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codeName="ThisWorkbook"/>
  <mc:AlternateContent xmlns:mc="http://schemas.openxmlformats.org/markup-compatibility/2006">
    <mc:Choice Requires="x15">
      <x15ac:absPath xmlns:x15ac="http://schemas.microsoft.com/office/spreadsheetml/2010/11/ac" url="/Users/Ben/Google Drive/TANF Research - 2016/R_TANF_directory/"/>
    </mc:Choice>
  </mc:AlternateContent>
  <bookViews>
    <workbookView xWindow="0" yWindow="440" windowWidth="25600" windowHeight="14100" tabRatio="500" firstSheet="8" activeTab="8"/>
  </bookViews>
  <sheets>
    <sheet name="KEY" sheetId="1" r:id="rId1"/>
    <sheet name="FINAL TABLES" sheetId="165" r:id="rId2"/>
    <sheet name="Proportions of averages" sheetId="171" r:id="rId3"/>
    <sheet name="Average totals" sheetId="172" r:id="rId4"/>
    <sheet name="Average proportions" sheetId="168" r:id="rId5"/>
    <sheet name="Raw Proportions 1998-2013" sheetId="167" r:id="rId6"/>
    <sheet name="Raw Proportions" sheetId="166" r:id="rId7"/>
    <sheet name="Raw Values" sheetId="155" r:id="rId8"/>
    <sheet name="Raw Values (for R)" sheetId="174" r:id="rId9"/>
    <sheet name="CHECKS" sheetId="164" r:id="rId10"/>
    <sheet name="Proportions Check" sheetId="158" r:id="rId11"/>
    <sheet name="State Check" sheetId="156" r:id="rId12"/>
    <sheet name="ANNUAL TABLES" sheetId="154" r:id="rId13"/>
    <sheet name="1997_totals_newvars" sheetId="152" r:id="rId14"/>
    <sheet name="1998_totals_newvars" sheetId="151" r:id="rId15"/>
    <sheet name="1999_totals_newvars" sheetId="150" r:id="rId16"/>
    <sheet name="2000_totals_newvars" sheetId="149" r:id="rId17"/>
    <sheet name="2001_totals_newvars" sheetId="148" r:id="rId18"/>
    <sheet name="2002_totals_newvars" sheetId="147" r:id="rId19"/>
    <sheet name="2003_totals_newvars" sheetId="146" r:id="rId20"/>
    <sheet name="2004_totals_newvars" sheetId="145" r:id="rId21"/>
    <sheet name="2005_totals_newvars" sheetId="144" r:id="rId22"/>
    <sheet name="2006_totals_newvars" sheetId="143" r:id="rId23"/>
    <sheet name="2007_totals_newvars" sheetId="142" r:id="rId24"/>
    <sheet name="2008_totals_newvars" sheetId="141" r:id="rId25"/>
    <sheet name="2009_totals_newvars" sheetId="140" r:id="rId26"/>
    <sheet name="2010_totals_newvars" sheetId="131" r:id="rId27"/>
    <sheet name="2011_totals_newvars" sheetId="128" r:id="rId28"/>
    <sheet name="2012_totals_newvars" sheetId="126" r:id="rId29"/>
    <sheet name="2013_totals_newvars" sheetId="124" r:id="rId30"/>
    <sheet name="2014_totals_newvars" sheetId="122" r:id="rId31"/>
    <sheet name="RAW DATA" sheetId="153" r:id="rId32"/>
    <sheet name="raw_1997_MOE_SSP_non" sheetId="121" r:id="rId33"/>
    <sheet name="raw_1997_MOE_SSP_assist" sheetId="120" r:id="rId34"/>
    <sheet name="raw_1997_MOE_TANF_non" sheetId="119" r:id="rId35"/>
    <sheet name="raw_1997_MOE_TANF_assist" sheetId="118" r:id="rId36"/>
    <sheet name="raw_1997_fed_non_2" sheetId="117" r:id="rId37"/>
    <sheet name="raw_1997_fed_non_1" sheetId="116" r:id="rId38"/>
    <sheet name="raw_1997_fed_assist" sheetId="115" r:id="rId39"/>
    <sheet name="raw_1997_fed_spending" sheetId="114" r:id="rId40"/>
    <sheet name="raw_1998_MOE_SSP_non" sheetId="113" r:id="rId41"/>
    <sheet name="raw_1998_MOE_SSP_assist" sheetId="112" r:id="rId42"/>
    <sheet name="raw_1998_MOE_TANF_non" sheetId="111" r:id="rId43"/>
    <sheet name="raw_1998_MOE_TANF_assist" sheetId="110" r:id="rId44"/>
    <sheet name="raw_1998_fed_non_2" sheetId="109" r:id="rId45"/>
    <sheet name="raw_1998_fed_non_1" sheetId="108" r:id="rId46"/>
    <sheet name="raw_1998_fed_assist" sheetId="107" r:id="rId47"/>
    <sheet name="raw_1998_fed_spending" sheetId="106" r:id="rId48"/>
    <sheet name="raw_1999_MOE_SSP_non" sheetId="105" r:id="rId49"/>
    <sheet name="raw_1999_MOE_SSP_assist" sheetId="104" r:id="rId50"/>
    <sheet name="raw_1999_MOE_TANF_non" sheetId="103" r:id="rId51"/>
    <sheet name="raw_1999_MOE_TANF_assist" sheetId="102" r:id="rId52"/>
    <sheet name="raw_1999_fed_non_2" sheetId="101" r:id="rId53"/>
    <sheet name="raw_1999_fed_non_1" sheetId="100" r:id="rId54"/>
    <sheet name="raw_1999_fed_assist" sheetId="99" r:id="rId55"/>
    <sheet name="raw_1999_fed_spending" sheetId="98" r:id="rId56"/>
    <sheet name="raw_2000_MOE_SSP_non" sheetId="97" r:id="rId57"/>
    <sheet name="raw_2000_MOE_SSP_assist" sheetId="96" r:id="rId58"/>
    <sheet name="raw_2000_MOE_TANF_non" sheetId="95" r:id="rId59"/>
    <sheet name="raw_2000_MOE_TANF_assist" sheetId="94" r:id="rId60"/>
    <sheet name="raw_2000_fed_non_2" sheetId="93" r:id="rId61"/>
    <sheet name="raw_2000_fed_non_1" sheetId="92" r:id="rId62"/>
    <sheet name="raw_2000_fed_assist" sheetId="91" r:id="rId63"/>
    <sheet name="raw_2000_fed_spending" sheetId="90" r:id="rId64"/>
    <sheet name="raw_2001_MOE_SSP_non" sheetId="89" r:id="rId65"/>
    <sheet name="raw_2001_MOE_SSP_assist" sheetId="88" r:id="rId66"/>
    <sheet name="raw_2001_MOE_TANF_non" sheetId="87" r:id="rId67"/>
    <sheet name="raw_2001_MOE_TANF_assist" sheetId="86" r:id="rId68"/>
    <sheet name="raw_2001_fed_non_2" sheetId="85" r:id="rId69"/>
    <sheet name="raw_2001_fed_non_1" sheetId="84" r:id="rId70"/>
    <sheet name="raw_2001_fed_assist" sheetId="83" r:id="rId71"/>
    <sheet name="raw_2001_fed_spending" sheetId="82" r:id="rId72"/>
    <sheet name="raw_2002_MOE_SSP_non" sheetId="81" r:id="rId73"/>
    <sheet name="raw_2002_MOE_SSP_assist" sheetId="80" r:id="rId74"/>
    <sheet name="raw_2002_MOE_TANF_non" sheetId="79" r:id="rId75"/>
    <sheet name="raw_2002_MOE_TANF_assist" sheetId="78" r:id="rId76"/>
    <sheet name="raw_2002_fed_non_2" sheetId="77" r:id="rId77"/>
    <sheet name="raw_2002_fed_non_1" sheetId="76" r:id="rId78"/>
    <sheet name="raw_2002_fed_assist" sheetId="75" r:id="rId79"/>
    <sheet name="raw_2002_fed_spending" sheetId="74" r:id="rId80"/>
    <sheet name="raw_2003_MOE_SSP_non" sheetId="73" r:id="rId81"/>
    <sheet name="raw_2003_MOE_SSP_assist" sheetId="72" r:id="rId82"/>
    <sheet name="raw_2003_MOE_TANF_non" sheetId="71" r:id="rId83"/>
    <sheet name="raw_2003_MOE_TANF_assist" sheetId="70" r:id="rId84"/>
    <sheet name="raw_2003_fed_non_2" sheetId="69" r:id="rId85"/>
    <sheet name="raw_2003_fed_non_1" sheetId="68" r:id="rId86"/>
    <sheet name="raw_2003_fed_assist" sheetId="67" r:id="rId87"/>
    <sheet name="raw_2003_fed_spending" sheetId="66" r:id="rId88"/>
    <sheet name="raw_2004_MOE_SSP_non" sheetId="65" r:id="rId89"/>
    <sheet name="raw_2004_MOE_SSP_assist" sheetId="64" r:id="rId90"/>
    <sheet name="raw_2004_MOE_TANF_non" sheetId="63" r:id="rId91"/>
    <sheet name="raw_2004_MOE_TANF_assist" sheetId="62" r:id="rId92"/>
    <sheet name="raw_2004_fed_non_2" sheetId="61" r:id="rId93"/>
    <sheet name="raw_2004_fed_non_1" sheetId="60" r:id="rId94"/>
    <sheet name="raw_2004_fed_assist" sheetId="59" r:id="rId95"/>
    <sheet name="raw_2004_fed_spending" sheetId="58" r:id="rId96"/>
    <sheet name="raw_2005_MOE_SSP_non" sheetId="57" r:id="rId97"/>
    <sheet name="raw_2005_MOE_SSP_assist" sheetId="56" r:id="rId98"/>
    <sheet name="raw_2005_MOE_TANF_non" sheetId="55" r:id="rId99"/>
    <sheet name="raw_2005_MOE_TANF_assist" sheetId="54" r:id="rId100"/>
    <sheet name="raw_2005_fed_non_2" sheetId="53" r:id="rId101"/>
    <sheet name="raw_2005_fed_non_1" sheetId="52" r:id="rId102"/>
    <sheet name="raw_2005_fed_assist" sheetId="51" r:id="rId103"/>
    <sheet name="raw_2005_fed_spending" sheetId="50" r:id="rId104"/>
    <sheet name="raw_2006_MOE_SSP_non" sheetId="49" r:id="rId105"/>
    <sheet name="raw_2006_MOE_SSP_assist" sheetId="48" r:id="rId106"/>
    <sheet name="raw_2006_MOE_TANF_non" sheetId="47" r:id="rId107"/>
    <sheet name="raw_2006_MOE_TANF_assist" sheetId="46" r:id="rId108"/>
    <sheet name="raw_2006_fed_non_2" sheetId="45" r:id="rId109"/>
    <sheet name="raw_2006_fed_non_1" sheetId="44" r:id="rId110"/>
    <sheet name="raw_2006_fed_assist" sheetId="43" r:id="rId111"/>
    <sheet name="raw_2006_fed_spending" sheetId="42" r:id="rId112"/>
    <sheet name="raw_2007_fed_spending" sheetId="41" r:id="rId113"/>
    <sheet name="raw_2007_MOE_SSP_non" sheetId="38" r:id="rId114"/>
    <sheet name="raw_2007_MOE_SSP_assist" sheetId="37" r:id="rId115"/>
    <sheet name="raw_2007_MOE_TANF_non" sheetId="36" r:id="rId116"/>
    <sheet name="raw_2007_MOE_TANF_assist" sheetId="35" r:id="rId117"/>
    <sheet name="raw_2007_fed_non_2" sheetId="34" r:id="rId118"/>
    <sheet name="raw_2007_fed_non_1" sheetId="33" r:id="rId119"/>
    <sheet name="raw_2007_fed_assist" sheetId="32" r:id="rId120"/>
    <sheet name="raw_2008_fed_spending" sheetId="40" r:id="rId121"/>
    <sheet name="raw_2008_MOE_SSP_non" sheetId="30" r:id="rId122"/>
    <sheet name="raw_2008_MOE_SSP_assist" sheetId="29" r:id="rId123"/>
    <sheet name="raw_2008_MOE_TANF_non" sheetId="28" r:id="rId124"/>
    <sheet name="raw_2008_MOE_TANF_assist" sheetId="27" r:id="rId125"/>
    <sheet name="raw_2008_fed_non_2" sheetId="26" r:id="rId126"/>
    <sheet name="raw_2008_fed_non_1" sheetId="25" r:id="rId127"/>
    <sheet name="raw_2008_fed_assist" sheetId="24" r:id="rId128"/>
    <sheet name="raw_2009_MOE_SSP_non" sheetId="139" r:id="rId129"/>
    <sheet name="raw_2009_MOE_SSP_assist" sheetId="138" r:id="rId130"/>
    <sheet name="raw_2009_MOE_TANF_non" sheetId="137" r:id="rId131"/>
    <sheet name="raw_2009_MOE_TANF_assist" sheetId="136" r:id="rId132"/>
    <sheet name="raw_2009_fed_non_2" sheetId="135" r:id="rId133"/>
    <sheet name="raw_2009_fed_non_1" sheetId="134" r:id="rId134"/>
    <sheet name="raw_2009_fed_assist" sheetId="133" r:id="rId135"/>
    <sheet name="raw_2009_fed_spending" sheetId="132" r:id="rId136"/>
    <sheet name="raw_2010_assist" sheetId="20" r:id="rId137"/>
    <sheet name="raw_2010_non" sheetId="21" r:id="rId138"/>
    <sheet name="raw_2010_tot" sheetId="19" r:id="rId139"/>
    <sheet name="raw_2010_summ" sheetId="130" r:id="rId140"/>
    <sheet name="raw_2011_assist" sheetId="17" r:id="rId141"/>
    <sheet name="raw_2011_non" sheetId="18" r:id="rId142"/>
    <sheet name="raw_2011_tot" sheetId="16" r:id="rId143"/>
    <sheet name="raw_2011_summ" sheetId="129" r:id="rId144"/>
    <sheet name="raw_2012_assist" sheetId="14" r:id="rId145"/>
    <sheet name="raw_2012_non" sheetId="15" r:id="rId146"/>
    <sheet name="raw_2012_tot" sheetId="13" r:id="rId147"/>
    <sheet name="raw_2012_summ" sheetId="127" r:id="rId148"/>
    <sheet name="raw_2013_assist" sheetId="7" r:id="rId149"/>
    <sheet name="raw_2013_non" sheetId="8" r:id="rId150"/>
    <sheet name="raw_2013_tot" sheetId="9" r:id="rId151"/>
    <sheet name="raw_2013_summ" sheetId="125" r:id="rId152"/>
    <sheet name="raw_2014_assist" sheetId="12" r:id="rId153"/>
    <sheet name="raw_2014_non" sheetId="11" r:id="rId154"/>
    <sheet name="raw_2014_tot" sheetId="10" r:id="rId155"/>
    <sheet name="raw_2014_summ" sheetId="123" r:id="rId156"/>
  </sheets>
  <externalReferences>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s>
  <definedNames>
    <definedName name="_xlnm._FilterDatabase" localSheetId="7" hidden="1">'Raw Values'!$A$1:$GQ$52</definedName>
    <definedName name="_xlnm._FilterDatabase" localSheetId="8" hidden="1">'Raw Values (for R)'!$A$1:$GQ$52</definedName>
    <definedName name="Amount1" localSheetId="86">[1]SpendingFromFedlTANFgrantInFY!$B$7:$C$58,[1]SpendingFromFedlTANFgrantInFY!$D$7:$D$58,[1]SpendingFromFedlTANFgrantInFY!$E$7:$J$58</definedName>
    <definedName name="Amount1" localSheetId="85">[1]SpendingFromFedlTANFgrantInFY!$B$7:$C$58,[1]SpendingFromFedlTANFgrantInFY!$D$7:$D$58,[1]SpendingFromFedlTANFgrantInFY!$E$7:$J$58</definedName>
    <definedName name="Amount1" localSheetId="84">[1]SpendingFromFedlTANFgrantInFY!$B$7:$C$58,[1]SpendingFromFedlTANFgrantInFY!$D$7:$D$58,[1]SpendingFromFedlTANFgrantInFY!$E$7:$J$58</definedName>
    <definedName name="Amount1" localSheetId="87">raw_2003_fed_spending!$B$7:$C$58,raw_2003_fed_spending!$D$7:$D$58,raw_2003_fed_spending!$E$7:$J$58</definedName>
    <definedName name="Amount1" localSheetId="81">raw_2003_MOE_SSP_assist!$B$7:$C$58,raw_2003_MOE_SSP_assist!$E$7:$E$58,raw_2003_MOE_SSP_assist!$G$7:$G$58</definedName>
    <definedName name="Amount1" localSheetId="80">[2]TableC!$B$7:$C$58,[2]TableC!$E$7:$E$58,[2]TableC!$G$7:$G$58</definedName>
    <definedName name="Amount1" localSheetId="83">raw_2003_MOE_TANF_assist!$B$7:$C$58,raw_2003_MOE_TANF_assist!$E$7:$E$58,raw_2003_MOE_TANF_assist!$G$7:$G$58</definedName>
    <definedName name="Amount1" localSheetId="82">[3]TableB!$B$7:$C$58,[3]TableB!$E$7:$E$58,[3]TableB!$G$7:$G$58</definedName>
    <definedName name="Amount1" localSheetId="110">[4]SpendingFromFedlTANFgrantInFY!$B$8:$C$59,[4]SpendingFromFedlTANFgrantInFY!$E$8:$E$59,[4]SpendingFromFedlTANFgrantInFY!$G$8:$L$59</definedName>
    <definedName name="Amount1" localSheetId="109">[4]SpendingFromFedlTANFgrantInFY!$B$8:$C$59,[4]SpendingFromFedlTANFgrantInFY!$E$8:$E$59,[4]SpendingFromFedlTANFgrantInFY!$G$8:$L$59</definedName>
    <definedName name="Amount1" localSheetId="108">[4]SpendingFromFedlTANFgrantInFY!$B$8:$C$59,[4]SpendingFromFedlTANFgrantInFY!$E$8:$E$59,[4]SpendingFromFedlTANFgrantInFY!$G$8:$L$59</definedName>
    <definedName name="Amount1" localSheetId="111">raw_2006_fed_spending!$B$8:$C$59,raw_2006_fed_spending!$E$8:$E$59,raw_2006_fed_spending!$G$8:$L$59</definedName>
    <definedName name="Amount1" localSheetId="105">raw_2006_MOE_SSP_assist!$B$7:$C$58,raw_2006_MOE_SSP_assist!$E$7:$E$58,raw_2006_MOE_SSP_assist!$G$7:$G$58</definedName>
    <definedName name="Amount1" localSheetId="104">[5]Table1!$B$7:$C$58,[5]Table1!$E$7:$E$58,[5]Table1!$G$7:$G$58</definedName>
    <definedName name="Amount1" localSheetId="107">raw_2006_MOE_TANF_assist!$B$7:$C$58,raw_2006_MOE_TANF_assist!$E$7:$E$58,raw_2006_MOE_TANF_assist!$G$7:$G$58</definedName>
    <definedName name="Amount1" localSheetId="106">[6]Table1!$B$7:$C$58,[6]Table1!$E$7:$E$58,[6]Table1!$G$7:$G$58</definedName>
    <definedName name="Amount1" localSheetId="119">[7]SpendingFromFedlTANFgrantInFY!$B$8:$C$60,[7]SpendingFromFedlTANFgrantInFY!$E$8:$E$60,[7]SpendingFromFedlTANFgrantInFY!$G$8:$L$60</definedName>
    <definedName name="Amount1" localSheetId="118">[7]SpendingFromFedlTANFgrantInFY!$B$8:$C$60,[7]SpendingFromFedlTANFgrantInFY!$E$8:$E$60,[7]SpendingFromFedlTANFgrantInFY!$G$8:$L$60</definedName>
    <definedName name="Amount1" localSheetId="117">[7]SpendingFromFedlTANFgrantInFY!$B$8:$C$60,[7]SpendingFromFedlTANFgrantInFY!$E$8:$E$60,[7]SpendingFromFedlTANFgrantInFY!$G$8:$L$60</definedName>
    <definedName name="Amount1" localSheetId="112">raw_2007_fed_spending!$B$8:$C$60,raw_2007_fed_spending!$E$8:$E$60,raw_2007_fed_spending!$G$8:$L$60</definedName>
    <definedName name="Amount1" localSheetId="114">raw_2007_MOE_SSP_assist!$B$7:$C$59,raw_2007_MOE_SSP_assist!$E$7:$E$59,raw_2007_MOE_SSP_assist!$G$7:$G$59</definedName>
    <definedName name="Amount1" localSheetId="113">[8]Table1!$B$7:$C$59,[8]Table1!$E$7:$E$59,[8]Table1!$G$7:$G$59</definedName>
    <definedName name="Amount1" localSheetId="116">raw_2007_MOE_TANF_assist!$B$7:$C$59,raw_2007_MOE_TANF_assist!$E$7:$E$59,raw_2007_MOE_TANF_assist!$G$7:$G$59</definedName>
    <definedName name="Amount1" localSheetId="115">[9]Table1!$B$7:$C$59,[9]Table1!$E$7:$E$59,[9]Table1!$G$7:$G$59</definedName>
    <definedName name="Amount1" localSheetId="127">[10]SpendingFromFedlTANFgrantInFY!$B$8:$C$59,[10]SpendingFromFedlTANFgrantInFY!$E$8:$E$59,[10]SpendingFromFedlTANFgrantInFY!$G$8:$L$59</definedName>
    <definedName name="Amount1" localSheetId="126">[10]SpendingFromFedlTANFgrantInFY!$B$8:$C$59,[10]SpendingFromFedlTANFgrantInFY!$E$8:$E$59,[10]SpendingFromFedlTANFgrantInFY!$G$8:$L$59</definedName>
    <definedName name="Amount1" localSheetId="125">[10]SpendingFromFedlTANFgrantInFY!$B$8:$C$59,[10]SpendingFromFedlTANFgrantInFY!$E$8:$E$59,[10]SpendingFromFedlTANFgrantInFY!$G$8:$L$59</definedName>
    <definedName name="Amount1" localSheetId="120">raw_2008_fed_spending!$B$8:$C$58,raw_2008_fed_spending!$E$8:$E$58,raw_2008_fed_spending!$G$8:$L$58</definedName>
    <definedName name="Amount1" localSheetId="122">raw_2008_MOE_SSP_assist!$B$7:$C$58,raw_2008_MOE_SSP_assist!$E$7:$E$58,raw_2008_MOE_SSP_assist!$G$7:$G$58</definedName>
    <definedName name="Amount1" localSheetId="121">[11]Table1!$B$7:$C$58,[11]Table1!$E$7:$E$58,[11]Table1!$G$7:$G$58</definedName>
    <definedName name="Amount1" localSheetId="124">raw_2008_MOE_TANF_assist!$B$7:$C$58,raw_2008_MOE_TANF_assist!$E$7:$E$58,raw_2008_MOE_TANF_assist!$G$7:$G$58</definedName>
    <definedName name="Amount1" localSheetId="123">[12]Table1!$B$7:$C$58,[12]Table1!$E$7:$E$58,[12]Table1!$G$7:$G$58</definedName>
    <definedName name="Amount1">[13]SpendingFromFedlTANFgrantInFY!$B$7:$C$58,[13]SpendingFromFedlTANFgrantInFY!$D$7:$D$58,[13]SpendingFromFedlTANFgrantInFY!$E$7:$J$58</definedName>
    <definedName name="Amount4" localSheetId="10">#REF!</definedName>
    <definedName name="Amount4" localSheetId="6">#REF!</definedName>
    <definedName name="Amount4" localSheetId="5">#REF!</definedName>
    <definedName name="Amount4" localSheetId="81">#REF!</definedName>
    <definedName name="Amount4" localSheetId="80">#REF!</definedName>
    <definedName name="Amount4" localSheetId="83">#REF!</definedName>
    <definedName name="Amount4" localSheetId="82">#REF!</definedName>
    <definedName name="Amount4" localSheetId="105">#REF!</definedName>
    <definedName name="Amount4" localSheetId="104">#REF!</definedName>
    <definedName name="Amount4" localSheetId="107">#REF!</definedName>
    <definedName name="Amount4" localSheetId="106">#REF!</definedName>
    <definedName name="Amount4" localSheetId="114">#REF!</definedName>
    <definedName name="Amount4" localSheetId="113">#REF!</definedName>
    <definedName name="Amount4" localSheetId="116">#REF!</definedName>
    <definedName name="Amount4" localSheetId="115">#REF!</definedName>
    <definedName name="Amount4" localSheetId="122">#REF!</definedName>
    <definedName name="Amount4" localSheetId="121">#REF!</definedName>
    <definedName name="Amount4" localSheetId="124">#REF!</definedName>
    <definedName name="Amount4" localSheetId="123">#REF!</definedName>
    <definedName name="Amount4" localSheetId="136">#REF!</definedName>
    <definedName name="Amount4" localSheetId="137">#REF!</definedName>
    <definedName name="Amount4" localSheetId="139">#REF!</definedName>
    <definedName name="Amount4" localSheetId="138">#REF!</definedName>
    <definedName name="Amount4" localSheetId="140">#REF!</definedName>
    <definedName name="Amount4" localSheetId="141">#REF!</definedName>
    <definedName name="Amount4" localSheetId="143">#REF!</definedName>
    <definedName name="Amount4" localSheetId="142">#REF!</definedName>
    <definedName name="Amount4" localSheetId="144">#REF!</definedName>
    <definedName name="Amount4" localSheetId="145">#REF!</definedName>
    <definedName name="Amount4" localSheetId="147">#REF!</definedName>
    <definedName name="Amount4" localSheetId="146">#REF!</definedName>
    <definedName name="Amount4" localSheetId="151">#REF!</definedName>
    <definedName name="Amount4" localSheetId="152">#REF!</definedName>
    <definedName name="Amount4" localSheetId="153">#REF!</definedName>
    <definedName name="Amount4" localSheetId="155">#REF!</definedName>
    <definedName name="Amount4" localSheetId="154">#REF!</definedName>
    <definedName name="Amount4">#REF!</definedName>
    <definedName name="Calculation1" localSheetId="10">#REF!</definedName>
    <definedName name="Calculation1" localSheetId="6">#REF!</definedName>
    <definedName name="Calculation1" localSheetId="5">#REF!</definedName>
    <definedName name="Calculation1" localSheetId="87">raw_2003_fed_spending!$A$7:$J$59</definedName>
    <definedName name="Calculation1" localSheetId="81">raw_2003_MOE_SSP_assist!$A$7:$G$59</definedName>
    <definedName name="Calculation1" localSheetId="83">raw_2003_MOE_TANF_assist!$A$7:$G$59</definedName>
    <definedName name="Calculation1" localSheetId="111">raw_2006_fed_spending!$A$8:$L$60</definedName>
    <definedName name="Calculation1" localSheetId="105">raw_2006_MOE_SSP_assist!$A$7:$G$59</definedName>
    <definedName name="Calculation1" localSheetId="107">raw_2006_MOE_TANF_assist!$A$7:$G$59</definedName>
    <definedName name="Calculation1" localSheetId="112">raw_2007_fed_spending!$A$8:$L$61</definedName>
    <definedName name="Calculation1" localSheetId="114">raw_2007_MOE_SSP_assist!$A$7:$G$60</definedName>
    <definedName name="Calculation1" localSheetId="116">raw_2007_MOE_TANF_assist!$A$7:$G$60</definedName>
    <definedName name="Calculation1" localSheetId="120">raw_2008_fed_spending!$A$8:$L$60</definedName>
    <definedName name="Calculation1" localSheetId="122">raw_2008_MOE_SSP_assist!$A$7:$G$59</definedName>
    <definedName name="Calculation1" localSheetId="124">raw_2008_MOE_TANF_assist!$A$7:$G$59</definedName>
    <definedName name="Calculation1" localSheetId="136">#REF!</definedName>
    <definedName name="Calculation1" localSheetId="137">#REF!</definedName>
    <definedName name="Calculation1" localSheetId="139">#REF!</definedName>
    <definedName name="Calculation1" localSheetId="138">#REF!</definedName>
    <definedName name="Calculation1" localSheetId="140">#REF!</definedName>
    <definedName name="Calculation1" localSheetId="141">#REF!</definedName>
    <definedName name="Calculation1" localSheetId="143">#REF!</definedName>
    <definedName name="Calculation1" localSheetId="142">#REF!</definedName>
    <definedName name="Calculation1" localSheetId="144">#REF!</definedName>
    <definedName name="Calculation1" localSheetId="145">#REF!</definedName>
    <definedName name="Calculation1" localSheetId="147">#REF!</definedName>
    <definedName name="Calculation1" localSheetId="146">#REF!</definedName>
    <definedName name="Calculation1" localSheetId="151">#REF!</definedName>
    <definedName name="Calculation1" localSheetId="152">#REF!</definedName>
    <definedName name="Calculation1" localSheetId="153">#REF!</definedName>
    <definedName name="Calculation1" localSheetId="155">#REF!</definedName>
    <definedName name="Calculation1" localSheetId="154">#REF!</definedName>
    <definedName name="Calculation1">#REF!</definedName>
    <definedName name="data" localSheetId="10">#REF!</definedName>
    <definedName name="data" localSheetId="6">#REF!</definedName>
    <definedName name="data" localSheetId="5">#REF!</definedName>
    <definedName name="data" localSheetId="136">#REF!</definedName>
    <definedName name="data" localSheetId="137">#REF!</definedName>
    <definedName name="data" localSheetId="139">#REF!</definedName>
    <definedName name="data" localSheetId="138">#REF!</definedName>
    <definedName name="data" localSheetId="140">#REF!</definedName>
    <definedName name="data" localSheetId="141">#REF!</definedName>
    <definedName name="data" localSheetId="143">#REF!</definedName>
    <definedName name="data" localSheetId="142">#REF!</definedName>
    <definedName name="data" localSheetId="144">#REF!</definedName>
    <definedName name="data" localSheetId="145">#REF!</definedName>
    <definedName name="data" localSheetId="147">#REF!</definedName>
    <definedName name="data" localSheetId="146">#REF!</definedName>
    <definedName name="data" localSheetId="151">#REF!</definedName>
    <definedName name="data" localSheetId="152">#REF!</definedName>
    <definedName name="data" localSheetId="153">#REF!</definedName>
    <definedName name="data" localSheetId="155">#REF!</definedName>
    <definedName name="data" localSheetId="154">#REF!</definedName>
    <definedName name="data">#REF!</definedName>
    <definedName name="Data1" localSheetId="10">#REF!</definedName>
    <definedName name="Data1" localSheetId="6">#REF!</definedName>
    <definedName name="Data1" localSheetId="5">#REF!</definedName>
    <definedName name="Data1" localSheetId="87">raw_2003_fed_spending!$A$7:$J$62</definedName>
    <definedName name="Data1" localSheetId="81">raw_2003_MOE_SSP_assist!$A$7:$G$63</definedName>
    <definedName name="Data1" localSheetId="83">raw_2003_MOE_TANF_assist!$A$7:$G$63</definedName>
    <definedName name="Data1" localSheetId="111">raw_2006_fed_spending!$A$8:$L$60</definedName>
    <definedName name="Data1" localSheetId="105">raw_2006_MOE_SSP_assist!$A$7:$G$63</definedName>
    <definedName name="Data1" localSheetId="107">raw_2006_MOE_TANF_assist!$A$7:$G$63</definedName>
    <definedName name="Data1" localSheetId="112">raw_2007_fed_spending!$A$8:$L$61</definedName>
    <definedName name="Data1" localSheetId="114">raw_2007_MOE_SSP_assist!$A$7:$G$64</definedName>
    <definedName name="Data1" localSheetId="116">raw_2007_MOE_TANF_assist!$A$7:$G$64</definedName>
    <definedName name="Data1" localSheetId="120">raw_2008_fed_spending!$A$8:$L$60</definedName>
    <definedName name="Data1" localSheetId="122">raw_2008_MOE_SSP_assist!$A$7:$G$63</definedName>
    <definedName name="Data1" localSheetId="124">raw_2008_MOE_TANF_assist!$A$7:$G$63</definedName>
    <definedName name="Data1" localSheetId="136">#REF!</definedName>
    <definedName name="Data1" localSheetId="137">#REF!</definedName>
    <definedName name="Data1" localSheetId="139">#REF!</definedName>
    <definedName name="Data1" localSheetId="138">#REF!</definedName>
    <definedName name="Data1" localSheetId="140">#REF!</definedName>
    <definedName name="Data1" localSheetId="141">#REF!</definedName>
    <definedName name="Data1" localSheetId="143">#REF!</definedName>
    <definedName name="Data1" localSheetId="142">#REF!</definedName>
    <definedName name="Data1" localSheetId="144">#REF!</definedName>
    <definedName name="Data1" localSheetId="145">#REF!</definedName>
    <definedName name="Data1" localSheetId="147">#REF!</definedName>
    <definedName name="Data1" localSheetId="146">#REF!</definedName>
    <definedName name="Data1" localSheetId="151">#REF!</definedName>
    <definedName name="Data1" localSheetId="152">#REF!</definedName>
    <definedName name="Data1" localSheetId="153">#REF!</definedName>
    <definedName name="Data1" localSheetId="155">#REF!</definedName>
    <definedName name="Data1" localSheetId="154">#REF!</definedName>
    <definedName name="Data1">#REF!</definedName>
    <definedName name="Data2" localSheetId="86">raw_2003_fed_assist!$A$7:$G$63</definedName>
    <definedName name="Data2" localSheetId="80">raw_2003_MOE_SSP_non!$A$7:$O$63</definedName>
    <definedName name="Data2" localSheetId="82">raw_2003_MOE_TANF_non!$A$7:$O$63</definedName>
    <definedName name="Data2" localSheetId="110">raw_2006_fed_assist!$A$8:$G$61</definedName>
    <definedName name="Data2" localSheetId="104">raw_2006_MOE_SSP_non!$A$7:$O$63</definedName>
    <definedName name="Data2" localSheetId="106">raw_2006_MOE_TANF_non!$A$7:$O$63</definedName>
    <definedName name="Data2" localSheetId="119">raw_2007_fed_assist!$A$8:$G$62</definedName>
    <definedName name="Data2" localSheetId="113">raw_2007_MOE_SSP_non!$A$7:$O$64</definedName>
    <definedName name="Data2" localSheetId="115">raw_2007_MOE_TANF_non!$A$7:$O$64</definedName>
    <definedName name="Data2" localSheetId="127">raw_2008_fed_assist!$A$8:$G$61</definedName>
    <definedName name="Data2" localSheetId="121">raw_2008_MOE_SSP_non!$A$7:$O$63</definedName>
    <definedName name="Data2" localSheetId="123">raw_2008_MOE_TANF_non!$A$7:$O$63</definedName>
    <definedName name="Data2">'[14]TANF assistance'!$A$7:$G$63</definedName>
    <definedName name="Data3" localSheetId="85">raw_2003_fed_non_1!$A$7:$L$62</definedName>
    <definedName name="Data3" localSheetId="109">raw_2006_fed_non_1!$A$8:$L$61</definedName>
    <definedName name="Data3" localSheetId="118">raw_2007_fed_non_1!$A$8:$L$62</definedName>
    <definedName name="Data3" localSheetId="126">raw_2008_fed_non_1!$A$8:$L$61</definedName>
    <definedName name="Data3">'[14]TANF non-assistance'!$A$7:$M$62</definedName>
    <definedName name="Data4" localSheetId="10">#REF!</definedName>
    <definedName name="Data4" localSheetId="6">#REF!</definedName>
    <definedName name="Data4" localSheetId="5">#REF!</definedName>
    <definedName name="Data4" localSheetId="81">#REF!</definedName>
    <definedName name="Data4" localSheetId="80">#REF!</definedName>
    <definedName name="Data4" localSheetId="83">#REF!</definedName>
    <definedName name="Data4" localSheetId="82">#REF!</definedName>
    <definedName name="Data4" localSheetId="105">#REF!</definedName>
    <definedName name="Data4" localSheetId="104">#REF!</definedName>
    <definedName name="Data4" localSheetId="107">#REF!</definedName>
    <definedName name="Data4" localSheetId="106">#REF!</definedName>
    <definedName name="Data4" localSheetId="114">#REF!</definedName>
    <definedName name="Data4" localSheetId="113">#REF!</definedName>
    <definedName name="Data4" localSheetId="116">#REF!</definedName>
    <definedName name="Data4" localSheetId="115">#REF!</definedName>
    <definedName name="Data4" localSheetId="122">#REF!</definedName>
    <definedName name="Data4" localSheetId="121">#REF!</definedName>
    <definedName name="Data4" localSheetId="124">#REF!</definedName>
    <definedName name="Data4" localSheetId="123">#REF!</definedName>
    <definedName name="Data4" localSheetId="136">#REF!</definedName>
    <definedName name="Data4" localSheetId="137">#REF!</definedName>
    <definedName name="Data4" localSheetId="139">#REF!</definedName>
    <definedName name="Data4" localSheetId="138">#REF!</definedName>
    <definedName name="Data4" localSheetId="140">#REF!</definedName>
    <definedName name="Data4" localSheetId="141">#REF!</definedName>
    <definedName name="Data4" localSheetId="143">#REF!</definedName>
    <definedName name="Data4" localSheetId="142">#REF!</definedName>
    <definedName name="Data4" localSheetId="144">#REF!</definedName>
    <definedName name="Data4" localSheetId="145">#REF!</definedName>
    <definedName name="Data4" localSheetId="147">#REF!</definedName>
    <definedName name="Data4" localSheetId="146">#REF!</definedName>
    <definedName name="Data4" localSheetId="151">#REF!</definedName>
    <definedName name="Data4" localSheetId="152">#REF!</definedName>
    <definedName name="Data4" localSheetId="153">#REF!</definedName>
    <definedName name="Data4" localSheetId="155">#REF!</definedName>
    <definedName name="Data4" localSheetId="154">#REF!</definedName>
    <definedName name="Data4">#REF!</definedName>
    <definedName name="Data5" localSheetId="10">#REF!</definedName>
    <definedName name="Data5" localSheetId="6">#REF!</definedName>
    <definedName name="Data5" localSheetId="5">#REF!</definedName>
    <definedName name="Data5" localSheetId="84">raw_2003_fed_non_2!$A$7:$I$63</definedName>
    <definedName name="Data5" localSheetId="81">#REF!</definedName>
    <definedName name="Data5" localSheetId="80">#REF!</definedName>
    <definedName name="Data5" localSheetId="83">#REF!</definedName>
    <definedName name="Data5" localSheetId="82">#REF!</definedName>
    <definedName name="Data5" localSheetId="108">raw_2006_fed_non_2!$A$8:$I$60</definedName>
    <definedName name="Data5" localSheetId="105">#REF!</definedName>
    <definedName name="Data5" localSheetId="104">#REF!</definedName>
    <definedName name="Data5" localSheetId="107">#REF!</definedName>
    <definedName name="Data5" localSheetId="106">#REF!</definedName>
    <definedName name="Data5" localSheetId="117">raw_2007_fed_non_2!$A$8:$I$61</definedName>
    <definedName name="Data5" localSheetId="114">#REF!</definedName>
    <definedName name="Data5" localSheetId="113">#REF!</definedName>
    <definedName name="Data5" localSheetId="116">#REF!</definedName>
    <definedName name="Data5" localSheetId="115">#REF!</definedName>
    <definedName name="Data5" localSheetId="125">raw_2008_fed_non_2!$A$8:$I$60</definedName>
    <definedName name="Data5" localSheetId="122">#REF!</definedName>
    <definedName name="Data5" localSheetId="121">#REF!</definedName>
    <definedName name="Data5" localSheetId="124">#REF!</definedName>
    <definedName name="Data5" localSheetId="123">#REF!</definedName>
    <definedName name="Data5" localSheetId="136">#REF!</definedName>
    <definedName name="Data5" localSheetId="137">#REF!</definedName>
    <definedName name="Data5" localSheetId="139">#REF!</definedName>
    <definedName name="Data5" localSheetId="138">#REF!</definedName>
    <definedName name="Data5" localSheetId="140">#REF!</definedName>
    <definedName name="Data5" localSheetId="141">#REF!</definedName>
    <definedName name="Data5" localSheetId="143">#REF!</definedName>
    <definedName name="Data5" localSheetId="142">#REF!</definedName>
    <definedName name="Data5" localSheetId="144">#REF!</definedName>
    <definedName name="Data5" localSheetId="145">#REF!</definedName>
    <definedName name="Data5" localSheetId="147">#REF!</definedName>
    <definedName name="Data5" localSheetId="146">#REF!</definedName>
    <definedName name="Data5" localSheetId="151">#REF!</definedName>
    <definedName name="Data5" localSheetId="152">#REF!</definedName>
    <definedName name="Data5" localSheetId="153">#REF!</definedName>
    <definedName name="Data5" localSheetId="155">#REF!</definedName>
    <definedName name="Data5" localSheetId="154">#REF!</definedName>
    <definedName name="Data5">#REF!</definedName>
    <definedName name="datatest" localSheetId="10">#REF!</definedName>
    <definedName name="datatest" localSheetId="6">#REF!</definedName>
    <definedName name="datatest" localSheetId="5">#REF!</definedName>
    <definedName name="datatest" localSheetId="136">#REF!</definedName>
    <definedName name="datatest" localSheetId="137">#REF!</definedName>
    <definedName name="datatest" localSheetId="139">#REF!</definedName>
    <definedName name="datatest" localSheetId="138">#REF!</definedName>
    <definedName name="datatest" localSheetId="140">#REF!</definedName>
    <definedName name="datatest" localSheetId="141">#REF!</definedName>
    <definedName name="datatest" localSheetId="143">#REF!</definedName>
    <definedName name="datatest" localSheetId="142">#REF!</definedName>
    <definedName name="datatest" localSheetId="144">#REF!</definedName>
    <definedName name="datatest" localSheetId="145">#REF!</definedName>
    <definedName name="datatest" localSheetId="147">#REF!</definedName>
    <definedName name="datatest" localSheetId="146">#REF!</definedName>
    <definedName name="datatest" localSheetId="151">#REF!</definedName>
    <definedName name="datatest" localSheetId="152">#REF!</definedName>
    <definedName name="datatest" localSheetId="153">#REF!</definedName>
    <definedName name="datatest" localSheetId="155">#REF!</definedName>
    <definedName name="datatest" localSheetId="154">#REF!</definedName>
    <definedName name="datatest">#REF!</definedName>
    <definedName name="footnote_1" localSheetId="87">raw_2003_fed_spending!#REF!</definedName>
    <definedName name="footnote_1" localSheetId="81">raw_2003_MOE_SSP_assist!#REF!</definedName>
    <definedName name="footnote_1" localSheetId="83">raw_2003_MOE_TANF_assist!#REF!</definedName>
    <definedName name="footnote_1" localSheetId="111">raw_2006_fed_spending!#REF!</definedName>
    <definedName name="footnote_1" localSheetId="105">raw_2006_MOE_SSP_assist!#REF!</definedName>
    <definedName name="footnote_1" localSheetId="107">raw_2006_MOE_TANF_assist!#REF!</definedName>
    <definedName name="footnote_1" localSheetId="112">raw_2007_fed_spending!#REF!</definedName>
    <definedName name="footnote_1" localSheetId="114">raw_2007_MOE_SSP_assist!#REF!</definedName>
    <definedName name="footnote_1" localSheetId="116">raw_2007_MOE_TANF_assist!#REF!</definedName>
    <definedName name="footnote_1" localSheetId="120">raw_2008_fed_spending!#REF!</definedName>
    <definedName name="footnote_1" localSheetId="122">raw_2008_MOE_SSP_assist!#REF!</definedName>
    <definedName name="footnote_1" localSheetId="124">raw_2008_MOE_TANF_assist!#REF!</definedName>
    <definedName name="footnote_2" localSheetId="87">raw_2003_fed_spending!#REF!</definedName>
    <definedName name="footnote_2" localSheetId="81">raw_2003_MOE_SSP_assist!#REF!</definedName>
    <definedName name="footnote_2" localSheetId="83">raw_2003_MOE_TANF_assist!#REF!</definedName>
    <definedName name="footnote_2" localSheetId="111">raw_2006_fed_spending!#REF!</definedName>
    <definedName name="footnote_2" localSheetId="105">raw_2006_MOE_SSP_assist!#REF!</definedName>
    <definedName name="footnote_2" localSheetId="107">raw_2006_MOE_TANF_assist!#REF!</definedName>
    <definedName name="footnote_2" localSheetId="112">raw_2007_fed_spending!#REF!</definedName>
    <definedName name="footnote_2" localSheetId="114">raw_2007_MOE_SSP_assist!#REF!</definedName>
    <definedName name="footnote_2" localSheetId="116">raw_2007_MOE_TANF_assist!#REF!</definedName>
    <definedName name="footnote_2" localSheetId="120">raw_2008_fed_spending!#REF!</definedName>
    <definedName name="footnote_2" localSheetId="122">raw_2008_MOE_SSP_assist!#REF!</definedName>
    <definedName name="footnote_2" localSheetId="124">raw_2008_MOE_TANF_assist!#REF!</definedName>
    <definedName name="Indicator" localSheetId="111">raw_2006_fed_spending!$AA$1</definedName>
    <definedName name="Indicator" localSheetId="105">raw_2006_MOE_SSP_assist!$AA$1</definedName>
    <definedName name="Indicator" localSheetId="104">[5]Table1!$AA$1</definedName>
    <definedName name="Indicator" localSheetId="107">raw_2006_MOE_TANF_assist!$AA$1</definedName>
    <definedName name="Indicator" localSheetId="106">[6]Table1!$AA$1</definedName>
    <definedName name="Indicator" localSheetId="112">raw_2007_fed_spending!$AA$1</definedName>
    <definedName name="Indicator" localSheetId="114">raw_2007_MOE_SSP_assist!$AA$1</definedName>
    <definedName name="Indicator" localSheetId="113">[8]Table1!$AA$1</definedName>
    <definedName name="Indicator" localSheetId="116">raw_2007_MOE_TANF_assist!$AA$1</definedName>
    <definedName name="Indicator" localSheetId="115">[9]Table1!$AA$1</definedName>
    <definedName name="Indicator" localSheetId="120">raw_2008_fed_spending!$AA$1</definedName>
    <definedName name="Indicator" localSheetId="122">raw_2008_MOE_SSP_assist!$AA$1</definedName>
    <definedName name="Indicator" localSheetId="121">[11]Table1!$AA$1</definedName>
    <definedName name="Indicator" localSheetId="123">[12]Table1!$AA$1</definedName>
    <definedName name="Indicator">raw_2008_MOE_TANF_assist!$AA$1</definedName>
    <definedName name="_xlnm.Print_Area" localSheetId="86">raw_2003_fed_assist!$A$1:$G$63</definedName>
    <definedName name="_xlnm.Print_Area" localSheetId="85">raw_2003_fed_non_1!$A$1:$L$63</definedName>
    <definedName name="_xlnm.Print_Area" localSheetId="84">raw_2003_fed_non_2!$A$1:$I$63</definedName>
    <definedName name="_xlnm.Print_Area" localSheetId="87">raw_2003_fed_spending!$A$1:$J$62</definedName>
    <definedName name="_xlnm.Print_Area" localSheetId="81">raw_2003_MOE_SSP_assist!$A$1:$G$61</definedName>
    <definedName name="_xlnm.Print_Area" localSheetId="80">raw_2003_MOE_SSP_non!$A$1:$N$63</definedName>
    <definedName name="_xlnm.Print_Area" localSheetId="83">raw_2003_MOE_TANF_assist!$A$1:$G$61</definedName>
    <definedName name="_xlnm.Print_Area" localSheetId="82">raw_2003_MOE_TANF_non!$A$1:$N$63</definedName>
    <definedName name="_xlnm.Print_Area" localSheetId="110">raw_2006_fed_assist!$A$1:$G$61</definedName>
    <definedName name="_xlnm.Print_Area" localSheetId="109">raw_2006_fed_non_1!$A$1:$L$61</definedName>
    <definedName name="_xlnm.Print_Area" localSheetId="108">raw_2006_fed_non_2!$A$1:$I$60</definedName>
    <definedName name="_xlnm.Print_Area" localSheetId="111">raw_2006_fed_spending!$A$1:$L$60</definedName>
    <definedName name="_xlnm.Print_Area" localSheetId="105">raw_2006_MOE_SSP_assist!$A$1:$G$59</definedName>
    <definedName name="_xlnm.Print_Area" localSheetId="104">raw_2006_MOE_SSP_non!$A$1:$N$59</definedName>
    <definedName name="_xlnm.Print_Area" localSheetId="107">raw_2006_MOE_TANF_assist!$A$1:$G$59</definedName>
    <definedName name="_xlnm.Print_Area" localSheetId="106">raw_2006_MOE_TANF_non!$A$1:$N$59</definedName>
    <definedName name="_xlnm.Print_Area" localSheetId="119">raw_2007_fed_assist!$A$1:$G$62</definedName>
    <definedName name="_xlnm.Print_Area" localSheetId="118">raw_2007_fed_non_1!$A$1:$L$62</definedName>
    <definedName name="_xlnm.Print_Area" localSheetId="117">raw_2007_fed_non_2!$A$1:$I$61</definedName>
    <definedName name="_xlnm.Print_Area" localSheetId="112">raw_2007_fed_spending!$A$1:$L$61</definedName>
    <definedName name="_xlnm.Print_Area" localSheetId="114">raw_2007_MOE_SSP_assist!$A$1:$G$60</definedName>
    <definedName name="_xlnm.Print_Area" localSheetId="113">raw_2007_MOE_SSP_non!$A$1:$N$60</definedName>
    <definedName name="_xlnm.Print_Area" localSheetId="116">raw_2007_MOE_TANF_assist!$A$1:$G$60</definedName>
    <definedName name="_xlnm.Print_Area" localSheetId="115">raw_2007_MOE_TANF_non!$A$1:$N$60</definedName>
    <definedName name="_xlnm.Print_Area" localSheetId="127">raw_2008_fed_assist!$A$1:$G$61</definedName>
    <definedName name="_xlnm.Print_Area" localSheetId="126">raw_2008_fed_non_1!$A$1:$L$61</definedName>
    <definedName name="_xlnm.Print_Area" localSheetId="125">raw_2008_fed_non_2!$A$1:$I$60</definedName>
    <definedName name="_xlnm.Print_Area" localSheetId="120">raw_2008_fed_spending!$A$1:$L$60</definedName>
    <definedName name="_xlnm.Print_Area" localSheetId="122">raw_2008_MOE_SSP_assist!$A$1:$G$59</definedName>
    <definedName name="_xlnm.Print_Area" localSheetId="121">raw_2008_MOE_SSP_non!$A$1:$N$59</definedName>
    <definedName name="_xlnm.Print_Area" localSheetId="124">raw_2008_MOE_TANF_assist!$A$1:$G$59</definedName>
    <definedName name="_xlnm.Print_Area" localSheetId="123">raw_2008_MOE_TANF_non!$A$1:$N$59</definedName>
    <definedName name="_xlnm.Print_Area" localSheetId="134">raw_2009_fed_assist!$A$1:$G$66</definedName>
    <definedName name="_xlnm.Print_Area" localSheetId="133">raw_2009_fed_non_1!$A$1:$L$64</definedName>
    <definedName name="_xlnm.Print_Area" localSheetId="132">raw_2009_fed_non_2!$A$1:$K$63</definedName>
    <definedName name="_xlnm.Print_Area" localSheetId="135">raw_2009_fed_spending!$A$1:$L$63</definedName>
    <definedName name="_xlnm.Print_Area" localSheetId="129">raw_2009_MOE_SSP_assist!$A$1:$J$64</definedName>
    <definedName name="_xlnm.Print_Area" localSheetId="128">raw_2009_MOE_SSP_non!$A$1:$N$62</definedName>
    <definedName name="_xlnm.Print_Area" localSheetId="131">raw_2009_MOE_TANF_assist!$A$1:$I$64</definedName>
    <definedName name="_xlnm.Print_Area" localSheetId="130">raw_2009_MOE_TANF_non!$A$1:$N$62</definedName>
    <definedName name="Quarter" localSheetId="86">[1]SpendingFromFedlTANFgrantInFY!$K$1</definedName>
    <definedName name="Quarter" localSheetId="85">[1]SpendingFromFedlTANFgrantInFY!$K$1</definedName>
    <definedName name="Quarter" localSheetId="84">[1]SpendingFromFedlTANFgrantInFY!$K$1</definedName>
    <definedName name="Quarter" localSheetId="87">raw_2003_fed_spending!$K$1</definedName>
    <definedName name="Quarter" localSheetId="81">raw_2003_MOE_SSP_assist!$I$1</definedName>
    <definedName name="Quarter" localSheetId="80">[2]TableC!$I$1</definedName>
    <definedName name="Quarter" localSheetId="83">raw_2003_MOE_TANF_assist!$I$1</definedName>
    <definedName name="Quarter" localSheetId="82">[3]TableB!$I$1</definedName>
    <definedName name="Quarter">[13]SpendingFromFedlTANFgrantInFY!$K$1</definedName>
    <definedName name="Remark1" localSheetId="10">#REF!</definedName>
    <definedName name="Remark1" localSheetId="6">#REF!</definedName>
    <definedName name="Remark1" localSheetId="5">#REF!</definedName>
    <definedName name="Remark1" localSheetId="87">raw_2003_fed_spending!$A$61:$J$62</definedName>
    <definedName name="Remark1" localSheetId="81">raw_2003_MOE_SSP_assist!$A$61:$G$63</definedName>
    <definedName name="Remark1" localSheetId="83">raw_2003_MOE_TANF_assist!$A$61:$G$63</definedName>
    <definedName name="Remark1" localSheetId="110">[4]SpendingFromFedlTANFgrantInFY!#REF!</definedName>
    <definedName name="Remark1" localSheetId="109">[4]SpendingFromFedlTANFgrantInFY!#REF!</definedName>
    <definedName name="Remark1" localSheetId="108">[4]SpendingFromFedlTANFgrantInFY!#REF!</definedName>
    <definedName name="Remark1" localSheetId="111">raw_2006_fed_spending!#REF!</definedName>
    <definedName name="Remark1" localSheetId="105">raw_2006_MOE_SSP_assist!$A$61:$G$63</definedName>
    <definedName name="Remark1" localSheetId="107">raw_2006_MOE_TANF_assist!$A$61:$G$63</definedName>
    <definedName name="Remark1" localSheetId="119">[7]SpendingFromFedlTANFgrantInFY!#REF!</definedName>
    <definedName name="Remark1" localSheetId="118">[7]SpendingFromFedlTANFgrantInFY!#REF!</definedName>
    <definedName name="Remark1" localSheetId="117">[7]SpendingFromFedlTANFgrantInFY!#REF!</definedName>
    <definedName name="Remark1" localSheetId="112">raw_2007_fed_spending!#REF!</definedName>
    <definedName name="Remark1" localSheetId="114">raw_2007_MOE_SSP_assist!$A$62:$G$64</definedName>
    <definedName name="Remark1" localSheetId="116">raw_2007_MOE_TANF_assist!$A$62:$G$64</definedName>
    <definedName name="Remark1" localSheetId="127">[10]SpendingFromFedlTANFgrantInFY!#REF!</definedName>
    <definedName name="Remark1" localSheetId="126">[10]SpendingFromFedlTANFgrantInFY!#REF!</definedName>
    <definedName name="Remark1" localSheetId="125">[10]SpendingFromFedlTANFgrantInFY!#REF!</definedName>
    <definedName name="Remark1" localSheetId="120">raw_2008_fed_spending!#REF!</definedName>
    <definedName name="Remark1" localSheetId="122">raw_2008_MOE_SSP_assist!$A$61:$G$63</definedName>
    <definedName name="Remark1" localSheetId="124">raw_2008_MOE_TANF_assist!$A$61:$G$63</definedName>
    <definedName name="Remark1" localSheetId="136">#REF!</definedName>
    <definedName name="Remark1" localSheetId="137">#REF!</definedName>
    <definedName name="Remark1" localSheetId="139">#REF!</definedName>
    <definedName name="Remark1" localSheetId="138">#REF!</definedName>
    <definedName name="Remark1" localSheetId="140">#REF!</definedName>
    <definedName name="Remark1" localSheetId="141">#REF!</definedName>
    <definedName name="Remark1" localSheetId="143">#REF!</definedName>
    <definedName name="Remark1" localSheetId="142">#REF!</definedName>
    <definedName name="Remark1" localSheetId="144">#REF!</definedName>
    <definedName name="Remark1" localSheetId="145">#REF!</definedName>
    <definedName name="Remark1" localSheetId="147">#REF!</definedName>
    <definedName name="Remark1" localSheetId="146">#REF!</definedName>
    <definedName name="Remark1" localSheetId="151">#REF!</definedName>
    <definedName name="Remark1" localSheetId="152">#REF!</definedName>
    <definedName name="Remark1" localSheetId="153">#REF!</definedName>
    <definedName name="Remark1" localSheetId="155">#REF!</definedName>
    <definedName name="Remark1" localSheetId="154">#REF!</definedName>
    <definedName name="Remark1">#REF!</definedName>
    <definedName name="State1" localSheetId="10">#REF!</definedName>
    <definedName name="State1" localSheetId="6">#REF!</definedName>
    <definedName name="State1" localSheetId="5">#REF!</definedName>
    <definedName name="State1" localSheetId="87">raw_2003_fed_spending!$A$7:$A$58</definedName>
    <definedName name="State1" localSheetId="81">raw_2003_MOE_SSP_assist!$A$7:$A$58</definedName>
    <definedName name="State1" localSheetId="83">raw_2003_MOE_TANF_assist!$A$7:$A$58</definedName>
    <definedName name="State1" localSheetId="111">raw_2006_fed_spending!$A$8:$A$59</definedName>
    <definedName name="State1" localSheetId="105">raw_2006_MOE_SSP_assist!$A$7:$A$58</definedName>
    <definedName name="State1" localSheetId="107">raw_2006_MOE_TANF_assist!$A$7:$A$58</definedName>
    <definedName name="State1" localSheetId="112">raw_2007_fed_spending!$A$8:$A$60</definedName>
    <definedName name="State1" localSheetId="114">raw_2007_MOE_SSP_assist!$A$7:$A$59</definedName>
    <definedName name="State1" localSheetId="116">raw_2007_MOE_TANF_assist!$A$7:$A$59</definedName>
    <definedName name="State1" localSheetId="120">raw_2008_fed_spending!$A$8:$A$58</definedName>
    <definedName name="State1" localSheetId="122">raw_2008_MOE_SSP_assist!$A$7:$A$58</definedName>
    <definedName name="State1" localSheetId="124">raw_2008_MOE_TANF_assist!$A$7:$A$58</definedName>
    <definedName name="State1" localSheetId="136">#REF!</definedName>
    <definedName name="State1" localSheetId="137">#REF!</definedName>
    <definedName name="State1" localSheetId="139">#REF!</definedName>
    <definedName name="State1" localSheetId="138">#REF!</definedName>
    <definedName name="State1" localSheetId="140">#REF!</definedName>
    <definedName name="State1" localSheetId="141">#REF!</definedName>
    <definedName name="State1" localSheetId="143">#REF!</definedName>
    <definedName name="State1" localSheetId="142">#REF!</definedName>
    <definedName name="State1" localSheetId="144">#REF!</definedName>
    <definedName name="State1" localSheetId="145">#REF!</definedName>
    <definedName name="State1" localSheetId="147">#REF!</definedName>
    <definedName name="State1" localSheetId="146">#REF!</definedName>
    <definedName name="State1" localSheetId="151">#REF!</definedName>
    <definedName name="State1" localSheetId="152">#REF!</definedName>
    <definedName name="State1" localSheetId="153">#REF!</definedName>
    <definedName name="State1" localSheetId="155">#REF!</definedName>
    <definedName name="State1" localSheetId="154">#REF!</definedName>
    <definedName name="State1">#REF!</definedName>
    <definedName name="State2" localSheetId="86">raw_2003_fed_assist!$A$7:$A$57</definedName>
    <definedName name="State2" localSheetId="80">raw_2003_MOE_SSP_non!$A$7:$A$57</definedName>
    <definedName name="State2" localSheetId="82">raw_2003_MOE_TANF_non!$A$7:$A$57</definedName>
    <definedName name="State2" localSheetId="110">raw_2006_fed_assist!$A$8:$A$58</definedName>
    <definedName name="State2" localSheetId="104">raw_2006_MOE_SSP_non!$A$7:$A$57</definedName>
    <definedName name="State2" localSheetId="106">raw_2006_MOE_TANF_non!$A$7:$A$57</definedName>
    <definedName name="State2" localSheetId="119">raw_2007_fed_assist!$A$8:$A$58</definedName>
    <definedName name="State2" localSheetId="113">raw_2007_MOE_SSP_non!$A$7:$A$57</definedName>
    <definedName name="State2" localSheetId="115">raw_2007_MOE_TANF_non!$A$7:$A$57</definedName>
    <definedName name="State2" localSheetId="127">raw_2008_fed_assist!$A$8:$A$57</definedName>
    <definedName name="State2" localSheetId="121">raw_2008_MOE_SSP_non!$A$7:$A$57</definedName>
    <definedName name="State2" localSheetId="123">raw_2008_MOE_TANF_non!$A$7:$A$57</definedName>
    <definedName name="State2">'[14]TANF assistance'!$A$7:$A$57</definedName>
    <definedName name="State3" localSheetId="85">raw_2003_fed_non_1!$A$7:$A$57</definedName>
    <definedName name="State3" localSheetId="109">raw_2006_fed_non_1!$A$8:$A$58</definedName>
    <definedName name="State3" localSheetId="118">raw_2007_fed_non_1!$A$8:$A$58</definedName>
    <definedName name="State3" localSheetId="126">raw_2008_fed_non_1!$A$8:$A$57</definedName>
    <definedName name="State3">'[14]TANF non-assistance'!$A$7:$A$57</definedName>
    <definedName name="State4" localSheetId="10">#REF!</definedName>
    <definedName name="State4" localSheetId="6">#REF!</definedName>
    <definedName name="State4" localSheetId="5">#REF!</definedName>
    <definedName name="State4" localSheetId="81">#REF!</definedName>
    <definedName name="State4" localSheetId="80">#REF!</definedName>
    <definedName name="State4" localSheetId="83">#REF!</definedName>
    <definedName name="State4" localSheetId="82">#REF!</definedName>
    <definedName name="State4" localSheetId="105">#REF!</definedName>
    <definedName name="State4" localSheetId="104">#REF!</definedName>
    <definedName name="State4" localSheetId="107">#REF!</definedName>
    <definedName name="State4" localSheetId="106">#REF!</definedName>
    <definedName name="State4" localSheetId="114">#REF!</definedName>
    <definedName name="State4" localSheetId="113">#REF!</definedName>
    <definedName name="State4" localSheetId="116">#REF!</definedName>
    <definedName name="State4" localSheetId="115">#REF!</definedName>
    <definedName name="State4" localSheetId="122">#REF!</definedName>
    <definedName name="State4" localSheetId="121">#REF!</definedName>
    <definedName name="State4" localSheetId="124">#REF!</definedName>
    <definedName name="State4" localSheetId="123">#REF!</definedName>
    <definedName name="State4" localSheetId="136">#REF!</definedName>
    <definedName name="State4" localSheetId="137">#REF!</definedName>
    <definedName name="State4" localSheetId="139">#REF!</definedName>
    <definedName name="State4" localSheetId="138">#REF!</definedName>
    <definedName name="State4" localSheetId="140">#REF!</definedName>
    <definedName name="State4" localSheetId="141">#REF!</definedName>
    <definedName name="State4" localSheetId="143">#REF!</definedName>
    <definedName name="State4" localSheetId="142">#REF!</definedName>
    <definedName name="State4" localSheetId="144">#REF!</definedName>
    <definedName name="State4" localSheetId="145">#REF!</definedName>
    <definedName name="State4" localSheetId="147">#REF!</definedName>
    <definedName name="State4" localSheetId="146">#REF!</definedName>
    <definedName name="State4" localSheetId="151">#REF!</definedName>
    <definedName name="State4" localSheetId="152">#REF!</definedName>
    <definedName name="State4" localSheetId="153">#REF!</definedName>
    <definedName name="State4" localSheetId="155">#REF!</definedName>
    <definedName name="State4" localSheetId="154">#REF!</definedName>
    <definedName name="State4">#REF!</definedName>
    <definedName name="State5" localSheetId="10">#REF!</definedName>
    <definedName name="State5" localSheetId="6">#REF!</definedName>
    <definedName name="State5" localSheetId="5">#REF!</definedName>
    <definedName name="State5" localSheetId="84">raw_2003_fed_non_2!$A$7:$A$56</definedName>
    <definedName name="State5" localSheetId="81">#REF!</definedName>
    <definedName name="State5" localSheetId="80">#REF!</definedName>
    <definedName name="State5" localSheetId="83">#REF!</definedName>
    <definedName name="State5" localSheetId="82">#REF!</definedName>
    <definedName name="State5" localSheetId="108">raw_2006_fed_non_2!$A$8:$A$57</definedName>
    <definedName name="State5" localSheetId="105">#REF!</definedName>
    <definedName name="State5" localSheetId="104">#REF!</definedName>
    <definedName name="State5" localSheetId="107">#REF!</definedName>
    <definedName name="State5" localSheetId="106">#REF!</definedName>
    <definedName name="State5" localSheetId="117">raw_2007_fed_non_2!$A$8:$A$57</definedName>
    <definedName name="State5" localSheetId="114">#REF!</definedName>
    <definedName name="State5" localSheetId="113">#REF!</definedName>
    <definedName name="State5" localSheetId="116">#REF!</definedName>
    <definedName name="State5" localSheetId="115">#REF!</definedName>
    <definedName name="State5" localSheetId="125">raw_2008_fed_non_2!$A$8:$A$56</definedName>
    <definedName name="State5" localSheetId="122">#REF!</definedName>
    <definedName name="State5" localSheetId="121">#REF!</definedName>
    <definedName name="State5" localSheetId="124">#REF!</definedName>
    <definedName name="State5" localSheetId="123">#REF!</definedName>
    <definedName name="State5" localSheetId="136">#REF!</definedName>
    <definedName name="State5" localSheetId="137">#REF!</definedName>
    <definedName name="State5" localSheetId="139">#REF!</definedName>
    <definedName name="State5" localSheetId="138">#REF!</definedName>
    <definedName name="State5" localSheetId="140">#REF!</definedName>
    <definedName name="State5" localSheetId="141">#REF!</definedName>
    <definedName name="State5" localSheetId="143">#REF!</definedName>
    <definedName name="State5" localSheetId="142">#REF!</definedName>
    <definedName name="State5" localSheetId="144">#REF!</definedName>
    <definedName name="State5" localSheetId="145">#REF!</definedName>
    <definedName name="State5" localSheetId="147">#REF!</definedName>
    <definedName name="State5" localSheetId="146">#REF!</definedName>
    <definedName name="State5" localSheetId="151">#REF!</definedName>
    <definedName name="State5" localSheetId="152">#REF!</definedName>
    <definedName name="State5" localSheetId="153">#REF!</definedName>
    <definedName name="State5" localSheetId="155">#REF!</definedName>
    <definedName name="State5" localSheetId="154">#REF!</definedName>
    <definedName name="State5">#REF!</definedName>
    <definedName name="TABLE" localSheetId="38">raw_1997_fed_assist!$A$2:$G$4</definedName>
    <definedName name="TABLE" localSheetId="37">raw_1997_fed_non_1!$A$5:$L$57</definedName>
    <definedName name="TABLE" localSheetId="36">raw_1997_fed_non_2!$A$2:$A$4</definedName>
    <definedName name="TABLE" localSheetId="39">raw_1997_fed_spending!$A$2:$N$4</definedName>
    <definedName name="TABLE" localSheetId="33">raw_1997_MOE_SSP_assist!$A$7:$G$57</definedName>
    <definedName name="TABLE" localSheetId="32">raw_1997_MOE_SSP_non!$A$2:$A$2</definedName>
    <definedName name="TABLE" localSheetId="35">raw_1997_MOE_TANF_assist!$A$7:$G$57</definedName>
    <definedName name="TABLE" localSheetId="34">raw_1997_MOE_TANF_non!$A$7:$N$57</definedName>
    <definedName name="TABLE" localSheetId="46">raw_1998_fed_assist!$A$2:$G$4</definedName>
    <definedName name="TABLE" localSheetId="45">raw_1998_fed_non_1!$A$5:$L$57</definedName>
    <definedName name="TABLE" localSheetId="44">raw_1998_fed_non_2!$A$2:$A$4</definedName>
    <definedName name="TABLE" localSheetId="47">raw_1998_fed_spending!$A$2:$N$4</definedName>
    <definedName name="TABLE" localSheetId="41">raw_1998_MOE_SSP_assist!$A$7:$G$57</definedName>
    <definedName name="TABLE" localSheetId="40">raw_1998_MOE_SSP_non!$A$2:$A$2</definedName>
    <definedName name="TABLE" localSheetId="43">raw_1998_MOE_TANF_assist!$A$7:$G$57</definedName>
    <definedName name="TABLE" localSheetId="42">raw_1998_MOE_TANF_non!$A$7:$N$57</definedName>
    <definedName name="TABLE" localSheetId="54">raw_1999_fed_assist!$A$2:$G$4</definedName>
    <definedName name="TABLE" localSheetId="53">raw_1999_fed_non_1!$A$5:$L$57</definedName>
    <definedName name="TABLE" localSheetId="52">raw_1999_fed_non_2!$A$2:$A$4</definedName>
    <definedName name="TABLE" localSheetId="55">raw_1999_fed_spending!$A$2:$N$4</definedName>
    <definedName name="TABLE" localSheetId="49">raw_1999_MOE_SSP_assist!$A$7:$G$57</definedName>
    <definedName name="TABLE" localSheetId="48">raw_1999_MOE_SSP_non!$A$2:$A$2</definedName>
    <definedName name="TABLE" localSheetId="51">raw_1999_MOE_TANF_assist!$A$7:$G$57</definedName>
    <definedName name="TABLE" localSheetId="50">raw_1999_MOE_TANF_non!$A$7:$N$57</definedName>
    <definedName name="TABLE" localSheetId="62">raw_2000_fed_assist!$A$2:$G$4</definedName>
    <definedName name="TABLE" localSheetId="61">raw_2000_fed_non_1!$A$5:$L$57</definedName>
    <definedName name="TABLE" localSheetId="60">raw_2000_fed_non_2!$A$2:$A$4</definedName>
    <definedName name="TABLE" localSheetId="63">raw_2000_fed_spending!$A$2:$N$4</definedName>
    <definedName name="TABLE" localSheetId="57">raw_2000_MOE_SSP_assist!$A$7:$G$57</definedName>
    <definedName name="TABLE" localSheetId="56">raw_2000_MOE_SSP_non!$A$2:$A$2</definedName>
    <definedName name="TABLE" localSheetId="59">raw_2000_MOE_TANF_assist!$A$7:$G$57</definedName>
    <definedName name="TABLE" localSheetId="58">raw_2000_MOE_TANF_non!$A$7:$N$57</definedName>
    <definedName name="TABLE" localSheetId="70">raw_2001_fed_assist!$A$2:$G$4</definedName>
    <definedName name="TABLE" localSheetId="69">raw_2001_fed_non_1!$A$5:$L$57</definedName>
    <definedName name="TABLE" localSheetId="68">raw_2001_fed_non_2!$A$2:$A$4</definedName>
    <definedName name="TABLE" localSheetId="71">raw_2001_fed_spending!$A$2:$N$4</definedName>
    <definedName name="TABLE" localSheetId="65">raw_2001_MOE_SSP_assist!$A$2:$A$2</definedName>
    <definedName name="TABLE" localSheetId="64">raw_2001_MOE_SSP_non!$A$2:$A$2</definedName>
    <definedName name="TABLE" localSheetId="67">raw_2001_MOE_TANF_assist!$A$2:$A$2</definedName>
    <definedName name="TABLE" localSheetId="66">raw_2001_MOE_TANF_non!$A$2:$A$2</definedName>
    <definedName name="TABLE" localSheetId="78">raw_2002_fed_assist!$A$2:$G$4</definedName>
    <definedName name="TABLE" localSheetId="77">raw_2002_fed_non_1!$A$5:$L$57</definedName>
    <definedName name="TABLE" localSheetId="76">raw_2002_fed_non_2!$A$2:$A$4</definedName>
    <definedName name="TABLE" localSheetId="79">raw_2002_fed_spending!$A$2:$N$4</definedName>
    <definedName name="TABLE" localSheetId="72">raw_2002_MOE_SSP_non!$A$2:$A$2</definedName>
    <definedName name="TABLE" localSheetId="94">raw_2004_fed_assist!$A$2:$G$4</definedName>
    <definedName name="TABLE" localSheetId="93">raw_2004_fed_non_1!$A$5:$L$57</definedName>
    <definedName name="TABLE" localSheetId="92">raw_2004_fed_non_2!$A$2:$A$4</definedName>
    <definedName name="TABLE" localSheetId="95">raw_2004_fed_spending!$A$2:$N$4</definedName>
    <definedName name="TABLE" localSheetId="88">raw_2004_MOE_SSP_non!$A$2:$A$2</definedName>
    <definedName name="TABLE" localSheetId="102">raw_2005_fed_assist!$A$2:$G$4</definedName>
    <definedName name="TABLE" localSheetId="101">raw_2005_fed_non_1!$A$5:$L$57</definedName>
    <definedName name="TABLE" localSheetId="100">raw_2005_fed_non_2!$A$2:$A$4</definedName>
    <definedName name="TABLE" localSheetId="103">raw_2005_fed_spending!$A$2:$N$4</definedName>
    <definedName name="TABLE" localSheetId="96">raw_2005_MOE_SSP_non!$A$2:$A$2</definedName>
    <definedName name="TABLE_10" localSheetId="38">raw_1997_fed_assist!$A$58:$G$60</definedName>
    <definedName name="TABLE_10" localSheetId="37">raw_1997_fed_non_1!$A$58:$L$60</definedName>
    <definedName name="TABLE_10" localSheetId="36">raw_1997_fed_non_2!$A$58:$I$59</definedName>
    <definedName name="TABLE_10" localSheetId="39">raw_1997_fed_spending!$J$6:$J$6</definedName>
    <definedName name="TABLE_10" localSheetId="32">raw_1997_MOE_SSP_non!#REF!</definedName>
    <definedName name="TABLE_10" localSheetId="46">raw_1998_fed_assist!$A$58:$G$60</definedName>
    <definedName name="TABLE_10" localSheetId="45">raw_1998_fed_non_1!$A$58:$L$60</definedName>
    <definedName name="TABLE_10" localSheetId="44">raw_1998_fed_non_2!$A$58:$I$59</definedName>
    <definedName name="TABLE_10" localSheetId="47">raw_1998_fed_spending!$J$6:$J$6</definedName>
    <definedName name="TABLE_10" localSheetId="40">raw_1998_MOE_SSP_non!#REF!</definedName>
    <definedName name="TABLE_10" localSheetId="54">raw_1999_fed_assist!$A$58:$G$60</definedName>
    <definedName name="TABLE_10" localSheetId="53">raw_1999_fed_non_1!$A$58:$L$60</definedName>
    <definedName name="TABLE_10" localSheetId="52">raw_1999_fed_non_2!$A$58:$I$59</definedName>
    <definedName name="TABLE_10" localSheetId="55">raw_1999_fed_spending!$J$6:$J$6</definedName>
    <definedName name="TABLE_10" localSheetId="48">raw_1999_MOE_SSP_non!#REF!</definedName>
    <definedName name="TABLE_10" localSheetId="62">raw_2000_fed_assist!$A$58:$G$60</definedName>
    <definedName name="TABLE_10" localSheetId="61">raw_2000_fed_non_1!$A$58:$L$60</definedName>
    <definedName name="TABLE_10" localSheetId="60">raw_2000_fed_non_2!$A$58:$I$59</definedName>
    <definedName name="TABLE_10" localSheetId="63">raw_2000_fed_spending!$J$6:$J$6</definedName>
    <definedName name="TABLE_10" localSheetId="57">raw_2000_MOE_SSP_assist!$A$7:$G$57</definedName>
    <definedName name="TABLE_10" localSheetId="56">raw_2000_MOE_SSP_non!#REF!</definedName>
    <definedName name="TABLE_10" localSheetId="59">raw_2000_MOE_TANF_assist!$A$7:$G$57</definedName>
    <definedName name="TABLE_10" localSheetId="58">raw_2000_MOE_TANF_non!$A$7:$N$57</definedName>
    <definedName name="TABLE_10" localSheetId="70">raw_2001_fed_assist!$A$58:$G$60</definedName>
    <definedName name="TABLE_10" localSheetId="69">raw_2001_fed_non_1!$A$58:$L$60</definedName>
    <definedName name="TABLE_10" localSheetId="68">raw_2001_fed_non_2!$A$58:$I$59</definedName>
    <definedName name="TABLE_10" localSheetId="71">raw_2001_fed_spending!$J$6:$J$6</definedName>
    <definedName name="TABLE_10" localSheetId="65">raw_2001_MOE_SSP_assist!#REF!</definedName>
    <definedName name="TABLE_10" localSheetId="64">raw_2001_MOE_SSP_non!#REF!</definedName>
    <definedName name="TABLE_10" localSheetId="67">raw_2001_MOE_TANF_assist!#REF!</definedName>
    <definedName name="TABLE_10" localSheetId="66">raw_2001_MOE_TANF_non!#REF!</definedName>
    <definedName name="TABLE_10" localSheetId="78">raw_2002_fed_assist!$A$58:$G$60</definedName>
    <definedName name="TABLE_10" localSheetId="77">raw_2002_fed_non_1!$A$58:$L$60</definedName>
    <definedName name="TABLE_10" localSheetId="76">raw_2002_fed_non_2!$A$58:$I$59</definedName>
    <definedName name="TABLE_10" localSheetId="79">raw_2002_fed_spending!$J$6:$J$6</definedName>
    <definedName name="TABLE_10" localSheetId="72">raw_2002_MOE_SSP_non!#REF!</definedName>
    <definedName name="TABLE_10" localSheetId="94">raw_2004_fed_assist!$A$58:$G$60</definedName>
    <definedName name="TABLE_10" localSheetId="93">raw_2004_fed_non_1!$A$58:$L$60</definedName>
    <definedName name="TABLE_10" localSheetId="92">raw_2004_fed_non_2!$A$58:$I$59</definedName>
    <definedName name="TABLE_10" localSheetId="95">raw_2004_fed_spending!$J$6:$J$6</definedName>
    <definedName name="TABLE_10" localSheetId="88">raw_2004_MOE_SSP_non!#REF!</definedName>
    <definedName name="TABLE_10" localSheetId="102">raw_2005_fed_assist!$A$58:$G$60</definedName>
    <definedName name="TABLE_10" localSheetId="101">raw_2005_fed_non_1!$A$58:$L$60</definedName>
    <definedName name="TABLE_10" localSheetId="100">raw_2005_fed_non_2!$A$58:$I$59</definedName>
    <definedName name="TABLE_10" localSheetId="103">raw_2005_fed_spending!$J$6:$J$6</definedName>
    <definedName name="TABLE_10" localSheetId="96">raw_2005_MOE_SSP_non!#REF!</definedName>
    <definedName name="TABLE_11" localSheetId="38">raw_1997_fed_assist!$A$61:$A$62</definedName>
    <definedName name="TABLE_11" localSheetId="37">raw_1997_fed_non_1!$A$58:$L$60</definedName>
    <definedName name="TABLE_11" localSheetId="36">raw_1997_fed_non_2!$A$7:$I$57</definedName>
    <definedName name="TABLE_11" localSheetId="39">raw_1997_fed_spending!$J$6:$J$6</definedName>
    <definedName name="TABLE_11" localSheetId="32">raw_1997_MOE_SSP_non!#REF!</definedName>
    <definedName name="TABLE_11" localSheetId="46">raw_1998_fed_assist!$A$61:$A$62</definedName>
    <definedName name="TABLE_11" localSheetId="45">raw_1998_fed_non_1!$A$58:$L$60</definedName>
    <definedName name="TABLE_11" localSheetId="44">raw_1998_fed_non_2!$A$7:$I$57</definedName>
    <definedName name="TABLE_11" localSheetId="47">raw_1998_fed_spending!$J$6:$J$6</definedName>
    <definedName name="TABLE_11" localSheetId="40">raw_1998_MOE_SSP_non!#REF!</definedName>
    <definedName name="TABLE_11" localSheetId="54">raw_1999_fed_assist!$A$61:$A$62</definedName>
    <definedName name="TABLE_11" localSheetId="53">raw_1999_fed_non_1!$A$58:$L$60</definedName>
    <definedName name="TABLE_11" localSheetId="52">raw_1999_fed_non_2!$A$7:$I$57</definedName>
    <definedName name="TABLE_11" localSheetId="55">raw_1999_fed_spending!$J$6:$J$6</definedName>
    <definedName name="TABLE_11" localSheetId="48">raw_1999_MOE_SSP_non!#REF!</definedName>
    <definedName name="TABLE_11" localSheetId="62">raw_2000_fed_assist!$A$61:$A$62</definedName>
    <definedName name="TABLE_11" localSheetId="61">raw_2000_fed_non_1!$A$58:$L$60</definedName>
    <definedName name="TABLE_11" localSheetId="60">raw_2000_fed_non_2!$A$7:$I$57</definedName>
    <definedName name="TABLE_11" localSheetId="63">raw_2000_fed_spending!$J$6:$J$6</definedName>
    <definedName name="TABLE_11" localSheetId="57">raw_2000_MOE_SSP_assist!$B$59:$G$59</definedName>
    <definedName name="TABLE_11" localSheetId="56">raw_2000_MOE_SSP_non!#REF!</definedName>
    <definedName name="TABLE_11" localSheetId="59">raw_2000_MOE_TANF_assist!$B$59:$G$59</definedName>
    <definedName name="TABLE_11" localSheetId="58">raw_2000_MOE_TANF_non!$B$59:$N$59</definedName>
    <definedName name="TABLE_11" localSheetId="70">raw_2001_fed_assist!$A$61:$A$62</definedName>
    <definedName name="TABLE_11" localSheetId="69">raw_2001_fed_non_1!$A$58:$L$60</definedName>
    <definedName name="TABLE_11" localSheetId="68">raw_2001_fed_non_2!$A$7:$I$57</definedName>
    <definedName name="TABLE_11" localSheetId="71">raw_2001_fed_spending!$J$6:$J$6</definedName>
    <definedName name="TABLE_11" localSheetId="65">raw_2001_MOE_SSP_assist!#REF!</definedName>
    <definedName name="TABLE_11" localSheetId="64">raw_2001_MOE_SSP_non!#REF!</definedName>
    <definedName name="TABLE_11" localSheetId="67">raw_2001_MOE_TANF_assist!#REF!</definedName>
    <definedName name="TABLE_11" localSheetId="66">raw_2001_MOE_TANF_non!#REF!</definedName>
    <definedName name="TABLE_11" localSheetId="78">raw_2002_fed_assist!$A$61:$A$62</definedName>
    <definedName name="TABLE_11" localSheetId="77">raw_2002_fed_non_1!$A$58:$L$60</definedName>
    <definedName name="TABLE_11" localSheetId="76">raw_2002_fed_non_2!$A$7:$I$57</definedName>
    <definedName name="TABLE_11" localSheetId="79">raw_2002_fed_spending!$J$6:$J$6</definedName>
    <definedName name="TABLE_11" localSheetId="72">raw_2002_MOE_SSP_non!#REF!</definedName>
    <definedName name="TABLE_11" localSheetId="94">raw_2004_fed_assist!$A$61:$A$62</definedName>
    <definedName name="TABLE_11" localSheetId="93">raw_2004_fed_non_1!$A$58:$L$60</definedName>
    <definedName name="TABLE_11" localSheetId="92">raw_2004_fed_non_2!$A$7:$I$57</definedName>
    <definedName name="TABLE_11" localSheetId="95">raw_2004_fed_spending!$J$6:$J$6</definedName>
    <definedName name="TABLE_11" localSheetId="88">raw_2004_MOE_SSP_non!#REF!</definedName>
    <definedName name="TABLE_11" localSheetId="102">raw_2005_fed_assist!$A$61:$A$62</definedName>
    <definedName name="TABLE_11" localSheetId="101">raw_2005_fed_non_1!$A$58:$L$60</definedName>
    <definedName name="TABLE_11" localSheetId="100">raw_2005_fed_non_2!$A$7:$I$57</definedName>
    <definedName name="TABLE_11" localSheetId="103">raw_2005_fed_spending!$J$6:$J$6</definedName>
    <definedName name="TABLE_11" localSheetId="96">raw_2005_MOE_SSP_non!#REF!</definedName>
    <definedName name="TABLE_12" localSheetId="38">raw_1997_fed_assist!$A$61:$A$62</definedName>
    <definedName name="TABLE_12" localSheetId="37">raw_1997_fed_non_1!$A$61:$A$62</definedName>
    <definedName name="TABLE_12" localSheetId="36">raw_1997_fed_non_2!$A$7:$I$57</definedName>
    <definedName name="TABLE_12" localSheetId="39">raw_1997_fed_spending!$J$6:$J$6</definedName>
    <definedName name="TABLE_12" localSheetId="32">raw_1997_MOE_SSP_non!$A$7:$E$57</definedName>
    <definedName name="TABLE_12" localSheetId="46">raw_1998_fed_assist!$A$61:$A$62</definedName>
    <definedName name="TABLE_12" localSheetId="45">raw_1998_fed_non_1!$A$61:$A$62</definedName>
    <definedName name="TABLE_12" localSheetId="44">raw_1998_fed_non_2!$A$7:$I$57</definedName>
    <definedName name="TABLE_12" localSheetId="47">raw_1998_fed_spending!$J$6:$J$6</definedName>
    <definedName name="TABLE_12" localSheetId="40">raw_1998_MOE_SSP_non!$A$7:$E$57</definedName>
    <definedName name="TABLE_12" localSheetId="54">raw_1999_fed_assist!$A$61:$A$62</definedName>
    <definedName name="TABLE_12" localSheetId="53">raw_1999_fed_non_1!$A$61:$A$62</definedName>
    <definedName name="TABLE_12" localSheetId="52">raw_1999_fed_non_2!$A$7:$I$57</definedName>
    <definedName name="TABLE_12" localSheetId="55">raw_1999_fed_spending!$J$6:$J$6</definedName>
    <definedName name="TABLE_12" localSheetId="48">raw_1999_MOE_SSP_non!$A$7:$E$57</definedName>
    <definedName name="TABLE_12" localSheetId="62">raw_2000_fed_assist!$A$61:$A$62</definedName>
    <definedName name="TABLE_12" localSheetId="61">raw_2000_fed_non_1!$A$61:$A$62</definedName>
    <definedName name="TABLE_12" localSheetId="60">raw_2000_fed_non_2!$A$7:$I$57</definedName>
    <definedName name="TABLE_12" localSheetId="63">raw_2000_fed_spending!$J$6:$J$6</definedName>
    <definedName name="TABLE_12" localSheetId="57">raw_2000_MOE_SSP_assist!$B$59:$G$59</definedName>
    <definedName name="TABLE_12" localSheetId="56">raw_2000_MOE_SSP_non!$A$7:$E$57</definedName>
    <definedName name="TABLE_12" localSheetId="59">raw_2000_MOE_TANF_assist!$B$59:$G$59</definedName>
    <definedName name="TABLE_12" localSheetId="58">raw_2000_MOE_TANF_non!$B$59:$N$59</definedName>
    <definedName name="TABLE_12" localSheetId="70">raw_2001_fed_assist!$A$61:$A$62</definedName>
    <definedName name="TABLE_12" localSheetId="69">raw_2001_fed_non_1!$A$61:$A$62</definedName>
    <definedName name="TABLE_12" localSheetId="68">raw_2001_fed_non_2!$A$7:$I$57</definedName>
    <definedName name="TABLE_12" localSheetId="71">raw_2001_fed_spending!$J$6:$J$6</definedName>
    <definedName name="TABLE_12" localSheetId="65">raw_2001_MOE_SSP_assist!$A$7:$E$57</definedName>
    <definedName name="TABLE_12" localSheetId="64">raw_2001_MOE_SSP_non!$A$7:$E$57</definedName>
    <definedName name="TABLE_12" localSheetId="67">raw_2001_MOE_TANF_assist!$A$4:$G$54</definedName>
    <definedName name="TABLE_12" localSheetId="66">raw_2001_MOE_TANF_non!$A$7:$E$57</definedName>
    <definedName name="TABLE_12" localSheetId="78">raw_2002_fed_assist!$A$61:$A$62</definedName>
    <definedName name="TABLE_12" localSheetId="77">raw_2002_fed_non_1!$A$61:$A$62</definedName>
    <definedName name="TABLE_12" localSheetId="76">raw_2002_fed_non_2!$A$7:$I$57</definedName>
    <definedName name="TABLE_12" localSheetId="79">raw_2002_fed_spending!$J$6:$J$6</definedName>
    <definedName name="TABLE_12" localSheetId="72">raw_2002_MOE_SSP_non!$A$7:$E$57</definedName>
    <definedName name="TABLE_12" localSheetId="94">raw_2004_fed_assist!$A$61:$A$62</definedName>
    <definedName name="TABLE_12" localSheetId="93">raw_2004_fed_non_1!$A$61:$A$62</definedName>
    <definedName name="TABLE_12" localSheetId="92">raw_2004_fed_non_2!$A$7:$I$57</definedName>
    <definedName name="TABLE_12" localSheetId="95">raw_2004_fed_spending!$J$6:$J$6</definedName>
    <definedName name="TABLE_12" localSheetId="88">raw_2004_MOE_SSP_non!$A$7:$E$57</definedName>
    <definedName name="TABLE_12" localSheetId="102">raw_2005_fed_assist!$A$61:$A$62</definedName>
    <definedName name="TABLE_12" localSheetId="101">raw_2005_fed_non_1!$A$61:$A$62</definedName>
    <definedName name="TABLE_12" localSheetId="100">raw_2005_fed_non_2!$A$7:$I$57</definedName>
    <definedName name="TABLE_12" localSheetId="103">raw_2005_fed_spending!$J$6:$J$6</definedName>
    <definedName name="TABLE_12" localSheetId="96">raw_2005_MOE_SSP_non!$A$7:$E$57</definedName>
    <definedName name="TABLE_13" localSheetId="38">raw_1997_fed_assist!$A$7:$G$57</definedName>
    <definedName name="TABLE_13" localSheetId="37">raw_1997_fed_non_1!$A$61:$A$62</definedName>
    <definedName name="TABLE_13" localSheetId="36">raw_1997_fed_non_2!$I$58:$I$58</definedName>
    <definedName name="TABLE_13" localSheetId="39">raw_1997_fed_spending!$A$7:$L$57</definedName>
    <definedName name="TABLE_13" localSheetId="32">raw_1997_MOE_SSP_non!$A$7:$E$57</definedName>
    <definedName name="TABLE_13" localSheetId="46">raw_1998_fed_assist!$A$7:$G$57</definedName>
    <definedName name="TABLE_13" localSheetId="45">raw_1998_fed_non_1!$A$61:$A$62</definedName>
    <definedName name="TABLE_13" localSheetId="44">raw_1998_fed_non_2!$I$58:$I$58</definedName>
    <definedName name="TABLE_13" localSheetId="47">raw_1998_fed_spending!$A$7:$L$57</definedName>
    <definedName name="TABLE_13" localSheetId="40">raw_1998_MOE_SSP_non!$A$7:$E$57</definedName>
    <definedName name="TABLE_13" localSheetId="54">raw_1999_fed_assist!$A$7:$G$57</definedName>
    <definedName name="TABLE_13" localSheetId="53">raw_1999_fed_non_1!$A$61:$A$62</definedName>
    <definedName name="TABLE_13" localSheetId="52">raw_1999_fed_non_2!$I$58:$I$58</definedName>
    <definedName name="TABLE_13" localSheetId="55">raw_1999_fed_spending!$A$7:$L$57</definedName>
    <definedName name="TABLE_13" localSheetId="48">raw_1999_MOE_SSP_non!$A$7:$E$57</definedName>
    <definedName name="TABLE_13" localSheetId="62">raw_2000_fed_assist!$A$7:$G$57</definedName>
    <definedName name="TABLE_13" localSheetId="61">raw_2000_fed_non_1!$A$61:$A$62</definedName>
    <definedName name="TABLE_13" localSheetId="60">raw_2000_fed_non_2!$I$58:$I$58</definedName>
    <definedName name="TABLE_13" localSheetId="63">raw_2000_fed_spending!$A$7:$L$57</definedName>
    <definedName name="TABLE_13" localSheetId="56">raw_2000_MOE_SSP_non!$A$7:$E$57</definedName>
    <definedName name="TABLE_13" localSheetId="69">raw_2001_fed_non_1!$A$61:$A$62</definedName>
    <definedName name="TABLE_13" localSheetId="68">raw_2001_fed_non_2!$I$58:$I$58</definedName>
    <definedName name="TABLE_13" localSheetId="71">raw_2001_fed_spending!$A$7:$L$57</definedName>
    <definedName name="TABLE_13" localSheetId="65">raw_2001_MOE_SSP_assist!$A$7:$E$57</definedName>
    <definedName name="TABLE_13" localSheetId="64">raw_2001_MOE_SSP_non!$A$7:$E$57</definedName>
    <definedName name="TABLE_13" localSheetId="67">raw_2001_MOE_TANF_assist!$A$4:$G$54</definedName>
    <definedName name="TABLE_13" localSheetId="66">raw_2001_MOE_TANF_non!$A$7:$E$57</definedName>
    <definedName name="TABLE_13" localSheetId="78">raw_2002_fed_assist!$A$7:$G$57</definedName>
    <definedName name="TABLE_13" localSheetId="77">raw_2002_fed_non_1!$A$61:$A$62</definedName>
    <definedName name="TABLE_13" localSheetId="76">raw_2002_fed_non_2!$I$58:$I$58</definedName>
    <definedName name="TABLE_13" localSheetId="79">raw_2002_fed_spending!$A$7:$L$57</definedName>
    <definedName name="TABLE_13" localSheetId="72">raw_2002_MOE_SSP_non!$A$7:$E$57</definedName>
    <definedName name="TABLE_13" localSheetId="94">raw_2004_fed_assist!$A$7:$G$57</definedName>
    <definedName name="TABLE_13" localSheetId="93">raw_2004_fed_non_1!$A$61:$A$62</definedName>
    <definedName name="TABLE_13" localSheetId="92">raw_2004_fed_non_2!$I$58:$I$58</definedName>
    <definedName name="TABLE_13" localSheetId="95">raw_2004_fed_spending!$A$7:$L$57</definedName>
    <definedName name="TABLE_13" localSheetId="88">raw_2004_MOE_SSP_non!$A$7:$E$57</definedName>
    <definedName name="TABLE_13" localSheetId="102">raw_2005_fed_assist!$A$7:$G$57</definedName>
    <definedName name="TABLE_13" localSheetId="101">raw_2005_fed_non_1!$A$61:$A$62</definedName>
    <definedName name="TABLE_13" localSheetId="100">raw_2005_fed_non_2!$I$58:$I$58</definedName>
    <definedName name="TABLE_13" localSheetId="103">raw_2005_fed_spending!$A$7:$L$57</definedName>
    <definedName name="TABLE_13" localSheetId="96">raw_2005_MOE_SSP_non!$A$7:$E$57</definedName>
    <definedName name="TABLE_14" localSheetId="38">raw_1997_fed_assist!$B$59:$F$59</definedName>
    <definedName name="TABLE_14" localSheetId="37">raw_1997_fed_non_1!$A$7:$L$57</definedName>
    <definedName name="TABLE_14" localSheetId="36">raw_1997_fed_non_2!$I$58:$I$58</definedName>
    <definedName name="TABLE_14" localSheetId="39">raw_1997_fed_spending!$A$7:$L$57</definedName>
    <definedName name="TABLE_14" localSheetId="32">raw_1997_MOE_SSP_non!$A$58:$E$58</definedName>
    <definedName name="TABLE_14" localSheetId="46">raw_1998_fed_assist!$B$59:$F$59</definedName>
    <definedName name="TABLE_14" localSheetId="45">raw_1998_fed_non_1!$A$7:$L$57</definedName>
    <definedName name="TABLE_14" localSheetId="44">raw_1998_fed_non_2!$I$58:$I$58</definedName>
    <definedName name="TABLE_14" localSheetId="47">raw_1998_fed_spending!$A$7:$L$57</definedName>
    <definedName name="TABLE_14" localSheetId="40">raw_1998_MOE_SSP_non!$A$58:$E$58</definedName>
    <definedName name="TABLE_14" localSheetId="54">raw_1999_fed_assist!$B$59:$F$59</definedName>
    <definedName name="TABLE_14" localSheetId="53">raw_1999_fed_non_1!$A$7:$L$57</definedName>
    <definedName name="TABLE_14" localSheetId="52">raw_1999_fed_non_2!$I$58:$I$58</definedName>
    <definedName name="TABLE_14" localSheetId="55">raw_1999_fed_spending!$A$7:$L$57</definedName>
    <definedName name="TABLE_14" localSheetId="48">raw_1999_MOE_SSP_non!$A$58:$E$58</definedName>
    <definedName name="TABLE_14" localSheetId="62">raw_2000_fed_assist!$B$59:$F$59</definedName>
    <definedName name="TABLE_14" localSheetId="61">raw_2000_fed_non_1!$A$7:$L$57</definedName>
    <definedName name="TABLE_14" localSheetId="60">raw_2000_fed_non_2!$I$58:$I$58</definedName>
    <definedName name="TABLE_14" localSheetId="63">raw_2000_fed_spending!$A$7:$L$57</definedName>
    <definedName name="TABLE_14" localSheetId="56">raw_2000_MOE_SSP_non!$A$58:$E$58</definedName>
    <definedName name="TABLE_14" localSheetId="68">raw_2001_fed_non_2!$I$58:$I$58</definedName>
    <definedName name="TABLE_14" localSheetId="71">raw_2001_fed_spending!$A$7:$L$57</definedName>
    <definedName name="TABLE_14" localSheetId="65">raw_2001_MOE_SSP_assist!$A$58:$E$58</definedName>
    <definedName name="TABLE_14" localSheetId="64">raw_2001_MOE_SSP_non!$A$58:$E$58</definedName>
    <definedName name="TABLE_14" localSheetId="67">raw_2001_MOE_TANF_assist!$A$55:$G$55</definedName>
    <definedName name="TABLE_14" localSheetId="66">raw_2001_MOE_TANF_non!$A$58:$E$58</definedName>
    <definedName name="TABLE_14" localSheetId="78">raw_2002_fed_assist!$B$59:$F$59</definedName>
    <definedName name="TABLE_14" localSheetId="77">raw_2002_fed_non_1!$A$7:$L$57</definedName>
    <definedName name="TABLE_14" localSheetId="76">raw_2002_fed_non_2!$I$58:$I$58</definedName>
    <definedName name="TABLE_14" localSheetId="79">raw_2002_fed_spending!$A$7:$L$57</definedName>
    <definedName name="TABLE_14" localSheetId="72">raw_2002_MOE_SSP_non!$A$58:$E$58</definedName>
    <definedName name="TABLE_14" localSheetId="94">raw_2004_fed_assist!$B$59:$F$59</definedName>
    <definedName name="TABLE_14" localSheetId="93">raw_2004_fed_non_1!$A$7:$L$57</definedName>
    <definedName name="TABLE_14" localSheetId="92">raw_2004_fed_non_2!$I$58:$I$58</definedName>
    <definedName name="TABLE_14" localSheetId="95">raw_2004_fed_spending!$A$7:$L$57</definedName>
    <definedName name="TABLE_14" localSheetId="88">raw_2004_MOE_SSP_non!$A$58:$E$58</definedName>
    <definedName name="TABLE_14" localSheetId="102">raw_2005_fed_assist!$B$59:$F$59</definedName>
    <definedName name="TABLE_14" localSheetId="101">raw_2005_fed_non_1!$A$7:$L$57</definedName>
    <definedName name="TABLE_14" localSheetId="100">raw_2005_fed_non_2!$I$58:$I$58</definedName>
    <definedName name="TABLE_14" localSheetId="103">raw_2005_fed_spending!$A$7:$L$57</definedName>
    <definedName name="TABLE_14" localSheetId="96">raw_2005_MOE_SSP_non!$A$58:$E$58</definedName>
    <definedName name="TABLE_15" localSheetId="38">raw_1997_fed_assist!$B$58:$F$58</definedName>
    <definedName name="TABLE_15" localSheetId="37">raw_1997_fed_non_1!$B$58:$K$58</definedName>
    <definedName name="TABLE_15" localSheetId="36">raw_1997_fed_non_2!$A$58:$I$59</definedName>
    <definedName name="TABLE_15" localSheetId="39">raw_1997_fed_spending!$A$58:$L$59</definedName>
    <definedName name="TABLE_15" localSheetId="32">raw_1997_MOE_SSP_non!$A$58:$E$58</definedName>
    <definedName name="TABLE_15" localSheetId="46">raw_1998_fed_assist!$B$58:$F$58</definedName>
    <definedName name="TABLE_15" localSheetId="45">raw_1998_fed_non_1!$B$58:$K$58</definedName>
    <definedName name="TABLE_15" localSheetId="44">raw_1998_fed_non_2!$A$58:$I$59</definedName>
    <definedName name="TABLE_15" localSheetId="47">raw_1998_fed_spending!$A$58:$L$59</definedName>
    <definedName name="TABLE_15" localSheetId="40">raw_1998_MOE_SSP_non!$A$58:$E$58</definedName>
    <definedName name="TABLE_15" localSheetId="54">raw_1999_fed_assist!$B$58:$F$58</definedName>
    <definedName name="TABLE_15" localSheetId="53">raw_1999_fed_non_1!$B$58:$K$58</definedName>
    <definedName name="TABLE_15" localSheetId="52">raw_1999_fed_non_2!$A$58:$I$59</definedName>
    <definedName name="TABLE_15" localSheetId="55">raw_1999_fed_spending!$A$58:$L$59</definedName>
    <definedName name="TABLE_15" localSheetId="48">raw_1999_MOE_SSP_non!$A$58:$E$58</definedName>
    <definedName name="TABLE_15" localSheetId="62">raw_2000_fed_assist!$B$58:$F$58</definedName>
    <definedName name="TABLE_15" localSheetId="61">raw_2000_fed_non_1!$B$58:$K$58</definedName>
    <definedName name="TABLE_15" localSheetId="60">raw_2000_fed_non_2!$A$58:$I$59</definedName>
    <definedName name="TABLE_15" localSheetId="63">raw_2000_fed_spending!$A$58:$L$59</definedName>
    <definedName name="TABLE_15" localSheetId="56">raw_2000_MOE_SSP_non!$A$58:$E$58</definedName>
    <definedName name="TABLE_15" localSheetId="68">raw_2001_fed_non_2!$A$58:$I$59</definedName>
    <definedName name="TABLE_15" localSheetId="71">raw_2001_fed_spending!$A$58:$L$59</definedName>
    <definedName name="TABLE_15" localSheetId="65">raw_2001_MOE_SSP_assist!$A$58:$E$58</definedName>
    <definedName name="TABLE_15" localSheetId="64">raw_2001_MOE_SSP_non!$A$58:$E$58</definedName>
    <definedName name="TABLE_15" localSheetId="67">raw_2001_MOE_TANF_assist!$A$55:$G$55</definedName>
    <definedName name="TABLE_15" localSheetId="66">raw_2001_MOE_TANF_non!$A$58:$E$58</definedName>
    <definedName name="TABLE_15" localSheetId="78">raw_2002_fed_assist!$B$58:$F$58</definedName>
    <definedName name="TABLE_15" localSheetId="77">raw_2002_fed_non_1!$B$58:$K$58</definedName>
    <definedName name="TABLE_15" localSheetId="76">raw_2002_fed_non_2!$A$58:$I$59</definedName>
    <definedName name="TABLE_15" localSheetId="79">raw_2002_fed_spending!$A$58:$L$59</definedName>
    <definedName name="TABLE_15" localSheetId="72">raw_2002_MOE_SSP_non!$A$58:$E$58</definedName>
    <definedName name="TABLE_15" localSheetId="94">raw_2004_fed_assist!$B$58:$F$58</definedName>
    <definedName name="TABLE_15" localSheetId="93">raw_2004_fed_non_1!$B$58:$K$58</definedName>
    <definedName name="TABLE_15" localSheetId="92">raw_2004_fed_non_2!$A$58:$I$59</definedName>
    <definedName name="TABLE_15" localSheetId="95">raw_2004_fed_spending!$A$58:$L$58</definedName>
    <definedName name="TABLE_15" localSheetId="88">raw_2004_MOE_SSP_non!$A$58:$E$58</definedName>
    <definedName name="TABLE_15" localSheetId="102">raw_2005_fed_assist!$B$58:$F$58</definedName>
    <definedName name="TABLE_15" localSheetId="101">raw_2005_fed_non_1!$B$58:$K$58</definedName>
    <definedName name="TABLE_15" localSheetId="100">raw_2005_fed_non_2!$A$58:$I$59</definedName>
    <definedName name="TABLE_15" localSheetId="103">raw_2005_fed_spending!$A$58:$L$58</definedName>
    <definedName name="TABLE_15" localSheetId="96">raw_2005_MOE_SSP_non!$A$58:$E$58</definedName>
    <definedName name="TABLE_16" localSheetId="38">raw_1997_fed_assist!$B$59:$F$59</definedName>
    <definedName name="TABLE_16" localSheetId="37">raw_1997_fed_non_1!$B$59:$K$59</definedName>
    <definedName name="TABLE_16" localSheetId="36">raw_1997_fed_non_2!$A$58:$I$59</definedName>
    <definedName name="TABLE_16" localSheetId="39">raw_1997_fed_spending!$A$58:$L$59</definedName>
    <definedName name="TABLE_16" localSheetId="32">raw_1997_MOE_SSP_non!$A$7:$E$57</definedName>
    <definedName name="TABLE_16" localSheetId="46">raw_1998_fed_assist!$B$59:$F$59</definedName>
    <definedName name="TABLE_16" localSheetId="45">raw_1998_fed_non_1!$B$59:$K$59</definedName>
    <definedName name="TABLE_16" localSheetId="44">raw_1998_fed_non_2!$A$58:$I$59</definedName>
    <definedName name="TABLE_16" localSheetId="47">raw_1998_fed_spending!$A$58:$L$59</definedName>
    <definedName name="TABLE_16" localSheetId="40">raw_1998_MOE_SSP_non!$A$7:$E$57</definedName>
    <definedName name="TABLE_16" localSheetId="54">raw_1999_fed_assist!$B$59:$F$59</definedName>
    <definedName name="TABLE_16" localSheetId="53">raw_1999_fed_non_1!$B$59:$K$59</definedName>
    <definedName name="TABLE_16" localSheetId="52">raw_1999_fed_non_2!$A$58:$I$59</definedName>
    <definedName name="TABLE_16" localSheetId="55">raw_1999_fed_spending!$A$58:$L$59</definedName>
    <definedName name="TABLE_16" localSheetId="48">raw_1999_MOE_SSP_non!$A$7:$E$57</definedName>
    <definedName name="TABLE_16" localSheetId="62">raw_2000_fed_assist!$B$59:$F$59</definedName>
    <definedName name="TABLE_16" localSheetId="61">raw_2000_fed_non_1!$B$59:$K$59</definedName>
    <definedName name="TABLE_16" localSheetId="60">raw_2000_fed_non_2!$A$58:$I$59</definedName>
    <definedName name="TABLE_16" localSheetId="63">raw_2000_fed_spending!$A$58:$L$59</definedName>
    <definedName name="TABLE_16" localSheetId="56">raw_2000_MOE_SSP_non!$A$7:$E$57</definedName>
    <definedName name="TABLE_16" localSheetId="68">raw_2001_fed_non_2!$A$58:$I$59</definedName>
    <definedName name="TABLE_16" localSheetId="71">raw_2001_fed_spending!$A$58:$L$59</definedName>
    <definedName name="TABLE_16" localSheetId="65">raw_2001_MOE_SSP_assist!$A$7:$E$57</definedName>
    <definedName name="TABLE_16" localSheetId="64">raw_2001_MOE_SSP_non!$A$7:$E$57</definedName>
    <definedName name="TABLE_16" localSheetId="67">raw_2001_MOE_TANF_assist!$A$4:$G$54</definedName>
    <definedName name="TABLE_16" localSheetId="66">raw_2001_MOE_TANF_non!$A$7:$E$57</definedName>
    <definedName name="TABLE_16" localSheetId="78">raw_2002_fed_assist!$B$59:$F$59</definedName>
    <definedName name="TABLE_16" localSheetId="77">raw_2002_fed_non_1!$B$59:$K$59</definedName>
    <definedName name="TABLE_16" localSheetId="76">raw_2002_fed_non_2!$A$58:$I$59</definedName>
    <definedName name="TABLE_16" localSheetId="79">raw_2002_fed_spending!$A$58:$L$59</definedName>
    <definedName name="TABLE_16" localSheetId="72">raw_2002_MOE_SSP_non!$A$7:$E$57</definedName>
    <definedName name="TABLE_16" localSheetId="94">raw_2004_fed_assist!$B$59:$F$59</definedName>
    <definedName name="TABLE_16" localSheetId="93">raw_2004_fed_non_1!$B$59:$K$59</definedName>
    <definedName name="TABLE_16" localSheetId="92">raw_2004_fed_non_2!$A$58:$I$59</definedName>
    <definedName name="TABLE_16" localSheetId="95">raw_2004_fed_spending!$A$58:$L$58</definedName>
    <definedName name="TABLE_16" localSheetId="88">raw_2004_MOE_SSP_non!$A$7:$E$57</definedName>
    <definedName name="TABLE_16" localSheetId="102">raw_2005_fed_assist!$B$59:$F$59</definedName>
    <definedName name="TABLE_16" localSheetId="101">raw_2005_fed_non_1!$B$59:$K$59</definedName>
    <definedName name="TABLE_16" localSheetId="100">raw_2005_fed_non_2!$A$58:$I$59</definedName>
    <definedName name="TABLE_16" localSheetId="103">raw_2005_fed_spending!$A$58:$L$58</definedName>
    <definedName name="TABLE_16" localSheetId="96">raw_2005_MOE_SSP_non!$A$7:$E$57</definedName>
    <definedName name="TABLE_17" localSheetId="38">raw_1997_fed_assist!$B$60:$F$60</definedName>
    <definedName name="TABLE_17" localSheetId="37">raw_1997_fed_non_1!$B$60:$K$60</definedName>
    <definedName name="TABLE_17" localSheetId="36">raw_1997_fed_non_2!$A$7:$I$57</definedName>
    <definedName name="TABLE_17" localSheetId="39">raw_1997_fed_spending!$A$7:$L$57</definedName>
    <definedName name="TABLE_17" localSheetId="32">raw_1997_MOE_SSP_non!$A$7:$E$57</definedName>
    <definedName name="TABLE_17" localSheetId="46">raw_1998_fed_assist!$B$60:$F$60</definedName>
    <definedName name="TABLE_17" localSheetId="45">raw_1998_fed_non_1!$B$60:$K$60</definedName>
    <definedName name="TABLE_17" localSheetId="44">raw_1998_fed_non_2!$A$7:$I$57</definedName>
    <definedName name="TABLE_17" localSheetId="47">raw_1998_fed_spending!$A$7:$L$57</definedName>
    <definedName name="TABLE_17" localSheetId="40">raw_1998_MOE_SSP_non!$A$7:$E$57</definedName>
    <definedName name="TABLE_17" localSheetId="54">raw_1999_fed_assist!$B$60:$F$60</definedName>
    <definedName name="TABLE_17" localSheetId="53">raw_1999_fed_non_1!$B$60:$K$60</definedName>
    <definedName name="TABLE_17" localSheetId="52">raw_1999_fed_non_2!$A$7:$I$57</definedName>
    <definedName name="TABLE_17" localSheetId="55">raw_1999_fed_spending!$A$7:$L$57</definedName>
    <definedName name="TABLE_17" localSheetId="48">raw_1999_MOE_SSP_non!$A$7:$E$57</definedName>
    <definedName name="TABLE_17" localSheetId="62">raw_2000_fed_assist!$B$60:$F$60</definedName>
    <definedName name="TABLE_17" localSheetId="61">raw_2000_fed_non_1!$B$60:$K$60</definedName>
    <definedName name="TABLE_17" localSheetId="60">raw_2000_fed_non_2!$A$7:$I$57</definedName>
    <definedName name="TABLE_17" localSheetId="63">raw_2000_fed_spending!$A$7:$L$57</definedName>
    <definedName name="TABLE_17" localSheetId="56">raw_2000_MOE_SSP_non!$A$7:$E$57</definedName>
    <definedName name="TABLE_17" localSheetId="65">raw_2001_MOE_SSP_assist!$A$7:$E$57</definedName>
    <definedName name="TABLE_17" localSheetId="64">raw_2001_MOE_SSP_non!$A$7:$E$57</definedName>
    <definedName name="TABLE_17" localSheetId="67">raw_2001_MOE_TANF_assist!$A$4:$G$54</definedName>
    <definedName name="TABLE_17" localSheetId="66">raw_2001_MOE_TANF_non!$A$7:$E$57</definedName>
    <definedName name="TABLE_17" localSheetId="78">raw_2002_fed_assist!$B$60:$F$60</definedName>
    <definedName name="TABLE_17" localSheetId="77">raw_2002_fed_non_1!$B$60:$K$60</definedName>
    <definedName name="TABLE_17" localSheetId="76">raw_2002_fed_non_2!$A$7:$I$57</definedName>
    <definedName name="TABLE_17" localSheetId="79">raw_2002_fed_spending!$A$7:$L$57</definedName>
    <definedName name="TABLE_17" localSheetId="72">raw_2002_MOE_SSP_non!$A$7:$E$57</definedName>
    <definedName name="TABLE_17" localSheetId="94">raw_2004_fed_assist!$B$60:$F$60</definedName>
    <definedName name="TABLE_17" localSheetId="93">raw_2004_fed_non_1!$B$60:$K$60</definedName>
    <definedName name="TABLE_17" localSheetId="92">raw_2004_fed_non_2!$A$7:$I$57</definedName>
    <definedName name="TABLE_17" localSheetId="95">raw_2004_fed_spending!$A$7:$L$57</definedName>
    <definedName name="TABLE_17" localSheetId="88">raw_2004_MOE_SSP_non!$A$7:$E$57</definedName>
    <definedName name="TABLE_17" localSheetId="102">raw_2005_fed_assist!$B$60:$F$60</definedName>
    <definedName name="TABLE_17" localSheetId="101">raw_2005_fed_non_1!$B$60:$K$60</definedName>
    <definedName name="TABLE_17" localSheetId="100">raw_2005_fed_non_2!$A$7:$I$57</definedName>
    <definedName name="TABLE_17" localSheetId="103">raw_2005_fed_spending!$A$7:$L$57</definedName>
    <definedName name="TABLE_17" localSheetId="96">raw_2005_MOE_SSP_non!$A$7:$E$57</definedName>
    <definedName name="TABLE_18" localSheetId="38">raw_1997_fed_assist!$A$7:$G$57</definedName>
    <definedName name="TABLE_18" localSheetId="37">raw_1997_fed_non_1!$B$59:$K$59</definedName>
    <definedName name="TABLE_18" localSheetId="36">raw_1997_fed_non_2!$A$7:$I$57</definedName>
    <definedName name="TABLE_18" localSheetId="39">raw_1997_fed_spending!$B$58:$L$58</definedName>
    <definedName name="TABLE_18" localSheetId="32">raw_1997_MOE_SSP_non!$A$58:$E$58</definedName>
    <definedName name="TABLE_18" localSheetId="46">raw_1998_fed_assist!$A$7:$G$57</definedName>
    <definedName name="TABLE_18" localSheetId="45">raw_1998_fed_non_1!$B$59:$K$59</definedName>
    <definedName name="TABLE_18" localSheetId="44">raw_1998_fed_non_2!$A$7:$I$57</definedName>
    <definedName name="TABLE_18" localSheetId="47">raw_1998_fed_spending!$B$58:$L$58</definedName>
    <definedName name="TABLE_18" localSheetId="40">raw_1998_MOE_SSP_non!$A$58:$E$58</definedName>
    <definedName name="TABLE_18" localSheetId="54">raw_1999_fed_assist!$A$7:$G$57</definedName>
    <definedName name="TABLE_18" localSheetId="53">raw_1999_fed_non_1!$B$59:$K$59</definedName>
    <definedName name="TABLE_18" localSheetId="52">raw_1999_fed_non_2!$A$7:$I$57</definedName>
    <definedName name="TABLE_18" localSheetId="55">raw_1999_fed_spending!$B$58:$L$58</definedName>
    <definedName name="TABLE_18" localSheetId="48">raw_1999_MOE_SSP_non!$A$58:$E$58</definedName>
    <definedName name="TABLE_18" localSheetId="62">raw_2000_fed_assist!$A$7:$G$57</definedName>
    <definedName name="TABLE_18" localSheetId="61">raw_2000_fed_non_1!$B$59:$K$59</definedName>
    <definedName name="TABLE_18" localSheetId="60">raw_2000_fed_non_2!$A$7:$I$57</definedName>
    <definedName name="TABLE_18" localSheetId="63">raw_2000_fed_spending!$B$58:$L$58</definedName>
    <definedName name="TABLE_18" localSheetId="56">raw_2000_MOE_SSP_non!$A$58:$E$58</definedName>
    <definedName name="TABLE_18" localSheetId="65">raw_2001_MOE_SSP_assist!$A$58:$E$58</definedName>
    <definedName name="TABLE_18" localSheetId="64">raw_2001_MOE_SSP_non!$A$58:$E$58</definedName>
    <definedName name="TABLE_18" localSheetId="67">raw_2001_MOE_TANF_assist!$A$55:$G$55</definedName>
    <definedName name="TABLE_18" localSheetId="66">raw_2001_MOE_TANF_non!$A$58:$E$58</definedName>
    <definedName name="TABLE_18" localSheetId="77">raw_2002_fed_non_1!$B$59:$K$59</definedName>
    <definedName name="TABLE_18" localSheetId="76">raw_2002_fed_non_2!$A$7:$I$57</definedName>
    <definedName name="TABLE_18" localSheetId="79">raw_2002_fed_spending!$B$58:$L$58</definedName>
    <definedName name="TABLE_18" localSheetId="72">raw_2002_MOE_SSP_non!$A$58:$E$58</definedName>
    <definedName name="TABLE_18" localSheetId="93">raw_2004_fed_non_1!$B$59:$K$59</definedName>
    <definedName name="TABLE_18" localSheetId="92">raw_2004_fed_non_2!$A$7:$I$57</definedName>
    <definedName name="TABLE_18" localSheetId="95">raw_2004_fed_spending!$B$58:$L$58</definedName>
    <definedName name="TABLE_18" localSheetId="88">raw_2004_MOE_SSP_non!$A$58:$E$58</definedName>
    <definedName name="TABLE_18" localSheetId="101">raw_2005_fed_non_1!$B$59:$K$59</definedName>
    <definedName name="TABLE_18" localSheetId="100">raw_2005_fed_non_2!$A$7:$I$57</definedName>
    <definedName name="TABLE_18" localSheetId="103">raw_2005_fed_spending!$B$58:$L$58</definedName>
    <definedName name="TABLE_18" localSheetId="96">raw_2005_MOE_SSP_non!$A$58:$E$58</definedName>
    <definedName name="TABLE_19" localSheetId="38">raw_1997_fed_assist!$A$7:$G$57</definedName>
    <definedName name="TABLE_19" localSheetId="37">raw_1997_fed_non_1!$A$7:$L$57</definedName>
    <definedName name="TABLE_19" localSheetId="36">raw_1997_fed_non_2!$B$59:$I$59</definedName>
    <definedName name="TABLE_19" localSheetId="39">raw_1997_fed_spending!$B$59:$L$59</definedName>
    <definedName name="TABLE_19" localSheetId="32">raw_1997_MOE_SSP_non!$A$58:$E$58</definedName>
    <definedName name="TABLE_19" localSheetId="46">raw_1998_fed_assist!$A$7:$G$57</definedName>
    <definedName name="TABLE_19" localSheetId="45">raw_1998_fed_non_1!$A$7:$L$57</definedName>
    <definedName name="TABLE_19" localSheetId="44">raw_1998_fed_non_2!$B$59:$I$59</definedName>
    <definedName name="TABLE_19" localSheetId="47">raw_1998_fed_spending!$B$59:$L$59</definedName>
    <definedName name="TABLE_19" localSheetId="40">raw_1998_MOE_SSP_non!$A$58:$E$58</definedName>
    <definedName name="TABLE_19" localSheetId="54">raw_1999_fed_assist!$A$7:$G$57</definedName>
    <definedName name="TABLE_19" localSheetId="53">raw_1999_fed_non_1!$A$7:$L$57</definedName>
    <definedName name="TABLE_19" localSheetId="52">raw_1999_fed_non_2!$B$59:$I$59</definedName>
    <definedName name="TABLE_19" localSheetId="55">raw_1999_fed_spending!$B$59:$L$59</definedName>
    <definedName name="TABLE_19" localSheetId="48">raw_1999_MOE_SSP_non!$A$58:$E$58</definedName>
    <definedName name="TABLE_19" localSheetId="62">raw_2000_fed_assist!$A$7:$G$57</definedName>
    <definedName name="TABLE_19" localSheetId="61">raw_2000_fed_non_1!$A$7:$L$57</definedName>
    <definedName name="TABLE_19" localSheetId="60">raw_2000_fed_non_2!$B$59:$I$59</definedName>
    <definedName name="TABLE_19" localSheetId="63">raw_2000_fed_spending!$B$59:$L$59</definedName>
    <definedName name="TABLE_19" localSheetId="56">raw_2000_MOE_SSP_non!$A$58:$E$58</definedName>
    <definedName name="TABLE_19" localSheetId="65">raw_2001_MOE_SSP_assist!$A$58:$E$58</definedName>
    <definedName name="TABLE_19" localSheetId="64">raw_2001_MOE_SSP_non!$A$58:$E$58</definedName>
    <definedName name="TABLE_19" localSheetId="67">raw_2001_MOE_TANF_assist!$A$55:$G$55</definedName>
    <definedName name="TABLE_19" localSheetId="66">raw_2001_MOE_TANF_non!$A$58:$E$58</definedName>
    <definedName name="TABLE_19" localSheetId="77">raw_2002_fed_non_1!$A$7:$L$57</definedName>
    <definedName name="TABLE_19" localSheetId="76">raw_2002_fed_non_2!$B$59:$I$59</definedName>
    <definedName name="TABLE_19" localSheetId="79">raw_2002_fed_spending!$B$59:$L$59</definedName>
    <definedName name="TABLE_19" localSheetId="72">raw_2002_MOE_SSP_non!$A$58:$E$58</definedName>
    <definedName name="TABLE_19" localSheetId="93">raw_2004_fed_non_1!$A$7:$L$57</definedName>
    <definedName name="TABLE_19" localSheetId="92">raw_2004_fed_non_2!$B$59:$I$59</definedName>
    <definedName name="TABLE_19" localSheetId="95">raw_2004_fed_spending!#REF!</definedName>
    <definedName name="TABLE_19" localSheetId="88">raw_2004_MOE_SSP_non!$A$58:$E$58</definedName>
    <definedName name="TABLE_19" localSheetId="101">raw_2005_fed_non_1!$A$7:$L$57</definedName>
    <definedName name="TABLE_19" localSheetId="100">raw_2005_fed_non_2!$B$59:$I$59</definedName>
    <definedName name="TABLE_19" localSheetId="103">raw_2005_fed_spending!#REF!</definedName>
    <definedName name="TABLE_19" localSheetId="96">raw_2005_MOE_SSP_non!$A$58:$E$58</definedName>
    <definedName name="TABLE_2" localSheetId="38">raw_1997_fed_assist!$A$5:$G$57</definedName>
    <definedName name="TABLE_2" localSheetId="37">raw_1997_fed_non_1!$A$5:$L$57</definedName>
    <definedName name="TABLE_2" localSheetId="36">raw_1997_fed_non_2!$A$5:$I$57</definedName>
    <definedName name="TABLE_2" localSheetId="39">raw_1997_fed_spending!$A$5:$L$57</definedName>
    <definedName name="TABLE_2" localSheetId="33">raw_1997_MOE_SSP_assist!$A$7:$G$57</definedName>
    <definedName name="TABLE_2" localSheetId="32">raw_1997_MOE_SSP_non!$A$6:$E$57</definedName>
    <definedName name="TABLE_2" localSheetId="35">raw_1997_MOE_TANF_assist!$A$7:$G$57</definedName>
    <definedName name="TABLE_2" localSheetId="34">raw_1997_MOE_TANF_non!$A$7:$N$57</definedName>
    <definedName name="TABLE_2" localSheetId="46">raw_1998_fed_assist!$A$5:$G$57</definedName>
    <definedName name="TABLE_2" localSheetId="45">raw_1998_fed_non_1!$A$5:$L$57</definedName>
    <definedName name="TABLE_2" localSheetId="44">raw_1998_fed_non_2!$A$5:$I$57</definedName>
    <definedName name="TABLE_2" localSheetId="47">raw_1998_fed_spending!$A$5:$L$57</definedName>
    <definedName name="TABLE_2" localSheetId="41">raw_1998_MOE_SSP_assist!$A$7:$G$57</definedName>
    <definedName name="TABLE_2" localSheetId="40">raw_1998_MOE_SSP_non!$A$6:$E$57</definedName>
    <definedName name="TABLE_2" localSheetId="43">raw_1998_MOE_TANF_assist!$A$7:$G$57</definedName>
    <definedName name="TABLE_2" localSheetId="42">raw_1998_MOE_TANF_non!$A$7:$N$57</definedName>
    <definedName name="TABLE_2" localSheetId="54">raw_1999_fed_assist!$A$5:$G$57</definedName>
    <definedName name="TABLE_2" localSheetId="53">raw_1999_fed_non_1!$A$5:$L$57</definedName>
    <definedName name="TABLE_2" localSheetId="52">raw_1999_fed_non_2!$A$5:$I$57</definedName>
    <definedName name="TABLE_2" localSheetId="55">raw_1999_fed_spending!$A$5:$L$57</definedName>
    <definedName name="TABLE_2" localSheetId="49">raw_1999_MOE_SSP_assist!$A$7:$G$57</definedName>
    <definedName name="TABLE_2" localSheetId="48">raw_1999_MOE_SSP_non!$A$6:$E$57</definedName>
    <definedName name="TABLE_2" localSheetId="51">raw_1999_MOE_TANF_assist!$A$7:$G$57</definedName>
    <definedName name="TABLE_2" localSheetId="50">raw_1999_MOE_TANF_non!$A$7:$N$57</definedName>
    <definedName name="TABLE_2" localSheetId="62">raw_2000_fed_assist!$A$5:$G$57</definedName>
    <definedName name="TABLE_2" localSheetId="61">raw_2000_fed_non_1!$A$5:$L$57</definedName>
    <definedName name="TABLE_2" localSheetId="60">raw_2000_fed_non_2!$A$5:$I$57</definedName>
    <definedName name="TABLE_2" localSheetId="63">raw_2000_fed_spending!$A$5:$L$57</definedName>
    <definedName name="TABLE_2" localSheetId="57">raw_2000_MOE_SSP_assist!$A$7:$G$57</definedName>
    <definedName name="TABLE_2" localSheetId="56">raw_2000_MOE_SSP_non!$A$6:$E$57</definedName>
    <definedName name="TABLE_2" localSheetId="59">raw_2000_MOE_TANF_assist!$A$7:$G$57</definedName>
    <definedName name="TABLE_2" localSheetId="58">raw_2000_MOE_TANF_non!$A$7:$N$57</definedName>
    <definedName name="TABLE_2" localSheetId="70">raw_2001_fed_assist!$A$5:$G$57</definedName>
    <definedName name="TABLE_2" localSheetId="69">raw_2001_fed_non_1!$A$5:$L$57</definedName>
    <definedName name="TABLE_2" localSheetId="68">raw_2001_fed_non_2!$A$5:$I$57</definedName>
    <definedName name="TABLE_2" localSheetId="71">raw_2001_fed_spending!$A$5:$L$57</definedName>
    <definedName name="TABLE_2" localSheetId="65">raw_2001_MOE_SSP_assist!$A$6:$E$57</definedName>
    <definedName name="TABLE_2" localSheetId="64">raw_2001_MOE_SSP_non!$A$6:$E$57</definedName>
    <definedName name="TABLE_2" localSheetId="67">raw_2001_MOE_TANF_assist!$A$3:$G$54</definedName>
    <definedName name="TABLE_2" localSheetId="66">raw_2001_MOE_TANF_non!$A$6:$E$57</definedName>
    <definedName name="TABLE_2" localSheetId="78">raw_2002_fed_assist!$A$5:$G$57</definedName>
    <definedName name="TABLE_2" localSheetId="77">raw_2002_fed_non_1!$A$5:$L$57</definedName>
    <definedName name="TABLE_2" localSheetId="76">raw_2002_fed_non_2!$A$5:$I$57</definedName>
    <definedName name="TABLE_2" localSheetId="79">raw_2002_fed_spending!$A$5:$L$57</definedName>
    <definedName name="TABLE_2" localSheetId="72">raw_2002_MOE_SSP_non!$A$6:$E$57</definedName>
    <definedName name="TABLE_2" localSheetId="94">raw_2004_fed_assist!$A$5:$G$57</definedName>
    <definedName name="TABLE_2" localSheetId="93">raw_2004_fed_non_1!$A$5:$L$57</definedName>
    <definedName name="TABLE_2" localSheetId="92">raw_2004_fed_non_2!$A$5:$I$57</definedName>
    <definedName name="TABLE_2" localSheetId="95">raw_2004_fed_spending!$A$5:$L$57</definedName>
    <definedName name="TABLE_2" localSheetId="88">raw_2004_MOE_SSP_non!$A$6:$E$57</definedName>
    <definedName name="TABLE_2" localSheetId="102">raw_2005_fed_assist!$A$5:$G$57</definedName>
    <definedName name="TABLE_2" localSheetId="101">raw_2005_fed_non_1!$A$5:$L$57</definedName>
    <definedName name="TABLE_2" localSheetId="100">raw_2005_fed_non_2!$A$5:$I$57</definedName>
    <definedName name="TABLE_2" localSheetId="103">raw_2005_fed_spending!$A$5:$L$57</definedName>
    <definedName name="TABLE_2" localSheetId="96">raw_2005_MOE_SSP_non!$A$6:$E$57</definedName>
    <definedName name="TABLE_20" localSheetId="38">raw_1997_fed_assist!$B$59:$F$59</definedName>
    <definedName name="TABLE_20" localSheetId="37">raw_1997_fed_non_1!$A$7:$L$57</definedName>
    <definedName name="TABLE_20" localSheetId="36">raw_1997_fed_non_2!$B$59:$I$59</definedName>
    <definedName name="TABLE_20" localSheetId="39">raw_1997_fed_spending!$A$7:$L$57</definedName>
    <definedName name="TABLE_20" localSheetId="32">raw_1997_MOE_SSP_non!$A$7:$E$57</definedName>
    <definedName name="TABLE_20" localSheetId="46">raw_1998_fed_assist!$B$59:$F$59</definedName>
    <definedName name="TABLE_20" localSheetId="45">raw_1998_fed_non_1!$A$7:$L$57</definedName>
    <definedName name="TABLE_20" localSheetId="44">raw_1998_fed_non_2!$B$59:$I$59</definedName>
    <definedName name="TABLE_20" localSheetId="47">raw_1998_fed_spending!$A$7:$L$58</definedName>
    <definedName name="TABLE_20" localSheetId="40">raw_1998_MOE_SSP_non!$A$7:$E$57</definedName>
    <definedName name="TABLE_20" localSheetId="54">raw_1999_fed_assist!$B$59:$F$59</definedName>
    <definedName name="TABLE_20" localSheetId="53">raw_1999_fed_non_1!$A$7:$L$57</definedName>
    <definedName name="TABLE_20" localSheetId="52">raw_1999_fed_non_2!$B$59:$I$59</definedName>
    <definedName name="TABLE_20" localSheetId="55">raw_1999_fed_spending!$A$7:$L$58</definedName>
    <definedName name="TABLE_20" localSheetId="48">raw_1999_MOE_SSP_non!$A$7:$E$57</definedName>
    <definedName name="TABLE_20" localSheetId="62">raw_2000_fed_assist!$B$59:$F$59</definedName>
    <definedName name="TABLE_20" localSheetId="61">raw_2000_fed_non_1!$A$7:$L$57</definedName>
    <definedName name="TABLE_20" localSheetId="60">raw_2000_fed_non_2!$B$59:$I$59</definedName>
    <definedName name="TABLE_20" localSheetId="63">raw_2000_fed_spending!$A$7:$L$58</definedName>
    <definedName name="TABLE_20" localSheetId="56">raw_2000_MOE_SSP_non!$A$7:$E$57</definedName>
    <definedName name="TABLE_20" localSheetId="65">raw_2001_MOE_SSP_assist!$A$7:$E$57</definedName>
    <definedName name="TABLE_20" localSheetId="64">raw_2001_MOE_SSP_non!$A$7:$E$57</definedName>
    <definedName name="TABLE_20" localSheetId="67">raw_2001_MOE_TANF_assist!$A$4:$G$54</definedName>
    <definedName name="TABLE_20" localSheetId="66">raw_2001_MOE_TANF_non!$A$7:$E$57</definedName>
    <definedName name="TABLE_20" localSheetId="77">raw_2002_fed_non_1!$A$7:$L$57</definedName>
    <definedName name="TABLE_20" localSheetId="76">raw_2002_fed_non_2!$B$59:$I$59</definedName>
    <definedName name="TABLE_20" localSheetId="72">raw_2002_MOE_SSP_non!$A$7:$E$57</definedName>
    <definedName name="TABLE_20" localSheetId="93">raw_2004_fed_non_1!$A$7:$L$57</definedName>
    <definedName name="TABLE_20" localSheetId="92">raw_2004_fed_non_2!$B$59:$I$59</definedName>
    <definedName name="TABLE_20" localSheetId="88">raw_2004_MOE_SSP_non!$A$7:$E$57</definedName>
    <definedName name="TABLE_20" localSheetId="101">raw_2005_fed_non_1!$A$7:$L$57</definedName>
    <definedName name="TABLE_20" localSheetId="100">raw_2005_fed_non_2!$B$59:$I$59</definedName>
    <definedName name="TABLE_20" localSheetId="96">raw_2005_MOE_SSP_non!$A$7:$E$57</definedName>
    <definedName name="TABLE_21" localSheetId="38">raw_1997_fed_assist!$B$59:$F$59</definedName>
    <definedName name="TABLE_21" localSheetId="37">raw_1997_fed_non_1!$A$7:$L$57</definedName>
    <definedName name="TABLE_21" localSheetId="36">raw_1997_fed_non_2!$A$7:$I$57</definedName>
    <definedName name="TABLE_21" localSheetId="39">raw_1997_fed_spending!$A$7:$L$57</definedName>
    <definedName name="TABLE_21" localSheetId="32">raw_1997_MOE_SSP_non!$A$7:$E$57</definedName>
    <definedName name="TABLE_21" localSheetId="46">raw_1998_fed_assist!$B$59:$F$59</definedName>
    <definedName name="TABLE_21" localSheetId="45">raw_1998_fed_non_1!$A$7:$L$57</definedName>
    <definedName name="TABLE_21" localSheetId="44">raw_1998_fed_non_2!$A$7:$I$57</definedName>
    <definedName name="TABLE_21" localSheetId="47">raw_1998_fed_spending!$A$7:$L$58</definedName>
    <definedName name="TABLE_21" localSheetId="40">raw_1998_MOE_SSP_non!$A$7:$E$57</definedName>
    <definedName name="TABLE_21" localSheetId="54">raw_1999_fed_assist!$B$59:$F$59</definedName>
    <definedName name="TABLE_21" localSheetId="53">raw_1999_fed_non_1!$A$7:$L$57</definedName>
    <definedName name="TABLE_21" localSheetId="52">raw_1999_fed_non_2!$A$7:$I$57</definedName>
    <definedName name="TABLE_21" localSheetId="55">raw_1999_fed_spending!$A$7:$L$58</definedName>
    <definedName name="TABLE_21" localSheetId="48">raw_1999_MOE_SSP_non!$A$7:$E$57</definedName>
    <definedName name="TABLE_21" localSheetId="62">raw_2000_fed_assist!$B$59:$F$59</definedName>
    <definedName name="TABLE_21" localSheetId="61">raw_2000_fed_non_1!$A$7:$L$57</definedName>
    <definedName name="TABLE_21" localSheetId="60">raw_2000_fed_non_2!$A$7:$I$57</definedName>
    <definedName name="TABLE_21" localSheetId="63">raw_2000_fed_spending!$A$7:$L$58</definedName>
    <definedName name="TABLE_21" localSheetId="56">raw_2000_MOE_SSP_non!$A$7:$E$57</definedName>
    <definedName name="TABLE_21" localSheetId="65">raw_2001_MOE_SSP_assist!$A$7:$E$57</definedName>
    <definedName name="TABLE_21" localSheetId="64">raw_2001_MOE_SSP_non!$A$7:$E$57</definedName>
    <definedName name="TABLE_21" localSheetId="67">raw_2001_MOE_TANF_assist!$A$4:$G$54</definedName>
    <definedName name="TABLE_21" localSheetId="66">raw_2001_MOE_TANF_non!$A$7:$E$57</definedName>
    <definedName name="TABLE_21" localSheetId="77">raw_2002_fed_non_1!$A$7:$L$57</definedName>
    <definedName name="TABLE_21" localSheetId="72">raw_2002_MOE_SSP_non!$A$7:$E$57</definedName>
    <definedName name="TABLE_21" localSheetId="93">raw_2004_fed_non_1!$A$7:$L$57</definedName>
    <definedName name="TABLE_21" localSheetId="88">raw_2004_MOE_SSP_non!$A$7:$E$57</definedName>
    <definedName name="TABLE_21" localSheetId="101">raw_2005_fed_non_1!$A$7:$L$57</definedName>
    <definedName name="TABLE_21" localSheetId="96">raw_2005_MOE_SSP_non!$A$7:$E$57</definedName>
    <definedName name="TABLE_22" localSheetId="38">raw_1997_fed_assist!$B$60:$F$60</definedName>
    <definedName name="TABLE_22" localSheetId="37">raw_1997_fed_non_1!$A$7:$L$57</definedName>
    <definedName name="TABLE_22" localSheetId="36">raw_1997_fed_non_2!$A$7:$I$57</definedName>
    <definedName name="TABLE_22" localSheetId="39">raw_1997_fed_spending!$B$59:$L$59</definedName>
    <definedName name="TABLE_22" localSheetId="32">raw_1997_MOE_SSP_non!$A$58:$E$58</definedName>
    <definedName name="TABLE_22" localSheetId="46">raw_1998_fed_assist!$B$60:$F$60</definedName>
    <definedName name="TABLE_22" localSheetId="45">raw_1998_fed_non_1!$A$7:$L$57</definedName>
    <definedName name="TABLE_22" localSheetId="44">raw_1998_fed_non_2!$A$7:$I$57</definedName>
    <definedName name="TABLE_22" localSheetId="47">raw_1998_fed_spending!$A$7:$L$58</definedName>
    <definedName name="TABLE_22" localSheetId="40">raw_1998_MOE_SSP_non!$A$58:$E$58</definedName>
    <definedName name="TABLE_22" localSheetId="54">raw_1999_fed_assist!$B$60:$F$60</definedName>
    <definedName name="TABLE_22" localSheetId="53">raw_1999_fed_non_1!$A$7:$L$57</definedName>
    <definedName name="TABLE_22" localSheetId="52">raw_1999_fed_non_2!$A$7:$I$57</definedName>
    <definedName name="TABLE_22" localSheetId="55">raw_1999_fed_spending!$A$7:$L$58</definedName>
    <definedName name="TABLE_22" localSheetId="48">raw_1999_MOE_SSP_non!$A$58:$E$58</definedName>
    <definedName name="TABLE_22" localSheetId="62">raw_2000_fed_assist!$B$60:$F$60</definedName>
    <definedName name="TABLE_22" localSheetId="61">raw_2000_fed_non_1!$A$7:$L$57</definedName>
    <definedName name="TABLE_22" localSheetId="60">raw_2000_fed_non_2!$A$7:$I$57</definedName>
    <definedName name="TABLE_22" localSheetId="63">raw_2000_fed_spending!$A$7:$L$58</definedName>
    <definedName name="TABLE_22" localSheetId="56">raw_2000_MOE_SSP_non!$A$58:$E$58</definedName>
    <definedName name="TABLE_22" localSheetId="65">raw_2001_MOE_SSP_assist!$A$58:$E$58</definedName>
    <definedName name="TABLE_22" localSheetId="64">raw_2001_MOE_SSP_non!$A$58:$E$58</definedName>
    <definedName name="TABLE_22" localSheetId="67">raw_2001_MOE_TANF_assist!$A$55:$G$55</definedName>
    <definedName name="TABLE_22" localSheetId="66">raw_2001_MOE_TANF_non!$A$58:$E$58</definedName>
    <definedName name="TABLE_22" localSheetId="77">raw_2002_fed_non_1!$A$7:$L$57</definedName>
    <definedName name="TABLE_22" localSheetId="72">raw_2002_MOE_SSP_non!$A$58:$E$58</definedName>
    <definedName name="TABLE_22" localSheetId="93">raw_2004_fed_non_1!$A$7:$L$57</definedName>
    <definedName name="TABLE_22" localSheetId="88">raw_2004_MOE_SSP_non!$A$58:$E$58</definedName>
    <definedName name="TABLE_22" localSheetId="101">raw_2005_fed_non_1!$A$7:$L$57</definedName>
    <definedName name="TABLE_22" localSheetId="96">raw_2005_MOE_SSP_non!$A$58:$E$58</definedName>
    <definedName name="TABLE_23" localSheetId="38">raw_1997_fed_assist!$B$60:$F$60</definedName>
    <definedName name="TABLE_23" localSheetId="37">raw_1997_fed_non_1!$B$59:$K$59</definedName>
    <definedName name="TABLE_23" localSheetId="36">raw_1997_fed_non_2!$B$59:$I$59</definedName>
    <definedName name="TABLE_23" localSheetId="39">raw_1997_fed_spending!$B$59:$L$59</definedName>
    <definedName name="TABLE_23" localSheetId="32">raw_1997_MOE_SSP_non!$A$58:$E$58</definedName>
    <definedName name="TABLE_23" localSheetId="46">raw_1998_fed_assist!$B$60:$F$60</definedName>
    <definedName name="TABLE_23" localSheetId="45">raw_1998_fed_non_1!$B$59:$K$59</definedName>
    <definedName name="TABLE_23" localSheetId="44">raw_1998_fed_non_2!$B$59:$I$59</definedName>
    <definedName name="TABLE_23" localSheetId="47">raw_1998_fed_spending!$A$7:$L$58</definedName>
    <definedName name="TABLE_23" localSheetId="40">raw_1998_MOE_SSP_non!$A$58:$E$58</definedName>
    <definedName name="TABLE_23" localSheetId="54">raw_1999_fed_assist!$B$60:$F$60</definedName>
    <definedName name="TABLE_23" localSheetId="53">raw_1999_fed_non_1!$B$59:$K$59</definedName>
    <definedName name="TABLE_23" localSheetId="52">raw_1999_fed_non_2!$B$59:$I$59</definedName>
    <definedName name="TABLE_23" localSheetId="55">raw_1999_fed_spending!$A$7:$L$58</definedName>
    <definedName name="TABLE_23" localSheetId="48">raw_1999_MOE_SSP_non!$A$58:$E$58</definedName>
    <definedName name="TABLE_23" localSheetId="62">raw_2000_fed_assist!$B$60:$F$60</definedName>
    <definedName name="TABLE_23" localSheetId="61">raw_2000_fed_non_1!$B$59:$K$59</definedName>
    <definedName name="TABLE_23" localSheetId="60">raw_2000_fed_non_2!$B$59:$I$59</definedName>
    <definedName name="TABLE_23" localSheetId="63">raw_2000_fed_spending!$A$7:$L$58</definedName>
    <definedName name="TABLE_23" localSheetId="56">raw_2000_MOE_SSP_non!$A$58:$E$58</definedName>
    <definedName name="TABLE_23" localSheetId="65">raw_2001_MOE_SSP_assist!$A$58:$E$58</definedName>
    <definedName name="TABLE_23" localSheetId="64">raw_2001_MOE_SSP_non!$A$58:$E$58</definedName>
    <definedName name="TABLE_23" localSheetId="67">raw_2001_MOE_TANF_assist!$A$55:$G$55</definedName>
    <definedName name="TABLE_23" localSheetId="66">raw_2001_MOE_TANF_non!$A$58:$E$58</definedName>
    <definedName name="TABLE_23" localSheetId="77">raw_2002_fed_non_1!$B$59:$K$59</definedName>
    <definedName name="TABLE_23" localSheetId="72">raw_2002_MOE_SSP_non!$A$58:$E$58</definedName>
    <definedName name="TABLE_23" localSheetId="93">raw_2004_fed_non_1!$B$59:$K$59</definedName>
    <definedName name="TABLE_23" localSheetId="88">raw_2004_MOE_SSP_non!$A$58:$E$58</definedName>
    <definedName name="TABLE_23" localSheetId="101">raw_2005_fed_non_1!$B$59:$K$59</definedName>
    <definedName name="TABLE_23" localSheetId="96">raw_2005_MOE_SSP_non!$A$58:$E$58</definedName>
    <definedName name="TABLE_24" localSheetId="37">raw_1997_fed_non_1!$B$59:$K$59</definedName>
    <definedName name="TABLE_24" localSheetId="36">raw_1997_fed_non_2!$B$59:$I$59</definedName>
    <definedName name="TABLE_24" localSheetId="32">raw_1997_MOE_SSP_non!$A$7:$E$57</definedName>
    <definedName name="TABLE_24" localSheetId="45">raw_1998_fed_non_1!$B$59:$K$59</definedName>
    <definedName name="TABLE_24" localSheetId="44">raw_1998_fed_non_2!$B$59:$I$59</definedName>
    <definedName name="TABLE_24" localSheetId="47">raw_1998_fed_spending!$B$59:$L$59</definedName>
    <definedName name="TABLE_24" localSheetId="40">raw_1998_MOE_SSP_non!$A$7:$E$57</definedName>
    <definedName name="TABLE_24" localSheetId="54">raw_1999_fed_assist!$A$7:$G$57</definedName>
    <definedName name="TABLE_24" localSheetId="53">raw_1999_fed_non_1!$B$59:$K$59</definedName>
    <definedName name="TABLE_24" localSheetId="52">raw_1999_fed_non_2!$B$59:$I$59</definedName>
    <definedName name="TABLE_24" localSheetId="55">raw_1999_fed_spending!$B$59:$L$59</definedName>
    <definedName name="TABLE_24" localSheetId="48">raw_1999_MOE_SSP_non!$A$7:$E$57</definedName>
    <definedName name="TABLE_24" localSheetId="62">raw_2000_fed_assist!$A$7:$G$57</definedName>
    <definedName name="TABLE_24" localSheetId="61">raw_2000_fed_non_1!$B$59:$K$59</definedName>
    <definedName name="TABLE_24" localSheetId="60">raw_2000_fed_non_2!$B$59:$I$59</definedName>
    <definedName name="TABLE_24" localSheetId="63">raw_2000_fed_spending!$B$59:$L$59</definedName>
    <definedName name="TABLE_24" localSheetId="56">raw_2000_MOE_SSP_non!$A$7:$E$57</definedName>
    <definedName name="TABLE_24" localSheetId="65">raw_2001_MOE_SSP_assist!$A$7:$E$57</definedName>
    <definedName name="TABLE_24" localSheetId="64">raw_2001_MOE_SSP_non!$A$7:$E$57</definedName>
    <definedName name="TABLE_24" localSheetId="67">raw_2001_MOE_TANF_assist!$A$4:$G$54</definedName>
    <definedName name="TABLE_24" localSheetId="66">raw_2001_MOE_TANF_non!$A$7:$E$57</definedName>
    <definedName name="TABLE_24" localSheetId="77">raw_2002_fed_non_1!$B$59:$K$59</definedName>
    <definedName name="TABLE_24" localSheetId="72">raw_2002_MOE_SSP_non!$A$7:$E$57</definedName>
    <definedName name="TABLE_24" localSheetId="93">raw_2004_fed_non_1!$B$59:$K$59</definedName>
    <definedName name="TABLE_24" localSheetId="88">raw_2004_MOE_SSP_non!$A$7:$E$57</definedName>
    <definedName name="TABLE_24" localSheetId="101">raw_2005_fed_non_1!$B$59:$K$59</definedName>
    <definedName name="TABLE_24" localSheetId="96">raw_2005_MOE_SSP_non!$A$7:$E$57</definedName>
    <definedName name="TABLE_25" localSheetId="37">raw_1997_fed_non_1!$B$60:$K$60</definedName>
    <definedName name="TABLE_25" localSheetId="32">raw_1997_MOE_SSP_non!$A$7:$E$57</definedName>
    <definedName name="TABLE_25" localSheetId="45">raw_1998_fed_non_1!$B$60:$K$60</definedName>
    <definedName name="TABLE_25" localSheetId="47">raw_1998_fed_spending!$B$59:$L$59</definedName>
    <definedName name="TABLE_25" localSheetId="40">raw_1998_MOE_SSP_non!$A$7:$E$57</definedName>
    <definedName name="TABLE_25" localSheetId="54">raw_1999_fed_assist!$A$7:$G$57</definedName>
    <definedName name="TABLE_25" localSheetId="53">raw_1999_fed_non_1!$B$60:$K$60</definedName>
    <definedName name="TABLE_25" localSheetId="52">raw_1999_fed_non_2!$A$7:$I$57</definedName>
    <definedName name="TABLE_25" localSheetId="55">raw_1999_fed_spending!$B$59:$L$59</definedName>
    <definedName name="TABLE_25" localSheetId="48">raw_1999_MOE_SSP_non!$A$7:$E$57</definedName>
    <definedName name="TABLE_25" localSheetId="62">raw_2000_fed_assist!$A$7:$G$57</definedName>
    <definedName name="TABLE_25" localSheetId="61">raw_2000_fed_non_1!$B$60:$K$60</definedName>
    <definedName name="TABLE_25" localSheetId="60">raw_2000_fed_non_2!$A$7:$I$57</definedName>
    <definedName name="TABLE_25" localSheetId="63">raw_2000_fed_spending!$B$59:$L$59</definedName>
    <definedName name="TABLE_25" localSheetId="56">raw_2000_MOE_SSP_non!$A$7:$E$57</definedName>
    <definedName name="TABLE_25" localSheetId="65">raw_2001_MOE_SSP_assist!$A$7:$E$57</definedName>
    <definedName name="TABLE_25" localSheetId="64">raw_2001_MOE_SSP_non!$A$7:$E$57</definedName>
    <definedName name="TABLE_25" localSheetId="67">raw_2001_MOE_TANF_assist!$A$4:$G$54</definedName>
    <definedName name="TABLE_25" localSheetId="66">raw_2001_MOE_TANF_non!$A$7:$E$57</definedName>
    <definedName name="TABLE_25" localSheetId="77">raw_2002_fed_non_1!$B$60:$K$60</definedName>
    <definedName name="TABLE_25" localSheetId="72">raw_2002_MOE_SSP_non!$A$7:$E$57</definedName>
    <definedName name="TABLE_25" localSheetId="93">raw_2004_fed_non_1!$B$60:$K$60</definedName>
    <definedName name="TABLE_25" localSheetId="88">raw_2004_MOE_SSP_non!$A$7:$E$57</definedName>
    <definedName name="TABLE_25" localSheetId="101">raw_2005_fed_non_1!$B$60:$K$60</definedName>
    <definedName name="TABLE_25" localSheetId="96">raw_2005_MOE_SSP_non!$A$7:$E$57</definedName>
    <definedName name="TABLE_26" localSheetId="37">raw_1997_fed_non_1!$B$60:$K$60</definedName>
    <definedName name="TABLE_26" localSheetId="32">raw_1997_MOE_SSP_non!$A$58:$E$58</definedName>
    <definedName name="TABLE_26" localSheetId="45">raw_1998_fed_non_1!$B$60:$K$60</definedName>
    <definedName name="TABLE_26" localSheetId="40">raw_1998_MOE_SSP_non!$A$58:$E$58</definedName>
    <definedName name="TABLE_26" localSheetId="54">raw_1999_fed_assist!$B$59:$F$59</definedName>
    <definedName name="TABLE_26" localSheetId="53">raw_1999_fed_non_1!$B$60:$K$60</definedName>
    <definedName name="TABLE_26" localSheetId="52">raw_1999_fed_non_2!$A$7:$I$57</definedName>
    <definedName name="TABLE_26" localSheetId="55">raw_1999_fed_spending!$A$7:$L$57</definedName>
    <definedName name="TABLE_26" localSheetId="48">raw_1999_MOE_SSP_non!$A$58:$E$58</definedName>
    <definedName name="TABLE_26" localSheetId="62">raw_2000_fed_assist!$B$59:$F$59</definedName>
    <definedName name="TABLE_26" localSheetId="61">raw_2000_fed_non_1!$B$60:$K$60</definedName>
    <definedName name="TABLE_26" localSheetId="60">raw_2000_fed_non_2!$A$7:$I$57</definedName>
    <definedName name="TABLE_26" localSheetId="63">raw_2000_fed_spending!$A$7:$L$57</definedName>
    <definedName name="TABLE_26" localSheetId="56">raw_2000_MOE_SSP_non!$A$58:$E$58</definedName>
    <definedName name="TABLE_26" localSheetId="65">raw_2001_MOE_SSP_assist!$A$58:$E$58</definedName>
    <definedName name="TABLE_26" localSheetId="64">raw_2001_MOE_SSP_non!$A$58:$E$58</definedName>
    <definedName name="TABLE_26" localSheetId="67">raw_2001_MOE_TANF_assist!$A$55:$G$55</definedName>
    <definedName name="TABLE_26" localSheetId="66">raw_2001_MOE_TANF_non!$A$58:$E$58</definedName>
    <definedName name="TABLE_26" localSheetId="77">raw_2002_fed_non_1!$B$60:$K$60</definedName>
    <definedName name="TABLE_26" localSheetId="72">raw_2002_MOE_SSP_non!$A$58:$E$58</definedName>
    <definedName name="TABLE_26" localSheetId="93">raw_2004_fed_non_1!$B$60:$K$60</definedName>
    <definedName name="TABLE_26" localSheetId="88">raw_2004_MOE_SSP_non!$A$58:$E$58</definedName>
    <definedName name="TABLE_26" localSheetId="101">raw_2005_fed_non_1!$B$60:$K$60</definedName>
    <definedName name="TABLE_26" localSheetId="96">raw_2005_MOE_SSP_non!$A$58:$E$58</definedName>
    <definedName name="TABLE_27" localSheetId="37">raw_1997_fed_non_1!$A$7:$L$57</definedName>
    <definedName name="TABLE_27" localSheetId="32">raw_1997_MOE_SSP_non!$A$58:$E$58</definedName>
    <definedName name="TABLE_27" localSheetId="45">raw_1998_fed_non_1!$A$7:$L$57</definedName>
    <definedName name="TABLE_27" localSheetId="40">raw_1998_MOE_SSP_non!$A$58:$E$58</definedName>
    <definedName name="TABLE_27" localSheetId="54">raw_1999_fed_assist!$B$59:$F$59</definedName>
    <definedName name="TABLE_27" localSheetId="53">raw_1999_fed_non_1!$A$7:$L$57</definedName>
    <definedName name="TABLE_27" localSheetId="52">raw_1999_fed_non_2!$B$59:$I$59</definedName>
    <definedName name="TABLE_27" localSheetId="55">raw_1999_fed_spending!$A$7:$L$57</definedName>
    <definedName name="TABLE_27" localSheetId="48">raw_1999_MOE_SSP_non!$A$58:$E$58</definedName>
    <definedName name="TABLE_27" localSheetId="62">raw_2000_fed_assist!$B$59:$F$59</definedName>
    <definedName name="TABLE_27" localSheetId="61">raw_2000_fed_non_1!$A$7:$L$57</definedName>
    <definedName name="TABLE_27" localSheetId="60">raw_2000_fed_non_2!$B$59:$I$59</definedName>
    <definedName name="TABLE_27" localSheetId="63">raw_2000_fed_spending!$A$7:$L$57</definedName>
    <definedName name="TABLE_27" localSheetId="56">raw_2000_MOE_SSP_non!$A$58:$E$58</definedName>
    <definedName name="TABLE_27" localSheetId="65">raw_2001_MOE_SSP_assist!$A$58:$E$58</definedName>
    <definedName name="TABLE_27" localSheetId="64">raw_2001_MOE_SSP_non!$A$58:$E$58</definedName>
    <definedName name="TABLE_27" localSheetId="67">raw_2001_MOE_TANF_assist!$A$55:$G$55</definedName>
    <definedName name="TABLE_27" localSheetId="66">raw_2001_MOE_TANF_non!$A$58:$E$58</definedName>
    <definedName name="TABLE_27" localSheetId="72">raw_2002_MOE_SSP_non!$A$58:$E$58</definedName>
    <definedName name="TABLE_27" localSheetId="88">raw_2004_MOE_SSP_non!$A$58:$E$58</definedName>
    <definedName name="TABLE_27" localSheetId="96">raw_2005_MOE_SSP_non!$A$58:$E$58</definedName>
    <definedName name="TABLE_28" localSheetId="37">raw_1997_fed_non_1!$A$7:$L$57</definedName>
    <definedName name="TABLE_28" localSheetId="32">raw_1997_MOE_SSP_non!$B$6:$E$6</definedName>
    <definedName name="TABLE_28" localSheetId="45">raw_1998_fed_non_1!$A$7:$L$57</definedName>
    <definedName name="TABLE_28" localSheetId="40">raw_1998_MOE_SSP_non!$B$6:$E$6</definedName>
    <definedName name="TABLE_28" localSheetId="54">raw_1999_fed_assist!$B$60:$F$60</definedName>
    <definedName name="TABLE_28" localSheetId="53">raw_1999_fed_non_1!$A$7:$L$57</definedName>
    <definedName name="TABLE_28" localSheetId="52">raw_1999_fed_non_2!$B$59:$I$59</definedName>
    <definedName name="TABLE_28" localSheetId="55">raw_1999_fed_spending!$B$59:$L$59</definedName>
    <definedName name="TABLE_28" localSheetId="48">raw_1999_MOE_SSP_non!$B$6:$E$6</definedName>
    <definedName name="TABLE_28" localSheetId="62">raw_2000_fed_assist!$B$60:$F$60</definedName>
    <definedName name="TABLE_28" localSheetId="61">raw_2000_fed_non_1!$A$7:$L$57</definedName>
    <definedName name="TABLE_28" localSheetId="60">raw_2000_fed_non_2!$B$59:$I$59</definedName>
    <definedName name="TABLE_28" localSheetId="63">raw_2000_fed_spending!$B$59:$L$59</definedName>
    <definedName name="TABLE_28" localSheetId="56">raw_2000_MOE_SSP_non!$B$6:$E$6</definedName>
    <definedName name="TABLE_28" localSheetId="65">raw_2001_MOE_SSP_assist!$B$6:$E$6</definedName>
    <definedName name="TABLE_28" localSheetId="64">raw_2001_MOE_SSP_non!$B$6:$E$6</definedName>
    <definedName name="TABLE_28" localSheetId="67">raw_2001_MOE_TANF_assist!$B$3:$G$3</definedName>
    <definedName name="TABLE_28" localSheetId="66">raw_2001_MOE_TANF_non!$B$6:$E$6</definedName>
    <definedName name="TABLE_28" localSheetId="72">raw_2002_MOE_SSP_non!$B$6:$E$6</definedName>
    <definedName name="TABLE_28" localSheetId="88">raw_2004_MOE_SSP_non!$B$6:$E$6</definedName>
    <definedName name="TABLE_28" localSheetId="96">raw_2005_MOE_SSP_non!$B$6:$E$6</definedName>
    <definedName name="TABLE_29" localSheetId="37">raw_1997_fed_non_1!$B$59:$K$59</definedName>
    <definedName name="TABLE_29" localSheetId="32">raw_1997_MOE_SSP_non!$B$6:$E$6</definedName>
    <definedName name="TABLE_29" localSheetId="45">raw_1998_fed_non_1!$B$59:$K$59</definedName>
    <definedName name="TABLE_29" localSheetId="40">raw_1998_MOE_SSP_non!$B$6:$E$6</definedName>
    <definedName name="TABLE_29" localSheetId="54">raw_1999_fed_assist!$B$60:$F$60</definedName>
    <definedName name="TABLE_29" localSheetId="53">raw_1999_fed_non_1!$B$59:$K$59</definedName>
    <definedName name="TABLE_29" localSheetId="55">raw_1999_fed_spending!$B$59:$L$59</definedName>
    <definedName name="TABLE_29" localSheetId="48">raw_1999_MOE_SSP_non!$B$6:$E$6</definedName>
    <definedName name="TABLE_29" localSheetId="62">raw_2000_fed_assist!$B$60:$F$60</definedName>
    <definedName name="TABLE_29" localSheetId="61">raw_2000_fed_non_1!$B$59:$K$59</definedName>
    <definedName name="TABLE_29" localSheetId="60">raw_2000_fed_non_2!$A$7:$I$57</definedName>
    <definedName name="TABLE_29" localSheetId="63">raw_2000_fed_spending!$B$59:$L$59</definedName>
    <definedName name="TABLE_29" localSheetId="56">raw_2000_MOE_SSP_non!$B$6:$E$6</definedName>
    <definedName name="TABLE_29" localSheetId="65">raw_2001_MOE_SSP_assist!$B$6:$E$6</definedName>
    <definedName name="TABLE_29" localSheetId="64">raw_2001_MOE_SSP_non!$B$6:$E$6</definedName>
    <definedName name="TABLE_29" localSheetId="67">raw_2001_MOE_TANF_assist!$B$3:$G$3</definedName>
    <definedName name="TABLE_29" localSheetId="66">raw_2001_MOE_TANF_non!$B$6:$E$6</definedName>
    <definedName name="TABLE_29" localSheetId="72">raw_2002_MOE_SSP_non!$B$6:$E$6</definedName>
    <definedName name="TABLE_29" localSheetId="88">raw_2004_MOE_SSP_non!$B$6:$E$6</definedName>
    <definedName name="TABLE_29" localSheetId="96">raw_2005_MOE_SSP_non!$B$6:$E$6</definedName>
    <definedName name="TABLE_3" localSheetId="38">raw_1997_fed_assist!$A$58:$G$59</definedName>
    <definedName name="TABLE_3" localSheetId="37">raw_1997_fed_non_1!$A$58:$L$59</definedName>
    <definedName name="TABLE_3" localSheetId="36">raw_1997_fed_non_2!$A$5:$I$57</definedName>
    <definedName name="TABLE_3" localSheetId="39">raw_1997_fed_spending!$A$58:$L$59</definedName>
    <definedName name="TABLE_3" localSheetId="33">raw_1997_MOE_SSP_assist!$B$59:$G$59</definedName>
    <definedName name="TABLE_3" localSheetId="32">raw_1997_MOE_SSP_non!$A$6:$E$57</definedName>
    <definedName name="TABLE_3" localSheetId="35">raw_1997_MOE_TANF_assist!$B$59:$G$59</definedName>
    <definedName name="TABLE_3" localSheetId="34">raw_1997_MOE_TANF_non!$B$59:$N$59</definedName>
    <definedName name="TABLE_3" localSheetId="46">raw_1998_fed_assist!$A$58:$G$59</definedName>
    <definedName name="TABLE_3" localSheetId="45">raw_1998_fed_non_1!$A$58:$L$59</definedName>
    <definedName name="TABLE_3" localSheetId="44">raw_1998_fed_non_2!$A$5:$I$57</definedName>
    <definedName name="TABLE_3" localSheetId="47">raw_1998_fed_spending!$A$58:$L$59</definedName>
    <definedName name="TABLE_3" localSheetId="41">raw_1998_MOE_SSP_assist!$B$59:$G$59</definedName>
    <definedName name="TABLE_3" localSheetId="40">raw_1998_MOE_SSP_non!$A$6:$E$57</definedName>
    <definedName name="TABLE_3" localSheetId="43">raw_1998_MOE_TANF_assist!$B$59:$G$59</definedName>
    <definedName name="TABLE_3" localSheetId="42">raw_1998_MOE_TANF_non!$B$59:$N$59</definedName>
    <definedName name="TABLE_3" localSheetId="54">raw_1999_fed_assist!$A$58:$G$59</definedName>
    <definedName name="TABLE_3" localSheetId="53">raw_1999_fed_non_1!$A$58:$L$59</definedName>
    <definedName name="TABLE_3" localSheetId="52">raw_1999_fed_non_2!$A$5:$I$57</definedName>
    <definedName name="TABLE_3" localSheetId="55">raw_1999_fed_spending!$A$58:$L$59</definedName>
    <definedName name="TABLE_3" localSheetId="49">raw_1999_MOE_SSP_assist!$B$59:$G$59</definedName>
    <definedName name="TABLE_3" localSheetId="48">raw_1999_MOE_SSP_non!$A$6:$E$57</definedName>
    <definedName name="TABLE_3" localSheetId="51">raw_1999_MOE_TANF_assist!$B$59:$G$59</definedName>
    <definedName name="TABLE_3" localSheetId="50">raw_1999_MOE_TANF_non!$B$59:$N$59</definedName>
    <definedName name="TABLE_3" localSheetId="62">raw_2000_fed_assist!$A$58:$G$59</definedName>
    <definedName name="TABLE_3" localSheetId="61">raw_2000_fed_non_1!$A$58:$L$59</definedName>
    <definedName name="TABLE_3" localSheetId="60">raw_2000_fed_non_2!$A$5:$I$57</definedName>
    <definedName name="TABLE_3" localSheetId="63">raw_2000_fed_spending!$A$58:$L$59</definedName>
    <definedName name="TABLE_3" localSheetId="57">raw_2000_MOE_SSP_assist!$B$59:$G$59</definedName>
    <definedName name="TABLE_3" localSheetId="56">raw_2000_MOE_SSP_non!$A$6:$E$57</definedName>
    <definedName name="TABLE_3" localSheetId="59">raw_2000_MOE_TANF_assist!$B$59:$G$59</definedName>
    <definedName name="TABLE_3" localSheetId="58">raw_2000_MOE_TANF_non!$B$59:$N$59</definedName>
    <definedName name="TABLE_3" localSheetId="70">raw_2001_fed_assist!$A$58:$G$59</definedName>
    <definedName name="TABLE_3" localSheetId="69">raw_2001_fed_non_1!$A$58:$L$59</definedName>
    <definedName name="TABLE_3" localSheetId="68">raw_2001_fed_non_2!$A$5:$I$57</definedName>
    <definedName name="TABLE_3" localSheetId="71">raw_2001_fed_spending!$A$58:$L$59</definedName>
    <definedName name="TABLE_3" localSheetId="65">raw_2001_MOE_SSP_assist!$A$6:$E$57</definedName>
    <definedName name="TABLE_3" localSheetId="64">raw_2001_MOE_SSP_non!$A$6:$E$57</definedName>
    <definedName name="TABLE_3" localSheetId="67">raw_2001_MOE_TANF_assist!$A$3:$G$54</definedName>
    <definedName name="TABLE_3" localSheetId="66">raw_2001_MOE_TANF_non!$A$6:$E$57</definedName>
    <definedName name="TABLE_3" localSheetId="78">raw_2002_fed_assist!$A$58:$G$59</definedName>
    <definedName name="TABLE_3" localSheetId="77">raw_2002_fed_non_1!$A$58:$L$59</definedName>
    <definedName name="TABLE_3" localSheetId="76">raw_2002_fed_non_2!$A$5:$I$57</definedName>
    <definedName name="TABLE_3" localSheetId="79">raw_2002_fed_spending!$A$58:$L$59</definedName>
    <definedName name="TABLE_3" localSheetId="72">raw_2002_MOE_SSP_non!$A$6:$E$57</definedName>
    <definedName name="TABLE_3" localSheetId="94">raw_2004_fed_assist!$A$58:$G$59</definedName>
    <definedName name="TABLE_3" localSheetId="93">raw_2004_fed_non_1!$A$58:$L$59</definedName>
    <definedName name="TABLE_3" localSheetId="92">raw_2004_fed_non_2!$A$5:$I$57</definedName>
    <definedName name="TABLE_3" localSheetId="95">raw_2004_fed_spending!$A$58:$L$58</definedName>
    <definedName name="TABLE_3" localSheetId="88">raw_2004_MOE_SSP_non!$A$6:$E$57</definedName>
    <definedName name="TABLE_3" localSheetId="102">raw_2005_fed_assist!$A$58:$G$59</definedName>
    <definedName name="TABLE_3" localSheetId="101">raw_2005_fed_non_1!$A$58:$L$59</definedName>
    <definedName name="TABLE_3" localSheetId="100">raw_2005_fed_non_2!$A$5:$I$57</definedName>
    <definedName name="TABLE_3" localSheetId="103">raw_2005_fed_spending!$A$58:$L$58</definedName>
    <definedName name="TABLE_3" localSheetId="96">raw_2005_MOE_SSP_non!$A$6:$E$57</definedName>
    <definedName name="TABLE_30" localSheetId="37">raw_1997_fed_non_1!$B$59:$K$59</definedName>
    <definedName name="TABLE_30" localSheetId="32">raw_1997_MOE_SSP_non!$A$7:$E$57</definedName>
    <definedName name="TABLE_30" localSheetId="45">raw_1998_fed_non_1!$B$59:$K$59</definedName>
    <definedName name="TABLE_30" localSheetId="40">raw_1998_MOE_SSP_non!$A$7:$E$57</definedName>
    <definedName name="TABLE_30" localSheetId="53">raw_1999_fed_non_1!$B$59:$K$59</definedName>
    <definedName name="TABLE_30" localSheetId="48">raw_1999_MOE_SSP_non!$A$7:$E$57</definedName>
    <definedName name="TABLE_30" localSheetId="62">raw_2000_fed_assist!$A$7:$G$57</definedName>
    <definedName name="TABLE_30" localSheetId="61">raw_2000_fed_non_1!$B$59:$K$59</definedName>
    <definedName name="TABLE_30" localSheetId="60">raw_2000_fed_non_2!$A$7:$I$57</definedName>
    <definedName name="TABLE_30" localSheetId="63">raw_2000_fed_spending!$A$7:$L$57</definedName>
    <definedName name="TABLE_30" localSheetId="56">raw_2000_MOE_SSP_non!$A$7:$E$57</definedName>
    <definedName name="TABLE_30" localSheetId="65">raw_2001_MOE_SSP_assist!$A$7:$E$57</definedName>
    <definedName name="TABLE_30" localSheetId="64">raw_2001_MOE_SSP_non!$A$7:$E$57</definedName>
    <definedName name="TABLE_30" localSheetId="67">raw_2001_MOE_TANF_assist!$A$4:$G$54</definedName>
    <definedName name="TABLE_30" localSheetId="66">raw_2001_MOE_TANF_non!$A$7:$E$57</definedName>
    <definedName name="TABLE_30" localSheetId="72">raw_2002_MOE_SSP_non!$A$7:$E$57</definedName>
    <definedName name="TABLE_30" localSheetId="88">raw_2004_MOE_SSP_non!$A$7:$E$57</definedName>
    <definedName name="TABLE_30" localSheetId="96">raw_2005_MOE_SSP_non!$A$7:$E$57</definedName>
    <definedName name="TABLE_31" localSheetId="37">raw_1997_fed_non_1!$B$60:$K$60</definedName>
    <definedName name="TABLE_31" localSheetId="32">raw_1997_MOE_SSP_non!$A$7:$E$57</definedName>
    <definedName name="TABLE_31" localSheetId="45">raw_1998_fed_non_1!$C$60:$L$60</definedName>
    <definedName name="TABLE_31" localSheetId="40">raw_1998_MOE_SSP_non!$A$7:$E$57</definedName>
    <definedName name="TABLE_31" localSheetId="53">raw_1999_fed_non_1!$C$60:$L$60</definedName>
    <definedName name="TABLE_31" localSheetId="48">raw_1999_MOE_SSP_non!$A$7:$E$57</definedName>
    <definedName name="TABLE_31" localSheetId="62">raw_2000_fed_assist!$A$7:$G$57</definedName>
    <definedName name="TABLE_31" localSheetId="61">raw_2000_fed_non_1!$C$60:$L$60</definedName>
    <definedName name="TABLE_31" localSheetId="60">raw_2000_fed_non_2!$B$59:$I$59</definedName>
    <definedName name="TABLE_31" localSheetId="63">raw_2000_fed_spending!$A$7:$L$57</definedName>
    <definedName name="TABLE_31" localSheetId="56">raw_2000_MOE_SSP_non!$A$7:$E$57</definedName>
    <definedName name="TABLE_31" localSheetId="65">raw_2001_MOE_SSP_assist!$A$7:$E$57</definedName>
    <definedName name="TABLE_31" localSheetId="64">raw_2001_MOE_SSP_non!$A$7:$E$57</definedName>
    <definedName name="TABLE_31" localSheetId="67">raw_2001_MOE_TANF_assist!$A$4:$G$54</definedName>
    <definedName name="TABLE_31" localSheetId="66">raw_2001_MOE_TANF_non!$A$7:$E$57</definedName>
    <definedName name="TABLE_31" localSheetId="72">raw_2002_MOE_SSP_non!$A$7:$E$57</definedName>
    <definedName name="TABLE_31" localSheetId="88">raw_2004_MOE_SSP_non!$A$7:$E$57</definedName>
    <definedName name="TABLE_31" localSheetId="96">raw_2005_MOE_SSP_non!$A$7:$E$57</definedName>
    <definedName name="TABLE_32" localSheetId="37">raw_1997_fed_non_1!$B$60:$K$60</definedName>
    <definedName name="TABLE_32" localSheetId="32">raw_1997_MOE_SSP_non!$A$58:$E$58</definedName>
    <definedName name="TABLE_32" localSheetId="45">raw_1998_fed_non_1!$C$60:$L$60</definedName>
    <definedName name="TABLE_32" localSheetId="40">raw_1998_MOE_SSP_non!$A$58:$E$58</definedName>
    <definedName name="TABLE_32" localSheetId="53">raw_1999_fed_non_1!$C$60:$L$60</definedName>
    <definedName name="TABLE_32" localSheetId="48">raw_1999_MOE_SSP_non!$A$58:$E$58</definedName>
    <definedName name="TABLE_32" localSheetId="62">raw_2000_fed_assist!$B$59:$F$59</definedName>
    <definedName name="TABLE_32" localSheetId="61">raw_2000_fed_non_1!$C$60:$L$60</definedName>
    <definedName name="TABLE_32" localSheetId="60">raw_2000_fed_non_2!$B$59:$I$59</definedName>
    <definedName name="TABLE_32" localSheetId="63">raw_2000_fed_spending!$B$59:$L$59</definedName>
    <definedName name="TABLE_32" localSheetId="56">raw_2000_MOE_SSP_non!$A$58:$E$58</definedName>
    <definedName name="TABLE_32" localSheetId="65">raw_2001_MOE_SSP_assist!$A$58:$E$58</definedName>
    <definedName name="TABLE_32" localSheetId="64">raw_2001_MOE_SSP_non!$A$58:$E$58</definedName>
    <definedName name="TABLE_32" localSheetId="67">raw_2001_MOE_TANF_assist!$A$55:$G$55</definedName>
    <definedName name="TABLE_32" localSheetId="66">raw_2001_MOE_TANF_non!$A$58:$E$58</definedName>
    <definedName name="TABLE_32" localSheetId="72">raw_2002_MOE_SSP_non!$A$58:$E$58</definedName>
    <definedName name="TABLE_32" localSheetId="88">raw_2004_MOE_SSP_non!$A$58:$E$58</definedName>
    <definedName name="TABLE_32" localSheetId="96">raw_2005_MOE_SSP_non!$A$58:$E$58</definedName>
    <definedName name="TABLE_33" localSheetId="32">raw_1997_MOE_SSP_non!#REF!</definedName>
    <definedName name="TABLE_33" localSheetId="45">raw_1998_fed_non_1!$B$60:$K$60</definedName>
    <definedName name="TABLE_33" localSheetId="40">raw_1998_MOE_SSP_non!#REF!</definedName>
    <definedName name="TABLE_33" localSheetId="53">raw_1999_fed_non_1!$B$60:$K$60</definedName>
    <definedName name="TABLE_33" localSheetId="48">raw_1999_MOE_SSP_non!#REF!</definedName>
    <definedName name="TABLE_33" localSheetId="62">raw_2000_fed_assist!$B$59:$F$59</definedName>
    <definedName name="TABLE_33" localSheetId="61">raw_2000_fed_non_1!$B$60:$K$60</definedName>
    <definedName name="TABLE_33" localSheetId="63">raw_2000_fed_spending!$B$59:$L$59</definedName>
    <definedName name="TABLE_33" localSheetId="56">raw_2000_MOE_SSP_non!#REF!</definedName>
    <definedName name="TABLE_33" localSheetId="65">raw_2001_MOE_SSP_assist!#REF!</definedName>
    <definedName name="TABLE_33" localSheetId="64">raw_2001_MOE_SSP_non!#REF!</definedName>
    <definedName name="TABLE_33" localSheetId="67">raw_2001_MOE_TANF_assist!#REF!</definedName>
    <definedName name="TABLE_33" localSheetId="66">raw_2001_MOE_TANF_non!#REF!</definedName>
    <definedName name="TABLE_33" localSheetId="72">raw_2002_MOE_SSP_non!#REF!</definedName>
    <definedName name="TABLE_33" localSheetId="88">raw_2004_MOE_SSP_non!#REF!</definedName>
    <definedName name="TABLE_33" localSheetId="96">raw_2005_MOE_SSP_non!#REF!</definedName>
    <definedName name="TABLE_34" localSheetId="32">raw_1997_MOE_SSP_non!$A$58:$E$58</definedName>
    <definedName name="TABLE_34" localSheetId="45">raw_1998_fed_non_1!$B$60:$K$60</definedName>
    <definedName name="TABLE_34" localSheetId="40">raw_1998_MOE_SSP_non!$A$58:$E$58</definedName>
    <definedName name="TABLE_34" localSheetId="53">raw_1999_fed_non_1!$B$60:$K$60</definedName>
    <definedName name="TABLE_34" localSheetId="48">raw_1999_MOE_SSP_non!$A$58:$E$58</definedName>
    <definedName name="TABLE_34" localSheetId="62">raw_2000_fed_assist!$B$60:$F$60</definedName>
    <definedName name="TABLE_34" localSheetId="61">raw_2000_fed_non_1!$B$60:$K$60</definedName>
    <definedName name="TABLE_34" localSheetId="56">raw_2000_MOE_SSP_non!$A$58:$E$58</definedName>
    <definedName name="TABLE_34" localSheetId="65">raw_2001_MOE_SSP_assist!$A$58:$E$58</definedName>
    <definedName name="TABLE_34" localSheetId="64">raw_2001_MOE_SSP_non!$A$58:$E$58</definedName>
    <definedName name="TABLE_34" localSheetId="67">raw_2001_MOE_TANF_assist!$A$55:$G$55</definedName>
    <definedName name="TABLE_34" localSheetId="66">raw_2001_MOE_TANF_non!$A$58:$E$58</definedName>
    <definedName name="TABLE_34" localSheetId="72">raw_2002_MOE_SSP_non!$A$58:$E$58</definedName>
    <definedName name="TABLE_34" localSheetId="88">raw_2004_MOE_SSP_non!$A$58:$E$58</definedName>
    <definedName name="TABLE_34" localSheetId="96">raw_2005_MOE_SSP_non!$A$58:$E$58</definedName>
    <definedName name="TABLE_35" localSheetId="32">raw_1997_MOE_SSP_non!#REF!</definedName>
    <definedName name="TABLE_35" localSheetId="40">raw_1998_MOE_SSP_non!#REF!</definedName>
    <definedName name="TABLE_35" localSheetId="53">raw_1999_fed_non_1!$A$7:$L$57</definedName>
    <definedName name="TABLE_35" localSheetId="48">raw_1999_MOE_SSP_non!#REF!</definedName>
    <definedName name="TABLE_35" localSheetId="62">raw_2000_fed_assist!$B$60:$F$60</definedName>
    <definedName name="TABLE_35" localSheetId="61">raw_2000_fed_non_1!$A$7:$L$57</definedName>
    <definedName name="TABLE_35" localSheetId="56">raw_2000_MOE_SSP_non!#REF!</definedName>
    <definedName name="TABLE_35" localSheetId="65">raw_2001_MOE_SSP_assist!#REF!</definedName>
    <definedName name="TABLE_35" localSheetId="64">raw_2001_MOE_SSP_non!#REF!</definedName>
    <definedName name="TABLE_35" localSheetId="67">raw_2001_MOE_TANF_assist!#REF!</definedName>
    <definedName name="TABLE_35" localSheetId="66">raw_2001_MOE_TANF_non!#REF!</definedName>
    <definedName name="TABLE_35" localSheetId="72">raw_2002_MOE_SSP_non!#REF!</definedName>
    <definedName name="TABLE_35" localSheetId="88">raw_2004_MOE_SSP_non!#REF!</definedName>
    <definedName name="TABLE_35" localSheetId="96">raw_2005_MOE_SSP_non!#REF!</definedName>
    <definedName name="TABLE_36" localSheetId="32">raw_1997_MOE_SSP_non!#REF!</definedName>
    <definedName name="TABLE_36" localSheetId="40">raw_1998_MOE_SSP_non!#REF!</definedName>
    <definedName name="TABLE_36" localSheetId="53">raw_1999_fed_non_1!$A$7:$L$57</definedName>
    <definedName name="TABLE_36" localSheetId="48">raw_1999_MOE_SSP_non!#REF!</definedName>
    <definedName name="TABLE_36" localSheetId="61">raw_2000_fed_non_1!$A$7:$L$57</definedName>
    <definedName name="TABLE_36" localSheetId="56">raw_2000_MOE_SSP_non!#REF!</definedName>
    <definedName name="TABLE_36" localSheetId="65">raw_2001_MOE_SSP_assist!#REF!</definedName>
    <definedName name="TABLE_36" localSheetId="64">raw_2001_MOE_SSP_non!#REF!</definedName>
    <definedName name="TABLE_36" localSheetId="67">raw_2001_MOE_TANF_assist!#REF!</definedName>
    <definedName name="TABLE_36" localSheetId="66">raw_2001_MOE_TANF_non!#REF!</definedName>
    <definedName name="TABLE_36" localSheetId="72">raw_2002_MOE_SSP_non!#REF!</definedName>
    <definedName name="TABLE_36" localSheetId="88">raw_2004_MOE_SSP_non!#REF!</definedName>
    <definedName name="TABLE_36" localSheetId="96">raw_2005_MOE_SSP_non!#REF!</definedName>
    <definedName name="TABLE_37" localSheetId="32">raw_1997_MOE_SSP_non!$A$7:$F$57</definedName>
    <definedName name="TABLE_37" localSheetId="40">raw_1998_MOE_SSP_non!$A$7:$F$57</definedName>
    <definedName name="TABLE_37" localSheetId="53">raw_1999_fed_non_1!$B$59:$K$59</definedName>
    <definedName name="TABLE_37" localSheetId="48">raw_1999_MOE_SSP_non!$A$7:$F$57</definedName>
    <definedName name="TABLE_37" localSheetId="61">raw_2000_fed_non_1!$B$59:$K$59</definedName>
    <definedName name="TABLE_37" localSheetId="56">raw_2000_MOE_SSP_non!$A$7:$F$57</definedName>
    <definedName name="TABLE_37" localSheetId="65">raw_2001_MOE_SSP_assist!$A$7:$F$57</definedName>
    <definedName name="TABLE_37" localSheetId="64">raw_2001_MOE_SSP_non!$A$7:$F$57</definedName>
    <definedName name="TABLE_37" localSheetId="67">raw_2001_MOE_TANF_assist!$A$4:$H$54</definedName>
    <definedName name="TABLE_37" localSheetId="66">raw_2001_MOE_TANF_non!$A$7:$F$57</definedName>
    <definedName name="TABLE_37" localSheetId="72">raw_2002_MOE_SSP_non!$A$7:$F$57</definedName>
    <definedName name="TABLE_37" localSheetId="88">raw_2004_MOE_SSP_non!$A$7:$F$57</definedName>
    <definedName name="TABLE_37" localSheetId="96">raw_2005_MOE_SSP_non!$A$7:$F$57</definedName>
    <definedName name="TABLE_38" localSheetId="32">raw_1997_MOE_SSP_non!$A$7:$F$57</definedName>
    <definedName name="TABLE_38" localSheetId="40">raw_1998_MOE_SSP_non!$A$7:$F$57</definedName>
    <definedName name="TABLE_38" localSheetId="53">raw_1999_fed_non_1!$B$59:$K$59</definedName>
    <definedName name="TABLE_38" localSheetId="48">raw_1999_MOE_SSP_non!$A$7:$F$57</definedName>
    <definedName name="TABLE_38" localSheetId="61">raw_2000_fed_non_1!$B$59:$K$59</definedName>
    <definedName name="TABLE_38" localSheetId="56">raw_2000_MOE_SSP_non!$A$7:$F$57</definedName>
    <definedName name="TABLE_38" localSheetId="65">raw_2001_MOE_SSP_assist!$A$7:$F$57</definedName>
    <definedName name="TABLE_38" localSheetId="64">raw_2001_MOE_SSP_non!$A$7:$F$57</definedName>
    <definedName name="TABLE_38" localSheetId="67">raw_2001_MOE_TANF_assist!$A$4:$H$54</definedName>
    <definedName name="TABLE_38" localSheetId="66">raw_2001_MOE_TANF_non!$A$7:$F$57</definedName>
    <definedName name="TABLE_38" localSheetId="72">raw_2002_MOE_SSP_non!$A$7:$F$57</definedName>
    <definedName name="TABLE_38" localSheetId="88">raw_2004_MOE_SSP_non!$A$7:$F$57</definedName>
    <definedName name="TABLE_38" localSheetId="96">raw_2005_MOE_SSP_non!$A$7:$F$57</definedName>
    <definedName name="TABLE_39" localSheetId="32">raw_1997_MOE_SSP_non!$A$58:$F$58</definedName>
    <definedName name="TABLE_39" localSheetId="40">raw_1998_MOE_SSP_non!$A$58:$F$58</definedName>
    <definedName name="TABLE_39" localSheetId="53">raw_1999_fed_non_1!$B$60:$K$60</definedName>
    <definedName name="TABLE_39" localSheetId="48">raw_1999_MOE_SSP_non!$A$58:$F$58</definedName>
    <definedName name="TABLE_39" localSheetId="61">raw_2000_fed_non_1!$B$60:$K$60</definedName>
    <definedName name="TABLE_39" localSheetId="56">raw_2000_MOE_SSP_non!$A$58:$F$58</definedName>
    <definedName name="TABLE_39" localSheetId="65">raw_2001_MOE_SSP_assist!$A$58:$F$58</definedName>
    <definedName name="TABLE_39" localSheetId="64">raw_2001_MOE_SSP_non!$A$58:$F$58</definedName>
    <definedName name="TABLE_39" localSheetId="67">raw_2001_MOE_TANF_assist!$A$55:$H$55</definedName>
    <definedName name="TABLE_39" localSheetId="66">raw_2001_MOE_TANF_non!$A$58:$F$58</definedName>
    <definedName name="TABLE_39" localSheetId="72">raw_2002_MOE_SSP_non!$A$58:$F$58</definedName>
    <definedName name="TABLE_39" localSheetId="88">raw_2004_MOE_SSP_non!$A$58:$F$58</definedName>
    <definedName name="TABLE_39" localSheetId="96">raw_2005_MOE_SSP_non!$A$58:$F$58</definedName>
    <definedName name="TABLE_4" localSheetId="38">raw_1997_fed_assist!$A$60:$A$60</definedName>
    <definedName name="TABLE_4" localSheetId="37">raw_1997_fed_non_1!$A$60:$A$60</definedName>
    <definedName name="TABLE_4" localSheetId="36">raw_1997_fed_non_2!$A$58:$I$59</definedName>
    <definedName name="TABLE_4" localSheetId="39">raw_1997_fed_spending!$A$60:$A$61</definedName>
    <definedName name="TABLE_4" localSheetId="33">raw_1997_MOE_SSP_assist!$B$59:$G$59</definedName>
    <definedName name="TABLE_4" localSheetId="32">raw_1997_MOE_SSP_non!$A$58:$E$58</definedName>
    <definedName name="TABLE_4" localSheetId="35">raw_1997_MOE_TANF_assist!$B$59:$G$59</definedName>
    <definedName name="TABLE_4" localSheetId="34">raw_1997_MOE_TANF_non!$B$59:$N$59</definedName>
    <definedName name="TABLE_4" localSheetId="46">raw_1998_fed_assist!$A$60:$A$60</definedName>
    <definedName name="TABLE_4" localSheetId="45">raw_1998_fed_non_1!$A$60:$A$60</definedName>
    <definedName name="TABLE_4" localSheetId="44">raw_1998_fed_non_2!$A$58:$I$59</definedName>
    <definedName name="TABLE_4" localSheetId="47">raw_1998_fed_spending!$A$60:$A$61</definedName>
    <definedName name="TABLE_4" localSheetId="41">raw_1998_MOE_SSP_assist!$B$59:$G$59</definedName>
    <definedName name="TABLE_4" localSheetId="40">raw_1998_MOE_SSP_non!$A$58:$E$58</definedName>
    <definedName name="TABLE_4" localSheetId="43">raw_1998_MOE_TANF_assist!$B$59:$G$59</definedName>
    <definedName name="TABLE_4" localSheetId="42">raw_1998_MOE_TANF_non!$B$59:$N$59</definedName>
    <definedName name="TABLE_4" localSheetId="54">raw_1999_fed_assist!$A$60:$A$60</definedName>
    <definedName name="TABLE_4" localSheetId="53">raw_1999_fed_non_1!$A$60:$A$60</definedName>
    <definedName name="TABLE_4" localSheetId="52">raw_1999_fed_non_2!$A$58:$I$59</definedName>
    <definedName name="TABLE_4" localSheetId="55">raw_1999_fed_spending!$A$60:$A$61</definedName>
    <definedName name="TABLE_4" localSheetId="49">raw_1999_MOE_SSP_assist!$B$59:$G$59</definedName>
    <definedName name="TABLE_4" localSheetId="48">raw_1999_MOE_SSP_non!$A$58:$E$58</definedName>
    <definedName name="TABLE_4" localSheetId="51">raw_1999_MOE_TANF_assist!$B$59:$G$59</definedName>
    <definedName name="TABLE_4" localSheetId="50">raw_1999_MOE_TANF_non!$B$59:$N$59</definedName>
    <definedName name="TABLE_4" localSheetId="62">raw_2000_fed_assist!$A$60:$A$60</definedName>
    <definedName name="TABLE_4" localSheetId="61">raw_2000_fed_non_1!$A$60:$A$60</definedName>
    <definedName name="TABLE_4" localSheetId="60">raw_2000_fed_non_2!$A$58:$I$59</definedName>
    <definedName name="TABLE_4" localSheetId="63">raw_2000_fed_spending!$A$60:$A$61</definedName>
    <definedName name="TABLE_4" localSheetId="57">raw_2000_MOE_SSP_assist!$B$59:$G$59</definedName>
    <definedName name="TABLE_4" localSheetId="56">raw_2000_MOE_SSP_non!$A$58:$E$58</definedName>
    <definedName name="TABLE_4" localSheetId="59">raw_2000_MOE_TANF_assist!$B$59:$G$59</definedName>
    <definedName name="TABLE_4" localSheetId="58">raw_2000_MOE_TANF_non!$B$59:$N$59</definedName>
    <definedName name="TABLE_4" localSheetId="70">raw_2001_fed_assist!$A$60:$A$60</definedName>
    <definedName name="TABLE_4" localSheetId="69">raw_2001_fed_non_1!$A$60:$A$60</definedName>
    <definedName name="TABLE_4" localSheetId="68">raw_2001_fed_non_2!$A$58:$I$59</definedName>
    <definedName name="TABLE_4" localSheetId="71">raw_2001_fed_spending!$A$60:$A$61</definedName>
    <definedName name="TABLE_4" localSheetId="65">raw_2001_MOE_SSP_assist!$A$58:$E$58</definedName>
    <definedName name="TABLE_4" localSheetId="64">raw_2001_MOE_SSP_non!$A$58:$E$58</definedName>
    <definedName name="TABLE_4" localSheetId="67">raw_2001_MOE_TANF_assist!$A$55:$G$55</definedName>
    <definedName name="TABLE_4" localSheetId="66">raw_2001_MOE_TANF_non!$A$58:$E$58</definedName>
    <definedName name="TABLE_4" localSheetId="78">raw_2002_fed_assist!$A$60:$A$60</definedName>
    <definedName name="TABLE_4" localSheetId="77">raw_2002_fed_non_1!$A$60:$A$60</definedName>
    <definedName name="TABLE_4" localSheetId="76">raw_2002_fed_non_2!$A$58:$I$59</definedName>
    <definedName name="TABLE_4" localSheetId="79">raw_2002_fed_spending!$A$60:$A$61</definedName>
    <definedName name="TABLE_4" localSheetId="72">raw_2002_MOE_SSP_non!$A$58:$E$58</definedName>
    <definedName name="TABLE_4" localSheetId="94">raw_2004_fed_assist!$A$60:$A$60</definedName>
    <definedName name="TABLE_4" localSheetId="93">raw_2004_fed_non_1!$A$60:$A$60</definedName>
    <definedName name="TABLE_4" localSheetId="92">raw_2004_fed_non_2!$A$58:$I$59</definedName>
    <definedName name="TABLE_4" localSheetId="95">raw_2004_fed_spending!#REF!</definedName>
    <definedName name="TABLE_4" localSheetId="88">raw_2004_MOE_SSP_non!$A$58:$E$58</definedName>
    <definedName name="TABLE_4" localSheetId="102">raw_2005_fed_assist!$A$60:$A$60</definedName>
    <definedName name="TABLE_4" localSheetId="101">raw_2005_fed_non_1!$A$60:$A$60</definedName>
    <definedName name="TABLE_4" localSheetId="100">raw_2005_fed_non_2!$A$58:$I$59</definedName>
    <definedName name="TABLE_4" localSheetId="103">raw_2005_fed_spending!#REF!</definedName>
    <definedName name="TABLE_4" localSheetId="96">raw_2005_MOE_SSP_non!$A$58:$E$58</definedName>
    <definedName name="TABLE_40" localSheetId="32">raw_1997_MOE_SSP_non!#REF!</definedName>
    <definedName name="TABLE_40" localSheetId="40">raw_1998_MOE_SSP_non!#REF!</definedName>
    <definedName name="TABLE_40" localSheetId="53">raw_1999_fed_non_1!$B$60:$K$60</definedName>
    <definedName name="TABLE_40" localSheetId="48">raw_1999_MOE_SSP_non!#REF!</definedName>
    <definedName name="TABLE_40" localSheetId="61">raw_2000_fed_non_1!$B$60:$K$60</definedName>
    <definedName name="TABLE_40" localSheetId="56">raw_2000_MOE_SSP_non!#REF!</definedName>
    <definedName name="TABLE_40" localSheetId="65">raw_2001_MOE_SSP_assist!#REF!</definedName>
    <definedName name="TABLE_40" localSheetId="64">raw_2001_MOE_SSP_non!#REF!</definedName>
    <definedName name="TABLE_40" localSheetId="67">raw_2001_MOE_TANF_assist!#REF!</definedName>
    <definedName name="TABLE_40" localSheetId="66">raw_2001_MOE_TANF_non!#REF!</definedName>
    <definedName name="TABLE_40" localSheetId="72">raw_2002_MOE_SSP_non!#REF!</definedName>
    <definedName name="TABLE_40" localSheetId="88">raw_2004_MOE_SSP_non!#REF!</definedName>
    <definedName name="TABLE_40" localSheetId="96">raw_2005_MOE_SSP_non!#REF!</definedName>
    <definedName name="TABLE_41" localSheetId="32">raw_1997_MOE_SSP_non!$A$58:$F$58</definedName>
    <definedName name="TABLE_41" localSheetId="40">raw_1998_MOE_SSP_non!$A$58:$F$58</definedName>
    <definedName name="TABLE_41" localSheetId="48">raw_1999_MOE_SSP_non!$A$58:$F$58</definedName>
    <definedName name="TABLE_41" localSheetId="61">raw_2000_fed_non_1!$A$7:$L$57</definedName>
    <definedName name="TABLE_41" localSheetId="56">raw_2000_MOE_SSP_non!$A$58:$F$58</definedName>
    <definedName name="TABLE_41" localSheetId="65">raw_2001_MOE_SSP_assist!$A$58:$F$58</definedName>
    <definedName name="TABLE_41" localSheetId="64">raw_2001_MOE_SSP_non!$A$58:$F$58</definedName>
    <definedName name="TABLE_41" localSheetId="67">raw_2001_MOE_TANF_assist!$A$55:$H$55</definedName>
    <definedName name="TABLE_41" localSheetId="66">raw_2001_MOE_TANF_non!$A$58:$F$58</definedName>
    <definedName name="TABLE_41" localSheetId="72">raw_2002_MOE_SSP_non!$A$58:$F$58</definedName>
    <definedName name="TABLE_41" localSheetId="88">raw_2004_MOE_SSP_non!$A$58:$F$58</definedName>
    <definedName name="TABLE_41" localSheetId="96">raw_2005_MOE_SSP_non!$A$58:$F$58</definedName>
    <definedName name="TABLE_42" localSheetId="32">raw_1997_MOE_SSP_non!$A$7:$F$57</definedName>
    <definedName name="TABLE_42" localSheetId="40">raw_1998_MOE_SSP_non!$A$7:$F$57</definedName>
    <definedName name="TABLE_42" localSheetId="48">raw_1999_MOE_SSP_non!$A$7:$F$57</definedName>
    <definedName name="TABLE_42" localSheetId="61">raw_2000_fed_non_1!$A$7:$L$57</definedName>
    <definedName name="TABLE_42" localSheetId="56">raw_2000_MOE_SSP_non!$A$7:$F$57</definedName>
    <definedName name="TABLE_42" localSheetId="65">raw_2001_MOE_SSP_assist!$A$7:$F$57</definedName>
    <definedName name="TABLE_42" localSheetId="64">raw_2001_MOE_SSP_non!$A$7:$F$57</definedName>
    <definedName name="TABLE_42" localSheetId="67">raw_2001_MOE_TANF_assist!$A$4:$H$54</definedName>
    <definedName name="TABLE_42" localSheetId="66">raw_2001_MOE_TANF_non!$A$7:$F$57</definedName>
    <definedName name="TABLE_42" localSheetId="72">raw_2002_MOE_SSP_non!$A$7:$F$57</definedName>
    <definedName name="TABLE_42" localSheetId="88">raw_2004_MOE_SSP_non!$A$7:$F$57</definedName>
    <definedName name="TABLE_42" localSheetId="96">raw_2005_MOE_SSP_non!$A$7:$F$57</definedName>
    <definedName name="TABLE_43" localSheetId="32">raw_1997_MOE_SSP_non!$A$7:$F$57</definedName>
    <definedName name="TABLE_43" localSheetId="40">raw_1998_MOE_SSP_non!$A$7:$F$57</definedName>
    <definedName name="TABLE_43" localSheetId="48">raw_1999_MOE_SSP_non!$A$7:$F$57</definedName>
    <definedName name="TABLE_43" localSheetId="61">raw_2000_fed_non_1!$B$59:$K$59</definedName>
    <definedName name="TABLE_43" localSheetId="56">raw_2000_MOE_SSP_non!$A$7:$F$57</definedName>
    <definedName name="TABLE_43" localSheetId="65">raw_2001_MOE_SSP_assist!$A$7:$F$57</definedName>
    <definedName name="TABLE_43" localSheetId="64">raw_2001_MOE_SSP_non!$A$7:$F$57</definedName>
    <definedName name="TABLE_43" localSheetId="67">raw_2001_MOE_TANF_assist!$A$4:$H$54</definedName>
    <definedName name="TABLE_43" localSheetId="66">raw_2001_MOE_TANF_non!$A$7:$F$57</definedName>
    <definedName name="TABLE_43" localSheetId="72">raw_2002_MOE_SSP_non!$A$7:$F$57</definedName>
    <definedName name="TABLE_43" localSheetId="88">raw_2004_MOE_SSP_non!$A$7:$F$57</definedName>
    <definedName name="TABLE_43" localSheetId="96">raw_2005_MOE_SSP_non!$A$7:$F$57</definedName>
    <definedName name="TABLE_44" localSheetId="32">raw_1997_MOE_SSP_non!$A$58:$F$58</definedName>
    <definedName name="TABLE_44" localSheetId="40">raw_1998_MOE_SSP_non!$A$58:$F$58</definedName>
    <definedName name="TABLE_44" localSheetId="48">raw_1999_MOE_SSP_non!$A$58:$F$58</definedName>
    <definedName name="TABLE_44" localSheetId="61">raw_2000_fed_non_1!$B$59:$K$59</definedName>
    <definedName name="TABLE_44" localSheetId="56">raw_2000_MOE_SSP_non!$A$58:$F$58</definedName>
    <definedName name="TABLE_44" localSheetId="65">raw_2001_MOE_SSP_assist!$A$58:$F$58</definedName>
    <definedName name="TABLE_44" localSheetId="64">raw_2001_MOE_SSP_non!$A$58:$F$58</definedName>
    <definedName name="TABLE_44" localSheetId="67">raw_2001_MOE_TANF_assist!$A$55:$H$55</definedName>
    <definedName name="TABLE_44" localSheetId="66">raw_2001_MOE_TANF_non!$A$58:$F$58</definedName>
    <definedName name="TABLE_44" localSheetId="72">raw_2002_MOE_SSP_non!$A$58:$F$58</definedName>
    <definedName name="TABLE_44" localSheetId="88">raw_2004_MOE_SSP_non!$A$58:$F$58</definedName>
    <definedName name="TABLE_44" localSheetId="96">raw_2005_MOE_SSP_non!$A$58:$F$58</definedName>
    <definedName name="TABLE_45" localSheetId="32">raw_1997_MOE_SSP_non!$A$58:$F$58</definedName>
    <definedName name="TABLE_45" localSheetId="40">raw_1998_MOE_SSP_non!$A$58:$F$58</definedName>
    <definedName name="TABLE_45" localSheetId="48">raw_1999_MOE_SSP_non!$A$58:$F$58</definedName>
    <definedName name="TABLE_45" localSheetId="61">raw_2000_fed_non_1!$B$60:$K$60</definedName>
    <definedName name="TABLE_45" localSheetId="56">raw_2000_MOE_SSP_non!$A$58:$F$58</definedName>
    <definedName name="TABLE_45" localSheetId="65">raw_2001_MOE_SSP_assist!$A$58:$F$58</definedName>
    <definedName name="TABLE_45" localSheetId="64">raw_2001_MOE_SSP_non!$A$58:$F$58</definedName>
    <definedName name="TABLE_45" localSheetId="67">raw_2001_MOE_TANF_assist!$A$55:$H$55</definedName>
    <definedName name="TABLE_45" localSheetId="66">raw_2001_MOE_TANF_non!$A$58:$F$58</definedName>
    <definedName name="TABLE_45" localSheetId="72">raw_2002_MOE_SSP_non!$A$58:$F$58</definedName>
    <definedName name="TABLE_45" localSheetId="88">raw_2004_MOE_SSP_non!$A$58:$F$58</definedName>
    <definedName name="TABLE_45" localSheetId="96">raw_2005_MOE_SSP_non!$A$58:$F$58</definedName>
    <definedName name="TABLE_46" localSheetId="32">raw_1997_MOE_SSP_non!$A$7:$F$57</definedName>
    <definedName name="TABLE_46" localSheetId="40">raw_1998_MOE_SSP_non!$A$7:$F$57</definedName>
    <definedName name="TABLE_46" localSheetId="48">raw_1999_MOE_SSP_non!$A$7:$F$57</definedName>
    <definedName name="TABLE_46" localSheetId="61">raw_2000_fed_non_1!$B$60:$K$60</definedName>
    <definedName name="TABLE_46" localSheetId="56">raw_2000_MOE_SSP_non!$A$7:$F$57</definedName>
    <definedName name="TABLE_46" localSheetId="65">raw_2001_MOE_SSP_assist!$A$7:$F$57</definedName>
    <definedName name="TABLE_46" localSheetId="64">raw_2001_MOE_SSP_non!$A$7:$F$57</definedName>
    <definedName name="TABLE_46" localSheetId="67">raw_2001_MOE_TANF_assist!$A$4:$H$54</definedName>
    <definedName name="TABLE_46" localSheetId="66">raw_2001_MOE_TANF_non!$A$7:$F$57</definedName>
    <definedName name="TABLE_46" localSheetId="72">raw_2002_MOE_SSP_non!$A$7:$F$57</definedName>
    <definedName name="TABLE_46" localSheetId="88">raw_2004_MOE_SSP_non!$A$7:$F$57</definedName>
    <definedName name="TABLE_46" localSheetId="96">raw_2005_MOE_SSP_non!$A$7:$F$57</definedName>
    <definedName name="TABLE_47" localSheetId="32">raw_1997_MOE_SSP_non!$A$7:$F$57</definedName>
    <definedName name="TABLE_47" localSheetId="40">raw_1998_MOE_SSP_non!$A$7:$F$57</definedName>
    <definedName name="TABLE_47" localSheetId="48">raw_1999_MOE_SSP_non!$A$7:$F$57</definedName>
    <definedName name="TABLE_47" localSheetId="56">raw_2000_MOE_SSP_non!$A$7:$F$57</definedName>
    <definedName name="TABLE_47" localSheetId="65">raw_2001_MOE_SSP_assist!$A$7:$F$57</definedName>
    <definedName name="TABLE_47" localSheetId="64">raw_2001_MOE_SSP_non!$A$7:$F$57</definedName>
    <definedName name="TABLE_47" localSheetId="67">raw_2001_MOE_TANF_assist!$A$4:$H$54</definedName>
    <definedName name="TABLE_47" localSheetId="66">raw_2001_MOE_TANF_non!$A$7:$F$57</definedName>
    <definedName name="TABLE_47" localSheetId="72">raw_2002_MOE_SSP_non!$A$7:$F$57</definedName>
    <definedName name="TABLE_47" localSheetId="88">raw_2004_MOE_SSP_non!$A$7:$F$57</definedName>
    <definedName name="TABLE_47" localSheetId="96">raw_2005_MOE_SSP_non!$A$7:$F$57</definedName>
    <definedName name="TABLE_48" localSheetId="32">raw_1997_MOE_SSP_non!$A$58:$F$58</definedName>
    <definedName name="TABLE_48" localSheetId="40">raw_1998_MOE_SSP_non!$A$58:$F$58</definedName>
    <definedName name="TABLE_48" localSheetId="48">raw_1999_MOE_SSP_non!$A$58:$F$58</definedName>
    <definedName name="TABLE_48" localSheetId="56">raw_2000_MOE_SSP_non!$A$58:$F$58</definedName>
    <definedName name="TABLE_48" localSheetId="65">raw_2001_MOE_SSP_assist!$A$58:$F$58</definedName>
    <definedName name="TABLE_48" localSheetId="64">raw_2001_MOE_SSP_non!$A$58:$F$58</definedName>
    <definedName name="TABLE_48" localSheetId="67">raw_2001_MOE_TANF_assist!$A$55:$H$55</definedName>
    <definedName name="TABLE_48" localSheetId="66">raw_2001_MOE_TANF_non!$A$58:$F$58</definedName>
    <definedName name="TABLE_48" localSheetId="72">raw_2002_MOE_SSP_non!$A$58:$F$58</definedName>
    <definedName name="TABLE_48" localSheetId="88">raw_2004_MOE_SSP_non!$A$58:$F$58</definedName>
    <definedName name="TABLE_48" localSheetId="96">raw_2005_MOE_SSP_non!$A$58:$F$58</definedName>
    <definedName name="TABLE_49" localSheetId="32">raw_1997_MOE_SSP_non!$A$58:$F$58</definedName>
    <definedName name="TABLE_49" localSheetId="40">raw_1998_MOE_SSP_non!$A$58:$F$58</definedName>
    <definedName name="TABLE_49" localSheetId="48">raw_1999_MOE_SSP_non!$A$58:$F$58</definedName>
    <definedName name="TABLE_49" localSheetId="56">raw_2000_MOE_SSP_non!$A$58:$F$58</definedName>
    <definedName name="TABLE_49" localSheetId="65">raw_2001_MOE_SSP_assist!$A$58:$F$58</definedName>
    <definedName name="TABLE_49" localSheetId="64">raw_2001_MOE_SSP_non!$A$58:$F$58</definedName>
    <definedName name="TABLE_49" localSheetId="67">raw_2001_MOE_TANF_assist!$A$55:$H$55</definedName>
    <definedName name="TABLE_49" localSheetId="66">raw_2001_MOE_TANF_non!$A$58:$F$58</definedName>
    <definedName name="TABLE_49" localSheetId="72">raw_2002_MOE_SSP_non!$A$58:$F$58</definedName>
    <definedName name="TABLE_49" localSheetId="88">raw_2004_MOE_SSP_non!$A$58:$F$58</definedName>
    <definedName name="TABLE_49" localSheetId="96">raw_2005_MOE_SSP_non!$A$58:$F$58</definedName>
    <definedName name="TABLE_5" localSheetId="38">raw_1997_fed_assist!$A$5:$G$60</definedName>
    <definedName name="TABLE_5" localSheetId="37">raw_1997_fed_non_1!$A$58:$L$60</definedName>
    <definedName name="TABLE_5" localSheetId="36">raw_1997_fed_non_2!$A$60:$A$60</definedName>
    <definedName name="TABLE_5" localSheetId="39">raw_1997_fed_spending!$A$5:$L$61</definedName>
    <definedName name="TABLE_5" localSheetId="32">raw_1997_MOE_SSP_non!#REF!</definedName>
    <definedName name="TABLE_5" localSheetId="46">raw_1998_fed_assist!$A$5:$G$60</definedName>
    <definedName name="TABLE_5" localSheetId="45">raw_1998_fed_non_1!$A$58:$L$60</definedName>
    <definedName name="TABLE_5" localSheetId="44">raw_1998_fed_non_2!$A$60:$A$60</definedName>
    <definedName name="TABLE_5" localSheetId="47">raw_1998_fed_spending!$A$5:$L$61</definedName>
    <definedName name="TABLE_5" localSheetId="40">raw_1998_MOE_SSP_non!#REF!</definedName>
    <definedName name="TABLE_5" localSheetId="54">raw_1999_fed_assist!$A$5:$G$60</definedName>
    <definedName name="TABLE_5" localSheetId="53">raw_1999_fed_non_1!$A$58:$L$60</definedName>
    <definedName name="TABLE_5" localSheetId="52">raw_1999_fed_non_2!$A$60:$A$60</definedName>
    <definedName name="TABLE_5" localSheetId="55">raw_1999_fed_spending!$A$5:$L$61</definedName>
    <definedName name="TABLE_5" localSheetId="49">raw_1999_MOE_SSP_assist!$A$7:$G$57</definedName>
    <definedName name="TABLE_5" localSheetId="48">raw_1999_MOE_SSP_non!#REF!</definedName>
    <definedName name="TABLE_5" localSheetId="51">raw_1999_MOE_TANF_assist!$A$7:$G$57</definedName>
    <definedName name="TABLE_5" localSheetId="50">raw_1999_MOE_TANF_non!$A$7:$N$57</definedName>
    <definedName name="TABLE_5" localSheetId="62">raw_2000_fed_assist!$A$5:$G$60</definedName>
    <definedName name="TABLE_5" localSheetId="61">raw_2000_fed_non_1!$A$58:$L$60</definedName>
    <definedName name="TABLE_5" localSheetId="60">raw_2000_fed_non_2!$A$60:$A$60</definedName>
    <definedName name="TABLE_5" localSheetId="63">raw_2000_fed_spending!$A$5:$L$61</definedName>
    <definedName name="TABLE_5" localSheetId="57">raw_2000_MOE_SSP_assist!$A$7:$G$57</definedName>
    <definedName name="TABLE_5" localSheetId="56">raw_2000_MOE_SSP_non!#REF!</definedName>
    <definedName name="TABLE_5" localSheetId="59">raw_2000_MOE_TANF_assist!$A$7:$G$57</definedName>
    <definedName name="TABLE_5" localSheetId="58">raw_2000_MOE_TANF_non!$A$7:$N$57</definedName>
    <definedName name="TABLE_5" localSheetId="70">raw_2001_fed_assist!$A$5:$G$60</definedName>
    <definedName name="TABLE_5" localSheetId="69">raw_2001_fed_non_1!$A$58:$L$60</definedName>
    <definedName name="TABLE_5" localSheetId="68">raw_2001_fed_non_2!$A$60:$A$60</definedName>
    <definedName name="TABLE_5" localSheetId="71">raw_2001_fed_spending!$A$5:$L$61</definedName>
    <definedName name="TABLE_5" localSheetId="65">raw_2001_MOE_SSP_assist!#REF!</definedName>
    <definedName name="TABLE_5" localSheetId="64">raw_2001_MOE_SSP_non!#REF!</definedName>
    <definedName name="TABLE_5" localSheetId="67">raw_2001_MOE_TANF_assist!#REF!</definedName>
    <definedName name="TABLE_5" localSheetId="66">raw_2001_MOE_TANF_non!#REF!</definedName>
    <definedName name="TABLE_5" localSheetId="78">raw_2002_fed_assist!$A$5:$G$60</definedName>
    <definedName name="TABLE_5" localSheetId="77">raw_2002_fed_non_1!$A$58:$L$60</definedName>
    <definedName name="TABLE_5" localSheetId="76">raw_2002_fed_non_2!$A$60:$A$60</definedName>
    <definedName name="TABLE_5" localSheetId="79">raw_2002_fed_spending!$A$5:$L$61</definedName>
    <definedName name="TABLE_5" localSheetId="72">raw_2002_MOE_SSP_non!#REF!</definedName>
    <definedName name="TABLE_5" localSheetId="94">raw_2004_fed_assist!$A$5:$G$60</definedName>
    <definedName name="TABLE_5" localSheetId="93">raw_2004_fed_non_1!$A$58:$L$60</definedName>
    <definedName name="TABLE_5" localSheetId="92">raw_2004_fed_non_2!$A$60:$A$60</definedName>
    <definedName name="TABLE_5" localSheetId="95">raw_2004_fed_spending!$A$5:$L$58</definedName>
    <definedName name="TABLE_5" localSheetId="88">raw_2004_MOE_SSP_non!#REF!</definedName>
    <definedName name="TABLE_5" localSheetId="102">raw_2005_fed_assist!$A$5:$G$60</definedName>
    <definedName name="TABLE_5" localSheetId="101">raw_2005_fed_non_1!$A$58:$L$60</definedName>
    <definedName name="TABLE_5" localSheetId="100">raw_2005_fed_non_2!$A$60:$A$60</definedName>
    <definedName name="TABLE_5" localSheetId="103">raw_2005_fed_spending!$A$5:$L$58</definedName>
    <definedName name="TABLE_5" localSheetId="96">raw_2005_MOE_SSP_non!#REF!</definedName>
    <definedName name="TABLE_50" localSheetId="32">raw_1997_MOE_SSP_non!$A$59:$A$60</definedName>
    <definedName name="TABLE_50" localSheetId="40">raw_1998_MOE_SSP_non!$A$59:$A$60</definedName>
    <definedName name="TABLE_50" localSheetId="48">raw_1999_MOE_SSP_non!$A$59:$A$60</definedName>
    <definedName name="TABLE_50" localSheetId="56">raw_2000_MOE_SSP_non!$A$59:$A$60</definedName>
    <definedName name="TABLE_50" localSheetId="65">raw_2001_MOE_SSP_assist!$A$59:$A$60</definedName>
    <definedName name="TABLE_50" localSheetId="64">raw_2001_MOE_SSP_non!$A$59:$A$60</definedName>
    <definedName name="TABLE_50" localSheetId="67">raw_2001_MOE_TANF_assist!$A$56:$A$57</definedName>
    <definedName name="TABLE_50" localSheetId="66">raw_2001_MOE_TANF_non!$A$59:$A$60</definedName>
    <definedName name="TABLE_50" localSheetId="72">raw_2002_MOE_SSP_non!$A$59:$A$60</definedName>
    <definedName name="TABLE_50" localSheetId="88">raw_2004_MOE_SSP_non!$A$59:$A$60</definedName>
    <definedName name="TABLE_50" localSheetId="96">raw_2005_MOE_SSP_non!$A$59:$A$60</definedName>
    <definedName name="TABLE_51" localSheetId="32">raw_1997_MOE_SSP_non!$A$59:$A$60</definedName>
    <definedName name="TABLE_51" localSheetId="40">raw_1998_MOE_SSP_non!$A$59:$A$60</definedName>
    <definedName name="TABLE_51" localSheetId="48">raw_1999_MOE_SSP_non!$A$59:$A$60</definedName>
    <definedName name="TABLE_51" localSheetId="56">raw_2000_MOE_SSP_non!$A$59:$A$60</definedName>
    <definedName name="TABLE_51" localSheetId="65">raw_2001_MOE_SSP_assist!$A$59:$A$60</definedName>
    <definedName name="TABLE_51" localSheetId="64">raw_2001_MOE_SSP_non!$A$59:$A$60</definedName>
    <definedName name="TABLE_51" localSheetId="67">raw_2001_MOE_TANF_assist!$A$56:$A$57</definedName>
    <definedName name="TABLE_51" localSheetId="66">raw_2001_MOE_TANF_non!$A$59:$A$60</definedName>
    <definedName name="TABLE_51" localSheetId="72">raw_2002_MOE_SSP_non!$A$59:$A$60</definedName>
    <definedName name="TABLE_51" localSheetId="88">raw_2004_MOE_SSP_non!$A$59:$A$60</definedName>
    <definedName name="TABLE_51" localSheetId="96">raw_2005_MOE_SSP_non!$A$59:$A$60</definedName>
    <definedName name="TABLE_52" localSheetId="32">raw_1997_MOE_SSP_non!#REF!</definedName>
    <definedName name="TABLE_52" localSheetId="40">raw_1998_MOE_SSP_non!#REF!</definedName>
    <definedName name="TABLE_52" localSheetId="48">raw_1999_MOE_SSP_non!#REF!</definedName>
    <definedName name="TABLE_52" localSheetId="56">raw_2000_MOE_SSP_non!#REF!</definedName>
    <definedName name="TABLE_52" localSheetId="65">raw_2001_MOE_SSP_assist!#REF!</definedName>
    <definedName name="TABLE_52" localSheetId="64">raw_2001_MOE_SSP_non!#REF!</definedName>
    <definedName name="TABLE_52" localSheetId="67">raw_2001_MOE_TANF_assist!#REF!</definedName>
    <definedName name="TABLE_52" localSheetId="66">raw_2001_MOE_TANF_non!#REF!</definedName>
    <definedName name="TABLE_52" localSheetId="72">raw_2002_MOE_SSP_non!#REF!</definedName>
    <definedName name="TABLE_52" localSheetId="88">raw_2004_MOE_SSP_non!#REF!</definedName>
    <definedName name="TABLE_52" localSheetId="96">raw_2005_MOE_SSP_non!#REF!</definedName>
    <definedName name="TABLE_53" localSheetId="32">raw_1997_MOE_SSP_non!#REF!</definedName>
    <definedName name="TABLE_53" localSheetId="40">raw_1998_MOE_SSP_non!#REF!</definedName>
    <definedName name="TABLE_53" localSheetId="48">raw_1999_MOE_SSP_non!#REF!</definedName>
    <definedName name="TABLE_53" localSheetId="56">raw_2000_MOE_SSP_non!#REF!</definedName>
    <definedName name="TABLE_53" localSheetId="65">raw_2001_MOE_SSP_assist!#REF!</definedName>
    <definedName name="TABLE_53" localSheetId="64">raw_2001_MOE_SSP_non!#REF!</definedName>
    <definedName name="TABLE_53" localSheetId="67">raw_2001_MOE_TANF_assist!#REF!</definedName>
    <definedName name="TABLE_53" localSheetId="66">raw_2001_MOE_TANF_non!#REF!</definedName>
    <definedName name="TABLE_53" localSheetId="72">raw_2002_MOE_SSP_non!#REF!</definedName>
    <definedName name="TABLE_53" localSheetId="88">raw_2004_MOE_SSP_non!#REF!</definedName>
    <definedName name="TABLE_53" localSheetId="96">raw_2005_MOE_SSP_non!#REF!</definedName>
    <definedName name="TABLE_54" localSheetId="32">raw_1997_MOE_SSP_non!$A$7:$G$57</definedName>
    <definedName name="TABLE_54" localSheetId="40">raw_1998_MOE_SSP_non!$A$7:$G$57</definedName>
    <definedName name="TABLE_54" localSheetId="48">raw_1999_MOE_SSP_non!$A$7:$G$57</definedName>
    <definedName name="TABLE_54" localSheetId="56">raw_2000_MOE_SSP_non!$A$7:$G$57</definedName>
    <definedName name="TABLE_54" localSheetId="65">raw_2001_MOE_SSP_assist!$A$7:$G$57</definedName>
    <definedName name="TABLE_54" localSheetId="64">raw_2001_MOE_SSP_non!$A$7:$G$57</definedName>
    <definedName name="TABLE_54" localSheetId="67">raw_2001_MOE_TANF_assist!$A$4:$H$54</definedName>
    <definedName name="TABLE_54" localSheetId="66">raw_2001_MOE_TANF_non!$A$7:$G$57</definedName>
    <definedName name="TABLE_54" localSheetId="72">raw_2002_MOE_SSP_non!$A$7:$G$57</definedName>
    <definedName name="TABLE_54" localSheetId="88">raw_2004_MOE_SSP_non!$A$7:$G$57</definedName>
    <definedName name="TABLE_54" localSheetId="96">raw_2005_MOE_SSP_non!$A$7:$G$57</definedName>
    <definedName name="TABLE_55" localSheetId="32">raw_1997_MOE_SSP_non!$A$7:$G$57</definedName>
    <definedName name="TABLE_55" localSheetId="40">raw_1998_MOE_SSP_non!$A$7:$G$57</definedName>
    <definedName name="TABLE_55" localSheetId="48">raw_1999_MOE_SSP_non!$A$7:$G$57</definedName>
    <definedName name="TABLE_55" localSheetId="56">raw_2000_MOE_SSP_non!$A$7:$G$57</definedName>
    <definedName name="TABLE_55" localSheetId="65">raw_2001_MOE_SSP_assist!$A$7:$G$57</definedName>
    <definedName name="TABLE_55" localSheetId="64">raw_2001_MOE_SSP_non!$A$7:$G$57</definedName>
    <definedName name="TABLE_55" localSheetId="67">raw_2001_MOE_TANF_assist!$A$4:$H$54</definedName>
    <definedName name="TABLE_55" localSheetId="66">raw_2001_MOE_TANF_non!$A$7:$G$57</definedName>
    <definedName name="TABLE_55" localSheetId="72">raw_2002_MOE_SSP_non!$A$7:$G$57</definedName>
    <definedName name="TABLE_55" localSheetId="88">raw_2004_MOE_SSP_non!$A$7:$G$57</definedName>
    <definedName name="TABLE_55" localSheetId="96">raw_2005_MOE_SSP_non!$A$7:$G$57</definedName>
    <definedName name="TABLE_56" localSheetId="32">raw_1997_MOE_SSP_non!$A$58:$G$59</definedName>
    <definedName name="TABLE_56" localSheetId="40">raw_1998_MOE_SSP_non!$A$58:$G$59</definedName>
    <definedName name="TABLE_56" localSheetId="48">raw_1999_MOE_SSP_non!$A$58:$G$59</definedName>
    <definedName name="TABLE_56" localSheetId="56">raw_2000_MOE_SSP_non!$A$58:$G$59</definedName>
    <definedName name="TABLE_56" localSheetId="65">raw_2001_MOE_SSP_assist!$A$58:$G$59</definedName>
    <definedName name="TABLE_56" localSheetId="64">raw_2001_MOE_SSP_non!$A$58:$G$59</definedName>
    <definedName name="TABLE_56" localSheetId="67">raw_2001_MOE_TANF_assist!$A$55:$H$56</definedName>
    <definedName name="TABLE_56" localSheetId="66">raw_2001_MOE_TANF_non!$A$58:$G$59</definedName>
    <definedName name="TABLE_56" localSheetId="72">raw_2002_MOE_SSP_non!$A$58:$G$59</definedName>
    <definedName name="TABLE_56" localSheetId="88">raw_2004_MOE_SSP_non!$A$58:$G$59</definedName>
    <definedName name="TABLE_56" localSheetId="96">raw_2005_MOE_SSP_non!$A$58:$G$59</definedName>
    <definedName name="TABLE_57" localSheetId="32">raw_1997_MOE_SSP_non!$A$60:$A$60</definedName>
    <definedName name="TABLE_57" localSheetId="40">raw_1998_MOE_SSP_non!$A$60:$A$60</definedName>
    <definedName name="TABLE_57" localSheetId="48">raw_1999_MOE_SSP_non!$A$60:$A$60</definedName>
    <definedName name="TABLE_57" localSheetId="56">raw_2000_MOE_SSP_non!$A$60:$A$60</definedName>
    <definedName name="TABLE_57" localSheetId="65">raw_2001_MOE_SSP_assist!$A$60:$A$60</definedName>
    <definedName name="TABLE_57" localSheetId="64">raw_2001_MOE_SSP_non!$A$60:$A$60</definedName>
    <definedName name="TABLE_57" localSheetId="67">raw_2001_MOE_TANF_assist!$A$57:$A$57</definedName>
    <definedName name="TABLE_57" localSheetId="66">raw_2001_MOE_TANF_non!$A$60:$A$60</definedName>
    <definedName name="TABLE_57" localSheetId="72">raw_2002_MOE_SSP_non!$A$60:$A$60</definedName>
    <definedName name="TABLE_57" localSheetId="88">raw_2004_MOE_SSP_non!$A$60:$A$60</definedName>
    <definedName name="TABLE_57" localSheetId="96">raw_2005_MOE_SSP_non!$A$60:$A$60</definedName>
    <definedName name="TABLE_58" localSheetId="32">raw_1997_MOE_SSP_non!$A$58:$G$60</definedName>
    <definedName name="TABLE_58" localSheetId="40">raw_1998_MOE_SSP_non!$A$58:$G$60</definedName>
    <definedName name="TABLE_58" localSheetId="48">raw_1999_MOE_SSP_non!$A$58:$G$60</definedName>
    <definedName name="TABLE_58" localSheetId="56">raw_2000_MOE_SSP_non!$A$58:$G$60</definedName>
    <definedName name="TABLE_58" localSheetId="65">raw_2001_MOE_SSP_assist!$A$58:$G$60</definedName>
    <definedName name="TABLE_58" localSheetId="64">raw_2001_MOE_SSP_non!$A$58:$G$60</definedName>
    <definedName name="TABLE_58" localSheetId="67">raw_2001_MOE_TANF_assist!$A$55:$H$57</definedName>
    <definedName name="TABLE_58" localSheetId="66">raw_2001_MOE_TANF_non!$A$58:$G$60</definedName>
    <definedName name="TABLE_58" localSheetId="72">raw_2002_MOE_SSP_non!$A$58:$G$60</definedName>
    <definedName name="TABLE_58" localSheetId="88">raw_2004_MOE_SSP_non!$A$58:$G$60</definedName>
    <definedName name="TABLE_58" localSheetId="96">raw_2005_MOE_SSP_non!$A$58:$G$60</definedName>
    <definedName name="TABLE_59" localSheetId="32">raw_1997_MOE_SSP_non!$A$4:$A$4</definedName>
    <definedName name="TABLE_59" localSheetId="40">raw_1998_MOE_SSP_non!$A$4:$A$4</definedName>
    <definedName name="TABLE_59" localSheetId="48">raw_1999_MOE_SSP_non!$A$4:$A$4</definedName>
    <definedName name="TABLE_59" localSheetId="56">raw_2000_MOE_SSP_non!$A$4:$A$4</definedName>
    <definedName name="TABLE_59" localSheetId="65">raw_2001_MOE_SSP_assist!$A$4:$A$4</definedName>
    <definedName name="TABLE_59" localSheetId="64">raw_2001_MOE_SSP_non!$A$4:$A$4</definedName>
    <definedName name="TABLE_59" localSheetId="67">raw_2001_MOE_TANF_assist!$A$4:$H$54</definedName>
    <definedName name="TABLE_59" localSheetId="66">raw_2001_MOE_TANF_non!$A$4:$A$4</definedName>
    <definedName name="TABLE_59" localSheetId="72">raw_2002_MOE_SSP_non!$A$4:$A$4</definedName>
    <definedName name="TABLE_59" localSheetId="88">raw_2004_MOE_SSP_non!$A$4:$A$4</definedName>
    <definedName name="TABLE_59" localSheetId="96">raw_2005_MOE_SSP_non!$A$4:$A$4</definedName>
    <definedName name="TABLE_6" localSheetId="38">raw_1997_fed_assist!$A$5:$G$60</definedName>
    <definedName name="TABLE_6" localSheetId="37">raw_1997_fed_non_1!$A$2:$A$4</definedName>
    <definedName name="TABLE_6" localSheetId="36">raw_1997_fed_non_2!$A$58:$I$60</definedName>
    <definedName name="TABLE_6" localSheetId="39">raw_1997_fed_spending!$A$5:$L$61</definedName>
    <definedName name="TABLE_6" localSheetId="32">raw_1997_MOE_SSP_non!$A$58:$E$58</definedName>
    <definedName name="TABLE_6" localSheetId="46">raw_1998_fed_assist!$A$5:$G$60</definedName>
    <definedName name="TABLE_6" localSheetId="45">raw_1998_fed_non_1!$A$2:$A$4</definedName>
    <definedName name="TABLE_6" localSheetId="44">raw_1998_fed_non_2!$A$58:$I$60</definedName>
    <definedName name="TABLE_6" localSheetId="47">raw_1998_fed_spending!$A$5:$L$61</definedName>
    <definedName name="TABLE_6" localSheetId="40">raw_1998_MOE_SSP_non!$A$58:$E$58</definedName>
    <definedName name="TABLE_6" localSheetId="54">raw_1999_fed_assist!$A$5:$G$60</definedName>
    <definedName name="TABLE_6" localSheetId="53">raw_1999_fed_non_1!$A$2:$A$4</definedName>
    <definedName name="TABLE_6" localSheetId="52">raw_1999_fed_non_2!$A$58:$I$60</definedName>
    <definedName name="TABLE_6" localSheetId="55">raw_1999_fed_spending!$A$5:$L$61</definedName>
    <definedName name="TABLE_6" localSheetId="49">raw_1999_MOE_SSP_assist!$A$7:$G$57</definedName>
    <definedName name="TABLE_6" localSheetId="48">raw_1999_MOE_SSP_non!$A$58:$E$58</definedName>
    <definedName name="TABLE_6" localSheetId="51">raw_1999_MOE_TANF_assist!$A$7:$G$57</definedName>
    <definedName name="TABLE_6" localSheetId="50">raw_1999_MOE_TANF_non!$A$7:$N$57</definedName>
    <definedName name="TABLE_6" localSheetId="62">raw_2000_fed_assist!$A$5:$G$60</definedName>
    <definedName name="TABLE_6" localSheetId="61">raw_2000_fed_non_1!$A$2:$A$4</definedName>
    <definedName name="TABLE_6" localSheetId="60">raw_2000_fed_non_2!$A$58:$I$60</definedName>
    <definedName name="TABLE_6" localSheetId="63">raw_2000_fed_spending!$A$5:$L$61</definedName>
    <definedName name="TABLE_6" localSheetId="57">raw_2000_MOE_SSP_assist!$A$7:$G$57</definedName>
    <definedName name="TABLE_6" localSheetId="56">raw_2000_MOE_SSP_non!$A$58:$E$58</definedName>
    <definedName name="TABLE_6" localSheetId="59">raw_2000_MOE_TANF_assist!$A$7:$G$57</definedName>
    <definedName name="TABLE_6" localSheetId="58">raw_2000_MOE_TANF_non!$A$7:$N$57</definedName>
    <definedName name="TABLE_6" localSheetId="70">raw_2001_fed_assist!$A$5:$G$60</definedName>
    <definedName name="TABLE_6" localSheetId="69">raw_2001_fed_non_1!$A$2:$A$4</definedName>
    <definedName name="TABLE_6" localSheetId="68">raw_2001_fed_non_2!$A$58:$I$60</definedName>
    <definedName name="TABLE_6" localSheetId="71">raw_2001_fed_spending!$A$5:$L$61</definedName>
    <definedName name="TABLE_6" localSheetId="65">raw_2001_MOE_SSP_assist!$A$58:$E$58</definedName>
    <definedName name="TABLE_6" localSheetId="64">raw_2001_MOE_SSP_non!$A$58:$E$58</definedName>
    <definedName name="TABLE_6" localSheetId="67">raw_2001_MOE_TANF_assist!$A$55:$G$55</definedName>
    <definedName name="TABLE_6" localSheetId="66">raw_2001_MOE_TANF_non!$A$58:$E$58</definedName>
    <definedName name="TABLE_6" localSheetId="78">raw_2002_fed_assist!$A$5:$G$60</definedName>
    <definedName name="TABLE_6" localSheetId="77">raw_2002_fed_non_1!$A$2:$A$4</definedName>
    <definedName name="TABLE_6" localSheetId="76">raw_2002_fed_non_2!$A$58:$I$60</definedName>
    <definedName name="TABLE_6" localSheetId="79">raw_2002_fed_spending!$A$5:$L$61</definedName>
    <definedName name="TABLE_6" localSheetId="72">raw_2002_MOE_SSP_non!$A$58:$E$58</definedName>
    <definedName name="TABLE_6" localSheetId="94">raw_2004_fed_assist!$A$5:$G$60</definedName>
    <definedName name="TABLE_6" localSheetId="93">raw_2004_fed_non_1!$A$2:$A$4</definedName>
    <definedName name="TABLE_6" localSheetId="92">raw_2004_fed_non_2!$A$58:$I$60</definedName>
    <definedName name="TABLE_6" localSheetId="95">raw_2004_fed_spending!$A$5:$L$58</definedName>
    <definedName name="TABLE_6" localSheetId="88">raw_2004_MOE_SSP_non!$A$58:$E$58</definedName>
    <definedName name="TABLE_6" localSheetId="102">raw_2005_fed_assist!$A$5:$G$60</definedName>
    <definedName name="TABLE_6" localSheetId="101">raw_2005_fed_non_1!$A$2:$A$4</definedName>
    <definedName name="TABLE_6" localSheetId="100">raw_2005_fed_non_2!$A$58:$I$60</definedName>
    <definedName name="TABLE_6" localSheetId="103">raw_2005_fed_spending!$A$5:$L$58</definedName>
    <definedName name="TABLE_6" localSheetId="96">raw_2005_MOE_SSP_non!$A$58:$E$58</definedName>
    <definedName name="TABLE_60" localSheetId="32">raw_1997_MOE_SSP_non!$A$7:$G$57</definedName>
    <definedName name="TABLE_60" localSheetId="40">raw_1998_MOE_SSP_non!$A$7:$G$57</definedName>
    <definedName name="TABLE_60" localSheetId="48">raw_1999_MOE_SSP_non!$A$7:$G$57</definedName>
    <definedName name="TABLE_60" localSheetId="56">raw_2000_MOE_SSP_non!$A$7:$G$57</definedName>
    <definedName name="TABLE_60" localSheetId="65">raw_2001_MOE_SSP_assist!$A$7:$G$57</definedName>
    <definedName name="TABLE_60" localSheetId="64">raw_2001_MOE_SSP_non!$A$7:$G$57</definedName>
    <definedName name="TABLE_60" localSheetId="67">raw_2001_MOE_TANF_assist!$A$4:$H$54</definedName>
    <definedName name="TABLE_60" localSheetId="66">raw_2001_MOE_TANF_non!$A$7:$G$57</definedName>
    <definedName name="TABLE_60" localSheetId="72">raw_2002_MOE_SSP_non!$A$7:$G$57</definedName>
    <definedName name="TABLE_60" localSheetId="88">raw_2004_MOE_SSP_non!$A$7:$G$57</definedName>
    <definedName name="TABLE_60" localSheetId="96">raw_2005_MOE_SSP_non!$A$7:$G$57</definedName>
    <definedName name="TABLE_61" localSheetId="32">raw_1997_MOE_SSP_non!$A$7:$G$57</definedName>
    <definedName name="TABLE_61" localSheetId="40">raw_1998_MOE_SSP_non!$A$7:$G$57</definedName>
    <definedName name="TABLE_61" localSheetId="48">raw_1999_MOE_SSP_non!$A$7:$G$57</definedName>
    <definedName name="TABLE_61" localSheetId="56">raw_2000_MOE_SSP_non!$A$7:$G$57</definedName>
    <definedName name="TABLE_61" localSheetId="65">raw_2001_MOE_SSP_assist!$A$7:$G$57</definedName>
    <definedName name="TABLE_61" localSheetId="64">raw_2001_MOE_SSP_non!$A$7:$G$57</definedName>
    <definedName name="TABLE_61" localSheetId="67">raw_2001_MOE_TANF_assist!$A$7:$G$57</definedName>
    <definedName name="TABLE_61" localSheetId="66">raw_2001_MOE_TANF_non!$A$7:$G$57</definedName>
    <definedName name="TABLE_61" localSheetId="72">raw_2002_MOE_SSP_non!$A$7:$G$57</definedName>
    <definedName name="TABLE_61" localSheetId="88">raw_2004_MOE_SSP_non!$A$7:$G$57</definedName>
    <definedName name="TABLE_61" localSheetId="96">raw_2005_MOE_SSP_non!$A$7:$G$57</definedName>
    <definedName name="TABLE_62" localSheetId="32">raw_1997_MOE_SSP_non!$A$58:$G$59</definedName>
    <definedName name="TABLE_62" localSheetId="40">raw_1998_MOE_SSP_non!$A$58:$G$59</definedName>
    <definedName name="TABLE_62" localSheetId="48">raw_1999_MOE_SSP_non!$A$58:$G$59</definedName>
    <definedName name="TABLE_62" localSheetId="56">raw_2000_MOE_SSP_non!$A$58:$G$59</definedName>
    <definedName name="TABLE_62" localSheetId="65">raw_2001_MOE_SSP_assist!$A$58:$G$59</definedName>
    <definedName name="TABLE_62" localSheetId="64">raw_2001_MOE_SSP_non!$A$58:$G$59</definedName>
    <definedName name="TABLE_62" localSheetId="67">raw_2001_MOE_TANF_assist!$A$7:$G$57</definedName>
    <definedName name="TABLE_62" localSheetId="66">raw_2001_MOE_TANF_non!$A$58:$G$59</definedName>
    <definedName name="TABLE_62" localSheetId="72">raw_2002_MOE_SSP_non!$A$58:$G$59</definedName>
    <definedName name="TABLE_62" localSheetId="88">raw_2004_MOE_SSP_non!$A$58:$G$59</definedName>
    <definedName name="TABLE_62" localSheetId="96">raw_2005_MOE_SSP_non!$A$58:$G$59</definedName>
    <definedName name="TABLE_63" localSheetId="32">raw_1997_MOE_SSP_non!$A$58:$G$59</definedName>
    <definedName name="TABLE_63" localSheetId="40">raw_1998_MOE_SSP_non!$A$58:$G$59</definedName>
    <definedName name="TABLE_63" localSheetId="48">raw_1999_MOE_SSP_non!$A$58:$G$59</definedName>
    <definedName name="TABLE_63" localSheetId="56">raw_2000_MOE_SSP_non!$A$58:$G$59</definedName>
    <definedName name="TABLE_63" localSheetId="65">raw_2001_MOE_SSP_assist!$A$58:$G$59</definedName>
    <definedName name="TABLE_63" localSheetId="64">raw_2001_MOE_SSP_non!$A$58:$G$59</definedName>
    <definedName name="TABLE_63" localSheetId="67">raw_2001_MOE_TANF_assist!$A$7:$G$57</definedName>
    <definedName name="TABLE_63" localSheetId="66">raw_2001_MOE_TANF_non!$A$58:$G$59</definedName>
    <definedName name="TABLE_63" localSheetId="72">raw_2002_MOE_SSP_non!$A$58:$G$59</definedName>
    <definedName name="TABLE_63" localSheetId="88">raw_2004_MOE_SSP_non!$A$58:$G$59</definedName>
    <definedName name="TABLE_63" localSheetId="96">raw_2005_MOE_SSP_non!$A$58:$G$59</definedName>
    <definedName name="TABLE_64" localSheetId="32">raw_1997_MOE_SSP_non!$A$60:$A$60</definedName>
    <definedName name="TABLE_64" localSheetId="40">raw_1998_MOE_SSP_non!$A$60:$A$60</definedName>
    <definedName name="TABLE_64" localSheetId="48">raw_1999_MOE_SSP_non!$A$60:$A$60</definedName>
    <definedName name="TABLE_64" localSheetId="56">raw_2000_MOE_SSP_non!$A$60:$A$60</definedName>
    <definedName name="TABLE_64" localSheetId="65">raw_2001_MOE_SSP_assist!$A$60:$A$60</definedName>
    <definedName name="TABLE_64" localSheetId="64">raw_2001_MOE_SSP_non!$A$60:$A$60</definedName>
    <definedName name="TABLE_64" localSheetId="67">raw_2001_MOE_TANF_assist!$A$7:$G$57</definedName>
    <definedName name="TABLE_64" localSheetId="66">raw_2001_MOE_TANF_non!$A$60:$A$60</definedName>
    <definedName name="TABLE_64" localSheetId="72">raw_2002_MOE_SSP_non!$A$60:$A$60</definedName>
    <definedName name="TABLE_64" localSheetId="88">raw_2004_MOE_SSP_non!$A$60:$A$60</definedName>
    <definedName name="TABLE_64" localSheetId="96">raw_2005_MOE_SSP_non!$A$60:$A$60</definedName>
    <definedName name="TABLE_65" localSheetId="32">raw_1997_MOE_SSP_non!$A$60:$A$60</definedName>
    <definedName name="TABLE_65" localSheetId="40">raw_1998_MOE_SSP_non!$A$60:$A$60</definedName>
    <definedName name="TABLE_65" localSheetId="48">raw_1999_MOE_SSP_non!$A$60:$A$60</definedName>
    <definedName name="TABLE_65" localSheetId="56">raw_2000_MOE_SSP_non!$A$60:$A$60</definedName>
    <definedName name="TABLE_65" localSheetId="65">raw_2001_MOE_SSP_assist!$A$60:$A$60</definedName>
    <definedName name="TABLE_65" localSheetId="64">raw_2001_MOE_SSP_non!$A$60:$A$60</definedName>
    <definedName name="TABLE_65" localSheetId="67">raw_2001_MOE_TANF_assist!$A$58:$G$59</definedName>
    <definedName name="TABLE_65" localSheetId="66">raw_2001_MOE_TANF_non!$A$60:$A$60</definedName>
    <definedName name="TABLE_65" localSheetId="72">raw_2002_MOE_SSP_non!$A$60:$A$60</definedName>
    <definedName name="TABLE_65" localSheetId="88">raw_2004_MOE_SSP_non!$A$60:$A$60</definedName>
    <definedName name="TABLE_65" localSheetId="96">raw_2005_MOE_SSP_non!$A$60:$A$60</definedName>
    <definedName name="TABLE_66" localSheetId="32">raw_1997_MOE_SSP_non!#REF!</definedName>
    <definedName name="TABLE_66" localSheetId="40">raw_1998_MOE_SSP_non!#REF!</definedName>
    <definedName name="TABLE_66" localSheetId="48">raw_1999_MOE_SSP_non!#REF!</definedName>
    <definedName name="TABLE_66" localSheetId="56">raw_2000_MOE_SSP_non!#REF!</definedName>
    <definedName name="TABLE_66" localSheetId="65">raw_2001_MOE_SSP_assist!#REF!</definedName>
    <definedName name="TABLE_66" localSheetId="64">raw_2001_MOE_SSP_non!#REF!</definedName>
    <definedName name="TABLE_66" localSheetId="67">raw_2001_MOE_TANF_assist!$A$58:$G$59</definedName>
    <definedName name="TABLE_66" localSheetId="66">raw_2001_MOE_TANF_non!#REF!</definedName>
    <definedName name="TABLE_66" localSheetId="72">raw_2002_MOE_SSP_non!#REF!</definedName>
    <definedName name="TABLE_66" localSheetId="88">raw_2004_MOE_SSP_non!#REF!</definedName>
    <definedName name="TABLE_66" localSheetId="96">raw_2005_MOE_SSP_non!#REF!</definedName>
    <definedName name="TABLE_67" localSheetId="32">raw_1997_MOE_SSP_non!#REF!</definedName>
    <definedName name="TABLE_67" localSheetId="40">raw_1998_MOE_SSP_non!#REF!</definedName>
    <definedName name="TABLE_67" localSheetId="48">raw_1999_MOE_SSP_non!#REF!</definedName>
    <definedName name="TABLE_67" localSheetId="56">raw_2000_MOE_SSP_non!#REF!</definedName>
    <definedName name="TABLE_67" localSheetId="65">raw_2001_MOE_SSP_assist!#REF!</definedName>
    <definedName name="TABLE_67" localSheetId="64">raw_2001_MOE_SSP_non!#REF!</definedName>
    <definedName name="TABLE_67" localSheetId="66">raw_2001_MOE_TANF_non!#REF!</definedName>
    <definedName name="TABLE_67" localSheetId="72">raw_2002_MOE_SSP_non!#REF!</definedName>
    <definedName name="TABLE_67" localSheetId="88">raw_2004_MOE_SSP_non!#REF!</definedName>
    <definedName name="TABLE_67" localSheetId="96">raw_2005_MOE_SSP_non!#REF!</definedName>
    <definedName name="TABLE_68" localSheetId="32">raw_1997_MOE_SSP_non!$A$7:$N$57</definedName>
    <definedName name="TABLE_68" localSheetId="40">raw_1998_MOE_SSP_non!$A$7:$N$57</definedName>
    <definedName name="TABLE_68" localSheetId="48">raw_1999_MOE_SSP_non!$A$7:$N$57</definedName>
    <definedName name="TABLE_68" localSheetId="56">raw_2000_MOE_SSP_non!$A$7:$N$57</definedName>
    <definedName name="TABLE_68" localSheetId="65">raw_2001_MOE_SSP_assist!$A$7:$G$57</definedName>
    <definedName name="TABLE_68" localSheetId="64">raw_2001_MOE_SSP_non!$A$7:$N$57</definedName>
    <definedName name="TABLE_68" localSheetId="66">raw_2001_MOE_TANF_non!$A$7:$N$57</definedName>
    <definedName name="TABLE_68" localSheetId="72">raw_2002_MOE_SSP_non!$A$7:$N$57</definedName>
    <definedName name="TABLE_68" localSheetId="88">raw_2004_MOE_SSP_non!$A$7:$N$57</definedName>
    <definedName name="TABLE_68" localSheetId="96">raw_2005_MOE_SSP_non!$A$7:$N$57</definedName>
    <definedName name="TABLE_69" localSheetId="32">raw_1997_MOE_SSP_non!$A$7:$N$57</definedName>
    <definedName name="TABLE_69" localSheetId="40">raw_1998_MOE_SSP_non!$A$7:$N$57</definedName>
    <definedName name="TABLE_69" localSheetId="48">raw_1999_MOE_SSP_non!$A$7:$N$57</definedName>
    <definedName name="TABLE_69" localSheetId="56">raw_2000_MOE_SSP_non!$A$7:$N$57</definedName>
    <definedName name="TABLE_69" localSheetId="65">raw_2001_MOE_SSP_assist!$A$7:$G$57</definedName>
    <definedName name="TABLE_69" localSheetId="64">raw_2001_MOE_SSP_non!$A$7:$N$57</definedName>
    <definedName name="TABLE_69" localSheetId="66">raw_2001_MOE_TANF_non!$A$7:$N$57</definedName>
    <definedName name="TABLE_69" localSheetId="72">raw_2002_MOE_SSP_non!$A$7:$N$57</definedName>
    <definedName name="TABLE_69" localSheetId="88">raw_2004_MOE_SSP_non!$A$7:$N$57</definedName>
    <definedName name="TABLE_69" localSheetId="96">raw_2005_MOE_SSP_non!$A$7:$N$57</definedName>
    <definedName name="TABLE_7" localSheetId="38">raw_1997_fed_assist!$A$7:$G$57</definedName>
    <definedName name="TABLE_7" localSheetId="37">raw_1997_fed_non_1!$A$4:$A$4</definedName>
    <definedName name="TABLE_7" localSheetId="36">raw_1997_fed_non_2!$A$7:$I$57</definedName>
    <definedName name="TABLE_7" localSheetId="39">raw_1997_fed_spending!$F$6:$F$6</definedName>
    <definedName name="TABLE_7" localSheetId="32">raw_1997_MOE_SSP_non!$A$7:$E$57</definedName>
    <definedName name="TABLE_7" localSheetId="46">raw_1998_fed_assist!$A$7:$G$57</definedName>
    <definedName name="TABLE_7" localSheetId="45">raw_1998_fed_non_1!$A$4:$A$4</definedName>
    <definedName name="TABLE_7" localSheetId="44">raw_1998_fed_non_2!$A$7:$I$57</definedName>
    <definedName name="TABLE_7" localSheetId="47">raw_1998_fed_spending!$F$6:$F$6</definedName>
    <definedName name="TABLE_7" localSheetId="40">raw_1998_MOE_SSP_non!$A$7:$E$57</definedName>
    <definedName name="TABLE_7" localSheetId="54">raw_1999_fed_assist!$A$7:$G$57</definedName>
    <definedName name="TABLE_7" localSheetId="53">raw_1999_fed_non_1!$A$4:$A$4</definedName>
    <definedName name="TABLE_7" localSheetId="52">raw_1999_fed_non_2!$A$7:$I$57</definedName>
    <definedName name="TABLE_7" localSheetId="55">raw_1999_fed_spending!$F$6:$F$6</definedName>
    <definedName name="TABLE_7" localSheetId="49">raw_1999_MOE_SSP_assist!$B$59:$G$59</definedName>
    <definedName name="TABLE_7" localSheetId="48">raw_1999_MOE_SSP_non!$A$7:$E$57</definedName>
    <definedName name="TABLE_7" localSheetId="51">raw_1999_MOE_TANF_assist!$B$59:$G$59</definedName>
    <definedName name="TABLE_7" localSheetId="50">raw_1999_MOE_TANF_non!$B$59:$N$59</definedName>
    <definedName name="TABLE_7" localSheetId="62">raw_2000_fed_assist!$A$7:$G$57</definedName>
    <definedName name="TABLE_7" localSheetId="61">raw_2000_fed_non_1!$A$4:$A$4</definedName>
    <definedName name="TABLE_7" localSheetId="60">raw_2000_fed_non_2!$A$7:$I$57</definedName>
    <definedName name="TABLE_7" localSheetId="63">raw_2000_fed_spending!$F$6:$F$6</definedName>
    <definedName name="TABLE_7" localSheetId="57">raw_2000_MOE_SSP_assist!$B$59:$G$59</definedName>
    <definedName name="TABLE_7" localSheetId="56">raw_2000_MOE_SSP_non!$A$7:$E$57</definedName>
    <definedName name="TABLE_7" localSheetId="59">raw_2000_MOE_TANF_assist!$B$59:$G$59</definedName>
    <definedName name="TABLE_7" localSheetId="58">raw_2000_MOE_TANF_non!$B$59:$N$59</definedName>
    <definedName name="TABLE_7" localSheetId="70">raw_2001_fed_assist!$A$7:$G$57</definedName>
    <definedName name="TABLE_7" localSheetId="69">raw_2001_fed_non_1!$A$4:$A$4</definedName>
    <definedName name="TABLE_7" localSheetId="68">raw_2001_fed_non_2!$A$7:$I$57</definedName>
    <definedName name="TABLE_7" localSheetId="71">raw_2001_fed_spending!$F$6:$F$6</definedName>
    <definedName name="TABLE_7" localSheetId="65">raw_2001_MOE_SSP_assist!$A$7:$E$57</definedName>
    <definedName name="TABLE_7" localSheetId="64">raw_2001_MOE_SSP_non!$A$7:$E$57</definedName>
    <definedName name="TABLE_7" localSheetId="67">raw_2001_MOE_TANF_assist!$A$4:$G$54</definedName>
    <definedName name="TABLE_7" localSheetId="66">raw_2001_MOE_TANF_non!$A$7:$E$57</definedName>
    <definedName name="TABLE_7" localSheetId="78">raw_2002_fed_assist!$A$7:$G$57</definedName>
    <definedName name="TABLE_7" localSheetId="77">raw_2002_fed_non_1!$A$4:$A$4</definedName>
    <definedName name="TABLE_7" localSheetId="76">raw_2002_fed_non_2!$A$7:$I$57</definedName>
    <definedName name="TABLE_7" localSheetId="79">raw_2002_fed_spending!$F$6:$F$6</definedName>
    <definedName name="TABLE_7" localSheetId="72">raw_2002_MOE_SSP_non!$A$7:$E$57</definedName>
    <definedName name="TABLE_7" localSheetId="94">raw_2004_fed_assist!$A$7:$G$57</definedName>
    <definedName name="TABLE_7" localSheetId="93">raw_2004_fed_non_1!$A$4:$A$4</definedName>
    <definedName name="TABLE_7" localSheetId="92">raw_2004_fed_non_2!$A$7:$I$57</definedName>
    <definedName name="TABLE_7" localSheetId="95">raw_2004_fed_spending!$F$6:$F$6</definedName>
    <definedName name="TABLE_7" localSheetId="88">raw_2004_MOE_SSP_non!$A$7:$E$57</definedName>
    <definedName name="TABLE_7" localSheetId="102">raw_2005_fed_assist!$A$7:$G$57</definedName>
    <definedName name="TABLE_7" localSheetId="101">raw_2005_fed_non_1!$A$4:$A$4</definedName>
    <definedName name="TABLE_7" localSheetId="100">raw_2005_fed_non_2!$A$7:$I$57</definedName>
    <definedName name="TABLE_7" localSheetId="103">raw_2005_fed_spending!$F$6:$F$6</definedName>
    <definedName name="TABLE_7" localSheetId="96">raw_2005_MOE_SSP_non!$A$7:$E$57</definedName>
    <definedName name="TABLE_70" localSheetId="32">raw_1997_MOE_SSP_non!$A$58:$N$59</definedName>
    <definedName name="TABLE_70" localSheetId="40">raw_1998_MOE_SSP_non!$A$58:$N$59</definedName>
    <definedName name="TABLE_70" localSheetId="48">raw_1999_MOE_SSP_non!$A$58:$N$59</definedName>
    <definedName name="TABLE_70" localSheetId="56">raw_2000_MOE_SSP_non!$A$58:$N$59</definedName>
    <definedName name="TABLE_70" localSheetId="65">raw_2001_MOE_SSP_assist!$A$58:$G$59</definedName>
    <definedName name="TABLE_70" localSheetId="64">raw_2001_MOE_SSP_non!$A$58:$N$59</definedName>
    <definedName name="TABLE_70" localSheetId="66">raw_2001_MOE_TANF_non!$A$58:$N$59</definedName>
    <definedName name="TABLE_70" localSheetId="72">raw_2002_MOE_SSP_non!$A$58:$N$59</definedName>
    <definedName name="TABLE_70" localSheetId="88">raw_2004_MOE_SSP_non!$A$58:$N$59</definedName>
    <definedName name="TABLE_70" localSheetId="96">raw_2005_MOE_SSP_non!$A$58:$N$59</definedName>
    <definedName name="TABLE_71" localSheetId="32">raw_1997_MOE_SSP_non!$A$58:$N$59</definedName>
    <definedName name="TABLE_71" localSheetId="40">raw_1998_MOE_SSP_non!$A$58:$N$59</definedName>
    <definedName name="TABLE_71" localSheetId="48">raw_1999_MOE_SSP_non!$A$58:$N$59</definedName>
    <definedName name="TABLE_71" localSheetId="56">raw_2000_MOE_SSP_non!$A$58:$N$59</definedName>
    <definedName name="TABLE_71" localSheetId="65">raw_2001_MOE_SSP_assist!$A$58:$G$59</definedName>
    <definedName name="TABLE_71" localSheetId="64">raw_2001_MOE_SSP_non!$A$58:$N$59</definedName>
    <definedName name="TABLE_71" localSheetId="66">raw_2001_MOE_TANF_non!$A$58:$N$59</definedName>
    <definedName name="TABLE_71" localSheetId="72">raw_2002_MOE_SSP_non!$A$58:$N$59</definedName>
    <definedName name="TABLE_71" localSheetId="88">raw_2004_MOE_SSP_non!$A$58:$N$59</definedName>
    <definedName name="TABLE_71" localSheetId="96">raw_2005_MOE_SSP_non!$A$58:$N$59</definedName>
    <definedName name="TABLE_72" localSheetId="32">raw_1997_MOE_SSP_non!$A$7:$N$57</definedName>
    <definedName name="TABLE_72" localSheetId="40">raw_1998_MOE_SSP_non!$A$7:$N$57</definedName>
    <definedName name="TABLE_72" localSheetId="48">raw_1999_MOE_SSP_non!$A$7:$N$57</definedName>
    <definedName name="TABLE_72" localSheetId="56">raw_2000_MOE_SSP_non!$A$7:$N$57</definedName>
    <definedName name="TABLE_72" localSheetId="72">raw_2002_MOE_SSP_non!$A$7:$N$57</definedName>
    <definedName name="TABLE_72" localSheetId="88">raw_2004_MOE_SSP_non!$A$7:$N$57</definedName>
    <definedName name="TABLE_72" localSheetId="96">raw_2005_MOE_SSP_non!$A$7:$N$57</definedName>
    <definedName name="TABLE_73" localSheetId="32">raw_1997_MOE_SSP_non!$A$7:$N$57</definedName>
    <definedName name="TABLE_73" localSheetId="40">raw_1998_MOE_SSP_non!$A$7:$N$57</definedName>
    <definedName name="TABLE_73" localSheetId="48">raw_1999_MOE_SSP_non!$A$7:$N$57</definedName>
    <definedName name="TABLE_73" localSheetId="56">raw_2000_MOE_SSP_non!$A$7:$N$57</definedName>
    <definedName name="TABLE_73" localSheetId="72">raw_2002_MOE_SSP_non!$A$7:$N$57</definedName>
    <definedName name="TABLE_73" localSheetId="88">raw_2004_MOE_SSP_non!$A$7:$N$57</definedName>
    <definedName name="TABLE_73" localSheetId="96">raw_2005_MOE_SSP_non!$A$7:$N$57</definedName>
    <definedName name="TABLE_74" localSheetId="32">raw_1997_MOE_SSP_non!$B$59:$N$59</definedName>
    <definedName name="TABLE_74" localSheetId="40">raw_1998_MOE_SSP_non!$B$59:$N$59</definedName>
    <definedName name="TABLE_74" localSheetId="48">raw_1999_MOE_SSP_non!$B$59:$N$59</definedName>
    <definedName name="TABLE_74" localSheetId="56">raw_2000_MOE_SSP_non!$B$59:$N$59</definedName>
    <definedName name="TABLE_74" localSheetId="72">raw_2002_MOE_SSP_non!$B$59:$N$59</definedName>
    <definedName name="TABLE_74" localSheetId="88">raw_2004_MOE_SSP_non!$B$59:$N$59</definedName>
    <definedName name="TABLE_74" localSheetId="96">raw_2005_MOE_SSP_non!$B$59:$N$59</definedName>
    <definedName name="TABLE_75" localSheetId="32">raw_1997_MOE_SSP_non!$B$59:$N$59</definedName>
    <definedName name="TABLE_75" localSheetId="40">raw_1998_MOE_SSP_non!$B$59:$N$59</definedName>
    <definedName name="TABLE_75" localSheetId="48">raw_1999_MOE_SSP_non!$B$59:$N$59</definedName>
    <definedName name="TABLE_75" localSheetId="56">raw_2000_MOE_SSP_non!$B$59:$N$59</definedName>
    <definedName name="TABLE_75" localSheetId="72">raw_2002_MOE_SSP_non!$B$59:$N$59</definedName>
    <definedName name="TABLE_75" localSheetId="88">raw_2004_MOE_SSP_non!$B$59:$N$59</definedName>
    <definedName name="TABLE_75" localSheetId="96">raw_2005_MOE_SSP_non!$B$59:$N$59</definedName>
    <definedName name="TABLE_76" localSheetId="32">raw_1997_MOE_SSP_non!$A$7:$N$57</definedName>
    <definedName name="TABLE_76" localSheetId="40">raw_1998_MOE_SSP_non!$A$7:$N$57</definedName>
    <definedName name="TABLE_76" localSheetId="48">raw_1999_MOE_SSP_non!$A$7:$N$57</definedName>
    <definedName name="TABLE_76" localSheetId="56">raw_2000_MOE_SSP_non!$A$7:$N$57</definedName>
    <definedName name="TABLE_77" localSheetId="32">raw_1997_MOE_SSP_non!$A$7:$N$57</definedName>
    <definedName name="TABLE_77" localSheetId="40">raw_1998_MOE_SSP_non!$A$7:$N$57</definedName>
    <definedName name="TABLE_77" localSheetId="48">raw_1999_MOE_SSP_non!$A$7:$N$57</definedName>
    <definedName name="TABLE_77" localSheetId="56">raw_2000_MOE_SSP_non!$A$7:$N$57</definedName>
    <definedName name="TABLE_78" localSheetId="32">raw_1997_MOE_SSP_non!$B$59:$N$59</definedName>
    <definedName name="TABLE_78" localSheetId="40">raw_1998_MOE_SSP_non!$B$59:$N$59</definedName>
    <definedName name="TABLE_78" localSheetId="48">raw_1999_MOE_SSP_non!$B$59:$N$59</definedName>
    <definedName name="TABLE_78" localSheetId="56">raw_2000_MOE_SSP_non!$B$59:$N$59</definedName>
    <definedName name="TABLE_79" localSheetId="32">raw_1997_MOE_SSP_non!$B$59:$N$59</definedName>
    <definedName name="TABLE_79" localSheetId="40">raw_1998_MOE_SSP_non!$B$59:$N$59</definedName>
    <definedName name="TABLE_79" localSheetId="48">raw_1999_MOE_SSP_non!$B$59:$N$59</definedName>
    <definedName name="TABLE_79" localSheetId="56">raw_2000_MOE_SSP_non!$B$59:$N$59</definedName>
    <definedName name="TABLE_8" localSheetId="38">raw_1997_fed_assist!$A$7:$G$57</definedName>
    <definedName name="TABLE_8" localSheetId="37">raw_1997_fed_non_1!$A$7:$L$57</definedName>
    <definedName name="TABLE_8" localSheetId="36">raw_1997_fed_non_2!$A$7:$I$57</definedName>
    <definedName name="TABLE_8" localSheetId="39">raw_1997_fed_spending!$F$6:$F$6</definedName>
    <definedName name="TABLE_8" localSheetId="32">raw_1997_MOE_SSP_non!$A$7:$E$57</definedName>
    <definedName name="TABLE_8" localSheetId="46">raw_1998_fed_assist!$A$7:$G$57</definedName>
    <definedName name="TABLE_8" localSheetId="45">raw_1998_fed_non_1!$A$7:$L$57</definedName>
    <definedName name="TABLE_8" localSheetId="44">raw_1998_fed_non_2!$A$7:$I$57</definedName>
    <definedName name="TABLE_8" localSheetId="47">raw_1998_fed_spending!$F$6:$F$6</definedName>
    <definedName name="TABLE_8" localSheetId="40">raw_1998_MOE_SSP_non!$A$7:$E$57</definedName>
    <definedName name="TABLE_8" localSheetId="54">raw_1999_fed_assist!$A$7:$G$57</definedName>
    <definedName name="TABLE_8" localSheetId="53">raw_1999_fed_non_1!$A$7:$L$57</definedName>
    <definedName name="TABLE_8" localSheetId="52">raw_1999_fed_non_2!$A$7:$I$57</definedName>
    <definedName name="TABLE_8" localSheetId="55">raw_1999_fed_spending!$F$6:$F$6</definedName>
    <definedName name="TABLE_8" localSheetId="49">raw_1999_MOE_SSP_assist!$B$59:$G$59</definedName>
    <definedName name="TABLE_8" localSheetId="48">raw_1999_MOE_SSP_non!$A$7:$E$57</definedName>
    <definedName name="TABLE_8" localSheetId="51">raw_1999_MOE_TANF_assist!$B$59:$G$59</definedName>
    <definedName name="TABLE_8" localSheetId="50">raw_1999_MOE_TANF_non!$B$59:$N$59</definedName>
    <definedName name="TABLE_8" localSheetId="62">raw_2000_fed_assist!$A$7:$G$57</definedName>
    <definedName name="TABLE_8" localSheetId="61">raw_2000_fed_non_1!$A$7:$L$57</definedName>
    <definedName name="TABLE_8" localSheetId="60">raw_2000_fed_non_2!$A$7:$I$57</definedName>
    <definedName name="TABLE_8" localSheetId="63">raw_2000_fed_spending!$F$6:$F$6</definedName>
    <definedName name="TABLE_8" localSheetId="57">raw_2000_MOE_SSP_assist!$B$59:$G$59</definedName>
    <definedName name="TABLE_8" localSheetId="56">raw_2000_MOE_SSP_non!$A$7:$E$57</definedName>
    <definedName name="TABLE_8" localSheetId="59">raw_2000_MOE_TANF_assist!$B$59:$G$59</definedName>
    <definedName name="TABLE_8" localSheetId="58">raw_2000_MOE_TANF_non!$B$59:$N$59</definedName>
    <definedName name="TABLE_8" localSheetId="70">raw_2001_fed_assist!$A$7:$G$57</definedName>
    <definedName name="TABLE_8" localSheetId="69">raw_2001_fed_non_1!$A$7:$L$57</definedName>
    <definedName name="TABLE_8" localSheetId="68">raw_2001_fed_non_2!$A$7:$I$57</definedName>
    <definedName name="TABLE_8" localSheetId="71">raw_2001_fed_spending!$F$6:$F$6</definedName>
    <definedName name="TABLE_8" localSheetId="65">raw_2001_MOE_SSP_assist!$A$7:$E$57</definedName>
    <definedName name="TABLE_8" localSheetId="64">raw_2001_MOE_SSP_non!$A$7:$E$57</definedName>
    <definedName name="TABLE_8" localSheetId="67">raw_2001_MOE_TANF_assist!$A$4:$G$54</definedName>
    <definedName name="TABLE_8" localSheetId="66">raw_2001_MOE_TANF_non!$A$7:$E$57</definedName>
    <definedName name="TABLE_8" localSheetId="78">raw_2002_fed_assist!$A$7:$G$57</definedName>
    <definedName name="TABLE_8" localSheetId="77">raw_2002_fed_non_1!$A$7:$L$57</definedName>
    <definedName name="TABLE_8" localSheetId="76">raw_2002_fed_non_2!$A$7:$I$57</definedName>
    <definedName name="TABLE_8" localSheetId="79">raw_2002_fed_spending!$F$6:$F$6</definedName>
    <definedName name="TABLE_8" localSheetId="72">raw_2002_MOE_SSP_non!$A$7:$E$57</definedName>
    <definedName name="TABLE_8" localSheetId="94">raw_2004_fed_assist!$A$7:$G$57</definedName>
    <definedName name="TABLE_8" localSheetId="93">raw_2004_fed_non_1!$A$7:$L$57</definedName>
    <definedName name="TABLE_8" localSheetId="92">raw_2004_fed_non_2!$A$7:$I$57</definedName>
    <definedName name="TABLE_8" localSheetId="95">raw_2004_fed_spending!$F$6:$F$6</definedName>
    <definedName name="TABLE_8" localSheetId="88">raw_2004_MOE_SSP_non!$A$7:$E$57</definedName>
    <definedName name="TABLE_8" localSheetId="102">raw_2005_fed_assist!$A$7:$G$57</definedName>
    <definedName name="TABLE_8" localSheetId="101">raw_2005_fed_non_1!$A$7:$L$57</definedName>
    <definedName name="TABLE_8" localSheetId="100">raw_2005_fed_non_2!$A$7:$I$57</definedName>
    <definedName name="TABLE_8" localSheetId="103">raw_2005_fed_spending!$F$6:$F$6</definedName>
    <definedName name="TABLE_8" localSheetId="96">raw_2005_MOE_SSP_non!$A$7:$E$57</definedName>
    <definedName name="TABLE_80" localSheetId="48">raw_1999_MOE_SSP_non!$A$7:$N$57</definedName>
    <definedName name="TABLE_80" localSheetId="56">raw_2000_MOE_SSP_non!$A$7:$N$57</definedName>
    <definedName name="TABLE_81" localSheetId="48">raw_1999_MOE_SSP_non!$A$7:$N$57</definedName>
    <definedName name="TABLE_81" localSheetId="56">raw_2000_MOE_SSP_non!$A$7:$N$57</definedName>
    <definedName name="TABLE_82" localSheetId="48">raw_1999_MOE_SSP_non!$B$59:$N$59</definedName>
    <definedName name="TABLE_82" localSheetId="56">raw_2000_MOE_SSP_non!$B$59:$N$59</definedName>
    <definedName name="TABLE_83" localSheetId="48">raw_1999_MOE_SSP_non!$B$59:$N$59</definedName>
    <definedName name="TABLE_83" localSheetId="56">raw_2000_MOE_SSP_non!$B$59:$N$59</definedName>
    <definedName name="TABLE_84" localSheetId="56">raw_2000_MOE_SSP_non!$A$7:$N$57</definedName>
    <definedName name="TABLE_85" localSheetId="56">raw_2000_MOE_SSP_non!$A$7:$N$57</definedName>
    <definedName name="TABLE_86" localSheetId="56">raw_2000_MOE_SSP_non!$B$59:$N$59</definedName>
    <definedName name="TABLE_87" localSheetId="56">raw_2000_MOE_SSP_non!$B$59:$N$59</definedName>
    <definedName name="TABLE_9" localSheetId="38">raw_1997_fed_assist!$A$58:$G$60</definedName>
    <definedName name="TABLE_9" localSheetId="37">raw_1997_fed_non_1!$A$7:$L$57</definedName>
    <definedName name="TABLE_9" localSheetId="36">raw_1997_fed_non_2!$A$58:$I$59</definedName>
    <definedName name="TABLE_9" localSheetId="39">raw_1997_fed_spending!$J$6:$J$6</definedName>
    <definedName name="TABLE_9" localSheetId="32">raw_1997_MOE_SSP_non!$A$58:$E$58</definedName>
    <definedName name="TABLE_9" localSheetId="46">raw_1998_fed_assist!$A$58:$G$60</definedName>
    <definedName name="TABLE_9" localSheetId="45">raw_1998_fed_non_1!$A$7:$L$57</definedName>
    <definedName name="TABLE_9" localSheetId="44">raw_1998_fed_non_2!$A$58:$I$59</definedName>
    <definedName name="TABLE_9" localSheetId="47">raw_1998_fed_spending!$J$6:$J$6</definedName>
    <definedName name="TABLE_9" localSheetId="40">raw_1998_MOE_SSP_non!$A$58:$E$58</definedName>
    <definedName name="TABLE_9" localSheetId="54">raw_1999_fed_assist!$A$58:$G$60</definedName>
    <definedName name="TABLE_9" localSheetId="53">raw_1999_fed_non_1!$A$7:$L$57</definedName>
    <definedName name="TABLE_9" localSheetId="52">raw_1999_fed_non_2!$A$58:$I$59</definedName>
    <definedName name="TABLE_9" localSheetId="55">raw_1999_fed_spending!$J$6:$J$6</definedName>
    <definedName name="TABLE_9" localSheetId="48">raw_1999_MOE_SSP_non!$A$58:$E$58</definedName>
    <definedName name="TABLE_9" localSheetId="62">raw_2000_fed_assist!$A$58:$G$60</definedName>
    <definedName name="TABLE_9" localSheetId="61">raw_2000_fed_non_1!$A$7:$L$57</definedName>
    <definedName name="TABLE_9" localSheetId="60">raw_2000_fed_non_2!$A$58:$I$59</definedName>
    <definedName name="TABLE_9" localSheetId="63">raw_2000_fed_spending!$J$6:$J$6</definedName>
    <definedName name="TABLE_9" localSheetId="57">raw_2000_MOE_SSP_assist!$A$7:$G$57</definedName>
    <definedName name="TABLE_9" localSheetId="56">raw_2000_MOE_SSP_non!$A$58:$E$58</definedName>
    <definedName name="TABLE_9" localSheetId="59">raw_2000_MOE_TANF_assist!$A$7:$G$57</definedName>
    <definedName name="TABLE_9" localSheetId="58">raw_2000_MOE_TANF_non!$A$7:$N$57</definedName>
    <definedName name="TABLE_9" localSheetId="70">raw_2001_fed_assist!$A$58:$G$60</definedName>
    <definedName name="TABLE_9" localSheetId="69">raw_2001_fed_non_1!$A$7:$L$57</definedName>
    <definedName name="TABLE_9" localSheetId="68">raw_2001_fed_non_2!$A$58:$I$59</definedName>
    <definedName name="TABLE_9" localSheetId="71">raw_2001_fed_spending!$J$6:$J$6</definedName>
    <definedName name="TABLE_9" localSheetId="65">raw_2001_MOE_SSP_assist!$A$58:$E$58</definedName>
    <definedName name="TABLE_9" localSheetId="64">raw_2001_MOE_SSP_non!$A$58:$E$58</definedName>
    <definedName name="TABLE_9" localSheetId="67">raw_2001_MOE_TANF_assist!$A$55:$G$55</definedName>
    <definedName name="TABLE_9" localSheetId="66">raw_2001_MOE_TANF_non!$A$58:$E$58</definedName>
    <definedName name="TABLE_9" localSheetId="78">raw_2002_fed_assist!$A$58:$G$60</definedName>
    <definedName name="TABLE_9" localSheetId="77">raw_2002_fed_non_1!$A$7:$L$57</definedName>
    <definedName name="TABLE_9" localSheetId="76">raw_2002_fed_non_2!$A$58:$I$59</definedName>
    <definedName name="TABLE_9" localSheetId="79">raw_2002_fed_spending!$J$6:$J$6</definedName>
    <definedName name="TABLE_9" localSheetId="72">raw_2002_MOE_SSP_non!$A$58:$E$58</definedName>
    <definedName name="TABLE_9" localSheetId="94">raw_2004_fed_assist!$A$58:$G$60</definedName>
    <definedName name="TABLE_9" localSheetId="93">raw_2004_fed_non_1!$A$7:$L$57</definedName>
    <definedName name="TABLE_9" localSheetId="92">raw_2004_fed_non_2!$A$58:$I$59</definedName>
    <definedName name="TABLE_9" localSheetId="95">raw_2004_fed_spending!$J$6:$J$6</definedName>
    <definedName name="TABLE_9" localSheetId="88">raw_2004_MOE_SSP_non!$A$58:$E$58</definedName>
    <definedName name="TABLE_9" localSheetId="102">raw_2005_fed_assist!$A$58:$G$60</definedName>
    <definedName name="TABLE_9" localSheetId="101">raw_2005_fed_non_1!$A$7:$L$57</definedName>
    <definedName name="TABLE_9" localSheetId="100">raw_2005_fed_non_2!$A$58:$I$59</definedName>
    <definedName name="TABLE_9" localSheetId="103">raw_2005_fed_spending!$J$6:$J$6</definedName>
    <definedName name="TABLE_9" localSheetId="96">raw_2005_MOE_SSP_non!$A$58:$E$58</definedName>
    <definedName name="TableB1" localSheetId="105">raw_2006_MOE_SSP_assist!$AA$2</definedName>
    <definedName name="TableB1" localSheetId="104">[5]Table1!$AA$2</definedName>
    <definedName name="TableB1" localSheetId="107">raw_2006_MOE_TANF_assist!$AA$2</definedName>
    <definedName name="TableB1" localSheetId="106">[6]Table1!$AA$2</definedName>
    <definedName name="TableB1" localSheetId="114">raw_2007_MOE_SSP_assist!$AA$2</definedName>
    <definedName name="TableB1" localSheetId="113">[8]Table1!$AA$2</definedName>
    <definedName name="TableB1" localSheetId="116">raw_2007_MOE_TANF_assist!$AA$2</definedName>
    <definedName name="TableB1" localSheetId="115">[9]Table1!$AA$2</definedName>
    <definedName name="TableB1" localSheetId="122">raw_2008_MOE_SSP_assist!$AA$2</definedName>
    <definedName name="TableB1" localSheetId="121">[11]Table1!$AA$2</definedName>
    <definedName name="TableB1" localSheetId="123">[12]Table1!$AA$2</definedName>
    <definedName name="TableB1">raw_2008_MOE_TANF_assist!$AA$2</definedName>
    <definedName name="TableC1" localSheetId="105">raw_2006_MOE_SSP_assist!$AA$3</definedName>
    <definedName name="TableC1" localSheetId="104">[5]Table1!$AA$3</definedName>
    <definedName name="TableC1" localSheetId="107">raw_2006_MOE_TANF_assist!$AA$3</definedName>
    <definedName name="TableC1" localSheetId="106">[6]Table1!$AA$3</definedName>
    <definedName name="TableC1" localSheetId="114">raw_2007_MOE_SSP_assist!$AA$3</definedName>
    <definedName name="TableC1" localSheetId="113">[8]Table1!$AA$3</definedName>
    <definedName name="TableC1" localSheetId="116">raw_2007_MOE_TANF_assist!$AA$3</definedName>
    <definedName name="TableC1" localSheetId="115">[9]Table1!$AA$3</definedName>
    <definedName name="TableC1" localSheetId="122">raw_2008_MOE_SSP_assist!$AA$3</definedName>
    <definedName name="TableC1" localSheetId="121">[11]Table1!$AA$3</definedName>
    <definedName name="TableC1" localSheetId="123">[12]Table1!$AA$3</definedName>
    <definedName name="TableC1">raw_2008_MOE_TANF_assist!$AA$3</definedName>
    <definedName name="TableNbr" localSheetId="111">raw_2006_fed_spending!$M$1</definedName>
    <definedName name="tablenbr" localSheetId="105">raw_2006_MOE_SSP_assist!$I$1</definedName>
    <definedName name="tablenbr" localSheetId="104">[5]Table1!$I$1</definedName>
    <definedName name="tablenbr" localSheetId="107">raw_2006_MOE_TANF_assist!$I$1</definedName>
    <definedName name="tablenbr" localSheetId="106">[6]Table1!$I$1</definedName>
    <definedName name="TableNbr" localSheetId="112">raw_2007_fed_spending!$M$1</definedName>
    <definedName name="tablenbr" localSheetId="114">raw_2007_MOE_SSP_assist!$I$1</definedName>
    <definedName name="tablenbr" localSheetId="113">[8]Table1!$I$1</definedName>
    <definedName name="tablenbr" localSheetId="116">raw_2007_MOE_TANF_assist!$I$1</definedName>
    <definedName name="tablenbr" localSheetId="115">[9]Table1!$I$1</definedName>
    <definedName name="TableNbr" localSheetId="120">raw_2008_fed_spending!$M$1</definedName>
    <definedName name="tablenbr" localSheetId="122">raw_2008_MOE_SSP_assist!$I$1</definedName>
    <definedName name="tablenbr" localSheetId="121">[11]Table1!$I$1</definedName>
    <definedName name="tablenbr" localSheetId="123">[12]Table1!$I$1</definedName>
    <definedName name="tablenbr">raw_2008_MOE_TANF_assist!$I$1</definedName>
    <definedName name="tablenbr2" localSheetId="105">[5]Table2!$P$1</definedName>
    <definedName name="tablenbr2" localSheetId="104">raw_2006_MOE_SSP_non!$P$1</definedName>
    <definedName name="tablenbr2" localSheetId="107">[6]Table2!$P$1</definedName>
    <definedName name="tablenbr2" localSheetId="106">raw_2006_MOE_TANF_non!$P$1</definedName>
    <definedName name="tablenbr2" localSheetId="114">[8]Table2!$P$1</definedName>
    <definedName name="tablenbr2" localSheetId="113">raw_2007_MOE_SSP_non!$P$1</definedName>
    <definedName name="tablenbr2" localSheetId="116">[9]Table2!$P$1</definedName>
    <definedName name="tablenbr2" localSheetId="115">raw_2007_MOE_TANF_non!$P$1</definedName>
    <definedName name="tablenbr2" localSheetId="122">[11]Table2!$P$1</definedName>
    <definedName name="tablenbr2" localSheetId="121">raw_2008_MOE_SSP_non!$P$1</definedName>
    <definedName name="tablenbr2">[12]Table2!$P$1</definedName>
    <definedName name="tablenbr3" localSheetId="105">'[5]Table 3'!$J$1</definedName>
    <definedName name="tablenbr3" localSheetId="104">'[5]Table 3'!$J$1</definedName>
    <definedName name="tablenbr3" localSheetId="107">'[6]Table 3'!$J$1</definedName>
    <definedName name="tablenbr3" localSheetId="106">'[6]Table 3'!$J$1</definedName>
    <definedName name="tablenbr3" localSheetId="114">'[8]Table 3'!$J$1</definedName>
    <definedName name="tablenbr3" localSheetId="113">'[8]Table 3'!$J$1</definedName>
    <definedName name="tablenbr3" localSheetId="116">'[9]Table 3'!$J$1</definedName>
    <definedName name="tablenbr3" localSheetId="115">'[9]Table 3'!$J$1</definedName>
    <definedName name="tablenbr3" localSheetId="122">'[11]Table 3'!$J$1</definedName>
    <definedName name="tablenbr3" localSheetId="121">'[11]Table 3'!$J$1</definedName>
    <definedName name="tablenbr3">'[12]Table 3'!$J$1</definedName>
    <definedName name="year" localSheetId="86">[1]SpendingFromFedlTANFgrantInFY!$K$6</definedName>
    <definedName name="year" localSheetId="85">[1]SpendingFromFedlTANFgrantInFY!$K$6</definedName>
    <definedName name="year" localSheetId="84">[1]SpendingFromFedlTANFgrantInFY!$K$6</definedName>
    <definedName name="year" localSheetId="87">raw_2003_fed_spending!$K$6</definedName>
    <definedName name="year" localSheetId="81">raw_2003_MOE_SSP_assist!$I$6</definedName>
    <definedName name="year" localSheetId="80">[2]TableC!$I$6</definedName>
    <definedName name="year" localSheetId="83">raw_2003_MOE_TANF_assist!$I$6</definedName>
    <definedName name="year" localSheetId="82">[3]TableB!$I$6</definedName>
    <definedName name="year" localSheetId="110">[4]SpendingFromFedlTANFgrantInFY!$M$6</definedName>
    <definedName name="year" localSheetId="109">[4]SpendingFromFedlTANFgrantInFY!$M$6</definedName>
    <definedName name="year" localSheetId="108">[4]SpendingFromFedlTANFgrantInFY!$M$6</definedName>
    <definedName name="year" localSheetId="111">raw_2006_fed_spending!$M$6</definedName>
    <definedName name="year" localSheetId="105">raw_2006_MOE_SSP_assist!$I$6</definedName>
    <definedName name="year" localSheetId="104">[5]Table1!$I$6</definedName>
    <definedName name="year" localSheetId="107">raw_2006_MOE_TANF_assist!$I$6</definedName>
    <definedName name="year" localSheetId="106">[6]Table1!$I$6</definedName>
    <definedName name="year" localSheetId="119">[7]SpendingFromFedlTANFgrantInFY!$M$6</definedName>
    <definedName name="year" localSheetId="118">[7]SpendingFromFedlTANFgrantInFY!$M$6</definedName>
    <definedName name="year" localSheetId="117">[7]SpendingFromFedlTANFgrantInFY!$M$6</definedName>
    <definedName name="year" localSheetId="112">raw_2007_fed_spending!$M$6</definedName>
    <definedName name="year" localSheetId="114">raw_2007_MOE_SSP_assist!$I$6</definedName>
    <definedName name="year" localSheetId="113">[8]Table1!$I$6</definedName>
    <definedName name="year" localSheetId="116">raw_2007_MOE_TANF_assist!$I$6</definedName>
    <definedName name="year" localSheetId="115">[9]Table1!$I$6</definedName>
    <definedName name="year" localSheetId="127">[10]SpendingFromFedlTANFgrantInFY!$M$6</definedName>
    <definedName name="year" localSheetId="126">[10]SpendingFromFedlTANFgrantInFY!$M$6</definedName>
    <definedName name="year" localSheetId="125">[10]SpendingFromFedlTANFgrantInFY!$M$6</definedName>
    <definedName name="year" localSheetId="120">raw_2008_fed_spending!$M$6</definedName>
    <definedName name="year" localSheetId="122">raw_2008_MOE_SSP_assist!$I$6</definedName>
    <definedName name="year" localSheetId="121">[11]Table1!$I$6</definedName>
    <definedName name="year" localSheetId="124">raw_2008_MOE_TANF_assist!$I$6</definedName>
    <definedName name="year" localSheetId="123">[12]Table1!$I$6</definedName>
    <definedName name="year">[13]SpendingFromFedlTANFgrantInFY!$K$6</definedName>
    <definedName name="year2" localSheetId="10">#REF!</definedName>
    <definedName name="year2" localSheetId="6">#REF!</definedName>
    <definedName name="year2" localSheetId="5">#REF!</definedName>
    <definedName name="year2" localSheetId="87">raw_2003_fed_spending!$K$8</definedName>
    <definedName name="year2" localSheetId="81">raw_2003_MOE_SSP_assist!$I$8</definedName>
    <definedName name="year2" localSheetId="83">raw_2003_MOE_TANF_assist!$I$8</definedName>
    <definedName name="year2" localSheetId="111">raw_2006_fed_spending!$M$9</definedName>
    <definedName name="year2" localSheetId="105">raw_2006_MOE_SSP_assist!$I$8</definedName>
    <definedName name="year2" localSheetId="107">raw_2006_MOE_TANF_assist!$I$8</definedName>
    <definedName name="year2" localSheetId="112">raw_2007_fed_spending!$M$9</definedName>
    <definedName name="year2" localSheetId="114">raw_2007_MOE_SSP_assist!$I$8</definedName>
    <definedName name="year2" localSheetId="116">raw_2007_MOE_TANF_assist!$I$8</definedName>
    <definedName name="year2" localSheetId="120">raw_2008_fed_spending!$M$9</definedName>
    <definedName name="year2" localSheetId="122">raw_2008_MOE_SSP_assist!$I$8</definedName>
    <definedName name="year2" localSheetId="124">raw_2008_MOE_TANF_assist!$I$8</definedName>
    <definedName name="year2" localSheetId="136">#REF!</definedName>
    <definedName name="year2" localSheetId="137">#REF!</definedName>
    <definedName name="year2" localSheetId="139">#REF!</definedName>
    <definedName name="year2" localSheetId="138">#REF!</definedName>
    <definedName name="year2" localSheetId="140">#REF!</definedName>
    <definedName name="year2" localSheetId="141">#REF!</definedName>
    <definedName name="year2" localSheetId="143">#REF!</definedName>
    <definedName name="year2" localSheetId="142">#REF!</definedName>
    <definedName name="year2" localSheetId="144">#REF!</definedName>
    <definedName name="year2" localSheetId="145">#REF!</definedName>
    <definedName name="year2" localSheetId="147">#REF!</definedName>
    <definedName name="year2" localSheetId="146">#REF!</definedName>
    <definedName name="year2" localSheetId="151">#REF!</definedName>
    <definedName name="year2" localSheetId="152">#REF!</definedName>
    <definedName name="year2" localSheetId="153">#REF!</definedName>
    <definedName name="year2" localSheetId="155">#REF!</definedName>
    <definedName name="year2" localSheetId="154">#REF!</definedName>
    <definedName name="year2">#REF!</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H2" i="174" l="1"/>
  <c r="GI2" i="174"/>
  <c r="GP2" i="174"/>
  <c r="GL2" i="174"/>
  <c r="GO2" i="174"/>
  <c r="GM2" i="174"/>
  <c r="GK2" i="174"/>
  <c r="GJ2" i="174"/>
  <c r="GG2" i="174"/>
  <c r="GN2" i="174"/>
  <c r="GQ2" i="174"/>
  <c r="GH3" i="174"/>
  <c r="GI3" i="174"/>
  <c r="GP3" i="174"/>
  <c r="GL3" i="174"/>
  <c r="GO3" i="174"/>
  <c r="GM3" i="174"/>
  <c r="GK3" i="174"/>
  <c r="GJ3" i="174"/>
  <c r="GG3" i="174"/>
  <c r="GN3" i="174"/>
  <c r="GQ3" i="174"/>
  <c r="GH4" i="174"/>
  <c r="GI4" i="174"/>
  <c r="GP4" i="174"/>
  <c r="GL4" i="174"/>
  <c r="GO4" i="174"/>
  <c r="GM4" i="174"/>
  <c r="GK4" i="174"/>
  <c r="GJ4" i="174"/>
  <c r="GG4" i="174"/>
  <c r="GN4" i="174"/>
  <c r="GQ4" i="174"/>
  <c r="GH5" i="174"/>
  <c r="GI5" i="174"/>
  <c r="GP5" i="174"/>
  <c r="GL5" i="174"/>
  <c r="GO5" i="174"/>
  <c r="GM5" i="174"/>
  <c r="GK5" i="174"/>
  <c r="GJ5" i="174"/>
  <c r="GG5" i="174"/>
  <c r="GN5" i="174"/>
  <c r="GQ5" i="174"/>
  <c r="GH6" i="174"/>
  <c r="GI6" i="174"/>
  <c r="GP6" i="174"/>
  <c r="GL6" i="174"/>
  <c r="GO6" i="174"/>
  <c r="GM6" i="174"/>
  <c r="GK6" i="174"/>
  <c r="GJ6" i="174"/>
  <c r="GG6" i="174"/>
  <c r="GN6" i="174"/>
  <c r="GQ6" i="174"/>
  <c r="GH7" i="174"/>
  <c r="GI7" i="174"/>
  <c r="GP7" i="174"/>
  <c r="GL7" i="174"/>
  <c r="GO7" i="174"/>
  <c r="GM7" i="174"/>
  <c r="GK7" i="174"/>
  <c r="GJ7" i="174"/>
  <c r="GG7" i="174"/>
  <c r="GN7" i="174"/>
  <c r="GQ7" i="174"/>
  <c r="GH8" i="174"/>
  <c r="GI8" i="174"/>
  <c r="GP8" i="174"/>
  <c r="GL8" i="174"/>
  <c r="GO8" i="174"/>
  <c r="GM8" i="174"/>
  <c r="GK8" i="174"/>
  <c r="GJ8" i="174"/>
  <c r="GG8" i="174"/>
  <c r="GN8" i="174"/>
  <c r="GQ8" i="174"/>
  <c r="GH9" i="174"/>
  <c r="GI9" i="174"/>
  <c r="GP9" i="174"/>
  <c r="GL9" i="174"/>
  <c r="GO9" i="174"/>
  <c r="GM9" i="174"/>
  <c r="GK9" i="174"/>
  <c r="GJ9" i="174"/>
  <c r="GG9" i="174"/>
  <c r="GN9" i="174"/>
  <c r="GQ9" i="174"/>
  <c r="GH10" i="174"/>
  <c r="GI10" i="174"/>
  <c r="GP10" i="174"/>
  <c r="GL10" i="174"/>
  <c r="GO10" i="174"/>
  <c r="GM10" i="174"/>
  <c r="GK10" i="174"/>
  <c r="GJ10" i="174"/>
  <c r="GG10" i="174"/>
  <c r="GN10" i="174"/>
  <c r="GQ10" i="174"/>
  <c r="GH11" i="174"/>
  <c r="GI11" i="174"/>
  <c r="GP11" i="174"/>
  <c r="GL11" i="174"/>
  <c r="GO11" i="174"/>
  <c r="GM11" i="174"/>
  <c r="GK11" i="174"/>
  <c r="GJ11" i="174"/>
  <c r="GG11" i="174"/>
  <c r="GN11" i="174"/>
  <c r="GQ11" i="174"/>
  <c r="GH12" i="174"/>
  <c r="GI12" i="174"/>
  <c r="GP12" i="174"/>
  <c r="GL12" i="174"/>
  <c r="GO12" i="174"/>
  <c r="GM12" i="174"/>
  <c r="GK12" i="174"/>
  <c r="GJ12" i="174"/>
  <c r="GG12" i="174"/>
  <c r="GN12" i="174"/>
  <c r="GQ12" i="174"/>
  <c r="GH13" i="174"/>
  <c r="GI13" i="174"/>
  <c r="GP13" i="174"/>
  <c r="GL13" i="174"/>
  <c r="GO13" i="174"/>
  <c r="GM13" i="174"/>
  <c r="GK13" i="174"/>
  <c r="GJ13" i="174"/>
  <c r="GG13" i="174"/>
  <c r="GN13" i="174"/>
  <c r="GQ13" i="174"/>
  <c r="GH14" i="174"/>
  <c r="GI14" i="174"/>
  <c r="GP14" i="174"/>
  <c r="GL14" i="174"/>
  <c r="GO14" i="174"/>
  <c r="GM14" i="174"/>
  <c r="GK14" i="174"/>
  <c r="GJ14" i="174"/>
  <c r="GG14" i="174"/>
  <c r="GN14" i="174"/>
  <c r="GQ14" i="174"/>
  <c r="GH15" i="174"/>
  <c r="GI15" i="174"/>
  <c r="GP15" i="174"/>
  <c r="GL15" i="174"/>
  <c r="GO15" i="174"/>
  <c r="GM15" i="174"/>
  <c r="GK15" i="174"/>
  <c r="GJ15" i="174"/>
  <c r="GG15" i="174"/>
  <c r="GN15" i="174"/>
  <c r="GQ15" i="174"/>
  <c r="GH16" i="174"/>
  <c r="GI16" i="174"/>
  <c r="GP16" i="174"/>
  <c r="GL16" i="174"/>
  <c r="GO16" i="174"/>
  <c r="GM16" i="174"/>
  <c r="GK16" i="174"/>
  <c r="GJ16" i="174"/>
  <c r="GG16" i="174"/>
  <c r="GN16" i="174"/>
  <c r="GQ16" i="174"/>
  <c r="GH17" i="174"/>
  <c r="GI17" i="174"/>
  <c r="GP17" i="174"/>
  <c r="GL17" i="174"/>
  <c r="GO17" i="174"/>
  <c r="GM17" i="174"/>
  <c r="GK17" i="174"/>
  <c r="GJ17" i="174"/>
  <c r="GG17" i="174"/>
  <c r="GN17" i="174"/>
  <c r="GQ17" i="174"/>
  <c r="GH18" i="174"/>
  <c r="GI18" i="174"/>
  <c r="GP18" i="174"/>
  <c r="GL18" i="174"/>
  <c r="GO18" i="174"/>
  <c r="GM18" i="174"/>
  <c r="GK18" i="174"/>
  <c r="GJ18" i="174"/>
  <c r="GG18" i="174"/>
  <c r="GN18" i="174"/>
  <c r="GQ18" i="174"/>
  <c r="GH19" i="174"/>
  <c r="GI19" i="174"/>
  <c r="GP19" i="174"/>
  <c r="GL19" i="174"/>
  <c r="GO19" i="174"/>
  <c r="GM19" i="174"/>
  <c r="GK19" i="174"/>
  <c r="GJ19" i="174"/>
  <c r="GG19" i="174"/>
  <c r="GN19" i="174"/>
  <c r="GQ19" i="174"/>
  <c r="GH20" i="174"/>
  <c r="GI20" i="174"/>
  <c r="GP20" i="174"/>
  <c r="GL20" i="174"/>
  <c r="GO20" i="174"/>
  <c r="GM20" i="174"/>
  <c r="GK20" i="174"/>
  <c r="GJ20" i="174"/>
  <c r="GG20" i="174"/>
  <c r="GN20" i="174"/>
  <c r="GQ20" i="174"/>
  <c r="GH21" i="174"/>
  <c r="GI21" i="174"/>
  <c r="GP21" i="174"/>
  <c r="GL21" i="174"/>
  <c r="GO21" i="174"/>
  <c r="GM21" i="174"/>
  <c r="GK21" i="174"/>
  <c r="GJ21" i="174"/>
  <c r="GG21" i="174"/>
  <c r="GN21" i="174"/>
  <c r="GQ21" i="174"/>
  <c r="GH22" i="174"/>
  <c r="GI22" i="174"/>
  <c r="GP22" i="174"/>
  <c r="GL22" i="174"/>
  <c r="GO22" i="174"/>
  <c r="GM22" i="174"/>
  <c r="GK22" i="174"/>
  <c r="GJ22" i="174"/>
  <c r="GG22" i="174"/>
  <c r="GN22" i="174"/>
  <c r="GQ22" i="174"/>
  <c r="GH23" i="174"/>
  <c r="GI23" i="174"/>
  <c r="GP23" i="174"/>
  <c r="GL23" i="174"/>
  <c r="GO23" i="174"/>
  <c r="GM23" i="174"/>
  <c r="GK23" i="174"/>
  <c r="GJ23" i="174"/>
  <c r="GG23" i="174"/>
  <c r="GN23" i="174"/>
  <c r="GQ23" i="174"/>
  <c r="GH24" i="174"/>
  <c r="GI24" i="174"/>
  <c r="GP24" i="174"/>
  <c r="GL24" i="174"/>
  <c r="GO24" i="174"/>
  <c r="GM24" i="174"/>
  <c r="GK24" i="174"/>
  <c r="GJ24" i="174"/>
  <c r="GG24" i="174"/>
  <c r="GN24" i="174"/>
  <c r="GQ24" i="174"/>
  <c r="GH25" i="174"/>
  <c r="GI25" i="174"/>
  <c r="GP25" i="174"/>
  <c r="GL25" i="174"/>
  <c r="GO25" i="174"/>
  <c r="GM25" i="174"/>
  <c r="GK25" i="174"/>
  <c r="GJ25" i="174"/>
  <c r="GG25" i="174"/>
  <c r="GN25" i="174"/>
  <c r="GQ25" i="174"/>
  <c r="GH26" i="174"/>
  <c r="GI26" i="174"/>
  <c r="GP26" i="174"/>
  <c r="GL26" i="174"/>
  <c r="GO26" i="174"/>
  <c r="GM26" i="174"/>
  <c r="GK26" i="174"/>
  <c r="GJ26" i="174"/>
  <c r="GG26" i="174"/>
  <c r="GN26" i="174"/>
  <c r="GQ26" i="174"/>
  <c r="GH27" i="174"/>
  <c r="GI27" i="174"/>
  <c r="GP27" i="174"/>
  <c r="GL27" i="174"/>
  <c r="GO27" i="174"/>
  <c r="GM27" i="174"/>
  <c r="GK27" i="174"/>
  <c r="GJ27" i="174"/>
  <c r="GG27" i="174"/>
  <c r="GN27" i="174"/>
  <c r="GQ27" i="174"/>
  <c r="GH28" i="174"/>
  <c r="GI28" i="174"/>
  <c r="GP28" i="174"/>
  <c r="GL28" i="174"/>
  <c r="GO28" i="174"/>
  <c r="GM28" i="174"/>
  <c r="GK28" i="174"/>
  <c r="GJ28" i="174"/>
  <c r="GG28" i="174"/>
  <c r="GN28" i="174"/>
  <c r="GQ28" i="174"/>
  <c r="GH29" i="174"/>
  <c r="GI29" i="174"/>
  <c r="GP29" i="174"/>
  <c r="GL29" i="174"/>
  <c r="GO29" i="174"/>
  <c r="GM29" i="174"/>
  <c r="GK29" i="174"/>
  <c r="GJ29" i="174"/>
  <c r="GG29" i="174"/>
  <c r="GN29" i="174"/>
  <c r="GQ29" i="174"/>
  <c r="GH30" i="174"/>
  <c r="GI30" i="174"/>
  <c r="GP30" i="174"/>
  <c r="GL30" i="174"/>
  <c r="GO30" i="174"/>
  <c r="GM30" i="174"/>
  <c r="GK30" i="174"/>
  <c r="GJ30" i="174"/>
  <c r="GG30" i="174"/>
  <c r="GN30" i="174"/>
  <c r="GQ30" i="174"/>
  <c r="GH31" i="174"/>
  <c r="GI31" i="174"/>
  <c r="GP31" i="174"/>
  <c r="GL31" i="174"/>
  <c r="GO31" i="174"/>
  <c r="GM31" i="174"/>
  <c r="GK31" i="174"/>
  <c r="GJ31" i="174"/>
  <c r="GG31" i="174"/>
  <c r="GN31" i="174"/>
  <c r="GQ31" i="174"/>
  <c r="GH32" i="174"/>
  <c r="GI32" i="174"/>
  <c r="GP32" i="174"/>
  <c r="GL32" i="174"/>
  <c r="GO32" i="174"/>
  <c r="GM32" i="174"/>
  <c r="GK32" i="174"/>
  <c r="GJ32" i="174"/>
  <c r="GG32" i="174"/>
  <c r="GN32" i="174"/>
  <c r="GQ32" i="174"/>
  <c r="GH33" i="174"/>
  <c r="GI33" i="174"/>
  <c r="GP33" i="174"/>
  <c r="GL33" i="174"/>
  <c r="GO33" i="174"/>
  <c r="GM33" i="174"/>
  <c r="GK33" i="174"/>
  <c r="GJ33" i="174"/>
  <c r="GG33" i="174"/>
  <c r="GN33" i="174"/>
  <c r="GQ33" i="174"/>
  <c r="GH34" i="174"/>
  <c r="GI34" i="174"/>
  <c r="GP34" i="174"/>
  <c r="GL34" i="174"/>
  <c r="GO34" i="174"/>
  <c r="GM34" i="174"/>
  <c r="GK34" i="174"/>
  <c r="GJ34" i="174"/>
  <c r="GG34" i="174"/>
  <c r="GN34" i="174"/>
  <c r="GQ34" i="174"/>
  <c r="GH35" i="174"/>
  <c r="GI35" i="174"/>
  <c r="GP35" i="174"/>
  <c r="GL35" i="174"/>
  <c r="GO35" i="174"/>
  <c r="GM35" i="174"/>
  <c r="GK35" i="174"/>
  <c r="GJ35" i="174"/>
  <c r="GG35" i="174"/>
  <c r="GN35" i="174"/>
  <c r="GQ35" i="174"/>
  <c r="GH36" i="174"/>
  <c r="GI36" i="174"/>
  <c r="GP36" i="174"/>
  <c r="GL36" i="174"/>
  <c r="GO36" i="174"/>
  <c r="GM36" i="174"/>
  <c r="GK36" i="174"/>
  <c r="GJ36" i="174"/>
  <c r="GG36" i="174"/>
  <c r="GN36" i="174"/>
  <c r="GQ36" i="174"/>
  <c r="GH37" i="174"/>
  <c r="GI37" i="174"/>
  <c r="GP37" i="174"/>
  <c r="GL37" i="174"/>
  <c r="GO37" i="174"/>
  <c r="GM37" i="174"/>
  <c r="GK37" i="174"/>
  <c r="GJ37" i="174"/>
  <c r="GG37" i="174"/>
  <c r="GN37" i="174"/>
  <c r="GQ37" i="174"/>
  <c r="GH38" i="174"/>
  <c r="GI38" i="174"/>
  <c r="GP38" i="174"/>
  <c r="GL38" i="174"/>
  <c r="GO38" i="174"/>
  <c r="GM38" i="174"/>
  <c r="GK38" i="174"/>
  <c r="GJ38" i="174"/>
  <c r="GG38" i="174"/>
  <c r="GN38" i="174"/>
  <c r="GQ38" i="174"/>
  <c r="GH39" i="174"/>
  <c r="GI39" i="174"/>
  <c r="GP39" i="174"/>
  <c r="GL39" i="174"/>
  <c r="GO39" i="174"/>
  <c r="GM39" i="174"/>
  <c r="GK39" i="174"/>
  <c r="GJ39" i="174"/>
  <c r="GG39" i="174"/>
  <c r="GN39" i="174"/>
  <c r="GQ39" i="174"/>
  <c r="GH40" i="174"/>
  <c r="GI40" i="174"/>
  <c r="GP40" i="174"/>
  <c r="GL40" i="174"/>
  <c r="GO40" i="174"/>
  <c r="GM40" i="174"/>
  <c r="GK40" i="174"/>
  <c r="GJ40" i="174"/>
  <c r="GG40" i="174"/>
  <c r="GN40" i="174"/>
  <c r="GQ40" i="174"/>
  <c r="GH41" i="174"/>
  <c r="GI41" i="174"/>
  <c r="GP41" i="174"/>
  <c r="GL41" i="174"/>
  <c r="GO41" i="174"/>
  <c r="GM41" i="174"/>
  <c r="GK41" i="174"/>
  <c r="GJ41" i="174"/>
  <c r="GG41" i="174"/>
  <c r="GN41" i="174"/>
  <c r="GQ41" i="174"/>
  <c r="GH42" i="174"/>
  <c r="GI42" i="174"/>
  <c r="GP42" i="174"/>
  <c r="GL42" i="174"/>
  <c r="GO42" i="174"/>
  <c r="GM42" i="174"/>
  <c r="GK42" i="174"/>
  <c r="GJ42" i="174"/>
  <c r="GG42" i="174"/>
  <c r="GN42" i="174"/>
  <c r="GQ42" i="174"/>
  <c r="GH43" i="174"/>
  <c r="GI43" i="174"/>
  <c r="GP43" i="174"/>
  <c r="GL43" i="174"/>
  <c r="GO43" i="174"/>
  <c r="GM43" i="174"/>
  <c r="GK43" i="174"/>
  <c r="GJ43" i="174"/>
  <c r="GG43" i="174"/>
  <c r="GN43" i="174"/>
  <c r="GQ43" i="174"/>
  <c r="GH44" i="174"/>
  <c r="GI44" i="174"/>
  <c r="GP44" i="174"/>
  <c r="GL44" i="174"/>
  <c r="GO44" i="174"/>
  <c r="GM44" i="174"/>
  <c r="GK44" i="174"/>
  <c r="GJ44" i="174"/>
  <c r="GG44" i="174"/>
  <c r="GN44" i="174"/>
  <c r="GQ44" i="174"/>
  <c r="GH45" i="174"/>
  <c r="GI45" i="174"/>
  <c r="GP45" i="174"/>
  <c r="GL45" i="174"/>
  <c r="GO45" i="174"/>
  <c r="GM45" i="174"/>
  <c r="GK45" i="174"/>
  <c r="GJ45" i="174"/>
  <c r="GG45" i="174"/>
  <c r="GN45" i="174"/>
  <c r="GQ45" i="174"/>
  <c r="GH46" i="174"/>
  <c r="GI46" i="174"/>
  <c r="GP46" i="174"/>
  <c r="GL46" i="174"/>
  <c r="GO46" i="174"/>
  <c r="GM46" i="174"/>
  <c r="GK46" i="174"/>
  <c r="GJ46" i="174"/>
  <c r="GG46" i="174"/>
  <c r="GN46" i="174"/>
  <c r="GQ46" i="174"/>
  <c r="GH47" i="174"/>
  <c r="GI47" i="174"/>
  <c r="GP47" i="174"/>
  <c r="GL47" i="174"/>
  <c r="GO47" i="174"/>
  <c r="GM47" i="174"/>
  <c r="GK47" i="174"/>
  <c r="GJ47" i="174"/>
  <c r="GG47" i="174"/>
  <c r="GN47" i="174"/>
  <c r="GQ47" i="174"/>
  <c r="GH48" i="174"/>
  <c r="GI48" i="174"/>
  <c r="GP48" i="174"/>
  <c r="GL48" i="174"/>
  <c r="GO48" i="174"/>
  <c r="GM48" i="174"/>
  <c r="GK48" i="174"/>
  <c r="GJ48" i="174"/>
  <c r="GG48" i="174"/>
  <c r="GN48" i="174"/>
  <c r="GQ48" i="174"/>
  <c r="GH49" i="174"/>
  <c r="GI49" i="174"/>
  <c r="GP49" i="174"/>
  <c r="GL49" i="174"/>
  <c r="GO49" i="174"/>
  <c r="GM49" i="174"/>
  <c r="GK49" i="174"/>
  <c r="GJ49" i="174"/>
  <c r="GG49" i="174"/>
  <c r="GN49" i="174"/>
  <c r="GQ49" i="174"/>
  <c r="GH50" i="174"/>
  <c r="GI50" i="174"/>
  <c r="GP50" i="174"/>
  <c r="GL50" i="174"/>
  <c r="GO50" i="174"/>
  <c r="GM50" i="174"/>
  <c r="GK50" i="174"/>
  <c r="GJ50" i="174"/>
  <c r="GG50" i="174"/>
  <c r="GN50" i="174"/>
  <c r="GQ50" i="174"/>
  <c r="GH51" i="174"/>
  <c r="GI51" i="174"/>
  <c r="GP51" i="174"/>
  <c r="GL51" i="174"/>
  <c r="GO51" i="174"/>
  <c r="GM51" i="174"/>
  <c r="GK51" i="174"/>
  <c r="GJ51" i="174"/>
  <c r="GG51" i="174"/>
  <c r="GN51" i="174"/>
  <c r="GQ51" i="174"/>
  <c r="GH52" i="174"/>
  <c r="GI52" i="174"/>
  <c r="GP52" i="174"/>
  <c r="GL52" i="174"/>
  <c r="GO52" i="174"/>
  <c r="GM52" i="174"/>
  <c r="GK52" i="174"/>
  <c r="GJ52" i="174"/>
  <c r="GG52" i="174"/>
  <c r="GN52" i="174"/>
  <c r="GQ52" i="174"/>
  <c r="GI1" i="174"/>
  <c r="GP1" i="174"/>
  <c r="GL1" i="174"/>
  <c r="GO1" i="174"/>
  <c r="GM1" i="174"/>
  <c r="GK1" i="174"/>
  <c r="GJ1" i="174"/>
  <c r="GG1" i="174"/>
  <c r="GN1" i="174"/>
  <c r="GQ1" i="174"/>
  <c r="GH1" i="174"/>
  <c r="FW2" i="174"/>
  <c r="FX2" i="174"/>
  <c r="GE2" i="174"/>
  <c r="GA2" i="174"/>
  <c r="GD2" i="174"/>
  <c r="GB2" i="174"/>
  <c r="FZ2" i="174"/>
  <c r="FY2" i="174"/>
  <c r="FV2" i="174"/>
  <c r="GC2" i="174"/>
  <c r="GF2" i="174"/>
  <c r="FW3" i="174"/>
  <c r="FX3" i="174"/>
  <c r="GE3" i="174"/>
  <c r="GA3" i="174"/>
  <c r="GD3" i="174"/>
  <c r="GB3" i="174"/>
  <c r="FZ3" i="174"/>
  <c r="FY3" i="174"/>
  <c r="FV3" i="174"/>
  <c r="GC3" i="174"/>
  <c r="GF3" i="174"/>
  <c r="FW4" i="174"/>
  <c r="FX4" i="174"/>
  <c r="GE4" i="174"/>
  <c r="GA4" i="174"/>
  <c r="GD4" i="174"/>
  <c r="GB4" i="174"/>
  <c r="FZ4" i="174"/>
  <c r="FY4" i="174"/>
  <c r="FV4" i="174"/>
  <c r="GC4" i="174"/>
  <c r="GF4" i="174"/>
  <c r="FW5" i="174"/>
  <c r="FX5" i="174"/>
  <c r="GE5" i="174"/>
  <c r="GA5" i="174"/>
  <c r="GD5" i="174"/>
  <c r="GB5" i="174"/>
  <c r="FZ5" i="174"/>
  <c r="FY5" i="174"/>
  <c r="FV5" i="174"/>
  <c r="GC5" i="174"/>
  <c r="GF5" i="174"/>
  <c r="FW6" i="174"/>
  <c r="FX6" i="174"/>
  <c r="GE6" i="174"/>
  <c r="GA6" i="174"/>
  <c r="GD6" i="174"/>
  <c r="GB6" i="174"/>
  <c r="FZ6" i="174"/>
  <c r="FY6" i="174"/>
  <c r="FV6" i="174"/>
  <c r="GC6" i="174"/>
  <c r="GF6" i="174"/>
  <c r="FW7" i="174"/>
  <c r="FX7" i="174"/>
  <c r="GE7" i="174"/>
  <c r="GA7" i="174"/>
  <c r="GD7" i="174"/>
  <c r="GB7" i="174"/>
  <c r="FZ7" i="174"/>
  <c r="FY7" i="174"/>
  <c r="FV7" i="174"/>
  <c r="GC7" i="174"/>
  <c r="GF7" i="174"/>
  <c r="FW8" i="174"/>
  <c r="FX8" i="174"/>
  <c r="GE8" i="174"/>
  <c r="GA8" i="174"/>
  <c r="GD8" i="174"/>
  <c r="GB8" i="174"/>
  <c r="FZ8" i="174"/>
  <c r="FY8" i="174"/>
  <c r="FV8" i="174"/>
  <c r="GC8" i="174"/>
  <c r="GF8" i="174"/>
  <c r="FW9" i="174"/>
  <c r="FX9" i="174"/>
  <c r="GE9" i="174"/>
  <c r="GA9" i="174"/>
  <c r="GD9" i="174"/>
  <c r="GB9" i="174"/>
  <c r="FZ9" i="174"/>
  <c r="FY9" i="174"/>
  <c r="FV9" i="174"/>
  <c r="GC9" i="174"/>
  <c r="GF9" i="174"/>
  <c r="FW10" i="174"/>
  <c r="FX10" i="174"/>
  <c r="GE10" i="174"/>
  <c r="GA10" i="174"/>
  <c r="GD10" i="174"/>
  <c r="GB10" i="174"/>
  <c r="FZ10" i="174"/>
  <c r="FY10" i="174"/>
  <c r="FV10" i="174"/>
  <c r="GC10" i="174"/>
  <c r="GF10" i="174"/>
  <c r="FW11" i="174"/>
  <c r="FX11" i="174"/>
  <c r="GE11" i="174"/>
  <c r="GA11" i="174"/>
  <c r="GD11" i="174"/>
  <c r="GB11" i="174"/>
  <c r="FZ11" i="174"/>
  <c r="FY11" i="174"/>
  <c r="FV11" i="174"/>
  <c r="GC11" i="174"/>
  <c r="GF11" i="174"/>
  <c r="FW12" i="174"/>
  <c r="FX12" i="174"/>
  <c r="GE12" i="174"/>
  <c r="GA12" i="174"/>
  <c r="GD12" i="174"/>
  <c r="GB12" i="174"/>
  <c r="FZ12" i="174"/>
  <c r="FY12" i="174"/>
  <c r="FV12" i="174"/>
  <c r="GC12" i="174"/>
  <c r="GF12" i="174"/>
  <c r="FW13" i="174"/>
  <c r="FX13" i="174"/>
  <c r="GE13" i="174"/>
  <c r="GA13" i="174"/>
  <c r="GD13" i="174"/>
  <c r="GB13" i="174"/>
  <c r="FZ13" i="174"/>
  <c r="FY13" i="174"/>
  <c r="FV13" i="174"/>
  <c r="GC13" i="174"/>
  <c r="GF13" i="174"/>
  <c r="FW14" i="174"/>
  <c r="FX14" i="174"/>
  <c r="GE14" i="174"/>
  <c r="GA14" i="174"/>
  <c r="GD14" i="174"/>
  <c r="GB14" i="174"/>
  <c r="FZ14" i="174"/>
  <c r="FY14" i="174"/>
  <c r="FV14" i="174"/>
  <c r="GC14" i="174"/>
  <c r="GF14" i="174"/>
  <c r="FW15" i="174"/>
  <c r="FX15" i="174"/>
  <c r="GE15" i="174"/>
  <c r="GA15" i="174"/>
  <c r="GD15" i="174"/>
  <c r="GB15" i="174"/>
  <c r="FZ15" i="174"/>
  <c r="FY15" i="174"/>
  <c r="FV15" i="174"/>
  <c r="GC15" i="174"/>
  <c r="GF15" i="174"/>
  <c r="FW16" i="174"/>
  <c r="FX16" i="174"/>
  <c r="GE16" i="174"/>
  <c r="GA16" i="174"/>
  <c r="GD16" i="174"/>
  <c r="GB16" i="174"/>
  <c r="FZ16" i="174"/>
  <c r="FY16" i="174"/>
  <c r="FV16" i="174"/>
  <c r="GC16" i="174"/>
  <c r="GF16" i="174"/>
  <c r="FW17" i="174"/>
  <c r="FX17" i="174"/>
  <c r="GE17" i="174"/>
  <c r="GA17" i="174"/>
  <c r="GD17" i="174"/>
  <c r="GB17" i="174"/>
  <c r="FZ17" i="174"/>
  <c r="FY17" i="174"/>
  <c r="FV17" i="174"/>
  <c r="GC17" i="174"/>
  <c r="GF17" i="174"/>
  <c r="FW18" i="174"/>
  <c r="FX18" i="174"/>
  <c r="GE18" i="174"/>
  <c r="GA18" i="174"/>
  <c r="GD18" i="174"/>
  <c r="GB18" i="174"/>
  <c r="FZ18" i="174"/>
  <c r="FY18" i="174"/>
  <c r="FV18" i="174"/>
  <c r="GC18" i="174"/>
  <c r="GF18" i="174"/>
  <c r="FW19" i="174"/>
  <c r="FX19" i="174"/>
  <c r="GE19" i="174"/>
  <c r="GA19" i="174"/>
  <c r="GD19" i="174"/>
  <c r="GB19" i="174"/>
  <c r="FZ19" i="174"/>
  <c r="FY19" i="174"/>
  <c r="FV19" i="174"/>
  <c r="GC19" i="174"/>
  <c r="GF19" i="174"/>
  <c r="FW20" i="174"/>
  <c r="FX20" i="174"/>
  <c r="GE20" i="174"/>
  <c r="GA20" i="174"/>
  <c r="GD20" i="174"/>
  <c r="GB20" i="174"/>
  <c r="FZ20" i="174"/>
  <c r="FY20" i="174"/>
  <c r="FV20" i="174"/>
  <c r="GC20" i="174"/>
  <c r="GF20" i="174"/>
  <c r="FW21" i="174"/>
  <c r="FX21" i="174"/>
  <c r="GE21" i="174"/>
  <c r="GA21" i="174"/>
  <c r="GD21" i="174"/>
  <c r="GB21" i="174"/>
  <c r="FZ21" i="174"/>
  <c r="FY21" i="174"/>
  <c r="FV21" i="174"/>
  <c r="GC21" i="174"/>
  <c r="GF21" i="174"/>
  <c r="FW22" i="174"/>
  <c r="FX22" i="174"/>
  <c r="GE22" i="174"/>
  <c r="GA22" i="174"/>
  <c r="GD22" i="174"/>
  <c r="GB22" i="174"/>
  <c r="FZ22" i="174"/>
  <c r="FY22" i="174"/>
  <c r="FV22" i="174"/>
  <c r="GC22" i="174"/>
  <c r="GF22" i="174"/>
  <c r="FW23" i="174"/>
  <c r="FX23" i="174"/>
  <c r="GE23" i="174"/>
  <c r="GA23" i="174"/>
  <c r="GD23" i="174"/>
  <c r="GB23" i="174"/>
  <c r="FZ23" i="174"/>
  <c r="FY23" i="174"/>
  <c r="FV23" i="174"/>
  <c r="GC23" i="174"/>
  <c r="GF23" i="174"/>
  <c r="FW24" i="174"/>
  <c r="FX24" i="174"/>
  <c r="GE24" i="174"/>
  <c r="GA24" i="174"/>
  <c r="GD24" i="174"/>
  <c r="GB24" i="174"/>
  <c r="FZ24" i="174"/>
  <c r="FY24" i="174"/>
  <c r="FV24" i="174"/>
  <c r="GC24" i="174"/>
  <c r="GF24" i="174"/>
  <c r="FW25" i="174"/>
  <c r="FX25" i="174"/>
  <c r="GE25" i="174"/>
  <c r="GA25" i="174"/>
  <c r="GD25" i="174"/>
  <c r="GB25" i="174"/>
  <c r="FZ25" i="174"/>
  <c r="FY25" i="174"/>
  <c r="FV25" i="174"/>
  <c r="GC25" i="174"/>
  <c r="GF25" i="174"/>
  <c r="FW26" i="174"/>
  <c r="FX26" i="174"/>
  <c r="GE26" i="174"/>
  <c r="GA26" i="174"/>
  <c r="GD26" i="174"/>
  <c r="GB26" i="174"/>
  <c r="FZ26" i="174"/>
  <c r="FY26" i="174"/>
  <c r="FV26" i="174"/>
  <c r="GC26" i="174"/>
  <c r="GF26" i="174"/>
  <c r="FW27" i="174"/>
  <c r="FX27" i="174"/>
  <c r="GE27" i="174"/>
  <c r="GA27" i="174"/>
  <c r="GD27" i="174"/>
  <c r="GB27" i="174"/>
  <c r="FZ27" i="174"/>
  <c r="FY27" i="174"/>
  <c r="FV27" i="174"/>
  <c r="GC27" i="174"/>
  <c r="GF27" i="174"/>
  <c r="FW28" i="174"/>
  <c r="FX28" i="174"/>
  <c r="GE28" i="174"/>
  <c r="GA28" i="174"/>
  <c r="GD28" i="174"/>
  <c r="GB28" i="174"/>
  <c r="FZ28" i="174"/>
  <c r="FY28" i="174"/>
  <c r="FV28" i="174"/>
  <c r="GC28" i="174"/>
  <c r="GF28" i="174"/>
  <c r="FW29" i="174"/>
  <c r="FX29" i="174"/>
  <c r="GE29" i="174"/>
  <c r="GA29" i="174"/>
  <c r="GD29" i="174"/>
  <c r="GB29" i="174"/>
  <c r="FZ29" i="174"/>
  <c r="FY29" i="174"/>
  <c r="FV29" i="174"/>
  <c r="GC29" i="174"/>
  <c r="GF29" i="174"/>
  <c r="FW30" i="174"/>
  <c r="FX30" i="174"/>
  <c r="GE30" i="174"/>
  <c r="GA30" i="174"/>
  <c r="GD30" i="174"/>
  <c r="GB30" i="174"/>
  <c r="FZ30" i="174"/>
  <c r="FY30" i="174"/>
  <c r="FV30" i="174"/>
  <c r="GC30" i="174"/>
  <c r="GF30" i="174"/>
  <c r="FW31" i="174"/>
  <c r="FX31" i="174"/>
  <c r="GE31" i="174"/>
  <c r="GA31" i="174"/>
  <c r="GD31" i="174"/>
  <c r="GB31" i="174"/>
  <c r="FZ31" i="174"/>
  <c r="FY31" i="174"/>
  <c r="FV31" i="174"/>
  <c r="GC31" i="174"/>
  <c r="GF31" i="174"/>
  <c r="FW32" i="174"/>
  <c r="FX32" i="174"/>
  <c r="GE32" i="174"/>
  <c r="GA32" i="174"/>
  <c r="GD32" i="174"/>
  <c r="GB32" i="174"/>
  <c r="FZ32" i="174"/>
  <c r="FY32" i="174"/>
  <c r="FV32" i="174"/>
  <c r="GC32" i="174"/>
  <c r="GF32" i="174"/>
  <c r="FW33" i="174"/>
  <c r="FX33" i="174"/>
  <c r="GE33" i="174"/>
  <c r="GA33" i="174"/>
  <c r="GD33" i="174"/>
  <c r="GB33" i="174"/>
  <c r="FZ33" i="174"/>
  <c r="FY33" i="174"/>
  <c r="FV33" i="174"/>
  <c r="GC33" i="174"/>
  <c r="GF33" i="174"/>
  <c r="FW34" i="174"/>
  <c r="FX34" i="174"/>
  <c r="GE34" i="174"/>
  <c r="GA34" i="174"/>
  <c r="GD34" i="174"/>
  <c r="GB34" i="174"/>
  <c r="FZ34" i="174"/>
  <c r="FY34" i="174"/>
  <c r="FV34" i="174"/>
  <c r="GC34" i="174"/>
  <c r="GF34" i="174"/>
  <c r="FW35" i="174"/>
  <c r="FX35" i="174"/>
  <c r="GE35" i="174"/>
  <c r="GA35" i="174"/>
  <c r="GD35" i="174"/>
  <c r="GB35" i="174"/>
  <c r="FZ35" i="174"/>
  <c r="FY35" i="174"/>
  <c r="FV35" i="174"/>
  <c r="GC35" i="174"/>
  <c r="GF35" i="174"/>
  <c r="FW36" i="174"/>
  <c r="FX36" i="174"/>
  <c r="GE36" i="174"/>
  <c r="GA36" i="174"/>
  <c r="GD36" i="174"/>
  <c r="GB36" i="174"/>
  <c r="FZ36" i="174"/>
  <c r="FY36" i="174"/>
  <c r="FV36" i="174"/>
  <c r="GC36" i="174"/>
  <c r="GF36" i="174"/>
  <c r="FW37" i="174"/>
  <c r="FX37" i="174"/>
  <c r="GE37" i="174"/>
  <c r="GA37" i="174"/>
  <c r="GD37" i="174"/>
  <c r="GB37" i="174"/>
  <c r="FZ37" i="174"/>
  <c r="FY37" i="174"/>
  <c r="FV37" i="174"/>
  <c r="GC37" i="174"/>
  <c r="GF37" i="174"/>
  <c r="FW38" i="174"/>
  <c r="FX38" i="174"/>
  <c r="GE38" i="174"/>
  <c r="GA38" i="174"/>
  <c r="GD38" i="174"/>
  <c r="GB38" i="174"/>
  <c r="FZ38" i="174"/>
  <c r="FY38" i="174"/>
  <c r="FV38" i="174"/>
  <c r="GC38" i="174"/>
  <c r="GF38" i="174"/>
  <c r="FW39" i="174"/>
  <c r="FX39" i="174"/>
  <c r="GE39" i="174"/>
  <c r="GA39" i="174"/>
  <c r="GD39" i="174"/>
  <c r="GB39" i="174"/>
  <c r="FZ39" i="174"/>
  <c r="FY39" i="174"/>
  <c r="FV39" i="174"/>
  <c r="GC39" i="174"/>
  <c r="GF39" i="174"/>
  <c r="FW40" i="174"/>
  <c r="FX40" i="174"/>
  <c r="GE40" i="174"/>
  <c r="GA40" i="174"/>
  <c r="GD40" i="174"/>
  <c r="GB40" i="174"/>
  <c r="FZ40" i="174"/>
  <c r="FY40" i="174"/>
  <c r="FV40" i="174"/>
  <c r="GC40" i="174"/>
  <c r="GF40" i="174"/>
  <c r="FW41" i="174"/>
  <c r="FX41" i="174"/>
  <c r="GE41" i="174"/>
  <c r="GA41" i="174"/>
  <c r="GD41" i="174"/>
  <c r="GB41" i="174"/>
  <c r="FZ41" i="174"/>
  <c r="FY41" i="174"/>
  <c r="FV41" i="174"/>
  <c r="GC41" i="174"/>
  <c r="GF41" i="174"/>
  <c r="FW42" i="174"/>
  <c r="FX42" i="174"/>
  <c r="GE42" i="174"/>
  <c r="GA42" i="174"/>
  <c r="GD42" i="174"/>
  <c r="GB42" i="174"/>
  <c r="FZ42" i="174"/>
  <c r="FY42" i="174"/>
  <c r="FV42" i="174"/>
  <c r="GC42" i="174"/>
  <c r="GF42" i="174"/>
  <c r="FW43" i="174"/>
  <c r="FX43" i="174"/>
  <c r="GE43" i="174"/>
  <c r="GA43" i="174"/>
  <c r="GD43" i="174"/>
  <c r="GB43" i="174"/>
  <c r="FZ43" i="174"/>
  <c r="FY43" i="174"/>
  <c r="FV43" i="174"/>
  <c r="GC43" i="174"/>
  <c r="GF43" i="174"/>
  <c r="FW44" i="174"/>
  <c r="FX44" i="174"/>
  <c r="GE44" i="174"/>
  <c r="GA44" i="174"/>
  <c r="GD44" i="174"/>
  <c r="GB44" i="174"/>
  <c r="FZ44" i="174"/>
  <c r="FY44" i="174"/>
  <c r="FV44" i="174"/>
  <c r="GC44" i="174"/>
  <c r="GF44" i="174"/>
  <c r="FW45" i="174"/>
  <c r="FX45" i="174"/>
  <c r="GE45" i="174"/>
  <c r="GA45" i="174"/>
  <c r="GD45" i="174"/>
  <c r="GB45" i="174"/>
  <c r="FZ45" i="174"/>
  <c r="FY45" i="174"/>
  <c r="FV45" i="174"/>
  <c r="GC45" i="174"/>
  <c r="GF45" i="174"/>
  <c r="FW46" i="174"/>
  <c r="FX46" i="174"/>
  <c r="GE46" i="174"/>
  <c r="GA46" i="174"/>
  <c r="GD46" i="174"/>
  <c r="GB46" i="174"/>
  <c r="FZ46" i="174"/>
  <c r="FY46" i="174"/>
  <c r="FV46" i="174"/>
  <c r="GC46" i="174"/>
  <c r="GF46" i="174"/>
  <c r="FW47" i="174"/>
  <c r="FX47" i="174"/>
  <c r="GE47" i="174"/>
  <c r="GA47" i="174"/>
  <c r="GD47" i="174"/>
  <c r="GB47" i="174"/>
  <c r="FZ47" i="174"/>
  <c r="FY47" i="174"/>
  <c r="FV47" i="174"/>
  <c r="GC47" i="174"/>
  <c r="GF47" i="174"/>
  <c r="FW48" i="174"/>
  <c r="FX48" i="174"/>
  <c r="GE48" i="174"/>
  <c r="GA48" i="174"/>
  <c r="GD48" i="174"/>
  <c r="GB48" i="174"/>
  <c r="FZ48" i="174"/>
  <c r="FY48" i="174"/>
  <c r="FV48" i="174"/>
  <c r="GC48" i="174"/>
  <c r="GF48" i="174"/>
  <c r="FW49" i="174"/>
  <c r="FX49" i="174"/>
  <c r="GE49" i="174"/>
  <c r="GA49" i="174"/>
  <c r="GD49" i="174"/>
  <c r="GB49" i="174"/>
  <c r="FZ49" i="174"/>
  <c r="FY49" i="174"/>
  <c r="FV49" i="174"/>
  <c r="GC49" i="174"/>
  <c r="GF49" i="174"/>
  <c r="FW50" i="174"/>
  <c r="FX50" i="174"/>
  <c r="GE50" i="174"/>
  <c r="GA50" i="174"/>
  <c r="GD50" i="174"/>
  <c r="GB50" i="174"/>
  <c r="FZ50" i="174"/>
  <c r="FY50" i="174"/>
  <c r="FV50" i="174"/>
  <c r="GC50" i="174"/>
  <c r="GF50" i="174"/>
  <c r="FW51" i="174"/>
  <c r="FX51" i="174"/>
  <c r="GE51" i="174"/>
  <c r="GA51" i="174"/>
  <c r="GD51" i="174"/>
  <c r="GB51" i="174"/>
  <c r="FZ51" i="174"/>
  <c r="FY51" i="174"/>
  <c r="FV51" i="174"/>
  <c r="GC51" i="174"/>
  <c r="GF51" i="174"/>
  <c r="FW52" i="174"/>
  <c r="FX52" i="174"/>
  <c r="GE52" i="174"/>
  <c r="GA52" i="174"/>
  <c r="GD52" i="174"/>
  <c r="GB52" i="174"/>
  <c r="FZ52" i="174"/>
  <c r="FY52" i="174"/>
  <c r="FV52" i="174"/>
  <c r="GC52" i="174"/>
  <c r="GF52" i="174"/>
  <c r="FX1" i="174"/>
  <c r="GE1" i="174"/>
  <c r="GA1" i="174"/>
  <c r="GD1" i="174"/>
  <c r="GB1" i="174"/>
  <c r="FZ1" i="174"/>
  <c r="FY1" i="174"/>
  <c r="FV1" i="174"/>
  <c r="GC1" i="174"/>
  <c r="GF1" i="174"/>
  <c r="FW1" i="174"/>
  <c r="FL2" i="174"/>
  <c r="FM2" i="174"/>
  <c r="FT2" i="174"/>
  <c r="FP2" i="174"/>
  <c r="FS2" i="174"/>
  <c r="FQ2" i="174"/>
  <c r="FO2" i="174"/>
  <c r="FN2" i="174"/>
  <c r="FK2" i="174"/>
  <c r="FR2" i="174"/>
  <c r="FU2" i="174"/>
  <c r="FL3" i="174"/>
  <c r="FM3" i="174"/>
  <c r="FT3" i="174"/>
  <c r="FP3" i="174"/>
  <c r="FS3" i="174"/>
  <c r="FQ3" i="174"/>
  <c r="FO3" i="174"/>
  <c r="FN3" i="174"/>
  <c r="FK3" i="174"/>
  <c r="FR3" i="174"/>
  <c r="FU3" i="174"/>
  <c r="FL4" i="174"/>
  <c r="FM4" i="174"/>
  <c r="FT4" i="174"/>
  <c r="FP4" i="174"/>
  <c r="FS4" i="174"/>
  <c r="FQ4" i="174"/>
  <c r="FO4" i="174"/>
  <c r="FN4" i="174"/>
  <c r="FK4" i="174"/>
  <c r="FR4" i="174"/>
  <c r="FU4" i="174"/>
  <c r="FL5" i="174"/>
  <c r="FM5" i="174"/>
  <c r="FT5" i="174"/>
  <c r="FP5" i="174"/>
  <c r="FS5" i="174"/>
  <c r="FQ5" i="174"/>
  <c r="FO5" i="174"/>
  <c r="FN5" i="174"/>
  <c r="FK5" i="174"/>
  <c r="FR5" i="174"/>
  <c r="FU5" i="174"/>
  <c r="FL6" i="174"/>
  <c r="FM6" i="174"/>
  <c r="FT6" i="174"/>
  <c r="FP6" i="174"/>
  <c r="FS6" i="174"/>
  <c r="FQ6" i="174"/>
  <c r="FO6" i="174"/>
  <c r="FN6" i="174"/>
  <c r="FK6" i="174"/>
  <c r="FR6" i="174"/>
  <c r="FU6" i="174"/>
  <c r="FL7" i="174"/>
  <c r="FM7" i="174"/>
  <c r="FT7" i="174"/>
  <c r="FP7" i="174"/>
  <c r="FS7" i="174"/>
  <c r="FQ7" i="174"/>
  <c r="FO7" i="174"/>
  <c r="FN7" i="174"/>
  <c r="FK7" i="174"/>
  <c r="FR7" i="174"/>
  <c r="FU7" i="174"/>
  <c r="FL8" i="174"/>
  <c r="FM8" i="174"/>
  <c r="FT8" i="174"/>
  <c r="FP8" i="174"/>
  <c r="FS8" i="174"/>
  <c r="FQ8" i="174"/>
  <c r="FO8" i="174"/>
  <c r="FN8" i="174"/>
  <c r="FK8" i="174"/>
  <c r="FR8" i="174"/>
  <c r="FU8" i="174"/>
  <c r="FL9" i="174"/>
  <c r="FM9" i="174"/>
  <c r="FT9" i="174"/>
  <c r="FP9" i="174"/>
  <c r="FS9" i="174"/>
  <c r="FQ9" i="174"/>
  <c r="FO9" i="174"/>
  <c r="FN9" i="174"/>
  <c r="FK9" i="174"/>
  <c r="FR9" i="174"/>
  <c r="FU9" i="174"/>
  <c r="FL10" i="174"/>
  <c r="FM10" i="174"/>
  <c r="FT10" i="174"/>
  <c r="FP10" i="174"/>
  <c r="FS10" i="174"/>
  <c r="FQ10" i="174"/>
  <c r="FO10" i="174"/>
  <c r="FN10" i="174"/>
  <c r="FK10" i="174"/>
  <c r="FR10" i="174"/>
  <c r="FU10" i="174"/>
  <c r="FL11" i="174"/>
  <c r="FM11" i="174"/>
  <c r="FT11" i="174"/>
  <c r="FP11" i="174"/>
  <c r="FS11" i="174"/>
  <c r="FQ11" i="174"/>
  <c r="FO11" i="174"/>
  <c r="FN11" i="174"/>
  <c r="FK11" i="174"/>
  <c r="FR11" i="174"/>
  <c r="FU11" i="174"/>
  <c r="FL12" i="174"/>
  <c r="FM12" i="174"/>
  <c r="FT12" i="174"/>
  <c r="FP12" i="174"/>
  <c r="FS12" i="174"/>
  <c r="FQ12" i="174"/>
  <c r="FO12" i="174"/>
  <c r="FN12" i="174"/>
  <c r="FK12" i="174"/>
  <c r="FR12" i="174"/>
  <c r="FU12" i="174"/>
  <c r="FL13" i="174"/>
  <c r="FM13" i="174"/>
  <c r="FT13" i="174"/>
  <c r="FP13" i="174"/>
  <c r="FS13" i="174"/>
  <c r="FQ13" i="174"/>
  <c r="FO13" i="174"/>
  <c r="FN13" i="174"/>
  <c r="FK13" i="174"/>
  <c r="FR13" i="174"/>
  <c r="FU13" i="174"/>
  <c r="FL14" i="174"/>
  <c r="FM14" i="174"/>
  <c r="FT14" i="174"/>
  <c r="FP14" i="174"/>
  <c r="FS14" i="174"/>
  <c r="FQ14" i="174"/>
  <c r="FO14" i="174"/>
  <c r="FN14" i="174"/>
  <c r="FK14" i="174"/>
  <c r="FR14" i="174"/>
  <c r="FU14" i="174"/>
  <c r="FL15" i="174"/>
  <c r="FM15" i="174"/>
  <c r="FT15" i="174"/>
  <c r="FP15" i="174"/>
  <c r="FS15" i="174"/>
  <c r="FQ15" i="174"/>
  <c r="FO15" i="174"/>
  <c r="FN15" i="174"/>
  <c r="FK15" i="174"/>
  <c r="FR15" i="174"/>
  <c r="FU15" i="174"/>
  <c r="FL16" i="174"/>
  <c r="FM16" i="174"/>
  <c r="FT16" i="174"/>
  <c r="FP16" i="174"/>
  <c r="FS16" i="174"/>
  <c r="FQ16" i="174"/>
  <c r="FO16" i="174"/>
  <c r="FN16" i="174"/>
  <c r="FK16" i="174"/>
  <c r="FR16" i="174"/>
  <c r="FU16" i="174"/>
  <c r="FL17" i="174"/>
  <c r="FM17" i="174"/>
  <c r="FT17" i="174"/>
  <c r="FP17" i="174"/>
  <c r="FS17" i="174"/>
  <c r="FQ17" i="174"/>
  <c r="FO17" i="174"/>
  <c r="FN17" i="174"/>
  <c r="FK17" i="174"/>
  <c r="FR17" i="174"/>
  <c r="FU17" i="174"/>
  <c r="FL18" i="174"/>
  <c r="FM18" i="174"/>
  <c r="FT18" i="174"/>
  <c r="FP18" i="174"/>
  <c r="FS18" i="174"/>
  <c r="FQ18" i="174"/>
  <c r="FO18" i="174"/>
  <c r="FN18" i="174"/>
  <c r="FK18" i="174"/>
  <c r="FR18" i="174"/>
  <c r="FU18" i="174"/>
  <c r="FL19" i="174"/>
  <c r="FM19" i="174"/>
  <c r="FT19" i="174"/>
  <c r="FP19" i="174"/>
  <c r="FS19" i="174"/>
  <c r="FQ19" i="174"/>
  <c r="FO19" i="174"/>
  <c r="FN19" i="174"/>
  <c r="FK19" i="174"/>
  <c r="FR19" i="174"/>
  <c r="FU19" i="174"/>
  <c r="FL20" i="174"/>
  <c r="FM20" i="174"/>
  <c r="FT20" i="174"/>
  <c r="FP20" i="174"/>
  <c r="FS20" i="174"/>
  <c r="FQ20" i="174"/>
  <c r="FO20" i="174"/>
  <c r="FN20" i="174"/>
  <c r="FK20" i="174"/>
  <c r="FR20" i="174"/>
  <c r="FU20" i="174"/>
  <c r="FL21" i="174"/>
  <c r="FM21" i="174"/>
  <c r="FT21" i="174"/>
  <c r="FP21" i="174"/>
  <c r="FS21" i="174"/>
  <c r="FQ21" i="174"/>
  <c r="FO21" i="174"/>
  <c r="FN21" i="174"/>
  <c r="FK21" i="174"/>
  <c r="FR21" i="174"/>
  <c r="FU21" i="174"/>
  <c r="FL22" i="174"/>
  <c r="FM22" i="174"/>
  <c r="FT22" i="174"/>
  <c r="FP22" i="174"/>
  <c r="FS22" i="174"/>
  <c r="FQ22" i="174"/>
  <c r="FO22" i="174"/>
  <c r="FN22" i="174"/>
  <c r="FK22" i="174"/>
  <c r="FR22" i="174"/>
  <c r="FU22" i="174"/>
  <c r="FL23" i="174"/>
  <c r="FM23" i="174"/>
  <c r="FT23" i="174"/>
  <c r="FP23" i="174"/>
  <c r="FS23" i="174"/>
  <c r="FQ23" i="174"/>
  <c r="FO23" i="174"/>
  <c r="FN23" i="174"/>
  <c r="FK23" i="174"/>
  <c r="FR23" i="174"/>
  <c r="FU23" i="174"/>
  <c r="FL24" i="174"/>
  <c r="FM24" i="174"/>
  <c r="FT24" i="174"/>
  <c r="FP24" i="174"/>
  <c r="FS24" i="174"/>
  <c r="FQ24" i="174"/>
  <c r="FO24" i="174"/>
  <c r="FN24" i="174"/>
  <c r="FK24" i="174"/>
  <c r="FR24" i="174"/>
  <c r="FU24" i="174"/>
  <c r="FL25" i="174"/>
  <c r="FM25" i="174"/>
  <c r="FT25" i="174"/>
  <c r="FP25" i="174"/>
  <c r="FS25" i="174"/>
  <c r="FQ25" i="174"/>
  <c r="FO25" i="174"/>
  <c r="FN25" i="174"/>
  <c r="FK25" i="174"/>
  <c r="FR25" i="174"/>
  <c r="FU25" i="174"/>
  <c r="FL26" i="174"/>
  <c r="FM26" i="174"/>
  <c r="FT26" i="174"/>
  <c r="FP26" i="174"/>
  <c r="FS26" i="174"/>
  <c r="FQ26" i="174"/>
  <c r="FO26" i="174"/>
  <c r="FN26" i="174"/>
  <c r="FK26" i="174"/>
  <c r="FR26" i="174"/>
  <c r="FU26" i="174"/>
  <c r="FL27" i="174"/>
  <c r="FM27" i="174"/>
  <c r="FT27" i="174"/>
  <c r="FP27" i="174"/>
  <c r="FS27" i="174"/>
  <c r="FQ27" i="174"/>
  <c r="FO27" i="174"/>
  <c r="FN27" i="174"/>
  <c r="FK27" i="174"/>
  <c r="FR27" i="174"/>
  <c r="FU27" i="174"/>
  <c r="FL28" i="174"/>
  <c r="FM28" i="174"/>
  <c r="FT28" i="174"/>
  <c r="FP28" i="174"/>
  <c r="FS28" i="174"/>
  <c r="FQ28" i="174"/>
  <c r="FO28" i="174"/>
  <c r="FN28" i="174"/>
  <c r="FK28" i="174"/>
  <c r="FR28" i="174"/>
  <c r="FU28" i="174"/>
  <c r="FL29" i="174"/>
  <c r="FM29" i="174"/>
  <c r="FT29" i="174"/>
  <c r="FP29" i="174"/>
  <c r="FS29" i="174"/>
  <c r="FQ29" i="174"/>
  <c r="FO29" i="174"/>
  <c r="FN29" i="174"/>
  <c r="FK29" i="174"/>
  <c r="FR29" i="174"/>
  <c r="FU29" i="174"/>
  <c r="FL30" i="174"/>
  <c r="FM30" i="174"/>
  <c r="FT30" i="174"/>
  <c r="FP30" i="174"/>
  <c r="FS30" i="174"/>
  <c r="FQ30" i="174"/>
  <c r="FO30" i="174"/>
  <c r="FN30" i="174"/>
  <c r="FK30" i="174"/>
  <c r="FR30" i="174"/>
  <c r="FU30" i="174"/>
  <c r="FL31" i="174"/>
  <c r="FM31" i="174"/>
  <c r="FT31" i="174"/>
  <c r="FP31" i="174"/>
  <c r="FS31" i="174"/>
  <c r="FQ31" i="174"/>
  <c r="FO31" i="174"/>
  <c r="FN31" i="174"/>
  <c r="FK31" i="174"/>
  <c r="FR31" i="174"/>
  <c r="FU31" i="174"/>
  <c r="FL32" i="174"/>
  <c r="FM32" i="174"/>
  <c r="FT32" i="174"/>
  <c r="FP32" i="174"/>
  <c r="FS32" i="174"/>
  <c r="FQ32" i="174"/>
  <c r="FO32" i="174"/>
  <c r="FN32" i="174"/>
  <c r="FK32" i="174"/>
  <c r="FR32" i="174"/>
  <c r="FU32" i="174"/>
  <c r="FL33" i="174"/>
  <c r="FM33" i="174"/>
  <c r="FT33" i="174"/>
  <c r="FP33" i="174"/>
  <c r="FS33" i="174"/>
  <c r="FQ33" i="174"/>
  <c r="FO33" i="174"/>
  <c r="FN33" i="174"/>
  <c r="FK33" i="174"/>
  <c r="FR33" i="174"/>
  <c r="FU33" i="174"/>
  <c r="FL34" i="174"/>
  <c r="FM34" i="174"/>
  <c r="FT34" i="174"/>
  <c r="FP34" i="174"/>
  <c r="FS34" i="174"/>
  <c r="FQ34" i="174"/>
  <c r="FO34" i="174"/>
  <c r="FN34" i="174"/>
  <c r="FK34" i="174"/>
  <c r="FR34" i="174"/>
  <c r="FU34" i="174"/>
  <c r="FL35" i="174"/>
  <c r="FM35" i="174"/>
  <c r="FT35" i="174"/>
  <c r="FP35" i="174"/>
  <c r="FS35" i="174"/>
  <c r="FQ35" i="174"/>
  <c r="FO35" i="174"/>
  <c r="FN35" i="174"/>
  <c r="FK35" i="174"/>
  <c r="FR35" i="174"/>
  <c r="FU35" i="174"/>
  <c r="FL36" i="174"/>
  <c r="FM36" i="174"/>
  <c r="FT36" i="174"/>
  <c r="FP36" i="174"/>
  <c r="FS36" i="174"/>
  <c r="FQ36" i="174"/>
  <c r="FO36" i="174"/>
  <c r="FN36" i="174"/>
  <c r="FK36" i="174"/>
  <c r="FR36" i="174"/>
  <c r="FU36" i="174"/>
  <c r="FL37" i="174"/>
  <c r="FM37" i="174"/>
  <c r="FT37" i="174"/>
  <c r="FP37" i="174"/>
  <c r="FS37" i="174"/>
  <c r="FQ37" i="174"/>
  <c r="FO37" i="174"/>
  <c r="FN37" i="174"/>
  <c r="FK37" i="174"/>
  <c r="FR37" i="174"/>
  <c r="FU37" i="174"/>
  <c r="FL38" i="174"/>
  <c r="FM38" i="174"/>
  <c r="FT38" i="174"/>
  <c r="FP38" i="174"/>
  <c r="FS38" i="174"/>
  <c r="FQ38" i="174"/>
  <c r="FO38" i="174"/>
  <c r="FN38" i="174"/>
  <c r="FK38" i="174"/>
  <c r="FR38" i="174"/>
  <c r="FU38" i="174"/>
  <c r="FL39" i="174"/>
  <c r="FM39" i="174"/>
  <c r="FT39" i="174"/>
  <c r="FP39" i="174"/>
  <c r="FS39" i="174"/>
  <c r="FQ39" i="174"/>
  <c r="FO39" i="174"/>
  <c r="FN39" i="174"/>
  <c r="FK39" i="174"/>
  <c r="FR39" i="174"/>
  <c r="FU39" i="174"/>
  <c r="FL40" i="174"/>
  <c r="FM40" i="174"/>
  <c r="FT40" i="174"/>
  <c r="FP40" i="174"/>
  <c r="FS40" i="174"/>
  <c r="FQ40" i="174"/>
  <c r="FO40" i="174"/>
  <c r="FN40" i="174"/>
  <c r="FK40" i="174"/>
  <c r="FR40" i="174"/>
  <c r="FU40" i="174"/>
  <c r="FL41" i="174"/>
  <c r="FM41" i="174"/>
  <c r="FT41" i="174"/>
  <c r="FP41" i="174"/>
  <c r="FS41" i="174"/>
  <c r="FQ41" i="174"/>
  <c r="FO41" i="174"/>
  <c r="FN41" i="174"/>
  <c r="FK41" i="174"/>
  <c r="FR41" i="174"/>
  <c r="FU41" i="174"/>
  <c r="FL42" i="174"/>
  <c r="FM42" i="174"/>
  <c r="FT42" i="174"/>
  <c r="FP42" i="174"/>
  <c r="FS42" i="174"/>
  <c r="FQ42" i="174"/>
  <c r="FO42" i="174"/>
  <c r="FN42" i="174"/>
  <c r="FK42" i="174"/>
  <c r="FR42" i="174"/>
  <c r="FU42" i="174"/>
  <c r="FL43" i="174"/>
  <c r="FM43" i="174"/>
  <c r="FT43" i="174"/>
  <c r="FP43" i="174"/>
  <c r="FS43" i="174"/>
  <c r="FQ43" i="174"/>
  <c r="FO43" i="174"/>
  <c r="FN43" i="174"/>
  <c r="FK43" i="174"/>
  <c r="FR43" i="174"/>
  <c r="FU43" i="174"/>
  <c r="FL44" i="174"/>
  <c r="FM44" i="174"/>
  <c r="FT44" i="174"/>
  <c r="FP44" i="174"/>
  <c r="FS44" i="174"/>
  <c r="FQ44" i="174"/>
  <c r="FO44" i="174"/>
  <c r="FN44" i="174"/>
  <c r="FK44" i="174"/>
  <c r="FR44" i="174"/>
  <c r="FU44" i="174"/>
  <c r="FL45" i="174"/>
  <c r="FM45" i="174"/>
  <c r="FT45" i="174"/>
  <c r="FP45" i="174"/>
  <c r="FS45" i="174"/>
  <c r="FQ45" i="174"/>
  <c r="FO45" i="174"/>
  <c r="FN45" i="174"/>
  <c r="FK45" i="174"/>
  <c r="FR45" i="174"/>
  <c r="FU45" i="174"/>
  <c r="FL46" i="174"/>
  <c r="FM46" i="174"/>
  <c r="FT46" i="174"/>
  <c r="FP46" i="174"/>
  <c r="FS46" i="174"/>
  <c r="FQ46" i="174"/>
  <c r="FO46" i="174"/>
  <c r="FN46" i="174"/>
  <c r="FK46" i="174"/>
  <c r="FR46" i="174"/>
  <c r="FU46" i="174"/>
  <c r="FL47" i="174"/>
  <c r="FM47" i="174"/>
  <c r="FT47" i="174"/>
  <c r="FP47" i="174"/>
  <c r="FS47" i="174"/>
  <c r="FQ47" i="174"/>
  <c r="FO47" i="174"/>
  <c r="FN47" i="174"/>
  <c r="FK47" i="174"/>
  <c r="FR47" i="174"/>
  <c r="FU47" i="174"/>
  <c r="FL48" i="174"/>
  <c r="FM48" i="174"/>
  <c r="FT48" i="174"/>
  <c r="FP48" i="174"/>
  <c r="FS48" i="174"/>
  <c r="FQ48" i="174"/>
  <c r="FO48" i="174"/>
  <c r="FN48" i="174"/>
  <c r="FK48" i="174"/>
  <c r="FR48" i="174"/>
  <c r="FU48" i="174"/>
  <c r="FL49" i="174"/>
  <c r="FM49" i="174"/>
  <c r="FT49" i="174"/>
  <c r="FP49" i="174"/>
  <c r="FS49" i="174"/>
  <c r="FQ49" i="174"/>
  <c r="FO49" i="174"/>
  <c r="FN49" i="174"/>
  <c r="FK49" i="174"/>
  <c r="FR49" i="174"/>
  <c r="FU49" i="174"/>
  <c r="FL50" i="174"/>
  <c r="FM50" i="174"/>
  <c r="FT50" i="174"/>
  <c r="FP50" i="174"/>
  <c r="FS50" i="174"/>
  <c r="FQ50" i="174"/>
  <c r="FO50" i="174"/>
  <c r="FN50" i="174"/>
  <c r="FK50" i="174"/>
  <c r="FR50" i="174"/>
  <c r="FU50" i="174"/>
  <c r="FL51" i="174"/>
  <c r="FM51" i="174"/>
  <c r="FT51" i="174"/>
  <c r="FP51" i="174"/>
  <c r="FS51" i="174"/>
  <c r="FQ51" i="174"/>
  <c r="FO51" i="174"/>
  <c r="FN51" i="174"/>
  <c r="FK51" i="174"/>
  <c r="FR51" i="174"/>
  <c r="FU51" i="174"/>
  <c r="FL52" i="174"/>
  <c r="FM52" i="174"/>
  <c r="FT52" i="174"/>
  <c r="FP52" i="174"/>
  <c r="FS52" i="174"/>
  <c r="FQ52" i="174"/>
  <c r="FO52" i="174"/>
  <c r="FN52" i="174"/>
  <c r="FK52" i="174"/>
  <c r="FR52" i="174"/>
  <c r="FU52" i="174"/>
  <c r="FM1" i="174"/>
  <c r="FT1" i="174"/>
  <c r="FP1" i="174"/>
  <c r="FS1" i="174"/>
  <c r="FQ1" i="174"/>
  <c r="FO1" i="174"/>
  <c r="FN1" i="174"/>
  <c r="FK1" i="174"/>
  <c r="FR1" i="174"/>
  <c r="FU1" i="174"/>
  <c r="FL1" i="174"/>
  <c r="FA2" i="174"/>
  <c r="FB2" i="174"/>
  <c r="FI2" i="174"/>
  <c r="FE2" i="174"/>
  <c r="FH2" i="174"/>
  <c r="FF2" i="174"/>
  <c r="FD2" i="174"/>
  <c r="FC2" i="174"/>
  <c r="EZ2" i="174"/>
  <c r="FG2" i="174"/>
  <c r="FJ2" i="174"/>
  <c r="FA3" i="174"/>
  <c r="FB3" i="174"/>
  <c r="FI3" i="174"/>
  <c r="FE3" i="174"/>
  <c r="FH3" i="174"/>
  <c r="FF3" i="174"/>
  <c r="FD3" i="174"/>
  <c r="FC3" i="174"/>
  <c r="EZ3" i="174"/>
  <c r="FG3" i="174"/>
  <c r="FJ3" i="174"/>
  <c r="FA4" i="174"/>
  <c r="FB4" i="174"/>
  <c r="FI4" i="174"/>
  <c r="FE4" i="174"/>
  <c r="FH4" i="174"/>
  <c r="FF4" i="174"/>
  <c r="FD4" i="174"/>
  <c r="FC4" i="174"/>
  <c r="EZ4" i="174"/>
  <c r="FG4" i="174"/>
  <c r="FJ4" i="174"/>
  <c r="FA5" i="174"/>
  <c r="FB5" i="174"/>
  <c r="FI5" i="174"/>
  <c r="FE5" i="174"/>
  <c r="FH5" i="174"/>
  <c r="FF5" i="174"/>
  <c r="FD5" i="174"/>
  <c r="FC5" i="174"/>
  <c r="EZ5" i="174"/>
  <c r="FG5" i="174"/>
  <c r="FJ5" i="174"/>
  <c r="FA6" i="174"/>
  <c r="FB6" i="174"/>
  <c r="FI6" i="174"/>
  <c r="FE6" i="174"/>
  <c r="FH6" i="174"/>
  <c r="FF6" i="174"/>
  <c r="FD6" i="174"/>
  <c r="FC6" i="174"/>
  <c r="EZ6" i="174"/>
  <c r="FG6" i="174"/>
  <c r="FJ6" i="174"/>
  <c r="FA7" i="174"/>
  <c r="FB7" i="174"/>
  <c r="FI7" i="174"/>
  <c r="FE7" i="174"/>
  <c r="FH7" i="174"/>
  <c r="FF7" i="174"/>
  <c r="FD7" i="174"/>
  <c r="FC7" i="174"/>
  <c r="EZ7" i="174"/>
  <c r="FG7" i="174"/>
  <c r="FJ7" i="174"/>
  <c r="FA8" i="174"/>
  <c r="FB8" i="174"/>
  <c r="FI8" i="174"/>
  <c r="FE8" i="174"/>
  <c r="FH8" i="174"/>
  <c r="FF8" i="174"/>
  <c r="FD8" i="174"/>
  <c r="FC8" i="174"/>
  <c r="EZ8" i="174"/>
  <c r="FG8" i="174"/>
  <c r="FJ8" i="174"/>
  <c r="FA9" i="174"/>
  <c r="FB9" i="174"/>
  <c r="FI9" i="174"/>
  <c r="FE9" i="174"/>
  <c r="FH9" i="174"/>
  <c r="FF9" i="174"/>
  <c r="FD9" i="174"/>
  <c r="FC9" i="174"/>
  <c r="EZ9" i="174"/>
  <c r="FG9" i="174"/>
  <c r="FJ9" i="174"/>
  <c r="FA10" i="174"/>
  <c r="FB10" i="174"/>
  <c r="FI10" i="174"/>
  <c r="FE10" i="174"/>
  <c r="FH10" i="174"/>
  <c r="FF10" i="174"/>
  <c r="FD10" i="174"/>
  <c r="FC10" i="174"/>
  <c r="EZ10" i="174"/>
  <c r="FG10" i="174"/>
  <c r="FJ10" i="174"/>
  <c r="FA11" i="174"/>
  <c r="FB11" i="174"/>
  <c r="FI11" i="174"/>
  <c r="FE11" i="174"/>
  <c r="FH11" i="174"/>
  <c r="FF11" i="174"/>
  <c r="FD11" i="174"/>
  <c r="FC11" i="174"/>
  <c r="EZ11" i="174"/>
  <c r="FG11" i="174"/>
  <c r="FJ11" i="174"/>
  <c r="FA12" i="174"/>
  <c r="FB12" i="174"/>
  <c r="FI12" i="174"/>
  <c r="FE12" i="174"/>
  <c r="FH12" i="174"/>
  <c r="FF12" i="174"/>
  <c r="FD12" i="174"/>
  <c r="FC12" i="174"/>
  <c r="EZ12" i="174"/>
  <c r="FG12" i="174"/>
  <c r="FJ12" i="174"/>
  <c r="FA13" i="174"/>
  <c r="FB13" i="174"/>
  <c r="FI13" i="174"/>
  <c r="FE13" i="174"/>
  <c r="FH13" i="174"/>
  <c r="FF13" i="174"/>
  <c r="FD13" i="174"/>
  <c r="FC13" i="174"/>
  <c r="EZ13" i="174"/>
  <c r="FG13" i="174"/>
  <c r="FJ13" i="174"/>
  <c r="FA14" i="174"/>
  <c r="FB14" i="174"/>
  <c r="FI14" i="174"/>
  <c r="FE14" i="174"/>
  <c r="FH14" i="174"/>
  <c r="FF14" i="174"/>
  <c r="FD14" i="174"/>
  <c r="FC14" i="174"/>
  <c r="EZ14" i="174"/>
  <c r="FG14" i="174"/>
  <c r="FJ14" i="174"/>
  <c r="FA15" i="174"/>
  <c r="FB15" i="174"/>
  <c r="FI15" i="174"/>
  <c r="FE15" i="174"/>
  <c r="FH15" i="174"/>
  <c r="FF15" i="174"/>
  <c r="FD15" i="174"/>
  <c r="FC15" i="174"/>
  <c r="EZ15" i="174"/>
  <c r="FG15" i="174"/>
  <c r="FJ15" i="174"/>
  <c r="FA16" i="174"/>
  <c r="FB16" i="174"/>
  <c r="FI16" i="174"/>
  <c r="FE16" i="174"/>
  <c r="FH16" i="174"/>
  <c r="FF16" i="174"/>
  <c r="FD16" i="174"/>
  <c r="FC16" i="174"/>
  <c r="EZ16" i="174"/>
  <c r="FG16" i="174"/>
  <c r="FJ16" i="174"/>
  <c r="FA17" i="174"/>
  <c r="FB17" i="174"/>
  <c r="FI17" i="174"/>
  <c r="FE17" i="174"/>
  <c r="FH17" i="174"/>
  <c r="FF17" i="174"/>
  <c r="FD17" i="174"/>
  <c r="FC17" i="174"/>
  <c r="EZ17" i="174"/>
  <c r="FG17" i="174"/>
  <c r="FJ17" i="174"/>
  <c r="FA18" i="174"/>
  <c r="FB18" i="174"/>
  <c r="FI18" i="174"/>
  <c r="FE18" i="174"/>
  <c r="FH18" i="174"/>
  <c r="FF18" i="174"/>
  <c r="FD18" i="174"/>
  <c r="FC18" i="174"/>
  <c r="EZ18" i="174"/>
  <c r="FG18" i="174"/>
  <c r="FJ18" i="174"/>
  <c r="FA19" i="174"/>
  <c r="FB19" i="174"/>
  <c r="FI19" i="174"/>
  <c r="FE19" i="174"/>
  <c r="FH19" i="174"/>
  <c r="FF19" i="174"/>
  <c r="FD19" i="174"/>
  <c r="FC19" i="174"/>
  <c r="EZ19" i="174"/>
  <c r="FG19" i="174"/>
  <c r="FJ19" i="174"/>
  <c r="FA20" i="174"/>
  <c r="FB20" i="174"/>
  <c r="FI20" i="174"/>
  <c r="FE20" i="174"/>
  <c r="FH20" i="174"/>
  <c r="FF20" i="174"/>
  <c r="FD20" i="174"/>
  <c r="FC20" i="174"/>
  <c r="EZ20" i="174"/>
  <c r="FG20" i="174"/>
  <c r="FJ20" i="174"/>
  <c r="FA21" i="174"/>
  <c r="FB21" i="174"/>
  <c r="FI21" i="174"/>
  <c r="FE21" i="174"/>
  <c r="FH21" i="174"/>
  <c r="FF21" i="174"/>
  <c r="FD21" i="174"/>
  <c r="FC21" i="174"/>
  <c r="EZ21" i="174"/>
  <c r="FG21" i="174"/>
  <c r="FJ21" i="174"/>
  <c r="FA22" i="174"/>
  <c r="FB22" i="174"/>
  <c r="FI22" i="174"/>
  <c r="FE22" i="174"/>
  <c r="FH22" i="174"/>
  <c r="FF22" i="174"/>
  <c r="FD22" i="174"/>
  <c r="FC22" i="174"/>
  <c r="EZ22" i="174"/>
  <c r="FG22" i="174"/>
  <c r="FJ22" i="174"/>
  <c r="FA23" i="174"/>
  <c r="FB23" i="174"/>
  <c r="FI23" i="174"/>
  <c r="FE23" i="174"/>
  <c r="FH23" i="174"/>
  <c r="FF23" i="174"/>
  <c r="FD23" i="174"/>
  <c r="FC23" i="174"/>
  <c r="EZ23" i="174"/>
  <c r="FG23" i="174"/>
  <c r="FJ23" i="174"/>
  <c r="FA24" i="174"/>
  <c r="FB24" i="174"/>
  <c r="FI24" i="174"/>
  <c r="FE24" i="174"/>
  <c r="FH24" i="174"/>
  <c r="FF24" i="174"/>
  <c r="FD24" i="174"/>
  <c r="FC24" i="174"/>
  <c r="EZ24" i="174"/>
  <c r="FG24" i="174"/>
  <c r="FJ24" i="174"/>
  <c r="FA25" i="174"/>
  <c r="FB25" i="174"/>
  <c r="FI25" i="174"/>
  <c r="FE25" i="174"/>
  <c r="FH25" i="174"/>
  <c r="FF25" i="174"/>
  <c r="FD25" i="174"/>
  <c r="FC25" i="174"/>
  <c r="EZ25" i="174"/>
  <c r="FG25" i="174"/>
  <c r="FJ25" i="174"/>
  <c r="FA26" i="174"/>
  <c r="FB26" i="174"/>
  <c r="FI26" i="174"/>
  <c r="FE26" i="174"/>
  <c r="FH26" i="174"/>
  <c r="FF26" i="174"/>
  <c r="FD26" i="174"/>
  <c r="FC26" i="174"/>
  <c r="EZ26" i="174"/>
  <c r="FG26" i="174"/>
  <c r="FJ26" i="174"/>
  <c r="FA27" i="174"/>
  <c r="FB27" i="174"/>
  <c r="FI27" i="174"/>
  <c r="FE27" i="174"/>
  <c r="FH27" i="174"/>
  <c r="FF27" i="174"/>
  <c r="FD27" i="174"/>
  <c r="FC27" i="174"/>
  <c r="EZ27" i="174"/>
  <c r="FG27" i="174"/>
  <c r="FJ27" i="174"/>
  <c r="FA28" i="174"/>
  <c r="FB28" i="174"/>
  <c r="FI28" i="174"/>
  <c r="FE28" i="174"/>
  <c r="FH28" i="174"/>
  <c r="FF28" i="174"/>
  <c r="FD28" i="174"/>
  <c r="FC28" i="174"/>
  <c r="EZ28" i="174"/>
  <c r="FG28" i="174"/>
  <c r="FJ28" i="174"/>
  <c r="FA29" i="174"/>
  <c r="FB29" i="174"/>
  <c r="FI29" i="174"/>
  <c r="FE29" i="174"/>
  <c r="FH29" i="174"/>
  <c r="FF29" i="174"/>
  <c r="FD29" i="174"/>
  <c r="FC29" i="174"/>
  <c r="EZ29" i="174"/>
  <c r="FG29" i="174"/>
  <c r="FJ29" i="174"/>
  <c r="FA30" i="174"/>
  <c r="FB30" i="174"/>
  <c r="FI30" i="174"/>
  <c r="FE30" i="174"/>
  <c r="FH30" i="174"/>
  <c r="FF30" i="174"/>
  <c r="FD30" i="174"/>
  <c r="FC30" i="174"/>
  <c r="EZ30" i="174"/>
  <c r="FG30" i="174"/>
  <c r="FJ30" i="174"/>
  <c r="FA31" i="174"/>
  <c r="FB31" i="174"/>
  <c r="FI31" i="174"/>
  <c r="FE31" i="174"/>
  <c r="FH31" i="174"/>
  <c r="FF31" i="174"/>
  <c r="FD31" i="174"/>
  <c r="FC31" i="174"/>
  <c r="EZ31" i="174"/>
  <c r="FG31" i="174"/>
  <c r="FJ31" i="174"/>
  <c r="FA32" i="174"/>
  <c r="FB32" i="174"/>
  <c r="FI32" i="174"/>
  <c r="FE32" i="174"/>
  <c r="FH32" i="174"/>
  <c r="FF32" i="174"/>
  <c r="FD32" i="174"/>
  <c r="FC32" i="174"/>
  <c r="EZ32" i="174"/>
  <c r="FG32" i="174"/>
  <c r="FJ32" i="174"/>
  <c r="FA33" i="174"/>
  <c r="FB33" i="174"/>
  <c r="FI33" i="174"/>
  <c r="FE33" i="174"/>
  <c r="FH33" i="174"/>
  <c r="FF33" i="174"/>
  <c r="FD33" i="174"/>
  <c r="FC33" i="174"/>
  <c r="EZ33" i="174"/>
  <c r="FG33" i="174"/>
  <c r="FJ33" i="174"/>
  <c r="FA34" i="174"/>
  <c r="FB34" i="174"/>
  <c r="FI34" i="174"/>
  <c r="FE34" i="174"/>
  <c r="FH34" i="174"/>
  <c r="FF34" i="174"/>
  <c r="FD34" i="174"/>
  <c r="FC34" i="174"/>
  <c r="EZ34" i="174"/>
  <c r="FG34" i="174"/>
  <c r="FJ34" i="174"/>
  <c r="FA35" i="174"/>
  <c r="FB35" i="174"/>
  <c r="FI35" i="174"/>
  <c r="FE35" i="174"/>
  <c r="FH35" i="174"/>
  <c r="FF35" i="174"/>
  <c r="FD35" i="174"/>
  <c r="FC35" i="174"/>
  <c r="EZ35" i="174"/>
  <c r="FG35" i="174"/>
  <c r="FJ35" i="174"/>
  <c r="FA36" i="174"/>
  <c r="FB36" i="174"/>
  <c r="FI36" i="174"/>
  <c r="FE36" i="174"/>
  <c r="FH36" i="174"/>
  <c r="FF36" i="174"/>
  <c r="FD36" i="174"/>
  <c r="FC36" i="174"/>
  <c r="EZ36" i="174"/>
  <c r="FG36" i="174"/>
  <c r="FJ36" i="174"/>
  <c r="FA37" i="174"/>
  <c r="FB37" i="174"/>
  <c r="FI37" i="174"/>
  <c r="FE37" i="174"/>
  <c r="FH37" i="174"/>
  <c r="FF37" i="174"/>
  <c r="FD37" i="174"/>
  <c r="FC37" i="174"/>
  <c r="EZ37" i="174"/>
  <c r="FG37" i="174"/>
  <c r="FJ37" i="174"/>
  <c r="FA38" i="174"/>
  <c r="FB38" i="174"/>
  <c r="FI38" i="174"/>
  <c r="FE38" i="174"/>
  <c r="FH38" i="174"/>
  <c r="FF38" i="174"/>
  <c r="FD38" i="174"/>
  <c r="FC38" i="174"/>
  <c r="EZ38" i="174"/>
  <c r="FG38" i="174"/>
  <c r="FJ38" i="174"/>
  <c r="FA39" i="174"/>
  <c r="FB39" i="174"/>
  <c r="FI39" i="174"/>
  <c r="FE39" i="174"/>
  <c r="FH39" i="174"/>
  <c r="FF39" i="174"/>
  <c r="FD39" i="174"/>
  <c r="FC39" i="174"/>
  <c r="EZ39" i="174"/>
  <c r="FG39" i="174"/>
  <c r="FJ39" i="174"/>
  <c r="FA40" i="174"/>
  <c r="FB40" i="174"/>
  <c r="FI40" i="174"/>
  <c r="FE40" i="174"/>
  <c r="FH40" i="174"/>
  <c r="FF40" i="174"/>
  <c r="FD40" i="174"/>
  <c r="FC40" i="174"/>
  <c r="EZ40" i="174"/>
  <c r="FG40" i="174"/>
  <c r="FJ40" i="174"/>
  <c r="FA41" i="174"/>
  <c r="FB41" i="174"/>
  <c r="FI41" i="174"/>
  <c r="FE41" i="174"/>
  <c r="FH41" i="174"/>
  <c r="FF41" i="174"/>
  <c r="FD41" i="174"/>
  <c r="FC41" i="174"/>
  <c r="EZ41" i="174"/>
  <c r="FG41" i="174"/>
  <c r="FJ41" i="174"/>
  <c r="FA42" i="174"/>
  <c r="FB42" i="174"/>
  <c r="FI42" i="174"/>
  <c r="FE42" i="174"/>
  <c r="FH42" i="174"/>
  <c r="FF42" i="174"/>
  <c r="FD42" i="174"/>
  <c r="FC42" i="174"/>
  <c r="EZ42" i="174"/>
  <c r="FG42" i="174"/>
  <c r="FJ42" i="174"/>
  <c r="FA43" i="174"/>
  <c r="FB43" i="174"/>
  <c r="FI43" i="174"/>
  <c r="FE43" i="174"/>
  <c r="FH43" i="174"/>
  <c r="FF43" i="174"/>
  <c r="FD43" i="174"/>
  <c r="FC43" i="174"/>
  <c r="EZ43" i="174"/>
  <c r="FG43" i="174"/>
  <c r="FJ43" i="174"/>
  <c r="FA44" i="174"/>
  <c r="FB44" i="174"/>
  <c r="FI44" i="174"/>
  <c r="FE44" i="174"/>
  <c r="FH44" i="174"/>
  <c r="FF44" i="174"/>
  <c r="FD44" i="174"/>
  <c r="FC44" i="174"/>
  <c r="EZ44" i="174"/>
  <c r="FG44" i="174"/>
  <c r="FJ44" i="174"/>
  <c r="FA45" i="174"/>
  <c r="FB45" i="174"/>
  <c r="FI45" i="174"/>
  <c r="FE45" i="174"/>
  <c r="FH45" i="174"/>
  <c r="FF45" i="174"/>
  <c r="FD45" i="174"/>
  <c r="FC45" i="174"/>
  <c r="EZ45" i="174"/>
  <c r="FG45" i="174"/>
  <c r="FJ45" i="174"/>
  <c r="FA46" i="174"/>
  <c r="FB46" i="174"/>
  <c r="FI46" i="174"/>
  <c r="FE46" i="174"/>
  <c r="FH46" i="174"/>
  <c r="FF46" i="174"/>
  <c r="FD46" i="174"/>
  <c r="FC46" i="174"/>
  <c r="EZ46" i="174"/>
  <c r="FG46" i="174"/>
  <c r="FJ46" i="174"/>
  <c r="FA47" i="174"/>
  <c r="FB47" i="174"/>
  <c r="FI47" i="174"/>
  <c r="FE47" i="174"/>
  <c r="FH47" i="174"/>
  <c r="FF47" i="174"/>
  <c r="FD47" i="174"/>
  <c r="FC47" i="174"/>
  <c r="EZ47" i="174"/>
  <c r="FG47" i="174"/>
  <c r="FJ47" i="174"/>
  <c r="FA48" i="174"/>
  <c r="FB48" i="174"/>
  <c r="FI48" i="174"/>
  <c r="FE48" i="174"/>
  <c r="FH48" i="174"/>
  <c r="FF48" i="174"/>
  <c r="FD48" i="174"/>
  <c r="FC48" i="174"/>
  <c r="EZ48" i="174"/>
  <c r="FG48" i="174"/>
  <c r="FJ48" i="174"/>
  <c r="FA49" i="174"/>
  <c r="FB49" i="174"/>
  <c r="FI49" i="174"/>
  <c r="FE49" i="174"/>
  <c r="FH49" i="174"/>
  <c r="FF49" i="174"/>
  <c r="FD49" i="174"/>
  <c r="FC49" i="174"/>
  <c r="EZ49" i="174"/>
  <c r="FG49" i="174"/>
  <c r="FJ49" i="174"/>
  <c r="FA50" i="174"/>
  <c r="FB50" i="174"/>
  <c r="FI50" i="174"/>
  <c r="FE50" i="174"/>
  <c r="FH50" i="174"/>
  <c r="FF50" i="174"/>
  <c r="FD50" i="174"/>
  <c r="FC50" i="174"/>
  <c r="EZ50" i="174"/>
  <c r="FG50" i="174"/>
  <c r="FJ50" i="174"/>
  <c r="FA51" i="174"/>
  <c r="FB51" i="174"/>
  <c r="FI51" i="174"/>
  <c r="FE51" i="174"/>
  <c r="FH51" i="174"/>
  <c r="FF51" i="174"/>
  <c r="FD51" i="174"/>
  <c r="FC51" i="174"/>
  <c r="EZ51" i="174"/>
  <c r="FG51" i="174"/>
  <c r="FJ51" i="174"/>
  <c r="FA52" i="174"/>
  <c r="FB52" i="174"/>
  <c r="FI52" i="174"/>
  <c r="FE52" i="174"/>
  <c r="FH52" i="174"/>
  <c r="FF52" i="174"/>
  <c r="FD52" i="174"/>
  <c r="FC52" i="174"/>
  <c r="EZ52" i="174"/>
  <c r="FG52" i="174"/>
  <c r="FJ52" i="174"/>
  <c r="FB1" i="174"/>
  <c r="FI1" i="174"/>
  <c r="FE1" i="174"/>
  <c r="FH1" i="174"/>
  <c r="FF1" i="174"/>
  <c r="FD1" i="174"/>
  <c r="FC1" i="174"/>
  <c r="EZ1" i="174"/>
  <c r="FG1" i="174"/>
  <c r="FJ1" i="174"/>
  <c r="FA1" i="174"/>
  <c r="EP2" i="174"/>
  <c r="EQ2" i="174"/>
  <c r="EX2" i="174"/>
  <c r="ET2" i="174"/>
  <c r="EW2" i="174"/>
  <c r="EU2" i="174"/>
  <c r="ES2" i="174"/>
  <c r="ER2" i="174"/>
  <c r="EO2" i="174"/>
  <c r="EV2" i="174"/>
  <c r="EY2" i="174"/>
  <c r="EP3" i="174"/>
  <c r="EQ3" i="174"/>
  <c r="EX3" i="174"/>
  <c r="ET3" i="174"/>
  <c r="EW3" i="174"/>
  <c r="EU3" i="174"/>
  <c r="ES3" i="174"/>
  <c r="ER3" i="174"/>
  <c r="EO3" i="174"/>
  <c r="EV3" i="174"/>
  <c r="EY3" i="174"/>
  <c r="EP4" i="174"/>
  <c r="EQ4" i="174"/>
  <c r="EX4" i="174"/>
  <c r="ET4" i="174"/>
  <c r="EW4" i="174"/>
  <c r="EU4" i="174"/>
  <c r="ES4" i="174"/>
  <c r="ER4" i="174"/>
  <c r="EO4" i="174"/>
  <c r="EV4" i="174"/>
  <c r="EY4" i="174"/>
  <c r="EP5" i="174"/>
  <c r="EQ5" i="174"/>
  <c r="EX5" i="174"/>
  <c r="ET5" i="174"/>
  <c r="EW5" i="174"/>
  <c r="EU5" i="174"/>
  <c r="ES5" i="174"/>
  <c r="ER5" i="174"/>
  <c r="EO5" i="174"/>
  <c r="EV5" i="174"/>
  <c r="EY5" i="174"/>
  <c r="EP6" i="174"/>
  <c r="EQ6" i="174"/>
  <c r="EX6" i="174"/>
  <c r="ET6" i="174"/>
  <c r="EW6" i="174"/>
  <c r="EU6" i="174"/>
  <c r="ES6" i="174"/>
  <c r="ER6" i="174"/>
  <c r="EO6" i="174"/>
  <c r="EV6" i="174"/>
  <c r="EY6" i="174"/>
  <c r="EP7" i="174"/>
  <c r="EQ7" i="174"/>
  <c r="EX7" i="174"/>
  <c r="ET7" i="174"/>
  <c r="EW7" i="174"/>
  <c r="EU7" i="174"/>
  <c r="ES7" i="174"/>
  <c r="ER7" i="174"/>
  <c r="EO7" i="174"/>
  <c r="EV7" i="174"/>
  <c r="EY7" i="174"/>
  <c r="EP8" i="174"/>
  <c r="EQ8" i="174"/>
  <c r="EX8" i="174"/>
  <c r="ET8" i="174"/>
  <c r="EW8" i="174"/>
  <c r="EU8" i="174"/>
  <c r="ES8" i="174"/>
  <c r="ER8" i="174"/>
  <c r="EO8" i="174"/>
  <c r="EV8" i="174"/>
  <c r="EY8" i="174"/>
  <c r="EP9" i="174"/>
  <c r="EQ9" i="174"/>
  <c r="EX9" i="174"/>
  <c r="ET9" i="174"/>
  <c r="EW9" i="174"/>
  <c r="EU9" i="174"/>
  <c r="ES9" i="174"/>
  <c r="ER9" i="174"/>
  <c r="EO9" i="174"/>
  <c r="EV9" i="174"/>
  <c r="EY9" i="174"/>
  <c r="EP10" i="174"/>
  <c r="EQ10" i="174"/>
  <c r="EX10" i="174"/>
  <c r="ET10" i="174"/>
  <c r="EW10" i="174"/>
  <c r="EU10" i="174"/>
  <c r="ES10" i="174"/>
  <c r="ER10" i="174"/>
  <c r="EO10" i="174"/>
  <c r="EV10" i="174"/>
  <c r="EY10" i="174"/>
  <c r="EP11" i="174"/>
  <c r="EQ11" i="174"/>
  <c r="EX11" i="174"/>
  <c r="ET11" i="174"/>
  <c r="EW11" i="174"/>
  <c r="EU11" i="174"/>
  <c r="ES11" i="174"/>
  <c r="ER11" i="174"/>
  <c r="EO11" i="174"/>
  <c r="EV11" i="174"/>
  <c r="EY11" i="174"/>
  <c r="EP12" i="174"/>
  <c r="EQ12" i="174"/>
  <c r="EX12" i="174"/>
  <c r="ET12" i="174"/>
  <c r="EW12" i="174"/>
  <c r="EU12" i="174"/>
  <c r="ES12" i="174"/>
  <c r="ER12" i="174"/>
  <c r="EO12" i="174"/>
  <c r="EV12" i="174"/>
  <c r="EY12" i="174"/>
  <c r="EP13" i="174"/>
  <c r="EQ13" i="174"/>
  <c r="EX13" i="174"/>
  <c r="ET13" i="174"/>
  <c r="EW13" i="174"/>
  <c r="EU13" i="174"/>
  <c r="ES13" i="174"/>
  <c r="ER13" i="174"/>
  <c r="EO13" i="174"/>
  <c r="EV13" i="174"/>
  <c r="EY13" i="174"/>
  <c r="EP14" i="174"/>
  <c r="EQ14" i="174"/>
  <c r="EX14" i="174"/>
  <c r="ET14" i="174"/>
  <c r="EW14" i="174"/>
  <c r="EU14" i="174"/>
  <c r="ES14" i="174"/>
  <c r="ER14" i="174"/>
  <c r="EO14" i="174"/>
  <c r="EV14" i="174"/>
  <c r="EY14" i="174"/>
  <c r="EP15" i="174"/>
  <c r="EQ15" i="174"/>
  <c r="EX15" i="174"/>
  <c r="ET15" i="174"/>
  <c r="EW15" i="174"/>
  <c r="EU15" i="174"/>
  <c r="ES15" i="174"/>
  <c r="ER15" i="174"/>
  <c r="EO15" i="174"/>
  <c r="EV15" i="174"/>
  <c r="EY15" i="174"/>
  <c r="EP16" i="174"/>
  <c r="EQ16" i="174"/>
  <c r="EX16" i="174"/>
  <c r="ET16" i="174"/>
  <c r="EW16" i="174"/>
  <c r="EU16" i="174"/>
  <c r="ES16" i="174"/>
  <c r="ER16" i="174"/>
  <c r="EO16" i="174"/>
  <c r="EV16" i="174"/>
  <c r="EY16" i="174"/>
  <c r="EP17" i="174"/>
  <c r="EQ17" i="174"/>
  <c r="EX17" i="174"/>
  <c r="ET17" i="174"/>
  <c r="EW17" i="174"/>
  <c r="EU17" i="174"/>
  <c r="ES17" i="174"/>
  <c r="ER17" i="174"/>
  <c r="EO17" i="174"/>
  <c r="EV17" i="174"/>
  <c r="EY17" i="174"/>
  <c r="EP18" i="174"/>
  <c r="EQ18" i="174"/>
  <c r="EX18" i="174"/>
  <c r="ET18" i="174"/>
  <c r="EW18" i="174"/>
  <c r="EU18" i="174"/>
  <c r="ES18" i="174"/>
  <c r="ER18" i="174"/>
  <c r="EO18" i="174"/>
  <c r="EV18" i="174"/>
  <c r="EY18" i="174"/>
  <c r="EP19" i="174"/>
  <c r="EQ19" i="174"/>
  <c r="EX19" i="174"/>
  <c r="ET19" i="174"/>
  <c r="EW19" i="174"/>
  <c r="EU19" i="174"/>
  <c r="ES19" i="174"/>
  <c r="ER19" i="174"/>
  <c r="EO19" i="174"/>
  <c r="EV19" i="174"/>
  <c r="EY19" i="174"/>
  <c r="EP20" i="174"/>
  <c r="EQ20" i="174"/>
  <c r="EX20" i="174"/>
  <c r="ET20" i="174"/>
  <c r="EW20" i="174"/>
  <c r="EU20" i="174"/>
  <c r="ES20" i="174"/>
  <c r="ER20" i="174"/>
  <c r="EO20" i="174"/>
  <c r="EV20" i="174"/>
  <c r="EY20" i="174"/>
  <c r="EP21" i="174"/>
  <c r="EQ21" i="174"/>
  <c r="EX21" i="174"/>
  <c r="ET21" i="174"/>
  <c r="EW21" i="174"/>
  <c r="EU21" i="174"/>
  <c r="ES21" i="174"/>
  <c r="ER21" i="174"/>
  <c r="EO21" i="174"/>
  <c r="EV21" i="174"/>
  <c r="EY21" i="174"/>
  <c r="EP22" i="174"/>
  <c r="EQ22" i="174"/>
  <c r="EX22" i="174"/>
  <c r="ET22" i="174"/>
  <c r="EW22" i="174"/>
  <c r="EU22" i="174"/>
  <c r="ES22" i="174"/>
  <c r="ER22" i="174"/>
  <c r="EO22" i="174"/>
  <c r="EV22" i="174"/>
  <c r="EY22" i="174"/>
  <c r="EP23" i="174"/>
  <c r="EQ23" i="174"/>
  <c r="EX23" i="174"/>
  <c r="ET23" i="174"/>
  <c r="EW23" i="174"/>
  <c r="EU23" i="174"/>
  <c r="ES23" i="174"/>
  <c r="ER23" i="174"/>
  <c r="EO23" i="174"/>
  <c r="EV23" i="174"/>
  <c r="EY23" i="174"/>
  <c r="EP24" i="174"/>
  <c r="EQ24" i="174"/>
  <c r="EX24" i="174"/>
  <c r="ET24" i="174"/>
  <c r="EW24" i="174"/>
  <c r="EU24" i="174"/>
  <c r="ES24" i="174"/>
  <c r="ER24" i="174"/>
  <c r="EO24" i="174"/>
  <c r="EV24" i="174"/>
  <c r="EY24" i="174"/>
  <c r="EP25" i="174"/>
  <c r="EQ25" i="174"/>
  <c r="EX25" i="174"/>
  <c r="ET25" i="174"/>
  <c r="EW25" i="174"/>
  <c r="EU25" i="174"/>
  <c r="ES25" i="174"/>
  <c r="ER25" i="174"/>
  <c r="EO25" i="174"/>
  <c r="EV25" i="174"/>
  <c r="EY25" i="174"/>
  <c r="EP26" i="174"/>
  <c r="EQ26" i="174"/>
  <c r="EX26" i="174"/>
  <c r="ET26" i="174"/>
  <c r="EW26" i="174"/>
  <c r="EU26" i="174"/>
  <c r="ES26" i="174"/>
  <c r="ER26" i="174"/>
  <c r="EO26" i="174"/>
  <c r="EV26" i="174"/>
  <c r="EY26" i="174"/>
  <c r="EP27" i="174"/>
  <c r="EQ27" i="174"/>
  <c r="EX27" i="174"/>
  <c r="ET27" i="174"/>
  <c r="EW27" i="174"/>
  <c r="EU27" i="174"/>
  <c r="ES27" i="174"/>
  <c r="ER27" i="174"/>
  <c r="EO27" i="174"/>
  <c r="EV27" i="174"/>
  <c r="EY27" i="174"/>
  <c r="EP28" i="174"/>
  <c r="EQ28" i="174"/>
  <c r="EX28" i="174"/>
  <c r="ET28" i="174"/>
  <c r="EW28" i="174"/>
  <c r="EU28" i="174"/>
  <c r="ES28" i="174"/>
  <c r="ER28" i="174"/>
  <c r="EO28" i="174"/>
  <c r="EV28" i="174"/>
  <c r="EY28" i="174"/>
  <c r="EP29" i="174"/>
  <c r="EQ29" i="174"/>
  <c r="EX29" i="174"/>
  <c r="ET29" i="174"/>
  <c r="EW29" i="174"/>
  <c r="EU29" i="174"/>
  <c r="ES29" i="174"/>
  <c r="ER29" i="174"/>
  <c r="EO29" i="174"/>
  <c r="EV29" i="174"/>
  <c r="EY29" i="174"/>
  <c r="EP30" i="174"/>
  <c r="EQ30" i="174"/>
  <c r="EX30" i="174"/>
  <c r="ET30" i="174"/>
  <c r="EW30" i="174"/>
  <c r="EU30" i="174"/>
  <c r="ES30" i="174"/>
  <c r="ER30" i="174"/>
  <c r="EO30" i="174"/>
  <c r="EV30" i="174"/>
  <c r="EY30" i="174"/>
  <c r="EP31" i="174"/>
  <c r="EQ31" i="174"/>
  <c r="EX31" i="174"/>
  <c r="ET31" i="174"/>
  <c r="EW31" i="174"/>
  <c r="EU31" i="174"/>
  <c r="ES31" i="174"/>
  <c r="ER31" i="174"/>
  <c r="EO31" i="174"/>
  <c r="EV31" i="174"/>
  <c r="EY31" i="174"/>
  <c r="EP32" i="174"/>
  <c r="EQ32" i="174"/>
  <c r="EX32" i="174"/>
  <c r="ET32" i="174"/>
  <c r="EW32" i="174"/>
  <c r="EU32" i="174"/>
  <c r="ES32" i="174"/>
  <c r="ER32" i="174"/>
  <c r="EO32" i="174"/>
  <c r="EV32" i="174"/>
  <c r="EY32" i="174"/>
  <c r="EP33" i="174"/>
  <c r="EQ33" i="174"/>
  <c r="EX33" i="174"/>
  <c r="ET33" i="174"/>
  <c r="EW33" i="174"/>
  <c r="EU33" i="174"/>
  <c r="ES33" i="174"/>
  <c r="ER33" i="174"/>
  <c r="EO33" i="174"/>
  <c r="EV33" i="174"/>
  <c r="EY33" i="174"/>
  <c r="EP34" i="174"/>
  <c r="EQ34" i="174"/>
  <c r="EX34" i="174"/>
  <c r="ET34" i="174"/>
  <c r="EW34" i="174"/>
  <c r="EU34" i="174"/>
  <c r="ES34" i="174"/>
  <c r="ER34" i="174"/>
  <c r="EO34" i="174"/>
  <c r="EV34" i="174"/>
  <c r="EY34" i="174"/>
  <c r="EP35" i="174"/>
  <c r="EQ35" i="174"/>
  <c r="EX35" i="174"/>
  <c r="ET35" i="174"/>
  <c r="EW35" i="174"/>
  <c r="EU35" i="174"/>
  <c r="ES35" i="174"/>
  <c r="ER35" i="174"/>
  <c r="EO35" i="174"/>
  <c r="EV35" i="174"/>
  <c r="EY35" i="174"/>
  <c r="EP36" i="174"/>
  <c r="EQ36" i="174"/>
  <c r="EX36" i="174"/>
  <c r="ET36" i="174"/>
  <c r="EW36" i="174"/>
  <c r="EU36" i="174"/>
  <c r="ES36" i="174"/>
  <c r="ER36" i="174"/>
  <c r="EO36" i="174"/>
  <c r="EV36" i="174"/>
  <c r="EY36" i="174"/>
  <c r="EP37" i="174"/>
  <c r="EQ37" i="174"/>
  <c r="EX37" i="174"/>
  <c r="ET37" i="174"/>
  <c r="EW37" i="174"/>
  <c r="EU37" i="174"/>
  <c r="ES37" i="174"/>
  <c r="ER37" i="174"/>
  <c r="EO37" i="174"/>
  <c r="EV37" i="174"/>
  <c r="EY37" i="174"/>
  <c r="EP38" i="174"/>
  <c r="EQ38" i="174"/>
  <c r="EX38" i="174"/>
  <c r="ET38" i="174"/>
  <c r="EW38" i="174"/>
  <c r="EU38" i="174"/>
  <c r="ES38" i="174"/>
  <c r="ER38" i="174"/>
  <c r="EO38" i="174"/>
  <c r="EV38" i="174"/>
  <c r="EY38" i="174"/>
  <c r="EP39" i="174"/>
  <c r="EQ39" i="174"/>
  <c r="EX39" i="174"/>
  <c r="ET39" i="174"/>
  <c r="EW39" i="174"/>
  <c r="EU39" i="174"/>
  <c r="ES39" i="174"/>
  <c r="ER39" i="174"/>
  <c r="EO39" i="174"/>
  <c r="EV39" i="174"/>
  <c r="EY39" i="174"/>
  <c r="EP40" i="174"/>
  <c r="EQ40" i="174"/>
  <c r="EX40" i="174"/>
  <c r="ET40" i="174"/>
  <c r="EW40" i="174"/>
  <c r="EU40" i="174"/>
  <c r="ES40" i="174"/>
  <c r="ER40" i="174"/>
  <c r="EO40" i="174"/>
  <c r="EV40" i="174"/>
  <c r="EY40" i="174"/>
  <c r="EP41" i="174"/>
  <c r="EQ41" i="174"/>
  <c r="EX41" i="174"/>
  <c r="ET41" i="174"/>
  <c r="EW41" i="174"/>
  <c r="EU41" i="174"/>
  <c r="ES41" i="174"/>
  <c r="ER41" i="174"/>
  <c r="EO41" i="174"/>
  <c r="EV41" i="174"/>
  <c r="EY41" i="174"/>
  <c r="EP42" i="174"/>
  <c r="EQ42" i="174"/>
  <c r="EX42" i="174"/>
  <c r="ET42" i="174"/>
  <c r="EW42" i="174"/>
  <c r="EU42" i="174"/>
  <c r="ES42" i="174"/>
  <c r="ER42" i="174"/>
  <c r="EO42" i="174"/>
  <c r="EV42" i="174"/>
  <c r="EY42" i="174"/>
  <c r="EP43" i="174"/>
  <c r="EQ43" i="174"/>
  <c r="EX43" i="174"/>
  <c r="ET43" i="174"/>
  <c r="EW43" i="174"/>
  <c r="EU43" i="174"/>
  <c r="ES43" i="174"/>
  <c r="ER43" i="174"/>
  <c r="EO43" i="174"/>
  <c r="EV43" i="174"/>
  <c r="EY43" i="174"/>
  <c r="EP44" i="174"/>
  <c r="EQ44" i="174"/>
  <c r="EX44" i="174"/>
  <c r="ET44" i="174"/>
  <c r="EW44" i="174"/>
  <c r="EU44" i="174"/>
  <c r="ES44" i="174"/>
  <c r="ER44" i="174"/>
  <c r="EO44" i="174"/>
  <c r="EV44" i="174"/>
  <c r="EY44" i="174"/>
  <c r="EP45" i="174"/>
  <c r="EQ45" i="174"/>
  <c r="EX45" i="174"/>
  <c r="ET45" i="174"/>
  <c r="EW45" i="174"/>
  <c r="EU45" i="174"/>
  <c r="ES45" i="174"/>
  <c r="ER45" i="174"/>
  <c r="EO45" i="174"/>
  <c r="EV45" i="174"/>
  <c r="EY45" i="174"/>
  <c r="EP46" i="174"/>
  <c r="EQ46" i="174"/>
  <c r="EX46" i="174"/>
  <c r="ET46" i="174"/>
  <c r="EW46" i="174"/>
  <c r="EU46" i="174"/>
  <c r="ES46" i="174"/>
  <c r="ER46" i="174"/>
  <c r="EO46" i="174"/>
  <c r="EV46" i="174"/>
  <c r="EY46" i="174"/>
  <c r="EP47" i="174"/>
  <c r="EQ47" i="174"/>
  <c r="EX47" i="174"/>
  <c r="ET47" i="174"/>
  <c r="EW47" i="174"/>
  <c r="EU47" i="174"/>
  <c r="ES47" i="174"/>
  <c r="ER47" i="174"/>
  <c r="EO47" i="174"/>
  <c r="EV47" i="174"/>
  <c r="EY47" i="174"/>
  <c r="EP48" i="174"/>
  <c r="EQ48" i="174"/>
  <c r="EX48" i="174"/>
  <c r="ET48" i="174"/>
  <c r="EW48" i="174"/>
  <c r="EU48" i="174"/>
  <c r="ES48" i="174"/>
  <c r="ER48" i="174"/>
  <c r="EO48" i="174"/>
  <c r="EV48" i="174"/>
  <c r="EY48" i="174"/>
  <c r="EP49" i="174"/>
  <c r="EQ49" i="174"/>
  <c r="EX49" i="174"/>
  <c r="ET49" i="174"/>
  <c r="EW49" i="174"/>
  <c r="EU49" i="174"/>
  <c r="ES49" i="174"/>
  <c r="ER49" i="174"/>
  <c r="EO49" i="174"/>
  <c r="EV49" i="174"/>
  <c r="EY49" i="174"/>
  <c r="EP50" i="174"/>
  <c r="EQ50" i="174"/>
  <c r="EX50" i="174"/>
  <c r="ET50" i="174"/>
  <c r="EW50" i="174"/>
  <c r="EU50" i="174"/>
  <c r="ES50" i="174"/>
  <c r="ER50" i="174"/>
  <c r="EO50" i="174"/>
  <c r="EV50" i="174"/>
  <c r="EY50" i="174"/>
  <c r="EP51" i="174"/>
  <c r="EQ51" i="174"/>
  <c r="EX51" i="174"/>
  <c r="ET51" i="174"/>
  <c r="EW51" i="174"/>
  <c r="EU51" i="174"/>
  <c r="ES51" i="174"/>
  <c r="ER51" i="174"/>
  <c r="EO51" i="174"/>
  <c r="EV51" i="174"/>
  <c r="EY51" i="174"/>
  <c r="EP52" i="174"/>
  <c r="EQ52" i="174"/>
  <c r="EX52" i="174"/>
  <c r="ET52" i="174"/>
  <c r="EW52" i="174"/>
  <c r="EU52" i="174"/>
  <c r="ES52" i="174"/>
  <c r="ER52" i="174"/>
  <c r="EO52" i="174"/>
  <c r="EV52" i="174"/>
  <c r="EY52" i="174"/>
  <c r="EQ1" i="174"/>
  <c r="EX1" i="174"/>
  <c r="ET1" i="174"/>
  <c r="EW1" i="174"/>
  <c r="EU1" i="174"/>
  <c r="ES1" i="174"/>
  <c r="ER1" i="174"/>
  <c r="EO1" i="174"/>
  <c r="EV1" i="174"/>
  <c r="EY1" i="174"/>
  <c r="EP1" i="174"/>
  <c r="EE2" i="174"/>
  <c r="EF2" i="174"/>
  <c r="EM2" i="174"/>
  <c r="EI2" i="174"/>
  <c r="EL2" i="174"/>
  <c r="EJ2" i="174"/>
  <c r="EH2" i="174"/>
  <c r="EG2" i="174"/>
  <c r="ED2" i="174"/>
  <c r="EK2" i="174"/>
  <c r="EN2" i="174"/>
  <c r="EE3" i="174"/>
  <c r="EF3" i="174"/>
  <c r="EM3" i="174"/>
  <c r="EI3" i="174"/>
  <c r="EL3" i="174"/>
  <c r="EJ3" i="174"/>
  <c r="EH3" i="174"/>
  <c r="EG3" i="174"/>
  <c r="ED3" i="174"/>
  <c r="EK3" i="174"/>
  <c r="EN3" i="174"/>
  <c r="EE4" i="174"/>
  <c r="EF4" i="174"/>
  <c r="EM4" i="174"/>
  <c r="EI4" i="174"/>
  <c r="EL4" i="174"/>
  <c r="EJ4" i="174"/>
  <c r="EH4" i="174"/>
  <c r="EG4" i="174"/>
  <c r="ED4" i="174"/>
  <c r="EK4" i="174"/>
  <c r="EN4" i="174"/>
  <c r="EE5" i="174"/>
  <c r="EF5" i="174"/>
  <c r="EM5" i="174"/>
  <c r="EI5" i="174"/>
  <c r="EL5" i="174"/>
  <c r="EJ5" i="174"/>
  <c r="EH5" i="174"/>
  <c r="EG5" i="174"/>
  <c r="ED5" i="174"/>
  <c r="EK5" i="174"/>
  <c r="EN5" i="174"/>
  <c r="EE6" i="174"/>
  <c r="EF6" i="174"/>
  <c r="EM6" i="174"/>
  <c r="EI6" i="174"/>
  <c r="EL6" i="174"/>
  <c r="EJ6" i="174"/>
  <c r="EH6" i="174"/>
  <c r="EG6" i="174"/>
  <c r="ED6" i="174"/>
  <c r="EK6" i="174"/>
  <c r="EN6" i="174"/>
  <c r="EE7" i="174"/>
  <c r="EF7" i="174"/>
  <c r="EM7" i="174"/>
  <c r="EI7" i="174"/>
  <c r="EL7" i="174"/>
  <c r="EJ7" i="174"/>
  <c r="EH7" i="174"/>
  <c r="EG7" i="174"/>
  <c r="ED7" i="174"/>
  <c r="EK7" i="174"/>
  <c r="EN7" i="174"/>
  <c r="EE8" i="174"/>
  <c r="EF8" i="174"/>
  <c r="EM8" i="174"/>
  <c r="EI8" i="174"/>
  <c r="EL8" i="174"/>
  <c r="EJ8" i="174"/>
  <c r="EH8" i="174"/>
  <c r="EG8" i="174"/>
  <c r="ED8" i="174"/>
  <c r="EK8" i="174"/>
  <c r="EN8" i="174"/>
  <c r="EE9" i="174"/>
  <c r="EF9" i="174"/>
  <c r="EM9" i="174"/>
  <c r="EI9" i="174"/>
  <c r="EL9" i="174"/>
  <c r="EJ9" i="174"/>
  <c r="EH9" i="174"/>
  <c r="EG9" i="174"/>
  <c r="ED9" i="174"/>
  <c r="EK9" i="174"/>
  <c r="EN9" i="174"/>
  <c r="EE10" i="174"/>
  <c r="EF10" i="174"/>
  <c r="EM10" i="174"/>
  <c r="EI10" i="174"/>
  <c r="EL10" i="174"/>
  <c r="EJ10" i="174"/>
  <c r="EH10" i="174"/>
  <c r="EG10" i="174"/>
  <c r="ED10" i="174"/>
  <c r="EK10" i="174"/>
  <c r="EN10" i="174"/>
  <c r="EE11" i="174"/>
  <c r="EF11" i="174"/>
  <c r="EM11" i="174"/>
  <c r="EI11" i="174"/>
  <c r="EL11" i="174"/>
  <c r="EJ11" i="174"/>
  <c r="EH11" i="174"/>
  <c r="EG11" i="174"/>
  <c r="ED11" i="174"/>
  <c r="EK11" i="174"/>
  <c r="EN11" i="174"/>
  <c r="EE12" i="174"/>
  <c r="EF12" i="174"/>
  <c r="EM12" i="174"/>
  <c r="EI12" i="174"/>
  <c r="EL12" i="174"/>
  <c r="EJ12" i="174"/>
  <c r="EH12" i="174"/>
  <c r="EG12" i="174"/>
  <c r="ED12" i="174"/>
  <c r="EK12" i="174"/>
  <c r="EN12" i="174"/>
  <c r="EE13" i="174"/>
  <c r="EF13" i="174"/>
  <c r="EM13" i="174"/>
  <c r="EI13" i="174"/>
  <c r="EL13" i="174"/>
  <c r="EJ13" i="174"/>
  <c r="EH13" i="174"/>
  <c r="EG13" i="174"/>
  <c r="ED13" i="174"/>
  <c r="EK13" i="174"/>
  <c r="EN13" i="174"/>
  <c r="EE14" i="174"/>
  <c r="EF14" i="174"/>
  <c r="EM14" i="174"/>
  <c r="EI14" i="174"/>
  <c r="EL14" i="174"/>
  <c r="EJ14" i="174"/>
  <c r="EH14" i="174"/>
  <c r="EG14" i="174"/>
  <c r="ED14" i="174"/>
  <c r="EK14" i="174"/>
  <c r="EN14" i="174"/>
  <c r="EE15" i="174"/>
  <c r="EF15" i="174"/>
  <c r="EM15" i="174"/>
  <c r="EI15" i="174"/>
  <c r="EL15" i="174"/>
  <c r="EJ15" i="174"/>
  <c r="EH15" i="174"/>
  <c r="EG15" i="174"/>
  <c r="ED15" i="174"/>
  <c r="EK15" i="174"/>
  <c r="EN15" i="174"/>
  <c r="EE16" i="174"/>
  <c r="EF16" i="174"/>
  <c r="EM16" i="174"/>
  <c r="EI16" i="174"/>
  <c r="EL16" i="174"/>
  <c r="EJ16" i="174"/>
  <c r="EH16" i="174"/>
  <c r="EG16" i="174"/>
  <c r="ED16" i="174"/>
  <c r="EK16" i="174"/>
  <c r="EN16" i="174"/>
  <c r="EE17" i="174"/>
  <c r="EF17" i="174"/>
  <c r="EM17" i="174"/>
  <c r="EI17" i="174"/>
  <c r="EL17" i="174"/>
  <c r="EJ17" i="174"/>
  <c r="EH17" i="174"/>
  <c r="EG17" i="174"/>
  <c r="ED17" i="174"/>
  <c r="EK17" i="174"/>
  <c r="EN17" i="174"/>
  <c r="EE18" i="174"/>
  <c r="EF18" i="174"/>
  <c r="EM18" i="174"/>
  <c r="EI18" i="174"/>
  <c r="EL18" i="174"/>
  <c r="EJ18" i="174"/>
  <c r="EH18" i="174"/>
  <c r="EG18" i="174"/>
  <c r="ED18" i="174"/>
  <c r="EK18" i="174"/>
  <c r="EN18" i="174"/>
  <c r="EE19" i="174"/>
  <c r="EF19" i="174"/>
  <c r="EM19" i="174"/>
  <c r="EI19" i="174"/>
  <c r="EL19" i="174"/>
  <c r="EJ19" i="174"/>
  <c r="EH19" i="174"/>
  <c r="EG19" i="174"/>
  <c r="ED19" i="174"/>
  <c r="EK19" i="174"/>
  <c r="EN19" i="174"/>
  <c r="EE20" i="174"/>
  <c r="EF20" i="174"/>
  <c r="EM20" i="174"/>
  <c r="EI20" i="174"/>
  <c r="EL20" i="174"/>
  <c r="EJ20" i="174"/>
  <c r="EH20" i="174"/>
  <c r="EG20" i="174"/>
  <c r="ED20" i="174"/>
  <c r="EK20" i="174"/>
  <c r="EN20" i="174"/>
  <c r="EE21" i="174"/>
  <c r="EF21" i="174"/>
  <c r="EM21" i="174"/>
  <c r="EI21" i="174"/>
  <c r="EL21" i="174"/>
  <c r="EJ21" i="174"/>
  <c r="EH21" i="174"/>
  <c r="EG21" i="174"/>
  <c r="ED21" i="174"/>
  <c r="EK21" i="174"/>
  <c r="EN21" i="174"/>
  <c r="EE22" i="174"/>
  <c r="EF22" i="174"/>
  <c r="EM22" i="174"/>
  <c r="EI22" i="174"/>
  <c r="EL22" i="174"/>
  <c r="EJ22" i="174"/>
  <c r="EH22" i="174"/>
  <c r="EG22" i="174"/>
  <c r="ED22" i="174"/>
  <c r="EK22" i="174"/>
  <c r="EN22" i="174"/>
  <c r="EE23" i="174"/>
  <c r="EF23" i="174"/>
  <c r="EM23" i="174"/>
  <c r="EI23" i="174"/>
  <c r="EL23" i="174"/>
  <c r="EJ23" i="174"/>
  <c r="EH23" i="174"/>
  <c r="EG23" i="174"/>
  <c r="ED23" i="174"/>
  <c r="EK23" i="174"/>
  <c r="EN23" i="174"/>
  <c r="EE24" i="174"/>
  <c r="EF24" i="174"/>
  <c r="EM24" i="174"/>
  <c r="EI24" i="174"/>
  <c r="EL24" i="174"/>
  <c r="EJ24" i="174"/>
  <c r="EH24" i="174"/>
  <c r="EG24" i="174"/>
  <c r="ED24" i="174"/>
  <c r="EK24" i="174"/>
  <c r="EN24" i="174"/>
  <c r="EE25" i="174"/>
  <c r="EF25" i="174"/>
  <c r="EM25" i="174"/>
  <c r="EI25" i="174"/>
  <c r="EL25" i="174"/>
  <c r="EJ25" i="174"/>
  <c r="EH25" i="174"/>
  <c r="EG25" i="174"/>
  <c r="ED25" i="174"/>
  <c r="EK25" i="174"/>
  <c r="EN25" i="174"/>
  <c r="EE26" i="174"/>
  <c r="EF26" i="174"/>
  <c r="EM26" i="174"/>
  <c r="EI26" i="174"/>
  <c r="EL26" i="174"/>
  <c r="EJ26" i="174"/>
  <c r="EH26" i="174"/>
  <c r="EG26" i="174"/>
  <c r="ED26" i="174"/>
  <c r="EK26" i="174"/>
  <c r="EN26" i="174"/>
  <c r="EE27" i="174"/>
  <c r="EF27" i="174"/>
  <c r="EM27" i="174"/>
  <c r="EI27" i="174"/>
  <c r="EL27" i="174"/>
  <c r="EJ27" i="174"/>
  <c r="EH27" i="174"/>
  <c r="EG27" i="174"/>
  <c r="ED27" i="174"/>
  <c r="EK27" i="174"/>
  <c r="EN27" i="174"/>
  <c r="EE28" i="174"/>
  <c r="EF28" i="174"/>
  <c r="EM28" i="174"/>
  <c r="EI28" i="174"/>
  <c r="EL28" i="174"/>
  <c r="EJ28" i="174"/>
  <c r="EH28" i="174"/>
  <c r="EG28" i="174"/>
  <c r="ED28" i="174"/>
  <c r="EK28" i="174"/>
  <c r="EN28" i="174"/>
  <c r="EE29" i="174"/>
  <c r="EF29" i="174"/>
  <c r="EM29" i="174"/>
  <c r="EI29" i="174"/>
  <c r="EL29" i="174"/>
  <c r="EJ29" i="174"/>
  <c r="EH29" i="174"/>
  <c r="EG29" i="174"/>
  <c r="ED29" i="174"/>
  <c r="EK29" i="174"/>
  <c r="EN29" i="174"/>
  <c r="EE30" i="174"/>
  <c r="EF30" i="174"/>
  <c r="EM30" i="174"/>
  <c r="EI30" i="174"/>
  <c r="EL30" i="174"/>
  <c r="EJ30" i="174"/>
  <c r="EH30" i="174"/>
  <c r="EG30" i="174"/>
  <c r="ED30" i="174"/>
  <c r="EK30" i="174"/>
  <c r="EN30" i="174"/>
  <c r="EE31" i="174"/>
  <c r="EF31" i="174"/>
  <c r="EM31" i="174"/>
  <c r="EI31" i="174"/>
  <c r="EL31" i="174"/>
  <c r="EJ31" i="174"/>
  <c r="EH31" i="174"/>
  <c r="EG31" i="174"/>
  <c r="ED31" i="174"/>
  <c r="EK31" i="174"/>
  <c r="EN31" i="174"/>
  <c r="EE32" i="174"/>
  <c r="EF32" i="174"/>
  <c r="EM32" i="174"/>
  <c r="EI32" i="174"/>
  <c r="EL32" i="174"/>
  <c r="EJ32" i="174"/>
  <c r="EH32" i="174"/>
  <c r="EG32" i="174"/>
  <c r="ED32" i="174"/>
  <c r="EK32" i="174"/>
  <c r="EN32" i="174"/>
  <c r="EE33" i="174"/>
  <c r="EF33" i="174"/>
  <c r="EM33" i="174"/>
  <c r="EI33" i="174"/>
  <c r="EL33" i="174"/>
  <c r="EJ33" i="174"/>
  <c r="EH33" i="174"/>
  <c r="EG33" i="174"/>
  <c r="ED33" i="174"/>
  <c r="EK33" i="174"/>
  <c r="EN33" i="174"/>
  <c r="EE34" i="174"/>
  <c r="EF34" i="174"/>
  <c r="EM34" i="174"/>
  <c r="EI34" i="174"/>
  <c r="EL34" i="174"/>
  <c r="EJ34" i="174"/>
  <c r="EH34" i="174"/>
  <c r="EG34" i="174"/>
  <c r="ED34" i="174"/>
  <c r="EK34" i="174"/>
  <c r="EN34" i="174"/>
  <c r="EE35" i="174"/>
  <c r="EF35" i="174"/>
  <c r="EM35" i="174"/>
  <c r="EI35" i="174"/>
  <c r="EL35" i="174"/>
  <c r="EJ35" i="174"/>
  <c r="EH35" i="174"/>
  <c r="EG35" i="174"/>
  <c r="ED35" i="174"/>
  <c r="EK35" i="174"/>
  <c r="EN35" i="174"/>
  <c r="EE36" i="174"/>
  <c r="EF36" i="174"/>
  <c r="EM36" i="174"/>
  <c r="EI36" i="174"/>
  <c r="EL36" i="174"/>
  <c r="EJ36" i="174"/>
  <c r="EH36" i="174"/>
  <c r="EG36" i="174"/>
  <c r="ED36" i="174"/>
  <c r="EK36" i="174"/>
  <c r="EN36" i="174"/>
  <c r="EE37" i="174"/>
  <c r="EF37" i="174"/>
  <c r="EM37" i="174"/>
  <c r="EI37" i="174"/>
  <c r="EL37" i="174"/>
  <c r="EJ37" i="174"/>
  <c r="EH37" i="174"/>
  <c r="EG37" i="174"/>
  <c r="ED37" i="174"/>
  <c r="EK37" i="174"/>
  <c r="EN37" i="174"/>
  <c r="EE38" i="174"/>
  <c r="EF38" i="174"/>
  <c r="EM38" i="174"/>
  <c r="EI38" i="174"/>
  <c r="EL38" i="174"/>
  <c r="EJ38" i="174"/>
  <c r="EH38" i="174"/>
  <c r="EG38" i="174"/>
  <c r="ED38" i="174"/>
  <c r="EK38" i="174"/>
  <c r="EN38" i="174"/>
  <c r="EE39" i="174"/>
  <c r="EF39" i="174"/>
  <c r="EM39" i="174"/>
  <c r="EI39" i="174"/>
  <c r="EL39" i="174"/>
  <c r="EJ39" i="174"/>
  <c r="EH39" i="174"/>
  <c r="EG39" i="174"/>
  <c r="ED39" i="174"/>
  <c r="EK39" i="174"/>
  <c r="EN39" i="174"/>
  <c r="EE40" i="174"/>
  <c r="EF40" i="174"/>
  <c r="EM40" i="174"/>
  <c r="EI40" i="174"/>
  <c r="EL40" i="174"/>
  <c r="EJ40" i="174"/>
  <c r="EH40" i="174"/>
  <c r="EG40" i="174"/>
  <c r="ED40" i="174"/>
  <c r="EK40" i="174"/>
  <c r="EN40" i="174"/>
  <c r="EE41" i="174"/>
  <c r="EF41" i="174"/>
  <c r="EM41" i="174"/>
  <c r="EI41" i="174"/>
  <c r="EL41" i="174"/>
  <c r="EJ41" i="174"/>
  <c r="EH41" i="174"/>
  <c r="EG41" i="174"/>
  <c r="ED41" i="174"/>
  <c r="EK41" i="174"/>
  <c r="EN41" i="174"/>
  <c r="EE42" i="174"/>
  <c r="EF42" i="174"/>
  <c r="EM42" i="174"/>
  <c r="EI42" i="174"/>
  <c r="EL42" i="174"/>
  <c r="EJ42" i="174"/>
  <c r="EH42" i="174"/>
  <c r="EG42" i="174"/>
  <c r="ED42" i="174"/>
  <c r="EK42" i="174"/>
  <c r="EN42" i="174"/>
  <c r="EE43" i="174"/>
  <c r="EF43" i="174"/>
  <c r="EM43" i="174"/>
  <c r="EI43" i="174"/>
  <c r="EL43" i="174"/>
  <c r="EJ43" i="174"/>
  <c r="EH43" i="174"/>
  <c r="EG43" i="174"/>
  <c r="ED43" i="174"/>
  <c r="EK43" i="174"/>
  <c r="EN43" i="174"/>
  <c r="EE44" i="174"/>
  <c r="EF44" i="174"/>
  <c r="EM44" i="174"/>
  <c r="EI44" i="174"/>
  <c r="EL44" i="174"/>
  <c r="EJ44" i="174"/>
  <c r="EH44" i="174"/>
  <c r="EG44" i="174"/>
  <c r="ED44" i="174"/>
  <c r="EK44" i="174"/>
  <c r="EN44" i="174"/>
  <c r="EE45" i="174"/>
  <c r="EF45" i="174"/>
  <c r="EM45" i="174"/>
  <c r="EI45" i="174"/>
  <c r="EL45" i="174"/>
  <c r="EJ45" i="174"/>
  <c r="EH45" i="174"/>
  <c r="EG45" i="174"/>
  <c r="ED45" i="174"/>
  <c r="EK45" i="174"/>
  <c r="EN45" i="174"/>
  <c r="EE46" i="174"/>
  <c r="EF46" i="174"/>
  <c r="EM46" i="174"/>
  <c r="EI46" i="174"/>
  <c r="EL46" i="174"/>
  <c r="EJ46" i="174"/>
  <c r="EH46" i="174"/>
  <c r="EG46" i="174"/>
  <c r="ED46" i="174"/>
  <c r="EK46" i="174"/>
  <c r="EN46" i="174"/>
  <c r="EE47" i="174"/>
  <c r="EF47" i="174"/>
  <c r="EM47" i="174"/>
  <c r="EI47" i="174"/>
  <c r="EL47" i="174"/>
  <c r="EJ47" i="174"/>
  <c r="EH47" i="174"/>
  <c r="EG47" i="174"/>
  <c r="ED47" i="174"/>
  <c r="EK47" i="174"/>
  <c r="EN47" i="174"/>
  <c r="EE48" i="174"/>
  <c r="EF48" i="174"/>
  <c r="EM48" i="174"/>
  <c r="EI48" i="174"/>
  <c r="EL48" i="174"/>
  <c r="EJ48" i="174"/>
  <c r="EH48" i="174"/>
  <c r="EG48" i="174"/>
  <c r="ED48" i="174"/>
  <c r="EK48" i="174"/>
  <c r="EN48" i="174"/>
  <c r="EE49" i="174"/>
  <c r="EF49" i="174"/>
  <c r="EM49" i="174"/>
  <c r="EI49" i="174"/>
  <c r="EL49" i="174"/>
  <c r="EJ49" i="174"/>
  <c r="EH49" i="174"/>
  <c r="EG49" i="174"/>
  <c r="ED49" i="174"/>
  <c r="EK49" i="174"/>
  <c r="EN49" i="174"/>
  <c r="EE50" i="174"/>
  <c r="EF50" i="174"/>
  <c r="EM50" i="174"/>
  <c r="EI50" i="174"/>
  <c r="EL50" i="174"/>
  <c r="EJ50" i="174"/>
  <c r="EH50" i="174"/>
  <c r="EG50" i="174"/>
  <c r="ED50" i="174"/>
  <c r="EK50" i="174"/>
  <c r="EN50" i="174"/>
  <c r="EE51" i="174"/>
  <c r="EF51" i="174"/>
  <c r="EM51" i="174"/>
  <c r="EI51" i="174"/>
  <c r="EL51" i="174"/>
  <c r="EJ51" i="174"/>
  <c r="EH51" i="174"/>
  <c r="EG51" i="174"/>
  <c r="ED51" i="174"/>
  <c r="EK51" i="174"/>
  <c r="EN51" i="174"/>
  <c r="EE52" i="174"/>
  <c r="EF52" i="174"/>
  <c r="EM52" i="174"/>
  <c r="EI52" i="174"/>
  <c r="EL52" i="174"/>
  <c r="EJ52" i="174"/>
  <c r="EH52" i="174"/>
  <c r="EG52" i="174"/>
  <c r="ED52" i="174"/>
  <c r="EK52" i="174"/>
  <c r="EN52" i="174"/>
  <c r="EF1" i="174"/>
  <c r="EM1" i="174"/>
  <c r="EI1" i="174"/>
  <c r="EL1" i="174"/>
  <c r="EJ1" i="174"/>
  <c r="EH1" i="174"/>
  <c r="EG1" i="174"/>
  <c r="ED1" i="174"/>
  <c r="EK1" i="174"/>
  <c r="EN1" i="174"/>
  <c r="EE1" i="174"/>
  <c r="DT2" i="174"/>
  <c r="DU2" i="174"/>
  <c r="EB2" i="174"/>
  <c r="DX2" i="174"/>
  <c r="EA2" i="174"/>
  <c r="DY2" i="174"/>
  <c r="DW2" i="174"/>
  <c r="DV2" i="174"/>
  <c r="DS2" i="174"/>
  <c r="DZ2" i="174"/>
  <c r="EC2" i="174"/>
  <c r="DT3" i="174"/>
  <c r="DU3" i="174"/>
  <c r="EB3" i="174"/>
  <c r="DX3" i="174"/>
  <c r="EA3" i="174"/>
  <c r="DY3" i="174"/>
  <c r="DW3" i="174"/>
  <c r="DV3" i="174"/>
  <c r="DS3" i="174"/>
  <c r="DZ3" i="174"/>
  <c r="EC3" i="174"/>
  <c r="DT4" i="174"/>
  <c r="DU4" i="174"/>
  <c r="EB4" i="174"/>
  <c r="DX4" i="174"/>
  <c r="EA4" i="174"/>
  <c r="DY4" i="174"/>
  <c r="DW4" i="174"/>
  <c r="DV4" i="174"/>
  <c r="DS4" i="174"/>
  <c r="DZ4" i="174"/>
  <c r="EC4" i="174"/>
  <c r="DT5" i="174"/>
  <c r="DU5" i="174"/>
  <c r="EB5" i="174"/>
  <c r="DX5" i="174"/>
  <c r="EA5" i="174"/>
  <c r="DY5" i="174"/>
  <c r="DW5" i="174"/>
  <c r="DV5" i="174"/>
  <c r="DS5" i="174"/>
  <c r="DZ5" i="174"/>
  <c r="EC5" i="174"/>
  <c r="DT6" i="174"/>
  <c r="DU6" i="174"/>
  <c r="EB6" i="174"/>
  <c r="DX6" i="174"/>
  <c r="EA6" i="174"/>
  <c r="DY6" i="174"/>
  <c r="DW6" i="174"/>
  <c r="DV6" i="174"/>
  <c r="DS6" i="174"/>
  <c r="DZ6" i="174"/>
  <c r="EC6" i="174"/>
  <c r="DT7" i="174"/>
  <c r="DU7" i="174"/>
  <c r="EB7" i="174"/>
  <c r="DX7" i="174"/>
  <c r="EA7" i="174"/>
  <c r="DY7" i="174"/>
  <c r="DW7" i="174"/>
  <c r="DV7" i="174"/>
  <c r="DS7" i="174"/>
  <c r="DZ7" i="174"/>
  <c r="EC7" i="174"/>
  <c r="DT8" i="174"/>
  <c r="DU8" i="174"/>
  <c r="EB8" i="174"/>
  <c r="DX8" i="174"/>
  <c r="EA8" i="174"/>
  <c r="DY8" i="174"/>
  <c r="DW8" i="174"/>
  <c r="DV8" i="174"/>
  <c r="DS8" i="174"/>
  <c r="DZ8" i="174"/>
  <c r="EC8" i="174"/>
  <c r="DT9" i="174"/>
  <c r="DU9" i="174"/>
  <c r="EB9" i="174"/>
  <c r="DX9" i="174"/>
  <c r="EA9" i="174"/>
  <c r="DY9" i="174"/>
  <c r="DW9" i="174"/>
  <c r="DV9" i="174"/>
  <c r="DS9" i="174"/>
  <c r="DZ9" i="174"/>
  <c r="EC9" i="174"/>
  <c r="DT10" i="174"/>
  <c r="DU10" i="174"/>
  <c r="EB10" i="174"/>
  <c r="DX10" i="174"/>
  <c r="EA10" i="174"/>
  <c r="DY10" i="174"/>
  <c r="DW10" i="174"/>
  <c r="DV10" i="174"/>
  <c r="DS10" i="174"/>
  <c r="DZ10" i="174"/>
  <c r="EC10" i="174"/>
  <c r="DT11" i="174"/>
  <c r="DU11" i="174"/>
  <c r="EB11" i="174"/>
  <c r="DX11" i="174"/>
  <c r="EA11" i="174"/>
  <c r="DY11" i="174"/>
  <c r="DW11" i="174"/>
  <c r="DV11" i="174"/>
  <c r="DS11" i="174"/>
  <c r="DZ11" i="174"/>
  <c r="EC11" i="174"/>
  <c r="DT12" i="174"/>
  <c r="DU12" i="174"/>
  <c r="EB12" i="174"/>
  <c r="DX12" i="174"/>
  <c r="EA12" i="174"/>
  <c r="DY12" i="174"/>
  <c r="DW12" i="174"/>
  <c r="DV12" i="174"/>
  <c r="DS12" i="174"/>
  <c r="DZ12" i="174"/>
  <c r="EC12" i="174"/>
  <c r="DT13" i="174"/>
  <c r="DU13" i="174"/>
  <c r="EB13" i="174"/>
  <c r="DX13" i="174"/>
  <c r="EA13" i="174"/>
  <c r="DY13" i="174"/>
  <c r="DW13" i="174"/>
  <c r="DV13" i="174"/>
  <c r="DS13" i="174"/>
  <c r="DZ13" i="174"/>
  <c r="EC13" i="174"/>
  <c r="DT14" i="174"/>
  <c r="DU14" i="174"/>
  <c r="EB14" i="174"/>
  <c r="DX14" i="174"/>
  <c r="EA14" i="174"/>
  <c r="DY14" i="174"/>
  <c r="DW14" i="174"/>
  <c r="DV14" i="174"/>
  <c r="DS14" i="174"/>
  <c r="DZ14" i="174"/>
  <c r="EC14" i="174"/>
  <c r="DT15" i="174"/>
  <c r="DU15" i="174"/>
  <c r="EB15" i="174"/>
  <c r="DX15" i="174"/>
  <c r="EA15" i="174"/>
  <c r="DY15" i="174"/>
  <c r="DW15" i="174"/>
  <c r="DV15" i="174"/>
  <c r="DS15" i="174"/>
  <c r="DZ15" i="174"/>
  <c r="EC15" i="174"/>
  <c r="DT16" i="174"/>
  <c r="DU16" i="174"/>
  <c r="EB16" i="174"/>
  <c r="DX16" i="174"/>
  <c r="EA16" i="174"/>
  <c r="DY16" i="174"/>
  <c r="DW16" i="174"/>
  <c r="DV16" i="174"/>
  <c r="DS16" i="174"/>
  <c r="DZ16" i="174"/>
  <c r="EC16" i="174"/>
  <c r="DT17" i="174"/>
  <c r="DU17" i="174"/>
  <c r="EB17" i="174"/>
  <c r="DX17" i="174"/>
  <c r="EA17" i="174"/>
  <c r="DY17" i="174"/>
  <c r="DW17" i="174"/>
  <c r="DV17" i="174"/>
  <c r="DS17" i="174"/>
  <c r="DZ17" i="174"/>
  <c r="EC17" i="174"/>
  <c r="DT18" i="174"/>
  <c r="DU18" i="174"/>
  <c r="EB18" i="174"/>
  <c r="DX18" i="174"/>
  <c r="EA18" i="174"/>
  <c r="DY18" i="174"/>
  <c r="DW18" i="174"/>
  <c r="DV18" i="174"/>
  <c r="DS18" i="174"/>
  <c r="DZ18" i="174"/>
  <c r="EC18" i="174"/>
  <c r="DT19" i="174"/>
  <c r="DU19" i="174"/>
  <c r="EB19" i="174"/>
  <c r="DX19" i="174"/>
  <c r="EA19" i="174"/>
  <c r="DY19" i="174"/>
  <c r="DW19" i="174"/>
  <c r="DV19" i="174"/>
  <c r="DS19" i="174"/>
  <c r="DZ19" i="174"/>
  <c r="EC19" i="174"/>
  <c r="DT20" i="174"/>
  <c r="DU20" i="174"/>
  <c r="EB20" i="174"/>
  <c r="DX20" i="174"/>
  <c r="EA20" i="174"/>
  <c r="DY20" i="174"/>
  <c r="DW20" i="174"/>
  <c r="DV20" i="174"/>
  <c r="DS20" i="174"/>
  <c r="DZ20" i="174"/>
  <c r="EC20" i="174"/>
  <c r="DT21" i="174"/>
  <c r="DU21" i="174"/>
  <c r="EB21" i="174"/>
  <c r="DX21" i="174"/>
  <c r="EA21" i="174"/>
  <c r="DY21" i="174"/>
  <c r="DW21" i="174"/>
  <c r="DV21" i="174"/>
  <c r="DS21" i="174"/>
  <c r="DZ21" i="174"/>
  <c r="EC21" i="174"/>
  <c r="DT22" i="174"/>
  <c r="DU22" i="174"/>
  <c r="EB22" i="174"/>
  <c r="DX22" i="174"/>
  <c r="EA22" i="174"/>
  <c r="DY22" i="174"/>
  <c r="DW22" i="174"/>
  <c r="DV22" i="174"/>
  <c r="DS22" i="174"/>
  <c r="DZ22" i="174"/>
  <c r="EC22" i="174"/>
  <c r="DT23" i="174"/>
  <c r="DU23" i="174"/>
  <c r="EB23" i="174"/>
  <c r="DX23" i="174"/>
  <c r="EA23" i="174"/>
  <c r="DY23" i="174"/>
  <c r="DW23" i="174"/>
  <c r="DV23" i="174"/>
  <c r="DS23" i="174"/>
  <c r="DZ23" i="174"/>
  <c r="EC23" i="174"/>
  <c r="DT24" i="174"/>
  <c r="DU24" i="174"/>
  <c r="EB24" i="174"/>
  <c r="DX24" i="174"/>
  <c r="EA24" i="174"/>
  <c r="DY24" i="174"/>
  <c r="DW24" i="174"/>
  <c r="DV24" i="174"/>
  <c r="DS24" i="174"/>
  <c r="DZ24" i="174"/>
  <c r="EC24" i="174"/>
  <c r="DT25" i="174"/>
  <c r="DU25" i="174"/>
  <c r="EB25" i="174"/>
  <c r="DX25" i="174"/>
  <c r="EA25" i="174"/>
  <c r="DY25" i="174"/>
  <c r="DW25" i="174"/>
  <c r="DV25" i="174"/>
  <c r="DS25" i="174"/>
  <c r="DZ25" i="174"/>
  <c r="EC25" i="174"/>
  <c r="DT26" i="174"/>
  <c r="DU26" i="174"/>
  <c r="EB26" i="174"/>
  <c r="DX26" i="174"/>
  <c r="EA26" i="174"/>
  <c r="DY26" i="174"/>
  <c r="DW26" i="174"/>
  <c r="DV26" i="174"/>
  <c r="DS26" i="174"/>
  <c r="DZ26" i="174"/>
  <c r="EC26" i="174"/>
  <c r="DT27" i="174"/>
  <c r="DU27" i="174"/>
  <c r="EB27" i="174"/>
  <c r="DX27" i="174"/>
  <c r="EA27" i="174"/>
  <c r="DY27" i="174"/>
  <c r="DW27" i="174"/>
  <c r="DV27" i="174"/>
  <c r="DS27" i="174"/>
  <c r="DZ27" i="174"/>
  <c r="EC27" i="174"/>
  <c r="DT28" i="174"/>
  <c r="DU28" i="174"/>
  <c r="EB28" i="174"/>
  <c r="DX28" i="174"/>
  <c r="EA28" i="174"/>
  <c r="DY28" i="174"/>
  <c r="DW28" i="174"/>
  <c r="DV28" i="174"/>
  <c r="DS28" i="174"/>
  <c r="DZ28" i="174"/>
  <c r="EC28" i="174"/>
  <c r="DT29" i="174"/>
  <c r="DU29" i="174"/>
  <c r="EB29" i="174"/>
  <c r="DX29" i="174"/>
  <c r="EA29" i="174"/>
  <c r="DY29" i="174"/>
  <c r="DW29" i="174"/>
  <c r="DV29" i="174"/>
  <c r="DS29" i="174"/>
  <c r="DZ29" i="174"/>
  <c r="EC29" i="174"/>
  <c r="DT30" i="174"/>
  <c r="DU30" i="174"/>
  <c r="EB30" i="174"/>
  <c r="DX30" i="174"/>
  <c r="EA30" i="174"/>
  <c r="DY30" i="174"/>
  <c r="DW30" i="174"/>
  <c r="DV30" i="174"/>
  <c r="DS30" i="174"/>
  <c r="DZ30" i="174"/>
  <c r="EC30" i="174"/>
  <c r="DT31" i="174"/>
  <c r="DU31" i="174"/>
  <c r="EB31" i="174"/>
  <c r="DX31" i="174"/>
  <c r="EA31" i="174"/>
  <c r="DY31" i="174"/>
  <c r="DW31" i="174"/>
  <c r="DV31" i="174"/>
  <c r="DS31" i="174"/>
  <c r="DZ31" i="174"/>
  <c r="EC31" i="174"/>
  <c r="DT32" i="174"/>
  <c r="DU32" i="174"/>
  <c r="EB32" i="174"/>
  <c r="DX32" i="174"/>
  <c r="EA32" i="174"/>
  <c r="DY32" i="174"/>
  <c r="DW32" i="174"/>
  <c r="DV32" i="174"/>
  <c r="DS32" i="174"/>
  <c r="DZ32" i="174"/>
  <c r="EC32" i="174"/>
  <c r="DT33" i="174"/>
  <c r="DU33" i="174"/>
  <c r="EB33" i="174"/>
  <c r="DX33" i="174"/>
  <c r="EA33" i="174"/>
  <c r="DY33" i="174"/>
  <c r="DW33" i="174"/>
  <c r="DV33" i="174"/>
  <c r="DS33" i="174"/>
  <c r="DZ33" i="174"/>
  <c r="EC33" i="174"/>
  <c r="DT34" i="174"/>
  <c r="DU34" i="174"/>
  <c r="EB34" i="174"/>
  <c r="DX34" i="174"/>
  <c r="EA34" i="174"/>
  <c r="DY34" i="174"/>
  <c r="DW34" i="174"/>
  <c r="DV34" i="174"/>
  <c r="DS34" i="174"/>
  <c r="DZ34" i="174"/>
  <c r="EC34" i="174"/>
  <c r="DT35" i="174"/>
  <c r="DU35" i="174"/>
  <c r="EB35" i="174"/>
  <c r="DX35" i="174"/>
  <c r="EA35" i="174"/>
  <c r="DY35" i="174"/>
  <c r="DW35" i="174"/>
  <c r="DV35" i="174"/>
  <c r="DS35" i="174"/>
  <c r="DZ35" i="174"/>
  <c r="EC35" i="174"/>
  <c r="DT36" i="174"/>
  <c r="DU36" i="174"/>
  <c r="EB36" i="174"/>
  <c r="DX36" i="174"/>
  <c r="EA36" i="174"/>
  <c r="DY36" i="174"/>
  <c r="DW36" i="174"/>
  <c r="DV36" i="174"/>
  <c r="DS36" i="174"/>
  <c r="DZ36" i="174"/>
  <c r="EC36" i="174"/>
  <c r="DT37" i="174"/>
  <c r="DU37" i="174"/>
  <c r="EB37" i="174"/>
  <c r="DX37" i="174"/>
  <c r="EA37" i="174"/>
  <c r="DY37" i="174"/>
  <c r="DW37" i="174"/>
  <c r="DV37" i="174"/>
  <c r="DS37" i="174"/>
  <c r="DZ37" i="174"/>
  <c r="EC37" i="174"/>
  <c r="DT38" i="174"/>
  <c r="DU38" i="174"/>
  <c r="EB38" i="174"/>
  <c r="DX38" i="174"/>
  <c r="EA38" i="174"/>
  <c r="DY38" i="174"/>
  <c r="DW38" i="174"/>
  <c r="DV38" i="174"/>
  <c r="DS38" i="174"/>
  <c r="DZ38" i="174"/>
  <c r="EC38" i="174"/>
  <c r="DT39" i="174"/>
  <c r="DU39" i="174"/>
  <c r="EB39" i="174"/>
  <c r="DX39" i="174"/>
  <c r="EA39" i="174"/>
  <c r="DY39" i="174"/>
  <c r="DW39" i="174"/>
  <c r="DV39" i="174"/>
  <c r="DS39" i="174"/>
  <c r="DZ39" i="174"/>
  <c r="EC39" i="174"/>
  <c r="DT40" i="174"/>
  <c r="DU40" i="174"/>
  <c r="EB40" i="174"/>
  <c r="DX40" i="174"/>
  <c r="EA40" i="174"/>
  <c r="DY40" i="174"/>
  <c r="DW40" i="174"/>
  <c r="DV40" i="174"/>
  <c r="DS40" i="174"/>
  <c r="DZ40" i="174"/>
  <c r="EC40" i="174"/>
  <c r="DT41" i="174"/>
  <c r="DU41" i="174"/>
  <c r="EB41" i="174"/>
  <c r="DX41" i="174"/>
  <c r="EA41" i="174"/>
  <c r="DY41" i="174"/>
  <c r="DW41" i="174"/>
  <c r="DV41" i="174"/>
  <c r="DS41" i="174"/>
  <c r="DZ41" i="174"/>
  <c r="EC41" i="174"/>
  <c r="DT42" i="174"/>
  <c r="DU42" i="174"/>
  <c r="EB42" i="174"/>
  <c r="DX42" i="174"/>
  <c r="EA42" i="174"/>
  <c r="DY42" i="174"/>
  <c r="DW42" i="174"/>
  <c r="DV42" i="174"/>
  <c r="DS42" i="174"/>
  <c r="DZ42" i="174"/>
  <c r="EC42" i="174"/>
  <c r="DT43" i="174"/>
  <c r="DU43" i="174"/>
  <c r="EB43" i="174"/>
  <c r="DX43" i="174"/>
  <c r="EA43" i="174"/>
  <c r="DY43" i="174"/>
  <c r="DW43" i="174"/>
  <c r="DV43" i="174"/>
  <c r="DS43" i="174"/>
  <c r="DZ43" i="174"/>
  <c r="EC43" i="174"/>
  <c r="DT44" i="174"/>
  <c r="DU44" i="174"/>
  <c r="EB44" i="174"/>
  <c r="DX44" i="174"/>
  <c r="EA44" i="174"/>
  <c r="DY44" i="174"/>
  <c r="DW44" i="174"/>
  <c r="DV44" i="174"/>
  <c r="DS44" i="174"/>
  <c r="DZ44" i="174"/>
  <c r="EC44" i="174"/>
  <c r="DT45" i="174"/>
  <c r="DU45" i="174"/>
  <c r="EB45" i="174"/>
  <c r="DX45" i="174"/>
  <c r="EA45" i="174"/>
  <c r="DY45" i="174"/>
  <c r="DW45" i="174"/>
  <c r="DV45" i="174"/>
  <c r="DS45" i="174"/>
  <c r="DZ45" i="174"/>
  <c r="EC45" i="174"/>
  <c r="DT46" i="174"/>
  <c r="DU46" i="174"/>
  <c r="EB46" i="174"/>
  <c r="DX46" i="174"/>
  <c r="EA46" i="174"/>
  <c r="DY46" i="174"/>
  <c r="DW46" i="174"/>
  <c r="DV46" i="174"/>
  <c r="DS46" i="174"/>
  <c r="DZ46" i="174"/>
  <c r="EC46" i="174"/>
  <c r="DT47" i="174"/>
  <c r="DU47" i="174"/>
  <c r="EB47" i="174"/>
  <c r="DX47" i="174"/>
  <c r="EA47" i="174"/>
  <c r="DY47" i="174"/>
  <c r="DW47" i="174"/>
  <c r="DV47" i="174"/>
  <c r="DS47" i="174"/>
  <c r="DZ47" i="174"/>
  <c r="EC47" i="174"/>
  <c r="DT48" i="174"/>
  <c r="DU48" i="174"/>
  <c r="EB48" i="174"/>
  <c r="DX48" i="174"/>
  <c r="EA48" i="174"/>
  <c r="DY48" i="174"/>
  <c r="DW48" i="174"/>
  <c r="DV48" i="174"/>
  <c r="DS48" i="174"/>
  <c r="DZ48" i="174"/>
  <c r="EC48" i="174"/>
  <c r="DT49" i="174"/>
  <c r="DU49" i="174"/>
  <c r="EB49" i="174"/>
  <c r="DX49" i="174"/>
  <c r="EA49" i="174"/>
  <c r="DY49" i="174"/>
  <c r="DW49" i="174"/>
  <c r="DV49" i="174"/>
  <c r="DS49" i="174"/>
  <c r="DZ49" i="174"/>
  <c r="EC49" i="174"/>
  <c r="DT50" i="174"/>
  <c r="DU50" i="174"/>
  <c r="EB50" i="174"/>
  <c r="DX50" i="174"/>
  <c r="EA50" i="174"/>
  <c r="DY50" i="174"/>
  <c r="DW50" i="174"/>
  <c r="DV50" i="174"/>
  <c r="DS50" i="174"/>
  <c r="DZ50" i="174"/>
  <c r="EC50" i="174"/>
  <c r="DT51" i="174"/>
  <c r="DU51" i="174"/>
  <c r="EB51" i="174"/>
  <c r="DX51" i="174"/>
  <c r="EA51" i="174"/>
  <c r="DY51" i="174"/>
  <c r="DW51" i="174"/>
  <c r="DV51" i="174"/>
  <c r="DS51" i="174"/>
  <c r="DZ51" i="174"/>
  <c r="EC51" i="174"/>
  <c r="DT52" i="174"/>
  <c r="DU52" i="174"/>
  <c r="EB52" i="174"/>
  <c r="DX52" i="174"/>
  <c r="EA52" i="174"/>
  <c r="DY52" i="174"/>
  <c r="DW52" i="174"/>
  <c r="DV52" i="174"/>
  <c r="DS52" i="174"/>
  <c r="DZ52" i="174"/>
  <c r="EC52" i="174"/>
  <c r="DU1" i="174"/>
  <c r="EB1" i="174"/>
  <c r="DX1" i="174"/>
  <c r="EA1" i="174"/>
  <c r="DY1" i="174"/>
  <c r="DW1" i="174"/>
  <c r="DV1" i="174"/>
  <c r="DS1" i="174"/>
  <c r="DZ1" i="174"/>
  <c r="EC1" i="174"/>
  <c r="DT1" i="174"/>
  <c r="DI2" i="174"/>
  <c r="DJ2" i="174"/>
  <c r="DQ2" i="174"/>
  <c r="DM2" i="174"/>
  <c r="DP2" i="174"/>
  <c r="DN2" i="174"/>
  <c r="DL2" i="174"/>
  <c r="DK2" i="174"/>
  <c r="DH2" i="174"/>
  <c r="DO2" i="174"/>
  <c r="DR2" i="174"/>
  <c r="DI3" i="174"/>
  <c r="DJ3" i="174"/>
  <c r="DQ3" i="174"/>
  <c r="DM3" i="174"/>
  <c r="DP3" i="174"/>
  <c r="DN3" i="174"/>
  <c r="DL3" i="174"/>
  <c r="DK3" i="174"/>
  <c r="DH3" i="174"/>
  <c r="DO3" i="174"/>
  <c r="DR3" i="174"/>
  <c r="DI4" i="174"/>
  <c r="DJ4" i="174"/>
  <c r="DQ4" i="174"/>
  <c r="DM4" i="174"/>
  <c r="DP4" i="174"/>
  <c r="DN4" i="174"/>
  <c r="DL4" i="174"/>
  <c r="DK4" i="174"/>
  <c r="DH4" i="174"/>
  <c r="DO4" i="174"/>
  <c r="DR4" i="174"/>
  <c r="DI5" i="174"/>
  <c r="DJ5" i="174"/>
  <c r="DQ5" i="174"/>
  <c r="DM5" i="174"/>
  <c r="DP5" i="174"/>
  <c r="DN5" i="174"/>
  <c r="DL5" i="174"/>
  <c r="DK5" i="174"/>
  <c r="DH5" i="174"/>
  <c r="DO5" i="174"/>
  <c r="DR5" i="174"/>
  <c r="DI6" i="174"/>
  <c r="DJ6" i="174"/>
  <c r="DQ6" i="174"/>
  <c r="DM6" i="174"/>
  <c r="DP6" i="174"/>
  <c r="DN6" i="174"/>
  <c r="DL6" i="174"/>
  <c r="DK6" i="174"/>
  <c r="DH6" i="174"/>
  <c r="DO6" i="174"/>
  <c r="DR6" i="174"/>
  <c r="DI7" i="174"/>
  <c r="DJ7" i="174"/>
  <c r="DQ7" i="174"/>
  <c r="DM7" i="174"/>
  <c r="DP7" i="174"/>
  <c r="DN7" i="174"/>
  <c r="DL7" i="174"/>
  <c r="DK7" i="174"/>
  <c r="DH7" i="174"/>
  <c r="DO7" i="174"/>
  <c r="DR7" i="174"/>
  <c r="DI8" i="174"/>
  <c r="DJ8" i="174"/>
  <c r="DQ8" i="174"/>
  <c r="DM8" i="174"/>
  <c r="DP8" i="174"/>
  <c r="DN8" i="174"/>
  <c r="DL8" i="174"/>
  <c r="DK8" i="174"/>
  <c r="DH8" i="174"/>
  <c r="DO8" i="174"/>
  <c r="DR8" i="174"/>
  <c r="DI9" i="174"/>
  <c r="DJ9" i="174"/>
  <c r="DQ9" i="174"/>
  <c r="DM9" i="174"/>
  <c r="DP9" i="174"/>
  <c r="DN9" i="174"/>
  <c r="DL9" i="174"/>
  <c r="DK9" i="174"/>
  <c r="DH9" i="174"/>
  <c r="DO9" i="174"/>
  <c r="DR9" i="174"/>
  <c r="DI10" i="174"/>
  <c r="DJ10" i="174"/>
  <c r="DQ10" i="174"/>
  <c r="DM10" i="174"/>
  <c r="DP10" i="174"/>
  <c r="DN10" i="174"/>
  <c r="DL10" i="174"/>
  <c r="DK10" i="174"/>
  <c r="DH10" i="174"/>
  <c r="DO10" i="174"/>
  <c r="DR10" i="174"/>
  <c r="DI11" i="174"/>
  <c r="DJ11" i="174"/>
  <c r="DQ11" i="174"/>
  <c r="DM11" i="174"/>
  <c r="DP11" i="174"/>
  <c r="DN11" i="174"/>
  <c r="DL11" i="174"/>
  <c r="DK11" i="174"/>
  <c r="DH11" i="174"/>
  <c r="DO11" i="174"/>
  <c r="DR11" i="174"/>
  <c r="DI12" i="174"/>
  <c r="DJ12" i="174"/>
  <c r="DQ12" i="174"/>
  <c r="DM12" i="174"/>
  <c r="DP12" i="174"/>
  <c r="DN12" i="174"/>
  <c r="DL12" i="174"/>
  <c r="DK12" i="174"/>
  <c r="DH12" i="174"/>
  <c r="DO12" i="174"/>
  <c r="DR12" i="174"/>
  <c r="DI13" i="174"/>
  <c r="DJ13" i="174"/>
  <c r="DQ13" i="174"/>
  <c r="DM13" i="174"/>
  <c r="DP13" i="174"/>
  <c r="DN13" i="174"/>
  <c r="DL13" i="174"/>
  <c r="DK13" i="174"/>
  <c r="DH13" i="174"/>
  <c r="DO13" i="174"/>
  <c r="DR13" i="174"/>
  <c r="DI14" i="174"/>
  <c r="DJ14" i="174"/>
  <c r="DQ14" i="174"/>
  <c r="DM14" i="174"/>
  <c r="DP14" i="174"/>
  <c r="DN14" i="174"/>
  <c r="DL14" i="174"/>
  <c r="DK14" i="174"/>
  <c r="DH14" i="174"/>
  <c r="DO14" i="174"/>
  <c r="DR14" i="174"/>
  <c r="DI15" i="174"/>
  <c r="DJ15" i="174"/>
  <c r="DQ15" i="174"/>
  <c r="DM15" i="174"/>
  <c r="DP15" i="174"/>
  <c r="DN15" i="174"/>
  <c r="DL15" i="174"/>
  <c r="DK15" i="174"/>
  <c r="DH15" i="174"/>
  <c r="DO15" i="174"/>
  <c r="DR15" i="174"/>
  <c r="DI16" i="174"/>
  <c r="DJ16" i="174"/>
  <c r="DQ16" i="174"/>
  <c r="DM16" i="174"/>
  <c r="DP16" i="174"/>
  <c r="DN16" i="174"/>
  <c r="DL16" i="174"/>
  <c r="DK16" i="174"/>
  <c r="DH16" i="174"/>
  <c r="DO16" i="174"/>
  <c r="DR16" i="174"/>
  <c r="DI17" i="174"/>
  <c r="DJ17" i="174"/>
  <c r="DQ17" i="174"/>
  <c r="DM17" i="174"/>
  <c r="DP17" i="174"/>
  <c r="DN17" i="174"/>
  <c r="DL17" i="174"/>
  <c r="DK17" i="174"/>
  <c r="DH17" i="174"/>
  <c r="DO17" i="174"/>
  <c r="DR17" i="174"/>
  <c r="DI18" i="174"/>
  <c r="DJ18" i="174"/>
  <c r="DQ18" i="174"/>
  <c r="DM18" i="174"/>
  <c r="DP18" i="174"/>
  <c r="DN18" i="174"/>
  <c r="DL18" i="174"/>
  <c r="DK18" i="174"/>
  <c r="DH18" i="174"/>
  <c r="DO18" i="174"/>
  <c r="DR18" i="174"/>
  <c r="DI19" i="174"/>
  <c r="DJ19" i="174"/>
  <c r="DQ19" i="174"/>
  <c r="DM19" i="174"/>
  <c r="DP19" i="174"/>
  <c r="DN19" i="174"/>
  <c r="DL19" i="174"/>
  <c r="DK19" i="174"/>
  <c r="DH19" i="174"/>
  <c r="DO19" i="174"/>
  <c r="DR19" i="174"/>
  <c r="DI20" i="174"/>
  <c r="DJ20" i="174"/>
  <c r="DQ20" i="174"/>
  <c r="DM20" i="174"/>
  <c r="DP20" i="174"/>
  <c r="DN20" i="174"/>
  <c r="DL20" i="174"/>
  <c r="DK20" i="174"/>
  <c r="DH20" i="174"/>
  <c r="DO20" i="174"/>
  <c r="DR20" i="174"/>
  <c r="DI21" i="174"/>
  <c r="DJ21" i="174"/>
  <c r="DQ21" i="174"/>
  <c r="DM21" i="174"/>
  <c r="DP21" i="174"/>
  <c r="DN21" i="174"/>
  <c r="DL21" i="174"/>
  <c r="DK21" i="174"/>
  <c r="DH21" i="174"/>
  <c r="DO21" i="174"/>
  <c r="DR21" i="174"/>
  <c r="DI22" i="174"/>
  <c r="DJ22" i="174"/>
  <c r="DQ22" i="174"/>
  <c r="DM22" i="174"/>
  <c r="DP22" i="174"/>
  <c r="DN22" i="174"/>
  <c r="DL22" i="174"/>
  <c r="DK22" i="174"/>
  <c r="DH22" i="174"/>
  <c r="DO22" i="174"/>
  <c r="DR22" i="174"/>
  <c r="DI23" i="174"/>
  <c r="DJ23" i="174"/>
  <c r="DQ23" i="174"/>
  <c r="DM23" i="174"/>
  <c r="DP23" i="174"/>
  <c r="DN23" i="174"/>
  <c r="DL23" i="174"/>
  <c r="DK23" i="174"/>
  <c r="DH23" i="174"/>
  <c r="DO23" i="174"/>
  <c r="DR23" i="174"/>
  <c r="DI24" i="174"/>
  <c r="DJ24" i="174"/>
  <c r="DQ24" i="174"/>
  <c r="DM24" i="174"/>
  <c r="DP24" i="174"/>
  <c r="DN24" i="174"/>
  <c r="DL24" i="174"/>
  <c r="DK24" i="174"/>
  <c r="DH24" i="174"/>
  <c r="DO24" i="174"/>
  <c r="DR24" i="174"/>
  <c r="DI25" i="174"/>
  <c r="DJ25" i="174"/>
  <c r="DQ25" i="174"/>
  <c r="DM25" i="174"/>
  <c r="DP25" i="174"/>
  <c r="DN25" i="174"/>
  <c r="DL25" i="174"/>
  <c r="DK25" i="174"/>
  <c r="DH25" i="174"/>
  <c r="DO25" i="174"/>
  <c r="DR25" i="174"/>
  <c r="DI26" i="174"/>
  <c r="DJ26" i="174"/>
  <c r="DQ26" i="174"/>
  <c r="DM26" i="174"/>
  <c r="DP26" i="174"/>
  <c r="DN26" i="174"/>
  <c r="DL26" i="174"/>
  <c r="DK26" i="174"/>
  <c r="DH26" i="174"/>
  <c r="DO26" i="174"/>
  <c r="DR26" i="174"/>
  <c r="DI27" i="174"/>
  <c r="DJ27" i="174"/>
  <c r="DQ27" i="174"/>
  <c r="DM27" i="174"/>
  <c r="DP27" i="174"/>
  <c r="DN27" i="174"/>
  <c r="DL27" i="174"/>
  <c r="DK27" i="174"/>
  <c r="DH27" i="174"/>
  <c r="DO27" i="174"/>
  <c r="DR27" i="174"/>
  <c r="DI28" i="174"/>
  <c r="DJ28" i="174"/>
  <c r="DQ28" i="174"/>
  <c r="DM28" i="174"/>
  <c r="DP28" i="174"/>
  <c r="DN28" i="174"/>
  <c r="DL28" i="174"/>
  <c r="DK28" i="174"/>
  <c r="DH28" i="174"/>
  <c r="DO28" i="174"/>
  <c r="DR28" i="174"/>
  <c r="DI29" i="174"/>
  <c r="DJ29" i="174"/>
  <c r="DQ29" i="174"/>
  <c r="DM29" i="174"/>
  <c r="DP29" i="174"/>
  <c r="DN29" i="174"/>
  <c r="DL29" i="174"/>
  <c r="DK29" i="174"/>
  <c r="DH29" i="174"/>
  <c r="DO29" i="174"/>
  <c r="DR29" i="174"/>
  <c r="DI30" i="174"/>
  <c r="DJ30" i="174"/>
  <c r="DQ30" i="174"/>
  <c r="DM30" i="174"/>
  <c r="DP30" i="174"/>
  <c r="DN30" i="174"/>
  <c r="DL30" i="174"/>
  <c r="DK30" i="174"/>
  <c r="DH30" i="174"/>
  <c r="DO30" i="174"/>
  <c r="DR30" i="174"/>
  <c r="DI31" i="174"/>
  <c r="DJ31" i="174"/>
  <c r="DQ31" i="174"/>
  <c r="DM31" i="174"/>
  <c r="DP31" i="174"/>
  <c r="DN31" i="174"/>
  <c r="DL31" i="174"/>
  <c r="DK31" i="174"/>
  <c r="DH31" i="174"/>
  <c r="DO31" i="174"/>
  <c r="DR31" i="174"/>
  <c r="DI32" i="174"/>
  <c r="DJ32" i="174"/>
  <c r="DQ32" i="174"/>
  <c r="DM32" i="174"/>
  <c r="DP32" i="174"/>
  <c r="DN32" i="174"/>
  <c r="DL32" i="174"/>
  <c r="DK32" i="174"/>
  <c r="DH32" i="174"/>
  <c r="DO32" i="174"/>
  <c r="DR32" i="174"/>
  <c r="DI33" i="174"/>
  <c r="DJ33" i="174"/>
  <c r="DQ33" i="174"/>
  <c r="DM33" i="174"/>
  <c r="DP33" i="174"/>
  <c r="DN33" i="174"/>
  <c r="DL33" i="174"/>
  <c r="DK33" i="174"/>
  <c r="DH33" i="174"/>
  <c r="DO33" i="174"/>
  <c r="DR33" i="174"/>
  <c r="DI34" i="174"/>
  <c r="DJ34" i="174"/>
  <c r="DQ34" i="174"/>
  <c r="DM34" i="174"/>
  <c r="DP34" i="174"/>
  <c r="DN34" i="174"/>
  <c r="DL34" i="174"/>
  <c r="DK34" i="174"/>
  <c r="DH34" i="174"/>
  <c r="DO34" i="174"/>
  <c r="DR34" i="174"/>
  <c r="DI35" i="174"/>
  <c r="DJ35" i="174"/>
  <c r="DQ35" i="174"/>
  <c r="DM35" i="174"/>
  <c r="DP35" i="174"/>
  <c r="DN35" i="174"/>
  <c r="DL35" i="174"/>
  <c r="DK35" i="174"/>
  <c r="DH35" i="174"/>
  <c r="DO35" i="174"/>
  <c r="DR35" i="174"/>
  <c r="DI36" i="174"/>
  <c r="DJ36" i="174"/>
  <c r="DQ36" i="174"/>
  <c r="DM36" i="174"/>
  <c r="DP36" i="174"/>
  <c r="DN36" i="174"/>
  <c r="DL36" i="174"/>
  <c r="DK36" i="174"/>
  <c r="DH36" i="174"/>
  <c r="DO36" i="174"/>
  <c r="DR36" i="174"/>
  <c r="DI37" i="174"/>
  <c r="DJ37" i="174"/>
  <c r="DQ37" i="174"/>
  <c r="DM37" i="174"/>
  <c r="DP37" i="174"/>
  <c r="DN37" i="174"/>
  <c r="DL37" i="174"/>
  <c r="DK37" i="174"/>
  <c r="DH37" i="174"/>
  <c r="DO37" i="174"/>
  <c r="DR37" i="174"/>
  <c r="DI38" i="174"/>
  <c r="DJ38" i="174"/>
  <c r="DQ38" i="174"/>
  <c r="DM38" i="174"/>
  <c r="DP38" i="174"/>
  <c r="DN38" i="174"/>
  <c r="DL38" i="174"/>
  <c r="DK38" i="174"/>
  <c r="DH38" i="174"/>
  <c r="DO38" i="174"/>
  <c r="DR38" i="174"/>
  <c r="DI39" i="174"/>
  <c r="DJ39" i="174"/>
  <c r="DQ39" i="174"/>
  <c r="DM39" i="174"/>
  <c r="DP39" i="174"/>
  <c r="DN39" i="174"/>
  <c r="DL39" i="174"/>
  <c r="DK39" i="174"/>
  <c r="DH39" i="174"/>
  <c r="DO39" i="174"/>
  <c r="DR39" i="174"/>
  <c r="DI40" i="174"/>
  <c r="DJ40" i="174"/>
  <c r="DQ40" i="174"/>
  <c r="DM40" i="174"/>
  <c r="DP40" i="174"/>
  <c r="DN40" i="174"/>
  <c r="DL40" i="174"/>
  <c r="DK40" i="174"/>
  <c r="DH40" i="174"/>
  <c r="DO40" i="174"/>
  <c r="DR40" i="174"/>
  <c r="DI41" i="174"/>
  <c r="DJ41" i="174"/>
  <c r="DQ41" i="174"/>
  <c r="DM41" i="174"/>
  <c r="DP41" i="174"/>
  <c r="DN41" i="174"/>
  <c r="DL41" i="174"/>
  <c r="DK41" i="174"/>
  <c r="DH41" i="174"/>
  <c r="DO41" i="174"/>
  <c r="DR41" i="174"/>
  <c r="DI42" i="174"/>
  <c r="DJ42" i="174"/>
  <c r="DQ42" i="174"/>
  <c r="DM42" i="174"/>
  <c r="DP42" i="174"/>
  <c r="DN42" i="174"/>
  <c r="DL42" i="174"/>
  <c r="DK42" i="174"/>
  <c r="DH42" i="174"/>
  <c r="DO42" i="174"/>
  <c r="DR42" i="174"/>
  <c r="DI43" i="174"/>
  <c r="DJ43" i="174"/>
  <c r="DQ43" i="174"/>
  <c r="DM43" i="174"/>
  <c r="DP43" i="174"/>
  <c r="DN43" i="174"/>
  <c r="DL43" i="174"/>
  <c r="DK43" i="174"/>
  <c r="DH43" i="174"/>
  <c r="DO43" i="174"/>
  <c r="DR43" i="174"/>
  <c r="DI44" i="174"/>
  <c r="DJ44" i="174"/>
  <c r="DQ44" i="174"/>
  <c r="DM44" i="174"/>
  <c r="DP44" i="174"/>
  <c r="DN44" i="174"/>
  <c r="DL44" i="174"/>
  <c r="DK44" i="174"/>
  <c r="DH44" i="174"/>
  <c r="DO44" i="174"/>
  <c r="DR44" i="174"/>
  <c r="DI45" i="174"/>
  <c r="DJ45" i="174"/>
  <c r="DQ45" i="174"/>
  <c r="DM45" i="174"/>
  <c r="DP45" i="174"/>
  <c r="DN45" i="174"/>
  <c r="DL45" i="174"/>
  <c r="DK45" i="174"/>
  <c r="DH45" i="174"/>
  <c r="DO45" i="174"/>
  <c r="DR45" i="174"/>
  <c r="DI46" i="174"/>
  <c r="DJ46" i="174"/>
  <c r="DQ46" i="174"/>
  <c r="DM46" i="174"/>
  <c r="DP46" i="174"/>
  <c r="DN46" i="174"/>
  <c r="DL46" i="174"/>
  <c r="DK46" i="174"/>
  <c r="DH46" i="174"/>
  <c r="DO46" i="174"/>
  <c r="DR46" i="174"/>
  <c r="DI47" i="174"/>
  <c r="DJ47" i="174"/>
  <c r="DQ47" i="174"/>
  <c r="DM47" i="174"/>
  <c r="DP47" i="174"/>
  <c r="DN47" i="174"/>
  <c r="DL47" i="174"/>
  <c r="DK47" i="174"/>
  <c r="DH47" i="174"/>
  <c r="DO47" i="174"/>
  <c r="DR47" i="174"/>
  <c r="DI48" i="174"/>
  <c r="DJ48" i="174"/>
  <c r="DQ48" i="174"/>
  <c r="DM48" i="174"/>
  <c r="DP48" i="174"/>
  <c r="DN48" i="174"/>
  <c r="DL48" i="174"/>
  <c r="DK48" i="174"/>
  <c r="DH48" i="174"/>
  <c r="DO48" i="174"/>
  <c r="DR48" i="174"/>
  <c r="DI49" i="174"/>
  <c r="DJ49" i="174"/>
  <c r="DQ49" i="174"/>
  <c r="DM49" i="174"/>
  <c r="DP49" i="174"/>
  <c r="DN49" i="174"/>
  <c r="DL49" i="174"/>
  <c r="DK49" i="174"/>
  <c r="DH49" i="174"/>
  <c r="DO49" i="174"/>
  <c r="DR49" i="174"/>
  <c r="DI50" i="174"/>
  <c r="DJ50" i="174"/>
  <c r="DQ50" i="174"/>
  <c r="DM50" i="174"/>
  <c r="DP50" i="174"/>
  <c r="DN50" i="174"/>
  <c r="DL50" i="174"/>
  <c r="DK50" i="174"/>
  <c r="DH50" i="174"/>
  <c r="DO50" i="174"/>
  <c r="DR50" i="174"/>
  <c r="DI51" i="174"/>
  <c r="DJ51" i="174"/>
  <c r="DQ51" i="174"/>
  <c r="DM51" i="174"/>
  <c r="DP51" i="174"/>
  <c r="DN51" i="174"/>
  <c r="DL51" i="174"/>
  <c r="DK51" i="174"/>
  <c r="DH51" i="174"/>
  <c r="DO51" i="174"/>
  <c r="DR51" i="174"/>
  <c r="DI52" i="174"/>
  <c r="DJ52" i="174"/>
  <c r="DQ52" i="174"/>
  <c r="DM52" i="174"/>
  <c r="DP52" i="174"/>
  <c r="DN52" i="174"/>
  <c r="DL52" i="174"/>
  <c r="DK52" i="174"/>
  <c r="DH52" i="174"/>
  <c r="DO52" i="174"/>
  <c r="DR52" i="174"/>
  <c r="DJ1" i="174"/>
  <c r="DQ1" i="174"/>
  <c r="DM1" i="174"/>
  <c r="DP1" i="174"/>
  <c r="DN1" i="174"/>
  <c r="DL1" i="174"/>
  <c r="DK1" i="174"/>
  <c r="DH1" i="174"/>
  <c r="DO1" i="174"/>
  <c r="DR1" i="174"/>
  <c r="DI1" i="174"/>
  <c r="CX2" i="174"/>
  <c r="CY2" i="174"/>
  <c r="DF2" i="174"/>
  <c r="DB2" i="174"/>
  <c r="DE2" i="174"/>
  <c r="DC2" i="174"/>
  <c r="DA2" i="174"/>
  <c r="CZ2" i="174"/>
  <c r="CW2" i="174"/>
  <c r="DD2" i="174"/>
  <c r="DG2" i="174"/>
  <c r="CX3" i="174"/>
  <c r="CY3" i="174"/>
  <c r="DF3" i="174"/>
  <c r="DB3" i="174"/>
  <c r="DE3" i="174"/>
  <c r="DC3" i="174"/>
  <c r="DA3" i="174"/>
  <c r="CZ3" i="174"/>
  <c r="CW3" i="174"/>
  <c r="DD3" i="174"/>
  <c r="DG3" i="174"/>
  <c r="CX4" i="174"/>
  <c r="CY4" i="174"/>
  <c r="DF4" i="174"/>
  <c r="DB4" i="174"/>
  <c r="DE4" i="174"/>
  <c r="DC4" i="174"/>
  <c r="DA4" i="174"/>
  <c r="CZ4" i="174"/>
  <c r="CW4" i="174"/>
  <c r="DD4" i="174"/>
  <c r="DG4" i="174"/>
  <c r="CX5" i="174"/>
  <c r="CY5" i="174"/>
  <c r="DF5" i="174"/>
  <c r="DB5" i="174"/>
  <c r="DE5" i="174"/>
  <c r="DC5" i="174"/>
  <c r="DA5" i="174"/>
  <c r="CZ5" i="174"/>
  <c r="CW5" i="174"/>
  <c r="DD5" i="174"/>
  <c r="DG5" i="174"/>
  <c r="CX6" i="174"/>
  <c r="CY6" i="174"/>
  <c r="DF6" i="174"/>
  <c r="DB6" i="174"/>
  <c r="DE6" i="174"/>
  <c r="DC6" i="174"/>
  <c r="DA6" i="174"/>
  <c r="CZ6" i="174"/>
  <c r="CW6" i="174"/>
  <c r="DD6" i="174"/>
  <c r="DG6" i="174"/>
  <c r="CX7" i="174"/>
  <c r="CY7" i="174"/>
  <c r="DF7" i="174"/>
  <c r="DB7" i="174"/>
  <c r="DE7" i="174"/>
  <c r="DC7" i="174"/>
  <c r="DA7" i="174"/>
  <c r="CZ7" i="174"/>
  <c r="CW7" i="174"/>
  <c r="DD7" i="174"/>
  <c r="DG7" i="174"/>
  <c r="CX8" i="174"/>
  <c r="CY8" i="174"/>
  <c r="DF8" i="174"/>
  <c r="DB8" i="174"/>
  <c r="DE8" i="174"/>
  <c r="DC8" i="174"/>
  <c r="DA8" i="174"/>
  <c r="CZ8" i="174"/>
  <c r="CW8" i="174"/>
  <c r="DD8" i="174"/>
  <c r="DG8" i="174"/>
  <c r="CX9" i="174"/>
  <c r="CY9" i="174"/>
  <c r="DF9" i="174"/>
  <c r="DB9" i="174"/>
  <c r="DE9" i="174"/>
  <c r="DC9" i="174"/>
  <c r="DA9" i="174"/>
  <c r="CZ9" i="174"/>
  <c r="CW9" i="174"/>
  <c r="DD9" i="174"/>
  <c r="DG9" i="174"/>
  <c r="CX10" i="174"/>
  <c r="CY10" i="174"/>
  <c r="DF10" i="174"/>
  <c r="DB10" i="174"/>
  <c r="DE10" i="174"/>
  <c r="DC10" i="174"/>
  <c r="DA10" i="174"/>
  <c r="CZ10" i="174"/>
  <c r="CW10" i="174"/>
  <c r="DD10" i="174"/>
  <c r="DG10" i="174"/>
  <c r="CX11" i="174"/>
  <c r="CY11" i="174"/>
  <c r="DF11" i="174"/>
  <c r="DB11" i="174"/>
  <c r="DE11" i="174"/>
  <c r="DC11" i="174"/>
  <c r="DA11" i="174"/>
  <c r="CZ11" i="174"/>
  <c r="CW11" i="174"/>
  <c r="DD11" i="174"/>
  <c r="DG11" i="174"/>
  <c r="CX12" i="174"/>
  <c r="CY12" i="174"/>
  <c r="DF12" i="174"/>
  <c r="DB12" i="174"/>
  <c r="DE12" i="174"/>
  <c r="DC12" i="174"/>
  <c r="DA12" i="174"/>
  <c r="CZ12" i="174"/>
  <c r="CW12" i="174"/>
  <c r="DD12" i="174"/>
  <c r="DG12" i="174"/>
  <c r="CX13" i="174"/>
  <c r="CY13" i="174"/>
  <c r="DF13" i="174"/>
  <c r="DB13" i="174"/>
  <c r="DE13" i="174"/>
  <c r="DC13" i="174"/>
  <c r="DA13" i="174"/>
  <c r="CZ13" i="174"/>
  <c r="CW13" i="174"/>
  <c r="DD13" i="174"/>
  <c r="DG13" i="174"/>
  <c r="CX14" i="174"/>
  <c r="CY14" i="174"/>
  <c r="DF14" i="174"/>
  <c r="DB14" i="174"/>
  <c r="DE14" i="174"/>
  <c r="DC14" i="174"/>
  <c r="DA14" i="174"/>
  <c r="CZ14" i="174"/>
  <c r="CW14" i="174"/>
  <c r="DD14" i="174"/>
  <c r="DG14" i="174"/>
  <c r="CX15" i="174"/>
  <c r="CY15" i="174"/>
  <c r="DF15" i="174"/>
  <c r="DB15" i="174"/>
  <c r="DE15" i="174"/>
  <c r="DC15" i="174"/>
  <c r="DA15" i="174"/>
  <c r="CZ15" i="174"/>
  <c r="CW15" i="174"/>
  <c r="DD15" i="174"/>
  <c r="DG15" i="174"/>
  <c r="CX16" i="174"/>
  <c r="CY16" i="174"/>
  <c r="DF16" i="174"/>
  <c r="DB16" i="174"/>
  <c r="DE16" i="174"/>
  <c r="DC16" i="174"/>
  <c r="DA16" i="174"/>
  <c r="CZ16" i="174"/>
  <c r="CW16" i="174"/>
  <c r="DD16" i="174"/>
  <c r="DG16" i="174"/>
  <c r="CX17" i="174"/>
  <c r="CY17" i="174"/>
  <c r="DF17" i="174"/>
  <c r="DB17" i="174"/>
  <c r="DE17" i="174"/>
  <c r="DC17" i="174"/>
  <c r="DA17" i="174"/>
  <c r="CZ17" i="174"/>
  <c r="CW17" i="174"/>
  <c r="DD17" i="174"/>
  <c r="DG17" i="174"/>
  <c r="CX18" i="174"/>
  <c r="CY18" i="174"/>
  <c r="DF18" i="174"/>
  <c r="DB18" i="174"/>
  <c r="DE18" i="174"/>
  <c r="DC18" i="174"/>
  <c r="DA18" i="174"/>
  <c r="CZ18" i="174"/>
  <c r="CW18" i="174"/>
  <c r="DD18" i="174"/>
  <c r="DG18" i="174"/>
  <c r="CX19" i="174"/>
  <c r="CY19" i="174"/>
  <c r="DF19" i="174"/>
  <c r="DB19" i="174"/>
  <c r="DE19" i="174"/>
  <c r="DC19" i="174"/>
  <c r="DA19" i="174"/>
  <c r="CZ19" i="174"/>
  <c r="CW19" i="174"/>
  <c r="DD19" i="174"/>
  <c r="DG19" i="174"/>
  <c r="CX20" i="174"/>
  <c r="CY20" i="174"/>
  <c r="DF20" i="174"/>
  <c r="DB20" i="174"/>
  <c r="DE20" i="174"/>
  <c r="DC20" i="174"/>
  <c r="DA20" i="174"/>
  <c r="CZ20" i="174"/>
  <c r="CW20" i="174"/>
  <c r="DD20" i="174"/>
  <c r="DG20" i="174"/>
  <c r="CX21" i="174"/>
  <c r="CY21" i="174"/>
  <c r="DF21" i="174"/>
  <c r="DB21" i="174"/>
  <c r="DE21" i="174"/>
  <c r="DC21" i="174"/>
  <c r="DA21" i="174"/>
  <c r="CZ21" i="174"/>
  <c r="CW21" i="174"/>
  <c r="DD21" i="174"/>
  <c r="DG21" i="174"/>
  <c r="CX22" i="174"/>
  <c r="CY22" i="174"/>
  <c r="DF22" i="174"/>
  <c r="DB22" i="174"/>
  <c r="DE22" i="174"/>
  <c r="DC22" i="174"/>
  <c r="DA22" i="174"/>
  <c r="CZ22" i="174"/>
  <c r="CW22" i="174"/>
  <c r="DD22" i="174"/>
  <c r="DG22" i="174"/>
  <c r="CX23" i="174"/>
  <c r="CY23" i="174"/>
  <c r="DF23" i="174"/>
  <c r="DB23" i="174"/>
  <c r="DE23" i="174"/>
  <c r="DC23" i="174"/>
  <c r="DA23" i="174"/>
  <c r="CZ23" i="174"/>
  <c r="CW23" i="174"/>
  <c r="DD23" i="174"/>
  <c r="DG23" i="174"/>
  <c r="CX24" i="174"/>
  <c r="CY24" i="174"/>
  <c r="DF24" i="174"/>
  <c r="DB24" i="174"/>
  <c r="DE24" i="174"/>
  <c r="DC24" i="174"/>
  <c r="DA24" i="174"/>
  <c r="CZ24" i="174"/>
  <c r="CW24" i="174"/>
  <c r="DD24" i="174"/>
  <c r="DG24" i="174"/>
  <c r="CX25" i="174"/>
  <c r="CY25" i="174"/>
  <c r="DF25" i="174"/>
  <c r="DB25" i="174"/>
  <c r="DE25" i="174"/>
  <c r="DC25" i="174"/>
  <c r="DA25" i="174"/>
  <c r="CZ25" i="174"/>
  <c r="CW25" i="174"/>
  <c r="DD25" i="174"/>
  <c r="DG25" i="174"/>
  <c r="CX26" i="174"/>
  <c r="CY26" i="174"/>
  <c r="DF26" i="174"/>
  <c r="DB26" i="174"/>
  <c r="DE26" i="174"/>
  <c r="DC26" i="174"/>
  <c r="DA26" i="174"/>
  <c r="CZ26" i="174"/>
  <c r="CW26" i="174"/>
  <c r="DD26" i="174"/>
  <c r="DG26" i="174"/>
  <c r="CX27" i="174"/>
  <c r="CY27" i="174"/>
  <c r="DF27" i="174"/>
  <c r="DB27" i="174"/>
  <c r="DE27" i="174"/>
  <c r="DC27" i="174"/>
  <c r="DA27" i="174"/>
  <c r="CZ27" i="174"/>
  <c r="CW27" i="174"/>
  <c r="DD27" i="174"/>
  <c r="DG27" i="174"/>
  <c r="CX28" i="174"/>
  <c r="CY28" i="174"/>
  <c r="DF28" i="174"/>
  <c r="DB28" i="174"/>
  <c r="DE28" i="174"/>
  <c r="DC28" i="174"/>
  <c r="DA28" i="174"/>
  <c r="CZ28" i="174"/>
  <c r="CW28" i="174"/>
  <c r="DD28" i="174"/>
  <c r="DG28" i="174"/>
  <c r="CX29" i="174"/>
  <c r="CY29" i="174"/>
  <c r="DF29" i="174"/>
  <c r="DB29" i="174"/>
  <c r="DE29" i="174"/>
  <c r="DC29" i="174"/>
  <c r="DA29" i="174"/>
  <c r="CZ29" i="174"/>
  <c r="CW29" i="174"/>
  <c r="DD29" i="174"/>
  <c r="DG29" i="174"/>
  <c r="CX30" i="174"/>
  <c r="CY30" i="174"/>
  <c r="DF30" i="174"/>
  <c r="DB30" i="174"/>
  <c r="DE30" i="174"/>
  <c r="DC30" i="174"/>
  <c r="DA30" i="174"/>
  <c r="CZ30" i="174"/>
  <c r="CW30" i="174"/>
  <c r="DD30" i="174"/>
  <c r="DG30" i="174"/>
  <c r="CX31" i="174"/>
  <c r="CY31" i="174"/>
  <c r="DF31" i="174"/>
  <c r="DB31" i="174"/>
  <c r="DE31" i="174"/>
  <c r="DC31" i="174"/>
  <c r="DA31" i="174"/>
  <c r="CZ31" i="174"/>
  <c r="CW31" i="174"/>
  <c r="DD31" i="174"/>
  <c r="DG31" i="174"/>
  <c r="CX32" i="174"/>
  <c r="CY32" i="174"/>
  <c r="DF32" i="174"/>
  <c r="DB32" i="174"/>
  <c r="DE32" i="174"/>
  <c r="DC32" i="174"/>
  <c r="DA32" i="174"/>
  <c r="CZ32" i="174"/>
  <c r="CW32" i="174"/>
  <c r="DD32" i="174"/>
  <c r="DG32" i="174"/>
  <c r="CX33" i="174"/>
  <c r="CY33" i="174"/>
  <c r="DF33" i="174"/>
  <c r="DB33" i="174"/>
  <c r="DE33" i="174"/>
  <c r="DC33" i="174"/>
  <c r="DA33" i="174"/>
  <c r="CZ33" i="174"/>
  <c r="CW33" i="174"/>
  <c r="DD33" i="174"/>
  <c r="DG33" i="174"/>
  <c r="CX34" i="174"/>
  <c r="CY34" i="174"/>
  <c r="DF34" i="174"/>
  <c r="DB34" i="174"/>
  <c r="DE34" i="174"/>
  <c r="DC34" i="174"/>
  <c r="DA34" i="174"/>
  <c r="CZ34" i="174"/>
  <c r="CW34" i="174"/>
  <c r="DD34" i="174"/>
  <c r="DG34" i="174"/>
  <c r="CX35" i="174"/>
  <c r="CY35" i="174"/>
  <c r="DF35" i="174"/>
  <c r="DB35" i="174"/>
  <c r="DE35" i="174"/>
  <c r="DC35" i="174"/>
  <c r="DA35" i="174"/>
  <c r="CZ35" i="174"/>
  <c r="CW35" i="174"/>
  <c r="DD35" i="174"/>
  <c r="DG35" i="174"/>
  <c r="CX36" i="174"/>
  <c r="CY36" i="174"/>
  <c r="DF36" i="174"/>
  <c r="DB36" i="174"/>
  <c r="DE36" i="174"/>
  <c r="DC36" i="174"/>
  <c r="DA36" i="174"/>
  <c r="CZ36" i="174"/>
  <c r="CW36" i="174"/>
  <c r="DD36" i="174"/>
  <c r="DG36" i="174"/>
  <c r="CX37" i="174"/>
  <c r="CY37" i="174"/>
  <c r="DF37" i="174"/>
  <c r="DB37" i="174"/>
  <c r="DE37" i="174"/>
  <c r="DC37" i="174"/>
  <c r="DA37" i="174"/>
  <c r="CZ37" i="174"/>
  <c r="CW37" i="174"/>
  <c r="DD37" i="174"/>
  <c r="DG37" i="174"/>
  <c r="CX38" i="174"/>
  <c r="CY38" i="174"/>
  <c r="DF38" i="174"/>
  <c r="DB38" i="174"/>
  <c r="DE38" i="174"/>
  <c r="DC38" i="174"/>
  <c r="DA38" i="174"/>
  <c r="CZ38" i="174"/>
  <c r="CW38" i="174"/>
  <c r="DD38" i="174"/>
  <c r="DG38" i="174"/>
  <c r="CX39" i="174"/>
  <c r="CY39" i="174"/>
  <c r="DF39" i="174"/>
  <c r="DB39" i="174"/>
  <c r="DE39" i="174"/>
  <c r="DC39" i="174"/>
  <c r="DA39" i="174"/>
  <c r="CZ39" i="174"/>
  <c r="CW39" i="174"/>
  <c r="DD39" i="174"/>
  <c r="DG39" i="174"/>
  <c r="CX40" i="174"/>
  <c r="CY40" i="174"/>
  <c r="DF40" i="174"/>
  <c r="DB40" i="174"/>
  <c r="DE40" i="174"/>
  <c r="DC40" i="174"/>
  <c r="DA40" i="174"/>
  <c r="CZ40" i="174"/>
  <c r="CW40" i="174"/>
  <c r="DD40" i="174"/>
  <c r="DG40" i="174"/>
  <c r="CX41" i="174"/>
  <c r="CY41" i="174"/>
  <c r="DF41" i="174"/>
  <c r="DB41" i="174"/>
  <c r="DE41" i="174"/>
  <c r="DC41" i="174"/>
  <c r="DA41" i="174"/>
  <c r="CZ41" i="174"/>
  <c r="CW41" i="174"/>
  <c r="DD41" i="174"/>
  <c r="DG41" i="174"/>
  <c r="CX42" i="174"/>
  <c r="CY42" i="174"/>
  <c r="DF42" i="174"/>
  <c r="DB42" i="174"/>
  <c r="DE42" i="174"/>
  <c r="DC42" i="174"/>
  <c r="DA42" i="174"/>
  <c r="CZ42" i="174"/>
  <c r="CW42" i="174"/>
  <c r="DD42" i="174"/>
  <c r="DG42" i="174"/>
  <c r="CX43" i="174"/>
  <c r="CY43" i="174"/>
  <c r="DF43" i="174"/>
  <c r="DB43" i="174"/>
  <c r="DE43" i="174"/>
  <c r="DC43" i="174"/>
  <c r="DA43" i="174"/>
  <c r="CZ43" i="174"/>
  <c r="CW43" i="174"/>
  <c r="DD43" i="174"/>
  <c r="DG43" i="174"/>
  <c r="CX44" i="174"/>
  <c r="CY44" i="174"/>
  <c r="DF44" i="174"/>
  <c r="DB44" i="174"/>
  <c r="DE44" i="174"/>
  <c r="DC44" i="174"/>
  <c r="DA44" i="174"/>
  <c r="CZ44" i="174"/>
  <c r="CW44" i="174"/>
  <c r="DD44" i="174"/>
  <c r="DG44" i="174"/>
  <c r="CX45" i="174"/>
  <c r="CY45" i="174"/>
  <c r="DF45" i="174"/>
  <c r="DB45" i="174"/>
  <c r="DE45" i="174"/>
  <c r="DC45" i="174"/>
  <c r="DA45" i="174"/>
  <c r="CZ45" i="174"/>
  <c r="CW45" i="174"/>
  <c r="DD45" i="174"/>
  <c r="DG45" i="174"/>
  <c r="CX46" i="174"/>
  <c r="CY46" i="174"/>
  <c r="DF46" i="174"/>
  <c r="DB46" i="174"/>
  <c r="DE46" i="174"/>
  <c r="DC46" i="174"/>
  <c r="DA46" i="174"/>
  <c r="CZ46" i="174"/>
  <c r="CW46" i="174"/>
  <c r="DD46" i="174"/>
  <c r="DG46" i="174"/>
  <c r="CX47" i="174"/>
  <c r="CY47" i="174"/>
  <c r="DF47" i="174"/>
  <c r="DB47" i="174"/>
  <c r="DE47" i="174"/>
  <c r="DC47" i="174"/>
  <c r="DA47" i="174"/>
  <c r="CZ47" i="174"/>
  <c r="CW47" i="174"/>
  <c r="DD47" i="174"/>
  <c r="DG47" i="174"/>
  <c r="CX48" i="174"/>
  <c r="CY48" i="174"/>
  <c r="DF48" i="174"/>
  <c r="DB48" i="174"/>
  <c r="DE48" i="174"/>
  <c r="DC48" i="174"/>
  <c r="DA48" i="174"/>
  <c r="CZ48" i="174"/>
  <c r="CW48" i="174"/>
  <c r="DD48" i="174"/>
  <c r="DG48" i="174"/>
  <c r="CX49" i="174"/>
  <c r="CY49" i="174"/>
  <c r="DF49" i="174"/>
  <c r="DB49" i="174"/>
  <c r="DE49" i="174"/>
  <c r="DC49" i="174"/>
  <c r="DA49" i="174"/>
  <c r="CZ49" i="174"/>
  <c r="CW49" i="174"/>
  <c r="DD49" i="174"/>
  <c r="DG49" i="174"/>
  <c r="CX50" i="174"/>
  <c r="CY50" i="174"/>
  <c r="DF50" i="174"/>
  <c r="DB50" i="174"/>
  <c r="DE50" i="174"/>
  <c r="DC50" i="174"/>
  <c r="DA50" i="174"/>
  <c r="CZ50" i="174"/>
  <c r="CW50" i="174"/>
  <c r="DD50" i="174"/>
  <c r="DG50" i="174"/>
  <c r="CX51" i="174"/>
  <c r="CY51" i="174"/>
  <c r="DF51" i="174"/>
  <c r="DB51" i="174"/>
  <c r="DE51" i="174"/>
  <c r="DC51" i="174"/>
  <c r="DA51" i="174"/>
  <c r="CZ51" i="174"/>
  <c r="CW51" i="174"/>
  <c r="DD51" i="174"/>
  <c r="DG51" i="174"/>
  <c r="CX52" i="174"/>
  <c r="CY52" i="174"/>
  <c r="DF52" i="174"/>
  <c r="DB52" i="174"/>
  <c r="DE52" i="174"/>
  <c r="DC52" i="174"/>
  <c r="DA52" i="174"/>
  <c r="CZ52" i="174"/>
  <c r="CW52" i="174"/>
  <c r="DD52" i="174"/>
  <c r="DG52" i="174"/>
  <c r="CY1" i="174"/>
  <c r="DF1" i="174"/>
  <c r="DB1" i="174"/>
  <c r="DE1" i="174"/>
  <c r="DC1" i="174"/>
  <c r="DA1" i="174"/>
  <c r="CZ1" i="174"/>
  <c r="CW1" i="174"/>
  <c r="DD1" i="174"/>
  <c r="DG1" i="174"/>
  <c r="CX1" i="174"/>
  <c r="CM2" i="174"/>
  <c r="CN2" i="174"/>
  <c r="CU2" i="174"/>
  <c r="CQ2" i="174"/>
  <c r="CT2" i="174"/>
  <c r="CR2" i="174"/>
  <c r="CP2" i="174"/>
  <c r="CO2" i="174"/>
  <c r="CL2" i="174"/>
  <c r="CS2" i="174"/>
  <c r="CV2" i="174"/>
  <c r="CM3" i="174"/>
  <c r="CN3" i="174"/>
  <c r="CU3" i="174"/>
  <c r="CQ3" i="174"/>
  <c r="CT3" i="174"/>
  <c r="CR3" i="174"/>
  <c r="CP3" i="174"/>
  <c r="CO3" i="174"/>
  <c r="CL3" i="174"/>
  <c r="CS3" i="174"/>
  <c r="CV3" i="174"/>
  <c r="CM4" i="174"/>
  <c r="CN4" i="174"/>
  <c r="CU4" i="174"/>
  <c r="CQ4" i="174"/>
  <c r="CT4" i="174"/>
  <c r="CR4" i="174"/>
  <c r="CP4" i="174"/>
  <c r="CO4" i="174"/>
  <c r="CL4" i="174"/>
  <c r="CS4" i="174"/>
  <c r="CV4" i="174"/>
  <c r="CM5" i="174"/>
  <c r="CN5" i="174"/>
  <c r="CU5" i="174"/>
  <c r="CQ5" i="174"/>
  <c r="CT5" i="174"/>
  <c r="CR5" i="174"/>
  <c r="CP5" i="174"/>
  <c r="CO5" i="174"/>
  <c r="CL5" i="174"/>
  <c r="CS5" i="174"/>
  <c r="CV5" i="174"/>
  <c r="CM6" i="174"/>
  <c r="CN6" i="174"/>
  <c r="CU6" i="174"/>
  <c r="CQ6" i="174"/>
  <c r="CT6" i="174"/>
  <c r="CR6" i="174"/>
  <c r="CP6" i="174"/>
  <c r="CO6" i="174"/>
  <c r="CL6" i="174"/>
  <c r="CS6" i="174"/>
  <c r="CV6" i="174"/>
  <c r="CM7" i="174"/>
  <c r="CN7" i="174"/>
  <c r="CU7" i="174"/>
  <c r="CQ7" i="174"/>
  <c r="CT7" i="174"/>
  <c r="CR7" i="174"/>
  <c r="CP7" i="174"/>
  <c r="CO7" i="174"/>
  <c r="CL7" i="174"/>
  <c r="CS7" i="174"/>
  <c r="CV7" i="174"/>
  <c r="CM8" i="174"/>
  <c r="CN8" i="174"/>
  <c r="CU8" i="174"/>
  <c r="CQ8" i="174"/>
  <c r="CT8" i="174"/>
  <c r="CR8" i="174"/>
  <c r="CP8" i="174"/>
  <c r="CO8" i="174"/>
  <c r="CL8" i="174"/>
  <c r="CS8" i="174"/>
  <c r="CV8" i="174"/>
  <c r="CM9" i="174"/>
  <c r="CN9" i="174"/>
  <c r="CU9" i="174"/>
  <c r="CQ9" i="174"/>
  <c r="CT9" i="174"/>
  <c r="CR9" i="174"/>
  <c r="CP9" i="174"/>
  <c r="CO9" i="174"/>
  <c r="CL9" i="174"/>
  <c r="CS9" i="174"/>
  <c r="CV9" i="174"/>
  <c r="CM10" i="174"/>
  <c r="CN10" i="174"/>
  <c r="CU10" i="174"/>
  <c r="CQ10" i="174"/>
  <c r="CT10" i="174"/>
  <c r="CR10" i="174"/>
  <c r="CP10" i="174"/>
  <c r="CO10" i="174"/>
  <c r="CL10" i="174"/>
  <c r="CS10" i="174"/>
  <c r="CV10" i="174"/>
  <c r="CM11" i="174"/>
  <c r="CN11" i="174"/>
  <c r="CU11" i="174"/>
  <c r="CQ11" i="174"/>
  <c r="CT11" i="174"/>
  <c r="CR11" i="174"/>
  <c r="CP11" i="174"/>
  <c r="CO11" i="174"/>
  <c r="CL11" i="174"/>
  <c r="CS11" i="174"/>
  <c r="CV11" i="174"/>
  <c r="CM12" i="174"/>
  <c r="CN12" i="174"/>
  <c r="CU12" i="174"/>
  <c r="CQ12" i="174"/>
  <c r="CT12" i="174"/>
  <c r="CR12" i="174"/>
  <c r="CP12" i="174"/>
  <c r="CO12" i="174"/>
  <c r="CL12" i="174"/>
  <c r="CS12" i="174"/>
  <c r="CV12" i="174"/>
  <c r="CM13" i="174"/>
  <c r="CN13" i="174"/>
  <c r="CU13" i="174"/>
  <c r="CQ13" i="174"/>
  <c r="CT13" i="174"/>
  <c r="CR13" i="174"/>
  <c r="CP13" i="174"/>
  <c r="CO13" i="174"/>
  <c r="CL13" i="174"/>
  <c r="CS13" i="174"/>
  <c r="CV13" i="174"/>
  <c r="CM14" i="174"/>
  <c r="CN14" i="174"/>
  <c r="CU14" i="174"/>
  <c r="CQ14" i="174"/>
  <c r="CT14" i="174"/>
  <c r="CR14" i="174"/>
  <c r="CP14" i="174"/>
  <c r="CO14" i="174"/>
  <c r="CL14" i="174"/>
  <c r="CS14" i="174"/>
  <c r="CV14" i="174"/>
  <c r="CM15" i="174"/>
  <c r="CN15" i="174"/>
  <c r="CU15" i="174"/>
  <c r="CQ15" i="174"/>
  <c r="CT15" i="174"/>
  <c r="CR15" i="174"/>
  <c r="CP15" i="174"/>
  <c r="CO15" i="174"/>
  <c r="CL15" i="174"/>
  <c r="CS15" i="174"/>
  <c r="CV15" i="174"/>
  <c r="CM16" i="174"/>
  <c r="CN16" i="174"/>
  <c r="CU16" i="174"/>
  <c r="CQ16" i="174"/>
  <c r="CT16" i="174"/>
  <c r="CR16" i="174"/>
  <c r="CP16" i="174"/>
  <c r="CO16" i="174"/>
  <c r="CL16" i="174"/>
  <c r="CS16" i="174"/>
  <c r="CV16" i="174"/>
  <c r="CM17" i="174"/>
  <c r="CN17" i="174"/>
  <c r="CU17" i="174"/>
  <c r="CQ17" i="174"/>
  <c r="CT17" i="174"/>
  <c r="CR17" i="174"/>
  <c r="CP17" i="174"/>
  <c r="CO17" i="174"/>
  <c r="CL17" i="174"/>
  <c r="CS17" i="174"/>
  <c r="CV17" i="174"/>
  <c r="CM18" i="174"/>
  <c r="CN18" i="174"/>
  <c r="CU18" i="174"/>
  <c r="CQ18" i="174"/>
  <c r="CT18" i="174"/>
  <c r="CR18" i="174"/>
  <c r="CP18" i="174"/>
  <c r="CO18" i="174"/>
  <c r="CL18" i="174"/>
  <c r="CS18" i="174"/>
  <c r="CV18" i="174"/>
  <c r="CM19" i="174"/>
  <c r="CN19" i="174"/>
  <c r="CU19" i="174"/>
  <c r="CQ19" i="174"/>
  <c r="CT19" i="174"/>
  <c r="CR19" i="174"/>
  <c r="CP19" i="174"/>
  <c r="CO19" i="174"/>
  <c r="CL19" i="174"/>
  <c r="CS19" i="174"/>
  <c r="CV19" i="174"/>
  <c r="CM20" i="174"/>
  <c r="CN20" i="174"/>
  <c r="CU20" i="174"/>
  <c r="CQ20" i="174"/>
  <c r="CT20" i="174"/>
  <c r="CR20" i="174"/>
  <c r="CP20" i="174"/>
  <c r="CO20" i="174"/>
  <c r="CL20" i="174"/>
  <c r="CS20" i="174"/>
  <c r="CV20" i="174"/>
  <c r="CM21" i="174"/>
  <c r="CN21" i="174"/>
  <c r="CU21" i="174"/>
  <c r="CQ21" i="174"/>
  <c r="CT21" i="174"/>
  <c r="CR21" i="174"/>
  <c r="CP21" i="174"/>
  <c r="CO21" i="174"/>
  <c r="CL21" i="174"/>
  <c r="CS21" i="174"/>
  <c r="CV21" i="174"/>
  <c r="CM22" i="174"/>
  <c r="CN22" i="174"/>
  <c r="CU22" i="174"/>
  <c r="CQ22" i="174"/>
  <c r="CT22" i="174"/>
  <c r="CR22" i="174"/>
  <c r="CP22" i="174"/>
  <c r="CO22" i="174"/>
  <c r="CL22" i="174"/>
  <c r="CS22" i="174"/>
  <c r="CV22" i="174"/>
  <c r="CM23" i="174"/>
  <c r="CN23" i="174"/>
  <c r="CU23" i="174"/>
  <c r="CQ23" i="174"/>
  <c r="CT23" i="174"/>
  <c r="CR23" i="174"/>
  <c r="CP23" i="174"/>
  <c r="CO23" i="174"/>
  <c r="CL23" i="174"/>
  <c r="CS23" i="174"/>
  <c r="CV23" i="174"/>
  <c r="CM24" i="174"/>
  <c r="CN24" i="174"/>
  <c r="CU24" i="174"/>
  <c r="CQ24" i="174"/>
  <c r="CT24" i="174"/>
  <c r="CR24" i="174"/>
  <c r="CP24" i="174"/>
  <c r="CO24" i="174"/>
  <c r="CL24" i="174"/>
  <c r="CS24" i="174"/>
  <c r="CV24" i="174"/>
  <c r="CM25" i="174"/>
  <c r="CN25" i="174"/>
  <c r="CU25" i="174"/>
  <c r="CQ25" i="174"/>
  <c r="CT25" i="174"/>
  <c r="CR25" i="174"/>
  <c r="CP25" i="174"/>
  <c r="CO25" i="174"/>
  <c r="CL25" i="174"/>
  <c r="CS25" i="174"/>
  <c r="CV25" i="174"/>
  <c r="CM26" i="174"/>
  <c r="CN26" i="174"/>
  <c r="CU26" i="174"/>
  <c r="CQ26" i="174"/>
  <c r="CT26" i="174"/>
  <c r="CR26" i="174"/>
  <c r="CP26" i="174"/>
  <c r="CO26" i="174"/>
  <c r="CL26" i="174"/>
  <c r="CS26" i="174"/>
  <c r="CV26" i="174"/>
  <c r="CM27" i="174"/>
  <c r="CN27" i="174"/>
  <c r="CU27" i="174"/>
  <c r="CQ27" i="174"/>
  <c r="CT27" i="174"/>
  <c r="CR27" i="174"/>
  <c r="CP27" i="174"/>
  <c r="CO27" i="174"/>
  <c r="CL27" i="174"/>
  <c r="CS27" i="174"/>
  <c r="CV27" i="174"/>
  <c r="CM28" i="174"/>
  <c r="CN28" i="174"/>
  <c r="CU28" i="174"/>
  <c r="CQ28" i="174"/>
  <c r="CT28" i="174"/>
  <c r="CR28" i="174"/>
  <c r="CP28" i="174"/>
  <c r="CO28" i="174"/>
  <c r="CL28" i="174"/>
  <c r="CS28" i="174"/>
  <c r="CV28" i="174"/>
  <c r="CM29" i="174"/>
  <c r="CN29" i="174"/>
  <c r="CU29" i="174"/>
  <c r="CQ29" i="174"/>
  <c r="CT29" i="174"/>
  <c r="CR29" i="174"/>
  <c r="CP29" i="174"/>
  <c r="CO29" i="174"/>
  <c r="CL29" i="174"/>
  <c r="CS29" i="174"/>
  <c r="CV29" i="174"/>
  <c r="CM30" i="174"/>
  <c r="CN30" i="174"/>
  <c r="CU30" i="174"/>
  <c r="CQ30" i="174"/>
  <c r="CT30" i="174"/>
  <c r="CR30" i="174"/>
  <c r="CP30" i="174"/>
  <c r="CO30" i="174"/>
  <c r="CL30" i="174"/>
  <c r="CS30" i="174"/>
  <c r="CV30" i="174"/>
  <c r="CM31" i="174"/>
  <c r="CN31" i="174"/>
  <c r="CU31" i="174"/>
  <c r="CQ31" i="174"/>
  <c r="CT31" i="174"/>
  <c r="CR31" i="174"/>
  <c r="CP31" i="174"/>
  <c r="CO31" i="174"/>
  <c r="CL31" i="174"/>
  <c r="CS31" i="174"/>
  <c r="CV31" i="174"/>
  <c r="CM32" i="174"/>
  <c r="CN32" i="174"/>
  <c r="CU32" i="174"/>
  <c r="CQ32" i="174"/>
  <c r="CT32" i="174"/>
  <c r="CR32" i="174"/>
  <c r="CP32" i="174"/>
  <c r="CO32" i="174"/>
  <c r="CL32" i="174"/>
  <c r="CS32" i="174"/>
  <c r="CV32" i="174"/>
  <c r="CM33" i="174"/>
  <c r="CN33" i="174"/>
  <c r="CU33" i="174"/>
  <c r="CQ33" i="174"/>
  <c r="CT33" i="174"/>
  <c r="CR33" i="174"/>
  <c r="CP33" i="174"/>
  <c r="CO33" i="174"/>
  <c r="CL33" i="174"/>
  <c r="CS33" i="174"/>
  <c r="CV33" i="174"/>
  <c r="CM34" i="174"/>
  <c r="CN34" i="174"/>
  <c r="CU34" i="174"/>
  <c r="CQ34" i="174"/>
  <c r="CT34" i="174"/>
  <c r="CR34" i="174"/>
  <c r="CP34" i="174"/>
  <c r="CO34" i="174"/>
  <c r="CL34" i="174"/>
  <c r="CS34" i="174"/>
  <c r="CV34" i="174"/>
  <c r="CM35" i="174"/>
  <c r="CN35" i="174"/>
  <c r="CU35" i="174"/>
  <c r="CQ35" i="174"/>
  <c r="CT35" i="174"/>
  <c r="CR35" i="174"/>
  <c r="CP35" i="174"/>
  <c r="CO35" i="174"/>
  <c r="CL35" i="174"/>
  <c r="CS35" i="174"/>
  <c r="CV35" i="174"/>
  <c r="CM36" i="174"/>
  <c r="CN36" i="174"/>
  <c r="CU36" i="174"/>
  <c r="CQ36" i="174"/>
  <c r="CT36" i="174"/>
  <c r="CR36" i="174"/>
  <c r="CP36" i="174"/>
  <c r="CO36" i="174"/>
  <c r="CL36" i="174"/>
  <c r="CS36" i="174"/>
  <c r="CV36" i="174"/>
  <c r="CM37" i="174"/>
  <c r="CN37" i="174"/>
  <c r="CU37" i="174"/>
  <c r="CQ37" i="174"/>
  <c r="CT37" i="174"/>
  <c r="CR37" i="174"/>
  <c r="CP37" i="174"/>
  <c r="CO37" i="174"/>
  <c r="CL37" i="174"/>
  <c r="CS37" i="174"/>
  <c r="CV37" i="174"/>
  <c r="CM38" i="174"/>
  <c r="CN38" i="174"/>
  <c r="CU38" i="174"/>
  <c r="CQ38" i="174"/>
  <c r="CT38" i="174"/>
  <c r="CR38" i="174"/>
  <c r="CP38" i="174"/>
  <c r="CO38" i="174"/>
  <c r="CL38" i="174"/>
  <c r="CS38" i="174"/>
  <c r="CV38" i="174"/>
  <c r="CM39" i="174"/>
  <c r="CN39" i="174"/>
  <c r="CU39" i="174"/>
  <c r="CQ39" i="174"/>
  <c r="CT39" i="174"/>
  <c r="CR39" i="174"/>
  <c r="CP39" i="174"/>
  <c r="CO39" i="174"/>
  <c r="CL39" i="174"/>
  <c r="CS39" i="174"/>
  <c r="CV39" i="174"/>
  <c r="CM40" i="174"/>
  <c r="CN40" i="174"/>
  <c r="CU40" i="174"/>
  <c r="CQ40" i="174"/>
  <c r="CT40" i="174"/>
  <c r="CR40" i="174"/>
  <c r="CP40" i="174"/>
  <c r="CO40" i="174"/>
  <c r="CL40" i="174"/>
  <c r="CS40" i="174"/>
  <c r="CV40" i="174"/>
  <c r="CM41" i="174"/>
  <c r="CN41" i="174"/>
  <c r="CU41" i="174"/>
  <c r="CQ41" i="174"/>
  <c r="CT41" i="174"/>
  <c r="CR41" i="174"/>
  <c r="CP41" i="174"/>
  <c r="CO41" i="174"/>
  <c r="CL41" i="174"/>
  <c r="CS41" i="174"/>
  <c r="CV41" i="174"/>
  <c r="CM42" i="174"/>
  <c r="CN42" i="174"/>
  <c r="CU42" i="174"/>
  <c r="CQ42" i="174"/>
  <c r="CT42" i="174"/>
  <c r="CR42" i="174"/>
  <c r="CP42" i="174"/>
  <c r="CO42" i="174"/>
  <c r="CL42" i="174"/>
  <c r="CS42" i="174"/>
  <c r="CV42" i="174"/>
  <c r="CM43" i="174"/>
  <c r="CN43" i="174"/>
  <c r="CU43" i="174"/>
  <c r="CQ43" i="174"/>
  <c r="CT43" i="174"/>
  <c r="CR43" i="174"/>
  <c r="CP43" i="174"/>
  <c r="CO43" i="174"/>
  <c r="CL43" i="174"/>
  <c r="CS43" i="174"/>
  <c r="CV43" i="174"/>
  <c r="CM44" i="174"/>
  <c r="CN44" i="174"/>
  <c r="CU44" i="174"/>
  <c r="CQ44" i="174"/>
  <c r="CT44" i="174"/>
  <c r="CR44" i="174"/>
  <c r="CP44" i="174"/>
  <c r="CO44" i="174"/>
  <c r="CL44" i="174"/>
  <c r="CS44" i="174"/>
  <c r="CV44" i="174"/>
  <c r="CM45" i="174"/>
  <c r="CN45" i="174"/>
  <c r="CU45" i="174"/>
  <c r="CQ45" i="174"/>
  <c r="CT45" i="174"/>
  <c r="CR45" i="174"/>
  <c r="CP45" i="174"/>
  <c r="CO45" i="174"/>
  <c r="CL45" i="174"/>
  <c r="CS45" i="174"/>
  <c r="CV45" i="174"/>
  <c r="CM46" i="174"/>
  <c r="CN46" i="174"/>
  <c r="CU46" i="174"/>
  <c r="CQ46" i="174"/>
  <c r="CT46" i="174"/>
  <c r="CR46" i="174"/>
  <c r="CP46" i="174"/>
  <c r="CO46" i="174"/>
  <c r="CL46" i="174"/>
  <c r="CS46" i="174"/>
  <c r="CV46" i="174"/>
  <c r="CM47" i="174"/>
  <c r="CN47" i="174"/>
  <c r="CU47" i="174"/>
  <c r="CQ47" i="174"/>
  <c r="CT47" i="174"/>
  <c r="CR47" i="174"/>
  <c r="CP47" i="174"/>
  <c r="CO47" i="174"/>
  <c r="CL47" i="174"/>
  <c r="CS47" i="174"/>
  <c r="CV47" i="174"/>
  <c r="CM48" i="174"/>
  <c r="CN48" i="174"/>
  <c r="CU48" i="174"/>
  <c r="CQ48" i="174"/>
  <c r="CT48" i="174"/>
  <c r="CR48" i="174"/>
  <c r="CP48" i="174"/>
  <c r="CO48" i="174"/>
  <c r="CL48" i="174"/>
  <c r="CS48" i="174"/>
  <c r="CV48" i="174"/>
  <c r="CM49" i="174"/>
  <c r="CN49" i="174"/>
  <c r="CU49" i="174"/>
  <c r="CQ49" i="174"/>
  <c r="CT49" i="174"/>
  <c r="CR49" i="174"/>
  <c r="CP49" i="174"/>
  <c r="CO49" i="174"/>
  <c r="CL49" i="174"/>
  <c r="CS49" i="174"/>
  <c r="CV49" i="174"/>
  <c r="CM50" i="174"/>
  <c r="CN50" i="174"/>
  <c r="CU50" i="174"/>
  <c r="CQ50" i="174"/>
  <c r="CT50" i="174"/>
  <c r="CR50" i="174"/>
  <c r="CP50" i="174"/>
  <c r="CO50" i="174"/>
  <c r="CL50" i="174"/>
  <c r="CS50" i="174"/>
  <c r="CV50" i="174"/>
  <c r="CM51" i="174"/>
  <c r="CN51" i="174"/>
  <c r="CU51" i="174"/>
  <c r="CQ51" i="174"/>
  <c r="CT51" i="174"/>
  <c r="CR51" i="174"/>
  <c r="CP51" i="174"/>
  <c r="CO51" i="174"/>
  <c r="CL51" i="174"/>
  <c r="CS51" i="174"/>
  <c r="CV51" i="174"/>
  <c r="CM52" i="174"/>
  <c r="CN52" i="174"/>
  <c r="CU52" i="174"/>
  <c r="CQ52" i="174"/>
  <c r="CT52" i="174"/>
  <c r="CR52" i="174"/>
  <c r="CP52" i="174"/>
  <c r="CO52" i="174"/>
  <c r="CL52" i="174"/>
  <c r="CS52" i="174"/>
  <c r="CV52" i="174"/>
  <c r="CN1" i="174"/>
  <c r="CU1" i="174"/>
  <c r="CQ1" i="174"/>
  <c r="CT1" i="174"/>
  <c r="CR1" i="174"/>
  <c r="CP1" i="174"/>
  <c r="CO1" i="174"/>
  <c r="CL1" i="174"/>
  <c r="CS1" i="174"/>
  <c r="CV1" i="174"/>
  <c r="CM1" i="174"/>
  <c r="CB2" i="174"/>
  <c r="CC2" i="174"/>
  <c r="CJ2" i="174"/>
  <c r="CF2" i="174"/>
  <c r="CI2" i="174"/>
  <c r="CG2" i="174"/>
  <c r="CE2" i="174"/>
  <c r="CD2" i="174"/>
  <c r="CA2" i="174"/>
  <c r="CH2" i="174"/>
  <c r="CK2" i="174"/>
  <c r="CB3" i="174"/>
  <c r="CC3" i="174"/>
  <c r="CJ3" i="174"/>
  <c r="CF3" i="174"/>
  <c r="CI3" i="174"/>
  <c r="CG3" i="174"/>
  <c r="CE3" i="174"/>
  <c r="CD3" i="174"/>
  <c r="CA3" i="174"/>
  <c r="CH3" i="174"/>
  <c r="CK3" i="174"/>
  <c r="CB4" i="174"/>
  <c r="CC4" i="174"/>
  <c r="CJ4" i="174"/>
  <c r="CF4" i="174"/>
  <c r="CI4" i="174"/>
  <c r="CG4" i="174"/>
  <c r="CE4" i="174"/>
  <c r="CD4" i="174"/>
  <c r="CA4" i="174"/>
  <c r="CH4" i="174"/>
  <c r="CK4" i="174"/>
  <c r="CB5" i="174"/>
  <c r="CC5" i="174"/>
  <c r="CJ5" i="174"/>
  <c r="CF5" i="174"/>
  <c r="CI5" i="174"/>
  <c r="CG5" i="174"/>
  <c r="CE5" i="174"/>
  <c r="CD5" i="174"/>
  <c r="CA5" i="174"/>
  <c r="CH5" i="174"/>
  <c r="CK5" i="174"/>
  <c r="CB6" i="174"/>
  <c r="CC6" i="174"/>
  <c r="CJ6" i="174"/>
  <c r="CF6" i="174"/>
  <c r="CI6" i="174"/>
  <c r="CG6" i="174"/>
  <c r="CE6" i="174"/>
  <c r="CD6" i="174"/>
  <c r="CA6" i="174"/>
  <c r="CH6" i="174"/>
  <c r="CK6" i="174"/>
  <c r="CB7" i="174"/>
  <c r="CC7" i="174"/>
  <c r="CJ7" i="174"/>
  <c r="CF7" i="174"/>
  <c r="CI7" i="174"/>
  <c r="CG7" i="174"/>
  <c r="CE7" i="174"/>
  <c r="CD7" i="174"/>
  <c r="CA7" i="174"/>
  <c r="CH7" i="174"/>
  <c r="CK7" i="174"/>
  <c r="CB8" i="174"/>
  <c r="CC8" i="174"/>
  <c r="CJ8" i="174"/>
  <c r="CF8" i="174"/>
  <c r="CI8" i="174"/>
  <c r="CG8" i="174"/>
  <c r="CE8" i="174"/>
  <c r="CD8" i="174"/>
  <c r="CA8" i="174"/>
  <c r="CH8" i="174"/>
  <c r="CK8" i="174"/>
  <c r="CB9" i="174"/>
  <c r="CC9" i="174"/>
  <c r="CJ9" i="174"/>
  <c r="CF9" i="174"/>
  <c r="CI9" i="174"/>
  <c r="CG9" i="174"/>
  <c r="CE9" i="174"/>
  <c r="CD9" i="174"/>
  <c r="CA9" i="174"/>
  <c r="CH9" i="174"/>
  <c r="CK9" i="174"/>
  <c r="CB10" i="174"/>
  <c r="CC10" i="174"/>
  <c r="CJ10" i="174"/>
  <c r="CF10" i="174"/>
  <c r="CI10" i="174"/>
  <c r="CG10" i="174"/>
  <c r="CE10" i="174"/>
  <c r="CD10" i="174"/>
  <c r="CA10" i="174"/>
  <c r="CH10" i="174"/>
  <c r="CK10" i="174"/>
  <c r="CB11" i="174"/>
  <c r="CC11" i="174"/>
  <c r="CJ11" i="174"/>
  <c r="CF11" i="174"/>
  <c r="CI11" i="174"/>
  <c r="CG11" i="174"/>
  <c r="CE11" i="174"/>
  <c r="CD11" i="174"/>
  <c r="CA11" i="174"/>
  <c r="CH11" i="174"/>
  <c r="CK11" i="174"/>
  <c r="CB12" i="174"/>
  <c r="CC12" i="174"/>
  <c r="CJ12" i="174"/>
  <c r="CF12" i="174"/>
  <c r="CI12" i="174"/>
  <c r="CG12" i="174"/>
  <c r="CE12" i="174"/>
  <c r="CD12" i="174"/>
  <c r="CA12" i="174"/>
  <c r="CH12" i="174"/>
  <c r="CK12" i="174"/>
  <c r="CB13" i="174"/>
  <c r="CC13" i="174"/>
  <c r="CJ13" i="174"/>
  <c r="CF13" i="174"/>
  <c r="CI13" i="174"/>
  <c r="CG13" i="174"/>
  <c r="CE13" i="174"/>
  <c r="CD13" i="174"/>
  <c r="CA13" i="174"/>
  <c r="CH13" i="174"/>
  <c r="CK13" i="174"/>
  <c r="CB14" i="174"/>
  <c r="CC14" i="174"/>
  <c r="CJ14" i="174"/>
  <c r="CF14" i="174"/>
  <c r="CI14" i="174"/>
  <c r="CG14" i="174"/>
  <c r="CE14" i="174"/>
  <c r="CD14" i="174"/>
  <c r="CA14" i="174"/>
  <c r="CH14" i="174"/>
  <c r="CK14" i="174"/>
  <c r="CB15" i="174"/>
  <c r="CC15" i="174"/>
  <c r="CJ15" i="174"/>
  <c r="CF15" i="174"/>
  <c r="CI15" i="174"/>
  <c r="CG15" i="174"/>
  <c r="CE15" i="174"/>
  <c r="CD15" i="174"/>
  <c r="CA15" i="174"/>
  <c r="CH15" i="174"/>
  <c r="CK15" i="174"/>
  <c r="CB16" i="174"/>
  <c r="CC16" i="174"/>
  <c r="CJ16" i="174"/>
  <c r="CF16" i="174"/>
  <c r="CI16" i="174"/>
  <c r="CG16" i="174"/>
  <c r="CE16" i="174"/>
  <c r="CD16" i="174"/>
  <c r="CA16" i="174"/>
  <c r="CH16" i="174"/>
  <c r="CK16" i="174"/>
  <c r="CB17" i="174"/>
  <c r="CC17" i="174"/>
  <c r="CJ17" i="174"/>
  <c r="CF17" i="174"/>
  <c r="CI17" i="174"/>
  <c r="CG17" i="174"/>
  <c r="CE17" i="174"/>
  <c r="CD17" i="174"/>
  <c r="CA17" i="174"/>
  <c r="CH17" i="174"/>
  <c r="CK17" i="174"/>
  <c r="CB18" i="174"/>
  <c r="CC18" i="174"/>
  <c r="CJ18" i="174"/>
  <c r="CF18" i="174"/>
  <c r="CI18" i="174"/>
  <c r="CG18" i="174"/>
  <c r="CE18" i="174"/>
  <c r="CD18" i="174"/>
  <c r="CA18" i="174"/>
  <c r="CH18" i="174"/>
  <c r="CK18" i="174"/>
  <c r="CB19" i="174"/>
  <c r="CC19" i="174"/>
  <c r="CJ19" i="174"/>
  <c r="CF19" i="174"/>
  <c r="CI19" i="174"/>
  <c r="CG19" i="174"/>
  <c r="CE19" i="174"/>
  <c r="CD19" i="174"/>
  <c r="CA19" i="174"/>
  <c r="CH19" i="174"/>
  <c r="CK19" i="174"/>
  <c r="CB20" i="174"/>
  <c r="CC20" i="174"/>
  <c r="CJ20" i="174"/>
  <c r="CF20" i="174"/>
  <c r="CI20" i="174"/>
  <c r="CG20" i="174"/>
  <c r="CE20" i="174"/>
  <c r="CD20" i="174"/>
  <c r="CA20" i="174"/>
  <c r="CH20" i="174"/>
  <c r="CK20" i="174"/>
  <c r="CB21" i="174"/>
  <c r="CC21" i="174"/>
  <c r="CJ21" i="174"/>
  <c r="CF21" i="174"/>
  <c r="CI21" i="174"/>
  <c r="CG21" i="174"/>
  <c r="CE21" i="174"/>
  <c r="CD21" i="174"/>
  <c r="CA21" i="174"/>
  <c r="CH21" i="174"/>
  <c r="CK21" i="174"/>
  <c r="CB22" i="174"/>
  <c r="CC22" i="174"/>
  <c r="CJ22" i="174"/>
  <c r="CF22" i="174"/>
  <c r="CI22" i="174"/>
  <c r="CG22" i="174"/>
  <c r="CE22" i="174"/>
  <c r="CD22" i="174"/>
  <c r="CA22" i="174"/>
  <c r="CH22" i="174"/>
  <c r="CK22" i="174"/>
  <c r="CB23" i="174"/>
  <c r="CC23" i="174"/>
  <c r="CJ23" i="174"/>
  <c r="CF23" i="174"/>
  <c r="CI23" i="174"/>
  <c r="CG23" i="174"/>
  <c r="CE23" i="174"/>
  <c r="CD23" i="174"/>
  <c r="CA23" i="174"/>
  <c r="CH23" i="174"/>
  <c r="CK23" i="174"/>
  <c r="CB24" i="174"/>
  <c r="CC24" i="174"/>
  <c r="CJ24" i="174"/>
  <c r="CF24" i="174"/>
  <c r="CI24" i="174"/>
  <c r="CG24" i="174"/>
  <c r="CE24" i="174"/>
  <c r="CD24" i="174"/>
  <c r="CA24" i="174"/>
  <c r="CH24" i="174"/>
  <c r="CK24" i="174"/>
  <c r="CB25" i="174"/>
  <c r="CC25" i="174"/>
  <c r="CJ25" i="174"/>
  <c r="CF25" i="174"/>
  <c r="CI25" i="174"/>
  <c r="CG25" i="174"/>
  <c r="CE25" i="174"/>
  <c r="CD25" i="174"/>
  <c r="CA25" i="174"/>
  <c r="CH25" i="174"/>
  <c r="CK25" i="174"/>
  <c r="CB26" i="174"/>
  <c r="CC26" i="174"/>
  <c r="CJ26" i="174"/>
  <c r="CF26" i="174"/>
  <c r="CI26" i="174"/>
  <c r="CG26" i="174"/>
  <c r="CE26" i="174"/>
  <c r="CD26" i="174"/>
  <c r="CA26" i="174"/>
  <c r="CH26" i="174"/>
  <c r="CK26" i="174"/>
  <c r="CB27" i="174"/>
  <c r="CC27" i="174"/>
  <c r="CJ27" i="174"/>
  <c r="CF27" i="174"/>
  <c r="CI27" i="174"/>
  <c r="CG27" i="174"/>
  <c r="CE27" i="174"/>
  <c r="CD27" i="174"/>
  <c r="CA27" i="174"/>
  <c r="CH27" i="174"/>
  <c r="CK27" i="174"/>
  <c r="CB28" i="174"/>
  <c r="CC28" i="174"/>
  <c r="CJ28" i="174"/>
  <c r="CF28" i="174"/>
  <c r="CI28" i="174"/>
  <c r="CG28" i="174"/>
  <c r="CE28" i="174"/>
  <c r="CD28" i="174"/>
  <c r="CA28" i="174"/>
  <c r="CH28" i="174"/>
  <c r="CK28" i="174"/>
  <c r="CB29" i="174"/>
  <c r="CC29" i="174"/>
  <c r="CJ29" i="174"/>
  <c r="CF29" i="174"/>
  <c r="CI29" i="174"/>
  <c r="CG29" i="174"/>
  <c r="CE29" i="174"/>
  <c r="CD29" i="174"/>
  <c r="CA29" i="174"/>
  <c r="CH29" i="174"/>
  <c r="CK29" i="174"/>
  <c r="CB30" i="174"/>
  <c r="CC30" i="174"/>
  <c r="CJ30" i="174"/>
  <c r="CF30" i="174"/>
  <c r="CI30" i="174"/>
  <c r="CG30" i="174"/>
  <c r="CE30" i="174"/>
  <c r="CD30" i="174"/>
  <c r="CA30" i="174"/>
  <c r="CH30" i="174"/>
  <c r="CK30" i="174"/>
  <c r="CB31" i="174"/>
  <c r="CC31" i="174"/>
  <c r="CJ31" i="174"/>
  <c r="CF31" i="174"/>
  <c r="CI31" i="174"/>
  <c r="CG31" i="174"/>
  <c r="CE31" i="174"/>
  <c r="CD31" i="174"/>
  <c r="CA31" i="174"/>
  <c r="CH31" i="174"/>
  <c r="CK31" i="174"/>
  <c r="CB32" i="174"/>
  <c r="CC32" i="174"/>
  <c r="CJ32" i="174"/>
  <c r="CF32" i="174"/>
  <c r="CI32" i="174"/>
  <c r="CG32" i="174"/>
  <c r="CE32" i="174"/>
  <c r="CD32" i="174"/>
  <c r="CA32" i="174"/>
  <c r="CH32" i="174"/>
  <c r="CK32" i="174"/>
  <c r="CB33" i="174"/>
  <c r="CC33" i="174"/>
  <c r="CJ33" i="174"/>
  <c r="CF33" i="174"/>
  <c r="CI33" i="174"/>
  <c r="CG33" i="174"/>
  <c r="CE33" i="174"/>
  <c r="CD33" i="174"/>
  <c r="CA33" i="174"/>
  <c r="CH33" i="174"/>
  <c r="CK33" i="174"/>
  <c r="CB34" i="174"/>
  <c r="CC34" i="174"/>
  <c r="CJ34" i="174"/>
  <c r="CF34" i="174"/>
  <c r="CI34" i="174"/>
  <c r="CG34" i="174"/>
  <c r="CE34" i="174"/>
  <c r="CD34" i="174"/>
  <c r="CA34" i="174"/>
  <c r="CH34" i="174"/>
  <c r="CK34" i="174"/>
  <c r="CB35" i="174"/>
  <c r="CC35" i="174"/>
  <c r="CJ35" i="174"/>
  <c r="CF35" i="174"/>
  <c r="CI35" i="174"/>
  <c r="CG35" i="174"/>
  <c r="CE35" i="174"/>
  <c r="CD35" i="174"/>
  <c r="CA35" i="174"/>
  <c r="CH35" i="174"/>
  <c r="CK35" i="174"/>
  <c r="CB36" i="174"/>
  <c r="CC36" i="174"/>
  <c r="CJ36" i="174"/>
  <c r="CF36" i="174"/>
  <c r="CI36" i="174"/>
  <c r="CG36" i="174"/>
  <c r="CE36" i="174"/>
  <c r="CD36" i="174"/>
  <c r="CA36" i="174"/>
  <c r="CH36" i="174"/>
  <c r="CK36" i="174"/>
  <c r="CB37" i="174"/>
  <c r="CC37" i="174"/>
  <c r="CJ37" i="174"/>
  <c r="CF37" i="174"/>
  <c r="CI37" i="174"/>
  <c r="CG37" i="174"/>
  <c r="CE37" i="174"/>
  <c r="CD37" i="174"/>
  <c r="CA37" i="174"/>
  <c r="CH37" i="174"/>
  <c r="CK37" i="174"/>
  <c r="CB38" i="174"/>
  <c r="CC38" i="174"/>
  <c r="CJ38" i="174"/>
  <c r="CF38" i="174"/>
  <c r="CI38" i="174"/>
  <c r="CG38" i="174"/>
  <c r="CE38" i="174"/>
  <c r="CD38" i="174"/>
  <c r="CA38" i="174"/>
  <c r="CH38" i="174"/>
  <c r="CK38" i="174"/>
  <c r="CB39" i="174"/>
  <c r="CC39" i="174"/>
  <c r="CJ39" i="174"/>
  <c r="CF39" i="174"/>
  <c r="CI39" i="174"/>
  <c r="CG39" i="174"/>
  <c r="CE39" i="174"/>
  <c r="CD39" i="174"/>
  <c r="CA39" i="174"/>
  <c r="CH39" i="174"/>
  <c r="CK39" i="174"/>
  <c r="CB40" i="174"/>
  <c r="CC40" i="174"/>
  <c r="CJ40" i="174"/>
  <c r="CF40" i="174"/>
  <c r="CI40" i="174"/>
  <c r="CG40" i="174"/>
  <c r="CE40" i="174"/>
  <c r="CD40" i="174"/>
  <c r="CA40" i="174"/>
  <c r="CH40" i="174"/>
  <c r="CK40" i="174"/>
  <c r="CB41" i="174"/>
  <c r="CC41" i="174"/>
  <c r="CJ41" i="174"/>
  <c r="CF41" i="174"/>
  <c r="CI41" i="174"/>
  <c r="CG41" i="174"/>
  <c r="CE41" i="174"/>
  <c r="CD41" i="174"/>
  <c r="CA41" i="174"/>
  <c r="CH41" i="174"/>
  <c r="CK41" i="174"/>
  <c r="CB42" i="174"/>
  <c r="CC42" i="174"/>
  <c r="CJ42" i="174"/>
  <c r="CF42" i="174"/>
  <c r="CI42" i="174"/>
  <c r="CG42" i="174"/>
  <c r="CE42" i="174"/>
  <c r="CD42" i="174"/>
  <c r="CA42" i="174"/>
  <c r="CH42" i="174"/>
  <c r="CK42" i="174"/>
  <c r="CB43" i="174"/>
  <c r="CC43" i="174"/>
  <c r="CJ43" i="174"/>
  <c r="CF43" i="174"/>
  <c r="CI43" i="174"/>
  <c r="CG43" i="174"/>
  <c r="CE43" i="174"/>
  <c r="CD43" i="174"/>
  <c r="CA43" i="174"/>
  <c r="CH43" i="174"/>
  <c r="CK43" i="174"/>
  <c r="CB44" i="174"/>
  <c r="CC44" i="174"/>
  <c r="CJ44" i="174"/>
  <c r="CF44" i="174"/>
  <c r="CI44" i="174"/>
  <c r="CG44" i="174"/>
  <c r="CE44" i="174"/>
  <c r="CD44" i="174"/>
  <c r="CA44" i="174"/>
  <c r="CH44" i="174"/>
  <c r="CK44" i="174"/>
  <c r="CB45" i="174"/>
  <c r="CC45" i="174"/>
  <c r="CJ45" i="174"/>
  <c r="CF45" i="174"/>
  <c r="CI45" i="174"/>
  <c r="CG45" i="174"/>
  <c r="CE45" i="174"/>
  <c r="CD45" i="174"/>
  <c r="CA45" i="174"/>
  <c r="CH45" i="174"/>
  <c r="CK45" i="174"/>
  <c r="CB46" i="174"/>
  <c r="CC46" i="174"/>
  <c r="CJ46" i="174"/>
  <c r="CF46" i="174"/>
  <c r="CI46" i="174"/>
  <c r="CG46" i="174"/>
  <c r="CE46" i="174"/>
  <c r="CD46" i="174"/>
  <c r="CA46" i="174"/>
  <c r="CH46" i="174"/>
  <c r="CK46" i="174"/>
  <c r="CB47" i="174"/>
  <c r="CC47" i="174"/>
  <c r="CJ47" i="174"/>
  <c r="CF47" i="174"/>
  <c r="CI47" i="174"/>
  <c r="CG47" i="174"/>
  <c r="CE47" i="174"/>
  <c r="CD47" i="174"/>
  <c r="CA47" i="174"/>
  <c r="CH47" i="174"/>
  <c r="CK47" i="174"/>
  <c r="CB48" i="174"/>
  <c r="CC48" i="174"/>
  <c r="CJ48" i="174"/>
  <c r="CF48" i="174"/>
  <c r="CI48" i="174"/>
  <c r="CG48" i="174"/>
  <c r="CE48" i="174"/>
  <c r="CD48" i="174"/>
  <c r="CA48" i="174"/>
  <c r="CH48" i="174"/>
  <c r="CK48" i="174"/>
  <c r="CB49" i="174"/>
  <c r="CC49" i="174"/>
  <c r="CJ49" i="174"/>
  <c r="CF49" i="174"/>
  <c r="CI49" i="174"/>
  <c r="CG49" i="174"/>
  <c r="CE49" i="174"/>
  <c r="CD49" i="174"/>
  <c r="CA49" i="174"/>
  <c r="CH49" i="174"/>
  <c r="CK49" i="174"/>
  <c r="CB50" i="174"/>
  <c r="CC50" i="174"/>
  <c r="CJ50" i="174"/>
  <c r="CF50" i="174"/>
  <c r="CI50" i="174"/>
  <c r="CG50" i="174"/>
  <c r="CE50" i="174"/>
  <c r="CD50" i="174"/>
  <c r="CA50" i="174"/>
  <c r="CH50" i="174"/>
  <c r="CK50" i="174"/>
  <c r="CB51" i="174"/>
  <c r="CC51" i="174"/>
  <c r="CJ51" i="174"/>
  <c r="CF51" i="174"/>
  <c r="CI51" i="174"/>
  <c r="CG51" i="174"/>
  <c r="CE51" i="174"/>
  <c r="CD51" i="174"/>
  <c r="CA51" i="174"/>
  <c r="CH51" i="174"/>
  <c r="CK51" i="174"/>
  <c r="CB52" i="174"/>
  <c r="CC52" i="174"/>
  <c r="CJ52" i="174"/>
  <c r="CF52" i="174"/>
  <c r="CI52" i="174"/>
  <c r="CG52" i="174"/>
  <c r="CE52" i="174"/>
  <c r="CD52" i="174"/>
  <c r="CA52" i="174"/>
  <c r="CH52" i="174"/>
  <c r="CK52" i="174"/>
  <c r="CC1" i="174"/>
  <c r="CJ1" i="174"/>
  <c r="CF1" i="174"/>
  <c r="CI1" i="174"/>
  <c r="CG1" i="174"/>
  <c r="CE1" i="174"/>
  <c r="CD1" i="174"/>
  <c r="CA1" i="174"/>
  <c r="CH1" i="174"/>
  <c r="CK1" i="174"/>
  <c r="CB1" i="174"/>
  <c r="BQ2" i="174"/>
  <c r="BR2" i="174"/>
  <c r="BY2" i="174"/>
  <c r="BU2" i="174"/>
  <c r="BX2" i="174"/>
  <c r="BV2" i="174"/>
  <c r="BT2" i="174"/>
  <c r="BS2" i="174"/>
  <c r="BP2" i="174"/>
  <c r="BW2" i="174"/>
  <c r="BZ2" i="174"/>
  <c r="BQ3" i="174"/>
  <c r="BR3" i="174"/>
  <c r="BY3" i="174"/>
  <c r="BU3" i="174"/>
  <c r="BX3" i="174"/>
  <c r="BV3" i="174"/>
  <c r="BT3" i="174"/>
  <c r="BS3" i="174"/>
  <c r="BP3" i="174"/>
  <c r="BW3" i="174"/>
  <c r="BZ3" i="174"/>
  <c r="BQ4" i="174"/>
  <c r="BR4" i="174"/>
  <c r="BY4" i="174"/>
  <c r="BU4" i="174"/>
  <c r="BX4" i="174"/>
  <c r="BV4" i="174"/>
  <c r="BT4" i="174"/>
  <c r="BS4" i="174"/>
  <c r="BP4" i="174"/>
  <c r="BW4" i="174"/>
  <c r="BZ4" i="174"/>
  <c r="BQ5" i="174"/>
  <c r="BR5" i="174"/>
  <c r="BY5" i="174"/>
  <c r="BU5" i="174"/>
  <c r="BX5" i="174"/>
  <c r="BV5" i="174"/>
  <c r="BT5" i="174"/>
  <c r="BS5" i="174"/>
  <c r="BP5" i="174"/>
  <c r="BW5" i="174"/>
  <c r="BZ5" i="174"/>
  <c r="BQ6" i="174"/>
  <c r="BR6" i="174"/>
  <c r="BY6" i="174"/>
  <c r="BU6" i="174"/>
  <c r="BX6" i="174"/>
  <c r="BV6" i="174"/>
  <c r="BT6" i="174"/>
  <c r="BS6" i="174"/>
  <c r="BP6" i="174"/>
  <c r="BW6" i="174"/>
  <c r="BZ6" i="174"/>
  <c r="BQ7" i="174"/>
  <c r="BR7" i="174"/>
  <c r="BY7" i="174"/>
  <c r="BU7" i="174"/>
  <c r="BX7" i="174"/>
  <c r="BV7" i="174"/>
  <c r="BT7" i="174"/>
  <c r="BS7" i="174"/>
  <c r="BP7" i="174"/>
  <c r="BW7" i="174"/>
  <c r="BZ7" i="174"/>
  <c r="BQ8" i="174"/>
  <c r="BR8" i="174"/>
  <c r="BY8" i="174"/>
  <c r="BU8" i="174"/>
  <c r="BX8" i="174"/>
  <c r="BV8" i="174"/>
  <c r="BT8" i="174"/>
  <c r="BS8" i="174"/>
  <c r="BP8" i="174"/>
  <c r="BW8" i="174"/>
  <c r="BZ8" i="174"/>
  <c r="BQ9" i="174"/>
  <c r="BR9" i="174"/>
  <c r="BY9" i="174"/>
  <c r="BU9" i="174"/>
  <c r="BX9" i="174"/>
  <c r="BV9" i="174"/>
  <c r="BT9" i="174"/>
  <c r="BS9" i="174"/>
  <c r="BP9" i="174"/>
  <c r="BW9" i="174"/>
  <c r="BZ9" i="174"/>
  <c r="BQ10" i="174"/>
  <c r="BR10" i="174"/>
  <c r="BY10" i="174"/>
  <c r="BU10" i="174"/>
  <c r="BX10" i="174"/>
  <c r="BV10" i="174"/>
  <c r="BT10" i="174"/>
  <c r="BS10" i="174"/>
  <c r="BP10" i="174"/>
  <c r="BW10" i="174"/>
  <c r="BZ10" i="174"/>
  <c r="BQ11" i="174"/>
  <c r="BR11" i="174"/>
  <c r="BY11" i="174"/>
  <c r="BU11" i="174"/>
  <c r="BX11" i="174"/>
  <c r="BV11" i="174"/>
  <c r="BT11" i="174"/>
  <c r="BS11" i="174"/>
  <c r="BP11" i="174"/>
  <c r="BW11" i="174"/>
  <c r="BZ11" i="174"/>
  <c r="BQ12" i="174"/>
  <c r="BR12" i="174"/>
  <c r="BY12" i="174"/>
  <c r="BU12" i="174"/>
  <c r="BX12" i="174"/>
  <c r="BV12" i="174"/>
  <c r="BT12" i="174"/>
  <c r="BS12" i="174"/>
  <c r="BP12" i="174"/>
  <c r="BW12" i="174"/>
  <c r="BZ12" i="174"/>
  <c r="BQ13" i="174"/>
  <c r="BR13" i="174"/>
  <c r="BY13" i="174"/>
  <c r="BU13" i="174"/>
  <c r="BX13" i="174"/>
  <c r="BV13" i="174"/>
  <c r="BT13" i="174"/>
  <c r="BS13" i="174"/>
  <c r="BP13" i="174"/>
  <c r="BW13" i="174"/>
  <c r="BZ13" i="174"/>
  <c r="BQ14" i="174"/>
  <c r="BR14" i="174"/>
  <c r="BY14" i="174"/>
  <c r="BU14" i="174"/>
  <c r="BX14" i="174"/>
  <c r="BV14" i="174"/>
  <c r="BT14" i="174"/>
  <c r="BS14" i="174"/>
  <c r="BP14" i="174"/>
  <c r="BW14" i="174"/>
  <c r="BZ14" i="174"/>
  <c r="BQ15" i="174"/>
  <c r="BR15" i="174"/>
  <c r="BY15" i="174"/>
  <c r="BU15" i="174"/>
  <c r="BX15" i="174"/>
  <c r="BV15" i="174"/>
  <c r="BT15" i="174"/>
  <c r="BS15" i="174"/>
  <c r="BP15" i="174"/>
  <c r="BW15" i="174"/>
  <c r="BZ15" i="174"/>
  <c r="BQ16" i="174"/>
  <c r="BR16" i="174"/>
  <c r="BY16" i="174"/>
  <c r="BU16" i="174"/>
  <c r="BX16" i="174"/>
  <c r="BV16" i="174"/>
  <c r="BT16" i="174"/>
  <c r="BS16" i="174"/>
  <c r="BP16" i="174"/>
  <c r="BW16" i="174"/>
  <c r="BZ16" i="174"/>
  <c r="BQ17" i="174"/>
  <c r="BR17" i="174"/>
  <c r="BY17" i="174"/>
  <c r="BU17" i="174"/>
  <c r="BX17" i="174"/>
  <c r="BV17" i="174"/>
  <c r="BT17" i="174"/>
  <c r="BS17" i="174"/>
  <c r="BP17" i="174"/>
  <c r="BW17" i="174"/>
  <c r="BZ17" i="174"/>
  <c r="BQ18" i="174"/>
  <c r="BR18" i="174"/>
  <c r="BY18" i="174"/>
  <c r="BU18" i="174"/>
  <c r="BX18" i="174"/>
  <c r="BV18" i="174"/>
  <c r="BT18" i="174"/>
  <c r="BS18" i="174"/>
  <c r="BP18" i="174"/>
  <c r="BW18" i="174"/>
  <c r="BZ18" i="174"/>
  <c r="BQ19" i="174"/>
  <c r="BR19" i="174"/>
  <c r="BY19" i="174"/>
  <c r="BU19" i="174"/>
  <c r="BX19" i="174"/>
  <c r="BV19" i="174"/>
  <c r="BT19" i="174"/>
  <c r="BS19" i="174"/>
  <c r="BP19" i="174"/>
  <c r="BW19" i="174"/>
  <c r="BZ19" i="174"/>
  <c r="BQ20" i="174"/>
  <c r="BR20" i="174"/>
  <c r="BY20" i="174"/>
  <c r="BU20" i="174"/>
  <c r="BX20" i="174"/>
  <c r="BV20" i="174"/>
  <c r="BT20" i="174"/>
  <c r="BS20" i="174"/>
  <c r="BP20" i="174"/>
  <c r="BW20" i="174"/>
  <c r="BZ20" i="174"/>
  <c r="BQ21" i="174"/>
  <c r="BR21" i="174"/>
  <c r="BY21" i="174"/>
  <c r="BU21" i="174"/>
  <c r="BX21" i="174"/>
  <c r="BV21" i="174"/>
  <c r="BT21" i="174"/>
  <c r="BS21" i="174"/>
  <c r="BP21" i="174"/>
  <c r="BW21" i="174"/>
  <c r="BZ21" i="174"/>
  <c r="BQ22" i="174"/>
  <c r="BR22" i="174"/>
  <c r="BY22" i="174"/>
  <c r="BU22" i="174"/>
  <c r="BX22" i="174"/>
  <c r="BV22" i="174"/>
  <c r="BT22" i="174"/>
  <c r="BS22" i="174"/>
  <c r="BP22" i="174"/>
  <c r="BW22" i="174"/>
  <c r="BZ22" i="174"/>
  <c r="BQ23" i="174"/>
  <c r="BR23" i="174"/>
  <c r="BY23" i="174"/>
  <c r="BU23" i="174"/>
  <c r="BX23" i="174"/>
  <c r="BV23" i="174"/>
  <c r="BT23" i="174"/>
  <c r="BS23" i="174"/>
  <c r="BP23" i="174"/>
  <c r="BW23" i="174"/>
  <c r="BZ23" i="174"/>
  <c r="BQ24" i="174"/>
  <c r="BR24" i="174"/>
  <c r="BY24" i="174"/>
  <c r="BU24" i="174"/>
  <c r="BX24" i="174"/>
  <c r="BV24" i="174"/>
  <c r="BT24" i="174"/>
  <c r="BS24" i="174"/>
  <c r="BP24" i="174"/>
  <c r="BW24" i="174"/>
  <c r="BZ24" i="174"/>
  <c r="BQ25" i="174"/>
  <c r="BR25" i="174"/>
  <c r="BY25" i="174"/>
  <c r="BU25" i="174"/>
  <c r="BX25" i="174"/>
  <c r="BV25" i="174"/>
  <c r="BT25" i="174"/>
  <c r="BS25" i="174"/>
  <c r="BP25" i="174"/>
  <c r="BW25" i="174"/>
  <c r="BZ25" i="174"/>
  <c r="BQ26" i="174"/>
  <c r="BR26" i="174"/>
  <c r="BY26" i="174"/>
  <c r="BU26" i="174"/>
  <c r="BX26" i="174"/>
  <c r="BV26" i="174"/>
  <c r="BT26" i="174"/>
  <c r="BS26" i="174"/>
  <c r="BP26" i="174"/>
  <c r="BW26" i="174"/>
  <c r="BZ26" i="174"/>
  <c r="BQ27" i="174"/>
  <c r="BR27" i="174"/>
  <c r="BY27" i="174"/>
  <c r="BU27" i="174"/>
  <c r="BX27" i="174"/>
  <c r="BV27" i="174"/>
  <c r="BT27" i="174"/>
  <c r="BS27" i="174"/>
  <c r="BP27" i="174"/>
  <c r="BW27" i="174"/>
  <c r="BZ27" i="174"/>
  <c r="BQ28" i="174"/>
  <c r="BR28" i="174"/>
  <c r="BY28" i="174"/>
  <c r="BU28" i="174"/>
  <c r="BX28" i="174"/>
  <c r="BV28" i="174"/>
  <c r="BT28" i="174"/>
  <c r="BS28" i="174"/>
  <c r="BP28" i="174"/>
  <c r="BW28" i="174"/>
  <c r="BZ28" i="174"/>
  <c r="BQ29" i="174"/>
  <c r="BR29" i="174"/>
  <c r="BY29" i="174"/>
  <c r="BU29" i="174"/>
  <c r="BX29" i="174"/>
  <c r="BV29" i="174"/>
  <c r="BT29" i="174"/>
  <c r="BS29" i="174"/>
  <c r="BP29" i="174"/>
  <c r="BW29" i="174"/>
  <c r="BZ29" i="174"/>
  <c r="BQ30" i="174"/>
  <c r="BR30" i="174"/>
  <c r="BY30" i="174"/>
  <c r="BU30" i="174"/>
  <c r="BX30" i="174"/>
  <c r="BV30" i="174"/>
  <c r="BT30" i="174"/>
  <c r="BS30" i="174"/>
  <c r="BP30" i="174"/>
  <c r="BW30" i="174"/>
  <c r="BZ30" i="174"/>
  <c r="BQ31" i="174"/>
  <c r="BR31" i="174"/>
  <c r="BY31" i="174"/>
  <c r="BU31" i="174"/>
  <c r="BX31" i="174"/>
  <c r="BV31" i="174"/>
  <c r="BT31" i="174"/>
  <c r="BS31" i="174"/>
  <c r="BP31" i="174"/>
  <c r="BW31" i="174"/>
  <c r="BZ31" i="174"/>
  <c r="BQ32" i="174"/>
  <c r="BR32" i="174"/>
  <c r="BY32" i="174"/>
  <c r="BU32" i="174"/>
  <c r="BX32" i="174"/>
  <c r="BV32" i="174"/>
  <c r="BT32" i="174"/>
  <c r="BS32" i="174"/>
  <c r="BP32" i="174"/>
  <c r="BW32" i="174"/>
  <c r="BZ32" i="174"/>
  <c r="BQ33" i="174"/>
  <c r="BR33" i="174"/>
  <c r="BY33" i="174"/>
  <c r="BU33" i="174"/>
  <c r="BX33" i="174"/>
  <c r="BV33" i="174"/>
  <c r="BT33" i="174"/>
  <c r="BS33" i="174"/>
  <c r="BP33" i="174"/>
  <c r="BW33" i="174"/>
  <c r="BZ33" i="174"/>
  <c r="BQ34" i="174"/>
  <c r="BR34" i="174"/>
  <c r="BY34" i="174"/>
  <c r="BU34" i="174"/>
  <c r="BX34" i="174"/>
  <c r="BV34" i="174"/>
  <c r="BT34" i="174"/>
  <c r="BS34" i="174"/>
  <c r="BP34" i="174"/>
  <c r="BW34" i="174"/>
  <c r="BZ34" i="174"/>
  <c r="BQ35" i="174"/>
  <c r="BR35" i="174"/>
  <c r="BY35" i="174"/>
  <c r="BU35" i="174"/>
  <c r="BX35" i="174"/>
  <c r="BV35" i="174"/>
  <c r="BT35" i="174"/>
  <c r="BS35" i="174"/>
  <c r="BP35" i="174"/>
  <c r="BW35" i="174"/>
  <c r="BZ35" i="174"/>
  <c r="BQ36" i="174"/>
  <c r="BR36" i="174"/>
  <c r="BY36" i="174"/>
  <c r="BU36" i="174"/>
  <c r="BX36" i="174"/>
  <c r="BV36" i="174"/>
  <c r="BT36" i="174"/>
  <c r="BS36" i="174"/>
  <c r="BP36" i="174"/>
  <c r="BW36" i="174"/>
  <c r="BZ36" i="174"/>
  <c r="BQ37" i="174"/>
  <c r="BR37" i="174"/>
  <c r="BY37" i="174"/>
  <c r="BU37" i="174"/>
  <c r="BX37" i="174"/>
  <c r="BV37" i="174"/>
  <c r="BT37" i="174"/>
  <c r="BS37" i="174"/>
  <c r="BP37" i="174"/>
  <c r="BW37" i="174"/>
  <c r="BZ37" i="174"/>
  <c r="BQ38" i="174"/>
  <c r="BR38" i="174"/>
  <c r="BY38" i="174"/>
  <c r="BU38" i="174"/>
  <c r="BX38" i="174"/>
  <c r="BV38" i="174"/>
  <c r="BT38" i="174"/>
  <c r="BS38" i="174"/>
  <c r="BP38" i="174"/>
  <c r="BW38" i="174"/>
  <c r="BZ38" i="174"/>
  <c r="BQ39" i="174"/>
  <c r="BR39" i="174"/>
  <c r="BY39" i="174"/>
  <c r="BU39" i="174"/>
  <c r="BX39" i="174"/>
  <c r="BV39" i="174"/>
  <c r="BT39" i="174"/>
  <c r="BS39" i="174"/>
  <c r="BP39" i="174"/>
  <c r="BW39" i="174"/>
  <c r="BZ39" i="174"/>
  <c r="BQ40" i="174"/>
  <c r="BR40" i="174"/>
  <c r="BY40" i="174"/>
  <c r="BU40" i="174"/>
  <c r="BX40" i="174"/>
  <c r="BV40" i="174"/>
  <c r="BT40" i="174"/>
  <c r="BS40" i="174"/>
  <c r="BP40" i="174"/>
  <c r="BW40" i="174"/>
  <c r="BZ40" i="174"/>
  <c r="BQ41" i="174"/>
  <c r="BR41" i="174"/>
  <c r="BY41" i="174"/>
  <c r="BU41" i="174"/>
  <c r="BX41" i="174"/>
  <c r="BV41" i="174"/>
  <c r="BT41" i="174"/>
  <c r="BS41" i="174"/>
  <c r="BP41" i="174"/>
  <c r="BW41" i="174"/>
  <c r="BZ41" i="174"/>
  <c r="BQ42" i="174"/>
  <c r="BR42" i="174"/>
  <c r="BY42" i="174"/>
  <c r="BU42" i="174"/>
  <c r="BX42" i="174"/>
  <c r="BV42" i="174"/>
  <c r="BT42" i="174"/>
  <c r="BS42" i="174"/>
  <c r="BP42" i="174"/>
  <c r="BW42" i="174"/>
  <c r="BZ42" i="174"/>
  <c r="BQ43" i="174"/>
  <c r="BR43" i="174"/>
  <c r="BY43" i="174"/>
  <c r="BU43" i="174"/>
  <c r="BX43" i="174"/>
  <c r="BV43" i="174"/>
  <c r="BT43" i="174"/>
  <c r="BS43" i="174"/>
  <c r="BP43" i="174"/>
  <c r="BW43" i="174"/>
  <c r="BZ43" i="174"/>
  <c r="BQ44" i="174"/>
  <c r="BR44" i="174"/>
  <c r="BY44" i="174"/>
  <c r="BU44" i="174"/>
  <c r="BX44" i="174"/>
  <c r="BV44" i="174"/>
  <c r="BT44" i="174"/>
  <c r="BS44" i="174"/>
  <c r="BP44" i="174"/>
  <c r="BW44" i="174"/>
  <c r="BZ44" i="174"/>
  <c r="BQ45" i="174"/>
  <c r="BR45" i="174"/>
  <c r="BY45" i="174"/>
  <c r="BU45" i="174"/>
  <c r="BX45" i="174"/>
  <c r="BV45" i="174"/>
  <c r="BT45" i="174"/>
  <c r="BS45" i="174"/>
  <c r="BP45" i="174"/>
  <c r="BW45" i="174"/>
  <c r="BZ45" i="174"/>
  <c r="BQ46" i="174"/>
  <c r="BR46" i="174"/>
  <c r="BY46" i="174"/>
  <c r="BU46" i="174"/>
  <c r="BX46" i="174"/>
  <c r="BV46" i="174"/>
  <c r="BT46" i="174"/>
  <c r="BS46" i="174"/>
  <c r="BP46" i="174"/>
  <c r="BW46" i="174"/>
  <c r="BZ46" i="174"/>
  <c r="BQ47" i="174"/>
  <c r="BR47" i="174"/>
  <c r="BY47" i="174"/>
  <c r="BU47" i="174"/>
  <c r="BX47" i="174"/>
  <c r="BV47" i="174"/>
  <c r="BT47" i="174"/>
  <c r="BS47" i="174"/>
  <c r="BP47" i="174"/>
  <c r="BW47" i="174"/>
  <c r="BZ47" i="174"/>
  <c r="BQ48" i="174"/>
  <c r="BR48" i="174"/>
  <c r="BY48" i="174"/>
  <c r="BU48" i="174"/>
  <c r="BX48" i="174"/>
  <c r="BV48" i="174"/>
  <c r="BT48" i="174"/>
  <c r="BS48" i="174"/>
  <c r="BP48" i="174"/>
  <c r="BW48" i="174"/>
  <c r="BZ48" i="174"/>
  <c r="BQ49" i="174"/>
  <c r="BR49" i="174"/>
  <c r="BY49" i="174"/>
  <c r="BU49" i="174"/>
  <c r="BX49" i="174"/>
  <c r="BV49" i="174"/>
  <c r="BT49" i="174"/>
  <c r="BS49" i="174"/>
  <c r="BP49" i="174"/>
  <c r="BW49" i="174"/>
  <c r="BZ49" i="174"/>
  <c r="BQ50" i="174"/>
  <c r="BR50" i="174"/>
  <c r="BY50" i="174"/>
  <c r="BU50" i="174"/>
  <c r="BX50" i="174"/>
  <c r="BV50" i="174"/>
  <c r="BT50" i="174"/>
  <c r="BS50" i="174"/>
  <c r="BP50" i="174"/>
  <c r="BW50" i="174"/>
  <c r="BZ50" i="174"/>
  <c r="BQ51" i="174"/>
  <c r="BR51" i="174"/>
  <c r="BY51" i="174"/>
  <c r="BU51" i="174"/>
  <c r="BX51" i="174"/>
  <c r="BV51" i="174"/>
  <c r="BT51" i="174"/>
  <c r="BS51" i="174"/>
  <c r="BP51" i="174"/>
  <c r="BW51" i="174"/>
  <c r="BZ51" i="174"/>
  <c r="BQ52" i="174"/>
  <c r="BR52" i="174"/>
  <c r="BY52" i="174"/>
  <c r="BU52" i="174"/>
  <c r="BX52" i="174"/>
  <c r="BV52" i="174"/>
  <c r="BT52" i="174"/>
  <c r="BS52" i="174"/>
  <c r="BP52" i="174"/>
  <c r="BW52" i="174"/>
  <c r="BZ52" i="174"/>
  <c r="BR1" i="174"/>
  <c r="BY1" i="174"/>
  <c r="BU1" i="174"/>
  <c r="BX1" i="174"/>
  <c r="BV1" i="174"/>
  <c r="BT1" i="174"/>
  <c r="BS1" i="174"/>
  <c r="BP1" i="174"/>
  <c r="BW1" i="174"/>
  <c r="BZ1" i="174"/>
  <c r="BQ1" i="174"/>
  <c r="BF2" i="174"/>
  <c r="BG2" i="174"/>
  <c r="BN2" i="174"/>
  <c r="BJ2" i="174"/>
  <c r="BM2" i="174"/>
  <c r="BK2" i="174"/>
  <c r="BI2" i="174"/>
  <c r="BH2" i="174"/>
  <c r="BE2" i="174"/>
  <c r="BL2" i="174"/>
  <c r="BO2" i="174"/>
  <c r="BF3" i="174"/>
  <c r="BG3" i="174"/>
  <c r="BN3" i="174"/>
  <c r="BJ3" i="174"/>
  <c r="BM3" i="174"/>
  <c r="BK3" i="174"/>
  <c r="BI3" i="174"/>
  <c r="BH3" i="174"/>
  <c r="BE3" i="174"/>
  <c r="BL3" i="174"/>
  <c r="BO3" i="174"/>
  <c r="BF4" i="174"/>
  <c r="BG4" i="174"/>
  <c r="BN4" i="174"/>
  <c r="BJ4" i="174"/>
  <c r="BM4" i="174"/>
  <c r="BK4" i="174"/>
  <c r="BI4" i="174"/>
  <c r="BH4" i="174"/>
  <c r="BE4" i="174"/>
  <c r="BL4" i="174"/>
  <c r="BO4" i="174"/>
  <c r="BF5" i="174"/>
  <c r="BG5" i="174"/>
  <c r="BN5" i="174"/>
  <c r="BJ5" i="174"/>
  <c r="BM5" i="174"/>
  <c r="BK5" i="174"/>
  <c r="BI5" i="174"/>
  <c r="BH5" i="174"/>
  <c r="BE5" i="174"/>
  <c r="BL5" i="174"/>
  <c r="BO5" i="174"/>
  <c r="BF6" i="174"/>
  <c r="BG6" i="174"/>
  <c r="BN6" i="174"/>
  <c r="BJ6" i="174"/>
  <c r="BM6" i="174"/>
  <c r="BK6" i="174"/>
  <c r="BI6" i="174"/>
  <c r="BH6" i="174"/>
  <c r="BE6" i="174"/>
  <c r="BL6" i="174"/>
  <c r="BO6" i="174"/>
  <c r="BF7" i="174"/>
  <c r="BG7" i="174"/>
  <c r="BN7" i="174"/>
  <c r="BJ7" i="174"/>
  <c r="BM7" i="174"/>
  <c r="BK7" i="174"/>
  <c r="BI7" i="174"/>
  <c r="BH7" i="174"/>
  <c r="BE7" i="174"/>
  <c r="BL7" i="174"/>
  <c r="BO7" i="174"/>
  <c r="BF8" i="174"/>
  <c r="BG8" i="174"/>
  <c r="BN8" i="174"/>
  <c r="BJ8" i="174"/>
  <c r="BM8" i="174"/>
  <c r="BK8" i="174"/>
  <c r="BI8" i="174"/>
  <c r="BH8" i="174"/>
  <c r="BE8" i="174"/>
  <c r="BL8" i="174"/>
  <c r="BO8" i="174"/>
  <c r="BF9" i="174"/>
  <c r="BG9" i="174"/>
  <c r="BN9" i="174"/>
  <c r="BJ9" i="174"/>
  <c r="BM9" i="174"/>
  <c r="BK9" i="174"/>
  <c r="BI9" i="174"/>
  <c r="BH9" i="174"/>
  <c r="BE9" i="174"/>
  <c r="BL9" i="174"/>
  <c r="BO9" i="174"/>
  <c r="BF10" i="174"/>
  <c r="BG10" i="174"/>
  <c r="BN10" i="174"/>
  <c r="BJ10" i="174"/>
  <c r="BM10" i="174"/>
  <c r="BK10" i="174"/>
  <c r="BI10" i="174"/>
  <c r="BH10" i="174"/>
  <c r="BE10" i="174"/>
  <c r="BL10" i="174"/>
  <c r="BO10" i="174"/>
  <c r="BF11" i="174"/>
  <c r="BG11" i="174"/>
  <c r="BN11" i="174"/>
  <c r="BJ11" i="174"/>
  <c r="BM11" i="174"/>
  <c r="BK11" i="174"/>
  <c r="BI11" i="174"/>
  <c r="BH11" i="174"/>
  <c r="BE11" i="174"/>
  <c r="BL11" i="174"/>
  <c r="BO11" i="174"/>
  <c r="BF12" i="174"/>
  <c r="BG12" i="174"/>
  <c r="BN12" i="174"/>
  <c r="BJ12" i="174"/>
  <c r="BM12" i="174"/>
  <c r="BK12" i="174"/>
  <c r="BI12" i="174"/>
  <c r="BH12" i="174"/>
  <c r="BE12" i="174"/>
  <c r="BL12" i="174"/>
  <c r="BO12" i="174"/>
  <c r="BF13" i="174"/>
  <c r="BG13" i="174"/>
  <c r="BN13" i="174"/>
  <c r="BJ13" i="174"/>
  <c r="BM13" i="174"/>
  <c r="BK13" i="174"/>
  <c r="BI13" i="174"/>
  <c r="BH13" i="174"/>
  <c r="BE13" i="174"/>
  <c r="BL13" i="174"/>
  <c r="BO13" i="174"/>
  <c r="BF14" i="174"/>
  <c r="BG14" i="174"/>
  <c r="BN14" i="174"/>
  <c r="BJ14" i="174"/>
  <c r="BM14" i="174"/>
  <c r="BK14" i="174"/>
  <c r="BI14" i="174"/>
  <c r="BH14" i="174"/>
  <c r="BE14" i="174"/>
  <c r="BL14" i="174"/>
  <c r="BO14" i="174"/>
  <c r="BF15" i="174"/>
  <c r="BG15" i="174"/>
  <c r="BN15" i="174"/>
  <c r="BJ15" i="174"/>
  <c r="BM15" i="174"/>
  <c r="BK15" i="174"/>
  <c r="BI15" i="174"/>
  <c r="BH15" i="174"/>
  <c r="BE15" i="174"/>
  <c r="BL15" i="174"/>
  <c r="BO15" i="174"/>
  <c r="BF16" i="174"/>
  <c r="BG16" i="174"/>
  <c r="BN16" i="174"/>
  <c r="BJ16" i="174"/>
  <c r="BM16" i="174"/>
  <c r="BK16" i="174"/>
  <c r="BI16" i="174"/>
  <c r="BH16" i="174"/>
  <c r="BE16" i="174"/>
  <c r="BL16" i="174"/>
  <c r="BO16" i="174"/>
  <c r="BF17" i="174"/>
  <c r="BG17" i="174"/>
  <c r="BN17" i="174"/>
  <c r="BJ17" i="174"/>
  <c r="BM17" i="174"/>
  <c r="BK17" i="174"/>
  <c r="BI17" i="174"/>
  <c r="BH17" i="174"/>
  <c r="BE17" i="174"/>
  <c r="BL17" i="174"/>
  <c r="BO17" i="174"/>
  <c r="BF18" i="174"/>
  <c r="BG18" i="174"/>
  <c r="BN18" i="174"/>
  <c r="BJ18" i="174"/>
  <c r="BM18" i="174"/>
  <c r="BK18" i="174"/>
  <c r="BI18" i="174"/>
  <c r="BH18" i="174"/>
  <c r="BE18" i="174"/>
  <c r="BL18" i="174"/>
  <c r="BO18" i="174"/>
  <c r="BF19" i="174"/>
  <c r="BG19" i="174"/>
  <c r="BN19" i="174"/>
  <c r="BJ19" i="174"/>
  <c r="BM19" i="174"/>
  <c r="BK19" i="174"/>
  <c r="BI19" i="174"/>
  <c r="BH19" i="174"/>
  <c r="BE19" i="174"/>
  <c r="BL19" i="174"/>
  <c r="BO19" i="174"/>
  <c r="BF20" i="174"/>
  <c r="BG20" i="174"/>
  <c r="BN20" i="174"/>
  <c r="BJ20" i="174"/>
  <c r="BM20" i="174"/>
  <c r="BK20" i="174"/>
  <c r="BI20" i="174"/>
  <c r="BH20" i="174"/>
  <c r="BE20" i="174"/>
  <c r="BL20" i="174"/>
  <c r="BO20" i="174"/>
  <c r="BF21" i="174"/>
  <c r="BG21" i="174"/>
  <c r="BN21" i="174"/>
  <c r="BJ21" i="174"/>
  <c r="BM21" i="174"/>
  <c r="BK21" i="174"/>
  <c r="BI21" i="174"/>
  <c r="BH21" i="174"/>
  <c r="BE21" i="174"/>
  <c r="BL21" i="174"/>
  <c r="BO21" i="174"/>
  <c r="BF22" i="174"/>
  <c r="BG22" i="174"/>
  <c r="BN22" i="174"/>
  <c r="BJ22" i="174"/>
  <c r="BM22" i="174"/>
  <c r="BK22" i="174"/>
  <c r="BI22" i="174"/>
  <c r="BH22" i="174"/>
  <c r="BE22" i="174"/>
  <c r="BL22" i="174"/>
  <c r="BO22" i="174"/>
  <c r="BF23" i="174"/>
  <c r="BG23" i="174"/>
  <c r="BN23" i="174"/>
  <c r="BJ23" i="174"/>
  <c r="BM23" i="174"/>
  <c r="BK23" i="174"/>
  <c r="BI23" i="174"/>
  <c r="BH23" i="174"/>
  <c r="BE23" i="174"/>
  <c r="BL23" i="174"/>
  <c r="BO23" i="174"/>
  <c r="BF24" i="174"/>
  <c r="BG24" i="174"/>
  <c r="BN24" i="174"/>
  <c r="BJ24" i="174"/>
  <c r="BM24" i="174"/>
  <c r="BK24" i="174"/>
  <c r="BI24" i="174"/>
  <c r="BH24" i="174"/>
  <c r="BE24" i="174"/>
  <c r="BL24" i="174"/>
  <c r="BO24" i="174"/>
  <c r="BF25" i="174"/>
  <c r="BG25" i="174"/>
  <c r="BN25" i="174"/>
  <c r="BJ25" i="174"/>
  <c r="BM25" i="174"/>
  <c r="BK25" i="174"/>
  <c r="BI25" i="174"/>
  <c r="BH25" i="174"/>
  <c r="BE25" i="174"/>
  <c r="BL25" i="174"/>
  <c r="BO25" i="174"/>
  <c r="BF26" i="174"/>
  <c r="BG26" i="174"/>
  <c r="BN26" i="174"/>
  <c r="BJ26" i="174"/>
  <c r="BM26" i="174"/>
  <c r="BK26" i="174"/>
  <c r="BI26" i="174"/>
  <c r="BH26" i="174"/>
  <c r="BE26" i="174"/>
  <c r="BL26" i="174"/>
  <c r="BO26" i="174"/>
  <c r="BF27" i="174"/>
  <c r="BG27" i="174"/>
  <c r="BN27" i="174"/>
  <c r="BJ27" i="174"/>
  <c r="BM27" i="174"/>
  <c r="BK27" i="174"/>
  <c r="BI27" i="174"/>
  <c r="BH27" i="174"/>
  <c r="BE27" i="174"/>
  <c r="BL27" i="174"/>
  <c r="BO27" i="174"/>
  <c r="BF28" i="174"/>
  <c r="BG28" i="174"/>
  <c r="BN28" i="174"/>
  <c r="BJ28" i="174"/>
  <c r="BM28" i="174"/>
  <c r="BK28" i="174"/>
  <c r="BI28" i="174"/>
  <c r="BH28" i="174"/>
  <c r="BE28" i="174"/>
  <c r="BL28" i="174"/>
  <c r="BO28" i="174"/>
  <c r="BF29" i="174"/>
  <c r="BG29" i="174"/>
  <c r="BN29" i="174"/>
  <c r="BJ29" i="174"/>
  <c r="BM29" i="174"/>
  <c r="BK29" i="174"/>
  <c r="BI29" i="174"/>
  <c r="BH29" i="174"/>
  <c r="BE29" i="174"/>
  <c r="BL29" i="174"/>
  <c r="BO29" i="174"/>
  <c r="BF30" i="174"/>
  <c r="BG30" i="174"/>
  <c r="BN30" i="174"/>
  <c r="BJ30" i="174"/>
  <c r="BM30" i="174"/>
  <c r="BK30" i="174"/>
  <c r="BI30" i="174"/>
  <c r="BH30" i="174"/>
  <c r="BE30" i="174"/>
  <c r="BL30" i="174"/>
  <c r="BO30" i="174"/>
  <c r="BF31" i="174"/>
  <c r="BG31" i="174"/>
  <c r="BN31" i="174"/>
  <c r="BJ31" i="174"/>
  <c r="BM31" i="174"/>
  <c r="BK31" i="174"/>
  <c r="BI31" i="174"/>
  <c r="BH31" i="174"/>
  <c r="BE31" i="174"/>
  <c r="BL31" i="174"/>
  <c r="BO31" i="174"/>
  <c r="BF32" i="174"/>
  <c r="BG32" i="174"/>
  <c r="BN32" i="174"/>
  <c r="BJ32" i="174"/>
  <c r="BM32" i="174"/>
  <c r="BK32" i="174"/>
  <c r="BI32" i="174"/>
  <c r="BH32" i="174"/>
  <c r="BE32" i="174"/>
  <c r="BL32" i="174"/>
  <c r="BO32" i="174"/>
  <c r="BF33" i="174"/>
  <c r="BG33" i="174"/>
  <c r="BN33" i="174"/>
  <c r="BJ33" i="174"/>
  <c r="BM33" i="174"/>
  <c r="BK33" i="174"/>
  <c r="BI33" i="174"/>
  <c r="BH33" i="174"/>
  <c r="BE33" i="174"/>
  <c r="BL33" i="174"/>
  <c r="BO33" i="174"/>
  <c r="BF34" i="174"/>
  <c r="BG34" i="174"/>
  <c r="BN34" i="174"/>
  <c r="BJ34" i="174"/>
  <c r="BM34" i="174"/>
  <c r="BK34" i="174"/>
  <c r="BI34" i="174"/>
  <c r="BH34" i="174"/>
  <c r="BE34" i="174"/>
  <c r="BL34" i="174"/>
  <c r="BO34" i="174"/>
  <c r="BF35" i="174"/>
  <c r="BG35" i="174"/>
  <c r="BN35" i="174"/>
  <c r="BJ35" i="174"/>
  <c r="BM35" i="174"/>
  <c r="BK35" i="174"/>
  <c r="BI35" i="174"/>
  <c r="BH35" i="174"/>
  <c r="BE35" i="174"/>
  <c r="BL35" i="174"/>
  <c r="BO35" i="174"/>
  <c r="BF36" i="174"/>
  <c r="BG36" i="174"/>
  <c r="BN36" i="174"/>
  <c r="BJ36" i="174"/>
  <c r="BM36" i="174"/>
  <c r="BK36" i="174"/>
  <c r="BI36" i="174"/>
  <c r="BH36" i="174"/>
  <c r="BE36" i="174"/>
  <c r="BL36" i="174"/>
  <c r="BO36" i="174"/>
  <c r="BF37" i="174"/>
  <c r="BG37" i="174"/>
  <c r="BN37" i="174"/>
  <c r="BJ37" i="174"/>
  <c r="BM37" i="174"/>
  <c r="BK37" i="174"/>
  <c r="BI37" i="174"/>
  <c r="BH37" i="174"/>
  <c r="BE37" i="174"/>
  <c r="BL37" i="174"/>
  <c r="BO37" i="174"/>
  <c r="BF38" i="174"/>
  <c r="BG38" i="174"/>
  <c r="BN38" i="174"/>
  <c r="BJ38" i="174"/>
  <c r="BM38" i="174"/>
  <c r="BK38" i="174"/>
  <c r="BI38" i="174"/>
  <c r="BH38" i="174"/>
  <c r="BE38" i="174"/>
  <c r="BL38" i="174"/>
  <c r="BO38" i="174"/>
  <c r="BF39" i="174"/>
  <c r="BG39" i="174"/>
  <c r="BN39" i="174"/>
  <c r="BJ39" i="174"/>
  <c r="BM39" i="174"/>
  <c r="BK39" i="174"/>
  <c r="BI39" i="174"/>
  <c r="BH39" i="174"/>
  <c r="BE39" i="174"/>
  <c r="BL39" i="174"/>
  <c r="BO39" i="174"/>
  <c r="BF40" i="174"/>
  <c r="BG40" i="174"/>
  <c r="BN40" i="174"/>
  <c r="BJ40" i="174"/>
  <c r="BM40" i="174"/>
  <c r="BK40" i="174"/>
  <c r="BI40" i="174"/>
  <c r="BH40" i="174"/>
  <c r="BE40" i="174"/>
  <c r="BL40" i="174"/>
  <c r="BO40" i="174"/>
  <c r="BF41" i="174"/>
  <c r="BG41" i="174"/>
  <c r="BN41" i="174"/>
  <c r="BJ41" i="174"/>
  <c r="BM41" i="174"/>
  <c r="BK41" i="174"/>
  <c r="BI41" i="174"/>
  <c r="BH41" i="174"/>
  <c r="BE41" i="174"/>
  <c r="BL41" i="174"/>
  <c r="BO41" i="174"/>
  <c r="BF42" i="174"/>
  <c r="BG42" i="174"/>
  <c r="BN42" i="174"/>
  <c r="BJ42" i="174"/>
  <c r="BM42" i="174"/>
  <c r="BK42" i="174"/>
  <c r="BI42" i="174"/>
  <c r="BH42" i="174"/>
  <c r="BE42" i="174"/>
  <c r="BL42" i="174"/>
  <c r="BO42" i="174"/>
  <c r="BF43" i="174"/>
  <c r="BG43" i="174"/>
  <c r="BN43" i="174"/>
  <c r="BJ43" i="174"/>
  <c r="BM43" i="174"/>
  <c r="BK43" i="174"/>
  <c r="BI43" i="174"/>
  <c r="BH43" i="174"/>
  <c r="BE43" i="174"/>
  <c r="BL43" i="174"/>
  <c r="BO43" i="174"/>
  <c r="BF44" i="174"/>
  <c r="BG44" i="174"/>
  <c r="BN44" i="174"/>
  <c r="BJ44" i="174"/>
  <c r="BM44" i="174"/>
  <c r="BK44" i="174"/>
  <c r="BI44" i="174"/>
  <c r="BH44" i="174"/>
  <c r="BE44" i="174"/>
  <c r="BL44" i="174"/>
  <c r="BO44" i="174"/>
  <c r="BF45" i="174"/>
  <c r="BG45" i="174"/>
  <c r="BN45" i="174"/>
  <c r="BJ45" i="174"/>
  <c r="BM45" i="174"/>
  <c r="BK45" i="174"/>
  <c r="BI45" i="174"/>
  <c r="BH45" i="174"/>
  <c r="BE45" i="174"/>
  <c r="BL45" i="174"/>
  <c r="BO45" i="174"/>
  <c r="BF46" i="174"/>
  <c r="BG46" i="174"/>
  <c r="BN46" i="174"/>
  <c r="BJ46" i="174"/>
  <c r="BM46" i="174"/>
  <c r="BK46" i="174"/>
  <c r="BI46" i="174"/>
  <c r="BH46" i="174"/>
  <c r="BE46" i="174"/>
  <c r="BL46" i="174"/>
  <c r="BO46" i="174"/>
  <c r="BF47" i="174"/>
  <c r="BG47" i="174"/>
  <c r="BN47" i="174"/>
  <c r="BJ47" i="174"/>
  <c r="BM47" i="174"/>
  <c r="BK47" i="174"/>
  <c r="BI47" i="174"/>
  <c r="BH47" i="174"/>
  <c r="BE47" i="174"/>
  <c r="BL47" i="174"/>
  <c r="BO47" i="174"/>
  <c r="BF48" i="174"/>
  <c r="BG48" i="174"/>
  <c r="BN48" i="174"/>
  <c r="BJ48" i="174"/>
  <c r="BM48" i="174"/>
  <c r="BK48" i="174"/>
  <c r="BI48" i="174"/>
  <c r="BH48" i="174"/>
  <c r="BE48" i="174"/>
  <c r="BL48" i="174"/>
  <c r="BO48" i="174"/>
  <c r="BF49" i="174"/>
  <c r="BG49" i="174"/>
  <c r="BN49" i="174"/>
  <c r="BJ49" i="174"/>
  <c r="BM49" i="174"/>
  <c r="BK49" i="174"/>
  <c r="BI49" i="174"/>
  <c r="BH49" i="174"/>
  <c r="BE49" i="174"/>
  <c r="BL49" i="174"/>
  <c r="BO49" i="174"/>
  <c r="BF50" i="174"/>
  <c r="BG50" i="174"/>
  <c r="BN50" i="174"/>
  <c r="BJ50" i="174"/>
  <c r="BM50" i="174"/>
  <c r="BK50" i="174"/>
  <c r="BI50" i="174"/>
  <c r="BH50" i="174"/>
  <c r="BE50" i="174"/>
  <c r="BL50" i="174"/>
  <c r="BO50" i="174"/>
  <c r="BF51" i="174"/>
  <c r="BG51" i="174"/>
  <c r="BN51" i="174"/>
  <c r="BJ51" i="174"/>
  <c r="BM51" i="174"/>
  <c r="BK51" i="174"/>
  <c r="BI51" i="174"/>
  <c r="BH51" i="174"/>
  <c r="BE51" i="174"/>
  <c r="BL51" i="174"/>
  <c r="BO51" i="174"/>
  <c r="BF52" i="174"/>
  <c r="BG52" i="174"/>
  <c r="BN52" i="174"/>
  <c r="BJ52" i="174"/>
  <c r="BM52" i="174"/>
  <c r="BK52" i="174"/>
  <c r="BI52" i="174"/>
  <c r="BH52" i="174"/>
  <c r="BE52" i="174"/>
  <c r="BL52" i="174"/>
  <c r="BO52" i="174"/>
  <c r="BG1" i="174"/>
  <c r="BN1" i="174"/>
  <c r="BJ1" i="174"/>
  <c r="BM1" i="174"/>
  <c r="BK1" i="174"/>
  <c r="BI1" i="174"/>
  <c r="BH1" i="174"/>
  <c r="BE1" i="174"/>
  <c r="BL1" i="174"/>
  <c r="BO1" i="174"/>
  <c r="BF1" i="174"/>
  <c r="AU2" i="174"/>
  <c r="AV2" i="174"/>
  <c r="BC2" i="174"/>
  <c r="AY2" i="174"/>
  <c r="BB2" i="174"/>
  <c r="AZ2" i="174"/>
  <c r="AX2" i="174"/>
  <c r="AW2" i="174"/>
  <c r="AT2" i="174"/>
  <c r="BA2" i="174"/>
  <c r="BD2" i="174"/>
  <c r="AU3" i="174"/>
  <c r="AV3" i="174"/>
  <c r="BC3" i="174"/>
  <c r="AY3" i="174"/>
  <c r="BB3" i="174"/>
  <c r="AZ3" i="174"/>
  <c r="AX3" i="174"/>
  <c r="AW3" i="174"/>
  <c r="AT3" i="174"/>
  <c r="BA3" i="174"/>
  <c r="BD3" i="174"/>
  <c r="AU4" i="174"/>
  <c r="AV4" i="174"/>
  <c r="BC4" i="174"/>
  <c r="AY4" i="174"/>
  <c r="BB4" i="174"/>
  <c r="AZ4" i="174"/>
  <c r="AX4" i="174"/>
  <c r="AW4" i="174"/>
  <c r="AT4" i="174"/>
  <c r="BA4" i="174"/>
  <c r="BD4" i="174"/>
  <c r="AU5" i="174"/>
  <c r="AV5" i="174"/>
  <c r="BC5" i="174"/>
  <c r="AY5" i="174"/>
  <c r="BB5" i="174"/>
  <c r="AZ5" i="174"/>
  <c r="AX5" i="174"/>
  <c r="AW5" i="174"/>
  <c r="AT5" i="174"/>
  <c r="BA5" i="174"/>
  <c r="BD5" i="174"/>
  <c r="AU6" i="174"/>
  <c r="AV6" i="174"/>
  <c r="BC6" i="174"/>
  <c r="AY6" i="174"/>
  <c r="BB6" i="174"/>
  <c r="AZ6" i="174"/>
  <c r="AX6" i="174"/>
  <c r="AW6" i="174"/>
  <c r="AT6" i="174"/>
  <c r="BA6" i="174"/>
  <c r="BD6" i="174"/>
  <c r="AU7" i="174"/>
  <c r="AV7" i="174"/>
  <c r="BC7" i="174"/>
  <c r="AY7" i="174"/>
  <c r="BB7" i="174"/>
  <c r="AZ7" i="174"/>
  <c r="AX7" i="174"/>
  <c r="AW7" i="174"/>
  <c r="AT7" i="174"/>
  <c r="BA7" i="174"/>
  <c r="BD7" i="174"/>
  <c r="AU8" i="174"/>
  <c r="AV8" i="174"/>
  <c r="BC8" i="174"/>
  <c r="AY8" i="174"/>
  <c r="BB8" i="174"/>
  <c r="AZ8" i="174"/>
  <c r="AX8" i="174"/>
  <c r="AW8" i="174"/>
  <c r="AT8" i="174"/>
  <c r="BA8" i="174"/>
  <c r="BD8" i="174"/>
  <c r="AU9" i="174"/>
  <c r="AV9" i="174"/>
  <c r="BC9" i="174"/>
  <c r="AY9" i="174"/>
  <c r="BB9" i="174"/>
  <c r="AZ9" i="174"/>
  <c r="AX9" i="174"/>
  <c r="AW9" i="174"/>
  <c r="AT9" i="174"/>
  <c r="BA9" i="174"/>
  <c r="BD9" i="174"/>
  <c r="AU10" i="174"/>
  <c r="AV10" i="174"/>
  <c r="BC10" i="174"/>
  <c r="AY10" i="174"/>
  <c r="BB10" i="174"/>
  <c r="AZ10" i="174"/>
  <c r="AX10" i="174"/>
  <c r="AW10" i="174"/>
  <c r="AT10" i="174"/>
  <c r="BA10" i="174"/>
  <c r="BD10" i="174"/>
  <c r="AU11" i="174"/>
  <c r="AV11" i="174"/>
  <c r="BC11" i="174"/>
  <c r="AY11" i="174"/>
  <c r="BB11" i="174"/>
  <c r="AZ11" i="174"/>
  <c r="AX11" i="174"/>
  <c r="AW11" i="174"/>
  <c r="AT11" i="174"/>
  <c r="BA11" i="174"/>
  <c r="BD11" i="174"/>
  <c r="AU12" i="174"/>
  <c r="AV12" i="174"/>
  <c r="BC12" i="174"/>
  <c r="AY12" i="174"/>
  <c r="BB12" i="174"/>
  <c r="AZ12" i="174"/>
  <c r="AX12" i="174"/>
  <c r="AW12" i="174"/>
  <c r="AT12" i="174"/>
  <c r="BA12" i="174"/>
  <c r="BD12" i="174"/>
  <c r="AU13" i="174"/>
  <c r="AV13" i="174"/>
  <c r="BC13" i="174"/>
  <c r="AY13" i="174"/>
  <c r="BB13" i="174"/>
  <c r="AZ13" i="174"/>
  <c r="AX13" i="174"/>
  <c r="AW13" i="174"/>
  <c r="AT13" i="174"/>
  <c r="BA13" i="174"/>
  <c r="BD13" i="174"/>
  <c r="AU14" i="174"/>
  <c r="AV14" i="174"/>
  <c r="BC14" i="174"/>
  <c r="AY14" i="174"/>
  <c r="BB14" i="174"/>
  <c r="AZ14" i="174"/>
  <c r="AX14" i="174"/>
  <c r="AW14" i="174"/>
  <c r="AT14" i="174"/>
  <c r="BA14" i="174"/>
  <c r="BD14" i="174"/>
  <c r="AU15" i="174"/>
  <c r="AV15" i="174"/>
  <c r="BC15" i="174"/>
  <c r="AY15" i="174"/>
  <c r="BB15" i="174"/>
  <c r="AZ15" i="174"/>
  <c r="AX15" i="174"/>
  <c r="AW15" i="174"/>
  <c r="AT15" i="174"/>
  <c r="BA15" i="174"/>
  <c r="BD15" i="174"/>
  <c r="AU16" i="174"/>
  <c r="AV16" i="174"/>
  <c r="BC16" i="174"/>
  <c r="AY16" i="174"/>
  <c r="BB16" i="174"/>
  <c r="AZ16" i="174"/>
  <c r="AX16" i="174"/>
  <c r="AW16" i="174"/>
  <c r="AT16" i="174"/>
  <c r="BA16" i="174"/>
  <c r="BD16" i="174"/>
  <c r="AU17" i="174"/>
  <c r="AV17" i="174"/>
  <c r="BC17" i="174"/>
  <c r="AY17" i="174"/>
  <c r="BB17" i="174"/>
  <c r="AZ17" i="174"/>
  <c r="AX17" i="174"/>
  <c r="AW17" i="174"/>
  <c r="AT17" i="174"/>
  <c r="BA17" i="174"/>
  <c r="BD17" i="174"/>
  <c r="AU18" i="174"/>
  <c r="AV18" i="174"/>
  <c r="BC18" i="174"/>
  <c r="AY18" i="174"/>
  <c r="BB18" i="174"/>
  <c r="AZ18" i="174"/>
  <c r="AX18" i="174"/>
  <c r="AW18" i="174"/>
  <c r="AT18" i="174"/>
  <c r="BA18" i="174"/>
  <c r="BD18" i="174"/>
  <c r="AU19" i="174"/>
  <c r="AV19" i="174"/>
  <c r="BC19" i="174"/>
  <c r="AY19" i="174"/>
  <c r="BB19" i="174"/>
  <c r="AZ19" i="174"/>
  <c r="AX19" i="174"/>
  <c r="AW19" i="174"/>
  <c r="AT19" i="174"/>
  <c r="BA19" i="174"/>
  <c r="BD19" i="174"/>
  <c r="AU20" i="174"/>
  <c r="AV20" i="174"/>
  <c r="BC20" i="174"/>
  <c r="AY20" i="174"/>
  <c r="BB20" i="174"/>
  <c r="AZ20" i="174"/>
  <c r="AX20" i="174"/>
  <c r="AW20" i="174"/>
  <c r="AT20" i="174"/>
  <c r="BA20" i="174"/>
  <c r="BD20" i="174"/>
  <c r="AU21" i="174"/>
  <c r="AV21" i="174"/>
  <c r="BC21" i="174"/>
  <c r="AY21" i="174"/>
  <c r="BB21" i="174"/>
  <c r="AZ21" i="174"/>
  <c r="AX21" i="174"/>
  <c r="AW21" i="174"/>
  <c r="AT21" i="174"/>
  <c r="BA21" i="174"/>
  <c r="BD21" i="174"/>
  <c r="AU22" i="174"/>
  <c r="AV22" i="174"/>
  <c r="BC22" i="174"/>
  <c r="AY22" i="174"/>
  <c r="BB22" i="174"/>
  <c r="AZ22" i="174"/>
  <c r="AX22" i="174"/>
  <c r="AW22" i="174"/>
  <c r="AT22" i="174"/>
  <c r="BA22" i="174"/>
  <c r="BD22" i="174"/>
  <c r="AU23" i="174"/>
  <c r="AV23" i="174"/>
  <c r="BC23" i="174"/>
  <c r="AY23" i="174"/>
  <c r="BB23" i="174"/>
  <c r="AZ23" i="174"/>
  <c r="AX23" i="174"/>
  <c r="AW23" i="174"/>
  <c r="AT23" i="174"/>
  <c r="BA23" i="174"/>
  <c r="BD23" i="174"/>
  <c r="AU24" i="174"/>
  <c r="AV24" i="174"/>
  <c r="BC24" i="174"/>
  <c r="AY24" i="174"/>
  <c r="BB24" i="174"/>
  <c r="AZ24" i="174"/>
  <c r="AX24" i="174"/>
  <c r="AW24" i="174"/>
  <c r="AT24" i="174"/>
  <c r="BA24" i="174"/>
  <c r="BD24" i="174"/>
  <c r="AU25" i="174"/>
  <c r="AV25" i="174"/>
  <c r="BC25" i="174"/>
  <c r="AY25" i="174"/>
  <c r="BB25" i="174"/>
  <c r="AZ25" i="174"/>
  <c r="AX25" i="174"/>
  <c r="AW25" i="174"/>
  <c r="AT25" i="174"/>
  <c r="BA25" i="174"/>
  <c r="BD25" i="174"/>
  <c r="AU26" i="174"/>
  <c r="AV26" i="174"/>
  <c r="BC26" i="174"/>
  <c r="AY26" i="174"/>
  <c r="BB26" i="174"/>
  <c r="AZ26" i="174"/>
  <c r="AX26" i="174"/>
  <c r="AW26" i="174"/>
  <c r="AT26" i="174"/>
  <c r="BA26" i="174"/>
  <c r="BD26" i="174"/>
  <c r="AU27" i="174"/>
  <c r="AV27" i="174"/>
  <c r="BC27" i="174"/>
  <c r="AY27" i="174"/>
  <c r="BB27" i="174"/>
  <c r="AZ27" i="174"/>
  <c r="AX27" i="174"/>
  <c r="AW27" i="174"/>
  <c r="AT27" i="174"/>
  <c r="BA27" i="174"/>
  <c r="BD27" i="174"/>
  <c r="AU28" i="174"/>
  <c r="AV28" i="174"/>
  <c r="BC28" i="174"/>
  <c r="AY28" i="174"/>
  <c r="BB28" i="174"/>
  <c r="AZ28" i="174"/>
  <c r="AX28" i="174"/>
  <c r="AW28" i="174"/>
  <c r="AT28" i="174"/>
  <c r="BA28" i="174"/>
  <c r="BD28" i="174"/>
  <c r="AU29" i="174"/>
  <c r="AV29" i="174"/>
  <c r="BC29" i="174"/>
  <c r="AY29" i="174"/>
  <c r="BB29" i="174"/>
  <c r="AZ29" i="174"/>
  <c r="AX29" i="174"/>
  <c r="AW29" i="174"/>
  <c r="AT29" i="174"/>
  <c r="BA29" i="174"/>
  <c r="BD29" i="174"/>
  <c r="AU30" i="174"/>
  <c r="AV30" i="174"/>
  <c r="BC30" i="174"/>
  <c r="AY30" i="174"/>
  <c r="BB30" i="174"/>
  <c r="AZ30" i="174"/>
  <c r="AX30" i="174"/>
  <c r="AW30" i="174"/>
  <c r="AT30" i="174"/>
  <c r="BA30" i="174"/>
  <c r="BD30" i="174"/>
  <c r="AU31" i="174"/>
  <c r="AV31" i="174"/>
  <c r="BC31" i="174"/>
  <c r="AY31" i="174"/>
  <c r="BB31" i="174"/>
  <c r="AZ31" i="174"/>
  <c r="AX31" i="174"/>
  <c r="AW31" i="174"/>
  <c r="AT31" i="174"/>
  <c r="BA31" i="174"/>
  <c r="BD31" i="174"/>
  <c r="AU32" i="174"/>
  <c r="AV32" i="174"/>
  <c r="BC32" i="174"/>
  <c r="AY32" i="174"/>
  <c r="BB32" i="174"/>
  <c r="AZ32" i="174"/>
  <c r="AX32" i="174"/>
  <c r="AW32" i="174"/>
  <c r="AT32" i="174"/>
  <c r="BA32" i="174"/>
  <c r="BD32" i="174"/>
  <c r="AU33" i="174"/>
  <c r="AV33" i="174"/>
  <c r="BC33" i="174"/>
  <c r="AY33" i="174"/>
  <c r="BB33" i="174"/>
  <c r="AZ33" i="174"/>
  <c r="AX33" i="174"/>
  <c r="AW33" i="174"/>
  <c r="AT33" i="174"/>
  <c r="BA33" i="174"/>
  <c r="BD33" i="174"/>
  <c r="AU34" i="174"/>
  <c r="AV34" i="174"/>
  <c r="BC34" i="174"/>
  <c r="AY34" i="174"/>
  <c r="BB34" i="174"/>
  <c r="AZ34" i="174"/>
  <c r="AX34" i="174"/>
  <c r="AW34" i="174"/>
  <c r="AT34" i="174"/>
  <c r="BA34" i="174"/>
  <c r="BD34" i="174"/>
  <c r="AU35" i="174"/>
  <c r="AV35" i="174"/>
  <c r="BC35" i="174"/>
  <c r="AY35" i="174"/>
  <c r="BB35" i="174"/>
  <c r="AZ35" i="174"/>
  <c r="AX35" i="174"/>
  <c r="AW35" i="174"/>
  <c r="AT35" i="174"/>
  <c r="BA35" i="174"/>
  <c r="BD35" i="174"/>
  <c r="AU36" i="174"/>
  <c r="AV36" i="174"/>
  <c r="BC36" i="174"/>
  <c r="AY36" i="174"/>
  <c r="BB36" i="174"/>
  <c r="AZ36" i="174"/>
  <c r="AX36" i="174"/>
  <c r="AW36" i="174"/>
  <c r="AT36" i="174"/>
  <c r="BA36" i="174"/>
  <c r="BD36" i="174"/>
  <c r="AU37" i="174"/>
  <c r="AV37" i="174"/>
  <c r="BC37" i="174"/>
  <c r="AY37" i="174"/>
  <c r="BB37" i="174"/>
  <c r="AZ37" i="174"/>
  <c r="AX37" i="174"/>
  <c r="AW37" i="174"/>
  <c r="AT37" i="174"/>
  <c r="BA37" i="174"/>
  <c r="BD37" i="174"/>
  <c r="AU38" i="174"/>
  <c r="AV38" i="174"/>
  <c r="BC38" i="174"/>
  <c r="AY38" i="174"/>
  <c r="BB38" i="174"/>
  <c r="AZ38" i="174"/>
  <c r="AX38" i="174"/>
  <c r="AW38" i="174"/>
  <c r="AT38" i="174"/>
  <c r="BA38" i="174"/>
  <c r="BD38" i="174"/>
  <c r="AU39" i="174"/>
  <c r="AV39" i="174"/>
  <c r="BC39" i="174"/>
  <c r="AY39" i="174"/>
  <c r="BB39" i="174"/>
  <c r="AZ39" i="174"/>
  <c r="AX39" i="174"/>
  <c r="AW39" i="174"/>
  <c r="AT39" i="174"/>
  <c r="BA39" i="174"/>
  <c r="BD39" i="174"/>
  <c r="AU40" i="174"/>
  <c r="AV40" i="174"/>
  <c r="BC40" i="174"/>
  <c r="AY40" i="174"/>
  <c r="BB40" i="174"/>
  <c r="AZ40" i="174"/>
  <c r="AX40" i="174"/>
  <c r="AW40" i="174"/>
  <c r="AT40" i="174"/>
  <c r="BA40" i="174"/>
  <c r="BD40" i="174"/>
  <c r="AU41" i="174"/>
  <c r="AV41" i="174"/>
  <c r="BC41" i="174"/>
  <c r="AY41" i="174"/>
  <c r="BB41" i="174"/>
  <c r="AZ41" i="174"/>
  <c r="AX41" i="174"/>
  <c r="AW41" i="174"/>
  <c r="AT41" i="174"/>
  <c r="BA41" i="174"/>
  <c r="BD41" i="174"/>
  <c r="AU42" i="174"/>
  <c r="AV42" i="174"/>
  <c r="BC42" i="174"/>
  <c r="AY42" i="174"/>
  <c r="BB42" i="174"/>
  <c r="AZ42" i="174"/>
  <c r="AX42" i="174"/>
  <c r="AW42" i="174"/>
  <c r="AT42" i="174"/>
  <c r="BA42" i="174"/>
  <c r="BD42" i="174"/>
  <c r="AU43" i="174"/>
  <c r="AV43" i="174"/>
  <c r="BC43" i="174"/>
  <c r="AY43" i="174"/>
  <c r="BB43" i="174"/>
  <c r="AZ43" i="174"/>
  <c r="AX43" i="174"/>
  <c r="AW43" i="174"/>
  <c r="AT43" i="174"/>
  <c r="BA43" i="174"/>
  <c r="BD43" i="174"/>
  <c r="AU44" i="174"/>
  <c r="AV44" i="174"/>
  <c r="BC44" i="174"/>
  <c r="AY44" i="174"/>
  <c r="BB44" i="174"/>
  <c r="AZ44" i="174"/>
  <c r="AX44" i="174"/>
  <c r="AW44" i="174"/>
  <c r="AT44" i="174"/>
  <c r="BA44" i="174"/>
  <c r="BD44" i="174"/>
  <c r="AU45" i="174"/>
  <c r="AV45" i="174"/>
  <c r="BC45" i="174"/>
  <c r="AY45" i="174"/>
  <c r="BB45" i="174"/>
  <c r="AZ45" i="174"/>
  <c r="AX45" i="174"/>
  <c r="AW45" i="174"/>
  <c r="AT45" i="174"/>
  <c r="BA45" i="174"/>
  <c r="BD45" i="174"/>
  <c r="AU46" i="174"/>
  <c r="AV46" i="174"/>
  <c r="BC46" i="174"/>
  <c r="AY46" i="174"/>
  <c r="BB46" i="174"/>
  <c r="AZ46" i="174"/>
  <c r="AX46" i="174"/>
  <c r="AW46" i="174"/>
  <c r="AT46" i="174"/>
  <c r="BA46" i="174"/>
  <c r="BD46" i="174"/>
  <c r="AU47" i="174"/>
  <c r="AV47" i="174"/>
  <c r="BC47" i="174"/>
  <c r="AY47" i="174"/>
  <c r="BB47" i="174"/>
  <c r="AZ47" i="174"/>
  <c r="AX47" i="174"/>
  <c r="AW47" i="174"/>
  <c r="AT47" i="174"/>
  <c r="BA47" i="174"/>
  <c r="BD47" i="174"/>
  <c r="AU48" i="174"/>
  <c r="AV48" i="174"/>
  <c r="BC48" i="174"/>
  <c r="AY48" i="174"/>
  <c r="BB48" i="174"/>
  <c r="AZ48" i="174"/>
  <c r="AX48" i="174"/>
  <c r="AW48" i="174"/>
  <c r="AT48" i="174"/>
  <c r="BA48" i="174"/>
  <c r="BD48" i="174"/>
  <c r="AU49" i="174"/>
  <c r="AV49" i="174"/>
  <c r="BC49" i="174"/>
  <c r="AY49" i="174"/>
  <c r="BB49" i="174"/>
  <c r="AZ49" i="174"/>
  <c r="AX49" i="174"/>
  <c r="AW49" i="174"/>
  <c r="AT49" i="174"/>
  <c r="BA49" i="174"/>
  <c r="BD49" i="174"/>
  <c r="AU50" i="174"/>
  <c r="AV50" i="174"/>
  <c r="BC50" i="174"/>
  <c r="AY50" i="174"/>
  <c r="BB50" i="174"/>
  <c r="AZ50" i="174"/>
  <c r="AX50" i="174"/>
  <c r="AW50" i="174"/>
  <c r="AT50" i="174"/>
  <c r="BA50" i="174"/>
  <c r="BD50" i="174"/>
  <c r="AU51" i="174"/>
  <c r="AV51" i="174"/>
  <c r="BC51" i="174"/>
  <c r="AY51" i="174"/>
  <c r="BB51" i="174"/>
  <c r="AZ51" i="174"/>
  <c r="AX51" i="174"/>
  <c r="AW51" i="174"/>
  <c r="AT51" i="174"/>
  <c r="BA51" i="174"/>
  <c r="BD51" i="174"/>
  <c r="AU52" i="174"/>
  <c r="AV52" i="174"/>
  <c r="BC52" i="174"/>
  <c r="AY52" i="174"/>
  <c r="BB52" i="174"/>
  <c r="AZ52" i="174"/>
  <c r="AX52" i="174"/>
  <c r="AW52" i="174"/>
  <c r="AT52" i="174"/>
  <c r="BA52" i="174"/>
  <c r="BD52" i="174"/>
  <c r="AV1" i="174"/>
  <c r="BC1" i="174"/>
  <c r="AY1" i="174"/>
  <c r="BB1" i="174"/>
  <c r="AZ1" i="174"/>
  <c r="AX1" i="174"/>
  <c r="AW1" i="174"/>
  <c r="AT1" i="174"/>
  <c r="BA1" i="174"/>
  <c r="BD1" i="174"/>
  <c r="AU1" i="174"/>
  <c r="AJ2" i="174"/>
  <c r="AK2" i="174"/>
  <c r="AR2" i="174"/>
  <c r="AN2" i="174"/>
  <c r="AQ2" i="174"/>
  <c r="AO2" i="174"/>
  <c r="AM2" i="174"/>
  <c r="AL2" i="174"/>
  <c r="AI2" i="174"/>
  <c r="AP2" i="174"/>
  <c r="AS2" i="174"/>
  <c r="AJ3" i="174"/>
  <c r="AK3" i="174"/>
  <c r="AR3" i="174"/>
  <c r="AN3" i="174"/>
  <c r="AQ3" i="174"/>
  <c r="AO3" i="174"/>
  <c r="AM3" i="174"/>
  <c r="AL3" i="174"/>
  <c r="AI3" i="174"/>
  <c r="AP3" i="174"/>
  <c r="AS3" i="174"/>
  <c r="AJ4" i="174"/>
  <c r="AK4" i="174"/>
  <c r="AR4" i="174"/>
  <c r="AN4" i="174"/>
  <c r="AQ4" i="174"/>
  <c r="AO4" i="174"/>
  <c r="AM4" i="174"/>
  <c r="AL4" i="174"/>
  <c r="AI4" i="174"/>
  <c r="AP4" i="174"/>
  <c r="AS4" i="174"/>
  <c r="AJ5" i="174"/>
  <c r="AK5" i="174"/>
  <c r="AR5" i="174"/>
  <c r="AN5" i="174"/>
  <c r="AQ5" i="174"/>
  <c r="AO5" i="174"/>
  <c r="AM5" i="174"/>
  <c r="AL5" i="174"/>
  <c r="AI5" i="174"/>
  <c r="AP5" i="174"/>
  <c r="AS5" i="174"/>
  <c r="AJ6" i="174"/>
  <c r="AK6" i="174"/>
  <c r="AR6" i="174"/>
  <c r="AN6" i="174"/>
  <c r="AQ6" i="174"/>
  <c r="AO6" i="174"/>
  <c r="AM6" i="174"/>
  <c r="AL6" i="174"/>
  <c r="AI6" i="174"/>
  <c r="AP6" i="174"/>
  <c r="AS6" i="174"/>
  <c r="AJ7" i="174"/>
  <c r="AK7" i="174"/>
  <c r="AR7" i="174"/>
  <c r="AN7" i="174"/>
  <c r="AQ7" i="174"/>
  <c r="AO7" i="174"/>
  <c r="AM7" i="174"/>
  <c r="AL7" i="174"/>
  <c r="AI7" i="174"/>
  <c r="AP7" i="174"/>
  <c r="AS7" i="174"/>
  <c r="AJ8" i="174"/>
  <c r="AK8" i="174"/>
  <c r="AR8" i="174"/>
  <c r="AN8" i="174"/>
  <c r="AQ8" i="174"/>
  <c r="AO8" i="174"/>
  <c r="AM8" i="174"/>
  <c r="AL8" i="174"/>
  <c r="AI8" i="174"/>
  <c r="AP8" i="174"/>
  <c r="AS8" i="174"/>
  <c r="AJ9" i="174"/>
  <c r="AK9" i="174"/>
  <c r="AR9" i="174"/>
  <c r="AN9" i="174"/>
  <c r="AQ9" i="174"/>
  <c r="AO9" i="174"/>
  <c r="AM9" i="174"/>
  <c r="AL9" i="174"/>
  <c r="AI9" i="174"/>
  <c r="AP9" i="174"/>
  <c r="AS9" i="174"/>
  <c r="AJ10" i="174"/>
  <c r="AK10" i="174"/>
  <c r="AR10" i="174"/>
  <c r="AN10" i="174"/>
  <c r="AQ10" i="174"/>
  <c r="AO10" i="174"/>
  <c r="AM10" i="174"/>
  <c r="AL10" i="174"/>
  <c r="AI10" i="174"/>
  <c r="AP10" i="174"/>
  <c r="AS10" i="174"/>
  <c r="AJ11" i="174"/>
  <c r="AK11" i="174"/>
  <c r="AR11" i="174"/>
  <c r="AN11" i="174"/>
  <c r="AQ11" i="174"/>
  <c r="AO11" i="174"/>
  <c r="AM11" i="174"/>
  <c r="AL11" i="174"/>
  <c r="AI11" i="174"/>
  <c r="AP11" i="174"/>
  <c r="AS11" i="174"/>
  <c r="AJ12" i="174"/>
  <c r="AK12" i="174"/>
  <c r="AR12" i="174"/>
  <c r="AN12" i="174"/>
  <c r="AQ12" i="174"/>
  <c r="AO12" i="174"/>
  <c r="AM12" i="174"/>
  <c r="AL12" i="174"/>
  <c r="AI12" i="174"/>
  <c r="AP12" i="174"/>
  <c r="AS12" i="174"/>
  <c r="AJ13" i="174"/>
  <c r="AK13" i="174"/>
  <c r="AR13" i="174"/>
  <c r="AN13" i="174"/>
  <c r="AQ13" i="174"/>
  <c r="AO13" i="174"/>
  <c r="AM13" i="174"/>
  <c r="AL13" i="174"/>
  <c r="AI13" i="174"/>
  <c r="AP13" i="174"/>
  <c r="AS13" i="174"/>
  <c r="AJ14" i="174"/>
  <c r="AK14" i="174"/>
  <c r="AR14" i="174"/>
  <c r="AN14" i="174"/>
  <c r="AQ14" i="174"/>
  <c r="AO14" i="174"/>
  <c r="AM14" i="174"/>
  <c r="AL14" i="174"/>
  <c r="AI14" i="174"/>
  <c r="AP14" i="174"/>
  <c r="AS14" i="174"/>
  <c r="AJ15" i="174"/>
  <c r="AK15" i="174"/>
  <c r="AR15" i="174"/>
  <c r="AN15" i="174"/>
  <c r="AQ15" i="174"/>
  <c r="AO15" i="174"/>
  <c r="AM15" i="174"/>
  <c r="AL15" i="174"/>
  <c r="AI15" i="174"/>
  <c r="AP15" i="174"/>
  <c r="AS15" i="174"/>
  <c r="AJ16" i="174"/>
  <c r="AK16" i="174"/>
  <c r="AR16" i="174"/>
  <c r="AN16" i="174"/>
  <c r="AQ16" i="174"/>
  <c r="AO16" i="174"/>
  <c r="AM16" i="174"/>
  <c r="AL16" i="174"/>
  <c r="AI16" i="174"/>
  <c r="AP16" i="174"/>
  <c r="AS16" i="174"/>
  <c r="AJ17" i="174"/>
  <c r="AK17" i="174"/>
  <c r="AR17" i="174"/>
  <c r="AN17" i="174"/>
  <c r="AQ17" i="174"/>
  <c r="AO17" i="174"/>
  <c r="AM17" i="174"/>
  <c r="AL17" i="174"/>
  <c r="AI17" i="174"/>
  <c r="AP17" i="174"/>
  <c r="AS17" i="174"/>
  <c r="AJ18" i="174"/>
  <c r="AK18" i="174"/>
  <c r="AR18" i="174"/>
  <c r="AN18" i="174"/>
  <c r="AQ18" i="174"/>
  <c r="AO18" i="174"/>
  <c r="AM18" i="174"/>
  <c r="AL18" i="174"/>
  <c r="AI18" i="174"/>
  <c r="AP18" i="174"/>
  <c r="AS18" i="174"/>
  <c r="AJ19" i="174"/>
  <c r="AK19" i="174"/>
  <c r="AR19" i="174"/>
  <c r="AN19" i="174"/>
  <c r="AQ19" i="174"/>
  <c r="AO19" i="174"/>
  <c r="AM19" i="174"/>
  <c r="AL19" i="174"/>
  <c r="AI19" i="174"/>
  <c r="AP19" i="174"/>
  <c r="AS19" i="174"/>
  <c r="AJ20" i="174"/>
  <c r="AK20" i="174"/>
  <c r="AR20" i="174"/>
  <c r="AN20" i="174"/>
  <c r="AQ20" i="174"/>
  <c r="AO20" i="174"/>
  <c r="AM20" i="174"/>
  <c r="AL20" i="174"/>
  <c r="AI20" i="174"/>
  <c r="AP20" i="174"/>
  <c r="AS20" i="174"/>
  <c r="AJ21" i="174"/>
  <c r="AK21" i="174"/>
  <c r="AR21" i="174"/>
  <c r="AN21" i="174"/>
  <c r="AQ21" i="174"/>
  <c r="AO21" i="174"/>
  <c r="AM21" i="174"/>
  <c r="AL21" i="174"/>
  <c r="AI21" i="174"/>
  <c r="AP21" i="174"/>
  <c r="AS21" i="174"/>
  <c r="AJ22" i="174"/>
  <c r="AK22" i="174"/>
  <c r="AR22" i="174"/>
  <c r="AN22" i="174"/>
  <c r="AQ22" i="174"/>
  <c r="AO22" i="174"/>
  <c r="AM22" i="174"/>
  <c r="AL22" i="174"/>
  <c r="AI22" i="174"/>
  <c r="AP22" i="174"/>
  <c r="AS22" i="174"/>
  <c r="AJ23" i="174"/>
  <c r="AK23" i="174"/>
  <c r="AR23" i="174"/>
  <c r="AN23" i="174"/>
  <c r="AQ23" i="174"/>
  <c r="AO23" i="174"/>
  <c r="AM23" i="174"/>
  <c r="AL23" i="174"/>
  <c r="AI23" i="174"/>
  <c r="AP23" i="174"/>
  <c r="AS23" i="174"/>
  <c r="AJ24" i="174"/>
  <c r="AK24" i="174"/>
  <c r="AR24" i="174"/>
  <c r="AN24" i="174"/>
  <c r="AQ24" i="174"/>
  <c r="AO24" i="174"/>
  <c r="AM24" i="174"/>
  <c r="AL24" i="174"/>
  <c r="AI24" i="174"/>
  <c r="AP24" i="174"/>
  <c r="AS24" i="174"/>
  <c r="AJ25" i="174"/>
  <c r="AK25" i="174"/>
  <c r="AR25" i="174"/>
  <c r="AN25" i="174"/>
  <c r="AQ25" i="174"/>
  <c r="AO25" i="174"/>
  <c r="AM25" i="174"/>
  <c r="AL25" i="174"/>
  <c r="AI25" i="174"/>
  <c r="AP25" i="174"/>
  <c r="AS25" i="174"/>
  <c r="AJ26" i="174"/>
  <c r="AK26" i="174"/>
  <c r="AR26" i="174"/>
  <c r="AN26" i="174"/>
  <c r="AQ26" i="174"/>
  <c r="AO26" i="174"/>
  <c r="AM26" i="174"/>
  <c r="AL26" i="174"/>
  <c r="AI26" i="174"/>
  <c r="AP26" i="174"/>
  <c r="AS26" i="174"/>
  <c r="AJ27" i="174"/>
  <c r="AK27" i="174"/>
  <c r="AR27" i="174"/>
  <c r="AN27" i="174"/>
  <c r="AQ27" i="174"/>
  <c r="AO27" i="174"/>
  <c r="AM27" i="174"/>
  <c r="AL27" i="174"/>
  <c r="AI27" i="174"/>
  <c r="AP27" i="174"/>
  <c r="AS27" i="174"/>
  <c r="AJ28" i="174"/>
  <c r="AK28" i="174"/>
  <c r="AR28" i="174"/>
  <c r="AN28" i="174"/>
  <c r="AQ28" i="174"/>
  <c r="AO28" i="174"/>
  <c r="AM28" i="174"/>
  <c r="AL28" i="174"/>
  <c r="AI28" i="174"/>
  <c r="AP28" i="174"/>
  <c r="AS28" i="174"/>
  <c r="AJ29" i="174"/>
  <c r="AK29" i="174"/>
  <c r="AR29" i="174"/>
  <c r="AN29" i="174"/>
  <c r="AQ29" i="174"/>
  <c r="AO29" i="174"/>
  <c r="AM29" i="174"/>
  <c r="AL29" i="174"/>
  <c r="AI29" i="174"/>
  <c r="AP29" i="174"/>
  <c r="AS29" i="174"/>
  <c r="AJ30" i="174"/>
  <c r="AK30" i="174"/>
  <c r="AR30" i="174"/>
  <c r="AN30" i="174"/>
  <c r="AQ30" i="174"/>
  <c r="AO30" i="174"/>
  <c r="AM30" i="174"/>
  <c r="AL30" i="174"/>
  <c r="AI30" i="174"/>
  <c r="AP30" i="174"/>
  <c r="AS30" i="174"/>
  <c r="AJ31" i="174"/>
  <c r="AK31" i="174"/>
  <c r="AR31" i="174"/>
  <c r="AN31" i="174"/>
  <c r="AQ31" i="174"/>
  <c r="AO31" i="174"/>
  <c r="AM31" i="174"/>
  <c r="AL31" i="174"/>
  <c r="AI31" i="174"/>
  <c r="AP31" i="174"/>
  <c r="AS31" i="174"/>
  <c r="AJ32" i="174"/>
  <c r="AK32" i="174"/>
  <c r="AR32" i="174"/>
  <c r="AN32" i="174"/>
  <c r="AQ32" i="174"/>
  <c r="AO32" i="174"/>
  <c r="AM32" i="174"/>
  <c r="AL32" i="174"/>
  <c r="AI32" i="174"/>
  <c r="AP32" i="174"/>
  <c r="AS32" i="174"/>
  <c r="AJ33" i="174"/>
  <c r="AK33" i="174"/>
  <c r="AR33" i="174"/>
  <c r="AN33" i="174"/>
  <c r="AQ33" i="174"/>
  <c r="AO33" i="174"/>
  <c r="AM33" i="174"/>
  <c r="AL33" i="174"/>
  <c r="AI33" i="174"/>
  <c r="AP33" i="174"/>
  <c r="AS33" i="174"/>
  <c r="AJ34" i="174"/>
  <c r="AK34" i="174"/>
  <c r="AR34" i="174"/>
  <c r="AN34" i="174"/>
  <c r="AQ34" i="174"/>
  <c r="AO34" i="174"/>
  <c r="AM34" i="174"/>
  <c r="AL34" i="174"/>
  <c r="AI34" i="174"/>
  <c r="AP34" i="174"/>
  <c r="AS34" i="174"/>
  <c r="AJ35" i="174"/>
  <c r="AK35" i="174"/>
  <c r="AR35" i="174"/>
  <c r="AN35" i="174"/>
  <c r="AQ35" i="174"/>
  <c r="AO35" i="174"/>
  <c r="AM35" i="174"/>
  <c r="AL35" i="174"/>
  <c r="AI35" i="174"/>
  <c r="AP35" i="174"/>
  <c r="AS35" i="174"/>
  <c r="AJ36" i="174"/>
  <c r="AK36" i="174"/>
  <c r="AR36" i="174"/>
  <c r="AN36" i="174"/>
  <c r="AQ36" i="174"/>
  <c r="AO36" i="174"/>
  <c r="AM36" i="174"/>
  <c r="AL36" i="174"/>
  <c r="AI36" i="174"/>
  <c r="AP36" i="174"/>
  <c r="AS36" i="174"/>
  <c r="AJ37" i="174"/>
  <c r="AK37" i="174"/>
  <c r="AR37" i="174"/>
  <c r="AN37" i="174"/>
  <c r="AQ37" i="174"/>
  <c r="AO37" i="174"/>
  <c r="AM37" i="174"/>
  <c r="AL37" i="174"/>
  <c r="AI37" i="174"/>
  <c r="AP37" i="174"/>
  <c r="AS37" i="174"/>
  <c r="AJ38" i="174"/>
  <c r="AK38" i="174"/>
  <c r="AR38" i="174"/>
  <c r="AN38" i="174"/>
  <c r="AQ38" i="174"/>
  <c r="AO38" i="174"/>
  <c r="AM38" i="174"/>
  <c r="AL38" i="174"/>
  <c r="AI38" i="174"/>
  <c r="AP38" i="174"/>
  <c r="AS38" i="174"/>
  <c r="AJ39" i="174"/>
  <c r="AK39" i="174"/>
  <c r="AR39" i="174"/>
  <c r="AN39" i="174"/>
  <c r="AQ39" i="174"/>
  <c r="AO39" i="174"/>
  <c r="AM39" i="174"/>
  <c r="AL39" i="174"/>
  <c r="AI39" i="174"/>
  <c r="AP39" i="174"/>
  <c r="AS39" i="174"/>
  <c r="AJ40" i="174"/>
  <c r="AK40" i="174"/>
  <c r="AR40" i="174"/>
  <c r="AN40" i="174"/>
  <c r="AQ40" i="174"/>
  <c r="AO40" i="174"/>
  <c r="AM40" i="174"/>
  <c r="AL40" i="174"/>
  <c r="AI40" i="174"/>
  <c r="AP40" i="174"/>
  <c r="AS40" i="174"/>
  <c r="AJ41" i="174"/>
  <c r="AK41" i="174"/>
  <c r="AR41" i="174"/>
  <c r="AN41" i="174"/>
  <c r="AQ41" i="174"/>
  <c r="AO41" i="174"/>
  <c r="AM41" i="174"/>
  <c r="AL41" i="174"/>
  <c r="AI41" i="174"/>
  <c r="AP41" i="174"/>
  <c r="AS41" i="174"/>
  <c r="AJ42" i="174"/>
  <c r="AK42" i="174"/>
  <c r="AR42" i="174"/>
  <c r="AN42" i="174"/>
  <c r="AQ42" i="174"/>
  <c r="AO42" i="174"/>
  <c r="AM42" i="174"/>
  <c r="AL42" i="174"/>
  <c r="AI42" i="174"/>
  <c r="AP42" i="174"/>
  <c r="AS42" i="174"/>
  <c r="AJ43" i="174"/>
  <c r="AK43" i="174"/>
  <c r="AR43" i="174"/>
  <c r="AN43" i="174"/>
  <c r="AQ43" i="174"/>
  <c r="AO43" i="174"/>
  <c r="AM43" i="174"/>
  <c r="AL43" i="174"/>
  <c r="AI43" i="174"/>
  <c r="AP43" i="174"/>
  <c r="AS43" i="174"/>
  <c r="AJ44" i="174"/>
  <c r="AK44" i="174"/>
  <c r="AR44" i="174"/>
  <c r="AN44" i="174"/>
  <c r="AQ44" i="174"/>
  <c r="AO44" i="174"/>
  <c r="AM44" i="174"/>
  <c r="AL44" i="174"/>
  <c r="AI44" i="174"/>
  <c r="AP44" i="174"/>
  <c r="AS44" i="174"/>
  <c r="AJ45" i="174"/>
  <c r="AK45" i="174"/>
  <c r="AR45" i="174"/>
  <c r="AN45" i="174"/>
  <c r="AQ45" i="174"/>
  <c r="AO45" i="174"/>
  <c r="AM45" i="174"/>
  <c r="AL45" i="174"/>
  <c r="AI45" i="174"/>
  <c r="AP45" i="174"/>
  <c r="AS45" i="174"/>
  <c r="AJ46" i="174"/>
  <c r="AK46" i="174"/>
  <c r="AR46" i="174"/>
  <c r="AN46" i="174"/>
  <c r="AQ46" i="174"/>
  <c r="AO46" i="174"/>
  <c r="AM46" i="174"/>
  <c r="AL46" i="174"/>
  <c r="AI46" i="174"/>
  <c r="AP46" i="174"/>
  <c r="AS46" i="174"/>
  <c r="AJ47" i="174"/>
  <c r="AK47" i="174"/>
  <c r="AR47" i="174"/>
  <c r="AN47" i="174"/>
  <c r="AQ47" i="174"/>
  <c r="AO47" i="174"/>
  <c r="AM47" i="174"/>
  <c r="AL47" i="174"/>
  <c r="AI47" i="174"/>
  <c r="AP47" i="174"/>
  <c r="AS47" i="174"/>
  <c r="AJ48" i="174"/>
  <c r="AK48" i="174"/>
  <c r="AR48" i="174"/>
  <c r="AN48" i="174"/>
  <c r="AQ48" i="174"/>
  <c r="AO48" i="174"/>
  <c r="AM48" i="174"/>
  <c r="AL48" i="174"/>
  <c r="AI48" i="174"/>
  <c r="AP48" i="174"/>
  <c r="AS48" i="174"/>
  <c r="AJ49" i="174"/>
  <c r="AK49" i="174"/>
  <c r="AR49" i="174"/>
  <c r="AN49" i="174"/>
  <c r="AQ49" i="174"/>
  <c r="AO49" i="174"/>
  <c r="AM49" i="174"/>
  <c r="AL49" i="174"/>
  <c r="AI49" i="174"/>
  <c r="AP49" i="174"/>
  <c r="AS49" i="174"/>
  <c r="AJ50" i="174"/>
  <c r="AK50" i="174"/>
  <c r="AR50" i="174"/>
  <c r="AN50" i="174"/>
  <c r="AQ50" i="174"/>
  <c r="AO50" i="174"/>
  <c r="AM50" i="174"/>
  <c r="AL50" i="174"/>
  <c r="AI50" i="174"/>
  <c r="AP50" i="174"/>
  <c r="AS50" i="174"/>
  <c r="AJ51" i="174"/>
  <c r="AK51" i="174"/>
  <c r="AR51" i="174"/>
  <c r="AN51" i="174"/>
  <c r="AQ51" i="174"/>
  <c r="AO51" i="174"/>
  <c r="AM51" i="174"/>
  <c r="AL51" i="174"/>
  <c r="AI51" i="174"/>
  <c r="AP51" i="174"/>
  <c r="AS51" i="174"/>
  <c r="AJ52" i="174"/>
  <c r="AK52" i="174"/>
  <c r="AR52" i="174"/>
  <c r="AN52" i="174"/>
  <c r="AQ52" i="174"/>
  <c r="AO52" i="174"/>
  <c r="AM52" i="174"/>
  <c r="AL52" i="174"/>
  <c r="AI52" i="174"/>
  <c r="AP52" i="174"/>
  <c r="AS52" i="174"/>
  <c r="AK1" i="174"/>
  <c r="AR1" i="174"/>
  <c r="AN1" i="174"/>
  <c r="AQ1" i="174"/>
  <c r="AO1" i="174"/>
  <c r="AM1" i="174"/>
  <c r="AL1" i="174"/>
  <c r="AI1" i="174"/>
  <c r="AP1" i="174"/>
  <c r="AS1" i="174"/>
  <c r="AJ1" i="174"/>
  <c r="Y2" i="174"/>
  <c r="Z2" i="174"/>
  <c r="AG2" i="174"/>
  <c r="AC2" i="174"/>
  <c r="AF2" i="174"/>
  <c r="AD2" i="174"/>
  <c r="AB2" i="174"/>
  <c r="AA2" i="174"/>
  <c r="X2" i="174"/>
  <c r="AE2" i="174"/>
  <c r="AH2" i="174"/>
  <c r="Y3" i="174"/>
  <c r="Z3" i="174"/>
  <c r="AG3" i="174"/>
  <c r="AC3" i="174"/>
  <c r="AF3" i="174"/>
  <c r="AD3" i="174"/>
  <c r="AB3" i="174"/>
  <c r="AA3" i="174"/>
  <c r="X3" i="174"/>
  <c r="AE3" i="174"/>
  <c r="AH3" i="174"/>
  <c r="Y4" i="174"/>
  <c r="Z4" i="174"/>
  <c r="AG4" i="174"/>
  <c r="AC4" i="174"/>
  <c r="AF4" i="174"/>
  <c r="AD4" i="174"/>
  <c r="AB4" i="174"/>
  <c r="AA4" i="174"/>
  <c r="X4" i="174"/>
  <c r="AE4" i="174"/>
  <c r="AH4" i="174"/>
  <c r="Y5" i="174"/>
  <c r="Z5" i="174"/>
  <c r="AG5" i="174"/>
  <c r="AC5" i="174"/>
  <c r="AF5" i="174"/>
  <c r="AD5" i="174"/>
  <c r="AB5" i="174"/>
  <c r="AA5" i="174"/>
  <c r="X5" i="174"/>
  <c r="AE5" i="174"/>
  <c r="AH5" i="174"/>
  <c r="Y6" i="174"/>
  <c r="Z6" i="174"/>
  <c r="AG6" i="174"/>
  <c r="AC6" i="174"/>
  <c r="AF6" i="174"/>
  <c r="AD6" i="174"/>
  <c r="AB6" i="174"/>
  <c r="AA6" i="174"/>
  <c r="X6" i="174"/>
  <c r="AE6" i="174"/>
  <c r="AH6" i="174"/>
  <c r="Y7" i="174"/>
  <c r="Z7" i="174"/>
  <c r="AG7" i="174"/>
  <c r="AC7" i="174"/>
  <c r="AF7" i="174"/>
  <c r="AD7" i="174"/>
  <c r="AB7" i="174"/>
  <c r="AA7" i="174"/>
  <c r="X7" i="174"/>
  <c r="AE7" i="174"/>
  <c r="AH7" i="174"/>
  <c r="Y8" i="174"/>
  <c r="Z8" i="174"/>
  <c r="AG8" i="174"/>
  <c r="AC8" i="174"/>
  <c r="AF8" i="174"/>
  <c r="AD8" i="174"/>
  <c r="AB8" i="174"/>
  <c r="AA8" i="174"/>
  <c r="X8" i="174"/>
  <c r="AE8" i="174"/>
  <c r="AH8" i="174"/>
  <c r="Y9" i="174"/>
  <c r="Z9" i="174"/>
  <c r="AG9" i="174"/>
  <c r="AC9" i="174"/>
  <c r="AF9" i="174"/>
  <c r="AD9" i="174"/>
  <c r="AB9" i="174"/>
  <c r="AA9" i="174"/>
  <c r="X9" i="174"/>
  <c r="AE9" i="174"/>
  <c r="AH9" i="174"/>
  <c r="Y10" i="174"/>
  <c r="Z10" i="174"/>
  <c r="AG10" i="174"/>
  <c r="AC10" i="174"/>
  <c r="AF10" i="174"/>
  <c r="AD10" i="174"/>
  <c r="AB10" i="174"/>
  <c r="AA10" i="174"/>
  <c r="X10" i="174"/>
  <c r="AE10" i="174"/>
  <c r="AH10" i="174"/>
  <c r="Y11" i="174"/>
  <c r="Z11" i="174"/>
  <c r="AG11" i="174"/>
  <c r="AC11" i="174"/>
  <c r="AF11" i="174"/>
  <c r="AD11" i="174"/>
  <c r="AB11" i="174"/>
  <c r="AA11" i="174"/>
  <c r="X11" i="174"/>
  <c r="AE11" i="174"/>
  <c r="AH11" i="174"/>
  <c r="Y12" i="174"/>
  <c r="Z12" i="174"/>
  <c r="AG12" i="174"/>
  <c r="AC12" i="174"/>
  <c r="AF12" i="174"/>
  <c r="AD12" i="174"/>
  <c r="AB12" i="174"/>
  <c r="AA12" i="174"/>
  <c r="X12" i="174"/>
  <c r="AE12" i="174"/>
  <c r="AH12" i="174"/>
  <c r="Y13" i="174"/>
  <c r="Z13" i="174"/>
  <c r="AG13" i="174"/>
  <c r="AC13" i="174"/>
  <c r="AF13" i="174"/>
  <c r="AD13" i="174"/>
  <c r="AB13" i="174"/>
  <c r="AA13" i="174"/>
  <c r="X13" i="174"/>
  <c r="AE13" i="174"/>
  <c r="AH13" i="174"/>
  <c r="Y14" i="174"/>
  <c r="Z14" i="174"/>
  <c r="AG14" i="174"/>
  <c r="AC14" i="174"/>
  <c r="AF14" i="174"/>
  <c r="AD14" i="174"/>
  <c r="AB14" i="174"/>
  <c r="AA14" i="174"/>
  <c r="X14" i="174"/>
  <c r="AE14" i="174"/>
  <c r="AH14" i="174"/>
  <c r="Y15" i="174"/>
  <c r="Z15" i="174"/>
  <c r="AG15" i="174"/>
  <c r="AC15" i="174"/>
  <c r="AF15" i="174"/>
  <c r="AD15" i="174"/>
  <c r="AB15" i="174"/>
  <c r="AA15" i="174"/>
  <c r="X15" i="174"/>
  <c r="AE15" i="174"/>
  <c r="AH15" i="174"/>
  <c r="Y16" i="174"/>
  <c r="Z16" i="174"/>
  <c r="AG16" i="174"/>
  <c r="AC16" i="174"/>
  <c r="AF16" i="174"/>
  <c r="AD16" i="174"/>
  <c r="AB16" i="174"/>
  <c r="AA16" i="174"/>
  <c r="X16" i="174"/>
  <c r="AE16" i="174"/>
  <c r="AH16" i="174"/>
  <c r="Y17" i="174"/>
  <c r="Z17" i="174"/>
  <c r="AG17" i="174"/>
  <c r="AC17" i="174"/>
  <c r="AF17" i="174"/>
  <c r="AD17" i="174"/>
  <c r="AB17" i="174"/>
  <c r="AA17" i="174"/>
  <c r="X17" i="174"/>
  <c r="AE17" i="174"/>
  <c r="AH17" i="174"/>
  <c r="Y18" i="174"/>
  <c r="Z18" i="174"/>
  <c r="AG18" i="174"/>
  <c r="AC18" i="174"/>
  <c r="AF18" i="174"/>
  <c r="AD18" i="174"/>
  <c r="AB18" i="174"/>
  <c r="AA18" i="174"/>
  <c r="X18" i="174"/>
  <c r="AE18" i="174"/>
  <c r="AH18" i="174"/>
  <c r="Y19" i="174"/>
  <c r="Z19" i="174"/>
  <c r="AG19" i="174"/>
  <c r="AC19" i="174"/>
  <c r="AF19" i="174"/>
  <c r="AD19" i="174"/>
  <c r="AB19" i="174"/>
  <c r="AA19" i="174"/>
  <c r="X19" i="174"/>
  <c r="AE19" i="174"/>
  <c r="AH19" i="174"/>
  <c r="Y20" i="174"/>
  <c r="Z20" i="174"/>
  <c r="AG20" i="174"/>
  <c r="AC20" i="174"/>
  <c r="AF20" i="174"/>
  <c r="AD20" i="174"/>
  <c r="AB20" i="174"/>
  <c r="AA20" i="174"/>
  <c r="X20" i="174"/>
  <c r="AE20" i="174"/>
  <c r="AH20" i="174"/>
  <c r="Y21" i="174"/>
  <c r="Z21" i="174"/>
  <c r="AG21" i="174"/>
  <c r="AC21" i="174"/>
  <c r="AF21" i="174"/>
  <c r="AD21" i="174"/>
  <c r="AB21" i="174"/>
  <c r="AA21" i="174"/>
  <c r="X21" i="174"/>
  <c r="AE21" i="174"/>
  <c r="AH21" i="174"/>
  <c r="Y22" i="174"/>
  <c r="Z22" i="174"/>
  <c r="AG22" i="174"/>
  <c r="AC22" i="174"/>
  <c r="AF22" i="174"/>
  <c r="AD22" i="174"/>
  <c r="AB22" i="174"/>
  <c r="AA22" i="174"/>
  <c r="X22" i="174"/>
  <c r="AE22" i="174"/>
  <c r="AH22" i="174"/>
  <c r="Y23" i="174"/>
  <c r="Z23" i="174"/>
  <c r="AG23" i="174"/>
  <c r="AC23" i="174"/>
  <c r="AF23" i="174"/>
  <c r="AD23" i="174"/>
  <c r="AB23" i="174"/>
  <c r="AA23" i="174"/>
  <c r="X23" i="174"/>
  <c r="AE23" i="174"/>
  <c r="AH23" i="174"/>
  <c r="Y24" i="174"/>
  <c r="Z24" i="174"/>
  <c r="AG24" i="174"/>
  <c r="AC24" i="174"/>
  <c r="AF24" i="174"/>
  <c r="AD24" i="174"/>
  <c r="AB24" i="174"/>
  <c r="AA24" i="174"/>
  <c r="X24" i="174"/>
  <c r="AE24" i="174"/>
  <c r="AH24" i="174"/>
  <c r="Y25" i="174"/>
  <c r="Z25" i="174"/>
  <c r="AG25" i="174"/>
  <c r="AC25" i="174"/>
  <c r="AF25" i="174"/>
  <c r="AD25" i="174"/>
  <c r="AB25" i="174"/>
  <c r="AA25" i="174"/>
  <c r="X25" i="174"/>
  <c r="AE25" i="174"/>
  <c r="AH25" i="174"/>
  <c r="Y26" i="174"/>
  <c r="Z26" i="174"/>
  <c r="AG26" i="174"/>
  <c r="AC26" i="174"/>
  <c r="AF26" i="174"/>
  <c r="AD26" i="174"/>
  <c r="AB26" i="174"/>
  <c r="AA26" i="174"/>
  <c r="X26" i="174"/>
  <c r="AE26" i="174"/>
  <c r="AH26" i="174"/>
  <c r="Y27" i="174"/>
  <c r="Z27" i="174"/>
  <c r="AG27" i="174"/>
  <c r="AC27" i="174"/>
  <c r="AF27" i="174"/>
  <c r="AD27" i="174"/>
  <c r="AB27" i="174"/>
  <c r="AA27" i="174"/>
  <c r="X27" i="174"/>
  <c r="AE27" i="174"/>
  <c r="AH27" i="174"/>
  <c r="Y28" i="174"/>
  <c r="Z28" i="174"/>
  <c r="AG28" i="174"/>
  <c r="AC28" i="174"/>
  <c r="AF28" i="174"/>
  <c r="AD28" i="174"/>
  <c r="AB28" i="174"/>
  <c r="AA28" i="174"/>
  <c r="X28" i="174"/>
  <c r="AE28" i="174"/>
  <c r="AH28" i="174"/>
  <c r="Y29" i="174"/>
  <c r="Z29" i="174"/>
  <c r="AG29" i="174"/>
  <c r="AC29" i="174"/>
  <c r="AF29" i="174"/>
  <c r="AD29" i="174"/>
  <c r="AB29" i="174"/>
  <c r="AA29" i="174"/>
  <c r="X29" i="174"/>
  <c r="AE29" i="174"/>
  <c r="AH29" i="174"/>
  <c r="Y30" i="174"/>
  <c r="Z30" i="174"/>
  <c r="AG30" i="174"/>
  <c r="AC30" i="174"/>
  <c r="AF30" i="174"/>
  <c r="AD30" i="174"/>
  <c r="AB30" i="174"/>
  <c r="AA30" i="174"/>
  <c r="X30" i="174"/>
  <c r="AE30" i="174"/>
  <c r="AH30" i="174"/>
  <c r="Y31" i="174"/>
  <c r="Z31" i="174"/>
  <c r="AG31" i="174"/>
  <c r="AC31" i="174"/>
  <c r="AF31" i="174"/>
  <c r="AD31" i="174"/>
  <c r="AB31" i="174"/>
  <c r="AA31" i="174"/>
  <c r="X31" i="174"/>
  <c r="AE31" i="174"/>
  <c r="AH31" i="174"/>
  <c r="Y32" i="174"/>
  <c r="Z32" i="174"/>
  <c r="AG32" i="174"/>
  <c r="AC32" i="174"/>
  <c r="AF32" i="174"/>
  <c r="AD32" i="174"/>
  <c r="AB32" i="174"/>
  <c r="AA32" i="174"/>
  <c r="X32" i="174"/>
  <c r="AE32" i="174"/>
  <c r="AH32" i="174"/>
  <c r="Y33" i="174"/>
  <c r="Z33" i="174"/>
  <c r="AG33" i="174"/>
  <c r="AC33" i="174"/>
  <c r="AF33" i="174"/>
  <c r="AD33" i="174"/>
  <c r="AB33" i="174"/>
  <c r="AA33" i="174"/>
  <c r="X33" i="174"/>
  <c r="AE33" i="174"/>
  <c r="AH33" i="174"/>
  <c r="Y34" i="174"/>
  <c r="Z34" i="174"/>
  <c r="AG34" i="174"/>
  <c r="AC34" i="174"/>
  <c r="AF34" i="174"/>
  <c r="AD34" i="174"/>
  <c r="AB34" i="174"/>
  <c r="AA34" i="174"/>
  <c r="X34" i="174"/>
  <c r="AE34" i="174"/>
  <c r="AH34" i="174"/>
  <c r="Y35" i="174"/>
  <c r="Z35" i="174"/>
  <c r="AG35" i="174"/>
  <c r="AC35" i="174"/>
  <c r="AF35" i="174"/>
  <c r="AD35" i="174"/>
  <c r="AB35" i="174"/>
  <c r="AA35" i="174"/>
  <c r="X35" i="174"/>
  <c r="AE35" i="174"/>
  <c r="AH35" i="174"/>
  <c r="Y36" i="174"/>
  <c r="Z36" i="174"/>
  <c r="AG36" i="174"/>
  <c r="AC36" i="174"/>
  <c r="AF36" i="174"/>
  <c r="AD36" i="174"/>
  <c r="AB36" i="174"/>
  <c r="AA36" i="174"/>
  <c r="X36" i="174"/>
  <c r="AE36" i="174"/>
  <c r="AH36" i="174"/>
  <c r="Y37" i="174"/>
  <c r="Z37" i="174"/>
  <c r="AG37" i="174"/>
  <c r="AC37" i="174"/>
  <c r="AF37" i="174"/>
  <c r="AD37" i="174"/>
  <c r="AB37" i="174"/>
  <c r="AA37" i="174"/>
  <c r="X37" i="174"/>
  <c r="AE37" i="174"/>
  <c r="AH37" i="174"/>
  <c r="Y38" i="174"/>
  <c r="Z38" i="174"/>
  <c r="AG38" i="174"/>
  <c r="AC38" i="174"/>
  <c r="AF38" i="174"/>
  <c r="AD38" i="174"/>
  <c r="AB38" i="174"/>
  <c r="AA38" i="174"/>
  <c r="X38" i="174"/>
  <c r="AE38" i="174"/>
  <c r="AH38" i="174"/>
  <c r="Y39" i="174"/>
  <c r="Z39" i="174"/>
  <c r="AG39" i="174"/>
  <c r="AC39" i="174"/>
  <c r="AF39" i="174"/>
  <c r="AD39" i="174"/>
  <c r="AB39" i="174"/>
  <c r="AA39" i="174"/>
  <c r="X39" i="174"/>
  <c r="AE39" i="174"/>
  <c r="AH39" i="174"/>
  <c r="Y40" i="174"/>
  <c r="Z40" i="174"/>
  <c r="AG40" i="174"/>
  <c r="AC40" i="174"/>
  <c r="AF40" i="174"/>
  <c r="AD40" i="174"/>
  <c r="AB40" i="174"/>
  <c r="AA40" i="174"/>
  <c r="X40" i="174"/>
  <c r="AE40" i="174"/>
  <c r="AH40" i="174"/>
  <c r="Y41" i="174"/>
  <c r="Z41" i="174"/>
  <c r="AG41" i="174"/>
  <c r="AC41" i="174"/>
  <c r="AF41" i="174"/>
  <c r="AD41" i="174"/>
  <c r="AB41" i="174"/>
  <c r="AA41" i="174"/>
  <c r="X41" i="174"/>
  <c r="AE41" i="174"/>
  <c r="AH41" i="174"/>
  <c r="Y42" i="174"/>
  <c r="Z42" i="174"/>
  <c r="AG42" i="174"/>
  <c r="AC42" i="174"/>
  <c r="AF42" i="174"/>
  <c r="AD42" i="174"/>
  <c r="AB42" i="174"/>
  <c r="AA42" i="174"/>
  <c r="X42" i="174"/>
  <c r="AE42" i="174"/>
  <c r="AH42" i="174"/>
  <c r="Y43" i="174"/>
  <c r="Z43" i="174"/>
  <c r="AG43" i="174"/>
  <c r="AC43" i="174"/>
  <c r="AF43" i="174"/>
  <c r="AD43" i="174"/>
  <c r="AB43" i="174"/>
  <c r="AA43" i="174"/>
  <c r="X43" i="174"/>
  <c r="AE43" i="174"/>
  <c r="AH43" i="174"/>
  <c r="Y44" i="174"/>
  <c r="Z44" i="174"/>
  <c r="AG44" i="174"/>
  <c r="AC44" i="174"/>
  <c r="AF44" i="174"/>
  <c r="AD44" i="174"/>
  <c r="AB44" i="174"/>
  <c r="AA44" i="174"/>
  <c r="X44" i="174"/>
  <c r="AE44" i="174"/>
  <c r="AH44" i="174"/>
  <c r="Y45" i="174"/>
  <c r="Z45" i="174"/>
  <c r="AG45" i="174"/>
  <c r="AC45" i="174"/>
  <c r="AF45" i="174"/>
  <c r="AD45" i="174"/>
  <c r="AB45" i="174"/>
  <c r="AA45" i="174"/>
  <c r="X45" i="174"/>
  <c r="AE45" i="174"/>
  <c r="AH45" i="174"/>
  <c r="Y46" i="174"/>
  <c r="Z46" i="174"/>
  <c r="AG46" i="174"/>
  <c r="AC46" i="174"/>
  <c r="AF46" i="174"/>
  <c r="AD46" i="174"/>
  <c r="AB46" i="174"/>
  <c r="AA46" i="174"/>
  <c r="X46" i="174"/>
  <c r="AE46" i="174"/>
  <c r="AH46" i="174"/>
  <c r="Y47" i="174"/>
  <c r="Z47" i="174"/>
  <c r="AG47" i="174"/>
  <c r="AC47" i="174"/>
  <c r="AF47" i="174"/>
  <c r="AD47" i="174"/>
  <c r="AB47" i="174"/>
  <c r="AA47" i="174"/>
  <c r="X47" i="174"/>
  <c r="AE47" i="174"/>
  <c r="AH47" i="174"/>
  <c r="Y48" i="174"/>
  <c r="Z48" i="174"/>
  <c r="AG48" i="174"/>
  <c r="AC48" i="174"/>
  <c r="AF48" i="174"/>
  <c r="AD48" i="174"/>
  <c r="AB48" i="174"/>
  <c r="AA48" i="174"/>
  <c r="X48" i="174"/>
  <c r="AE48" i="174"/>
  <c r="AH48" i="174"/>
  <c r="Y49" i="174"/>
  <c r="Z49" i="174"/>
  <c r="AG49" i="174"/>
  <c r="AC49" i="174"/>
  <c r="AF49" i="174"/>
  <c r="AD49" i="174"/>
  <c r="AB49" i="174"/>
  <c r="AA49" i="174"/>
  <c r="X49" i="174"/>
  <c r="AE49" i="174"/>
  <c r="AH49" i="174"/>
  <c r="Y50" i="174"/>
  <c r="Z50" i="174"/>
  <c r="AG50" i="174"/>
  <c r="AC50" i="174"/>
  <c r="AF50" i="174"/>
  <c r="AD50" i="174"/>
  <c r="AB50" i="174"/>
  <c r="AA50" i="174"/>
  <c r="X50" i="174"/>
  <c r="AE50" i="174"/>
  <c r="AH50" i="174"/>
  <c r="Y51" i="174"/>
  <c r="Z51" i="174"/>
  <c r="AG51" i="174"/>
  <c r="AC51" i="174"/>
  <c r="AF51" i="174"/>
  <c r="AD51" i="174"/>
  <c r="AB51" i="174"/>
  <c r="AA51" i="174"/>
  <c r="X51" i="174"/>
  <c r="AE51" i="174"/>
  <c r="AH51" i="174"/>
  <c r="Y52" i="174"/>
  <c r="Z52" i="174"/>
  <c r="AG52" i="174"/>
  <c r="AC52" i="174"/>
  <c r="AF52" i="174"/>
  <c r="AD52" i="174"/>
  <c r="AB52" i="174"/>
  <c r="AA52" i="174"/>
  <c r="X52" i="174"/>
  <c r="AE52" i="174"/>
  <c r="AH52" i="174"/>
  <c r="Z1" i="174"/>
  <c r="AG1" i="174"/>
  <c r="AC1" i="174"/>
  <c r="AF1" i="174"/>
  <c r="AD1" i="174"/>
  <c r="AB1" i="174"/>
  <c r="AA1" i="174"/>
  <c r="X1" i="174"/>
  <c r="AE1" i="174"/>
  <c r="AH1" i="174"/>
  <c r="Y1" i="174"/>
  <c r="N2" i="174"/>
  <c r="O2" i="174"/>
  <c r="V2" i="174"/>
  <c r="R2" i="174"/>
  <c r="U2" i="174"/>
  <c r="S2" i="174"/>
  <c r="Q2" i="174"/>
  <c r="P2" i="174"/>
  <c r="M2" i="174"/>
  <c r="T2" i="174"/>
  <c r="W2" i="174"/>
  <c r="N3" i="174"/>
  <c r="O3" i="174"/>
  <c r="V3" i="174"/>
  <c r="R3" i="174"/>
  <c r="U3" i="174"/>
  <c r="S3" i="174"/>
  <c r="Q3" i="174"/>
  <c r="P3" i="174"/>
  <c r="M3" i="174"/>
  <c r="T3" i="174"/>
  <c r="W3" i="174"/>
  <c r="N4" i="174"/>
  <c r="O4" i="174"/>
  <c r="V4" i="174"/>
  <c r="R4" i="174"/>
  <c r="U4" i="174"/>
  <c r="S4" i="174"/>
  <c r="Q4" i="174"/>
  <c r="P4" i="174"/>
  <c r="M4" i="174"/>
  <c r="T4" i="174"/>
  <c r="W4" i="174"/>
  <c r="N5" i="174"/>
  <c r="O5" i="174"/>
  <c r="V5" i="174"/>
  <c r="R5" i="174"/>
  <c r="U5" i="174"/>
  <c r="S5" i="174"/>
  <c r="Q5" i="174"/>
  <c r="P5" i="174"/>
  <c r="M5" i="174"/>
  <c r="T5" i="174"/>
  <c r="W5" i="174"/>
  <c r="N6" i="174"/>
  <c r="O6" i="174"/>
  <c r="V6" i="174"/>
  <c r="R6" i="174"/>
  <c r="U6" i="174"/>
  <c r="S6" i="174"/>
  <c r="Q6" i="174"/>
  <c r="P6" i="174"/>
  <c r="M6" i="174"/>
  <c r="T6" i="174"/>
  <c r="W6" i="174"/>
  <c r="N7" i="174"/>
  <c r="O7" i="174"/>
  <c r="V7" i="174"/>
  <c r="R7" i="174"/>
  <c r="U7" i="174"/>
  <c r="S7" i="174"/>
  <c r="Q7" i="174"/>
  <c r="P7" i="174"/>
  <c r="M7" i="174"/>
  <c r="T7" i="174"/>
  <c r="W7" i="174"/>
  <c r="N8" i="174"/>
  <c r="O8" i="174"/>
  <c r="V8" i="174"/>
  <c r="R8" i="174"/>
  <c r="U8" i="174"/>
  <c r="S8" i="174"/>
  <c r="Q8" i="174"/>
  <c r="P8" i="174"/>
  <c r="M8" i="174"/>
  <c r="T8" i="174"/>
  <c r="W8" i="174"/>
  <c r="N9" i="174"/>
  <c r="O9" i="174"/>
  <c r="V9" i="174"/>
  <c r="R9" i="174"/>
  <c r="U9" i="174"/>
  <c r="S9" i="174"/>
  <c r="Q9" i="174"/>
  <c r="P9" i="174"/>
  <c r="M9" i="174"/>
  <c r="T9" i="174"/>
  <c r="W9" i="174"/>
  <c r="N10" i="174"/>
  <c r="O10" i="174"/>
  <c r="V10" i="174"/>
  <c r="R10" i="174"/>
  <c r="U10" i="174"/>
  <c r="S10" i="174"/>
  <c r="Q10" i="174"/>
  <c r="P10" i="174"/>
  <c r="M10" i="174"/>
  <c r="T10" i="174"/>
  <c r="W10" i="174"/>
  <c r="N11" i="174"/>
  <c r="O11" i="174"/>
  <c r="V11" i="174"/>
  <c r="R11" i="174"/>
  <c r="U11" i="174"/>
  <c r="S11" i="174"/>
  <c r="Q11" i="174"/>
  <c r="P11" i="174"/>
  <c r="M11" i="174"/>
  <c r="T11" i="174"/>
  <c r="W11" i="174"/>
  <c r="N12" i="174"/>
  <c r="O12" i="174"/>
  <c r="V12" i="174"/>
  <c r="R12" i="174"/>
  <c r="U12" i="174"/>
  <c r="S12" i="174"/>
  <c r="Q12" i="174"/>
  <c r="P12" i="174"/>
  <c r="M12" i="174"/>
  <c r="T12" i="174"/>
  <c r="W12" i="174"/>
  <c r="N13" i="174"/>
  <c r="O13" i="174"/>
  <c r="V13" i="174"/>
  <c r="R13" i="174"/>
  <c r="U13" i="174"/>
  <c r="S13" i="174"/>
  <c r="Q13" i="174"/>
  <c r="P13" i="174"/>
  <c r="M13" i="174"/>
  <c r="T13" i="174"/>
  <c r="W13" i="174"/>
  <c r="N14" i="174"/>
  <c r="O14" i="174"/>
  <c r="V14" i="174"/>
  <c r="R14" i="174"/>
  <c r="U14" i="174"/>
  <c r="S14" i="174"/>
  <c r="Q14" i="174"/>
  <c r="P14" i="174"/>
  <c r="M14" i="174"/>
  <c r="T14" i="174"/>
  <c r="W14" i="174"/>
  <c r="N15" i="174"/>
  <c r="O15" i="174"/>
  <c r="V15" i="174"/>
  <c r="R15" i="174"/>
  <c r="U15" i="174"/>
  <c r="S15" i="174"/>
  <c r="Q15" i="174"/>
  <c r="P15" i="174"/>
  <c r="M15" i="174"/>
  <c r="T15" i="174"/>
  <c r="W15" i="174"/>
  <c r="N16" i="174"/>
  <c r="O16" i="174"/>
  <c r="V16" i="174"/>
  <c r="R16" i="174"/>
  <c r="U16" i="174"/>
  <c r="S16" i="174"/>
  <c r="Q16" i="174"/>
  <c r="P16" i="174"/>
  <c r="M16" i="174"/>
  <c r="T16" i="174"/>
  <c r="W16" i="174"/>
  <c r="N17" i="174"/>
  <c r="O17" i="174"/>
  <c r="V17" i="174"/>
  <c r="R17" i="174"/>
  <c r="U17" i="174"/>
  <c r="S17" i="174"/>
  <c r="Q17" i="174"/>
  <c r="P17" i="174"/>
  <c r="M17" i="174"/>
  <c r="T17" i="174"/>
  <c r="W17" i="174"/>
  <c r="N18" i="174"/>
  <c r="O18" i="174"/>
  <c r="V18" i="174"/>
  <c r="R18" i="174"/>
  <c r="U18" i="174"/>
  <c r="S18" i="174"/>
  <c r="Q18" i="174"/>
  <c r="P18" i="174"/>
  <c r="M18" i="174"/>
  <c r="T18" i="174"/>
  <c r="W18" i="174"/>
  <c r="N19" i="174"/>
  <c r="O19" i="174"/>
  <c r="V19" i="174"/>
  <c r="R19" i="174"/>
  <c r="U19" i="174"/>
  <c r="S19" i="174"/>
  <c r="Q19" i="174"/>
  <c r="P19" i="174"/>
  <c r="M19" i="174"/>
  <c r="T19" i="174"/>
  <c r="W19" i="174"/>
  <c r="N20" i="174"/>
  <c r="O20" i="174"/>
  <c r="V20" i="174"/>
  <c r="R20" i="174"/>
  <c r="U20" i="174"/>
  <c r="S20" i="174"/>
  <c r="Q20" i="174"/>
  <c r="P20" i="174"/>
  <c r="M20" i="174"/>
  <c r="T20" i="174"/>
  <c r="W20" i="174"/>
  <c r="N21" i="174"/>
  <c r="O21" i="174"/>
  <c r="V21" i="174"/>
  <c r="R21" i="174"/>
  <c r="U21" i="174"/>
  <c r="S21" i="174"/>
  <c r="Q21" i="174"/>
  <c r="P21" i="174"/>
  <c r="M21" i="174"/>
  <c r="T21" i="174"/>
  <c r="W21" i="174"/>
  <c r="N22" i="174"/>
  <c r="O22" i="174"/>
  <c r="V22" i="174"/>
  <c r="R22" i="174"/>
  <c r="U22" i="174"/>
  <c r="S22" i="174"/>
  <c r="Q22" i="174"/>
  <c r="P22" i="174"/>
  <c r="M22" i="174"/>
  <c r="T22" i="174"/>
  <c r="W22" i="174"/>
  <c r="N23" i="174"/>
  <c r="O23" i="174"/>
  <c r="V23" i="174"/>
  <c r="R23" i="174"/>
  <c r="U23" i="174"/>
  <c r="S23" i="174"/>
  <c r="Q23" i="174"/>
  <c r="P23" i="174"/>
  <c r="M23" i="174"/>
  <c r="T23" i="174"/>
  <c r="W23" i="174"/>
  <c r="N24" i="174"/>
  <c r="O24" i="174"/>
  <c r="V24" i="174"/>
  <c r="R24" i="174"/>
  <c r="U24" i="174"/>
  <c r="S24" i="174"/>
  <c r="Q24" i="174"/>
  <c r="P24" i="174"/>
  <c r="M24" i="174"/>
  <c r="T24" i="174"/>
  <c r="W24" i="174"/>
  <c r="N25" i="174"/>
  <c r="O25" i="174"/>
  <c r="V25" i="174"/>
  <c r="R25" i="174"/>
  <c r="U25" i="174"/>
  <c r="S25" i="174"/>
  <c r="Q25" i="174"/>
  <c r="P25" i="174"/>
  <c r="M25" i="174"/>
  <c r="T25" i="174"/>
  <c r="W25" i="174"/>
  <c r="N26" i="174"/>
  <c r="O26" i="174"/>
  <c r="V26" i="174"/>
  <c r="R26" i="174"/>
  <c r="U26" i="174"/>
  <c r="S26" i="174"/>
  <c r="Q26" i="174"/>
  <c r="P26" i="174"/>
  <c r="M26" i="174"/>
  <c r="T26" i="174"/>
  <c r="W26" i="174"/>
  <c r="N27" i="174"/>
  <c r="O27" i="174"/>
  <c r="V27" i="174"/>
  <c r="R27" i="174"/>
  <c r="U27" i="174"/>
  <c r="S27" i="174"/>
  <c r="Q27" i="174"/>
  <c r="P27" i="174"/>
  <c r="M27" i="174"/>
  <c r="T27" i="174"/>
  <c r="W27" i="174"/>
  <c r="N28" i="174"/>
  <c r="O28" i="174"/>
  <c r="V28" i="174"/>
  <c r="R28" i="174"/>
  <c r="U28" i="174"/>
  <c r="S28" i="174"/>
  <c r="Q28" i="174"/>
  <c r="P28" i="174"/>
  <c r="M28" i="174"/>
  <c r="T28" i="174"/>
  <c r="W28" i="174"/>
  <c r="N29" i="174"/>
  <c r="O29" i="174"/>
  <c r="V29" i="174"/>
  <c r="R29" i="174"/>
  <c r="U29" i="174"/>
  <c r="S29" i="174"/>
  <c r="Q29" i="174"/>
  <c r="P29" i="174"/>
  <c r="M29" i="174"/>
  <c r="T29" i="174"/>
  <c r="W29" i="174"/>
  <c r="N30" i="174"/>
  <c r="O30" i="174"/>
  <c r="V30" i="174"/>
  <c r="R30" i="174"/>
  <c r="U30" i="174"/>
  <c r="S30" i="174"/>
  <c r="Q30" i="174"/>
  <c r="P30" i="174"/>
  <c r="M30" i="174"/>
  <c r="T30" i="174"/>
  <c r="W30" i="174"/>
  <c r="N31" i="174"/>
  <c r="O31" i="174"/>
  <c r="V31" i="174"/>
  <c r="R31" i="174"/>
  <c r="U31" i="174"/>
  <c r="S31" i="174"/>
  <c r="Q31" i="174"/>
  <c r="P31" i="174"/>
  <c r="M31" i="174"/>
  <c r="T31" i="174"/>
  <c r="W31" i="174"/>
  <c r="N32" i="174"/>
  <c r="O32" i="174"/>
  <c r="V32" i="174"/>
  <c r="R32" i="174"/>
  <c r="U32" i="174"/>
  <c r="S32" i="174"/>
  <c r="Q32" i="174"/>
  <c r="P32" i="174"/>
  <c r="M32" i="174"/>
  <c r="T32" i="174"/>
  <c r="W32" i="174"/>
  <c r="N33" i="174"/>
  <c r="O33" i="174"/>
  <c r="V33" i="174"/>
  <c r="R33" i="174"/>
  <c r="U33" i="174"/>
  <c r="S33" i="174"/>
  <c r="Q33" i="174"/>
  <c r="P33" i="174"/>
  <c r="M33" i="174"/>
  <c r="T33" i="174"/>
  <c r="W33" i="174"/>
  <c r="N34" i="174"/>
  <c r="O34" i="174"/>
  <c r="V34" i="174"/>
  <c r="R34" i="174"/>
  <c r="U34" i="174"/>
  <c r="S34" i="174"/>
  <c r="Q34" i="174"/>
  <c r="P34" i="174"/>
  <c r="M34" i="174"/>
  <c r="T34" i="174"/>
  <c r="W34" i="174"/>
  <c r="N35" i="174"/>
  <c r="O35" i="174"/>
  <c r="V35" i="174"/>
  <c r="R35" i="174"/>
  <c r="U35" i="174"/>
  <c r="S35" i="174"/>
  <c r="Q35" i="174"/>
  <c r="P35" i="174"/>
  <c r="M35" i="174"/>
  <c r="T35" i="174"/>
  <c r="W35" i="174"/>
  <c r="N36" i="174"/>
  <c r="O36" i="174"/>
  <c r="V36" i="174"/>
  <c r="R36" i="174"/>
  <c r="U36" i="174"/>
  <c r="S36" i="174"/>
  <c r="Q36" i="174"/>
  <c r="P36" i="174"/>
  <c r="M36" i="174"/>
  <c r="T36" i="174"/>
  <c r="W36" i="174"/>
  <c r="N37" i="174"/>
  <c r="O37" i="174"/>
  <c r="V37" i="174"/>
  <c r="R37" i="174"/>
  <c r="U37" i="174"/>
  <c r="S37" i="174"/>
  <c r="Q37" i="174"/>
  <c r="P37" i="174"/>
  <c r="M37" i="174"/>
  <c r="T37" i="174"/>
  <c r="W37" i="174"/>
  <c r="N38" i="174"/>
  <c r="O38" i="174"/>
  <c r="V38" i="174"/>
  <c r="R38" i="174"/>
  <c r="U38" i="174"/>
  <c r="S38" i="174"/>
  <c r="Q38" i="174"/>
  <c r="P38" i="174"/>
  <c r="M38" i="174"/>
  <c r="T38" i="174"/>
  <c r="W38" i="174"/>
  <c r="N39" i="174"/>
  <c r="O39" i="174"/>
  <c r="V39" i="174"/>
  <c r="R39" i="174"/>
  <c r="U39" i="174"/>
  <c r="S39" i="174"/>
  <c r="Q39" i="174"/>
  <c r="P39" i="174"/>
  <c r="M39" i="174"/>
  <c r="T39" i="174"/>
  <c r="W39" i="174"/>
  <c r="N40" i="174"/>
  <c r="O40" i="174"/>
  <c r="V40" i="174"/>
  <c r="R40" i="174"/>
  <c r="U40" i="174"/>
  <c r="S40" i="174"/>
  <c r="Q40" i="174"/>
  <c r="P40" i="174"/>
  <c r="M40" i="174"/>
  <c r="T40" i="174"/>
  <c r="W40" i="174"/>
  <c r="N41" i="174"/>
  <c r="O41" i="174"/>
  <c r="V41" i="174"/>
  <c r="R41" i="174"/>
  <c r="U41" i="174"/>
  <c r="S41" i="174"/>
  <c r="Q41" i="174"/>
  <c r="P41" i="174"/>
  <c r="M41" i="174"/>
  <c r="T41" i="174"/>
  <c r="W41" i="174"/>
  <c r="N42" i="174"/>
  <c r="O42" i="174"/>
  <c r="V42" i="174"/>
  <c r="R42" i="174"/>
  <c r="U42" i="174"/>
  <c r="S42" i="174"/>
  <c r="Q42" i="174"/>
  <c r="P42" i="174"/>
  <c r="M42" i="174"/>
  <c r="T42" i="174"/>
  <c r="W42" i="174"/>
  <c r="N43" i="174"/>
  <c r="O43" i="174"/>
  <c r="V43" i="174"/>
  <c r="R43" i="174"/>
  <c r="U43" i="174"/>
  <c r="S43" i="174"/>
  <c r="Q43" i="174"/>
  <c r="P43" i="174"/>
  <c r="M43" i="174"/>
  <c r="T43" i="174"/>
  <c r="W43" i="174"/>
  <c r="N44" i="174"/>
  <c r="O44" i="174"/>
  <c r="V44" i="174"/>
  <c r="R44" i="174"/>
  <c r="U44" i="174"/>
  <c r="S44" i="174"/>
  <c r="Q44" i="174"/>
  <c r="P44" i="174"/>
  <c r="M44" i="174"/>
  <c r="T44" i="174"/>
  <c r="W44" i="174"/>
  <c r="N45" i="174"/>
  <c r="O45" i="174"/>
  <c r="V45" i="174"/>
  <c r="R45" i="174"/>
  <c r="U45" i="174"/>
  <c r="S45" i="174"/>
  <c r="Q45" i="174"/>
  <c r="P45" i="174"/>
  <c r="M45" i="174"/>
  <c r="T45" i="174"/>
  <c r="W45" i="174"/>
  <c r="N46" i="174"/>
  <c r="O46" i="174"/>
  <c r="V46" i="174"/>
  <c r="R46" i="174"/>
  <c r="U46" i="174"/>
  <c r="S46" i="174"/>
  <c r="Q46" i="174"/>
  <c r="P46" i="174"/>
  <c r="M46" i="174"/>
  <c r="T46" i="174"/>
  <c r="W46" i="174"/>
  <c r="N47" i="174"/>
  <c r="O47" i="174"/>
  <c r="V47" i="174"/>
  <c r="R47" i="174"/>
  <c r="U47" i="174"/>
  <c r="S47" i="174"/>
  <c r="Q47" i="174"/>
  <c r="P47" i="174"/>
  <c r="M47" i="174"/>
  <c r="T47" i="174"/>
  <c r="W47" i="174"/>
  <c r="N48" i="174"/>
  <c r="O48" i="174"/>
  <c r="V48" i="174"/>
  <c r="R48" i="174"/>
  <c r="U48" i="174"/>
  <c r="S48" i="174"/>
  <c r="Q48" i="174"/>
  <c r="P48" i="174"/>
  <c r="M48" i="174"/>
  <c r="T48" i="174"/>
  <c r="W48" i="174"/>
  <c r="N49" i="174"/>
  <c r="O49" i="174"/>
  <c r="V49" i="174"/>
  <c r="R49" i="174"/>
  <c r="U49" i="174"/>
  <c r="S49" i="174"/>
  <c r="Q49" i="174"/>
  <c r="P49" i="174"/>
  <c r="M49" i="174"/>
  <c r="T49" i="174"/>
  <c r="W49" i="174"/>
  <c r="N50" i="174"/>
  <c r="O50" i="174"/>
  <c r="V50" i="174"/>
  <c r="R50" i="174"/>
  <c r="U50" i="174"/>
  <c r="S50" i="174"/>
  <c r="Q50" i="174"/>
  <c r="P50" i="174"/>
  <c r="M50" i="174"/>
  <c r="T50" i="174"/>
  <c r="W50" i="174"/>
  <c r="N51" i="174"/>
  <c r="O51" i="174"/>
  <c r="V51" i="174"/>
  <c r="R51" i="174"/>
  <c r="U51" i="174"/>
  <c r="S51" i="174"/>
  <c r="Q51" i="174"/>
  <c r="P51" i="174"/>
  <c r="M51" i="174"/>
  <c r="T51" i="174"/>
  <c r="W51" i="174"/>
  <c r="N52" i="174"/>
  <c r="O52" i="174"/>
  <c r="V52" i="174"/>
  <c r="R52" i="174"/>
  <c r="U52" i="174"/>
  <c r="S52" i="174"/>
  <c r="Q52" i="174"/>
  <c r="P52" i="174"/>
  <c r="M52" i="174"/>
  <c r="T52" i="174"/>
  <c r="W52" i="174"/>
  <c r="O1" i="174"/>
  <c r="V1" i="174"/>
  <c r="R1" i="174"/>
  <c r="U1" i="174"/>
  <c r="S1" i="174"/>
  <c r="Q1" i="174"/>
  <c r="P1" i="174"/>
  <c r="M1" i="174"/>
  <c r="T1" i="174"/>
  <c r="W1" i="174"/>
  <c r="N1" i="174"/>
  <c r="C2" i="174"/>
  <c r="D2" i="174"/>
  <c r="K2" i="174"/>
  <c r="G2" i="174"/>
  <c r="J2" i="174"/>
  <c r="H2" i="174"/>
  <c r="F2" i="174"/>
  <c r="E2" i="174"/>
  <c r="B2" i="174"/>
  <c r="I2" i="174"/>
  <c r="L2" i="174"/>
  <c r="C3" i="174"/>
  <c r="D3" i="174"/>
  <c r="K3" i="174"/>
  <c r="G3" i="174"/>
  <c r="J3" i="174"/>
  <c r="H3" i="174"/>
  <c r="F3" i="174"/>
  <c r="E3" i="174"/>
  <c r="B3" i="174"/>
  <c r="I3" i="174"/>
  <c r="L3" i="174"/>
  <c r="C4" i="174"/>
  <c r="D4" i="174"/>
  <c r="K4" i="174"/>
  <c r="G4" i="174"/>
  <c r="J4" i="174"/>
  <c r="H4" i="174"/>
  <c r="F4" i="174"/>
  <c r="E4" i="174"/>
  <c r="B4" i="174"/>
  <c r="I4" i="174"/>
  <c r="L4" i="174"/>
  <c r="C5" i="174"/>
  <c r="D5" i="174"/>
  <c r="K5" i="174"/>
  <c r="G5" i="174"/>
  <c r="J5" i="174"/>
  <c r="H5" i="174"/>
  <c r="F5" i="174"/>
  <c r="E5" i="174"/>
  <c r="B5" i="174"/>
  <c r="I5" i="174"/>
  <c r="L5" i="174"/>
  <c r="C6" i="174"/>
  <c r="D6" i="174"/>
  <c r="K6" i="174"/>
  <c r="G6" i="174"/>
  <c r="J6" i="174"/>
  <c r="H6" i="174"/>
  <c r="F6" i="174"/>
  <c r="E6" i="174"/>
  <c r="B6" i="174"/>
  <c r="I6" i="174"/>
  <c r="L6" i="174"/>
  <c r="C7" i="174"/>
  <c r="D7" i="174"/>
  <c r="K7" i="174"/>
  <c r="G7" i="174"/>
  <c r="J7" i="174"/>
  <c r="H7" i="174"/>
  <c r="F7" i="174"/>
  <c r="E7" i="174"/>
  <c r="B7" i="174"/>
  <c r="I7" i="174"/>
  <c r="L7" i="174"/>
  <c r="C8" i="174"/>
  <c r="D8" i="174"/>
  <c r="K8" i="174"/>
  <c r="G8" i="174"/>
  <c r="J8" i="174"/>
  <c r="H8" i="174"/>
  <c r="F8" i="174"/>
  <c r="E8" i="174"/>
  <c r="B8" i="174"/>
  <c r="I8" i="174"/>
  <c r="L8" i="174"/>
  <c r="C9" i="174"/>
  <c r="D9" i="174"/>
  <c r="K9" i="174"/>
  <c r="G9" i="174"/>
  <c r="J9" i="174"/>
  <c r="H9" i="174"/>
  <c r="F9" i="174"/>
  <c r="E9" i="174"/>
  <c r="B9" i="174"/>
  <c r="I9" i="174"/>
  <c r="L9" i="174"/>
  <c r="C10" i="174"/>
  <c r="D10" i="174"/>
  <c r="K10" i="174"/>
  <c r="G10" i="174"/>
  <c r="J10" i="174"/>
  <c r="H10" i="174"/>
  <c r="F10" i="174"/>
  <c r="E10" i="174"/>
  <c r="B10" i="174"/>
  <c r="I10" i="174"/>
  <c r="L10" i="174"/>
  <c r="C11" i="174"/>
  <c r="D11" i="174"/>
  <c r="K11" i="174"/>
  <c r="G11" i="174"/>
  <c r="J11" i="174"/>
  <c r="H11" i="174"/>
  <c r="F11" i="174"/>
  <c r="E11" i="174"/>
  <c r="B11" i="174"/>
  <c r="I11" i="174"/>
  <c r="L11" i="174"/>
  <c r="C12" i="174"/>
  <c r="D12" i="174"/>
  <c r="K12" i="174"/>
  <c r="G12" i="174"/>
  <c r="J12" i="174"/>
  <c r="H12" i="174"/>
  <c r="F12" i="174"/>
  <c r="E12" i="174"/>
  <c r="B12" i="174"/>
  <c r="I12" i="174"/>
  <c r="L12" i="174"/>
  <c r="C13" i="174"/>
  <c r="D13" i="174"/>
  <c r="K13" i="174"/>
  <c r="G13" i="174"/>
  <c r="J13" i="174"/>
  <c r="H13" i="174"/>
  <c r="F13" i="174"/>
  <c r="E13" i="174"/>
  <c r="B13" i="174"/>
  <c r="I13" i="174"/>
  <c r="L13" i="174"/>
  <c r="C14" i="174"/>
  <c r="D14" i="174"/>
  <c r="K14" i="174"/>
  <c r="G14" i="174"/>
  <c r="J14" i="174"/>
  <c r="H14" i="174"/>
  <c r="F14" i="174"/>
  <c r="E14" i="174"/>
  <c r="B14" i="174"/>
  <c r="I14" i="174"/>
  <c r="L14" i="174"/>
  <c r="C15" i="174"/>
  <c r="D15" i="174"/>
  <c r="K15" i="174"/>
  <c r="G15" i="174"/>
  <c r="J15" i="174"/>
  <c r="H15" i="174"/>
  <c r="F15" i="174"/>
  <c r="E15" i="174"/>
  <c r="B15" i="174"/>
  <c r="I15" i="174"/>
  <c r="L15" i="174"/>
  <c r="C16" i="174"/>
  <c r="D16" i="174"/>
  <c r="K16" i="174"/>
  <c r="G16" i="174"/>
  <c r="J16" i="174"/>
  <c r="H16" i="174"/>
  <c r="F16" i="174"/>
  <c r="E16" i="174"/>
  <c r="B16" i="174"/>
  <c r="I16" i="174"/>
  <c r="L16" i="174"/>
  <c r="C17" i="174"/>
  <c r="D17" i="174"/>
  <c r="K17" i="174"/>
  <c r="G17" i="174"/>
  <c r="J17" i="174"/>
  <c r="H17" i="174"/>
  <c r="F17" i="174"/>
  <c r="E17" i="174"/>
  <c r="B17" i="174"/>
  <c r="I17" i="174"/>
  <c r="L17" i="174"/>
  <c r="C18" i="174"/>
  <c r="D18" i="174"/>
  <c r="K18" i="174"/>
  <c r="G18" i="174"/>
  <c r="J18" i="174"/>
  <c r="H18" i="174"/>
  <c r="F18" i="174"/>
  <c r="E18" i="174"/>
  <c r="B18" i="174"/>
  <c r="I18" i="174"/>
  <c r="L18" i="174"/>
  <c r="C19" i="174"/>
  <c r="D19" i="174"/>
  <c r="K19" i="174"/>
  <c r="G19" i="174"/>
  <c r="J19" i="174"/>
  <c r="H19" i="174"/>
  <c r="F19" i="174"/>
  <c r="E19" i="174"/>
  <c r="B19" i="174"/>
  <c r="I19" i="174"/>
  <c r="L19" i="174"/>
  <c r="C20" i="174"/>
  <c r="D20" i="174"/>
  <c r="K20" i="174"/>
  <c r="G20" i="174"/>
  <c r="J20" i="174"/>
  <c r="H20" i="174"/>
  <c r="F20" i="174"/>
  <c r="E20" i="174"/>
  <c r="B20" i="174"/>
  <c r="I20" i="174"/>
  <c r="L20" i="174"/>
  <c r="C21" i="174"/>
  <c r="D21" i="174"/>
  <c r="K21" i="174"/>
  <c r="G21" i="174"/>
  <c r="J21" i="174"/>
  <c r="H21" i="174"/>
  <c r="F21" i="174"/>
  <c r="E21" i="174"/>
  <c r="B21" i="174"/>
  <c r="I21" i="174"/>
  <c r="L21" i="174"/>
  <c r="C22" i="174"/>
  <c r="D22" i="174"/>
  <c r="K22" i="174"/>
  <c r="G22" i="174"/>
  <c r="J22" i="174"/>
  <c r="H22" i="174"/>
  <c r="F22" i="174"/>
  <c r="E22" i="174"/>
  <c r="B22" i="174"/>
  <c r="I22" i="174"/>
  <c r="L22" i="174"/>
  <c r="C23" i="174"/>
  <c r="D23" i="174"/>
  <c r="K23" i="174"/>
  <c r="G23" i="174"/>
  <c r="J23" i="174"/>
  <c r="H23" i="174"/>
  <c r="F23" i="174"/>
  <c r="E23" i="174"/>
  <c r="B23" i="174"/>
  <c r="I23" i="174"/>
  <c r="L23" i="174"/>
  <c r="C24" i="174"/>
  <c r="D24" i="174"/>
  <c r="K24" i="174"/>
  <c r="G24" i="174"/>
  <c r="J24" i="174"/>
  <c r="H24" i="174"/>
  <c r="F24" i="174"/>
  <c r="E24" i="174"/>
  <c r="B24" i="174"/>
  <c r="I24" i="174"/>
  <c r="L24" i="174"/>
  <c r="C25" i="174"/>
  <c r="D25" i="174"/>
  <c r="K25" i="174"/>
  <c r="G25" i="174"/>
  <c r="J25" i="174"/>
  <c r="H25" i="174"/>
  <c r="F25" i="174"/>
  <c r="E25" i="174"/>
  <c r="B25" i="174"/>
  <c r="I25" i="174"/>
  <c r="L25" i="174"/>
  <c r="C26" i="174"/>
  <c r="D26" i="174"/>
  <c r="K26" i="174"/>
  <c r="G26" i="174"/>
  <c r="J26" i="174"/>
  <c r="H26" i="174"/>
  <c r="F26" i="174"/>
  <c r="E26" i="174"/>
  <c r="B26" i="174"/>
  <c r="I26" i="174"/>
  <c r="L26" i="174"/>
  <c r="C27" i="174"/>
  <c r="D27" i="174"/>
  <c r="K27" i="174"/>
  <c r="G27" i="174"/>
  <c r="J27" i="174"/>
  <c r="H27" i="174"/>
  <c r="F27" i="174"/>
  <c r="E27" i="174"/>
  <c r="B27" i="174"/>
  <c r="I27" i="174"/>
  <c r="L27" i="174"/>
  <c r="C28" i="174"/>
  <c r="D28" i="174"/>
  <c r="K28" i="174"/>
  <c r="G28" i="174"/>
  <c r="J28" i="174"/>
  <c r="H28" i="174"/>
  <c r="F28" i="174"/>
  <c r="E28" i="174"/>
  <c r="B28" i="174"/>
  <c r="I28" i="174"/>
  <c r="L28" i="174"/>
  <c r="C29" i="174"/>
  <c r="D29" i="174"/>
  <c r="K29" i="174"/>
  <c r="G29" i="174"/>
  <c r="J29" i="174"/>
  <c r="H29" i="174"/>
  <c r="F29" i="174"/>
  <c r="E29" i="174"/>
  <c r="B29" i="174"/>
  <c r="I29" i="174"/>
  <c r="L29" i="174"/>
  <c r="C30" i="174"/>
  <c r="D30" i="174"/>
  <c r="K30" i="174"/>
  <c r="G30" i="174"/>
  <c r="J30" i="174"/>
  <c r="H30" i="174"/>
  <c r="F30" i="174"/>
  <c r="E30" i="174"/>
  <c r="B30" i="174"/>
  <c r="I30" i="174"/>
  <c r="L30" i="174"/>
  <c r="C31" i="174"/>
  <c r="D31" i="174"/>
  <c r="K31" i="174"/>
  <c r="G31" i="174"/>
  <c r="J31" i="174"/>
  <c r="H31" i="174"/>
  <c r="F31" i="174"/>
  <c r="E31" i="174"/>
  <c r="B31" i="174"/>
  <c r="I31" i="174"/>
  <c r="L31" i="174"/>
  <c r="C32" i="174"/>
  <c r="D32" i="174"/>
  <c r="K32" i="174"/>
  <c r="G32" i="174"/>
  <c r="J32" i="174"/>
  <c r="H32" i="174"/>
  <c r="F32" i="174"/>
  <c r="E32" i="174"/>
  <c r="B32" i="174"/>
  <c r="I32" i="174"/>
  <c r="L32" i="174"/>
  <c r="C33" i="174"/>
  <c r="D33" i="174"/>
  <c r="K33" i="174"/>
  <c r="G33" i="174"/>
  <c r="J33" i="174"/>
  <c r="H33" i="174"/>
  <c r="F33" i="174"/>
  <c r="E33" i="174"/>
  <c r="B33" i="174"/>
  <c r="I33" i="174"/>
  <c r="L33" i="174"/>
  <c r="C34" i="174"/>
  <c r="D34" i="174"/>
  <c r="K34" i="174"/>
  <c r="G34" i="174"/>
  <c r="J34" i="174"/>
  <c r="H34" i="174"/>
  <c r="F34" i="174"/>
  <c r="E34" i="174"/>
  <c r="B34" i="174"/>
  <c r="I34" i="174"/>
  <c r="L34" i="174"/>
  <c r="C35" i="174"/>
  <c r="D35" i="174"/>
  <c r="K35" i="174"/>
  <c r="G35" i="174"/>
  <c r="J35" i="174"/>
  <c r="H35" i="174"/>
  <c r="F35" i="174"/>
  <c r="E35" i="174"/>
  <c r="B35" i="174"/>
  <c r="I35" i="174"/>
  <c r="L35" i="174"/>
  <c r="C36" i="174"/>
  <c r="D36" i="174"/>
  <c r="K36" i="174"/>
  <c r="G36" i="174"/>
  <c r="J36" i="174"/>
  <c r="H36" i="174"/>
  <c r="F36" i="174"/>
  <c r="E36" i="174"/>
  <c r="B36" i="174"/>
  <c r="I36" i="174"/>
  <c r="L36" i="174"/>
  <c r="C37" i="174"/>
  <c r="D37" i="174"/>
  <c r="K37" i="174"/>
  <c r="G37" i="174"/>
  <c r="J37" i="174"/>
  <c r="H37" i="174"/>
  <c r="F37" i="174"/>
  <c r="E37" i="174"/>
  <c r="B37" i="174"/>
  <c r="I37" i="174"/>
  <c r="L37" i="174"/>
  <c r="C38" i="174"/>
  <c r="D38" i="174"/>
  <c r="K38" i="174"/>
  <c r="G38" i="174"/>
  <c r="J38" i="174"/>
  <c r="H38" i="174"/>
  <c r="F38" i="174"/>
  <c r="E38" i="174"/>
  <c r="B38" i="174"/>
  <c r="I38" i="174"/>
  <c r="L38" i="174"/>
  <c r="C39" i="174"/>
  <c r="D39" i="174"/>
  <c r="K39" i="174"/>
  <c r="G39" i="174"/>
  <c r="J39" i="174"/>
  <c r="H39" i="174"/>
  <c r="F39" i="174"/>
  <c r="E39" i="174"/>
  <c r="B39" i="174"/>
  <c r="I39" i="174"/>
  <c r="L39" i="174"/>
  <c r="C40" i="174"/>
  <c r="D40" i="174"/>
  <c r="K40" i="174"/>
  <c r="G40" i="174"/>
  <c r="J40" i="174"/>
  <c r="H40" i="174"/>
  <c r="F40" i="174"/>
  <c r="E40" i="174"/>
  <c r="B40" i="174"/>
  <c r="I40" i="174"/>
  <c r="L40" i="174"/>
  <c r="C41" i="174"/>
  <c r="D41" i="174"/>
  <c r="K41" i="174"/>
  <c r="G41" i="174"/>
  <c r="J41" i="174"/>
  <c r="H41" i="174"/>
  <c r="F41" i="174"/>
  <c r="E41" i="174"/>
  <c r="B41" i="174"/>
  <c r="I41" i="174"/>
  <c r="L41" i="174"/>
  <c r="C42" i="174"/>
  <c r="D42" i="174"/>
  <c r="K42" i="174"/>
  <c r="G42" i="174"/>
  <c r="J42" i="174"/>
  <c r="H42" i="174"/>
  <c r="F42" i="174"/>
  <c r="E42" i="174"/>
  <c r="B42" i="174"/>
  <c r="I42" i="174"/>
  <c r="L42" i="174"/>
  <c r="C43" i="174"/>
  <c r="D43" i="174"/>
  <c r="K43" i="174"/>
  <c r="G43" i="174"/>
  <c r="J43" i="174"/>
  <c r="H43" i="174"/>
  <c r="F43" i="174"/>
  <c r="E43" i="174"/>
  <c r="B43" i="174"/>
  <c r="I43" i="174"/>
  <c r="L43" i="174"/>
  <c r="C44" i="174"/>
  <c r="D44" i="174"/>
  <c r="K44" i="174"/>
  <c r="G44" i="174"/>
  <c r="J44" i="174"/>
  <c r="H44" i="174"/>
  <c r="F44" i="174"/>
  <c r="E44" i="174"/>
  <c r="B44" i="174"/>
  <c r="I44" i="174"/>
  <c r="L44" i="174"/>
  <c r="C45" i="174"/>
  <c r="D45" i="174"/>
  <c r="K45" i="174"/>
  <c r="G45" i="174"/>
  <c r="J45" i="174"/>
  <c r="H45" i="174"/>
  <c r="F45" i="174"/>
  <c r="E45" i="174"/>
  <c r="B45" i="174"/>
  <c r="I45" i="174"/>
  <c r="L45" i="174"/>
  <c r="C46" i="174"/>
  <c r="D46" i="174"/>
  <c r="K46" i="174"/>
  <c r="G46" i="174"/>
  <c r="J46" i="174"/>
  <c r="H46" i="174"/>
  <c r="F46" i="174"/>
  <c r="E46" i="174"/>
  <c r="B46" i="174"/>
  <c r="I46" i="174"/>
  <c r="L46" i="174"/>
  <c r="C47" i="174"/>
  <c r="D47" i="174"/>
  <c r="K47" i="174"/>
  <c r="G47" i="174"/>
  <c r="J47" i="174"/>
  <c r="H47" i="174"/>
  <c r="F47" i="174"/>
  <c r="E47" i="174"/>
  <c r="B47" i="174"/>
  <c r="I47" i="174"/>
  <c r="L47" i="174"/>
  <c r="C48" i="174"/>
  <c r="D48" i="174"/>
  <c r="K48" i="174"/>
  <c r="G48" i="174"/>
  <c r="J48" i="174"/>
  <c r="H48" i="174"/>
  <c r="F48" i="174"/>
  <c r="E48" i="174"/>
  <c r="B48" i="174"/>
  <c r="I48" i="174"/>
  <c r="L48" i="174"/>
  <c r="C49" i="174"/>
  <c r="D49" i="174"/>
  <c r="K49" i="174"/>
  <c r="G49" i="174"/>
  <c r="J49" i="174"/>
  <c r="H49" i="174"/>
  <c r="F49" i="174"/>
  <c r="E49" i="174"/>
  <c r="B49" i="174"/>
  <c r="I49" i="174"/>
  <c r="L49" i="174"/>
  <c r="C50" i="174"/>
  <c r="D50" i="174"/>
  <c r="K50" i="174"/>
  <c r="G50" i="174"/>
  <c r="J50" i="174"/>
  <c r="H50" i="174"/>
  <c r="F50" i="174"/>
  <c r="E50" i="174"/>
  <c r="B50" i="174"/>
  <c r="I50" i="174"/>
  <c r="L50" i="174"/>
  <c r="C51" i="174"/>
  <c r="D51" i="174"/>
  <c r="K51" i="174"/>
  <c r="G51" i="174"/>
  <c r="J51" i="174"/>
  <c r="H51" i="174"/>
  <c r="F51" i="174"/>
  <c r="E51" i="174"/>
  <c r="B51" i="174"/>
  <c r="I51" i="174"/>
  <c r="L51" i="174"/>
  <c r="C52" i="174"/>
  <c r="D52" i="174"/>
  <c r="K52" i="174"/>
  <c r="G52" i="174"/>
  <c r="J52" i="174"/>
  <c r="H52" i="174"/>
  <c r="F52" i="174"/>
  <c r="E52" i="174"/>
  <c r="B52" i="174"/>
  <c r="I52" i="174"/>
  <c r="L52" i="174"/>
  <c r="D1" i="174"/>
  <c r="K1" i="174"/>
  <c r="G1" i="174"/>
  <c r="J1" i="174"/>
  <c r="H1" i="174"/>
  <c r="F1" i="174"/>
  <c r="E1" i="174"/>
  <c r="B1" i="174"/>
  <c r="I1" i="174"/>
  <c r="L1" i="174"/>
  <c r="C1" i="174"/>
  <c r="EP3" i="171"/>
  <c r="EQ3" i="171"/>
  <c r="ER3" i="171"/>
  <c r="ES3" i="171"/>
  <c r="ET3" i="171"/>
  <c r="EU3" i="171"/>
  <c r="EV3" i="171"/>
  <c r="EW3" i="171"/>
  <c r="EX3" i="171"/>
  <c r="EY3" i="171"/>
  <c r="EZ3" i="171"/>
  <c r="FA3" i="171"/>
  <c r="FB3" i="171"/>
  <c r="FC3" i="171"/>
  <c r="FD3" i="171"/>
  <c r="FE3" i="171"/>
  <c r="EP4" i="171"/>
  <c r="EQ4" i="171"/>
  <c r="ER4" i="171"/>
  <c r="ES4" i="171"/>
  <c r="ET4" i="171"/>
  <c r="EU4" i="171"/>
  <c r="EV4" i="171"/>
  <c r="EW4" i="171"/>
  <c r="EX4" i="171"/>
  <c r="EY4" i="171"/>
  <c r="EZ4" i="171"/>
  <c r="FA4" i="171"/>
  <c r="FB4" i="171"/>
  <c r="FC4" i="171"/>
  <c r="FD4" i="171"/>
  <c r="FE4" i="171"/>
  <c r="EP5" i="171"/>
  <c r="EQ5" i="171"/>
  <c r="ER5" i="171"/>
  <c r="ES5" i="171"/>
  <c r="ET5" i="171"/>
  <c r="EU5" i="171"/>
  <c r="EV5" i="171"/>
  <c r="EW5" i="171"/>
  <c r="EX5" i="171"/>
  <c r="EY5" i="171"/>
  <c r="EZ5" i="171"/>
  <c r="FA5" i="171"/>
  <c r="FB5" i="171"/>
  <c r="FC5" i="171"/>
  <c r="FD5" i="171"/>
  <c r="FE5" i="171"/>
  <c r="EP6" i="171"/>
  <c r="EQ6" i="171"/>
  <c r="ER6" i="171"/>
  <c r="ES6" i="171"/>
  <c r="ET6" i="171"/>
  <c r="EU6" i="171"/>
  <c r="EV6" i="171"/>
  <c r="EW6" i="171"/>
  <c r="EX6" i="171"/>
  <c r="EY6" i="171"/>
  <c r="EZ6" i="171"/>
  <c r="FA6" i="171"/>
  <c r="FB6" i="171"/>
  <c r="FC6" i="171"/>
  <c r="FD6" i="171"/>
  <c r="FE6" i="171"/>
  <c r="EP7" i="171"/>
  <c r="EQ7" i="171"/>
  <c r="ER7" i="171"/>
  <c r="ES7" i="171"/>
  <c r="ET7" i="171"/>
  <c r="EU7" i="171"/>
  <c r="EV7" i="171"/>
  <c r="EW7" i="171"/>
  <c r="EX7" i="171"/>
  <c r="EY7" i="171"/>
  <c r="EZ7" i="171"/>
  <c r="FA7" i="171"/>
  <c r="FB7" i="171"/>
  <c r="FC7" i="171"/>
  <c r="FD7" i="171"/>
  <c r="FE7" i="171"/>
  <c r="EP8" i="171"/>
  <c r="EQ8" i="171"/>
  <c r="ER8" i="171"/>
  <c r="ES8" i="171"/>
  <c r="ET8" i="171"/>
  <c r="EU8" i="171"/>
  <c r="EV8" i="171"/>
  <c r="EW8" i="171"/>
  <c r="EX8" i="171"/>
  <c r="EY8" i="171"/>
  <c r="EZ8" i="171"/>
  <c r="FA8" i="171"/>
  <c r="FB8" i="171"/>
  <c r="FC8" i="171"/>
  <c r="FD8" i="171"/>
  <c r="FE8" i="171"/>
  <c r="EP9" i="171"/>
  <c r="EQ9" i="171"/>
  <c r="ER9" i="171"/>
  <c r="ES9" i="171"/>
  <c r="ET9" i="171"/>
  <c r="EU9" i="171"/>
  <c r="EV9" i="171"/>
  <c r="EW9" i="171"/>
  <c r="EX9" i="171"/>
  <c r="EY9" i="171"/>
  <c r="EZ9" i="171"/>
  <c r="FA9" i="171"/>
  <c r="FB9" i="171"/>
  <c r="FC9" i="171"/>
  <c r="FD9" i="171"/>
  <c r="FE9" i="171"/>
  <c r="EP10" i="171"/>
  <c r="EQ10" i="171"/>
  <c r="ER10" i="171"/>
  <c r="ES10" i="171"/>
  <c r="ET10" i="171"/>
  <c r="EU10" i="171"/>
  <c r="EV10" i="171"/>
  <c r="EW10" i="171"/>
  <c r="EX10" i="171"/>
  <c r="EY10" i="171"/>
  <c r="EZ10" i="171"/>
  <c r="FA10" i="171"/>
  <c r="FB10" i="171"/>
  <c r="FC10" i="171"/>
  <c r="FD10" i="171"/>
  <c r="FE10" i="171"/>
  <c r="EP11" i="171"/>
  <c r="EQ11" i="171"/>
  <c r="ER11" i="171"/>
  <c r="ES11" i="171"/>
  <c r="ET11" i="171"/>
  <c r="EU11" i="171"/>
  <c r="EV11" i="171"/>
  <c r="EW11" i="171"/>
  <c r="EX11" i="171"/>
  <c r="EY11" i="171"/>
  <c r="EZ11" i="171"/>
  <c r="FA11" i="171"/>
  <c r="FB11" i="171"/>
  <c r="FC11" i="171"/>
  <c r="FD11" i="171"/>
  <c r="FE11" i="171"/>
  <c r="EP12" i="171"/>
  <c r="EQ12" i="171"/>
  <c r="ER12" i="171"/>
  <c r="ES12" i="171"/>
  <c r="ET12" i="171"/>
  <c r="EU12" i="171"/>
  <c r="EV12" i="171"/>
  <c r="EW12" i="171"/>
  <c r="EX12" i="171"/>
  <c r="EY12" i="171"/>
  <c r="EZ12" i="171"/>
  <c r="FA12" i="171"/>
  <c r="FB12" i="171"/>
  <c r="FC12" i="171"/>
  <c r="FD12" i="171"/>
  <c r="FE12" i="171"/>
  <c r="EP13" i="171"/>
  <c r="EQ13" i="171"/>
  <c r="ER13" i="171"/>
  <c r="ES13" i="171"/>
  <c r="ET13" i="171"/>
  <c r="EU13" i="171"/>
  <c r="EV13" i="171"/>
  <c r="EW13" i="171"/>
  <c r="EX13" i="171"/>
  <c r="EY13" i="171"/>
  <c r="EZ13" i="171"/>
  <c r="FA13" i="171"/>
  <c r="FB13" i="171"/>
  <c r="FC13" i="171"/>
  <c r="FD13" i="171"/>
  <c r="FE13" i="171"/>
  <c r="EP14" i="171"/>
  <c r="EQ14" i="171"/>
  <c r="ER14" i="171"/>
  <c r="ES14" i="171"/>
  <c r="ET14" i="171"/>
  <c r="EU14" i="171"/>
  <c r="EV14" i="171"/>
  <c r="EW14" i="171"/>
  <c r="EX14" i="171"/>
  <c r="EY14" i="171"/>
  <c r="EZ14" i="171"/>
  <c r="FA14" i="171"/>
  <c r="FB14" i="171"/>
  <c r="FC14" i="171"/>
  <c r="FD14" i="171"/>
  <c r="FE14" i="171"/>
  <c r="EP15" i="171"/>
  <c r="EQ15" i="171"/>
  <c r="ER15" i="171"/>
  <c r="ES15" i="171"/>
  <c r="ET15" i="171"/>
  <c r="EU15" i="171"/>
  <c r="EV15" i="171"/>
  <c r="EW15" i="171"/>
  <c r="EX15" i="171"/>
  <c r="EY15" i="171"/>
  <c r="EZ15" i="171"/>
  <c r="FA15" i="171"/>
  <c r="FB15" i="171"/>
  <c r="FC15" i="171"/>
  <c r="FD15" i="171"/>
  <c r="FE15" i="171"/>
  <c r="EP16" i="171"/>
  <c r="EQ16" i="171"/>
  <c r="ER16" i="171"/>
  <c r="ES16" i="171"/>
  <c r="ET16" i="171"/>
  <c r="EU16" i="171"/>
  <c r="EV16" i="171"/>
  <c r="EW16" i="171"/>
  <c r="EX16" i="171"/>
  <c r="EY16" i="171"/>
  <c r="EZ16" i="171"/>
  <c r="FA16" i="171"/>
  <c r="FB16" i="171"/>
  <c r="FC16" i="171"/>
  <c r="FD16" i="171"/>
  <c r="FE16" i="171"/>
  <c r="EP17" i="171"/>
  <c r="EQ17" i="171"/>
  <c r="ER17" i="171"/>
  <c r="ES17" i="171"/>
  <c r="ET17" i="171"/>
  <c r="EU17" i="171"/>
  <c r="EV17" i="171"/>
  <c r="EW17" i="171"/>
  <c r="EX17" i="171"/>
  <c r="EY17" i="171"/>
  <c r="EZ17" i="171"/>
  <c r="FA17" i="171"/>
  <c r="FB17" i="171"/>
  <c r="FC17" i="171"/>
  <c r="FD17" i="171"/>
  <c r="FE17" i="171"/>
  <c r="EP18" i="171"/>
  <c r="EQ18" i="171"/>
  <c r="ER18" i="171"/>
  <c r="ES18" i="171"/>
  <c r="ET18" i="171"/>
  <c r="EU18" i="171"/>
  <c r="EV18" i="171"/>
  <c r="EW18" i="171"/>
  <c r="EX18" i="171"/>
  <c r="EY18" i="171"/>
  <c r="EZ18" i="171"/>
  <c r="FA18" i="171"/>
  <c r="FB18" i="171"/>
  <c r="FC18" i="171"/>
  <c r="FD18" i="171"/>
  <c r="FE18" i="171"/>
  <c r="EP19" i="171"/>
  <c r="EQ19" i="171"/>
  <c r="ER19" i="171"/>
  <c r="ES19" i="171"/>
  <c r="ET19" i="171"/>
  <c r="EU19" i="171"/>
  <c r="EV19" i="171"/>
  <c r="EW19" i="171"/>
  <c r="EX19" i="171"/>
  <c r="EY19" i="171"/>
  <c r="EZ19" i="171"/>
  <c r="FA19" i="171"/>
  <c r="FB19" i="171"/>
  <c r="FC19" i="171"/>
  <c r="FD19" i="171"/>
  <c r="FE19" i="171"/>
  <c r="EP20" i="171"/>
  <c r="EQ20" i="171"/>
  <c r="ER20" i="171"/>
  <c r="ES20" i="171"/>
  <c r="ET20" i="171"/>
  <c r="EU20" i="171"/>
  <c r="EV20" i="171"/>
  <c r="EW20" i="171"/>
  <c r="EX20" i="171"/>
  <c r="EY20" i="171"/>
  <c r="EZ20" i="171"/>
  <c r="FA20" i="171"/>
  <c r="FB20" i="171"/>
  <c r="FC20" i="171"/>
  <c r="FD20" i="171"/>
  <c r="FE20" i="171"/>
  <c r="EP21" i="171"/>
  <c r="EQ21" i="171"/>
  <c r="ER21" i="171"/>
  <c r="ES21" i="171"/>
  <c r="ET21" i="171"/>
  <c r="EU21" i="171"/>
  <c r="EV21" i="171"/>
  <c r="EW21" i="171"/>
  <c r="EX21" i="171"/>
  <c r="EY21" i="171"/>
  <c r="EZ21" i="171"/>
  <c r="FA21" i="171"/>
  <c r="FB21" i="171"/>
  <c r="FC21" i="171"/>
  <c r="FD21" i="171"/>
  <c r="FE21" i="171"/>
  <c r="EP22" i="171"/>
  <c r="EQ22" i="171"/>
  <c r="ER22" i="171"/>
  <c r="ES22" i="171"/>
  <c r="ET22" i="171"/>
  <c r="EU22" i="171"/>
  <c r="EV22" i="171"/>
  <c r="EW22" i="171"/>
  <c r="EX22" i="171"/>
  <c r="EY22" i="171"/>
  <c r="EZ22" i="171"/>
  <c r="FA22" i="171"/>
  <c r="FB22" i="171"/>
  <c r="FC22" i="171"/>
  <c r="FD22" i="171"/>
  <c r="FE22" i="171"/>
  <c r="EP23" i="171"/>
  <c r="EQ23" i="171"/>
  <c r="ER23" i="171"/>
  <c r="ES23" i="171"/>
  <c r="ET23" i="171"/>
  <c r="EU23" i="171"/>
  <c r="EV23" i="171"/>
  <c r="EW23" i="171"/>
  <c r="EX23" i="171"/>
  <c r="EY23" i="171"/>
  <c r="EZ23" i="171"/>
  <c r="FA23" i="171"/>
  <c r="FB23" i="171"/>
  <c r="FC23" i="171"/>
  <c r="FD23" i="171"/>
  <c r="FE23" i="171"/>
  <c r="EP24" i="171"/>
  <c r="EQ24" i="171"/>
  <c r="ER24" i="171"/>
  <c r="ES24" i="171"/>
  <c r="ET24" i="171"/>
  <c r="EU24" i="171"/>
  <c r="EV24" i="171"/>
  <c r="EW24" i="171"/>
  <c r="EX24" i="171"/>
  <c r="EY24" i="171"/>
  <c r="EZ24" i="171"/>
  <c r="FA24" i="171"/>
  <c r="FB24" i="171"/>
  <c r="FC24" i="171"/>
  <c r="FD24" i="171"/>
  <c r="FE24" i="171"/>
  <c r="EP25" i="171"/>
  <c r="EQ25" i="171"/>
  <c r="ER25" i="171"/>
  <c r="ES25" i="171"/>
  <c r="ET25" i="171"/>
  <c r="EU25" i="171"/>
  <c r="EV25" i="171"/>
  <c r="EW25" i="171"/>
  <c r="EX25" i="171"/>
  <c r="EY25" i="171"/>
  <c r="EZ25" i="171"/>
  <c r="FA25" i="171"/>
  <c r="FB25" i="171"/>
  <c r="FC25" i="171"/>
  <c r="FD25" i="171"/>
  <c r="FE25" i="171"/>
  <c r="EP26" i="171"/>
  <c r="EQ26" i="171"/>
  <c r="ER26" i="171"/>
  <c r="ES26" i="171"/>
  <c r="ET26" i="171"/>
  <c r="EU26" i="171"/>
  <c r="EV26" i="171"/>
  <c r="EW26" i="171"/>
  <c r="EX26" i="171"/>
  <c r="EY26" i="171"/>
  <c r="EZ26" i="171"/>
  <c r="FA26" i="171"/>
  <c r="FB26" i="171"/>
  <c r="FC26" i="171"/>
  <c r="FD26" i="171"/>
  <c r="FE26" i="171"/>
  <c r="EP27" i="171"/>
  <c r="EQ27" i="171"/>
  <c r="ER27" i="171"/>
  <c r="ES27" i="171"/>
  <c r="ET27" i="171"/>
  <c r="EU27" i="171"/>
  <c r="EV27" i="171"/>
  <c r="EW27" i="171"/>
  <c r="EX27" i="171"/>
  <c r="EY27" i="171"/>
  <c r="EZ27" i="171"/>
  <c r="FA27" i="171"/>
  <c r="FB27" i="171"/>
  <c r="FC27" i="171"/>
  <c r="FD27" i="171"/>
  <c r="FE27" i="171"/>
  <c r="EP28" i="171"/>
  <c r="EQ28" i="171"/>
  <c r="ER28" i="171"/>
  <c r="ES28" i="171"/>
  <c r="ET28" i="171"/>
  <c r="EU28" i="171"/>
  <c r="EV28" i="171"/>
  <c r="EW28" i="171"/>
  <c r="EX28" i="171"/>
  <c r="EY28" i="171"/>
  <c r="EZ28" i="171"/>
  <c r="FA28" i="171"/>
  <c r="FB28" i="171"/>
  <c r="FC28" i="171"/>
  <c r="FD28" i="171"/>
  <c r="FE28" i="171"/>
  <c r="EP29" i="171"/>
  <c r="EQ29" i="171"/>
  <c r="ER29" i="171"/>
  <c r="ES29" i="171"/>
  <c r="ET29" i="171"/>
  <c r="EU29" i="171"/>
  <c r="EV29" i="171"/>
  <c r="EW29" i="171"/>
  <c r="EX29" i="171"/>
  <c r="EY29" i="171"/>
  <c r="EZ29" i="171"/>
  <c r="FA29" i="171"/>
  <c r="FB29" i="171"/>
  <c r="FC29" i="171"/>
  <c r="FD29" i="171"/>
  <c r="FE29" i="171"/>
  <c r="EP30" i="171"/>
  <c r="EQ30" i="171"/>
  <c r="ER30" i="171"/>
  <c r="ES30" i="171"/>
  <c r="ET30" i="171"/>
  <c r="EU30" i="171"/>
  <c r="EV30" i="171"/>
  <c r="EW30" i="171"/>
  <c r="EX30" i="171"/>
  <c r="EY30" i="171"/>
  <c r="EZ30" i="171"/>
  <c r="FA30" i="171"/>
  <c r="FB30" i="171"/>
  <c r="FC30" i="171"/>
  <c r="FD30" i="171"/>
  <c r="FE30" i="171"/>
  <c r="EP31" i="171"/>
  <c r="EQ31" i="171"/>
  <c r="ER31" i="171"/>
  <c r="ES31" i="171"/>
  <c r="ET31" i="171"/>
  <c r="EU31" i="171"/>
  <c r="EV31" i="171"/>
  <c r="EW31" i="171"/>
  <c r="EX31" i="171"/>
  <c r="EY31" i="171"/>
  <c r="EZ31" i="171"/>
  <c r="FA31" i="171"/>
  <c r="FB31" i="171"/>
  <c r="FC31" i="171"/>
  <c r="FD31" i="171"/>
  <c r="FE31" i="171"/>
  <c r="EP32" i="171"/>
  <c r="EQ32" i="171"/>
  <c r="ER32" i="171"/>
  <c r="ES32" i="171"/>
  <c r="ET32" i="171"/>
  <c r="EU32" i="171"/>
  <c r="EV32" i="171"/>
  <c r="EW32" i="171"/>
  <c r="EX32" i="171"/>
  <c r="EY32" i="171"/>
  <c r="EZ32" i="171"/>
  <c r="FA32" i="171"/>
  <c r="FB32" i="171"/>
  <c r="FC32" i="171"/>
  <c r="FD32" i="171"/>
  <c r="FE32" i="171"/>
  <c r="EP33" i="171"/>
  <c r="EQ33" i="171"/>
  <c r="ER33" i="171"/>
  <c r="ES33" i="171"/>
  <c r="ET33" i="171"/>
  <c r="EU33" i="171"/>
  <c r="EV33" i="171"/>
  <c r="EW33" i="171"/>
  <c r="EX33" i="171"/>
  <c r="EY33" i="171"/>
  <c r="EZ33" i="171"/>
  <c r="FA33" i="171"/>
  <c r="FB33" i="171"/>
  <c r="FC33" i="171"/>
  <c r="FD33" i="171"/>
  <c r="FE33" i="171"/>
  <c r="EP34" i="171"/>
  <c r="EQ34" i="171"/>
  <c r="ER34" i="171"/>
  <c r="ES34" i="171"/>
  <c r="ET34" i="171"/>
  <c r="EU34" i="171"/>
  <c r="EV34" i="171"/>
  <c r="EW34" i="171"/>
  <c r="EX34" i="171"/>
  <c r="EY34" i="171"/>
  <c r="EZ34" i="171"/>
  <c r="FA34" i="171"/>
  <c r="FB34" i="171"/>
  <c r="FC34" i="171"/>
  <c r="FD34" i="171"/>
  <c r="FE34" i="171"/>
  <c r="EP35" i="171"/>
  <c r="EQ35" i="171"/>
  <c r="ER35" i="171"/>
  <c r="ES35" i="171"/>
  <c r="ET35" i="171"/>
  <c r="EU35" i="171"/>
  <c r="EV35" i="171"/>
  <c r="EW35" i="171"/>
  <c r="EX35" i="171"/>
  <c r="EY35" i="171"/>
  <c r="EZ35" i="171"/>
  <c r="FA35" i="171"/>
  <c r="FB35" i="171"/>
  <c r="FC35" i="171"/>
  <c r="FD35" i="171"/>
  <c r="FE35" i="171"/>
  <c r="EP36" i="171"/>
  <c r="EQ36" i="171"/>
  <c r="ER36" i="171"/>
  <c r="ES36" i="171"/>
  <c r="ET36" i="171"/>
  <c r="EU36" i="171"/>
  <c r="EV36" i="171"/>
  <c r="EW36" i="171"/>
  <c r="EX36" i="171"/>
  <c r="EY36" i="171"/>
  <c r="EZ36" i="171"/>
  <c r="FA36" i="171"/>
  <c r="FB36" i="171"/>
  <c r="FC36" i="171"/>
  <c r="FD36" i="171"/>
  <c r="FE36" i="171"/>
  <c r="EP37" i="171"/>
  <c r="EQ37" i="171"/>
  <c r="ER37" i="171"/>
  <c r="ES37" i="171"/>
  <c r="ET37" i="171"/>
  <c r="EU37" i="171"/>
  <c r="EV37" i="171"/>
  <c r="EW37" i="171"/>
  <c r="EX37" i="171"/>
  <c r="EY37" i="171"/>
  <c r="EZ37" i="171"/>
  <c r="FA37" i="171"/>
  <c r="FB37" i="171"/>
  <c r="FC37" i="171"/>
  <c r="FD37" i="171"/>
  <c r="FE37" i="171"/>
  <c r="EP38" i="171"/>
  <c r="EQ38" i="171"/>
  <c r="ER38" i="171"/>
  <c r="ES38" i="171"/>
  <c r="ET38" i="171"/>
  <c r="EU38" i="171"/>
  <c r="EV38" i="171"/>
  <c r="EW38" i="171"/>
  <c r="EX38" i="171"/>
  <c r="EY38" i="171"/>
  <c r="EZ38" i="171"/>
  <c r="FA38" i="171"/>
  <c r="FB38" i="171"/>
  <c r="FC38" i="171"/>
  <c r="FD38" i="171"/>
  <c r="FE38" i="171"/>
  <c r="EP39" i="171"/>
  <c r="EQ39" i="171"/>
  <c r="ER39" i="171"/>
  <c r="ES39" i="171"/>
  <c r="ET39" i="171"/>
  <c r="EU39" i="171"/>
  <c r="EV39" i="171"/>
  <c r="EW39" i="171"/>
  <c r="EX39" i="171"/>
  <c r="EY39" i="171"/>
  <c r="EZ39" i="171"/>
  <c r="FA39" i="171"/>
  <c r="FB39" i="171"/>
  <c r="FC39" i="171"/>
  <c r="FD39" i="171"/>
  <c r="FE39" i="171"/>
  <c r="EP40" i="171"/>
  <c r="EQ40" i="171"/>
  <c r="ER40" i="171"/>
  <c r="ES40" i="171"/>
  <c r="ET40" i="171"/>
  <c r="EU40" i="171"/>
  <c r="EV40" i="171"/>
  <c r="EW40" i="171"/>
  <c r="EX40" i="171"/>
  <c r="EY40" i="171"/>
  <c r="EZ40" i="171"/>
  <c r="FA40" i="171"/>
  <c r="FB40" i="171"/>
  <c r="FC40" i="171"/>
  <c r="FD40" i="171"/>
  <c r="FE40" i="171"/>
  <c r="EP41" i="171"/>
  <c r="EQ41" i="171"/>
  <c r="ER41" i="171"/>
  <c r="ES41" i="171"/>
  <c r="ET41" i="171"/>
  <c r="EU41" i="171"/>
  <c r="EV41" i="171"/>
  <c r="EW41" i="171"/>
  <c r="EX41" i="171"/>
  <c r="EY41" i="171"/>
  <c r="EZ41" i="171"/>
  <c r="FA41" i="171"/>
  <c r="FB41" i="171"/>
  <c r="FC41" i="171"/>
  <c r="FD41" i="171"/>
  <c r="FE41" i="171"/>
  <c r="EP42" i="171"/>
  <c r="EQ42" i="171"/>
  <c r="ER42" i="171"/>
  <c r="ES42" i="171"/>
  <c r="ET42" i="171"/>
  <c r="EU42" i="171"/>
  <c r="EV42" i="171"/>
  <c r="EW42" i="171"/>
  <c r="EX42" i="171"/>
  <c r="EY42" i="171"/>
  <c r="EZ42" i="171"/>
  <c r="FA42" i="171"/>
  <c r="FB42" i="171"/>
  <c r="FC42" i="171"/>
  <c r="FD42" i="171"/>
  <c r="FE42" i="171"/>
  <c r="EP43" i="171"/>
  <c r="EQ43" i="171"/>
  <c r="ER43" i="171"/>
  <c r="ES43" i="171"/>
  <c r="ET43" i="171"/>
  <c r="EU43" i="171"/>
  <c r="EV43" i="171"/>
  <c r="EW43" i="171"/>
  <c r="EX43" i="171"/>
  <c r="EY43" i="171"/>
  <c r="EZ43" i="171"/>
  <c r="FA43" i="171"/>
  <c r="FB43" i="171"/>
  <c r="FC43" i="171"/>
  <c r="FD43" i="171"/>
  <c r="FE43" i="171"/>
  <c r="EP44" i="171"/>
  <c r="EQ44" i="171"/>
  <c r="ER44" i="171"/>
  <c r="ES44" i="171"/>
  <c r="ET44" i="171"/>
  <c r="EU44" i="171"/>
  <c r="EV44" i="171"/>
  <c r="EW44" i="171"/>
  <c r="EX44" i="171"/>
  <c r="EY44" i="171"/>
  <c r="EZ44" i="171"/>
  <c r="FA44" i="171"/>
  <c r="FB44" i="171"/>
  <c r="FC44" i="171"/>
  <c r="FD44" i="171"/>
  <c r="FE44" i="171"/>
  <c r="EP45" i="171"/>
  <c r="EQ45" i="171"/>
  <c r="ER45" i="171"/>
  <c r="ES45" i="171"/>
  <c r="ET45" i="171"/>
  <c r="EU45" i="171"/>
  <c r="EV45" i="171"/>
  <c r="EW45" i="171"/>
  <c r="EX45" i="171"/>
  <c r="EY45" i="171"/>
  <c r="EZ45" i="171"/>
  <c r="FA45" i="171"/>
  <c r="FB45" i="171"/>
  <c r="FC45" i="171"/>
  <c r="FD45" i="171"/>
  <c r="FE45" i="171"/>
  <c r="EP46" i="171"/>
  <c r="EQ46" i="171"/>
  <c r="ER46" i="171"/>
  <c r="ES46" i="171"/>
  <c r="ET46" i="171"/>
  <c r="EU46" i="171"/>
  <c r="EV46" i="171"/>
  <c r="EW46" i="171"/>
  <c r="EX46" i="171"/>
  <c r="EY46" i="171"/>
  <c r="EZ46" i="171"/>
  <c r="FA46" i="171"/>
  <c r="FB46" i="171"/>
  <c r="FC46" i="171"/>
  <c r="FD46" i="171"/>
  <c r="FE46" i="171"/>
  <c r="EP47" i="171"/>
  <c r="EQ47" i="171"/>
  <c r="ER47" i="171"/>
  <c r="ES47" i="171"/>
  <c r="ET47" i="171"/>
  <c r="EU47" i="171"/>
  <c r="EV47" i="171"/>
  <c r="EW47" i="171"/>
  <c r="EX47" i="171"/>
  <c r="EY47" i="171"/>
  <c r="EZ47" i="171"/>
  <c r="FA47" i="171"/>
  <c r="FB47" i="171"/>
  <c r="FC47" i="171"/>
  <c r="FD47" i="171"/>
  <c r="FE47" i="171"/>
  <c r="EP48" i="171"/>
  <c r="EQ48" i="171"/>
  <c r="ER48" i="171"/>
  <c r="ES48" i="171"/>
  <c r="ET48" i="171"/>
  <c r="EU48" i="171"/>
  <c r="EV48" i="171"/>
  <c r="EW48" i="171"/>
  <c r="EX48" i="171"/>
  <c r="EY48" i="171"/>
  <c r="EZ48" i="171"/>
  <c r="FA48" i="171"/>
  <c r="FB48" i="171"/>
  <c r="FC48" i="171"/>
  <c r="FD48" i="171"/>
  <c r="FE48" i="171"/>
  <c r="EP49" i="171"/>
  <c r="EQ49" i="171"/>
  <c r="ER49" i="171"/>
  <c r="ES49" i="171"/>
  <c r="ET49" i="171"/>
  <c r="EU49" i="171"/>
  <c r="EV49" i="171"/>
  <c r="EW49" i="171"/>
  <c r="EX49" i="171"/>
  <c r="EY49" i="171"/>
  <c r="EZ49" i="171"/>
  <c r="FA49" i="171"/>
  <c r="FB49" i="171"/>
  <c r="FC49" i="171"/>
  <c r="FD49" i="171"/>
  <c r="FE49" i="171"/>
  <c r="EP50" i="171"/>
  <c r="EQ50" i="171"/>
  <c r="ER50" i="171"/>
  <c r="ES50" i="171"/>
  <c r="ET50" i="171"/>
  <c r="EU50" i="171"/>
  <c r="EV50" i="171"/>
  <c r="EW50" i="171"/>
  <c r="EX50" i="171"/>
  <c r="EY50" i="171"/>
  <c r="EZ50" i="171"/>
  <c r="FA50" i="171"/>
  <c r="FB50" i="171"/>
  <c r="FC50" i="171"/>
  <c r="FD50" i="171"/>
  <c r="FE50" i="171"/>
  <c r="EP51" i="171"/>
  <c r="EQ51" i="171"/>
  <c r="ER51" i="171"/>
  <c r="ES51" i="171"/>
  <c r="ET51" i="171"/>
  <c r="EU51" i="171"/>
  <c r="EV51" i="171"/>
  <c r="EW51" i="171"/>
  <c r="EX51" i="171"/>
  <c r="EY51" i="171"/>
  <c r="EZ51" i="171"/>
  <c r="FA51" i="171"/>
  <c r="FB51" i="171"/>
  <c r="FC51" i="171"/>
  <c r="FD51" i="171"/>
  <c r="FE51" i="171"/>
  <c r="EP52" i="171"/>
  <c r="EQ52" i="171"/>
  <c r="ER52" i="171"/>
  <c r="ES52" i="171"/>
  <c r="ET52" i="171"/>
  <c r="EU52" i="171"/>
  <c r="EV52" i="171"/>
  <c r="EW52" i="171"/>
  <c r="EX52" i="171"/>
  <c r="EY52" i="171"/>
  <c r="EZ52" i="171"/>
  <c r="FA52" i="171"/>
  <c r="FB52" i="171"/>
  <c r="FC52" i="171"/>
  <c r="FD52" i="171"/>
  <c r="FE52" i="171"/>
  <c r="EQ2" i="171"/>
  <c r="ER2" i="171"/>
  <c r="ES2" i="171"/>
  <c r="ET2" i="171"/>
  <c r="EU2" i="171"/>
  <c r="EV2" i="171"/>
  <c r="EW2" i="171"/>
  <c r="EX2" i="171"/>
  <c r="EY2" i="171"/>
  <c r="EZ2" i="171"/>
  <c r="FA2" i="171"/>
  <c r="FB2" i="171"/>
  <c r="FC2" i="171"/>
  <c r="FD2" i="171"/>
  <c r="FE2" i="171"/>
  <c r="EP2" i="171"/>
  <c r="DZ3" i="171"/>
  <c r="EA3" i="171"/>
  <c r="EB3" i="171"/>
  <c r="EC3" i="171"/>
  <c r="ED3" i="171"/>
  <c r="EE3" i="171"/>
  <c r="EF3" i="171"/>
  <c r="EG3" i="171"/>
  <c r="EH3" i="171"/>
  <c r="EI3" i="171"/>
  <c r="EJ3" i="171"/>
  <c r="EK3" i="171"/>
  <c r="EL3" i="171"/>
  <c r="EM3" i="171"/>
  <c r="EN3" i="171"/>
  <c r="EO3" i="171"/>
  <c r="DZ4" i="171"/>
  <c r="EA4" i="171"/>
  <c r="EB4" i="171"/>
  <c r="EC4" i="171"/>
  <c r="ED4" i="171"/>
  <c r="EE4" i="171"/>
  <c r="EF4" i="171"/>
  <c r="EG4" i="171"/>
  <c r="EH4" i="171"/>
  <c r="EI4" i="171"/>
  <c r="EJ4" i="171"/>
  <c r="EK4" i="171"/>
  <c r="EL4" i="171"/>
  <c r="EM4" i="171"/>
  <c r="EN4" i="171"/>
  <c r="EO4" i="171"/>
  <c r="DZ5" i="171"/>
  <c r="EA5" i="171"/>
  <c r="EB5" i="171"/>
  <c r="EC5" i="171"/>
  <c r="ED5" i="171"/>
  <c r="EE5" i="171"/>
  <c r="EF5" i="171"/>
  <c r="EG5" i="171"/>
  <c r="EH5" i="171"/>
  <c r="EI5" i="171"/>
  <c r="EJ5" i="171"/>
  <c r="EK5" i="171"/>
  <c r="EL5" i="171"/>
  <c r="EM5" i="171"/>
  <c r="EN5" i="171"/>
  <c r="EO5" i="171"/>
  <c r="DZ6" i="171"/>
  <c r="EA6" i="171"/>
  <c r="EB6" i="171"/>
  <c r="EC6" i="171"/>
  <c r="ED6" i="171"/>
  <c r="EE6" i="171"/>
  <c r="EF6" i="171"/>
  <c r="EG6" i="171"/>
  <c r="EH6" i="171"/>
  <c r="EI6" i="171"/>
  <c r="EJ6" i="171"/>
  <c r="EK6" i="171"/>
  <c r="EL6" i="171"/>
  <c r="EM6" i="171"/>
  <c r="EN6" i="171"/>
  <c r="EO6" i="171"/>
  <c r="DZ7" i="171"/>
  <c r="EA7" i="171"/>
  <c r="EB7" i="171"/>
  <c r="EC7" i="171"/>
  <c r="ED7" i="171"/>
  <c r="EE7" i="171"/>
  <c r="EF7" i="171"/>
  <c r="EG7" i="171"/>
  <c r="EH7" i="171"/>
  <c r="EI7" i="171"/>
  <c r="EJ7" i="171"/>
  <c r="EK7" i="171"/>
  <c r="EL7" i="171"/>
  <c r="EM7" i="171"/>
  <c r="EN7" i="171"/>
  <c r="EO7" i="171"/>
  <c r="DZ8" i="171"/>
  <c r="EA8" i="171"/>
  <c r="EB8" i="171"/>
  <c r="EC8" i="171"/>
  <c r="ED8" i="171"/>
  <c r="EE8" i="171"/>
  <c r="EF8" i="171"/>
  <c r="EG8" i="171"/>
  <c r="EH8" i="171"/>
  <c r="EI8" i="171"/>
  <c r="EJ8" i="171"/>
  <c r="EK8" i="171"/>
  <c r="EL8" i="171"/>
  <c r="EM8" i="171"/>
  <c r="EN8" i="171"/>
  <c r="EO8" i="171"/>
  <c r="DZ9" i="171"/>
  <c r="EA9" i="171"/>
  <c r="EB9" i="171"/>
  <c r="EC9" i="171"/>
  <c r="ED9" i="171"/>
  <c r="EE9" i="171"/>
  <c r="EF9" i="171"/>
  <c r="EG9" i="171"/>
  <c r="EH9" i="171"/>
  <c r="EI9" i="171"/>
  <c r="EJ9" i="171"/>
  <c r="EK9" i="171"/>
  <c r="EL9" i="171"/>
  <c r="EM9" i="171"/>
  <c r="EN9" i="171"/>
  <c r="EO9" i="171"/>
  <c r="DZ10" i="171"/>
  <c r="EA10" i="171"/>
  <c r="EB10" i="171"/>
  <c r="EC10" i="171"/>
  <c r="ED10" i="171"/>
  <c r="EE10" i="171"/>
  <c r="EF10" i="171"/>
  <c r="EG10" i="171"/>
  <c r="EH10" i="171"/>
  <c r="EI10" i="171"/>
  <c r="EJ10" i="171"/>
  <c r="EK10" i="171"/>
  <c r="EL10" i="171"/>
  <c r="EM10" i="171"/>
  <c r="EN10" i="171"/>
  <c r="EO10" i="171"/>
  <c r="DZ11" i="171"/>
  <c r="EA11" i="171"/>
  <c r="EB11" i="171"/>
  <c r="EC11" i="171"/>
  <c r="ED11" i="171"/>
  <c r="EE11" i="171"/>
  <c r="EF11" i="171"/>
  <c r="EG11" i="171"/>
  <c r="EH11" i="171"/>
  <c r="EI11" i="171"/>
  <c r="EJ11" i="171"/>
  <c r="EK11" i="171"/>
  <c r="EL11" i="171"/>
  <c r="EM11" i="171"/>
  <c r="EN11" i="171"/>
  <c r="EO11" i="171"/>
  <c r="DZ12" i="171"/>
  <c r="EA12" i="171"/>
  <c r="EB12" i="171"/>
  <c r="EC12" i="171"/>
  <c r="ED12" i="171"/>
  <c r="EE12" i="171"/>
  <c r="EF12" i="171"/>
  <c r="EG12" i="171"/>
  <c r="EH12" i="171"/>
  <c r="EI12" i="171"/>
  <c r="EJ12" i="171"/>
  <c r="EK12" i="171"/>
  <c r="EL12" i="171"/>
  <c r="EM12" i="171"/>
  <c r="EN12" i="171"/>
  <c r="EO12" i="171"/>
  <c r="DZ13" i="171"/>
  <c r="EA13" i="171"/>
  <c r="EB13" i="171"/>
  <c r="EC13" i="171"/>
  <c r="ED13" i="171"/>
  <c r="EE13" i="171"/>
  <c r="EF13" i="171"/>
  <c r="EG13" i="171"/>
  <c r="EH13" i="171"/>
  <c r="EI13" i="171"/>
  <c r="EJ13" i="171"/>
  <c r="EK13" i="171"/>
  <c r="EL13" i="171"/>
  <c r="EM13" i="171"/>
  <c r="EN13" i="171"/>
  <c r="EO13" i="171"/>
  <c r="DZ14" i="171"/>
  <c r="EA14" i="171"/>
  <c r="EB14" i="171"/>
  <c r="EC14" i="171"/>
  <c r="ED14" i="171"/>
  <c r="EE14" i="171"/>
  <c r="EF14" i="171"/>
  <c r="EG14" i="171"/>
  <c r="EH14" i="171"/>
  <c r="EI14" i="171"/>
  <c r="EJ14" i="171"/>
  <c r="EK14" i="171"/>
  <c r="EL14" i="171"/>
  <c r="EM14" i="171"/>
  <c r="EN14" i="171"/>
  <c r="EO14" i="171"/>
  <c r="DZ15" i="171"/>
  <c r="EA15" i="171"/>
  <c r="EB15" i="171"/>
  <c r="EC15" i="171"/>
  <c r="ED15" i="171"/>
  <c r="EE15" i="171"/>
  <c r="EF15" i="171"/>
  <c r="EG15" i="171"/>
  <c r="EH15" i="171"/>
  <c r="EI15" i="171"/>
  <c r="EJ15" i="171"/>
  <c r="EK15" i="171"/>
  <c r="EL15" i="171"/>
  <c r="EM15" i="171"/>
  <c r="EN15" i="171"/>
  <c r="EO15" i="171"/>
  <c r="DZ16" i="171"/>
  <c r="EA16" i="171"/>
  <c r="EB16" i="171"/>
  <c r="EC16" i="171"/>
  <c r="ED16" i="171"/>
  <c r="EE16" i="171"/>
  <c r="EF16" i="171"/>
  <c r="EG16" i="171"/>
  <c r="EH16" i="171"/>
  <c r="EI16" i="171"/>
  <c r="EJ16" i="171"/>
  <c r="EK16" i="171"/>
  <c r="EL16" i="171"/>
  <c r="EM16" i="171"/>
  <c r="EN16" i="171"/>
  <c r="EO16" i="171"/>
  <c r="DZ17" i="171"/>
  <c r="EA17" i="171"/>
  <c r="EB17" i="171"/>
  <c r="EC17" i="171"/>
  <c r="ED17" i="171"/>
  <c r="EE17" i="171"/>
  <c r="EF17" i="171"/>
  <c r="EG17" i="171"/>
  <c r="EH17" i="171"/>
  <c r="EI17" i="171"/>
  <c r="EJ17" i="171"/>
  <c r="EK17" i="171"/>
  <c r="EL17" i="171"/>
  <c r="EM17" i="171"/>
  <c r="EN17" i="171"/>
  <c r="EO17" i="171"/>
  <c r="DZ18" i="171"/>
  <c r="EA18" i="171"/>
  <c r="EB18" i="171"/>
  <c r="EC18" i="171"/>
  <c r="ED18" i="171"/>
  <c r="EE18" i="171"/>
  <c r="EF18" i="171"/>
  <c r="EG18" i="171"/>
  <c r="EH18" i="171"/>
  <c r="EI18" i="171"/>
  <c r="EJ18" i="171"/>
  <c r="EK18" i="171"/>
  <c r="EL18" i="171"/>
  <c r="EM18" i="171"/>
  <c r="EN18" i="171"/>
  <c r="EO18" i="171"/>
  <c r="DZ19" i="171"/>
  <c r="EA19" i="171"/>
  <c r="EB19" i="171"/>
  <c r="EC19" i="171"/>
  <c r="ED19" i="171"/>
  <c r="EE19" i="171"/>
  <c r="EF19" i="171"/>
  <c r="EG19" i="171"/>
  <c r="EH19" i="171"/>
  <c r="EI19" i="171"/>
  <c r="EJ19" i="171"/>
  <c r="EK19" i="171"/>
  <c r="EL19" i="171"/>
  <c r="EM19" i="171"/>
  <c r="EN19" i="171"/>
  <c r="EO19" i="171"/>
  <c r="DZ20" i="171"/>
  <c r="EA20" i="171"/>
  <c r="EB20" i="171"/>
  <c r="EC20" i="171"/>
  <c r="ED20" i="171"/>
  <c r="EE20" i="171"/>
  <c r="EF20" i="171"/>
  <c r="EG20" i="171"/>
  <c r="EH20" i="171"/>
  <c r="EI20" i="171"/>
  <c r="EJ20" i="171"/>
  <c r="EK20" i="171"/>
  <c r="EL20" i="171"/>
  <c r="EM20" i="171"/>
  <c r="EN20" i="171"/>
  <c r="EO20" i="171"/>
  <c r="DZ21" i="171"/>
  <c r="EA21" i="171"/>
  <c r="EB21" i="171"/>
  <c r="EC21" i="171"/>
  <c r="ED21" i="171"/>
  <c r="EE21" i="171"/>
  <c r="EF21" i="171"/>
  <c r="EG21" i="171"/>
  <c r="EH21" i="171"/>
  <c r="EI21" i="171"/>
  <c r="EJ21" i="171"/>
  <c r="EK21" i="171"/>
  <c r="EL21" i="171"/>
  <c r="EM21" i="171"/>
  <c r="EN21" i="171"/>
  <c r="EO21" i="171"/>
  <c r="DZ22" i="171"/>
  <c r="EA22" i="171"/>
  <c r="EB22" i="171"/>
  <c r="EC22" i="171"/>
  <c r="ED22" i="171"/>
  <c r="EE22" i="171"/>
  <c r="EF22" i="171"/>
  <c r="EG22" i="171"/>
  <c r="EH22" i="171"/>
  <c r="EI22" i="171"/>
  <c r="EJ22" i="171"/>
  <c r="EK22" i="171"/>
  <c r="EL22" i="171"/>
  <c r="EM22" i="171"/>
  <c r="EN22" i="171"/>
  <c r="EO22" i="171"/>
  <c r="DZ23" i="171"/>
  <c r="EA23" i="171"/>
  <c r="EB23" i="171"/>
  <c r="EC23" i="171"/>
  <c r="ED23" i="171"/>
  <c r="EE23" i="171"/>
  <c r="EF23" i="171"/>
  <c r="EG23" i="171"/>
  <c r="EH23" i="171"/>
  <c r="EI23" i="171"/>
  <c r="EJ23" i="171"/>
  <c r="EK23" i="171"/>
  <c r="EL23" i="171"/>
  <c r="EM23" i="171"/>
  <c r="EN23" i="171"/>
  <c r="EO23" i="171"/>
  <c r="DZ24" i="171"/>
  <c r="EA24" i="171"/>
  <c r="EB24" i="171"/>
  <c r="EC24" i="171"/>
  <c r="ED24" i="171"/>
  <c r="EE24" i="171"/>
  <c r="EF24" i="171"/>
  <c r="EG24" i="171"/>
  <c r="EH24" i="171"/>
  <c r="EI24" i="171"/>
  <c r="EJ24" i="171"/>
  <c r="EK24" i="171"/>
  <c r="EL24" i="171"/>
  <c r="EM24" i="171"/>
  <c r="EN24" i="171"/>
  <c r="EO24" i="171"/>
  <c r="DZ25" i="171"/>
  <c r="EA25" i="171"/>
  <c r="EB25" i="171"/>
  <c r="EC25" i="171"/>
  <c r="ED25" i="171"/>
  <c r="EE25" i="171"/>
  <c r="EF25" i="171"/>
  <c r="EG25" i="171"/>
  <c r="EH25" i="171"/>
  <c r="EI25" i="171"/>
  <c r="EJ25" i="171"/>
  <c r="EK25" i="171"/>
  <c r="EL25" i="171"/>
  <c r="EM25" i="171"/>
  <c r="EN25" i="171"/>
  <c r="EO25" i="171"/>
  <c r="DZ26" i="171"/>
  <c r="EA26" i="171"/>
  <c r="EB26" i="171"/>
  <c r="EC26" i="171"/>
  <c r="ED26" i="171"/>
  <c r="EE26" i="171"/>
  <c r="EF26" i="171"/>
  <c r="EG26" i="171"/>
  <c r="EH26" i="171"/>
  <c r="EI26" i="171"/>
  <c r="EJ26" i="171"/>
  <c r="EK26" i="171"/>
  <c r="EL26" i="171"/>
  <c r="EM26" i="171"/>
  <c r="EN26" i="171"/>
  <c r="EO26" i="171"/>
  <c r="DZ27" i="171"/>
  <c r="EA27" i="171"/>
  <c r="EB27" i="171"/>
  <c r="EC27" i="171"/>
  <c r="ED27" i="171"/>
  <c r="EE27" i="171"/>
  <c r="EF27" i="171"/>
  <c r="EG27" i="171"/>
  <c r="EH27" i="171"/>
  <c r="EI27" i="171"/>
  <c r="EJ27" i="171"/>
  <c r="EK27" i="171"/>
  <c r="EL27" i="171"/>
  <c r="EM27" i="171"/>
  <c r="EN27" i="171"/>
  <c r="EO27" i="171"/>
  <c r="DZ28" i="171"/>
  <c r="EA28" i="171"/>
  <c r="EB28" i="171"/>
  <c r="EC28" i="171"/>
  <c r="ED28" i="171"/>
  <c r="EE28" i="171"/>
  <c r="EF28" i="171"/>
  <c r="EG28" i="171"/>
  <c r="EH28" i="171"/>
  <c r="EI28" i="171"/>
  <c r="EJ28" i="171"/>
  <c r="EK28" i="171"/>
  <c r="EL28" i="171"/>
  <c r="EM28" i="171"/>
  <c r="EN28" i="171"/>
  <c r="EO28" i="171"/>
  <c r="DZ29" i="171"/>
  <c r="EA29" i="171"/>
  <c r="EB29" i="171"/>
  <c r="EC29" i="171"/>
  <c r="ED29" i="171"/>
  <c r="EE29" i="171"/>
  <c r="EF29" i="171"/>
  <c r="EG29" i="171"/>
  <c r="EH29" i="171"/>
  <c r="EI29" i="171"/>
  <c r="EJ29" i="171"/>
  <c r="EK29" i="171"/>
  <c r="EL29" i="171"/>
  <c r="EM29" i="171"/>
  <c r="EN29" i="171"/>
  <c r="EO29" i="171"/>
  <c r="DZ30" i="171"/>
  <c r="EA30" i="171"/>
  <c r="EB30" i="171"/>
  <c r="EC30" i="171"/>
  <c r="ED30" i="171"/>
  <c r="EE30" i="171"/>
  <c r="EF30" i="171"/>
  <c r="EG30" i="171"/>
  <c r="EH30" i="171"/>
  <c r="EI30" i="171"/>
  <c r="EJ30" i="171"/>
  <c r="EK30" i="171"/>
  <c r="EL30" i="171"/>
  <c r="EM30" i="171"/>
  <c r="EN30" i="171"/>
  <c r="EO30" i="171"/>
  <c r="DZ31" i="171"/>
  <c r="EA31" i="171"/>
  <c r="EB31" i="171"/>
  <c r="EC31" i="171"/>
  <c r="ED31" i="171"/>
  <c r="EE31" i="171"/>
  <c r="EF31" i="171"/>
  <c r="EG31" i="171"/>
  <c r="EH31" i="171"/>
  <c r="EI31" i="171"/>
  <c r="EJ31" i="171"/>
  <c r="EK31" i="171"/>
  <c r="EL31" i="171"/>
  <c r="EM31" i="171"/>
  <c r="EN31" i="171"/>
  <c r="EO31" i="171"/>
  <c r="DZ32" i="171"/>
  <c r="EA32" i="171"/>
  <c r="EB32" i="171"/>
  <c r="EC32" i="171"/>
  <c r="ED32" i="171"/>
  <c r="EE32" i="171"/>
  <c r="EF32" i="171"/>
  <c r="EG32" i="171"/>
  <c r="EH32" i="171"/>
  <c r="EI32" i="171"/>
  <c r="EJ32" i="171"/>
  <c r="EK32" i="171"/>
  <c r="EL32" i="171"/>
  <c r="EM32" i="171"/>
  <c r="EN32" i="171"/>
  <c r="EO32" i="171"/>
  <c r="DZ33" i="171"/>
  <c r="EA33" i="171"/>
  <c r="EB33" i="171"/>
  <c r="EC33" i="171"/>
  <c r="ED33" i="171"/>
  <c r="EE33" i="171"/>
  <c r="EF33" i="171"/>
  <c r="EG33" i="171"/>
  <c r="EH33" i="171"/>
  <c r="EI33" i="171"/>
  <c r="EJ33" i="171"/>
  <c r="EK33" i="171"/>
  <c r="EL33" i="171"/>
  <c r="EM33" i="171"/>
  <c r="EN33" i="171"/>
  <c r="EO33" i="171"/>
  <c r="DZ34" i="171"/>
  <c r="EA34" i="171"/>
  <c r="EB34" i="171"/>
  <c r="EC34" i="171"/>
  <c r="ED34" i="171"/>
  <c r="EE34" i="171"/>
  <c r="EF34" i="171"/>
  <c r="EG34" i="171"/>
  <c r="EH34" i="171"/>
  <c r="EI34" i="171"/>
  <c r="EJ34" i="171"/>
  <c r="EK34" i="171"/>
  <c r="EL34" i="171"/>
  <c r="EM34" i="171"/>
  <c r="EN34" i="171"/>
  <c r="EO34" i="171"/>
  <c r="DZ35" i="171"/>
  <c r="EA35" i="171"/>
  <c r="EB35" i="171"/>
  <c r="EC35" i="171"/>
  <c r="ED35" i="171"/>
  <c r="EE35" i="171"/>
  <c r="EF35" i="171"/>
  <c r="EG35" i="171"/>
  <c r="EH35" i="171"/>
  <c r="EI35" i="171"/>
  <c r="EJ35" i="171"/>
  <c r="EK35" i="171"/>
  <c r="EL35" i="171"/>
  <c r="EM35" i="171"/>
  <c r="EN35" i="171"/>
  <c r="EO35" i="171"/>
  <c r="DZ36" i="171"/>
  <c r="EA36" i="171"/>
  <c r="EB36" i="171"/>
  <c r="EC36" i="171"/>
  <c r="ED36" i="171"/>
  <c r="EE36" i="171"/>
  <c r="EF36" i="171"/>
  <c r="EG36" i="171"/>
  <c r="EH36" i="171"/>
  <c r="EI36" i="171"/>
  <c r="EJ36" i="171"/>
  <c r="EK36" i="171"/>
  <c r="EL36" i="171"/>
  <c r="EM36" i="171"/>
  <c r="EN36" i="171"/>
  <c r="EO36" i="171"/>
  <c r="DZ37" i="171"/>
  <c r="EA37" i="171"/>
  <c r="EB37" i="171"/>
  <c r="EC37" i="171"/>
  <c r="ED37" i="171"/>
  <c r="EE37" i="171"/>
  <c r="EF37" i="171"/>
  <c r="EG37" i="171"/>
  <c r="EH37" i="171"/>
  <c r="EI37" i="171"/>
  <c r="EJ37" i="171"/>
  <c r="EK37" i="171"/>
  <c r="EL37" i="171"/>
  <c r="EM37" i="171"/>
  <c r="EN37" i="171"/>
  <c r="EO37" i="171"/>
  <c r="DZ38" i="171"/>
  <c r="EA38" i="171"/>
  <c r="EB38" i="171"/>
  <c r="EC38" i="171"/>
  <c r="ED38" i="171"/>
  <c r="EE38" i="171"/>
  <c r="EF38" i="171"/>
  <c r="EG38" i="171"/>
  <c r="EH38" i="171"/>
  <c r="EI38" i="171"/>
  <c r="EJ38" i="171"/>
  <c r="EK38" i="171"/>
  <c r="EL38" i="171"/>
  <c r="EM38" i="171"/>
  <c r="EN38" i="171"/>
  <c r="EO38" i="171"/>
  <c r="DZ39" i="171"/>
  <c r="EA39" i="171"/>
  <c r="EB39" i="171"/>
  <c r="EC39" i="171"/>
  <c r="ED39" i="171"/>
  <c r="EE39" i="171"/>
  <c r="EF39" i="171"/>
  <c r="EG39" i="171"/>
  <c r="EH39" i="171"/>
  <c r="EI39" i="171"/>
  <c r="EJ39" i="171"/>
  <c r="EK39" i="171"/>
  <c r="EL39" i="171"/>
  <c r="EM39" i="171"/>
  <c r="EN39" i="171"/>
  <c r="EO39" i="171"/>
  <c r="DZ40" i="171"/>
  <c r="EA40" i="171"/>
  <c r="EB40" i="171"/>
  <c r="EC40" i="171"/>
  <c r="ED40" i="171"/>
  <c r="EE40" i="171"/>
  <c r="EF40" i="171"/>
  <c r="EG40" i="171"/>
  <c r="EH40" i="171"/>
  <c r="EI40" i="171"/>
  <c r="EJ40" i="171"/>
  <c r="EK40" i="171"/>
  <c r="EL40" i="171"/>
  <c r="EM40" i="171"/>
  <c r="EN40" i="171"/>
  <c r="EO40" i="171"/>
  <c r="DZ41" i="171"/>
  <c r="EA41" i="171"/>
  <c r="EB41" i="171"/>
  <c r="EC41" i="171"/>
  <c r="ED41" i="171"/>
  <c r="EE41" i="171"/>
  <c r="EF41" i="171"/>
  <c r="EG41" i="171"/>
  <c r="EH41" i="171"/>
  <c r="EI41" i="171"/>
  <c r="EJ41" i="171"/>
  <c r="EK41" i="171"/>
  <c r="EL41" i="171"/>
  <c r="EM41" i="171"/>
  <c r="EN41" i="171"/>
  <c r="EO41" i="171"/>
  <c r="DZ42" i="171"/>
  <c r="EA42" i="171"/>
  <c r="EB42" i="171"/>
  <c r="EC42" i="171"/>
  <c r="ED42" i="171"/>
  <c r="EE42" i="171"/>
  <c r="EF42" i="171"/>
  <c r="EG42" i="171"/>
  <c r="EH42" i="171"/>
  <c r="EI42" i="171"/>
  <c r="EJ42" i="171"/>
  <c r="EK42" i="171"/>
  <c r="EL42" i="171"/>
  <c r="EM42" i="171"/>
  <c r="EN42" i="171"/>
  <c r="EO42" i="171"/>
  <c r="DZ43" i="171"/>
  <c r="EA43" i="171"/>
  <c r="EB43" i="171"/>
  <c r="EC43" i="171"/>
  <c r="ED43" i="171"/>
  <c r="EE43" i="171"/>
  <c r="EF43" i="171"/>
  <c r="EG43" i="171"/>
  <c r="EH43" i="171"/>
  <c r="EI43" i="171"/>
  <c r="EJ43" i="171"/>
  <c r="EK43" i="171"/>
  <c r="EL43" i="171"/>
  <c r="EM43" i="171"/>
  <c r="EN43" i="171"/>
  <c r="EO43" i="171"/>
  <c r="DZ44" i="171"/>
  <c r="EA44" i="171"/>
  <c r="EB44" i="171"/>
  <c r="EC44" i="171"/>
  <c r="ED44" i="171"/>
  <c r="EE44" i="171"/>
  <c r="EF44" i="171"/>
  <c r="EG44" i="171"/>
  <c r="EH44" i="171"/>
  <c r="EI44" i="171"/>
  <c r="EJ44" i="171"/>
  <c r="EK44" i="171"/>
  <c r="EL44" i="171"/>
  <c r="EM44" i="171"/>
  <c r="EN44" i="171"/>
  <c r="EO44" i="171"/>
  <c r="DZ45" i="171"/>
  <c r="EA45" i="171"/>
  <c r="EB45" i="171"/>
  <c r="EC45" i="171"/>
  <c r="ED45" i="171"/>
  <c r="EE45" i="171"/>
  <c r="EF45" i="171"/>
  <c r="EG45" i="171"/>
  <c r="EH45" i="171"/>
  <c r="EI45" i="171"/>
  <c r="EJ45" i="171"/>
  <c r="EK45" i="171"/>
  <c r="EL45" i="171"/>
  <c r="EM45" i="171"/>
  <c r="EN45" i="171"/>
  <c r="EO45" i="171"/>
  <c r="DZ46" i="171"/>
  <c r="EA46" i="171"/>
  <c r="EB46" i="171"/>
  <c r="EC46" i="171"/>
  <c r="ED46" i="171"/>
  <c r="EE46" i="171"/>
  <c r="EF46" i="171"/>
  <c r="EG46" i="171"/>
  <c r="EH46" i="171"/>
  <c r="EI46" i="171"/>
  <c r="EJ46" i="171"/>
  <c r="EK46" i="171"/>
  <c r="EL46" i="171"/>
  <c r="EM46" i="171"/>
  <c r="EN46" i="171"/>
  <c r="EO46" i="171"/>
  <c r="DZ47" i="171"/>
  <c r="EA47" i="171"/>
  <c r="EB47" i="171"/>
  <c r="EC47" i="171"/>
  <c r="ED47" i="171"/>
  <c r="EE47" i="171"/>
  <c r="EF47" i="171"/>
  <c r="EG47" i="171"/>
  <c r="EH47" i="171"/>
  <c r="EI47" i="171"/>
  <c r="EJ47" i="171"/>
  <c r="EK47" i="171"/>
  <c r="EL47" i="171"/>
  <c r="EM47" i="171"/>
  <c r="EN47" i="171"/>
  <c r="EO47" i="171"/>
  <c r="DZ48" i="171"/>
  <c r="EA48" i="171"/>
  <c r="EB48" i="171"/>
  <c r="EC48" i="171"/>
  <c r="ED48" i="171"/>
  <c r="EE48" i="171"/>
  <c r="EF48" i="171"/>
  <c r="EG48" i="171"/>
  <c r="EH48" i="171"/>
  <c r="EI48" i="171"/>
  <c r="EJ48" i="171"/>
  <c r="EK48" i="171"/>
  <c r="EL48" i="171"/>
  <c r="EM48" i="171"/>
  <c r="EN48" i="171"/>
  <c r="EO48" i="171"/>
  <c r="DZ49" i="171"/>
  <c r="EA49" i="171"/>
  <c r="EB49" i="171"/>
  <c r="EC49" i="171"/>
  <c r="ED49" i="171"/>
  <c r="EE49" i="171"/>
  <c r="EF49" i="171"/>
  <c r="EG49" i="171"/>
  <c r="EH49" i="171"/>
  <c r="EI49" i="171"/>
  <c r="EJ49" i="171"/>
  <c r="EK49" i="171"/>
  <c r="EL49" i="171"/>
  <c r="EM49" i="171"/>
  <c r="EN49" i="171"/>
  <c r="EO49" i="171"/>
  <c r="DZ50" i="171"/>
  <c r="EA50" i="171"/>
  <c r="EB50" i="171"/>
  <c r="EC50" i="171"/>
  <c r="ED50" i="171"/>
  <c r="EE50" i="171"/>
  <c r="EF50" i="171"/>
  <c r="EG50" i="171"/>
  <c r="EH50" i="171"/>
  <c r="EI50" i="171"/>
  <c r="EJ50" i="171"/>
  <c r="EK50" i="171"/>
  <c r="EL50" i="171"/>
  <c r="EM50" i="171"/>
  <c r="EN50" i="171"/>
  <c r="EO50" i="171"/>
  <c r="DZ51" i="171"/>
  <c r="EA51" i="171"/>
  <c r="EB51" i="171"/>
  <c r="EC51" i="171"/>
  <c r="ED51" i="171"/>
  <c r="EE51" i="171"/>
  <c r="EF51" i="171"/>
  <c r="EG51" i="171"/>
  <c r="EH51" i="171"/>
  <c r="EI51" i="171"/>
  <c r="EJ51" i="171"/>
  <c r="EK51" i="171"/>
  <c r="EL51" i="171"/>
  <c r="EM51" i="171"/>
  <c r="EN51" i="171"/>
  <c r="EO51" i="171"/>
  <c r="DZ52" i="171"/>
  <c r="EA52" i="171"/>
  <c r="EB52" i="171"/>
  <c r="EC52" i="171"/>
  <c r="ED52" i="171"/>
  <c r="EE52" i="171"/>
  <c r="EF52" i="171"/>
  <c r="EG52" i="171"/>
  <c r="EH52" i="171"/>
  <c r="EI52" i="171"/>
  <c r="EJ52" i="171"/>
  <c r="EK52" i="171"/>
  <c r="EL52" i="171"/>
  <c r="EM52" i="171"/>
  <c r="EN52" i="171"/>
  <c r="EO52" i="171"/>
  <c r="EA2" i="171"/>
  <c r="EB2" i="171"/>
  <c r="EC2" i="171"/>
  <c r="ED2" i="171"/>
  <c r="EE2" i="171"/>
  <c r="EF2" i="171"/>
  <c r="EG2" i="171"/>
  <c r="EH2" i="171"/>
  <c r="EI2" i="171"/>
  <c r="EJ2" i="171"/>
  <c r="EK2" i="171"/>
  <c r="EL2" i="171"/>
  <c r="EM2" i="171"/>
  <c r="EN2" i="171"/>
  <c r="EO2" i="171"/>
  <c r="DZ2" i="171"/>
  <c r="DJ3" i="171"/>
  <c r="DK3" i="171"/>
  <c r="DL3" i="171"/>
  <c r="DM3" i="171"/>
  <c r="DN3" i="171"/>
  <c r="DO3" i="171"/>
  <c r="DP3" i="171"/>
  <c r="DQ3" i="171"/>
  <c r="DR3" i="171"/>
  <c r="DS3" i="171"/>
  <c r="DT3" i="171"/>
  <c r="DU3" i="171"/>
  <c r="DV3" i="171"/>
  <c r="DW3" i="171"/>
  <c r="DX3" i="171"/>
  <c r="DY3" i="171"/>
  <c r="DJ4" i="171"/>
  <c r="DK4" i="171"/>
  <c r="DL4" i="171"/>
  <c r="DM4" i="171"/>
  <c r="DN4" i="171"/>
  <c r="DO4" i="171"/>
  <c r="DP4" i="171"/>
  <c r="DQ4" i="171"/>
  <c r="DR4" i="171"/>
  <c r="DS4" i="171"/>
  <c r="DT4" i="171"/>
  <c r="DU4" i="171"/>
  <c r="DV4" i="171"/>
  <c r="DW4" i="171"/>
  <c r="DX4" i="171"/>
  <c r="DY4" i="171"/>
  <c r="DJ5" i="171"/>
  <c r="DK5" i="171"/>
  <c r="DL5" i="171"/>
  <c r="DM5" i="171"/>
  <c r="DN5" i="171"/>
  <c r="DO5" i="171"/>
  <c r="DP5" i="171"/>
  <c r="DQ5" i="171"/>
  <c r="DR5" i="171"/>
  <c r="DS5" i="171"/>
  <c r="DT5" i="171"/>
  <c r="DU5" i="171"/>
  <c r="DV5" i="171"/>
  <c r="DW5" i="171"/>
  <c r="DX5" i="171"/>
  <c r="DY5" i="171"/>
  <c r="DJ6" i="171"/>
  <c r="DK6" i="171"/>
  <c r="DL6" i="171"/>
  <c r="DM6" i="171"/>
  <c r="DN6" i="171"/>
  <c r="DO6" i="171"/>
  <c r="DP6" i="171"/>
  <c r="DQ6" i="171"/>
  <c r="DR6" i="171"/>
  <c r="DS6" i="171"/>
  <c r="DT6" i="171"/>
  <c r="DU6" i="171"/>
  <c r="DV6" i="171"/>
  <c r="DW6" i="171"/>
  <c r="DX6" i="171"/>
  <c r="DY6" i="171"/>
  <c r="DJ7" i="171"/>
  <c r="DK7" i="171"/>
  <c r="DL7" i="171"/>
  <c r="DM7" i="171"/>
  <c r="DN7" i="171"/>
  <c r="DO7" i="171"/>
  <c r="DP7" i="171"/>
  <c r="DQ7" i="171"/>
  <c r="DR7" i="171"/>
  <c r="DS7" i="171"/>
  <c r="DT7" i="171"/>
  <c r="DU7" i="171"/>
  <c r="DV7" i="171"/>
  <c r="DW7" i="171"/>
  <c r="DX7" i="171"/>
  <c r="DY7" i="171"/>
  <c r="DJ8" i="171"/>
  <c r="DK8" i="171"/>
  <c r="DL8" i="171"/>
  <c r="DM8" i="171"/>
  <c r="DN8" i="171"/>
  <c r="DO8" i="171"/>
  <c r="DP8" i="171"/>
  <c r="DQ8" i="171"/>
  <c r="DR8" i="171"/>
  <c r="DS8" i="171"/>
  <c r="DT8" i="171"/>
  <c r="DU8" i="171"/>
  <c r="DV8" i="171"/>
  <c r="DW8" i="171"/>
  <c r="DX8" i="171"/>
  <c r="DY8" i="171"/>
  <c r="DJ9" i="171"/>
  <c r="DK9" i="171"/>
  <c r="DL9" i="171"/>
  <c r="DM9" i="171"/>
  <c r="DN9" i="171"/>
  <c r="DO9" i="171"/>
  <c r="DP9" i="171"/>
  <c r="DQ9" i="171"/>
  <c r="DR9" i="171"/>
  <c r="DS9" i="171"/>
  <c r="DT9" i="171"/>
  <c r="DU9" i="171"/>
  <c r="DV9" i="171"/>
  <c r="DW9" i="171"/>
  <c r="DX9" i="171"/>
  <c r="DY9" i="171"/>
  <c r="DJ10" i="171"/>
  <c r="DK10" i="171"/>
  <c r="DL10" i="171"/>
  <c r="DM10" i="171"/>
  <c r="DN10" i="171"/>
  <c r="DO10" i="171"/>
  <c r="DP10" i="171"/>
  <c r="DQ10" i="171"/>
  <c r="DR10" i="171"/>
  <c r="DS10" i="171"/>
  <c r="DT10" i="171"/>
  <c r="DU10" i="171"/>
  <c r="DV10" i="171"/>
  <c r="DW10" i="171"/>
  <c r="DX10" i="171"/>
  <c r="DY10" i="171"/>
  <c r="DJ11" i="171"/>
  <c r="DK11" i="171"/>
  <c r="DL11" i="171"/>
  <c r="DM11" i="171"/>
  <c r="DN11" i="171"/>
  <c r="DO11" i="171"/>
  <c r="DP11" i="171"/>
  <c r="DQ11" i="171"/>
  <c r="DR11" i="171"/>
  <c r="DS11" i="171"/>
  <c r="DT11" i="171"/>
  <c r="DU11" i="171"/>
  <c r="DV11" i="171"/>
  <c r="DW11" i="171"/>
  <c r="DX11" i="171"/>
  <c r="DY11" i="171"/>
  <c r="DJ12" i="171"/>
  <c r="DK12" i="171"/>
  <c r="DL12" i="171"/>
  <c r="DM12" i="171"/>
  <c r="DN12" i="171"/>
  <c r="DO12" i="171"/>
  <c r="DP12" i="171"/>
  <c r="DQ12" i="171"/>
  <c r="DR12" i="171"/>
  <c r="DS12" i="171"/>
  <c r="DT12" i="171"/>
  <c r="DU12" i="171"/>
  <c r="DV12" i="171"/>
  <c r="DW12" i="171"/>
  <c r="DX12" i="171"/>
  <c r="DY12" i="171"/>
  <c r="DJ13" i="171"/>
  <c r="DK13" i="171"/>
  <c r="DL13" i="171"/>
  <c r="DM13" i="171"/>
  <c r="DN13" i="171"/>
  <c r="DO13" i="171"/>
  <c r="DP13" i="171"/>
  <c r="DQ13" i="171"/>
  <c r="DR13" i="171"/>
  <c r="DS13" i="171"/>
  <c r="DT13" i="171"/>
  <c r="DU13" i="171"/>
  <c r="DV13" i="171"/>
  <c r="DW13" i="171"/>
  <c r="DX13" i="171"/>
  <c r="DY13" i="171"/>
  <c r="DJ14" i="171"/>
  <c r="DK14" i="171"/>
  <c r="DL14" i="171"/>
  <c r="DM14" i="171"/>
  <c r="DN14" i="171"/>
  <c r="DO14" i="171"/>
  <c r="DP14" i="171"/>
  <c r="DQ14" i="171"/>
  <c r="DR14" i="171"/>
  <c r="DS14" i="171"/>
  <c r="DT14" i="171"/>
  <c r="DU14" i="171"/>
  <c r="DV14" i="171"/>
  <c r="DW14" i="171"/>
  <c r="DX14" i="171"/>
  <c r="DY14" i="171"/>
  <c r="DJ15" i="171"/>
  <c r="DK15" i="171"/>
  <c r="DL15" i="171"/>
  <c r="DM15" i="171"/>
  <c r="DN15" i="171"/>
  <c r="DO15" i="171"/>
  <c r="DP15" i="171"/>
  <c r="DQ15" i="171"/>
  <c r="DR15" i="171"/>
  <c r="DS15" i="171"/>
  <c r="DT15" i="171"/>
  <c r="DU15" i="171"/>
  <c r="DV15" i="171"/>
  <c r="DW15" i="171"/>
  <c r="DX15" i="171"/>
  <c r="DY15" i="171"/>
  <c r="DJ16" i="171"/>
  <c r="DK16" i="171"/>
  <c r="DL16" i="171"/>
  <c r="DM16" i="171"/>
  <c r="DN16" i="171"/>
  <c r="DO16" i="171"/>
  <c r="DP16" i="171"/>
  <c r="DQ16" i="171"/>
  <c r="DR16" i="171"/>
  <c r="DS16" i="171"/>
  <c r="DT16" i="171"/>
  <c r="DU16" i="171"/>
  <c r="DV16" i="171"/>
  <c r="DW16" i="171"/>
  <c r="DX16" i="171"/>
  <c r="DY16" i="171"/>
  <c r="DJ17" i="171"/>
  <c r="DK17" i="171"/>
  <c r="DL17" i="171"/>
  <c r="DM17" i="171"/>
  <c r="DN17" i="171"/>
  <c r="DO17" i="171"/>
  <c r="DP17" i="171"/>
  <c r="DQ17" i="171"/>
  <c r="DR17" i="171"/>
  <c r="DS17" i="171"/>
  <c r="DT17" i="171"/>
  <c r="DU17" i="171"/>
  <c r="DV17" i="171"/>
  <c r="DW17" i="171"/>
  <c r="DX17" i="171"/>
  <c r="DY17" i="171"/>
  <c r="DJ18" i="171"/>
  <c r="DK18" i="171"/>
  <c r="DL18" i="171"/>
  <c r="DM18" i="171"/>
  <c r="DN18" i="171"/>
  <c r="DO18" i="171"/>
  <c r="DP18" i="171"/>
  <c r="DQ18" i="171"/>
  <c r="DR18" i="171"/>
  <c r="DS18" i="171"/>
  <c r="DT18" i="171"/>
  <c r="DU18" i="171"/>
  <c r="DV18" i="171"/>
  <c r="DW18" i="171"/>
  <c r="DX18" i="171"/>
  <c r="DY18" i="171"/>
  <c r="DJ19" i="171"/>
  <c r="DK19" i="171"/>
  <c r="DL19" i="171"/>
  <c r="DM19" i="171"/>
  <c r="DN19" i="171"/>
  <c r="DO19" i="171"/>
  <c r="DP19" i="171"/>
  <c r="DQ19" i="171"/>
  <c r="DR19" i="171"/>
  <c r="DS19" i="171"/>
  <c r="DT19" i="171"/>
  <c r="DU19" i="171"/>
  <c r="DV19" i="171"/>
  <c r="DW19" i="171"/>
  <c r="DX19" i="171"/>
  <c r="DY19" i="171"/>
  <c r="DJ20" i="171"/>
  <c r="DK20" i="171"/>
  <c r="DL20" i="171"/>
  <c r="DM20" i="171"/>
  <c r="DN20" i="171"/>
  <c r="DO20" i="171"/>
  <c r="DP20" i="171"/>
  <c r="DQ20" i="171"/>
  <c r="DR20" i="171"/>
  <c r="DS20" i="171"/>
  <c r="DT20" i="171"/>
  <c r="DU20" i="171"/>
  <c r="DV20" i="171"/>
  <c r="DW20" i="171"/>
  <c r="DX20" i="171"/>
  <c r="DY20" i="171"/>
  <c r="DJ21" i="171"/>
  <c r="DK21" i="171"/>
  <c r="DL21" i="171"/>
  <c r="DM21" i="171"/>
  <c r="DN21" i="171"/>
  <c r="DO21" i="171"/>
  <c r="DP21" i="171"/>
  <c r="DQ21" i="171"/>
  <c r="DR21" i="171"/>
  <c r="DS21" i="171"/>
  <c r="DT21" i="171"/>
  <c r="DU21" i="171"/>
  <c r="DV21" i="171"/>
  <c r="DW21" i="171"/>
  <c r="DX21" i="171"/>
  <c r="DY21" i="171"/>
  <c r="DJ22" i="171"/>
  <c r="DK22" i="171"/>
  <c r="DL22" i="171"/>
  <c r="DM22" i="171"/>
  <c r="DN22" i="171"/>
  <c r="DO22" i="171"/>
  <c r="DP22" i="171"/>
  <c r="DQ22" i="171"/>
  <c r="DR22" i="171"/>
  <c r="DS22" i="171"/>
  <c r="DT22" i="171"/>
  <c r="DU22" i="171"/>
  <c r="DV22" i="171"/>
  <c r="DW22" i="171"/>
  <c r="DX22" i="171"/>
  <c r="DY22" i="171"/>
  <c r="DJ23" i="171"/>
  <c r="DK23" i="171"/>
  <c r="DL23" i="171"/>
  <c r="DM23" i="171"/>
  <c r="DN23" i="171"/>
  <c r="DO23" i="171"/>
  <c r="DP23" i="171"/>
  <c r="DQ23" i="171"/>
  <c r="DR23" i="171"/>
  <c r="DS23" i="171"/>
  <c r="DT23" i="171"/>
  <c r="DU23" i="171"/>
  <c r="DV23" i="171"/>
  <c r="DW23" i="171"/>
  <c r="DX23" i="171"/>
  <c r="DY23" i="171"/>
  <c r="DJ24" i="171"/>
  <c r="DK24" i="171"/>
  <c r="DL24" i="171"/>
  <c r="DM24" i="171"/>
  <c r="DN24" i="171"/>
  <c r="DO24" i="171"/>
  <c r="DP24" i="171"/>
  <c r="DQ24" i="171"/>
  <c r="DR24" i="171"/>
  <c r="DS24" i="171"/>
  <c r="DT24" i="171"/>
  <c r="DU24" i="171"/>
  <c r="DV24" i="171"/>
  <c r="DW24" i="171"/>
  <c r="DX24" i="171"/>
  <c r="DY24" i="171"/>
  <c r="DJ25" i="171"/>
  <c r="DK25" i="171"/>
  <c r="DL25" i="171"/>
  <c r="DM25" i="171"/>
  <c r="DN25" i="171"/>
  <c r="DO25" i="171"/>
  <c r="DP25" i="171"/>
  <c r="DQ25" i="171"/>
  <c r="DR25" i="171"/>
  <c r="DS25" i="171"/>
  <c r="DT25" i="171"/>
  <c r="DU25" i="171"/>
  <c r="DV25" i="171"/>
  <c r="DW25" i="171"/>
  <c r="DX25" i="171"/>
  <c r="DY25" i="171"/>
  <c r="DJ26" i="171"/>
  <c r="DK26" i="171"/>
  <c r="DL26" i="171"/>
  <c r="DM26" i="171"/>
  <c r="DN26" i="171"/>
  <c r="DO26" i="171"/>
  <c r="DP26" i="171"/>
  <c r="DQ26" i="171"/>
  <c r="DR26" i="171"/>
  <c r="DS26" i="171"/>
  <c r="DT26" i="171"/>
  <c r="DU26" i="171"/>
  <c r="DV26" i="171"/>
  <c r="DW26" i="171"/>
  <c r="DX26" i="171"/>
  <c r="DY26" i="171"/>
  <c r="DJ27" i="171"/>
  <c r="DK27" i="171"/>
  <c r="DL27" i="171"/>
  <c r="DM27" i="171"/>
  <c r="DN27" i="171"/>
  <c r="DO27" i="171"/>
  <c r="DP27" i="171"/>
  <c r="DQ27" i="171"/>
  <c r="DR27" i="171"/>
  <c r="DS27" i="171"/>
  <c r="DT27" i="171"/>
  <c r="DU27" i="171"/>
  <c r="DV27" i="171"/>
  <c r="DW27" i="171"/>
  <c r="DX27" i="171"/>
  <c r="DY27" i="171"/>
  <c r="DJ28" i="171"/>
  <c r="DK28" i="171"/>
  <c r="DL28" i="171"/>
  <c r="DM28" i="171"/>
  <c r="DN28" i="171"/>
  <c r="DO28" i="171"/>
  <c r="DP28" i="171"/>
  <c r="DQ28" i="171"/>
  <c r="DR28" i="171"/>
  <c r="DS28" i="171"/>
  <c r="DT28" i="171"/>
  <c r="DU28" i="171"/>
  <c r="DV28" i="171"/>
  <c r="DW28" i="171"/>
  <c r="DX28" i="171"/>
  <c r="DY28" i="171"/>
  <c r="DJ29" i="171"/>
  <c r="DK29" i="171"/>
  <c r="DL29" i="171"/>
  <c r="DM29" i="171"/>
  <c r="DN29" i="171"/>
  <c r="DO29" i="171"/>
  <c r="DP29" i="171"/>
  <c r="DQ29" i="171"/>
  <c r="DR29" i="171"/>
  <c r="DS29" i="171"/>
  <c r="DT29" i="171"/>
  <c r="DU29" i="171"/>
  <c r="DV29" i="171"/>
  <c r="DW29" i="171"/>
  <c r="DX29" i="171"/>
  <c r="DY29" i="171"/>
  <c r="DJ30" i="171"/>
  <c r="DK30" i="171"/>
  <c r="DL30" i="171"/>
  <c r="DM30" i="171"/>
  <c r="DN30" i="171"/>
  <c r="DO30" i="171"/>
  <c r="DP30" i="171"/>
  <c r="DQ30" i="171"/>
  <c r="DR30" i="171"/>
  <c r="DS30" i="171"/>
  <c r="DT30" i="171"/>
  <c r="DU30" i="171"/>
  <c r="DV30" i="171"/>
  <c r="DW30" i="171"/>
  <c r="DX30" i="171"/>
  <c r="DY30" i="171"/>
  <c r="DJ31" i="171"/>
  <c r="DK31" i="171"/>
  <c r="DL31" i="171"/>
  <c r="DM31" i="171"/>
  <c r="DN31" i="171"/>
  <c r="DO31" i="171"/>
  <c r="DP31" i="171"/>
  <c r="DQ31" i="171"/>
  <c r="DR31" i="171"/>
  <c r="DS31" i="171"/>
  <c r="DT31" i="171"/>
  <c r="DU31" i="171"/>
  <c r="DV31" i="171"/>
  <c r="DW31" i="171"/>
  <c r="DX31" i="171"/>
  <c r="DY31" i="171"/>
  <c r="DJ32" i="171"/>
  <c r="DK32" i="171"/>
  <c r="DL32" i="171"/>
  <c r="DM32" i="171"/>
  <c r="DN32" i="171"/>
  <c r="DO32" i="171"/>
  <c r="DP32" i="171"/>
  <c r="DQ32" i="171"/>
  <c r="DR32" i="171"/>
  <c r="DS32" i="171"/>
  <c r="DT32" i="171"/>
  <c r="DU32" i="171"/>
  <c r="DV32" i="171"/>
  <c r="DW32" i="171"/>
  <c r="DX32" i="171"/>
  <c r="DY32" i="171"/>
  <c r="DJ33" i="171"/>
  <c r="DK33" i="171"/>
  <c r="DL33" i="171"/>
  <c r="DM33" i="171"/>
  <c r="DN33" i="171"/>
  <c r="DO33" i="171"/>
  <c r="DP33" i="171"/>
  <c r="DQ33" i="171"/>
  <c r="DR33" i="171"/>
  <c r="DS33" i="171"/>
  <c r="DT33" i="171"/>
  <c r="DU33" i="171"/>
  <c r="DV33" i="171"/>
  <c r="DW33" i="171"/>
  <c r="DX33" i="171"/>
  <c r="DY33" i="171"/>
  <c r="DJ34" i="171"/>
  <c r="DK34" i="171"/>
  <c r="DL34" i="171"/>
  <c r="DM34" i="171"/>
  <c r="DN34" i="171"/>
  <c r="DO34" i="171"/>
  <c r="DP34" i="171"/>
  <c r="DQ34" i="171"/>
  <c r="DR34" i="171"/>
  <c r="DS34" i="171"/>
  <c r="DT34" i="171"/>
  <c r="DU34" i="171"/>
  <c r="DV34" i="171"/>
  <c r="DW34" i="171"/>
  <c r="DX34" i="171"/>
  <c r="DY34" i="171"/>
  <c r="DJ35" i="171"/>
  <c r="DK35" i="171"/>
  <c r="DL35" i="171"/>
  <c r="DM35" i="171"/>
  <c r="DN35" i="171"/>
  <c r="DO35" i="171"/>
  <c r="DP35" i="171"/>
  <c r="DQ35" i="171"/>
  <c r="DR35" i="171"/>
  <c r="DS35" i="171"/>
  <c r="DT35" i="171"/>
  <c r="DU35" i="171"/>
  <c r="DV35" i="171"/>
  <c r="DW35" i="171"/>
  <c r="DX35" i="171"/>
  <c r="DY35" i="171"/>
  <c r="DJ36" i="171"/>
  <c r="DK36" i="171"/>
  <c r="DL36" i="171"/>
  <c r="DM36" i="171"/>
  <c r="DN36" i="171"/>
  <c r="DO36" i="171"/>
  <c r="DP36" i="171"/>
  <c r="DQ36" i="171"/>
  <c r="DR36" i="171"/>
  <c r="DS36" i="171"/>
  <c r="DT36" i="171"/>
  <c r="DU36" i="171"/>
  <c r="DV36" i="171"/>
  <c r="DW36" i="171"/>
  <c r="DX36" i="171"/>
  <c r="DY36" i="171"/>
  <c r="DJ37" i="171"/>
  <c r="DK37" i="171"/>
  <c r="DL37" i="171"/>
  <c r="DM37" i="171"/>
  <c r="DN37" i="171"/>
  <c r="DO37" i="171"/>
  <c r="DP37" i="171"/>
  <c r="DQ37" i="171"/>
  <c r="DR37" i="171"/>
  <c r="DS37" i="171"/>
  <c r="DT37" i="171"/>
  <c r="DU37" i="171"/>
  <c r="DV37" i="171"/>
  <c r="DW37" i="171"/>
  <c r="DX37" i="171"/>
  <c r="DY37" i="171"/>
  <c r="DJ38" i="171"/>
  <c r="DK38" i="171"/>
  <c r="DL38" i="171"/>
  <c r="DM38" i="171"/>
  <c r="DN38" i="171"/>
  <c r="DO38" i="171"/>
  <c r="DP38" i="171"/>
  <c r="DQ38" i="171"/>
  <c r="DR38" i="171"/>
  <c r="DS38" i="171"/>
  <c r="DT38" i="171"/>
  <c r="DU38" i="171"/>
  <c r="DV38" i="171"/>
  <c r="DW38" i="171"/>
  <c r="DX38" i="171"/>
  <c r="DY38" i="171"/>
  <c r="DJ39" i="171"/>
  <c r="DK39" i="171"/>
  <c r="DL39" i="171"/>
  <c r="DM39" i="171"/>
  <c r="DN39" i="171"/>
  <c r="DO39" i="171"/>
  <c r="DP39" i="171"/>
  <c r="DQ39" i="171"/>
  <c r="DR39" i="171"/>
  <c r="DS39" i="171"/>
  <c r="DT39" i="171"/>
  <c r="DU39" i="171"/>
  <c r="DV39" i="171"/>
  <c r="DW39" i="171"/>
  <c r="DX39" i="171"/>
  <c r="DY39" i="171"/>
  <c r="DJ40" i="171"/>
  <c r="DK40" i="171"/>
  <c r="DL40" i="171"/>
  <c r="DM40" i="171"/>
  <c r="DN40" i="171"/>
  <c r="DO40" i="171"/>
  <c r="DP40" i="171"/>
  <c r="DQ40" i="171"/>
  <c r="DR40" i="171"/>
  <c r="DS40" i="171"/>
  <c r="DT40" i="171"/>
  <c r="DU40" i="171"/>
  <c r="DV40" i="171"/>
  <c r="DW40" i="171"/>
  <c r="DX40" i="171"/>
  <c r="DY40" i="171"/>
  <c r="DJ41" i="171"/>
  <c r="DK41" i="171"/>
  <c r="DL41" i="171"/>
  <c r="DM41" i="171"/>
  <c r="DN41" i="171"/>
  <c r="DO41" i="171"/>
  <c r="DP41" i="171"/>
  <c r="DQ41" i="171"/>
  <c r="DR41" i="171"/>
  <c r="DS41" i="171"/>
  <c r="DT41" i="171"/>
  <c r="DU41" i="171"/>
  <c r="DV41" i="171"/>
  <c r="DW41" i="171"/>
  <c r="DX41" i="171"/>
  <c r="DY41" i="171"/>
  <c r="DJ42" i="171"/>
  <c r="DK42" i="171"/>
  <c r="DL42" i="171"/>
  <c r="DM42" i="171"/>
  <c r="DN42" i="171"/>
  <c r="DO42" i="171"/>
  <c r="DP42" i="171"/>
  <c r="DQ42" i="171"/>
  <c r="DR42" i="171"/>
  <c r="DS42" i="171"/>
  <c r="DT42" i="171"/>
  <c r="DU42" i="171"/>
  <c r="DV42" i="171"/>
  <c r="DW42" i="171"/>
  <c r="DX42" i="171"/>
  <c r="DY42" i="171"/>
  <c r="DJ43" i="171"/>
  <c r="DK43" i="171"/>
  <c r="DL43" i="171"/>
  <c r="DM43" i="171"/>
  <c r="DN43" i="171"/>
  <c r="DO43" i="171"/>
  <c r="DP43" i="171"/>
  <c r="DQ43" i="171"/>
  <c r="DR43" i="171"/>
  <c r="DS43" i="171"/>
  <c r="DT43" i="171"/>
  <c r="DU43" i="171"/>
  <c r="DV43" i="171"/>
  <c r="DW43" i="171"/>
  <c r="DX43" i="171"/>
  <c r="DY43" i="171"/>
  <c r="DJ44" i="171"/>
  <c r="DK44" i="171"/>
  <c r="DL44" i="171"/>
  <c r="DM44" i="171"/>
  <c r="DN44" i="171"/>
  <c r="DO44" i="171"/>
  <c r="DP44" i="171"/>
  <c r="DQ44" i="171"/>
  <c r="DR44" i="171"/>
  <c r="DS44" i="171"/>
  <c r="DT44" i="171"/>
  <c r="DU44" i="171"/>
  <c r="DV44" i="171"/>
  <c r="DW44" i="171"/>
  <c r="DX44" i="171"/>
  <c r="DY44" i="171"/>
  <c r="DJ45" i="171"/>
  <c r="DK45" i="171"/>
  <c r="DL45" i="171"/>
  <c r="DM45" i="171"/>
  <c r="DN45" i="171"/>
  <c r="DO45" i="171"/>
  <c r="DP45" i="171"/>
  <c r="DQ45" i="171"/>
  <c r="DR45" i="171"/>
  <c r="DS45" i="171"/>
  <c r="DT45" i="171"/>
  <c r="DU45" i="171"/>
  <c r="DV45" i="171"/>
  <c r="DW45" i="171"/>
  <c r="DX45" i="171"/>
  <c r="DY45" i="171"/>
  <c r="DJ46" i="171"/>
  <c r="DK46" i="171"/>
  <c r="DL46" i="171"/>
  <c r="DM46" i="171"/>
  <c r="DN46" i="171"/>
  <c r="DO46" i="171"/>
  <c r="DP46" i="171"/>
  <c r="DQ46" i="171"/>
  <c r="DR46" i="171"/>
  <c r="DS46" i="171"/>
  <c r="DT46" i="171"/>
  <c r="DU46" i="171"/>
  <c r="DV46" i="171"/>
  <c r="DW46" i="171"/>
  <c r="DX46" i="171"/>
  <c r="DY46" i="171"/>
  <c r="DJ47" i="171"/>
  <c r="DK47" i="171"/>
  <c r="DL47" i="171"/>
  <c r="DM47" i="171"/>
  <c r="DN47" i="171"/>
  <c r="DO47" i="171"/>
  <c r="DP47" i="171"/>
  <c r="DQ47" i="171"/>
  <c r="DR47" i="171"/>
  <c r="DS47" i="171"/>
  <c r="DT47" i="171"/>
  <c r="DU47" i="171"/>
  <c r="DV47" i="171"/>
  <c r="DW47" i="171"/>
  <c r="DX47" i="171"/>
  <c r="DY47" i="171"/>
  <c r="DJ48" i="171"/>
  <c r="DK48" i="171"/>
  <c r="DL48" i="171"/>
  <c r="DM48" i="171"/>
  <c r="DN48" i="171"/>
  <c r="DO48" i="171"/>
  <c r="DP48" i="171"/>
  <c r="DQ48" i="171"/>
  <c r="DR48" i="171"/>
  <c r="DS48" i="171"/>
  <c r="DT48" i="171"/>
  <c r="DU48" i="171"/>
  <c r="DV48" i="171"/>
  <c r="DW48" i="171"/>
  <c r="DX48" i="171"/>
  <c r="DY48" i="171"/>
  <c r="DJ49" i="171"/>
  <c r="DK49" i="171"/>
  <c r="DL49" i="171"/>
  <c r="DM49" i="171"/>
  <c r="DN49" i="171"/>
  <c r="DO49" i="171"/>
  <c r="DP49" i="171"/>
  <c r="DQ49" i="171"/>
  <c r="DR49" i="171"/>
  <c r="DS49" i="171"/>
  <c r="DT49" i="171"/>
  <c r="DU49" i="171"/>
  <c r="DV49" i="171"/>
  <c r="DW49" i="171"/>
  <c r="DX49" i="171"/>
  <c r="DY49" i="171"/>
  <c r="DJ50" i="171"/>
  <c r="DK50" i="171"/>
  <c r="DL50" i="171"/>
  <c r="DM50" i="171"/>
  <c r="DN50" i="171"/>
  <c r="DO50" i="171"/>
  <c r="DP50" i="171"/>
  <c r="DQ50" i="171"/>
  <c r="DR50" i="171"/>
  <c r="DS50" i="171"/>
  <c r="DT50" i="171"/>
  <c r="DU50" i="171"/>
  <c r="DV50" i="171"/>
  <c r="DW50" i="171"/>
  <c r="DX50" i="171"/>
  <c r="DY50" i="171"/>
  <c r="DJ51" i="171"/>
  <c r="DK51" i="171"/>
  <c r="DL51" i="171"/>
  <c r="DM51" i="171"/>
  <c r="DN51" i="171"/>
  <c r="DO51" i="171"/>
  <c r="DP51" i="171"/>
  <c r="DQ51" i="171"/>
  <c r="DR51" i="171"/>
  <c r="DS51" i="171"/>
  <c r="DT51" i="171"/>
  <c r="DU51" i="171"/>
  <c r="DV51" i="171"/>
  <c r="DW51" i="171"/>
  <c r="DX51" i="171"/>
  <c r="DY51" i="171"/>
  <c r="DJ52" i="171"/>
  <c r="DK52" i="171"/>
  <c r="DL52" i="171"/>
  <c r="DM52" i="171"/>
  <c r="DN52" i="171"/>
  <c r="DO52" i="171"/>
  <c r="DP52" i="171"/>
  <c r="DQ52" i="171"/>
  <c r="DR52" i="171"/>
  <c r="DS52" i="171"/>
  <c r="DT52" i="171"/>
  <c r="DU52" i="171"/>
  <c r="DV52" i="171"/>
  <c r="DW52" i="171"/>
  <c r="DX52" i="171"/>
  <c r="DY52" i="171"/>
  <c r="DK2" i="171"/>
  <c r="DL2" i="171"/>
  <c r="DM2" i="171"/>
  <c r="DN2" i="171"/>
  <c r="DO2" i="171"/>
  <c r="DP2" i="171"/>
  <c r="DQ2" i="171"/>
  <c r="DR2" i="171"/>
  <c r="DS2" i="171"/>
  <c r="DT2" i="171"/>
  <c r="DU2" i="171"/>
  <c r="DV2" i="171"/>
  <c r="DW2" i="171"/>
  <c r="DX2" i="171"/>
  <c r="DY2" i="171"/>
  <c r="DJ2" i="171"/>
  <c r="CT3" i="171"/>
  <c r="CU3" i="171"/>
  <c r="CV3" i="171"/>
  <c r="CW3" i="171"/>
  <c r="CX3" i="171"/>
  <c r="CY3" i="171"/>
  <c r="CZ3" i="171"/>
  <c r="DA3" i="171"/>
  <c r="DB3" i="171"/>
  <c r="DC3" i="171"/>
  <c r="DD3" i="171"/>
  <c r="DE3" i="171"/>
  <c r="DF3" i="171"/>
  <c r="DG3" i="171"/>
  <c r="DH3" i="171"/>
  <c r="DI3" i="171"/>
  <c r="CT4" i="171"/>
  <c r="CU4" i="171"/>
  <c r="CV4" i="171"/>
  <c r="CW4" i="171"/>
  <c r="CX4" i="171"/>
  <c r="CY4" i="171"/>
  <c r="CZ4" i="171"/>
  <c r="DA4" i="171"/>
  <c r="DB4" i="171"/>
  <c r="DC4" i="171"/>
  <c r="DD4" i="171"/>
  <c r="DE4" i="171"/>
  <c r="DF4" i="171"/>
  <c r="DG4" i="171"/>
  <c r="DH4" i="171"/>
  <c r="DI4" i="171"/>
  <c r="CT5" i="171"/>
  <c r="CU5" i="171"/>
  <c r="CV5" i="171"/>
  <c r="CW5" i="171"/>
  <c r="CX5" i="171"/>
  <c r="CY5" i="171"/>
  <c r="CZ5" i="171"/>
  <c r="DA5" i="171"/>
  <c r="DB5" i="171"/>
  <c r="DC5" i="171"/>
  <c r="DD5" i="171"/>
  <c r="DE5" i="171"/>
  <c r="DF5" i="171"/>
  <c r="DG5" i="171"/>
  <c r="DH5" i="171"/>
  <c r="DI5" i="171"/>
  <c r="CT6" i="171"/>
  <c r="CU6" i="171"/>
  <c r="CV6" i="171"/>
  <c r="CW6" i="171"/>
  <c r="CX6" i="171"/>
  <c r="CY6" i="171"/>
  <c r="CZ6" i="171"/>
  <c r="DA6" i="171"/>
  <c r="DB6" i="171"/>
  <c r="DC6" i="171"/>
  <c r="DD6" i="171"/>
  <c r="DE6" i="171"/>
  <c r="DF6" i="171"/>
  <c r="DG6" i="171"/>
  <c r="DH6" i="171"/>
  <c r="DI6" i="171"/>
  <c r="CT7" i="171"/>
  <c r="CU7" i="171"/>
  <c r="CV7" i="171"/>
  <c r="CW7" i="171"/>
  <c r="CX7" i="171"/>
  <c r="CY7" i="171"/>
  <c r="CZ7" i="171"/>
  <c r="DA7" i="171"/>
  <c r="DB7" i="171"/>
  <c r="DC7" i="171"/>
  <c r="DD7" i="171"/>
  <c r="DE7" i="171"/>
  <c r="DF7" i="171"/>
  <c r="DG7" i="171"/>
  <c r="DH7" i="171"/>
  <c r="DI7" i="171"/>
  <c r="CT8" i="171"/>
  <c r="CU8" i="171"/>
  <c r="CV8" i="171"/>
  <c r="CW8" i="171"/>
  <c r="CX8" i="171"/>
  <c r="CY8" i="171"/>
  <c r="CZ8" i="171"/>
  <c r="DA8" i="171"/>
  <c r="DB8" i="171"/>
  <c r="DC8" i="171"/>
  <c r="DD8" i="171"/>
  <c r="DE8" i="171"/>
  <c r="DF8" i="171"/>
  <c r="DG8" i="171"/>
  <c r="DH8" i="171"/>
  <c r="DI8" i="171"/>
  <c r="CT9" i="171"/>
  <c r="CU9" i="171"/>
  <c r="CV9" i="171"/>
  <c r="CW9" i="171"/>
  <c r="CX9" i="171"/>
  <c r="CY9" i="171"/>
  <c r="CZ9" i="171"/>
  <c r="DA9" i="171"/>
  <c r="DB9" i="171"/>
  <c r="DC9" i="171"/>
  <c r="DD9" i="171"/>
  <c r="DE9" i="171"/>
  <c r="DF9" i="171"/>
  <c r="DG9" i="171"/>
  <c r="DH9" i="171"/>
  <c r="DI9" i="171"/>
  <c r="CT10" i="171"/>
  <c r="CU10" i="171"/>
  <c r="CV10" i="171"/>
  <c r="CW10" i="171"/>
  <c r="CX10" i="171"/>
  <c r="CY10" i="171"/>
  <c r="CZ10" i="171"/>
  <c r="DA10" i="171"/>
  <c r="DB10" i="171"/>
  <c r="DC10" i="171"/>
  <c r="DD10" i="171"/>
  <c r="DE10" i="171"/>
  <c r="DF10" i="171"/>
  <c r="DG10" i="171"/>
  <c r="DH10" i="171"/>
  <c r="DI10" i="171"/>
  <c r="CT11" i="171"/>
  <c r="CU11" i="171"/>
  <c r="CV11" i="171"/>
  <c r="CW11" i="171"/>
  <c r="CX11" i="171"/>
  <c r="CY11" i="171"/>
  <c r="CZ11" i="171"/>
  <c r="DA11" i="171"/>
  <c r="DB11" i="171"/>
  <c r="DC11" i="171"/>
  <c r="DD11" i="171"/>
  <c r="DE11" i="171"/>
  <c r="DF11" i="171"/>
  <c r="DG11" i="171"/>
  <c r="DH11" i="171"/>
  <c r="DI11" i="171"/>
  <c r="CT12" i="171"/>
  <c r="CU12" i="171"/>
  <c r="CV12" i="171"/>
  <c r="CW12" i="171"/>
  <c r="CX12" i="171"/>
  <c r="CY12" i="171"/>
  <c r="CZ12" i="171"/>
  <c r="DA12" i="171"/>
  <c r="DB12" i="171"/>
  <c r="DC12" i="171"/>
  <c r="DD12" i="171"/>
  <c r="DE12" i="171"/>
  <c r="DF12" i="171"/>
  <c r="DG12" i="171"/>
  <c r="DH12" i="171"/>
  <c r="DI12" i="171"/>
  <c r="CT13" i="171"/>
  <c r="CU13" i="171"/>
  <c r="CV13" i="171"/>
  <c r="CW13" i="171"/>
  <c r="CX13" i="171"/>
  <c r="CY13" i="171"/>
  <c r="CZ13" i="171"/>
  <c r="DA13" i="171"/>
  <c r="DB13" i="171"/>
  <c r="DC13" i="171"/>
  <c r="DD13" i="171"/>
  <c r="DE13" i="171"/>
  <c r="DF13" i="171"/>
  <c r="DG13" i="171"/>
  <c r="DH13" i="171"/>
  <c r="DI13" i="171"/>
  <c r="CT14" i="171"/>
  <c r="CU14" i="171"/>
  <c r="CV14" i="171"/>
  <c r="CW14" i="171"/>
  <c r="CX14" i="171"/>
  <c r="CY14" i="171"/>
  <c r="CZ14" i="171"/>
  <c r="DA14" i="171"/>
  <c r="DB14" i="171"/>
  <c r="DC14" i="171"/>
  <c r="DD14" i="171"/>
  <c r="DE14" i="171"/>
  <c r="DF14" i="171"/>
  <c r="DG14" i="171"/>
  <c r="DH14" i="171"/>
  <c r="DI14" i="171"/>
  <c r="CT15" i="171"/>
  <c r="CU15" i="171"/>
  <c r="CV15" i="171"/>
  <c r="CW15" i="171"/>
  <c r="CX15" i="171"/>
  <c r="CY15" i="171"/>
  <c r="CZ15" i="171"/>
  <c r="DA15" i="171"/>
  <c r="DB15" i="171"/>
  <c r="DC15" i="171"/>
  <c r="DD15" i="171"/>
  <c r="DE15" i="171"/>
  <c r="DF15" i="171"/>
  <c r="DG15" i="171"/>
  <c r="DH15" i="171"/>
  <c r="DI15" i="171"/>
  <c r="CT16" i="171"/>
  <c r="CU16" i="171"/>
  <c r="CV16" i="171"/>
  <c r="CW16" i="171"/>
  <c r="CX16" i="171"/>
  <c r="CY16" i="171"/>
  <c r="CZ16" i="171"/>
  <c r="DA16" i="171"/>
  <c r="DB16" i="171"/>
  <c r="DC16" i="171"/>
  <c r="DD16" i="171"/>
  <c r="DE16" i="171"/>
  <c r="DF16" i="171"/>
  <c r="DG16" i="171"/>
  <c r="DH16" i="171"/>
  <c r="DI16" i="171"/>
  <c r="CT17" i="171"/>
  <c r="CU17" i="171"/>
  <c r="CV17" i="171"/>
  <c r="CW17" i="171"/>
  <c r="CX17" i="171"/>
  <c r="CY17" i="171"/>
  <c r="CZ17" i="171"/>
  <c r="DA17" i="171"/>
  <c r="DB17" i="171"/>
  <c r="DC17" i="171"/>
  <c r="DD17" i="171"/>
  <c r="DE17" i="171"/>
  <c r="DF17" i="171"/>
  <c r="DG17" i="171"/>
  <c r="DH17" i="171"/>
  <c r="DI17" i="171"/>
  <c r="CT18" i="171"/>
  <c r="CU18" i="171"/>
  <c r="CV18" i="171"/>
  <c r="CW18" i="171"/>
  <c r="CX18" i="171"/>
  <c r="CY18" i="171"/>
  <c r="CZ18" i="171"/>
  <c r="DA18" i="171"/>
  <c r="DB18" i="171"/>
  <c r="DC18" i="171"/>
  <c r="DD18" i="171"/>
  <c r="DE18" i="171"/>
  <c r="DF18" i="171"/>
  <c r="DG18" i="171"/>
  <c r="DH18" i="171"/>
  <c r="DI18" i="171"/>
  <c r="CT19" i="171"/>
  <c r="CU19" i="171"/>
  <c r="CV19" i="171"/>
  <c r="CW19" i="171"/>
  <c r="CX19" i="171"/>
  <c r="CY19" i="171"/>
  <c r="CZ19" i="171"/>
  <c r="DA19" i="171"/>
  <c r="DB19" i="171"/>
  <c r="DC19" i="171"/>
  <c r="DD19" i="171"/>
  <c r="DE19" i="171"/>
  <c r="DF19" i="171"/>
  <c r="DG19" i="171"/>
  <c r="DH19" i="171"/>
  <c r="DI19" i="171"/>
  <c r="CT20" i="171"/>
  <c r="CU20" i="171"/>
  <c r="CV20" i="171"/>
  <c r="CW20" i="171"/>
  <c r="CX20" i="171"/>
  <c r="CY20" i="171"/>
  <c r="CZ20" i="171"/>
  <c r="DA20" i="171"/>
  <c r="DB20" i="171"/>
  <c r="DC20" i="171"/>
  <c r="DD20" i="171"/>
  <c r="DE20" i="171"/>
  <c r="DF20" i="171"/>
  <c r="DG20" i="171"/>
  <c r="DH20" i="171"/>
  <c r="DI20" i="171"/>
  <c r="CT21" i="171"/>
  <c r="CU21" i="171"/>
  <c r="CV21" i="171"/>
  <c r="CW21" i="171"/>
  <c r="CX21" i="171"/>
  <c r="CY21" i="171"/>
  <c r="CZ21" i="171"/>
  <c r="DA21" i="171"/>
  <c r="DB21" i="171"/>
  <c r="DC21" i="171"/>
  <c r="DD21" i="171"/>
  <c r="DE21" i="171"/>
  <c r="DF21" i="171"/>
  <c r="DG21" i="171"/>
  <c r="DH21" i="171"/>
  <c r="DI21" i="171"/>
  <c r="CT22" i="171"/>
  <c r="CU22" i="171"/>
  <c r="CV22" i="171"/>
  <c r="CW22" i="171"/>
  <c r="CX22" i="171"/>
  <c r="CY22" i="171"/>
  <c r="CZ22" i="171"/>
  <c r="DA22" i="171"/>
  <c r="DB22" i="171"/>
  <c r="DC22" i="171"/>
  <c r="DD22" i="171"/>
  <c r="DE22" i="171"/>
  <c r="DF22" i="171"/>
  <c r="DG22" i="171"/>
  <c r="DH22" i="171"/>
  <c r="DI22" i="171"/>
  <c r="CT23" i="171"/>
  <c r="CU23" i="171"/>
  <c r="CV23" i="171"/>
  <c r="CW23" i="171"/>
  <c r="CX23" i="171"/>
  <c r="CY23" i="171"/>
  <c r="CZ23" i="171"/>
  <c r="DA23" i="171"/>
  <c r="DB23" i="171"/>
  <c r="DC23" i="171"/>
  <c r="DD23" i="171"/>
  <c r="DE23" i="171"/>
  <c r="DF23" i="171"/>
  <c r="DG23" i="171"/>
  <c r="DH23" i="171"/>
  <c r="DI23" i="171"/>
  <c r="CT24" i="171"/>
  <c r="CU24" i="171"/>
  <c r="CV24" i="171"/>
  <c r="CW24" i="171"/>
  <c r="CX24" i="171"/>
  <c r="CY24" i="171"/>
  <c r="CZ24" i="171"/>
  <c r="DA24" i="171"/>
  <c r="DB24" i="171"/>
  <c r="DC24" i="171"/>
  <c r="DD24" i="171"/>
  <c r="DE24" i="171"/>
  <c r="DF24" i="171"/>
  <c r="DG24" i="171"/>
  <c r="DH24" i="171"/>
  <c r="DI24" i="171"/>
  <c r="CT25" i="171"/>
  <c r="CU25" i="171"/>
  <c r="CV25" i="171"/>
  <c r="CW25" i="171"/>
  <c r="CX25" i="171"/>
  <c r="CY25" i="171"/>
  <c r="CZ25" i="171"/>
  <c r="DA25" i="171"/>
  <c r="DB25" i="171"/>
  <c r="DC25" i="171"/>
  <c r="DD25" i="171"/>
  <c r="DE25" i="171"/>
  <c r="DF25" i="171"/>
  <c r="DG25" i="171"/>
  <c r="DH25" i="171"/>
  <c r="DI25" i="171"/>
  <c r="CT26" i="171"/>
  <c r="CU26" i="171"/>
  <c r="CV26" i="171"/>
  <c r="CW26" i="171"/>
  <c r="CX26" i="171"/>
  <c r="CY26" i="171"/>
  <c r="CZ26" i="171"/>
  <c r="DA26" i="171"/>
  <c r="DB26" i="171"/>
  <c r="DC26" i="171"/>
  <c r="DD26" i="171"/>
  <c r="DE26" i="171"/>
  <c r="DF26" i="171"/>
  <c r="DG26" i="171"/>
  <c r="DH26" i="171"/>
  <c r="DI26" i="171"/>
  <c r="CT27" i="171"/>
  <c r="CU27" i="171"/>
  <c r="CV27" i="171"/>
  <c r="CW27" i="171"/>
  <c r="CX27" i="171"/>
  <c r="CY27" i="171"/>
  <c r="CZ27" i="171"/>
  <c r="DA27" i="171"/>
  <c r="DB27" i="171"/>
  <c r="DC27" i="171"/>
  <c r="DD27" i="171"/>
  <c r="DE27" i="171"/>
  <c r="DF27" i="171"/>
  <c r="DG27" i="171"/>
  <c r="DH27" i="171"/>
  <c r="DI27" i="171"/>
  <c r="CT28" i="171"/>
  <c r="CU28" i="171"/>
  <c r="CV28" i="171"/>
  <c r="CW28" i="171"/>
  <c r="CX28" i="171"/>
  <c r="CY28" i="171"/>
  <c r="CZ28" i="171"/>
  <c r="DA28" i="171"/>
  <c r="DB28" i="171"/>
  <c r="DC28" i="171"/>
  <c r="DD28" i="171"/>
  <c r="DE28" i="171"/>
  <c r="DF28" i="171"/>
  <c r="DG28" i="171"/>
  <c r="DH28" i="171"/>
  <c r="DI28" i="171"/>
  <c r="CT29" i="171"/>
  <c r="CU29" i="171"/>
  <c r="CV29" i="171"/>
  <c r="CW29" i="171"/>
  <c r="CX29" i="171"/>
  <c r="CY29" i="171"/>
  <c r="CZ29" i="171"/>
  <c r="DA29" i="171"/>
  <c r="DB29" i="171"/>
  <c r="DC29" i="171"/>
  <c r="DD29" i="171"/>
  <c r="DE29" i="171"/>
  <c r="DF29" i="171"/>
  <c r="DG29" i="171"/>
  <c r="DH29" i="171"/>
  <c r="DI29" i="171"/>
  <c r="CT30" i="171"/>
  <c r="CU30" i="171"/>
  <c r="CV30" i="171"/>
  <c r="CW30" i="171"/>
  <c r="CX30" i="171"/>
  <c r="CY30" i="171"/>
  <c r="CZ30" i="171"/>
  <c r="DA30" i="171"/>
  <c r="DB30" i="171"/>
  <c r="DC30" i="171"/>
  <c r="DD30" i="171"/>
  <c r="DE30" i="171"/>
  <c r="DF30" i="171"/>
  <c r="DG30" i="171"/>
  <c r="DH30" i="171"/>
  <c r="DI30" i="171"/>
  <c r="CT31" i="171"/>
  <c r="CU31" i="171"/>
  <c r="CV31" i="171"/>
  <c r="CW31" i="171"/>
  <c r="CX31" i="171"/>
  <c r="CY31" i="171"/>
  <c r="CZ31" i="171"/>
  <c r="DA31" i="171"/>
  <c r="DB31" i="171"/>
  <c r="DC31" i="171"/>
  <c r="DD31" i="171"/>
  <c r="DE31" i="171"/>
  <c r="DF31" i="171"/>
  <c r="DG31" i="171"/>
  <c r="DH31" i="171"/>
  <c r="DI31" i="171"/>
  <c r="CT32" i="171"/>
  <c r="CU32" i="171"/>
  <c r="CV32" i="171"/>
  <c r="CW32" i="171"/>
  <c r="CX32" i="171"/>
  <c r="CY32" i="171"/>
  <c r="CZ32" i="171"/>
  <c r="DA32" i="171"/>
  <c r="DB32" i="171"/>
  <c r="DC32" i="171"/>
  <c r="DD32" i="171"/>
  <c r="DE32" i="171"/>
  <c r="DF32" i="171"/>
  <c r="DG32" i="171"/>
  <c r="DH32" i="171"/>
  <c r="DI32" i="171"/>
  <c r="CT33" i="171"/>
  <c r="CU33" i="171"/>
  <c r="CV33" i="171"/>
  <c r="CW33" i="171"/>
  <c r="CX33" i="171"/>
  <c r="CY33" i="171"/>
  <c r="CZ33" i="171"/>
  <c r="DA33" i="171"/>
  <c r="DB33" i="171"/>
  <c r="DC33" i="171"/>
  <c r="DD33" i="171"/>
  <c r="DE33" i="171"/>
  <c r="DF33" i="171"/>
  <c r="DG33" i="171"/>
  <c r="DH33" i="171"/>
  <c r="DI33" i="171"/>
  <c r="CT34" i="171"/>
  <c r="CU34" i="171"/>
  <c r="CV34" i="171"/>
  <c r="CW34" i="171"/>
  <c r="CX34" i="171"/>
  <c r="CY34" i="171"/>
  <c r="CZ34" i="171"/>
  <c r="DA34" i="171"/>
  <c r="DB34" i="171"/>
  <c r="DC34" i="171"/>
  <c r="DD34" i="171"/>
  <c r="DE34" i="171"/>
  <c r="DF34" i="171"/>
  <c r="DG34" i="171"/>
  <c r="DH34" i="171"/>
  <c r="DI34" i="171"/>
  <c r="CT35" i="171"/>
  <c r="CU35" i="171"/>
  <c r="CV35" i="171"/>
  <c r="CW35" i="171"/>
  <c r="CX35" i="171"/>
  <c r="CY35" i="171"/>
  <c r="CZ35" i="171"/>
  <c r="DA35" i="171"/>
  <c r="DB35" i="171"/>
  <c r="DC35" i="171"/>
  <c r="DD35" i="171"/>
  <c r="DE35" i="171"/>
  <c r="DF35" i="171"/>
  <c r="DG35" i="171"/>
  <c r="DH35" i="171"/>
  <c r="DI35" i="171"/>
  <c r="CT36" i="171"/>
  <c r="CU36" i="171"/>
  <c r="CV36" i="171"/>
  <c r="CW36" i="171"/>
  <c r="CX36" i="171"/>
  <c r="CY36" i="171"/>
  <c r="CZ36" i="171"/>
  <c r="DA36" i="171"/>
  <c r="DB36" i="171"/>
  <c r="DC36" i="171"/>
  <c r="DD36" i="171"/>
  <c r="DE36" i="171"/>
  <c r="DF36" i="171"/>
  <c r="DG36" i="171"/>
  <c r="DH36" i="171"/>
  <c r="DI36" i="171"/>
  <c r="CT37" i="171"/>
  <c r="CU37" i="171"/>
  <c r="CV37" i="171"/>
  <c r="CW37" i="171"/>
  <c r="CX37" i="171"/>
  <c r="CY37" i="171"/>
  <c r="CZ37" i="171"/>
  <c r="DA37" i="171"/>
  <c r="DB37" i="171"/>
  <c r="DC37" i="171"/>
  <c r="DD37" i="171"/>
  <c r="DE37" i="171"/>
  <c r="DF37" i="171"/>
  <c r="DG37" i="171"/>
  <c r="DH37" i="171"/>
  <c r="DI37" i="171"/>
  <c r="CT38" i="171"/>
  <c r="CU38" i="171"/>
  <c r="CV38" i="171"/>
  <c r="CW38" i="171"/>
  <c r="CX38" i="171"/>
  <c r="CY38" i="171"/>
  <c r="CZ38" i="171"/>
  <c r="DA38" i="171"/>
  <c r="DB38" i="171"/>
  <c r="DC38" i="171"/>
  <c r="DD38" i="171"/>
  <c r="DE38" i="171"/>
  <c r="DF38" i="171"/>
  <c r="DG38" i="171"/>
  <c r="DH38" i="171"/>
  <c r="DI38" i="171"/>
  <c r="CT39" i="171"/>
  <c r="CU39" i="171"/>
  <c r="CV39" i="171"/>
  <c r="CW39" i="171"/>
  <c r="CX39" i="171"/>
  <c r="CY39" i="171"/>
  <c r="CZ39" i="171"/>
  <c r="DA39" i="171"/>
  <c r="DB39" i="171"/>
  <c r="DC39" i="171"/>
  <c r="DD39" i="171"/>
  <c r="DE39" i="171"/>
  <c r="DF39" i="171"/>
  <c r="DG39" i="171"/>
  <c r="DH39" i="171"/>
  <c r="DI39" i="171"/>
  <c r="CT40" i="171"/>
  <c r="CU40" i="171"/>
  <c r="CV40" i="171"/>
  <c r="CW40" i="171"/>
  <c r="CX40" i="171"/>
  <c r="CY40" i="171"/>
  <c r="CZ40" i="171"/>
  <c r="DA40" i="171"/>
  <c r="DB40" i="171"/>
  <c r="DC40" i="171"/>
  <c r="DD40" i="171"/>
  <c r="DE40" i="171"/>
  <c r="DF40" i="171"/>
  <c r="DG40" i="171"/>
  <c r="DH40" i="171"/>
  <c r="DI40" i="171"/>
  <c r="CT41" i="171"/>
  <c r="CU41" i="171"/>
  <c r="CV41" i="171"/>
  <c r="CW41" i="171"/>
  <c r="CX41" i="171"/>
  <c r="CY41" i="171"/>
  <c r="CZ41" i="171"/>
  <c r="DA41" i="171"/>
  <c r="DB41" i="171"/>
  <c r="DC41" i="171"/>
  <c r="DD41" i="171"/>
  <c r="DE41" i="171"/>
  <c r="DF41" i="171"/>
  <c r="DG41" i="171"/>
  <c r="DH41" i="171"/>
  <c r="DI41" i="171"/>
  <c r="CT42" i="171"/>
  <c r="CU42" i="171"/>
  <c r="CV42" i="171"/>
  <c r="CW42" i="171"/>
  <c r="CX42" i="171"/>
  <c r="CY42" i="171"/>
  <c r="CZ42" i="171"/>
  <c r="DA42" i="171"/>
  <c r="DB42" i="171"/>
  <c r="DC42" i="171"/>
  <c r="DD42" i="171"/>
  <c r="DE42" i="171"/>
  <c r="DF42" i="171"/>
  <c r="DG42" i="171"/>
  <c r="DH42" i="171"/>
  <c r="DI42" i="171"/>
  <c r="CT43" i="171"/>
  <c r="CU43" i="171"/>
  <c r="CV43" i="171"/>
  <c r="CW43" i="171"/>
  <c r="CX43" i="171"/>
  <c r="CY43" i="171"/>
  <c r="CZ43" i="171"/>
  <c r="DA43" i="171"/>
  <c r="DB43" i="171"/>
  <c r="DC43" i="171"/>
  <c r="DD43" i="171"/>
  <c r="DE43" i="171"/>
  <c r="DF43" i="171"/>
  <c r="DG43" i="171"/>
  <c r="DH43" i="171"/>
  <c r="DI43" i="171"/>
  <c r="CT44" i="171"/>
  <c r="CU44" i="171"/>
  <c r="CV44" i="171"/>
  <c r="CW44" i="171"/>
  <c r="CX44" i="171"/>
  <c r="CY44" i="171"/>
  <c r="CZ44" i="171"/>
  <c r="DA44" i="171"/>
  <c r="DB44" i="171"/>
  <c r="DC44" i="171"/>
  <c r="DD44" i="171"/>
  <c r="DE44" i="171"/>
  <c r="DF44" i="171"/>
  <c r="DG44" i="171"/>
  <c r="DH44" i="171"/>
  <c r="DI44" i="171"/>
  <c r="CT45" i="171"/>
  <c r="CU45" i="171"/>
  <c r="CV45" i="171"/>
  <c r="CW45" i="171"/>
  <c r="CX45" i="171"/>
  <c r="CY45" i="171"/>
  <c r="CZ45" i="171"/>
  <c r="DA45" i="171"/>
  <c r="DB45" i="171"/>
  <c r="DC45" i="171"/>
  <c r="DD45" i="171"/>
  <c r="DE45" i="171"/>
  <c r="DF45" i="171"/>
  <c r="DG45" i="171"/>
  <c r="DH45" i="171"/>
  <c r="DI45" i="171"/>
  <c r="CT46" i="171"/>
  <c r="CU46" i="171"/>
  <c r="CV46" i="171"/>
  <c r="CW46" i="171"/>
  <c r="CX46" i="171"/>
  <c r="CY46" i="171"/>
  <c r="CZ46" i="171"/>
  <c r="DA46" i="171"/>
  <c r="DB46" i="171"/>
  <c r="DC46" i="171"/>
  <c r="DD46" i="171"/>
  <c r="DE46" i="171"/>
  <c r="DF46" i="171"/>
  <c r="DG46" i="171"/>
  <c r="DH46" i="171"/>
  <c r="DI46" i="171"/>
  <c r="CT47" i="171"/>
  <c r="CU47" i="171"/>
  <c r="CV47" i="171"/>
  <c r="CW47" i="171"/>
  <c r="CX47" i="171"/>
  <c r="CY47" i="171"/>
  <c r="CZ47" i="171"/>
  <c r="DA47" i="171"/>
  <c r="DB47" i="171"/>
  <c r="DC47" i="171"/>
  <c r="DD47" i="171"/>
  <c r="DE47" i="171"/>
  <c r="DF47" i="171"/>
  <c r="DG47" i="171"/>
  <c r="DH47" i="171"/>
  <c r="DI47" i="171"/>
  <c r="CT48" i="171"/>
  <c r="CU48" i="171"/>
  <c r="CV48" i="171"/>
  <c r="CW48" i="171"/>
  <c r="CX48" i="171"/>
  <c r="CY48" i="171"/>
  <c r="CZ48" i="171"/>
  <c r="DA48" i="171"/>
  <c r="DB48" i="171"/>
  <c r="DC48" i="171"/>
  <c r="DD48" i="171"/>
  <c r="DE48" i="171"/>
  <c r="DF48" i="171"/>
  <c r="DG48" i="171"/>
  <c r="DH48" i="171"/>
  <c r="DI48" i="171"/>
  <c r="CT49" i="171"/>
  <c r="CU49" i="171"/>
  <c r="CV49" i="171"/>
  <c r="CW49" i="171"/>
  <c r="CX49" i="171"/>
  <c r="CY49" i="171"/>
  <c r="CZ49" i="171"/>
  <c r="DA49" i="171"/>
  <c r="DB49" i="171"/>
  <c r="DC49" i="171"/>
  <c r="DD49" i="171"/>
  <c r="DE49" i="171"/>
  <c r="DF49" i="171"/>
  <c r="DG49" i="171"/>
  <c r="DH49" i="171"/>
  <c r="DI49" i="171"/>
  <c r="CT50" i="171"/>
  <c r="CU50" i="171"/>
  <c r="CV50" i="171"/>
  <c r="CW50" i="171"/>
  <c r="CX50" i="171"/>
  <c r="CY50" i="171"/>
  <c r="CZ50" i="171"/>
  <c r="DA50" i="171"/>
  <c r="DB50" i="171"/>
  <c r="DC50" i="171"/>
  <c r="DD50" i="171"/>
  <c r="DE50" i="171"/>
  <c r="DF50" i="171"/>
  <c r="DG50" i="171"/>
  <c r="DH50" i="171"/>
  <c r="DI50" i="171"/>
  <c r="CT51" i="171"/>
  <c r="CU51" i="171"/>
  <c r="CV51" i="171"/>
  <c r="CW51" i="171"/>
  <c r="CX51" i="171"/>
  <c r="CY51" i="171"/>
  <c r="CZ51" i="171"/>
  <c r="DA51" i="171"/>
  <c r="DB51" i="171"/>
  <c r="DC51" i="171"/>
  <c r="DD51" i="171"/>
  <c r="DE51" i="171"/>
  <c r="DF51" i="171"/>
  <c r="DG51" i="171"/>
  <c r="DH51" i="171"/>
  <c r="DI51" i="171"/>
  <c r="CT52" i="171"/>
  <c r="CU52" i="171"/>
  <c r="CV52" i="171"/>
  <c r="CW52" i="171"/>
  <c r="CX52" i="171"/>
  <c r="CY52" i="171"/>
  <c r="CZ52" i="171"/>
  <c r="DA52" i="171"/>
  <c r="DB52" i="171"/>
  <c r="DC52" i="171"/>
  <c r="DD52" i="171"/>
  <c r="DE52" i="171"/>
  <c r="DF52" i="171"/>
  <c r="DG52" i="171"/>
  <c r="DH52" i="171"/>
  <c r="DI52" i="171"/>
  <c r="CU2" i="171"/>
  <c r="CV2" i="171"/>
  <c r="CW2" i="171"/>
  <c r="CX2" i="171"/>
  <c r="CY2" i="171"/>
  <c r="CZ2" i="171"/>
  <c r="DA2" i="171"/>
  <c r="DB2" i="171"/>
  <c r="DC2" i="171"/>
  <c r="DD2" i="171"/>
  <c r="DE2" i="171"/>
  <c r="DF2" i="171"/>
  <c r="DG2" i="171"/>
  <c r="DH2" i="171"/>
  <c r="DI2" i="171"/>
  <c r="CT2" i="171"/>
  <c r="CD3" i="171"/>
  <c r="CE3" i="171"/>
  <c r="CF3" i="171"/>
  <c r="CG3" i="171"/>
  <c r="CH3" i="171"/>
  <c r="CI3" i="171"/>
  <c r="CJ3" i="171"/>
  <c r="CK3" i="171"/>
  <c r="CL3" i="171"/>
  <c r="CM3" i="171"/>
  <c r="CN3" i="171"/>
  <c r="CO3" i="171"/>
  <c r="CP3" i="171"/>
  <c r="CQ3" i="171"/>
  <c r="CR3" i="171"/>
  <c r="CS3" i="171"/>
  <c r="CD4" i="171"/>
  <c r="CE4" i="171"/>
  <c r="CF4" i="171"/>
  <c r="CG4" i="171"/>
  <c r="CH4" i="171"/>
  <c r="CI4" i="171"/>
  <c r="CJ4" i="171"/>
  <c r="CK4" i="171"/>
  <c r="CL4" i="171"/>
  <c r="CM4" i="171"/>
  <c r="CN4" i="171"/>
  <c r="CO4" i="171"/>
  <c r="CP4" i="171"/>
  <c r="CQ4" i="171"/>
  <c r="CR4" i="171"/>
  <c r="CS4" i="171"/>
  <c r="CD5" i="171"/>
  <c r="CE5" i="171"/>
  <c r="CF5" i="171"/>
  <c r="CG5" i="171"/>
  <c r="CH5" i="171"/>
  <c r="CI5" i="171"/>
  <c r="CJ5" i="171"/>
  <c r="CK5" i="171"/>
  <c r="CL5" i="171"/>
  <c r="CM5" i="171"/>
  <c r="CN5" i="171"/>
  <c r="CO5" i="171"/>
  <c r="CP5" i="171"/>
  <c r="CQ5" i="171"/>
  <c r="CR5" i="171"/>
  <c r="CS5" i="171"/>
  <c r="CD6" i="171"/>
  <c r="CE6" i="171"/>
  <c r="CF6" i="171"/>
  <c r="CG6" i="171"/>
  <c r="CH6" i="171"/>
  <c r="CI6" i="171"/>
  <c r="CJ6" i="171"/>
  <c r="CK6" i="171"/>
  <c r="CL6" i="171"/>
  <c r="CM6" i="171"/>
  <c r="CN6" i="171"/>
  <c r="CO6" i="171"/>
  <c r="CP6" i="171"/>
  <c r="CQ6" i="171"/>
  <c r="CR6" i="171"/>
  <c r="CS6" i="171"/>
  <c r="CD7" i="171"/>
  <c r="CE7" i="171"/>
  <c r="CF7" i="171"/>
  <c r="CG7" i="171"/>
  <c r="CH7" i="171"/>
  <c r="CI7" i="171"/>
  <c r="CJ7" i="171"/>
  <c r="CK7" i="171"/>
  <c r="CL7" i="171"/>
  <c r="CM7" i="171"/>
  <c r="CN7" i="171"/>
  <c r="CO7" i="171"/>
  <c r="CP7" i="171"/>
  <c r="CQ7" i="171"/>
  <c r="CR7" i="171"/>
  <c r="CS7" i="171"/>
  <c r="CD8" i="171"/>
  <c r="CE8" i="171"/>
  <c r="CF8" i="171"/>
  <c r="CG8" i="171"/>
  <c r="CH8" i="171"/>
  <c r="CI8" i="171"/>
  <c r="CJ8" i="171"/>
  <c r="CK8" i="171"/>
  <c r="CL8" i="171"/>
  <c r="CM8" i="171"/>
  <c r="CN8" i="171"/>
  <c r="CO8" i="171"/>
  <c r="CP8" i="171"/>
  <c r="CQ8" i="171"/>
  <c r="CR8" i="171"/>
  <c r="CS8" i="171"/>
  <c r="CD9" i="171"/>
  <c r="CE9" i="171"/>
  <c r="CF9" i="171"/>
  <c r="CG9" i="171"/>
  <c r="CH9" i="171"/>
  <c r="CI9" i="171"/>
  <c r="CJ9" i="171"/>
  <c r="CK9" i="171"/>
  <c r="CL9" i="171"/>
  <c r="CM9" i="171"/>
  <c r="CN9" i="171"/>
  <c r="CO9" i="171"/>
  <c r="CP9" i="171"/>
  <c r="CQ9" i="171"/>
  <c r="CR9" i="171"/>
  <c r="CS9" i="171"/>
  <c r="CD10" i="171"/>
  <c r="CE10" i="171"/>
  <c r="CF10" i="171"/>
  <c r="CG10" i="171"/>
  <c r="CH10" i="171"/>
  <c r="CI10" i="171"/>
  <c r="CJ10" i="171"/>
  <c r="CK10" i="171"/>
  <c r="CL10" i="171"/>
  <c r="CM10" i="171"/>
  <c r="CN10" i="171"/>
  <c r="CO10" i="171"/>
  <c r="CP10" i="171"/>
  <c r="CQ10" i="171"/>
  <c r="CR10" i="171"/>
  <c r="CS10" i="171"/>
  <c r="CD11" i="171"/>
  <c r="CE11" i="171"/>
  <c r="CF11" i="171"/>
  <c r="CG11" i="171"/>
  <c r="CH11" i="171"/>
  <c r="CI11" i="171"/>
  <c r="CJ11" i="171"/>
  <c r="CK11" i="171"/>
  <c r="CL11" i="171"/>
  <c r="CM11" i="171"/>
  <c r="CN11" i="171"/>
  <c r="CO11" i="171"/>
  <c r="CP11" i="171"/>
  <c r="CQ11" i="171"/>
  <c r="CR11" i="171"/>
  <c r="CS11" i="171"/>
  <c r="CD12" i="171"/>
  <c r="CE12" i="171"/>
  <c r="CF12" i="171"/>
  <c r="CG12" i="171"/>
  <c r="CH12" i="171"/>
  <c r="CI12" i="171"/>
  <c r="CJ12" i="171"/>
  <c r="CK12" i="171"/>
  <c r="CL12" i="171"/>
  <c r="CM12" i="171"/>
  <c r="CN12" i="171"/>
  <c r="CO12" i="171"/>
  <c r="CP12" i="171"/>
  <c r="CQ12" i="171"/>
  <c r="CR12" i="171"/>
  <c r="CS12" i="171"/>
  <c r="CD13" i="171"/>
  <c r="CE13" i="171"/>
  <c r="CF13" i="171"/>
  <c r="CG13" i="171"/>
  <c r="CH13" i="171"/>
  <c r="CI13" i="171"/>
  <c r="CJ13" i="171"/>
  <c r="CK13" i="171"/>
  <c r="CL13" i="171"/>
  <c r="CM13" i="171"/>
  <c r="CN13" i="171"/>
  <c r="CO13" i="171"/>
  <c r="CP13" i="171"/>
  <c r="CQ13" i="171"/>
  <c r="CR13" i="171"/>
  <c r="CS13" i="171"/>
  <c r="CD14" i="171"/>
  <c r="CE14" i="171"/>
  <c r="CF14" i="171"/>
  <c r="CG14" i="171"/>
  <c r="CH14" i="171"/>
  <c r="CI14" i="171"/>
  <c r="CJ14" i="171"/>
  <c r="CK14" i="171"/>
  <c r="CL14" i="171"/>
  <c r="CM14" i="171"/>
  <c r="CN14" i="171"/>
  <c r="CO14" i="171"/>
  <c r="CP14" i="171"/>
  <c r="CQ14" i="171"/>
  <c r="CR14" i="171"/>
  <c r="CS14" i="171"/>
  <c r="CD15" i="171"/>
  <c r="CE15" i="171"/>
  <c r="CF15" i="171"/>
  <c r="CG15" i="171"/>
  <c r="CH15" i="171"/>
  <c r="CI15" i="171"/>
  <c r="CJ15" i="171"/>
  <c r="CK15" i="171"/>
  <c r="CL15" i="171"/>
  <c r="CM15" i="171"/>
  <c r="CN15" i="171"/>
  <c r="CO15" i="171"/>
  <c r="CP15" i="171"/>
  <c r="CQ15" i="171"/>
  <c r="CR15" i="171"/>
  <c r="CS15" i="171"/>
  <c r="CD16" i="171"/>
  <c r="CE16" i="171"/>
  <c r="CF16" i="171"/>
  <c r="CG16" i="171"/>
  <c r="CH16" i="171"/>
  <c r="CI16" i="171"/>
  <c r="CJ16" i="171"/>
  <c r="CK16" i="171"/>
  <c r="CL16" i="171"/>
  <c r="CM16" i="171"/>
  <c r="CN16" i="171"/>
  <c r="CO16" i="171"/>
  <c r="CP16" i="171"/>
  <c r="CQ16" i="171"/>
  <c r="CR16" i="171"/>
  <c r="CS16" i="171"/>
  <c r="CD17" i="171"/>
  <c r="CE17" i="171"/>
  <c r="CF17" i="171"/>
  <c r="CG17" i="171"/>
  <c r="CH17" i="171"/>
  <c r="CI17" i="171"/>
  <c r="CJ17" i="171"/>
  <c r="CK17" i="171"/>
  <c r="CL17" i="171"/>
  <c r="CM17" i="171"/>
  <c r="CN17" i="171"/>
  <c r="CO17" i="171"/>
  <c r="CP17" i="171"/>
  <c r="CQ17" i="171"/>
  <c r="CR17" i="171"/>
  <c r="CS17" i="171"/>
  <c r="CD18" i="171"/>
  <c r="CE18" i="171"/>
  <c r="CF18" i="171"/>
  <c r="CG18" i="171"/>
  <c r="CH18" i="171"/>
  <c r="CI18" i="171"/>
  <c r="CJ18" i="171"/>
  <c r="CK18" i="171"/>
  <c r="CL18" i="171"/>
  <c r="CM18" i="171"/>
  <c r="CN18" i="171"/>
  <c r="CO18" i="171"/>
  <c r="CP18" i="171"/>
  <c r="CQ18" i="171"/>
  <c r="CR18" i="171"/>
  <c r="CS18" i="171"/>
  <c r="CD19" i="171"/>
  <c r="CE19" i="171"/>
  <c r="CF19" i="171"/>
  <c r="CG19" i="171"/>
  <c r="CH19" i="171"/>
  <c r="CI19" i="171"/>
  <c r="CJ19" i="171"/>
  <c r="CK19" i="171"/>
  <c r="CL19" i="171"/>
  <c r="CM19" i="171"/>
  <c r="CN19" i="171"/>
  <c r="CO19" i="171"/>
  <c r="CP19" i="171"/>
  <c r="CQ19" i="171"/>
  <c r="CR19" i="171"/>
  <c r="CS19" i="171"/>
  <c r="CD20" i="171"/>
  <c r="CE20" i="171"/>
  <c r="CF20" i="171"/>
  <c r="CG20" i="171"/>
  <c r="CH20" i="171"/>
  <c r="CI20" i="171"/>
  <c r="CJ20" i="171"/>
  <c r="CK20" i="171"/>
  <c r="CL20" i="171"/>
  <c r="CM20" i="171"/>
  <c r="CN20" i="171"/>
  <c r="CO20" i="171"/>
  <c r="CP20" i="171"/>
  <c r="CQ20" i="171"/>
  <c r="CR20" i="171"/>
  <c r="CS20" i="171"/>
  <c r="CD21" i="171"/>
  <c r="CE21" i="171"/>
  <c r="CF21" i="171"/>
  <c r="CG21" i="171"/>
  <c r="CH21" i="171"/>
  <c r="CI21" i="171"/>
  <c r="CJ21" i="171"/>
  <c r="CK21" i="171"/>
  <c r="CL21" i="171"/>
  <c r="CM21" i="171"/>
  <c r="CN21" i="171"/>
  <c r="CO21" i="171"/>
  <c r="CP21" i="171"/>
  <c r="CQ21" i="171"/>
  <c r="CR21" i="171"/>
  <c r="CS21" i="171"/>
  <c r="CD22" i="171"/>
  <c r="CE22" i="171"/>
  <c r="CF22" i="171"/>
  <c r="CG22" i="171"/>
  <c r="CH22" i="171"/>
  <c r="CI22" i="171"/>
  <c r="CJ22" i="171"/>
  <c r="CK22" i="171"/>
  <c r="CL22" i="171"/>
  <c r="CM22" i="171"/>
  <c r="CN22" i="171"/>
  <c r="CO22" i="171"/>
  <c r="CP22" i="171"/>
  <c r="CQ22" i="171"/>
  <c r="CR22" i="171"/>
  <c r="CS22" i="171"/>
  <c r="CD23" i="171"/>
  <c r="CE23" i="171"/>
  <c r="CF23" i="171"/>
  <c r="CG23" i="171"/>
  <c r="CH23" i="171"/>
  <c r="CI23" i="171"/>
  <c r="CJ23" i="171"/>
  <c r="CK23" i="171"/>
  <c r="CL23" i="171"/>
  <c r="CM23" i="171"/>
  <c r="CN23" i="171"/>
  <c r="CO23" i="171"/>
  <c r="CP23" i="171"/>
  <c r="CQ23" i="171"/>
  <c r="CR23" i="171"/>
  <c r="CS23" i="171"/>
  <c r="CD24" i="171"/>
  <c r="CE24" i="171"/>
  <c r="CF24" i="171"/>
  <c r="CG24" i="171"/>
  <c r="CH24" i="171"/>
  <c r="CI24" i="171"/>
  <c r="CJ24" i="171"/>
  <c r="CK24" i="171"/>
  <c r="CL24" i="171"/>
  <c r="CM24" i="171"/>
  <c r="CN24" i="171"/>
  <c r="CO24" i="171"/>
  <c r="CP24" i="171"/>
  <c r="CQ24" i="171"/>
  <c r="CR24" i="171"/>
  <c r="CS24" i="171"/>
  <c r="CD25" i="171"/>
  <c r="CE25" i="171"/>
  <c r="CF25" i="171"/>
  <c r="CG25" i="171"/>
  <c r="CH25" i="171"/>
  <c r="CI25" i="171"/>
  <c r="CJ25" i="171"/>
  <c r="CK25" i="171"/>
  <c r="CL25" i="171"/>
  <c r="CM25" i="171"/>
  <c r="CN25" i="171"/>
  <c r="CO25" i="171"/>
  <c r="CP25" i="171"/>
  <c r="CQ25" i="171"/>
  <c r="CR25" i="171"/>
  <c r="CS25" i="171"/>
  <c r="CD26" i="171"/>
  <c r="CE26" i="171"/>
  <c r="CF26" i="171"/>
  <c r="CG26" i="171"/>
  <c r="CH26" i="171"/>
  <c r="CI26" i="171"/>
  <c r="CJ26" i="171"/>
  <c r="CK26" i="171"/>
  <c r="CL26" i="171"/>
  <c r="CM26" i="171"/>
  <c r="CN26" i="171"/>
  <c r="CO26" i="171"/>
  <c r="CP26" i="171"/>
  <c r="CQ26" i="171"/>
  <c r="CR26" i="171"/>
  <c r="CS26" i="171"/>
  <c r="CD27" i="171"/>
  <c r="CE27" i="171"/>
  <c r="CF27" i="171"/>
  <c r="CG27" i="171"/>
  <c r="CH27" i="171"/>
  <c r="CI27" i="171"/>
  <c r="CJ27" i="171"/>
  <c r="CK27" i="171"/>
  <c r="CL27" i="171"/>
  <c r="CM27" i="171"/>
  <c r="CN27" i="171"/>
  <c r="CO27" i="171"/>
  <c r="CP27" i="171"/>
  <c r="CQ27" i="171"/>
  <c r="CR27" i="171"/>
  <c r="CS27" i="171"/>
  <c r="CD28" i="171"/>
  <c r="CE28" i="171"/>
  <c r="CF28" i="171"/>
  <c r="CG28" i="171"/>
  <c r="CH28" i="171"/>
  <c r="CI28" i="171"/>
  <c r="CJ28" i="171"/>
  <c r="CK28" i="171"/>
  <c r="CL28" i="171"/>
  <c r="CM28" i="171"/>
  <c r="CN28" i="171"/>
  <c r="CO28" i="171"/>
  <c r="CP28" i="171"/>
  <c r="CQ28" i="171"/>
  <c r="CR28" i="171"/>
  <c r="CS28" i="171"/>
  <c r="CD29" i="171"/>
  <c r="CE29" i="171"/>
  <c r="CF29" i="171"/>
  <c r="CG29" i="171"/>
  <c r="CH29" i="171"/>
  <c r="CI29" i="171"/>
  <c r="CJ29" i="171"/>
  <c r="CK29" i="171"/>
  <c r="CL29" i="171"/>
  <c r="CM29" i="171"/>
  <c r="CN29" i="171"/>
  <c r="CO29" i="171"/>
  <c r="CP29" i="171"/>
  <c r="CQ29" i="171"/>
  <c r="CR29" i="171"/>
  <c r="CS29" i="171"/>
  <c r="CD30" i="171"/>
  <c r="CE30" i="171"/>
  <c r="CF30" i="171"/>
  <c r="CG30" i="171"/>
  <c r="CH30" i="171"/>
  <c r="CI30" i="171"/>
  <c r="CJ30" i="171"/>
  <c r="CK30" i="171"/>
  <c r="CL30" i="171"/>
  <c r="CM30" i="171"/>
  <c r="CN30" i="171"/>
  <c r="CO30" i="171"/>
  <c r="CP30" i="171"/>
  <c r="CQ30" i="171"/>
  <c r="CR30" i="171"/>
  <c r="CS30" i="171"/>
  <c r="CD31" i="171"/>
  <c r="CE31" i="171"/>
  <c r="CF31" i="171"/>
  <c r="CG31" i="171"/>
  <c r="CH31" i="171"/>
  <c r="CI31" i="171"/>
  <c r="CJ31" i="171"/>
  <c r="CK31" i="171"/>
  <c r="CL31" i="171"/>
  <c r="CM31" i="171"/>
  <c r="CN31" i="171"/>
  <c r="CO31" i="171"/>
  <c r="CP31" i="171"/>
  <c r="CQ31" i="171"/>
  <c r="CR31" i="171"/>
  <c r="CS31" i="171"/>
  <c r="CD32" i="171"/>
  <c r="CE32" i="171"/>
  <c r="CF32" i="171"/>
  <c r="CG32" i="171"/>
  <c r="CH32" i="171"/>
  <c r="CI32" i="171"/>
  <c r="CJ32" i="171"/>
  <c r="CK32" i="171"/>
  <c r="CL32" i="171"/>
  <c r="CM32" i="171"/>
  <c r="CN32" i="171"/>
  <c r="CO32" i="171"/>
  <c r="CP32" i="171"/>
  <c r="CQ32" i="171"/>
  <c r="CR32" i="171"/>
  <c r="CS32" i="171"/>
  <c r="CD33" i="171"/>
  <c r="CE33" i="171"/>
  <c r="CF33" i="171"/>
  <c r="CG33" i="171"/>
  <c r="CH33" i="171"/>
  <c r="CI33" i="171"/>
  <c r="CJ33" i="171"/>
  <c r="CK33" i="171"/>
  <c r="CL33" i="171"/>
  <c r="CM33" i="171"/>
  <c r="CN33" i="171"/>
  <c r="CO33" i="171"/>
  <c r="CP33" i="171"/>
  <c r="CQ33" i="171"/>
  <c r="CR33" i="171"/>
  <c r="CS33" i="171"/>
  <c r="CD34" i="171"/>
  <c r="CE34" i="171"/>
  <c r="CF34" i="171"/>
  <c r="CG34" i="171"/>
  <c r="CH34" i="171"/>
  <c r="CI34" i="171"/>
  <c r="CJ34" i="171"/>
  <c r="CK34" i="171"/>
  <c r="CL34" i="171"/>
  <c r="CM34" i="171"/>
  <c r="CN34" i="171"/>
  <c r="CO34" i="171"/>
  <c r="CP34" i="171"/>
  <c r="CQ34" i="171"/>
  <c r="CR34" i="171"/>
  <c r="CS34" i="171"/>
  <c r="CD35" i="171"/>
  <c r="CE35" i="171"/>
  <c r="CF35" i="171"/>
  <c r="CG35" i="171"/>
  <c r="CH35" i="171"/>
  <c r="CI35" i="171"/>
  <c r="CJ35" i="171"/>
  <c r="CK35" i="171"/>
  <c r="CL35" i="171"/>
  <c r="CM35" i="171"/>
  <c r="CN35" i="171"/>
  <c r="CO35" i="171"/>
  <c r="CP35" i="171"/>
  <c r="CQ35" i="171"/>
  <c r="CR35" i="171"/>
  <c r="CS35" i="171"/>
  <c r="CD36" i="171"/>
  <c r="CE36" i="171"/>
  <c r="CF36" i="171"/>
  <c r="CG36" i="171"/>
  <c r="CH36" i="171"/>
  <c r="CI36" i="171"/>
  <c r="CJ36" i="171"/>
  <c r="CK36" i="171"/>
  <c r="CL36" i="171"/>
  <c r="CM36" i="171"/>
  <c r="CN36" i="171"/>
  <c r="CO36" i="171"/>
  <c r="CP36" i="171"/>
  <c r="CQ36" i="171"/>
  <c r="CR36" i="171"/>
  <c r="CS36" i="171"/>
  <c r="CD37" i="171"/>
  <c r="CE37" i="171"/>
  <c r="CF37" i="171"/>
  <c r="CG37" i="171"/>
  <c r="CH37" i="171"/>
  <c r="CI37" i="171"/>
  <c r="CJ37" i="171"/>
  <c r="CK37" i="171"/>
  <c r="CL37" i="171"/>
  <c r="CM37" i="171"/>
  <c r="CN37" i="171"/>
  <c r="CO37" i="171"/>
  <c r="CP37" i="171"/>
  <c r="CQ37" i="171"/>
  <c r="CR37" i="171"/>
  <c r="CS37" i="171"/>
  <c r="CD38" i="171"/>
  <c r="CE38" i="171"/>
  <c r="CF38" i="171"/>
  <c r="CG38" i="171"/>
  <c r="CH38" i="171"/>
  <c r="CI38" i="171"/>
  <c r="CJ38" i="171"/>
  <c r="CK38" i="171"/>
  <c r="CL38" i="171"/>
  <c r="CM38" i="171"/>
  <c r="CN38" i="171"/>
  <c r="CO38" i="171"/>
  <c r="CP38" i="171"/>
  <c r="CQ38" i="171"/>
  <c r="CR38" i="171"/>
  <c r="CS38" i="171"/>
  <c r="CD39" i="171"/>
  <c r="CE39" i="171"/>
  <c r="CF39" i="171"/>
  <c r="CG39" i="171"/>
  <c r="CH39" i="171"/>
  <c r="CI39" i="171"/>
  <c r="CJ39" i="171"/>
  <c r="CK39" i="171"/>
  <c r="CL39" i="171"/>
  <c r="CM39" i="171"/>
  <c r="CN39" i="171"/>
  <c r="CO39" i="171"/>
  <c r="CP39" i="171"/>
  <c r="CQ39" i="171"/>
  <c r="CR39" i="171"/>
  <c r="CS39" i="171"/>
  <c r="CD40" i="171"/>
  <c r="CE40" i="171"/>
  <c r="CF40" i="171"/>
  <c r="CG40" i="171"/>
  <c r="CH40" i="171"/>
  <c r="CI40" i="171"/>
  <c r="CJ40" i="171"/>
  <c r="CK40" i="171"/>
  <c r="CL40" i="171"/>
  <c r="CM40" i="171"/>
  <c r="CN40" i="171"/>
  <c r="CO40" i="171"/>
  <c r="CP40" i="171"/>
  <c r="CQ40" i="171"/>
  <c r="CR40" i="171"/>
  <c r="CS40" i="171"/>
  <c r="CD41" i="171"/>
  <c r="CE41" i="171"/>
  <c r="CF41" i="171"/>
  <c r="CG41" i="171"/>
  <c r="CH41" i="171"/>
  <c r="CI41" i="171"/>
  <c r="CJ41" i="171"/>
  <c r="CK41" i="171"/>
  <c r="CL41" i="171"/>
  <c r="CM41" i="171"/>
  <c r="CN41" i="171"/>
  <c r="CO41" i="171"/>
  <c r="CP41" i="171"/>
  <c r="CQ41" i="171"/>
  <c r="CR41" i="171"/>
  <c r="CS41" i="171"/>
  <c r="CD42" i="171"/>
  <c r="CE42" i="171"/>
  <c r="CF42" i="171"/>
  <c r="CG42" i="171"/>
  <c r="CH42" i="171"/>
  <c r="CI42" i="171"/>
  <c r="CJ42" i="171"/>
  <c r="CK42" i="171"/>
  <c r="CL42" i="171"/>
  <c r="CM42" i="171"/>
  <c r="CN42" i="171"/>
  <c r="CO42" i="171"/>
  <c r="CP42" i="171"/>
  <c r="CQ42" i="171"/>
  <c r="CR42" i="171"/>
  <c r="CS42" i="171"/>
  <c r="CD43" i="171"/>
  <c r="CE43" i="171"/>
  <c r="CF43" i="171"/>
  <c r="CG43" i="171"/>
  <c r="CH43" i="171"/>
  <c r="CI43" i="171"/>
  <c r="CJ43" i="171"/>
  <c r="CK43" i="171"/>
  <c r="CL43" i="171"/>
  <c r="CM43" i="171"/>
  <c r="CN43" i="171"/>
  <c r="CO43" i="171"/>
  <c r="CP43" i="171"/>
  <c r="CQ43" i="171"/>
  <c r="CR43" i="171"/>
  <c r="CS43" i="171"/>
  <c r="CD44" i="171"/>
  <c r="CE44" i="171"/>
  <c r="CF44" i="171"/>
  <c r="CG44" i="171"/>
  <c r="CH44" i="171"/>
  <c r="CI44" i="171"/>
  <c r="CJ44" i="171"/>
  <c r="CK44" i="171"/>
  <c r="CL44" i="171"/>
  <c r="CM44" i="171"/>
  <c r="CN44" i="171"/>
  <c r="CO44" i="171"/>
  <c r="CP44" i="171"/>
  <c r="CQ44" i="171"/>
  <c r="CR44" i="171"/>
  <c r="CS44" i="171"/>
  <c r="CD45" i="171"/>
  <c r="CE45" i="171"/>
  <c r="CF45" i="171"/>
  <c r="CG45" i="171"/>
  <c r="CH45" i="171"/>
  <c r="CI45" i="171"/>
  <c r="CJ45" i="171"/>
  <c r="CK45" i="171"/>
  <c r="CL45" i="171"/>
  <c r="CM45" i="171"/>
  <c r="CN45" i="171"/>
  <c r="CO45" i="171"/>
  <c r="CP45" i="171"/>
  <c r="CQ45" i="171"/>
  <c r="CR45" i="171"/>
  <c r="CS45" i="171"/>
  <c r="CD46" i="171"/>
  <c r="CE46" i="171"/>
  <c r="CF46" i="171"/>
  <c r="CG46" i="171"/>
  <c r="CH46" i="171"/>
  <c r="CI46" i="171"/>
  <c r="CJ46" i="171"/>
  <c r="CK46" i="171"/>
  <c r="CL46" i="171"/>
  <c r="CM46" i="171"/>
  <c r="CN46" i="171"/>
  <c r="CO46" i="171"/>
  <c r="CP46" i="171"/>
  <c r="CQ46" i="171"/>
  <c r="CR46" i="171"/>
  <c r="CS46" i="171"/>
  <c r="CD47" i="171"/>
  <c r="CE47" i="171"/>
  <c r="CF47" i="171"/>
  <c r="CG47" i="171"/>
  <c r="CH47" i="171"/>
  <c r="CI47" i="171"/>
  <c r="CJ47" i="171"/>
  <c r="CK47" i="171"/>
  <c r="CL47" i="171"/>
  <c r="CM47" i="171"/>
  <c r="CN47" i="171"/>
  <c r="CO47" i="171"/>
  <c r="CP47" i="171"/>
  <c r="CQ47" i="171"/>
  <c r="CR47" i="171"/>
  <c r="CS47" i="171"/>
  <c r="CD48" i="171"/>
  <c r="CE48" i="171"/>
  <c r="CF48" i="171"/>
  <c r="CG48" i="171"/>
  <c r="CH48" i="171"/>
  <c r="CI48" i="171"/>
  <c r="CJ48" i="171"/>
  <c r="CK48" i="171"/>
  <c r="CL48" i="171"/>
  <c r="CM48" i="171"/>
  <c r="CN48" i="171"/>
  <c r="CO48" i="171"/>
  <c r="CP48" i="171"/>
  <c r="CQ48" i="171"/>
  <c r="CR48" i="171"/>
  <c r="CS48" i="171"/>
  <c r="CD49" i="171"/>
  <c r="CE49" i="171"/>
  <c r="CF49" i="171"/>
  <c r="CG49" i="171"/>
  <c r="CH49" i="171"/>
  <c r="CI49" i="171"/>
  <c r="CJ49" i="171"/>
  <c r="CK49" i="171"/>
  <c r="CL49" i="171"/>
  <c r="CM49" i="171"/>
  <c r="CN49" i="171"/>
  <c r="CO49" i="171"/>
  <c r="CP49" i="171"/>
  <c r="CQ49" i="171"/>
  <c r="CR49" i="171"/>
  <c r="CS49" i="171"/>
  <c r="CD50" i="171"/>
  <c r="CE50" i="171"/>
  <c r="CF50" i="171"/>
  <c r="CG50" i="171"/>
  <c r="CH50" i="171"/>
  <c r="CI50" i="171"/>
  <c r="CJ50" i="171"/>
  <c r="CK50" i="171"/>
  <c r="CL50" i="171"/>
  <c r="CM50" i="171"/>
  <c r="CN50" i="171"/>
  <c r="CO50" i="171"/>
  <c r="CP50" i="171"/>
  <c r="CQ50" i="171"/>
  <c r="CR50" i="171"/>
  <c r="CS50" i="171"/>
  <c r="CD51" i="171"/>
  <c r="CE51" i="171"/>
  <c r="CF51" i="171"/>
  <c r="CG51" i="171"/>
  <c r="CH51" i="171"/>
  <c r="CI51" i="171"/>
  <c r="CJ51" i="171"/>
  <c r="CK51" i="171"/>
  <c r="CL51" i="171"/>
  <c r="CM51" i="171"/>
  <c r="CN51" i="171"/>
  <c r="CO51" i="171"/>
  <c r="CP51" i="171"/>
  <c r="CQ51" i="171"/>
  <c r="CR51" i="171"/>
  <c r="CS51" i="171"/>
  <c r="CD52" i="171"/>
  <c r="CE52" i="171"/>
  <c r="CF52" i="171"/>
  <c r="CG52" i="171"/>
  <c r="CH52" i="171"/>
  <c r="CI52" i="171"/>
  <c r="CJ52" i="171"/>
  <c r="CK52" i="171"/>
  <c r="CL52" i="171"/>
  <c r="CM52" i="171"/>
  <c r="CN52" i="171"/>
  <c r="CO52" i="171"/>
  <c r="CP52" i="171"/>
  <c r="CQ52" i="171"/>
  <c r="CR52" i="171"/>
  <c r="CS52" i="171"/>
  <c r="CE2" i="171"/>
  <c r="CF2" i="171"/>
  <c r="CG2" i="171"/>
  <c r="CH2" i="171"/>
  <c r="CI2" i="171"/>
  <c r="CJ2" i="171"/>
  <c r="CK2" i="171"/>
  <c r="CL2" i="171"/>
  <c r="CM2" i="171"/>
  <c r="CN2" i="171"/>
  <c r="CO2" i="171"/>
  <c r="CP2" i="171"/>
  <c r="CQ2" i="171"/>
  <c r="CR2" i="171"/>
  <c r="CS2" i="171"/>
  <c r="CD2" i="171"/>
  <c r="BN3" i="171"/>
  <c r="BO3" i="171"/>
  <c r="BP3" i="171"/>
  <c r="BQ3" i="171"/>
  <c r="BR3" i="171"/>
  <c r="BS3" i="171"/>
  <c r="BT3" i="171"/>
  <c r="BU3" i="171"/>
  <c r="BV3" i="171"/>
  <c r="BW3" i="171"/>
  <c r="BX3" i="171"/>
  <c r="BY3" i="171"/>
  <c r="BZ3" i="171"/>
  <c r="CA3" i="171"/>
  <c r="CB3" i="171"/>
  <c r="CC3" i="171"/>
  <c r="BN4" i="171"/>
  <c r="BO4" i="171"/>
  <c r="BP4" i="171"/>
  <c r="BQ4" i="171"/>
  <c r="BR4" i="171"/>
  <c r="BS4" i="171"/>
  <c r="BT4" i="171"/>
  <c r="BU4" i="171"/>
  <c r="BV4" i="171"/>
  <c r="BW4" i="171"/>
  <c r="BX4" i="171"/>
  <c r="BY4" i="171"/>
  <c r="BZ4" i="171"/>
  <c r="CA4" i="171"/>
  <c r="CB4" i="171"/>
  <c r="CC4" i="171"/>
  <c r="BN5" i="171"/>
  <c r="BO5" i="171"/>
  <c r="BP5" i="171"/>
  <c r="BQ5" i="171"/>
  <c r="BR5" i="171"/>
  <c r="BS5" i="171"/>
  <c r="BT5" i="171"/>
  <c r="BU5" i="171"/>
  <c r="BV5" i="171"/>
  <c r="BW5" i="171"/>
  <c r="BX5" i="171"/>
  <c r="BY5" i="171"/>
  <c r="BZ5" i="171"/>
  <c r="CA5" i="171"/>
  <c r="CB5" i="171"/>
  <c r="CC5" i="171"/>
  <c r="BN6" i="171"/>
  <c r="BO6" i="171"/>
  <c r="BP6" i="171"/>
  <c r="BQ6" i="171"/>
  <c r="BR6" i="171"/>
  <c r="BS6" i="171"/>
  <c r="BT6" i="171"/>
  <c r="BU6" i="171"/>
  <c r="BV6" i="171"/>
  <c r="BW6" i="171"/>
  <c r="BX6" i="171"/>
  <c r="BY6" i="171"/>
  <c r="BZ6" i="171"/>
  <c r="CA6" i="171"/>
  <c r="CB6" i="171"/>
  <c r="CC6" i="171"/>
  <c r="BN7" i="171"/>
  <c r="BO7" i="171"/>
  <c r="BP7" i="171"/>
  <c r="BQ7" i="171"/>
  <c r="BR7" i="171"/>
  <c r="BS7" i="171"/>
  <c r="BT7" i="171"/>
  <c r="BU7" i="171"/>
  <c r="BV7" i="171"/>
  <c r="BW7" i="171"/>
  <c r="BX7" i="171"/>
  <c r="BY7" i="171"/>
  <c r="BZ7" i="171"/>
  <c r="CA7" i="171"/>
  <c r="CB7" i="171"/>
  <c r="CC7" i="171"/>
  <c r="BN8" i="171"/>
  <c r="BO8" i="171"/>
  <c r="BP8" i="171"/>
  <c r="BQ8" i="171"/>
  <c r="BR8" i="171"/>
  <c r="BS8" i="171"/>
  <c r="BT8" i="171"/>
  <c r="BU8" i="171"/>
  <c r="BV8" i="171"/>
  <c r="BW8" i="171"/>
  <c r="BX8" i="171"/>
  <c r="BY8" i="171"/>
  <c r="BZ8" i="171"/>
  <c r="CA8" i="171"/>
  <c r="CB8" i="171"/>
  <c r="CC8" i="171"/>
  <c r="BN9" i="171"/>
  <c r="BO9" i="171"/>
  <c r="BP9" i="171"/>
  <c r="BQ9" i="171"/>
  <c r="BR9" i="171"/>
  <c r="BS9" i="171"/>
  <c r="BT9" i="171"/>
  <c r="BU9" i="171"/>
  <c r="BV9" i="171"/>
  <c r="BW9" i="171"/>
  <c r="BX9" i="171"/>
  <c r="BY9" i="171"/>
  <c r="BZ9" i="171"/>
  <c r="CA9" i="171"/>
  <c r="CB9" i="171"/>
  <c r="CC9" i="171"/>
  <c r="BN10" i="171"/>
  <c r="BO10" i="171"/>
  <c r="BP10" i="171"/>
  <c r="BQ10" i="171"/>
  <c r="BR10" i="171"/>
  <c r="BS10" i="171"/>
  <c r="BT10" i="171"/>
  <c r="BU10" i="171"/>
  <c r="BV10" i="171"/>
  <c r="BW10" i="171"/>
  <c r="BX10" i="171"/>
  <c r="BY10" i="171"/>
  <c r="BZ10" i="171"/>
  <c r="CA10" i="171"/>
  <c r="CB10" i="171"/>
  <c r="CC10" i="171"/>
  <c r="BN11" i="171"/>
  <c r="BO11" i="171"/>
  <c r="BP11" i="171"/>
  <c r="BQ11" i="171"/>
  <c r="BR11" i="171"/>
  <c r="BS11" i="171"/>
  <c r="BT11" i="171"/>
  <c r="BU11" i="171"/>
  <c r="BV11" i="171"/>
  <c r="BW11" i="171"/>
  <c r="BX11" i="171"/>
  <c r="BY11" i="171"/>
  <c r="BZ11" i="171"/>
  <c r="CA11" i="171"/>
  <c r="CB11" i="171"/>
  <c r="CC11" i="171"/>
  <c r="BN12" i="171"/>
  <c r="BO12" i="171"/>
  <c r="BP12" i="171"/>
  <c r="BQ12" i="171"/>
  <c r="BR12" i="171"/>
  <c r="BS12" i="171"/>
  <c r="BT12" i="171"/>
  <c r="BU12" i="171"/>
  <c r="BV12" i="171"/>
  <c r="BW12" i="171"/>
  <c r="BX12" i="171"/>
  <c r="BY12" i="171"/>
  <c r="BZ12" i="171"/>
  <c r="CA12" i="171"/>
  <c r="CB12" i="171"/>
  <c r="CC12" i="171"/>
  <c r="BN13" i="171"/>
  <c r="BO13" i="171"/>
  <c r="BP13" i="171"/>
  <c r="BQ13" i="171"/>
  <c r="BR13" i="171"/>
  <c r="BS13" i="171"/>
  <c r="BT13" i="171"/>
  <c r="BU13" i="171"/>
  <c r="BV13" i="171"/>
  <c r="BW13" i="171"/>
  <c r="BX13" i="171"/>
  <c r="BY13" i="171"/>
  <c r="BZ13" i="171"/>
  <c r="CA13" i="171"/>
  <c r="CB13" i="171"/>
  <c r="CC13" i="171"/>
  <c r="BN14" i="171"/>
  <c r="BO14" i="171"/>
  <c r="BP14" i="171"/>
  <c r="BQ14" i="171"/>
  <c r="BR14" i="171"/>
  <c r="BS14" i="171"/>
  <c r="BT14" i="171"/>
  <c r="BU14" i="171"/>
  <c r="BV14" i="171"/>
  <c r="BW14" i="171"/>
  <c r="BX14" i="171"/>
  <c r="BY14" i="171"/>
  <c r="BZ14" i="171"/>
  <c r="CA14" i="171"/>
  <c r="CB14" i="171"/>
  <c r="CC14" i="171"/>
  <c r="BN15" i="171"/>
  <c r="BO15" i="171"/>
  <c r="BP15" i="171"/>
  <c r="BQ15" i="171"/>
  <c r="BR15" i="171"/>
  <c r="BS15" i="171"/>
  <c r="BT15" i="171"/>
  <c r="BU15" i="171"/>
  <c r="BV15" i="171"/>
  <c r="BW15" i="171"/>
  <c r="BX15" i="171"/>
  <c r="BY15" i="171"/>
  <c r="BZ15" i="171"/>
  <c r="CA15" i="171"/>
  <c r="CB15" i="171"/>
  <c r="CC15" i="171"/>
  <c r="BN16" i="171"/>
  <c r="BO16" i="171"/>
  <c r="BP16" i="171"/>
  <c r="BQ16" i="171"/>
  <c r="BR16" i="171"/>
  <c r="BS16" i="171"/>
  <c r="BT16" i="171"/>
  <c r="BU16" i="171"/>
  <c r="BV16" i="171"/>
  <c r="BW16" i="171"/>
  <c r="BX16" i="171"/>
  <c r="BY16" i="171"/>
  <c r="BZ16" i="171"/>
  <c r="CA16" i="171"/>
  <c r="CB16" i="171"/>
  <c r="CC16" i="171"/>
  <c r="BN17" i="171"/>
  <c r="BO17" i="171"/>
  <c r="BP17" i="171"/>
  <c r="BQ17" i="171"/>
  <c r="BR17" i="171"/>
  <c r="BS17" i="171"/>
  <c r="BT17" i="171"/>
  <c r="BU17" i="171"/>
  <c r="BV17" i="171"/>
  <c r="BW17" i="171"/>
  <c r="BX17" i="171"/>
  <c r="BY17" i="171"/>
  <c r="BZ17" i="171"/>
  <c r="CA17" i="171"/>
  <c r="CB17" i="171"/>
  <c r="CC17" i="171"/>
  <c r="BN18" i="171"/>
  <c r="BO18" i="171"/>
  <c r="BP18" i="171"/>
  <c r="BQ18" i="171"/>
  <c r="BR18" i="171"/>
  <c r="BS18" i="171"/>
  <c r="BT18" i="171"/>
  <c r="BU18" i="171"/>
  <c r="BV18" i="171"/>
  <c r="BW18" i="171"/>
  <c r="BX18" i="171"/>
  <c r="BY18" i="171"/>
  <c r="BZ18" i="171"/>
  <c r="CA18" i="171"/>
  <c r="CB18" i="171"/>
  <c r="CC18" i="171"/>
  <c r="BN19" i="171"/>
  <c r="BO19" i="171"/>
  <c r="BP19" i="171"/>
  <c r="BQ19" i="171"/>
  <c r="BR19" i="171"/>
  <c r="BS19" i="171"/>
  <c r="BT19" i="171"/>
  <c r="BU19" i="171"/>
  <c r="BV19" i="171"/>
  <c r="BW19" i="171"/>
  <c r="BX19" i="171"/>
  <c r="BY19" i="171"/>
  <c r="BZ19" i="171"/>
  <c r="CA19" i="171"/>
  <c r="CB19" i="171"/>
  <c r="CC19" i="171"/>
  <c r="BN20" i="171"/>
  <c r="BO20" i="171"/>
  <c r="BP20" i="171"/>
  <c r="BQ20" i="171"/>
  <c r="BR20" i="171"/>
  <c r="BS20" i="171"/>
  <c r="BT20" i="171"/>
  <c r="BU20" i="171"/>
  <c r="BV20" i="171"/>
  <c r="BW20" i="171"/>
  <c r="BX20" i="171"/>
  <c r="BY20" i="171"/>
  <c r="BZ20" i="171"/>
  <c r="CA20" i="171"/>
  <c r="CB20" i="171"/>
  <c r="CC20" i="171"/>
  <c r="BN21" i="171"/>
  <c r="BO21" i="171"/>
  <c r="BP21" i="171"/>
  <c r="BQ21" i="171"/>
  <c r="BR21" i="171"/>
  <c r="BS21" i="171"/>
  <c r="BT21" i="171"/>
  <c r="BU21" i="171"/>
  <c r="BV21" i="171"/>
  <c r="BW21" i="171"/>
  <c r="BX21" i="171"/>
  <c r="BY21" i="171"/>
  <c r="BZ21" i="171"/>
  <c r="CA21" i="171"/>
  <c r="CB21" i="171"/>
  <c r="CC21" i="171"/>
  <c r="BN22" i="171"/>
  <c r="BO22" i="171"/>
  <c r="BP22" i="171"/>
  <c r="BQ22" i="171"/>
  <c r="BR22" i="171"/>
  <c r="BS22" i="171"/>
  <c r="BT22" i="171"/>
  <c r="BU22" i="171"/>
  <c r="BV22" i="171"/>
  <c r="BW22" i="171"/>
  <c r="BX22" i="171"/>
  <c r="BY22" i="171"/>
  <c r="BZ22" i="171"/>
  <c r="CA22" i="171"/>
  <c r="CB22" i="171"/>
  <c r="CC22" i="171"/>
  <c r="BN23" i="171"/>
  <c r="BO23" i="171"/>
  <c r="BP23" i="171"/>
  <c r="BQ23" i="171"/>
  <c r="BR23" i="171"/>
  <c r="BS23" i="171"/>
  <c r="BT23" i="171"/>
  <c r="BU23" i="171"/>
  <c r="BV23" i="171"/>
  <c r="BW23" i="171"/>
  <c r="BX23" i="171"/>
  <c r="BY23" i="171"/>
  <c r="BZ23" i="171"/>
  <c r="CA23" i="171"/>
  <c r="CB23" i="171"/>
  <c r="CC23" i="171"/>
  <c r="BN24" i="171"/>
  <c r="BO24" i="171"/>
  <c r="BP24" i="171"/>
  <c r="BQ24" i="171"/>
  <c r="BR24" i="171"/>
  <c r="BS24" i="171"/>
  <c r="BT24" i="171"/>
  <c r="BU24" i="171"/>
  <c r="BV24" i="171"/>
  <c r="BW24" i="171"/>
  <c r="BX24" i="171"/>
  <c r="BY24" i="171"/>
  <c r="BZ24" i="171"/>
  <c r="CA24" i="171"/>
  <c r="CB24" i="171"/>
  <c r="CC24" i="171"/>
  <c r="BN25" i="171"/>
  <c r="BO25" i="171"/>
  <c r="BP25" i="171"/>
  <c r="BQ25" i="171"/>
  <c r="BR25" i="171"/>
  <c r="BS25" i="171"/>
  <c r="BT25" i="171"/>
  <c r="BU25" i="171"/>
  <c r="BV25" i="171"/>
  <c r="BW25" i="171"/>
  <c r="BX25" i="171"/>
  <c r="BY25" i="171"/>
  <c r="BZ25" i="171"/>
  <c r="CA25" i="171"/>
  <c r="CB25" i="171"/>
  <c r="CC25" i="171"/>
  <c r="BN26" i="171"/>
  <c r="BO26" i="171"/>
  <c r="BP26" i="171"/>
  <c r="BQ26" i="171"/>
  <c r="BR26" i="171"/>
  <c r="BS26" i="171"/>
  <c r="BT26" i="171"/>
  <c r="BU26" i="171"/>
  <c r="BV26" i="171"/>
  <c r="BW26" i="171"/>
  <c r="BX26" i="171"/>
  <c r="BY26" i="171"/>
  <c r="BZ26" i="171"/>
  <c r="CA26" i="171"/>
  <c r="CB26" i="171"/>
  <c r="CC26" i="171"/>
  <c r="BN27" i="171"/>
  <c r="BO27" i="171"/>
  <c r="BP27" i="171"/>
  <c r="BQ27" i="171"/>
  <c r="BR27" i="171"/>
  <c r="BS27" i="171"/>
  <c r="BT27" i="171"/>
  <c r="BU27" i="171"/>
  <c r="BV27" i="171"/>
  <c r="BW27" i="171"/>
  <c r="BX27" i="171"/>
  <c r="BY27" i="171"/>
  <c r="BZ27" i="171"/>
  <c r="CA27" i="171"/>
  <c r="CB27" i="171"/>
  <c r="CC27" i="171"/>
  <c r="BN28" i="171"/>
  <c r="BO28" i="171"/>
  <c r="BP28" i="171"/>
  <c r="BQ28" i="171"/>
  <c r="BR28" i="171"/>
  <c r="BS28" i="171"/>
  <c r="BT28" i="171"/>
  <c r="BU28" i="171"/>
  <c r="BV28" i="171"/>
  <c r="BW28" i="171"/>
  <c r="BX28" i="171"/>
  <c r="BY28" i="171"/>
  <c r="BZ28" i="171"/>
  <c r="CA28" i="171"/>
  <c r="CB28" i="171"/>
  <c r="CC28" i="171"/>
  <c r="BN29" i="171"/>
  <c r="BO29" i="171"/>
  <c r="BP29" i="171"/>
  <c r="BQ29" i="171"/>
  <c r="BR29" i="171"/>
  <c r="BS29" i="171"/>
  <c r="BT29" i="171"/>
  <c r="BU29" i="171"/>
  <c r="BV29" i="171"/>
  <c r="BW29" i="171"/>
  <c r="BX29" i="171"/>
  <c r="BY29" i="171"/>
  <c r="BZ29" i="171"/>
  <c r="CA29" i="171"/>
  <c r="CB29" i="171"/>
  <c r="CC29" i="171"/>
  <c r="BN30" i="171"/>
  <c r="BO30" i="171"/>
  <c r="BP30" i="171"/>
  <c r="BQ30" i="171"/>
  <c r="BR30" i="171"/>
  <c r="BS30" i="171"/>
  <c r="BT30" i="171"/>
  <c r="BU30" i="171"/>
  <c r="BV30" i="171"/>
  <c r="BW30" i="171"/>
  <c r="BX30" i="171"/>
  <c r="BY30" i="171"/>
  <c r="BZ30" i="171"/>
  <c r="CA30" i="171"/>
  <c r="CB30" i="171"/>
  <c r="CC30" i="171"/>
  <c r="BN31" i="171"/>
  <c r="BO31" i="171"/>
  <c r="BP31" i="171"/>
  <c r="BQ31" i="171"/>
  <c r="BR31" i="171"/>
  <c r="BS31" i="171"/>
  <c r="BT31" i="171"/>
  <c r="BU31" i="171"/>
  <c r="BV31" i="171"/>
  <c r="BW31" i="171"/>
  <c r="BX31" i="171"/>
  <c r="BY31" i="171"/>
  <c r="BZ31" i="171"/>
  <c r="CA31" i="171"/>
  <c r="CB31" i="171"/>
  <c r="CC31" i="171"/>
  <c r="BN32" i="171"/>
  <c r="BO32" i="171"/>
  <c r="BP32" i="171"/>
  <c r="BQ32" i="171"/>
  <c r="BR32" i="171"/>
  <c r="BS32" i="171"/>
  <c r="BT32" i="171"/>
  <c r="BU32" i="171"/>
  <c r="BV32" i="171"/>
  <c r="BW32" i="171"/>
  <c r="BX32" i="171"/>
  <c r="BY32" i="171"/>
  <c r="BZ32" i="171"/>
  <c r="CA32" i="171"/>
  <c r="CB32" i="171"/>
  <c r="CC32" i="171"/>
  <c r="BN33" i="171"/>
  <c r="BO33" i="171"/>
  <c r="BP33" i="171"/>
  <c r="BQ33" i="171"/>
  <c r="BR33" i="171"/>
  <c r="BS33" i="171"/>
  <c r="BT33" i="171"/>
  <c r="BU33" i="171"/>
  <c r="BV33" i="171"/>
  <c r="BW33" i="171"/>
  <c r="BX33" i="171"/>
  <c r="BY33" i="171"/>
  <c r="BZ33" i="171"/>
  <c r="CA33" i="171"/>
  <c r="CB33" i="171"/>
  <c r="CC33" i="171"/>
  <c r="BN34" i="171"/>
  <c r="BO34" i="171"/>
  <c r="BP34" i="171"/>
  <c r="BQ34" i="171"/>
  <c r="BR34" i="171"/>
  <c r="BS34" i="171"/>
  <c r="BT34" i="171"/>
  <c r="BU34" i="171"/>
  <c r="BV34" i="171"/>
  <c r="BW34" i="171"/>
  <c r="BX34" i="171"/>
  <c r="BY34" i="171"/>
  <c r="BZ34" i="171"/>
  <c r="CA34" i="171"/>
  <c r="CB34" i="171"/>
  <c r="CC34" i="171"/>
  <c r="BN35" i="171"/>
  <c r="BO35" i="171"/>
  <c r="BP35" i="171"/>
  <c r="BQ35" i="171"/>
  <c r="BR35" i="171"/>
  <c r="BS35" i="171"/>
  <c r="BT35" i="171"/>
  <c r="BU35" i="171"/>
  <c r="BV35" i="171"/>
  <c r="BW35" i="171"/>
  <c r="BX35" i="171"/>
  <c r="BY35" i="171"/>
  <c r="BZ35" i="171"/>
  <c r="CA35" i="171"/>
  <c r="CB35" i="171"/>
  <c r="CC35" i="171"/>
  <c r="BN36" i="171"/>
  <c r="BO36" i="171"/>
  <c r="BP36" i="171"/>
  <c r="BQ36" i="171"/>
  <c r="BR36" i="171"/>
  <c r="BS36" i="171"/>
  <c r="BT36" i="171"/>
  <c r="BU36" i="171"/>
  <c r="BV36" i="171"/>
  <c r="BW36" i="171"/>
  <c r="BX36" i="171"/>
  <c r="BY36" i="171"/>
  <c r="BZ36" i="171"/>
  <c r="CA36" i="171"/>
  <c r="CB36" i="171"/>
  <c r="CC36" i="171"/>
  <c r="BN37" i="171"/>
  <c r="BO37" i="171"/>
  <c r="BP37" i="171"/>
  <c r="BQ37" i="171"/>
  <c r="BR37" i="171"/>
  <c r="BS37" i="171"/>
  <c r="BT37" i="171"/>
  <c r="BU37" i="171"/>
  <c r="BV37" i="171"/>
  <c r="BW37" i="171"/>
  <c r="BX37" i="171"/>
  <c r="BY37" i="171"/>
  <c r="BZ37" i="171"/>
  <c r="CA37" i="171"/>
  <c r="CB37" i="171"/>
  <c r="CC37" i="171"/>
  <c r="BN38" i="171"/>
  <c r="BO38" i="171"/>
  <c r="BP38" i="171"/>
  <c r="BQ38" i="171"/>
  <c r="BR38" i="171"/>
  <c r="BS38" i="171"/>
  <c r="BT38" i="171"/>
  <c r="BU38" i="171"/>
  <c r="BV38" i="171"/>
  <c r="BW38" i="171"/>
  <c r="BX38" i="171"/>
  <c r="BY38" i="171"/>
  <c r="BZ38" i="171"/>
  <c r="CA38" i="171"/>
  <c r="CB38" i="171"/>
  <c r="CC38" i="171"/>
  <c r="BN39" i="171"/>
  <c r="BO39" i="171"/>
  <c r="BP39" i="171"/>
  <c r="BQ39" i="171"/>
  <c r="BR39" i="171"/>
  <c r="BS39" i="171"/>
  <c r="BT39" i="171"/>
  <c r="BU39" i="171"/>
  <c r="BV39" i="171"/>
  <c r="BW39" i="171"/>
  <c r="BX39" i="171"/>
  <c r="BY39" i="171"/>
  <c r="BZ39" i="171"/>
  <c r="CA39" i="171"/>
  <c r="CB39" i="171"/>
  <c r="CC39" i="171"/>
  <c r="BN40" i="171"/>
  <c r="BO40" i="171"/>
  <c r="BP40" i="171"/>
  <c r="BQ40" i="171"/>
  <c r="BR40" i="171"/>
  <c r="BS40" i="171"/>
  <c r="BT40" i="171"/>
  <c r="BU40" i="171"/>
  <c r="BV40" i="171"/>
  <c r="BW40" i="171"/>
  <c r="BX40" i="171"/>
  <c r="BY40" i="171"/>
  <c r="BZ40" i="171"/>
  <c r="CA40" i="171"/>
  <c r="CB40" i="171"/>
  <c r="CC40" i="171"/>
  <c r="BN41" i="171"/>
  <c r="BO41" i="171"/>
  <c r="BP41" i="171"/>
  <c r="BQ41" i="171"/>
  <c r="BR41" i="171"/>
  <c r="BS41" i="171"/>
  <c r="BT41" i="171"/>
  <c r="BU41" i="171"/>
  <c r="BV41" i="171"/>
  <c r="BW41" i="171"/>
  <c r="BX41" i="171"/>
  <c r="BY41" i="171"/>
  <c r="BZ41" i="171"/>
  <c r="CA41" i="171"/>
  <c r="CB41" i="171"/>
  <c r="CC41" i="171"/>
  <c r="BN42" i="171"/>
  <c r="BO42" i="171"/>
  <c r="BP42" i="171"/>
  <c r="BQ42" i="171"/>
  <c r="BR42" i="171"/>
  <c r="BS42" i="171"/>
  <c r="BT42" i="171"/>
  <c r="BU42" i="171"/>
  <c r="BV42" i="171"/>
  <c r="BW42" i="171"/>
  <c r="BX42" i="171"/>
  <c r="BY42" i="171"/>
  <c r="BZ42" i="171"/>
  <c r="CA42" i="171"/>
  <c r="CB42" i="171"/>
  <c r="CC42" i="171"/>
  <c r="BN43" i="171"/>
  <c r="BO43" i="171"/>
  <c r="BP43" i="171"/>
  <c r="BQ43" i="171"/>
  <c r="BR43" i="171"/>
  <c r="BS43" i="171"/>
  <c r="BT43" i="171"/>
  <c r="BU43" i="171"/>
  <c r="BV43" i="171"/>
  <c r="BW43" i="171"/>
  <c r="BX43" i="171"/>
  <c r="BY43" i="171"/>
  <c r="BZ43" i="171"/>
  <c r="CA43" i="171"/>
  <c r="CB43" i="171"/>
  <c r="CC43" i="171"/>
  <c r="BN44" i="171"/>
  <c r="BO44" i="171"/>
  <c r="BP44" i="171"/>
  <c r="BQ44" i="171"/>
  <c r="BR44" i="171"/>
  <c r="BS44" i="171"/>
  <c r="BT44" i="171"/>
  <c r="BU44" i="171"/>
  <c r="BV44" i="171"/>
  <c r="BW44" i="171"/>
  <c r="BX44" i="171"/>
  <c r="BY44" i="171"/>
  <c r="BZ44" i="171"/>
  <c r="CA44" i="171"/>
  <c r="CB44" i="171"/>
  <c r="CC44" i="171"/>
  <c r="BN45" i="171"/>
  <c r="BO45" i="171"/>
  <c r="BP45" i="171"/>
  <c r="BQ45" i="171"/>
  <c r="BR45" i="171"/>
  <c r="BS45" i="171"/>
  <c r="BT45" i="171"/>
  <c r="BU45" i="171"/>
  <c r="BV45" i="171"/>
  <c r="BW45" i="171"/>
  <c r="BX45" i="171"/>
  <c r="BY45" i="171"/>
  <c r="BZ45" i="171"/>
  <c r="CA45" i="171"/>
  <c r="CB45" i="171"/>
  <c r="CC45" i="171"/>
  <c r="BN46" i="171"/>
  <c r="BO46" i="171"/>
  <c r="BP46" i="171"/>
  <c r="BQ46" i="171"/>
  <c r="BR46" i="171"/>
  <c r="BS46" i="171"/>
  <c r="BT46" i="171"/>
  <c r="BU46" i="171"/>
  <c r="BV46" i="171"/>
  <c r="BW46" i="171"/>
  <c r="BX46" i="171"/>
  <c r="BY46" i="171"/>
  <c r="BZ46" i="171"/>
  <c r="CA46" i="171"/>
  <c r="CB46" i="171"/>
  <c r="CC46" i="171"/>
  <c r="BN47" i="171"/>
  <c r="BO47" i="171"/>
  <c r="BP47" i="171"/>
  <c r="BQ47" i="171"/>
  <c r="BR47" i="171"/>
  <c r="BS47" i="171"/>
  <c r="BT47" i="171"/>
  <c r="BU47" i="171"/>
  <c r="BV47" i="171"/>
  <c r="BW47" i="171"/>
  <c r="BX47" i="171"/>
  <c r="BY47" i="171"/>
  <c r="BZ47" i="171"/>
  <c r="CA47" i="171"/>
  <c r="CB47" i="171"/>
  <c r="CC47" i="171"/>
  <c r="BN48" i="171"/>
  <c r="BO48" i="171"/>
  <c r="BP48" i="171"/>
  <c r="BQ48" i="171"/>
  <c r="BR48" i="171"/>
  <c r="BS48" i="171"/>
  <c r="BT48" i="171"/>
  <c r="BU48" i="171"/>
  <c r="BV48" i="171"/>
  <c r="BW48" i="171"/>
  <c r="BX48" i="171"/>
  <c r="BY48" i="171"/>
  <c r="BZ48" i="171"/>
  <c r="CA48" i="171"/>
  <c r="CB48" i="171"/>
  <c r="CC48" i="171"/>
  <c r="BN49" i="171"/>
  <c r="BO49" i="171"/>
  <c r="BP49" i="171"/>
  <c r="BQ49" i="171"/>
  <c r="BR49" i="171"/>
  <c r="BS49" i="171"/>
  <c r="BT49" i="171"/>
  <c r="BU49" i="171"/>
  <c r="BV49" i="171"/>
  <c r="BW49" i="171"/>
  <c r="BX49" i="171"/>
  <c r="BY49" i="171"/>
  <c r="BZ49" i="171"/>
  <c r="CA49" i="171"/>
  <c r="CB49" i="171"/>
  <c r="CC49" i="171"/>
  <c r="BN50" i="171"/>
  <c r="BO50" i="171"/>
  <c r="BP50" i="171"/>
  <c r="BQ50" i="171"/>
  <c r="BR50" i="171"/>
  <c r="BS50" i="171"/>
  <c r="BT50" i="171"/>
  <c r="BU50" i="171"/>
  <c r="BV50" i="171"/>
  <c r="BW50" i="171"/>
  <c r="BX50" i="171"/>
  <c r="BY50" i="171"/>
  <c r="BZ50" i="171"/>
  <c r="CA50" i="171"/>
  <c r="CB50" i="171"/>
  <c r="CC50" i="171"/>
  <c r="BN51" i="171"/>
  <c r="BO51" i="171"/>
  <c r="BP51" i="171"/>
  <c r="BQ51" i="171"/>
  <c r="BR51" i="171"/>
  <c r="BS51" i="171"/>
  <c r="BT51" i="171"/>
  <c r="BU51" i="171"/>
  <c r="BV51" i="171"/>
  <c r="BW51" i="171"/>
  <c r="BX51" i="171"/>
  <c r="BY51" i="171"/>
  <c r="BZ51" i="171"/>
  <c r="CA51" i="171"/>
  <c r="CB51" i="171"/>
  <c r="CC51" i="171"/>
  <c r="BN52" i="171"/>
  <c r="BO52" i="171"/>
  <c r="BP52" i="171"/>
  <c r="BQ52" i="171"/>
  <c r="BR52" i="171"/>
  <c r="BS52" i="171"/>
  <c r="BT52" i="171"/>
  <c r="BU52" i="171"/>
  <c r="BV52" i="171"/>
  <c r="BW52" i="171"/>
  <c r="BX52" i="171"/>
  <c r="BY52" i="171"/>
  <c r="BZ52" i="171"/>
  <c r="CA52" i="171"/>
  <c r="CB52" i="171"/>
  <c r="CC52" i="171"/>
  <c r="BO2" i="171"/>
  <c r="BP2" i="171"/>
  <c r="BQ2" i="171"/>
  <c r="BR2" i="171"/>
  <c r="BS2" i="171"/>
  <c r="BT2" i="171"/>
  <c r="BU2" i="171"/>
  <c r="BV2" i="171"/>
  <c r="BW2" i="171"/>
  <c r="BX2" i="171"/>
  <c r="BY2" i="171"/>
  <c r="BZ2" i="171"/>
  <c r="CA2" i="171"/>
  <c r="CB2" i="171"/>
  <c r="CC2" i="171"/>
  <c r="BN2" i="171"/>
  <c r="AX3" i="171"/>
  <c r="AY3" i="171"/>
  <c r="AZ3" i="171"/>
  <c r="BA3" i="171"/>
  <c r="BB3" i="171"/>
  <c r="BC3" i="171"/>
  <c r="BD3" i="171"/>
  <c r="BE3" i="171"/>
  <c r="BF3" i="171"/>
  <c r="BG3" i="171"/>
  <c r="BH3" i="171"/>
  <c r="BI3" i="171"/>
  <c r="BJ3" i="171"/>
  <c r="BK3" i="171"/>
  <c r="BL3" i="171"/>
  <c r="BM3" i="171"/>
  <c r="AX4" i="171"/>
  <c r="AY4" i="171"/>
  <c r="AZ4" i="171"/>
  <c r="BA4" i="171"/>
  <c r="BB4" i="171"/>
  <c r="BC4" i="171"/>
  <c r="BD4" i="171"/>
  <c r="BE4" i="171"/>
  <c r="BF4" i="171"/>
  <c r="BG4" i="171"/>
  <c r="BH4" i="171"/>
  <c r="BI4" i="171"/>
  <c r="BJ4" i="171"/>
  <c r="BK4" i="171"/>
  <c r="BL4" i="171"/>
  <c r="BM4" i="171"/>
  <c r="AX5" i="171"/>
  <c r="AY5" i="171"/>
  <c r="AZ5" i="171"/>
  <c r="BA5" i="171"/>
  <c r="BB5" i="171"/>
  <c r="BC5" i="171"/>
  <c r="BD5" i="171"/>
  <c r="BE5" i="171"/>
  <c r="BF5" i="171"/>
  <c r="BG5" i="171"/>
  <c r="BH5" i="171"/>
  <c r="BI5" i="171"/>
  <c r="BJ5" i="171"/>
  <c r="BK5" i="171"/>
  <c r="BL5" i="171"/>
  <c r="BM5" i="171"/>
  <c r="AX6" i="171"/>
  <c r="AY6" i="171"/>
  <c r="AZ6" i="171"/>
  <c r="BA6" i="171"/>
  <c r="BB6" i="171"/>
  <c r="BC6" i="171"/>
  <c r="BD6" i="171"/>
  <c r="BE6" i="171"/>
  <c r="BF6" i="171"/>
  <c r="BG6" i="171"/>
  <c r="BH6" i="171"/>
  <c r="BI6" i="171"/>
  <c r="BJ6" i="171"/>
  <c r="BK6" i="171"/>
  <c r="BL6" i="171"/>
  <c r="BM6" i="171"/>
  <c r="AX7" i="171"/>
  <c r="AY7" i="171"/>
  <c r="AZ7" i="171"/>
  <c r="BA7" i="171"/>
  <c r="BB7" i="171"/>
  <c r="BC7" i="171"/>
  <c r="BD7" i="171"/>
  <c r="BE7" i="171"/>
  <c r="BF7" i="171"/>
  <c r="BG7" i="171"/>
  <c r="BH7" i="171"/>
  <c r="BI7" i="171"/>
  <c r="BJ7" i="171"/>
  <c r="BK7" i="171"/>
  <c r="BL7" i="171"/>
  <c r="BM7" i="171"/>
  <c r="AX8" i="171"/>
  <c r="AY8" i="171"/>
  <c r="AZ8" i="171"/>
  <c r="BA8" i="171"/>
  <c r="BB8" i="171"/>
  <c r="BC8" i="171"/>
  <c r="BD8" i="171"/>
  <c r="BE8" i="171"/>
  <c r="BF8" i="171"/>
  <c r="BG8" i="171"/>
  <c r="BH8" i="171"/>
  <c r="BI8" i="171"/>
  <c r="BJ8" i="171"/>
  <c r="BK8" i="171"/>
  <c r="BL8" i="171"/>
  <c r="BM8" i="171"/>
  <c r="AX9" i="171"/>
  <c r="AY9" i="171"/>
  <c r="AZ9" i="171"/>
  <c r="BA9" i="171"/>
  <c r="BB9" i="171"/>
  <c r="BC9" i="171"/>
  <c r="BD9" i="171"/>
  <c r="BE9" i="171"/>
  <c r="BF9" i="171"/>
  <c r="BG9" i="171"/>
  <c r="BH9" i="171"/>
  <c r="BI9" i="171"/>
  <c r="BJ9" i="171"/>
  <c r="BK9" i="171"/>
  <c r="BL9" i="171"/>
  <c r="BM9" i="171"/>
  <c r="AX10" i="171"/>
  <c r="AY10" i="171"/>
  <c r="AZ10" i="171"/>
  <c r="BA10" i="171"/>
  <c r="BB10" i="171"/>
  <c r="BC10" i="171"/>
  <c r="BD10" i="171"/>
  <c r="BE10" i="171"/>
  <c r="BF10" i="171"/>
  <c r="BG10" i="171"/>
  <c r="BH10" i="171"/>
  <c r="BI10" i="171"/>
  <c r="BJ10" i="171"/>
  <c r="BK10" i="171"/>
  <c r="BL10" i="171"/>
  <c r="BM10" i="171"/>
  <c r="AX11" i="171"/>
  <c r="AY11" i="171"/>
  <c r="AZ11" i="171"/>
  <c r="BA11" i="171"/>
  <c r="BB11" i="171"/>
  <c r="BC11" i="171"/>
  <c r="BD11" i="171"/>
  <c r="BE11" i="171"/>
  <c r="BF11" i="171"/>
  <c r="BG11" i="171"/>
  <c r="BH11" i="171"/>
  <c r="BI11" i="171"/>
  <c r="BJ11" i="171"/>
  <c r="BK11" i="171"/>
  <c r="BL11" i="171"/>
  <c r="BM11" i="171"/>
  <c r="AX12" i="171"/>
  <c r="AY12" i="171"/>
  <c r="AZ12" i="171"/>
  <c r="BA12" i="171"/>
  <c r="BB12" i="171"/>
  <c r="BC12" i="171"/>
  <c r="BD12" i="171"/>
  <c r="BE12" i="171"/>
  <c r="BF12" i="171"/>
  <c r="BG12" i="171"/>
  <c r="BH12" i="171"/>
  <c r="BI12" i="171"/>
  <c r="BJ12" i="171"/>
  <c r="BK12" i="171"/>
  <c r="BL12" i="171"/>
  <c r="BM12" i="171"/>
  <c r="AX13" i="171"/>
  <c r="AY13" i="171"/>
  <c r="AZ13" i="171"/>
  <c r="BA13" i="171"/>
  <c r="BB13" i="171"/>
  <c r="BC13" i="171"/>
  <c r="BD13" i="171"/>
  <c r="BE13" i="171"/>
  <c r="BF13" i="171"/>
  <c r="BG13" i="171"/>
  <c r="BH13" i="171"/>
  <c r="BI13" i="171"/>
  <c r="BJ13" i="171"/>
  <c r="BK13" i="171"/>
  <c r="BL13" i="171"/>
  <c r="BM13" i="171"/>
  <c r="AX14" i="171"/>
  <c r="AY14" i="171"/>
  <c r="AZ14" i="171"/>
  <c r="BA14" i="171"/>
  <c r="BB14" i="171"/>
  <c r="BC14" i="171"/>
  <c r="BD14" i="171"/>
  <c r="BE14" i="171"/>
  <c r="BF14" i="171"/>
  <c r="BG14" i="171"/>
  <c r="BH14" i="171"/>
  <c r="BI14" i="171"/>
  <c r="BJ14" i="171"/>
  <c r="BK14" i="171"/>
  <c r="BL14" i="171"/>
  <c r="BM14" i="171"/>
  <c r="AX15" i="171"/>
  <c r="AY15" i="171"/>
  <c r="AZ15" i="171"/>
  <c r="BA15" i="171"/>
  <c r="BB15" i="171"/>
  <c r="BC15" i="171"/>
  <c r="BD15" i="171"/>
  <c r="BE15" i="171"/>
  <c r="BF15" i="171"/>
  <c r="BG15" i="171"/>
  <c r="BH15" i="171"/>
  <c r="BI15" i="171"/>
  <c r="BJ15" i="171"/>
  <c r="BK15" i="171"/>
  <c r="BL15" i="171"/>
  <c r="BM15" i="171"/>
  <c r="AX16" i="171"/>
  <c r="AY16" i="171"/>
  <c r="AZ16" i="171"/>
  <c r="BA16" i="171"/>
  <c r="BB16" i="171"/>
  <c r="BC16" i="171"/>
  <c r="BD16" i="171"/>
  <c r="BE16" i="171"/>
  <c r="BF16" i="171"/>
  <c r="BG16" i="171"/>
  <c r="BH16" i="171"/>
  <c r="BI16" i="171"/>
  <c r="BJ16" i="171"/>
  <c r="BK16" i="171"/>
  <c r="BL16" i="171"/>
  <c r="BM16" i="171"/>
  <c r="AX17" i="171"/>
  <c r="AY17" i="171"/>
  <c r="AZ17" i="171"/>
  <c r="BA17" i="171"/>
  <c r="BB17" i="171"/>
  <c r="BC17" i="171"/>
  <c r="BD17" i="171"/>
  <c r="BE17" i="171"/>
  <c r="BF17" i="171"/>
  <c r="BG17" i="171"/>
  <c r="BH17" i="171"/>
  <c r="BI17" i="171"/>
  <c r="BJ17" i="171"/>
  <c r="BK17" i="171"/>
  <c r="BL17" i="171"/>
  <c r="BM17" i="171"/>
  <c r="AX18" i="171"/>
  <c r="AY18" i="171"/>
  <c r="AZ18" i="171"/>
  <c r="BA18" i="171"/>
  <c r="BB18" i="171"/>
  <c r="BC18" i="171"/>
  <c r="BD18" i="171"/>
  <c r="BE18" i="171"/>
  <c r="BF18" i="171"/>
  <c r="BG18" i="171"/>
  <c r="BH18" i="171"/>
  <c r="BI18" i="171"/>
  <c r="BJ18" i="171"/>
  <c r="BK18" i="171"/>
  <c r="BL18" i="171"/>
  <c r="BM18" i="171"/>
  <c r="AX19" i="171"/>
  <c r="AY19" i="171"/>
  <c r="AZ19" i="171"/>
  <c r="BA19" i="171"/>
  <c r="BB19" i="171"/>
  <c r="BC19" i="171"/>
  <c r="BD19" i="171"/>
  <c r="BE19" i="171"/>
  <c r="BF19" i="171"/>
  <c r="BG19" i="171"/>
  <c r="BH19" i="171"/>
  <c r="BI19" i="171"/>
  <c r="BJ19" i="171"/>
  <c r="BK19" i="171"/>
  <c r="BL19" i="171"/>
  <c r="BM19" i="171"/>
  <c r="AX20" i="171"/>
  <c r="AY20" i="171"/>
  <c r="AZ20" i="171"/>
  <c r="BA20" i="171"/>
  <c r="BB20" i="171"/>
  <c r="BC20" i="171"/>
  <c r="BD20" i="171"/>
  <c r="BE20" i="171"/>
  <c r="BF20" i="171"/>
  <c r="BG20" i="171"/>
  <c r="BH20" i="171"/>
  <c r="BI20" i="171"/>
  <c r="BJ20" i="171"/>
  <c r="BK20" i="171"/>
  <c r="BL20" i="171"/>
  <c r="BM20" i="171"/>
  <c r="AX21" i="171"/>
  <c r="AY21" i="171"/>
  <c r="AZ21" i="171"/>
  <c r="BA21" i="171"/>
  <c r="BB21" i="171"/>
  <c r="BC21" i="171"/>
  <c r="BD21" i="171"/>
  <c r="BE21" i="171"/>
  <c r="BF21" i="171"/>
  <c r="BG21" i="171"/>
  <c r="BH21" i="171"/>
  <c r="BI21" i="171"/>
  <c r="BJ21" i="171"/>
  <c r="BK21" i="171"/>
  <c r="BL21" i="171"/>
  <c r="BM21" i="171"/>
  <c r="AX22" i="171"/>
  <c r="AY22" i="171"/>
  <c r="AZ22" i="171"/>
  <c r="BA22" i="171"/>
  <c r="BB22" i="171"/>
  <c r="BC22" i="171"/>
  <c r="BD22" i="171"/>
  <c r="BE22" i="171"/>
  <c r="BF22" i="171"/>
  <c r="BG22" i="171"/>
  <c r="BH22" i="171"/>
  <c r="BI22" i="171"/>
  <c r="BJ22" i="171"/>
  <c r="BK22" i="171"/>
  <c r="BL22" i="171"/>
  <c r="BM22" i="171"/>
  <c r="AX23" i="171"/>
  <c r="AY23" i="171"/>
  <c r="AZ23" i="171"/>
  <c r="BA23" i="171"/>
  <c r="BB23" i="171"/>
  <c r="BC23" i="171"/>
  <c r="BD23" i="171"/>
  <c r="BE23" i="171"/>
  <c r="BF23" i="171"/>
  <c r="BG23" i="171"/>
  <c r="BH23" i="171"/>
  <c r="BI23" i="171"/>
  <c r="BJ23" i="171"/>
  <c r="BK23" i="171"/>
  <c r="BL23" i="171"/>
  <c r="BM23" i="171"/>
  <c r="AX24" i="171"/>
  <c r="AY24" i="171"/>
  <c r="AZ24" i="171"/>
  <c r="BA24" i="171"/>
  <c r="BB24" i="171"/>
  <c r="BC24" i="171"/>
  <c r="BD24" i="171"/>
  <c r="BE24" i="171"/>
  <c r="BF24" i="171"/>
  <c r="BG24" i="171"/>
  <c r="BH24" i="171"/>
  <c r="BI24" i="171"/>
  <c r="BJ24" i="171"/>
  <c r="BK24" i="171"/>
  <c r="BL24" i="171"/>
  <c r="BM24" i="171"/>
  <c r="AX25" i="171"/>
  <c r="AY25" i="171"/>
  <c r="AZ25" i="171"/>
  <c r="BA25" i="171"/>
  <c r="BB25" i="171"/>
  <c r="BC25" i="171"/>
  <c r="BD25" i="171"/>
  <c r="BE25" i="171"/>
  <c r="BF25" i="171"/>
  <c r="BG25" i="171"/>
  <c r="BH25" i="171"/>
  <c r="BI25" i="171"/>
  <c r="BJ25" i="171"/>
  <c r="BK25" i="171"/>
  <c r="BL25" i="171"/>
  <c r="BM25" i="171"/>
  <c r="AX26" i="171"/>
  <c r="AY26" i="171"/>
  <c r="AZ26" i="171"/>
  <c r="BA26" i="171"/>
  <c r="BB26" i="171"/>
  <c r="BC26" i="171"/>
  <c r="BD26" i="171"/>
  <c r="BE26" i="171"/>
  <c r="BF26" i="171"/>
  <c r="BG26" i="171"/>
  <c r="BH26" i="171"/>
  <c r="BI26" i="171"/>
  <c r="BJ26" i="171"/>
  <c r="BK26" i="171"/>
  <c r="BL26" i="171"/>
  <c r="BM26" i="171"/>
  <c r="AX27" i="171"/>
  <c r="AY27" i="171"/>
  <c r="AZ27" i="171"/>
  <c r="BA27" i="171"/>
  <c r="BB27" i="171"/>
  <c r="BC27" i="171"/>
  <c r="BD27" i="171"/>
  <c r="BE27" i="171"/>
  <c r="BF27" i="171"/>
  <c r="BG27" i="171"/>
  <c r="BH27" i="171"/>
  <c r="BI27" i="171"/>
  <c r="BJ27" i="171"/>
  <c r="BK27" i="171"/>
  <c r="BL27" i="171"/>
  <c r="BM27" i="171"/>
  <c r="AX28" i="171"/>
  <c r="AY28" i="171"/>
  <c r="AZ28" i="171"/>
  <c r="BA28" i="171"/>
  <c r="BB28" i="171"/>
  <c r="BC28" i="171"/>
  <c r="BD28" i="171"/>
  <c r="BE28" i="171"/>
  <c r="BF28" i="171"/>
  <c r="BG28" i="171"/>
  <c r="BH28" i="171"/>
  <c r="BI28" i="171"/>
  <c r="BJ28" i="171"/>
  <c r="BK28" i="171"/>
  <c r="BL28" i="171"/>
  <c r="BM28" i="171"/>
  <c r="AX29" i="171"/>
  <c r="AY29" i="171"/>
  <c r="AZ29" i="171"/>
  <c r="BA29" i="171"/>
  <c r="BB29" i="171"/>
  <c r="BC29" i="171"/>
  <c r="BD29" i="171"/>
  <c r="BE29" i="171"/>
  <c r="BF29" i="171"/>
  <c r="BG29" i="171"/>
  <c r="BH29" i="171"/>
  <c r="BI29" i="171"/>
  <c r="BJ29" i="171"/>
  <c r="BK29" i="171"/>
  <c r="BL29" i="171"/>
  <c r="BM29" i="171"/>
  <c r="AX30" i="171"/>
  <c r="AY30" i="171"/>
  <c r="AZ30" i="171"/>
  <c r="BA30" i="171"/>
  <c r="BB30" i="171"/>
  <c r="BC30" i="171"/>
  <c r="BD30" i="171"/>
  <c r="BE30" i="171"/>
  <c r="BF30" i="171"/>
  <c r="BG30" i="171"/>
  <c r="BH30" i="171"/>
  <c r="BI30" i="171"/>
  <c r="BJ30" i="171"/>
  <c r="BK30" i="171"/>
  <c r="BL30" i="171"/>
  <c r="BM30" i="171"/>
  <c r="AX31" i="171"/>
  <c r="AY31" i="171"/>
  <c r="AZ31" i="171"/>
  <c r="BA31" i="171"/>
  <c r="BB31" i="171"/>
  <c r="BC31" i="171"/>
  <c r="BD31" i="171"/>
  <c r="BE31" i="171"/>
  <c r="BF31" i="171"/>
  <c r="BG31" i="171"/>
  <c r="BH31" i="171"/>
  <c r="BI31" i="171"/>
  <c r="BJ31" i="171"/>
  <c r="BK31" i="171"/>
  <c r="BL31" i="171"/>
  <c r="BM31" i="171"/>
  <c r="AX32" i="171"/>
  <c r="AY32" i="171"/>
  <c r="AZ32" i="171"/>
  <c r="BA32" i="171"/>
  <c r="BB32" i="171"/>
  <c r="BC32" i="171"/>
  <c r="BD32" i="171"/>
  <c r="BE32" i="171"/>
  <c r="BF32" i="171"/>
  <c r="BG32" i="171"/>
  <c r="BH32" i="171"/>
  <c r="BI32" i="171"/>
  <c r="BJ32" i="171"/>
  <c r="BK32" i="171"/>
  <c r="BL32" i="171"/>
  <c r="BM32" i="171"/>
  <c r="AX33" i="171"/>
  <c r="AY33" i="171"/>
  <c r="AZ33" i="171"/>
  <c r="BA33" i="171"/>
  <c r="BB33" i="171"/>
  <c r="BC33" i="171"/>
  <c r="BD33" i="171"/>
  <c r="BE33" i="171"/>
  <c r="BF33" i="171"/>
  <c r="BG33" i="171"/>
  <c r="BH33" i="171"/>
  <c r="BI33" i="171"/>
  <c r="BJ33" i="171"/>
  <c r="BK33" i="171"/>
  <c r="BL33" i="171"/>
  <c r="BM33" i="171"/>
  <c r="AX34" i="171"/>
  <c r="AY34" i="171"/>
  <c r="AZ34" i="171"/>
  <c r="BA34" i="171"/>
  <c r="BB34" i="171"/>
  <c r="BC34" i="171"/>
  <c r="BD34" i="171"/>
  <c r="BE34" i="171"/>
  <c r="BF34" i="171"/>
  <c r="BG34" i="171"/>
  <c r="BH34" i="171"/>
  <c r="BI34" i="171"/>
  <c r="BJ34" i="171"/>
  <c r="BK34" i="171"/>
  <c r="BL34" i="171"/>
  <c r="BM34" i="171"/>
  <c r="AX35" i="171"/>
  <c r="AY35" i="171"/>
  <c r="AZ35" i="171"/>
  <c r="BA35" i="171"/>
  <c r="BB35" i="171"/>
  <c r="BC35" i="171"/>
  <c r="BD35" i="171"/>
  <c r="BE35" i="171"/>
  <c r="BF35" i="171"/>
  <c r="BG35" i="171"/>
  <c r="BH35" i="171"/>
  <c r="BI35" i="171"/>
  <c r="BJ35" i="171"/>
  <c r="BK35" i="171"/>
  <c r="BL35" i="171"/>
  <c r="BM35" i="171"/>
  <c r="AX36" i="171"/>
  <c r="AY36" i="171"/>
  <c r="AZ36" i="171"/>
  <c r="BA36" i="171"/>
  <c r="BB36" i="171"/>
  <c r="BC36" i="171"/>
  <c r="BD36" i="171"/>
  <c r="BE36" i="171"/>
  <c r="BF36" i="171"/>
  <c r="BG36" i="171"/>
  <c r="BH36" i="171"/>
  <c r="BI36" i="171"/>
  <c r="BJ36" i="171"/>
  <c r="BK36" i="171"/>
  <c r="BL36" i="171"/>
  <c r="BM36" i="171"/>
  <c r="AX37" i="171"/>
  <c r="AY37" i="171"/>
  <c r="AZ37" i="171"/>
  <c r="BA37" i="171"/>
  <c r="BB37" i="171"/>
  <c r="BC37" i="171"/>
  <c r="BD37" i="171"/>
  <c r="BE37" i="171"/>
  <c r="BF37" i="171"/>
  <c r="BG37" i="171"/>
  <c r="BH37" i="171"/>
  <c r="BI37" i="171"/>
  <c r="BJ37" i="171"/>
  <c r="BK37" i="171"/>
  <c r="BL37" i="171"/>
  <c r="BM37" i="171"/>
  <c r="AX38" i="171"/>
  <c r="AY38" i="171"/>
  <c r="AZ38" i="171"/>
  <c r="BA38" i="171"/>
  <c r="BB38" i="171"/>
  <c r="BC38" i="171"/>
  <c r="BD38" i="171"/>
  <c r="BE38" i="171"/>
  <c r="BF38" i="171"/>
  <c r="BG38" i="171"/>
  <c r="BH38" i="171"/>
  <c r="BI38" i="171"/>
  <c r="BJ38" i="171"/>
  <c r="BK38" i="171"/>
  <c r="BL38" i="171"/>
  <c r="BM38" i="171"/>
  <c r="AX39" i="171"/>
  <c r="AY39" i="171"/>
  <c r="AZ39" i="171"/>
  <c r="BA39" i="171"/>
  <c r="BB39" i="171"/>
  <c r="BC39" i="171"/>
  <c r="BD39" i="171"/>
  <c r="BE39" i="171"/>
  <c r="BF39" i="171"/>
  <c r="BG39" i="171"/>
  <c r="BH39" i="171"/>
  <c r="BI39" i="171"/>
  <c r="BJ39" i="171"/>
  <c r="BK39" i="171"/>
  <c r="BL39" i="171"/>
  <c r="BM39" i="171"/>
  <c r="AX40" i="171"/>
  <c r="AY40" i="171"/>
  <c r="AZ40" i="171"/>
  <c r="BA40" i="171"/>
  <c r="BB40" i="171"/>
  <c r="BC40" i="171"/>
  <c r="BD40" i="171"/>
  <c r="BE40" i="171"/>
  <c r="BF40" i="171"/>
  <c r="BG40" i="171"/>
  <c r="BH40" i="171"/>
  <c r="BI40" i="171"/>
  <c r="BJ40" i="171"/>
  <c r="BK40" i="171"/>
  <c r="BL40" i="171"/>
  <c r="BM40" i="171"/>
  <c r="AX41" i="171"/>
  <c r="AY41" i="171"/>
  <c r="AZ41" i="171"/>
  <c r="BA41" i="171"/>
  <c r="BB41" i="171"/>
  <c r="BC41" i="171"/>
  <c r="BD41" i="171"/>
  <c r="BE41" i="171"/>
  <c r="BF41" i="171"/>
  <c r="BG41" i="171"/>
  <c r="BH41" i="171"/>
  <c r="BI41" i="171"/>
  <c r="BJ41" i="171"/>
  <c r="BK41" i="171"/>
  <c r="BL41" i="171"/>
  <c r="BM41" i="171"/>
  <c r="AX42" i="171"/>
  <c r="AY42" i="171"/>
  <c r="AZ42" i="171"/>
  <c r="BA42" i="171"/>
  <c r="BB42" i="171"/>
  <c r="BC42" i="171"/>
  <c r="BD42" i="171"/>
  <c r="BE42" i="171"/>
  <c r="BF42" i="171"/>
  <c r="BG42" i="171"/>
  <c r="BH42" i="171"/>
  <c r="BI42" i="171"/>
  <c r="BJ42" i="171"/>
  <c r="BK42" i="171"/>
  <c r="BL42" i="171"/>
  <c r="BM42" i="171"/>
  <c r="AX43" i="171"/>
  <c r="AY43" i="171"/>
  <c r="AZ43" i="171"/>
  <c r="BA43" i="171"/>
  <c r="BB43" i="171"/>
  <c r="BC43" i="171"/>
  <c r="BD43" i="171"/>
  <c r="BE43" i="171"/>
  <c r="BF43" i="171"/>
  <c r="BG43" i="171"/>
  <c r="BH43" i="171"/>
  <c r="BI43" i="171"/>
  <c r="BJ43" i="171"/>
  <c r="BK43" i="171"/>
  <c r="BL43" i="171"/>
  <c r="BM43" i="171"/>
  <c r="AX44" i="171"/>
  <c r="AY44" i="171"/>
  <c r="AZ44" i="171"/>
  <c r="BA44" i="171"/>
  <c r="BB44" i="171"/>
  <c r="BC44" i="171"/>
  <c r="BD44" i="171"/>
  <c r="BE44" i="171"/>
  <c r="BF44" i="171"/>
  <c r="BG44" i="171"/>
  <c r="BH44" i="171"/>
  <c r="BI44" i="171"/>
  <c r="BJ44" i="171"/>
  <c r="BK44" i="171"/>
  <c r="BL44" i="171"/>
  <c r="BM44" i="171"/>
  <c r="AX45" i="171"/>
  <c r="AY45" i="171"/>
  <c r="AZ45" i="171"/>
  <c r="BA45" i="171"/>
  <c r="BB45" i="171"/>
  <c r="BC45" i="171"/>
  <c r="BD45" i="171"/>
  <c r="BE45" i="171"/>
  <c r="BF45" i="171"/>
  <c r="BG45" i="171"/>
  <c r="BH45" i="171"/>
  <c r="BI45" i="171"/>
  <c r="BJ45" i="171"/>
  <c r="BK45" i="171"/>
  <c r="BL45" i="171"/>
  <c r="BM45" i="171"/>
  <c r="AX46" i="171"/>
  <c r="AY46" i="171"/>
  <c r="AZ46" i="171"/>
  <c r="BA46" i="171"/>
  <c r="BB46" i="171"/>
  <c r="BC46" i="171"/>
  <c r="BD46" i="171"/>
  <c r="BE46" i="171"/>
  <c r="BF46" i="171"/>
  <c r="BG46" i="171"/>
  <c r="BH46" i="171"/>
  <c r="BI46" i="171"/>
  <c r="BJ46" i="171"/>
  <c r="BK46" i="171"/>
  <c r="BL46" i="171"/>
  <c r="BM46" i="171"/>
  <c r="AX47" i="171"/>
  <c r="AY47" i="171"/>
  <c r="AZ47" i="171"/>
  <c r="BA47" i="171"/>
  <c r="BB47" i="171"/>
  <c r="BC47" i="171"/>
  <c r="BD47" i="171"/>
  <c r="BE47" i="171"/>
  <c r="BF47" i="171"/>
  <c r="BG47" i="171"/>
  <c r="BH47" i="171"/>
  <c r="BI47" i="171"/>
  <c r="BJ47" i="171"/>
  <c r="BK47" i="171"/>
  <c r="BL47" i="171"/>
  <c r="BM47" i="171"/>
  <c r="AX48" i="171"/>
  <c r="AY48" i="171"/>
  <c r="AZ48" i="171"/>
  <c r="BA48" i="171"/>
  <c r="BB48" i="171"/>
  <c r="BC48" i="171"/>
  <c r="BD48" i="171"/>
  <c r="BE48" i="171"/>
  <c r="BF48" i="171"/>
  <c r="BG48" i="171"/>
  <c r="BH48" i="171"/>
  <c r="BI48" i="171"/>
  <c r="BJ48" i="171"/>
  <c r="BK48" i="171"/>
  <c r="BL48" i="171"/>
  <c r="BM48" i="171"/>
  <c r="AX49" i="171"/>
  <c r="AY49" i="171"/>
  <c r="AZ49" i="171"/>
  <c r="BA49" i="171"/>
  <c r="BB49" i="171"/>
  <c r="BC49" i="171"/>
  <c r="BD49" i="171"/>
  <c r="BE49" i="171"/>
  <c r="BF49" i="171"/>
  <c r="BG49" i="171"/>
  <c r="BH49" i="171"/>
  <c r="BI49" i="171"/>
  <c r="BJ49" i="171"/>
  <c r="BK49" i="171"/>
  <c r="BL49" i="171"/>
  <c r="BM49" i="171"/>
  <c r="AX50" i="171"/>
  <c r="AY50" i="171"/>
  <c r="AZ50" i="171"/>
  <c r="BA50" i="171"/>
  <c r="BB50" i="171"/>
  <c r="BC50" i="171"/>
  <c r="BD50" i="171"/>
  <c r="BE50" i="171"/>
  <c r="BF50" i="171"/>
  <c r="BG50" i="171"/>
  <c r="BH50" i="171"/>
  <c r="BI50" i="171"/>
  <c r="BJ50" i="171"/>
  <c r="BK50" i="171"/>
  <c r="BL50" i="171"/>
  <c r="BM50" i="171"/>
  <c r="AX51" i="171"/>
  <c r="AY51" i="171"/>
  <c r="AZ51" i="171"/>
  <c r="BA51" i="171"/>
  <c r="BB51" i="171"/>
  <c r="BC51" i="171"/>
  <c r="BD51" i="171"/>
  <c r="BE51" i="171"/>
  <c r="BF51" i="171"/>
  <c r="BG51" i="171"/>
  <c r="BH51" i="171"/>
  <c r="BI51" i="171"/>
  <c r="BJ51" i="171"/>
  <c r="BK51" i="171"/>
  <c r="BL51" i="171"/>
  <c r="BM51" i="171"/>
  <c r="AX52" i="171"/>
  <c r="AY52" i="171"/>
  <c r="AZ52" i="171"/>
  <c r="BA52" i="171"/>
  <c r="BB52" i="171"/>
  <c r="BC52" i="171"/>
  <c r="BD52" i="171"/>
  <c r="BE52" i="171"/>
  <c r="BF52" i="171"/>
  <c r="BG52" i="171"/>
  <c r="BH52" i="171"/>
  <c r="BI52" i="171"/>
  <c r="BJ52" i="171"/>
  <c r="BK52" i="171"/>
  <c r="BL52" i="171"/>
  <c r="BM52" i="171"/>
  <c r="AY2" i="171"/>
  <c r="AZ2" i="171"/>
  <c r="BA2" i="171"/>
  <c r="BB2" i="171"/>
  <c r="BC2" i="171"/>
  <c r="BD2" i="171"/>
  <c r="BE2" i="171"/>
  <c r="BF2" i="171"/>
  <c r="BG2" i="171"/>
  <c r="BH2" i="171"/>
  <c r="BI2" i="171"/>
  <c r="BJ2" i="171"/>
  <c r="BK2" i="171"/>
  <c r="BL2" i="171"/>
  <c r="BM2" i="171"/>
  <c r="AX2" i="171"/>
  <c r="AH3" i="171"/>
  <c r="AI3" i="171"/>
  <c r="AJ3" i="171"/>
  <c r="AK3" i="171"/>
  <c r="AL3" i="171"/>
  <c r="AM3" i="171"/>
  <c r="AN3" i="171"/>
  <c r="AO3" i="171"/>
  <c r="AP3" i="171"/>
  <c r="AQ3" i="171"/>
  <c r="AR3" i="171"/>
  <c r="AS3" i="171"/>
  <c r="AT3" i="171"/>
  <c r="AU3" i="171"/>
  <c r="AV3" i="171"/>
  <c r="AW3" i="171"/>
  <c r="AH4" i="171"/>
  <c r="AI4" i="171"/>
  <c r="AJ4" i="171"/>
  <c r="AK4" i="171"/>
  <c r="AL4" i="171"/>
  <c r="AM4" i="171"/>
  <c r="AN4" i="171"/>
  <c r="AO4" i="171"/>
  <c r="AP4" i="171"/>
  <c r="AQ4" i="171"/>
  <c r="AR4" i="171"/>
  <c r="AS4" i="171"/>
  <c r="AT4" i="171"/>
  <c r="AU4" i="171"/>
  <c r="AV4" i="171"/>
  <c r="AW4" i="171"/>
  <c r="AH5" i="171"/>
  <c r="AI5" i="171"/>
  <c r="AJ5" i="171"/>
  <c r="AK5" i="171"/>
  <c r="AL5" i="171"/>
  <c r="AM5" i="171"/>
  <c r="AN5" i="171"/>
  <c r="AO5" i="171"/>
  <c r="AP5" i="171"/>
  <c r="AQ5" i="171"/>
  <c r="AR5" i="171"/>
  <c r="AS5" i="171"/>
  <c r="AT5" i="171"/>
  <c r="AU5" i="171"/>
  <c r="AV5" i="171"/>
  <c r="AW5" i="171"/>
  <c r="AH6" i="171"/>
  <c r="AI6" i="171"/>
  <c r="AJ6" i="171"/>
  <c r="AK6" i="171"/>
  <c r="AL6" i="171"/>
  <c r="AM6" i="171"/>
  <c r="AN6" i="171"/>
  <c r="AO6" i="171"/>
  <c r="AP6" i="171"/>
  <c r="AQ6" i="171"/>
  <c r="AR6" i="171"/>
  <c r="AS6" i="171"/>
  <c r="AT6" i="171"/>
  <c r="AU6" i="171"/>
  <c r="AV6" i="171"/>
  <c r="AW6" i="171"/>
  <c r="AH7" i="171"/>
  <c r="AI7" i="171"/>
  <c r="AJ7" i="171"/>
  <c r="AK7" i="171"/>
  <c r="AL7" i="171"/>
  <c r="AM7" i="171"/>
  <c r="AN7" i="171"/>
  <c r="AO7" i="171"/>
  <c r="AP7" i="171"/>
  <c r="AQ7" i="171"/>
  <c r="AR7" i="171"/>
  <c r="AS7" i="171"/>
  <c r="AT7" i="171"/>
  <c r="AU7" i="171"/>
  <c r="AV7" i="171"/>
  <c r="AW7" i="171"/>
  <c r="AH8" i="171"/>
  <c r="AI8" i="171"/>
  <c r="AJ8" i="171"/>
  <c r="AK8" i="171"/>
  <c r="AL8" i="171"/>
  <c r="AM8" i="171"/>
  <c r="AN8" i="171"/>
  <c r="AO8" i="171"/>
  <c r="AP8" i="171"/>
  <c r="AQ8" i="171"/>
  <c r="AR8" i="171"/>
  <c r="AS8" i="171"/>
  <c r="AT8" i="171"/>
  <c r="AU8" i="171"/>
  <c r="AV8" i="171"/>
  <c r="AW8" i="171"/>
  <c r="AH9" i="171"/>
  <c r="AI9" i="171"/>
  <c r="AJ9" i="171"/>
  <c r="AK9" i="171"/>
  <c r="AL9" i="171"/>
  <c r="AM9" i="171"/>
  <c r="AN9" i="171"/>
  <c r="AO9" i="171"/>
  <c r="AP9" i="171"/>
  <c r="AQ9" i="171"/>
  <c r="AR9" i="171"/>
  <c r="AS9" i="171"/>
  <c r="AT9" i="171"/>
  <c r="AU9" i="171"/>
  <c r="AV9" i="171"/>
  <c r="AW9" i="171"/>
  <c r="AH10" i="171"/>
  <c r="AI10" i="171"/>
  <c r="AJ10" i="171"/>
  <c r="AK10" i="171"/>
  <c r="AL10" i="171"/>
  <c r="AM10" i="171"/>
  <c r="AN10" i="171"/>
  <c r="AO10" i="171"/>
  <c r="AP10" i="171"/>
  <c r="AQ10" i="171"/>
  <c r="AR10" i="171"/>
  <c r="AS10" i="171"/>
  <c r="AT10" i="171"/>
  <c r="AU10" i="171"/>
  <c r="AV10" i="171"/>
  <c r="AW10" i="171"/>
  <c r="AH11" i="171"/>
  <c r="AI11" i="171"/>
  <c r="AJ11" i="171"/>
  <c r="AK11" i="171"/>
  <c r="AL11" i="171"/>
  <c r="AM11" i="171"/>
  <c r="AN11" i="171"/>
  <c r="AO11" i="171"/>
  <c r="AP11" i="171"/>
  <c r="AQ11" i="171"/>
  <c r="AR11" i="171"/>
  <c r="AS11" i="171"/>
  <c r="AT11" i="171"/>
  <c r="AU11" i="171"/>
  <c r="AV11" i="171"/>
  <c r="AW11" i="171"/>
  <c r="AH12" i="171"/>
  <c r="AI12" i="171"/>
  <c r="AJ12" i="171"/>
  <c r="AK12" i="171"/>
  <c r="AL12" i="171"/>
  <c r="AM12" i="171"/>
  <c r="AN12" i="171"/>
  <c r="AO12" i="171"/>
  <c r="AP12" i="171"/>
  <c r="AQ12" i="171"/>
  <c r="AR12" i="171"/>
  <c r="AS12" i="171"/>
  <c r="AT12" i="171"/>
  <c r="AU12" i="171"/>
  <c r="AV12" i="171"/>
  <c r="AW12" i="171"/>
  <c r="AH13" i="171"/>
  <c r="AI13" i="171"/>
  <c r="AJ13" i="171"/>
  <c r="AK13" i="171"/>
  <c r="AL13" i="171"/>
  <c r="AM13" i="171"/>
  <c r="AN13" i="171"/>
  <c r="AO13" i="171"/>
  <c r="AP13" i="171"/>
  <c r="AQ13" i="171"/>
  <c r="AR13" i="171"/>
  <c r="AS13" i="171"/>
  <c r="AT13" i="171"/>
  <c r="AU13" i="171"/>
  <c r="AV13" i="171"/>
  <c r="AW13" i="171"/>
  <c r="AH14" i="171"/>
  <c r="AI14" i="171"/>
  <c r="AJ14" i="171"/>
  <c r="AK14" i="171"/>
  <c r="AL14" i="171"/>
  <c r="AM14" i="171"/>
  <c r="AN14" i="171"/>
  <c r="AO14" i="171"/>
  <c r="AP14" i="171"/>
  <c r="AQ14" i="171"/>
  <c r="AR14" i="171"/>
  <c r="AS14" i="171"/>
  <c r="AT14" i="171"/>
  <c r="AU14" i="171"/>
  <c r="AV14" i="171"/>
  <c r="AW14" i="171"/>
  <c r="AH15" i="171"/>
  <c r="AI15" i="171"/>
  <c r="AJ15" i="171"/>
  <c r="AK15" i="171"/>
  <c r="AL15" i="171"/>
  <c r="AM15" i="171"/>
  <c r="AN15" i="171"/>
  <c r="AO15" i="171"/>
  <c r="AP15" i="171"/>
  <c r="AQ15" i="171"/>
  <c r="AR15" i="171"/>
  <c r="AS15" i="171"/>
  <c r="AT15" i="171"/>
  <c r="AU15" i="171"/>
  <c r="AV15" i="171"/>
  <c r="AW15" i="171"/>
  <c r="AH16" i="171"/>
  <c r="AI16" i="171"/>
  <c r="AJ16" i="171"/>
  <c r="AK16" i="171"/>
  <c r="AL16" i="171"/>
  <c r="AM16" i="171"/>
  <c r="AN16" i="171"/>
  <c r="AO16" i="171"/>
  <c r="AP16" i="171"/>
  <c r="AQ16" i="171"/>
  <c r="AR16" i="171"/>
  <c r="AS16" i="171"/>
  <c r="AT16" i="171"/>
  <c r="AU16" i="171"/>
  <c r="AV16" i="171"/>
  <c r="AW16" i="171"/>
  <c r="AH17" i="171"/>
  <c r="AI17" i="171"/>
  <c r="AJ17" i="171"/>
  <c r="AK17" i="171"/>
  <c r="AL17" i="171"/>
  <c r="AM17" i="171"/>
  <c r="AN17" i="171"/>
  <c r="AO17" i="171"/>
  <c r="AP17" i="171"/>
  <c r="AQ17" i="171"/>
  <c r="AR17" i="171"/>
  <c r="AS17" i="171"/>
  <c r="AT17" i="171"/>
  <c r="AU17" i="171"/>
  <c r="AV17" i="171"/>
  <c r="AW17" i="171"/>
  <c r="AH18" i="171"/>
  <c r="AI18" i="171"/>
  <c r="AJ18" i="171"/>
  <c r="AK18" i="171"/>
  <c r="AL18" i="171"/>
  <c r="AM18" i="171"/>
  <c r="AN18" i="171"/>
  <c r="AO18" i="171"/>
  <c r="AP18" i="171"/>
  <c r="AQ18" i="171"/>
  <c r="AR18" i="171"/>
  <c r="AS18" i="171"/>
  <c r="AT18" i="171"/>
  <c r="AU18" i="171"/>
  <c r="AV18" i="171"/>
  <c r="AW18" i="171"/>
  <c r="AH19" i="171"/>
  <c r="AI19" i="171"/>
  <c r="AJ19" i="171"/>
  <c r="AK19" i="171"/>
  <c r="AL19" i="171"/>
  <c r="AM19" i="171"/>
  <c r="AN19" i="171"/>
  <c r="AO19" i="171"/>
  <c r="AP19" i="171"/>
  <c r="AQ19" i="171"/>
  <c r="AR19" i="171"/>
  <c r="AS19" i="171"/>
  <c r="AT19" i="171"/>
  <c r="AU19" i="171"/>
  <c r="AV19" i="171"/>
  <c r="AW19" i="171"/>
  <c r="AH20" i="171"/>
  <c r="AI20" i="171"/>
  <c r="AJ20" i="171"/>
  <c r="AK20" i="171"/>
  <c r="AL20" i="171"/>
  <c r="AM20" i="171"/>
  <c r="AN20" i="171"/>
  <c r="AO20" i="171"/>
  <c r="AP20" i="171"/>
  <c r="AQ20" i="171"/>
  <c r="AR20" i="171"/>
  <c r="AS20" i="171"/>
  <c r="AT20" i="171"/>
  <c r="AU20" i="171"/>
  <c r="AV20" i="171"/>
  <c r="AW20" i="171"/>
  <c r="AH21" i="171"/>
  <c r="AI21" i="171"/>
  <c r="AJ21" i="171"/>
  <c r="AK21" i="171"/>
  <c r="AL21" i="171"/>
  <c r="AM21" i="171"/>
  <c r="AN21" i="171"/>
  <c r="AO21" i="171"/>
  <c r="AP21" i="171"/>
  <c r="AQ21" i="171"/>
  <c r="AR21" i="171"/>
  <c r="AS21" i="171"/>
  <c r="AT21" i="171"/>
  <c r="AU21" i="171"/>
  <c r="AV21" i="171"/>
  <c r="AW21" i="171"/>
  <c r="AH22" i="171"/>
  <c r="AI22" i="171"/>
  <c r="AJ22" i="171"/>
  <c r="AK22" i="171"/>
  <c r="AL22" i="171"/>
  <c r="AM22" i="171"/>
  <c r="AN22" i="171"/>
  <c r="AO22" i="171"/>
  <c r="AP22" i="171"/>
  <c r="AQ22" i="171"/>
  <c r="AR22" i="171"/>
  <c r="AS22" i="171"/>
  <c r="AT22" i="171"/>
  <c r="AU22" i="171"/>
  <c r="AV22" i="171"/>
  <c r="AW22" i="171"/>
  <c r="AH23" i="171"/>
  <c r="AI23" i="171"/>
  <c r="AJ23" i="171"/>
  <c r="AK23" i="171"/>
  <c r="AL23" i="171"/>
  <c r="AM23" i="171"/>
  <c r="AN23" i="171"/>
  <c r="AO23" i="171"/>
  <c r="AP23" i="171"/>
  <c r="AQ23" i="171"/>
  <c r="AR23" i="171"/>
  <c r="AS23" i="171"/>
  <c r="AT23" i="171"/>
  <c r="AU23" i="171"/>
  <c r="AV23" i="171"/>
  <c r="AW23" i="171"/>
  <c r="AH24" i="171"/>
  <c r="AI24" i="171"/>
  <c r="AJ24" i="171"/>
  <c r="AK24" i="171"/>
  <c r="AL24" i="171"/>
  <c r="AM24" i="171"/>
  <c r="AN24" i="171"/>
  <c r="AO24" i="171"/>
  <c r="AP24" i="171"/>
  <c r="AQ24" i="171"/>
  <c r="AR24" i="171"/>
  <c r="AS24" i="171"/>
  <c r="AT24" i="171"/>
  <c r="AU24" i="171"/>
  <c r="AV24" i="171"/>
  <c r="AW24" i="171"/>
  <c r="AH25" i="171"/>
  <c r="AI25" i="171"/>
  <c r="AJ25" i="171"/>
  <c r="AK25" i="171"/>
  <c r="AL25" i="171"/>
  <c r="AM25" i="171"/>
  <c r="AN25" i="171"/>
  <c r="AO25" i="171"/>
  <c r="AP25" i="171"/>
  <c r="AQ25" i="171"/>
  <c r="AR25" i="171"/>
  <c r="AS25" i="171"/>
  <c r="AT25" i="171"/>
  <c r="AU25" i="171"/>
  <c r="AV25" i="171"/>
  <c r="AW25" i="171"/>
  <c r="AH26" i="171"/>
  <c r="AI26" i="171"/>
  <c r="AJ26" i="171"/>
  <c r="AK26" i="171"/>
  <c r="AL26" i="171"/>
  <c r="AM26" i="171"/>
  <c r="AN26" i="171"/>
  <c r="AO26" i="171"/>
  <c r="AP26" i="171"/>
  <c r="AQ26" i="171"/>
  <c r="AR26" i="171"/>
  <c r="AS26" i="171"/>
  <c r="AT26" i="171"/>
  <c r="AU26" i="171"/>
  <c r="AV26" i="171"/>
  <c r="AW26" i="171"/>
  <c r="AH27" i="171"/>
  <c r="AI27" i="171"/>
  <c r="AJ27" i="171"/>
  <c r="AK27" i="171"/>
  <c r="AL27" i="171"/>
  <c r="AM27" i="171"/>
  <c r="AN27" i="171"/>
  <c r="AO27" i="171"/>
  <c r="AP27" i="171"/>
  <c r="AQ27" i="171"/>
  <c r="AR27" i="171"/>
  <c r="AS27" i="171"/>
  <c r="AT27" i="171"/>
  <c r="AU27" i="171"/>
  <c r="AV27" i="171"/>
  <c r="AW27" i="171"/>
  <c r="AH28" i="171"/>
  <c r="AI28" i="171"/>
  <c r="AJ28" i="171"/>
  <c r="AK28" i="171"/>
  <c r="AL28" i="171"/>
  <c r="AM28" i="171"/>
  <c r="AN28" i="171"/>
  <c r="AO28" i="171"/>
  <c r="AP28" i="171"/>
  <c r="AQ28" i="171"/>
  <c r="AR28" i="171"/>
  <c r="AS28" i="171"/>
  <c r="AT28" i="171"/>
  <c r="AU28" i="171"/>
  <c r="AV28" i="171"/>
  <c r="AW28" i="171"/>
  <c r="AH29" i="171"/>
  <c r="AI29" i="171"/>
  <c r="AJ29" i="171"/>
  <c r="AK29" i="171"/>
  <c r="AL29" i="171"/>
  <c r="AM29" i="171"/>
  <c r="AN29" i="171"/>
  <c r="AO29" i="171"/>
  <c r="AP29" i="171"/>
  <c r="AQ29" i="171"/>
  <c r="AR29" i="171"/>
  <c r="AS29" i="171"/>
  <c r="AT29" i="171"/>
  <c r="AU29" i="171"/>
  <c r="AV29" i="171"/>
  <c r="AW29" i="171"/>
  <c r="AH30" i="171"/>
  <c r="AI30" i="171"/>
  <c r="AJ30" i="171"/>
  <c r="AK30" i="171"/>
  <c r="AL30" i="171"/>
  <c r="AM30" i="171"/>
  <c r="AN30" i="171"/>
  <c r="AO30" i="171"/>
  <c r="AP30" i="171"/>
  <c r="AQ30" i="171"/>
  <c r="AR30" i="171"/>
  <c r="AS30" i="171"/>
  <c r="AT30" i="171"/>
  <c r="AU30" i="171"/>
  <c r="AV30" i="171"/>
  <c r="AW30" i="171"/>
  <c r="AH31" i="171"/>
  <c r="AI31" i="171"/>
  <c r="AJ31" i="171"/>
  <c r="AK31" i="171"/>
  <c r="AL31" i="171"/>
  <c r="AM31" i="171"/>
  <c r="AN31" i="171"/>
  <c r="AO31" i="171"/>
  <c r="AP31" i="171"/>
  <c r="AQ31" i="171"/>
  <c r="AR31" i="171"/>
  <c r="AS31" i="171"/>
  <c r="AT31" i="171"/>
  <c r="AU31" i="171"/>
  <c r="AV31" i="171"/>
  <c r="AW31" i="171"/>
  <c r="AH32" i="171"/>
  <c r="AI32" i="171"/>
  <c r="AJ32" i="171"/>
  <c r="AK32" i="171"/>
  <c r="AL32" i="171"/>
  <c r="AM32" i="171"/>
  <c r="AN32" i="171"/>
  <c r="AO32" i="171"/>
  <c r="AP32" i="171"/>
  <c r="AQ32" i="171"/>
  <c r="AR32" i="171"/>
  <c r="AS32" i="171"/>
  <c r="AT32" i="171"/>
  <c r="AU32" i="171"/>
  <c r="AV32" i="171"/>
  <c r="AW32" i="171"/>
  <c r="AH33" i="171"/>
  <c r="AI33" i="171"/>
  <c r="AJ33" i="171"/>
  <c r="AK33" i="171"/>
  <c r="AL33" i="171"/>
  <c r="AM33" i="171"/>
  <c r="AN33" i="171"/>
  <c r="AO33" i="171"/>
  <c r="AP33" i="171"/>
  <c r="AQ33" i="171"/>
  <c r="AR33" i="171"/>
  <c r="AS33" i="171"/>
  <c r="AT33" i="171"/>
  <c r="AU33" i="171"/>
  <c r="AV33" i="171"/>
  <c r="AW33" i="171"/>
  <c r="AH34" i="171"/>
  <c r="AI34" i="171"/>
  <c r="AJ34" i="171"/>
  <c r="AK34" i="171"/>
  <c r="AL34" i="171"/>
  <c r="AM34" i="171"/>
  <c r="AN34" i="171"/>
  <c r="AO34" i="171"/>
  <c r="AP34" i="171"/>
  <c r="AQ34" i="171"/>
  <c r="AR34" i="171"/>
  <c r="AS34" i="171"/>
  <c r="AT34" i="171"/>
  <c r="AU34" i="171"/>
  <c r="AV34" i="171"/>
  <c r="AW34" i="171"/>
  <c r="AH35" i="171"/>
  <c r="AI35" i="171"/>
  <c r="AJ35" i="171"/>
  <c r="AK35" i="171"/>
  <c r="AL35" i="171"/>
  <c r="AM35" i="171"/>
  <c r="AN35" i="171"/>
  <c r="AO35" i="171"/>
  <c r="AP35" i="171"/>
  <c r="AQ35" i="171"/>
  <c r="AR35" i="171"/>
  <c r="AS35" i="171"/>
  <c r="AT35" i="171"/>
  <c r="AU35" i="171"/>
  <c r="AV35" i="171"/>
  <c r="AW35" i="171"/>
  <c r="AH36" i="171"/>
  <c r="AI36" i="171"/>
  <c r="AJ36" i="171"/>
  <c r="AK36" i="171"/>
  <c r="AL36" i="171"/>
  <c r="AM36" i="171"/>
  <c r="AN36" i="171"/>
  <c r="AO36" i="171"/>
  <c r="AP36" i="171"/>
  <c r="AQ36" i="171"/>
  <c r="AR36" i="171"/>
  <c r="AS36" i="171"/>
  <c r="AT36" i="171"/>
  <c r="AU36" i="171"/>
  <c r="AV36" i="171"/>
  <c r="AW36" i="171"/>
  <c r="AH37" i="171"/>
  <c r="AI37" i="171"/>
  <c r="AJ37" i="171"/>
  <c r="AK37" i="171"/>
  <c r="AL37" i="171"/>
  <c r="AM37" i="171"/>
  <c r="AN37" i="171"/>
  <c r="AO37" i="171"/>
  <c r="AP37" i="171"/>
  <c r="AQ37" i="171"/>
  <c r="AR37" i="171"/>
  <c r="AS37" i="171"/>
  <c r="AT37" i="171"/>
  <c r="AU37" i="171"/>
  <c r="AV37" i="171"/>
  <c r="AW37" i="171"/>
  <c r="AH38" i="171"/>
  <c r="AI38" i="171"/>
  <c r="AJ38" i="171"/>
  <c r="AK38" i="171"/>
  <c r="AL38" i="171"/>
  <c r="AM38" i="171"/>
  <c r="AN38" i="171"/>
  <c r="AO38" i="171"/>
  <c r="AP38" i="171"/>
  <c r="AQ38" i="171"/>
  <c r="AR38" i="171"/>
  <c r="AS38" i="171"/>
  <c r="AT38" i="171"/>
  <c r="AU38" i="171"/>
  <c r="AV38" i="171"/>
  <c r="AW38" i="171"/>
  <c r="AH39" i="171"/>
  <c r="AI39" i="171"/>
  <c r="AJ39" i="171"/>
  <c r="AK39" i="171"/>
  <c r="AL39" i="171"/>
  <c r="AM39" i="171"/>
  <c r="AN39" i="171"/>
  <c r="AO39" i="171"/>
  <c r="AP39" i="171"/>
  <c r="AQ39" i="171"/>
  <c r="AR39" i="171"/>
  <c r="AS39" i="171"/>
  <c r="AT39" i="171"/>
  <c r="AU39" i="171"/>
  <c r="AV39" i="171"/>
  <c r="AW39" i="171"/>
  <c r="AH40" i="171"/>
  <c r="AI40" i="171"/>
  <c r="AJ40" i="171"/>
  <c r="AK40" i="171"/>
  <c r="AL40" i="171"/>
  <c r="AM40" i="171"/>
  <c r="AN40" i="171"/>
  <c r="AO40" i="171"/>
  <c r="AP40" i="171"/>
  <c r="AQ40" i="171"/>
  <c r="AR40" i="171"/>
  <c r="AS40" i="171"/>
  <c r="AT40" i="171"/>
  <c r="AU40" i="171"/>
  <c r="AV40" i="171"/>
  <c r="AW40" i="171"/>
  <c r="AH41" i="171"/>
  <c r="AI41" i="171"/>
  <c r="AJ41" i="171"/>
  <c r="AK41" i="171"/>
  <c r="AL41" i="171"/>
  <c r="AM41" i="171"/>
  <c r="AN41" i="171"/>
  <c r="AO41" i="171"/>
  <c r="AP41" i="171"/>
  <c r="AQ41" i="171"/>
  <c r="AR41" i="171"/>
  <c r="AS41" i="171"/>
  <c r="AT41" i="171"/>
  <c r="AU41" i="171"/>
  <c r="AV41" i="171"/>
  <c r="AW41" i="171"/>
  <c r="AH42" i="171"/>
  <c r="AI42" i="171"/>
  <c r="AJ42" i="171"/>
  <c r="AK42" i="171"/>
  <c r="AL42" i="171"/>
  <c r="AM42" i="171"/>
  <c r="AN42" i="171"/>
  <c r="AO42" i="171"/>
  <c r="AP42" i="171"/>
  <c r="AQ42" i="171"/>
  <c r="AR42" i="171"/>
  <c r="AS42" i="171"/>
  <c r="AT42" i="171"/>
  <c r="AU42" i="171"/>
  <c r="AV42" i="171"/>
  <c r="AW42" i="171"/>
  <c r="AH43" i="171"/>
  <c r="AI43" i="171"/>
  <c r="AJ43" i="171"/>
  <c r="AK43" i="171"/>
  <c r="AL43" i="171"/>
  <c r="AM43" i="171"/>
  <c r="AN43" i="171"/>
  <c r="AO43" i="171"/>
  <c r="AP43" i="171"/>
  <c r="AQ43" i="171"/>
  <c r="AR43" i="171"/>
  <c r="AS43" i="171"/>
  <c r="AT43" i="171"/>
  <c r="AU43" i="171"/>
  <c r="AV43" i="171"/>
  <c r="AW43" i="171"/>
  <c r="AH44" i="171"/>
  <c r="AI44" i="171"/>
  <c r="AJ44" i="171"/>
  <c r="AK44" i="171"/>
  <c r="AL44" i="171"/>
  <c r="AM44" i="171"/>
  <c r="AN44" i="171"/>
  <c r="AO44" i="171"/>
  <c r="AP44" i="171"/>
  <c r="AQ44" i="171"/>
  <c r="AR44" i="171"/>
  <c r="AS44" i="171"/>
  <c r="AT44" i="171"/>
  <c r="AU44" i="171"/>
  <c r="AV44" i="171"/>
  <c r="AW44" i="171"/>
  <c r="AH45" i="171"/>
  <c r="AI45" i="171"/>
  <c r="AJ45" i="171"/>
  <c r="AK45" i="171"/>
  <c r="AL45" i="171"/>
  <c r="AM45" i="171"/>
  <c r="AN45" i="171"/>
  <c r="AO45" i="171"/>
  <c r="AP45" i="171"/>
  <c r="AQ45" i="171"/>
  <c r="AR45" i="171"/>
  <c r="AS45" i="171"/>
  <c r="AT45" i="171"/>
  <c r="AU45" i="171"/>
  <c r="AV45" i="171"/>
  <c r="AW45" i="171"/>
  <c r="AH46" i="171"/>
  <c r="AI46" i="171"/>
  <c r="AJ46" i="171"/>
  <c r="AK46" i="171"/>
  <c r="AL46" i="171"/>
  <c r="AM46" i="171"/>
  <c r="AN46" i="171"/>
  <c r="AO46" i="171"/>
  <c r="AP46" i="171"/>
  <c r="AQ46" i="171"/>
  <c r="AR46" i="171"/>
  <c r="AS46" i="171"/>
  <c r="AT46" i="171"/>
  <c r="AU46" i="171"/>
  <c r="AV46" i="171"/>
  <c r="AW46" i="171"/>
  <c r="AH47" i="171"/>
  <c r="AI47" i="171"/>
  <c r="AJ47" i="171"/>
  <c r="AK47" i="171"/>
  <c r="AL47" i="171"/>
  <c r="AM47" i="171"/>
  <c r="AN47" i="171"/>
  <c r="AO47" i="171"/>
  <c r="AP47" i="171"/>
  <c r="AQ47" i="171"/>
  <c r="AR47" i="171"/>
  <c r="AS47" i="171"/>
  <c r="AT47" i="171"/>
  <c r="AU47" i="171"/>
  <c r="AV47" i="171"/>
  <c r="AW47" i="171"/>
  <c r="AH48" i="171"/>
  <c r="AI48" i="171"/>
  <c r="AJ48" i="171"/>
  <c r="AK48" i="171"/>
  <c r="AL48" i="171"/>
  <c r="AM48" i="171"/>
  <c r="AN48" i="171"/>
  <c r="AO48" i="171"/>
  <c r="AP48" i="171"/>
  <c r="AQ48" i="171"/>
  <c r="AR48" i="171"/>
  <c r="AS48" i="171"/>
  <c r="AT48" i="171"/>
  <c r="AU48" i="171"/>
  <c r="AV48" i="171"/>
  <c r="AW48" i="171"/>
  <c r="AH49" i="171"/>
  <c r="AI49" i="171"/>
  <c r="AJ49" i="171"/>
  <c r="AK49" i="171"/>
  <c r="AL49" i="171"/>
  <c r="AM49" i="171"/>
  <c r="AN49" i="171"/>
  <c r="AO49" i="171"/>
  <c r="AP49" i="171"/>
  <c r="AQ49" i="171"/>
  <c r="AR49" i="171"/>
  <c r="AS49" i="171"/>
  <c r="AT49" i="171"/>
  <c r="AU49" i="171"/>
  <c r="AV49" i="171"/>
  <c r="AW49" i="171"/>
  <c r="AH50" i="171"/>
  <c r="AI50" i="171"/>
  <c r="AJ50" i="171"/>
  <c r="AK50" i="171"/>
  <c r="AL50" i="171"/>
  <c r="AM50" i="171"/>
  <c r="AN50" i="171"/>
  <c r="AO50" i="171"/>
  <c r="AP50" i="171"/>
  <c r="AQ50" i="171"/>
  <c r="AR50" i="171"/>
  <c r="AS50" i="171"/>
  <c r="AT50" i="171"/>
  <c r="AU50" i="171"/>
  <c r="AV50" i="171"/>
  <c r="AW50" i="171"/>
  <c r="AH51" i="171"/>
  <c r="AI51" i="171"/>
  <c r="AJ51" i="171"/>
  <c r="AK51" i="171"/>
  <c r="AL51" i="171"/>
  <c r="AM51" i="171"/>
  <c r="AN51" i="171"/>
  <c r="AO51" i="171"/>
  <c r="AP51" i="171"/>
  <c r="AQ51" i="171"/>
  <c r="AR51" i="171"/>
  <c r="AS51" i="171"/>
  <c r="AT51" i="171"/>
  <c r="AU51" i="171"/>
  <c r="AV51" i="171"/>
  <c r="AW51" i="171"/>
  <c r="AH52" i="171"/>
  <c r="AI52" i="171"/>
  <c r="AJ52" i="171"/>
  <c r="AK52" i="171"/>
  <c r="AL52" i="171"/>
  <c r="AM52" i="171"/>
  <c r="AN52" i="171"/>
  <c r="AO52" i="171"/>
  <c r="AP52" i="171"/>
  <c r="AQ52" i="171"/>
  <c r="AR52" i="171"/>
  <c r="AS52" i="171"/>
  <c r="AT52" i="171"/>
  <c r="AU52" i="171"/>
  <c r="AV52" i="171"/>
  <c r="AW52" i="171"/>
  <c r="AI2" i="171"/>
  <c r="AJ2" i="171"/>
  <c r="AK2" i="171"/>
  <c r="AL2" i="171"/>
  <c r="AM2" i="171"/>
  <c r="AN2" i="171"/>
  <c r="AO2" i="171"/>
  <c r="AP2" i="171"/>
  <c r="AQ2" i="171"/>
  <c r="AR2" i="171"/>
  <c r="AS2" i="171"/>
  <c r="AT2" i="171"/>
  <c r="AU2" i="171"/>
  <c r="AV2" i="171"/>
  <c r="AW2" i="171"/>
  <c r="AH2" i="171"/>
  <c r="R3" i="171"/>
  <c r="S3" i="171"/>
  <c r="T3" i="171"/>
  <c r="U3" i="171"/>
  <c r="V3" i="171"/>
  <c r="W3" i="171"/>
  <c r="X3" i="171"/>
  <c r="Y3" i="171"/>
  <c r="Z3" i="171"/>
  <c r="AA3" i="171"/>
  <c r="AB3" i="171"/>
  <c r="AC3" i="171"/>
  <c r="AD3" i="171"/>
  <c r="AE3" i="171"/>
  <c r="AF3" i="171"/>
  <c r="AG3" i="171"/>
  <c r="R4" i="171"/>
  <c r="S4" i="171"/>
  <c r="T4" i="171"/>
  <c r="U4" i="171"/>
  <c r="V4" i="171"/>
  <c r="W4" i="171"/>
  <c r="X4" i="171"/>
  <c r="Y4" i="171"/>
  <c r="Z4" i="171"/>
  <c r="AA4" i="171"/>
  <c r="AB4" i="171"/>
  <c r="AC4" i="171"/>
  <c r="AD4" i="171"/>
  <c r="AE4" i="171"/>
  <c r="AF4" i="171"/>
  <c r="AG4" i="171"/>
  <c r="R5" i="171"/>
  <c r="S5" i="171"/>
  <c r="T5" i="171"/>
  <c r="U5" i="171"/>
  <c r="V5" i="171"/>
  <c r="W5" i="171"/>
  <c r="X5" i="171"/>
  <c r="Y5" i="171"/>
  <c r="Z5" i="171"/>
  <c r="AA5" i="171"/>
  <c r="AB5" i="171"/>
  <c r="AC5" i="171"/>
  <c r="AD5" i="171"/>
  <c r="AE5" i="171"/>
  <c r="AF5" i="171"/>
  <c r="AG5" i="171"/>
  <c r="R6" i="171"/>
  <c r="S6" i="171"/>
  <c r="T6" i="171"/>
  <c r="U6" i="171"/>
  <c r="V6" i="171"/>
  <c r="W6" i="171"/>
  <c r="X6" i="171"/>
  <c r="Y6" i="171"/>
  <c r="Z6" i="171"/>
  <c r="AA6" i="171"/>
  <c r="AB6" i="171"/>
  <c r="AC6" i="171"/>
  <c r="AD6" i="171"/>
  <c r="AE6" i="171"/>
  <c r="AF6" i="171"/>
  <c r="AG6" i="171"/>
  <c r="R7" i="171"/>
  <c r="S7" i="171"/>
  <c r="T7" i="171"/>
  <c r="U7" i="171"/>
  <c r="V7" i="171"/>
  <c r="W7" i="171"/>
  <c r="X7" i="171"/>
  <c r="Y7" i="171"/>
  <c r="Z7" i="171"/>
  <c r="AA7" i="171"/>
  <c r="AB7" i="171"/>
  <c r="AC7" i="171"/>
  <c r="AD7" i="171"/>
  <c r="AE7" i="171"/>
  <c r="AF7" i="171"/>
  <c r="AG7" i="171"/>
  <c r="R8" i="171"/>
  <c r="S8" i="171"/>
  <c r="T8" i="171"/>
  <c r="U8" i="171"/>
  <c r="V8" i="171"/>
  <c r="W8" i="171"/>
  <c r="X8" i="171"/>
  <c r="Y8" i="171"/>
  <c r="Z8" i="171"/>
  <c r="AA8" i="171"/>
  <c r="AB8" i="171"/>
  <c r="AC8" i="171"/>
  <c r="AD8" i="171"/>
  <c r="AE8" i="171"/>
  <c r="AF8" i="171"/>
  <c r="AG8" i="171"/>
  <c r="R9" i="171"/>
  <c r="S9" i="171"/>
  <c r="T9" i="171"/>
  <c r="U9" i="171"/>
  <c r="V9" i="171"/>
  <c r="W9" i="171"/>
  <c r="X9" i="171"/>
  <c r="Y9" i="171"/>
  <c r="Z9" i="171"/>
  <c r="AA9" i="171"/>
  <c r="AB9" i="171"/>
  <c r="AC9" i="171"/>
  <c r="AD9" i="171"/>
  <c r="AE9" i="171"/>
  <c r="AF9" i="171"/>
  <c r="AG9" i="171"/>
  <c r="R10" i="171"/>
  <c r="S10" i="171"/>
  <c r="T10" i="171"/>
  <c r="U10" i="171"/>
  <c r="V10" i="171"/>
  <c r="W10" i="171"/>
  <c r="X10" i="171"/>
  <c r="Y10" i="171"/>
  <c r="Z10" i="171"/>
  <c r="AA10" i="171"/>
  <c r="AB10" i="171"/>
  <c r="AC10" i="171"/>
  <c r="AD10" i="171"/>
  <c r="AE10" i="171"/>
  <c r="AF10" i="171"/>
  <c r="AG10" i="171"/>
  <c r="R11" i="171"/>
  <c r="S11" i="171"/>
  <c r="T11" i="171"/>
  <c r="U11" i="171"/>
  <c r="V11" i="171"/>
  <c r="W11" i="171"/>
  <c r="X11" i="171"/>
  <c r="Y11" i="171"/>
  <c r="Z11" i="171"/>
  <c r="AA11" i="171"/>
  <c r="AB11" i="171"/>
  <c r="AC11" i="171"/>
  <c r="AD11" i="171"/>
  <c r="AE11" i="171"/>
  <c r="AF11" i="171"/>
  <c r="AG11" i="171"/>
  <c r="R12" i="171"/>
  <c r="S12" i="171"/>
  <c r="T12" i="171"/>
  <c r="U12" i="171"/>
  <c r="V12" i="171"/>
  <c r="W12" i="171"/>
  <c r="X12" i="171"/>
  <c r="Y12" i="171"/>
  <c r="Z12" i="171"/>
  <c r="AA12" i="171"/>
  <c r="AB12" i="171"/>
  <c r="AC12" i="171"/>
  <c r="AD12" i="171"/>
  <c r="AE12" i="171"/>
  <c r="AF12" i="171"/>
  <c r="AG12" i="171"/>
  <c r="R13" i="171"/>
  <c r="S13" i="171"/>
  <c r="T13" i="171"/>
  <c r="U13" i="171"/>
  <c r="V13" i="171"/>
  <c r="W13" i="171"/>
  <c r="X13" i="171"/>
  <c r="Y13" i="171"/>
  <c r="Z13" i="171"/>
  <c r="AA13" i="171"/>
  <c r="AB13" i="171"/>
  <c r="AC13" i="171"/>
  <c r="AD13" i="171"/>
  <c r="AE13" i="171"/>
  <c r="AF13" i="171"/>
  <c r="AG13" i="171"/>
  <c r="R14" i="171"/>
  <c r="S14" i="171"/>
  <c r="T14" i="171"/>
  <c r="U14" i="171"/>
  <c r="V14" i="171"/>
  <c r="W14" i="171"/>
  <c r="X14" i="171"/>
  <c r="Y14" i="171"/>
  <c r="Z14" i="171"/>
  <c r="AA14" i="171"/>
  <c r="AB14" i="171"/>
  <c r="AC14" i="171"/>
  <c r="AD14" i="171"/>
  <c r="AE14" i="171"/>
  <c r="AF14" i="171"/>
  <c r="AG14" i="171"/>
  <c r="R15" i="171"/>
  <c r="S15" i="171"/>
  <c r="T15" i="171"/>
  <c r="U15" i="171"/>
  <c r="V15" i="171"/>
  <c r="W15" i="171"/>
  <c r="X15" i="171"/>
  <c r="Y15" i="171"/>
  <c r="Z15" i="171"/>
  <c r="AA15" i="171"/>
  <c r="AB15" i="171"/>
  <c r="AC15" i="171"/>
  <c r="AD15" i="171"/>
  <c r="AE15" i="171"/>
  <c r="AF15" i="171"/>
  <c r="AG15" i="171"/>
  <c r="R16" i="171"/>
  <c r="S16" i="171"/>
  <c r="T16" i="171"/>
  <c r="U16" i="171"/>
  <c r="V16" i="171"/>
  <c r="W16" i="171"/>
  <c r="X16" i="171"/>
  <c r="Y16" i="171"/>
  <c r="Z16" i="171"/>
  <c r="AA16" i="171"/>
  <c r="AB16" i="171"/>
  <c r="AC16" i="171"/>
  <c r="AD16" i="171"/>
  <c r="AE16" i="171"/>
  <c r="AF16" i="171"/>
  <c r="AG16" i="171"/>
  <c r="R17" i="171"/>
  <c r="S17" i="171"/>
  <c r="T17" i="171"/>
  <c r="U17" i="171"/>
  <c r="V17" i="171"/>
  <c r="W17" i="171"/>
  <c r="X17" i="171"/>
  <c r="Y17" i="171"/>
  <c r="Z17" i="171"/>
  <c r="AA17" i="171"/>
  <c r="AB17" i="171"/>
  <c r="AC17" i="171"/>
  <c r="AD17" i="171"/>
  <c r="AE17" i="171"/>
  <c r="AF17" i="171"/>
  <c r="AG17" i="171"/>
  <c r="R18" i="171"/>
  <c r="S18" i="171"/>
  <c r="T18" i="171"/>
  <c r="U18" i="171"/>
  <c r="V18" i="171"/>
  <c r="W18" i="171"/>
  <c r="X18" i="171"/>
  <c r="Y18" i="171"/>
  <c r="Z18" i="171"/>
  <c r="AA18" i="171"/>
  <c r="AB18" i="171"/>
  <c r="AC18" i="171"/>
  <c r="AD18" i="171"/>
  <c r="AE18" i="171"/>
  <c r="AF18" i="171"/>
  <c r="AG18" i="171"/>
  <c r="R19" i="171"/>
  <c r="S19" i="171"/>
  <c r="T19" i="171"/>
  <c r="U19" i="171"/>
  <c r="V19" i="171"/>
  <c r="W19" i="171"/>
  <c r="X19" i="171"/>
  <c r="Y19" i="171"/>
  <c r="Z19" i="171"/>
  <c r="AA19" i="171"/>
  <c r="AB19" i="171"/>
  <c r="AC19" i="171"/>
  <c r="AD19" i="171"/>
  <c r="AE19" i="171"/>
  <c r="AF19" i="171"/>
  <c r="AG19" i="171"/>
  <c r="R20" i="171"/>
  <c r="S20" i="171"/>
  <c r="T20" i="171"/>
  <c r="U20" i="171"/>
  <c r="V20" i="171"/>
  <c r="W20" i="171"/>
  <c r="X20" i="171"/>
  <c r="Y20" i="171"/>
  <c r="Z20" i="171"/>
  <c r="AA20" i="171"/>
  <c r="AB20" i="171"/>
  <c r="AC20" i="171"/>
  <c r="AD20" i="171"/>
  <c r="AE20" i="171"/>
  <c r="AF20" i="171"/>
  <c r="AG20" i="171"/>
  <c r="R21" i="171"/>
  <c r="S21" i="171"/>
  <c r="T21" i="171"/>
  <c r="U21" i="171"/>
  <c r="V21" i="171"/>
  <c r="W21" i="171"/>
  <c r="X21" i="171"/>
  <c r="Y21" i="171"/>
  <c r="Z21" i="171"/>
  <c r="AA21" i="171"/>
  <c r="AB21" i="171"/>
  <c r="AC21" i="171"/>
  <c r="AD21" i="171"/>
  <c r="AE21" i="171"/>
  <c r="AF21" i="171"/>
  <c r="AG21" i="171"/>
  <c r="R22" i="171"/>
  <c r="S22" i="171"/>
  <c r="T22" i="171"/>
  <c r="U22" i="171"/>
  <c r="V22" i="171"/>
  <c r="W22" i="171"/>
  <c r="X22" i="171"/>
  <c r="Y22" i="171"/>
  <c r="Z22" i="171"/>
  <c r="AA22" i="171"/>
  <c r="AB22" i="171"/>
  <c r="AC22" i="171"/>
  <c r="AD22" i="171"/>
  <c r="AE22" i="171"/>
  <c r="AF22" i="171"/>
  <c r="AG22" i="171"/>
  <c r="R23" i="171"/>
  <c r="S23" i="171"/>
  <c r="T23" i="171"/>
  <c r="U23" i="171"/>
  <c r="V23" i="171"/>
  <c r="W23" i="171"/>
  <c r="X23" i="171"/>
  <c r="Y23" i="171"/>
  <c r="Z23" i="171"/>
  <c r="AA23" i="171"/>
  <c r="AB23" i="171"/>
  <c r="AC23" i="171"/>
  <c r="AD23" i="171"/>
  <c r="AE23" i="171"/>
  <c r="AF23" i="171"/>
  <c r="AG23" i="171"/>
  <c r="R24" i="171"/>
  <c r="S24" i="171"/>
  <c r="T24" i="171"/>
  <c r="U24" i="171"/>
  <c r="V24" i="171"/>
  <c r="W24" i="171"/>
  <c r="X24" i="171"/>
  <c r="Y24" i="171"/>
  <c r="Z24" i="171"/>
  <c r="AA24" i="171"/>
  <c r="AB24" i="171"/>
  <c r="AC24" i="171"/>
  <c r="AD24" i="171"/>
  <c r="AE24" i="171"/>
  <c r="AF24" i="171"/>
  <c r="AG24" i="171"/>
  <c r="R25" i="171"/>
  <c r="S25" i="171"/>
  <c r="T25" i="171"/>
  <c r="U25" i="171"/>
  <c r="V25" i="171"/>
  <c r="W25" i="171"/>
  <c r="X25" i="171"/>
  <c r="Y25" i="171"/>
  <c r="Z25" i="171"/>
  <c r="AA25" i="171"/>
  <c r="AB25" i="171"/>
  <c r="AC25" i="171"/>
  <c r="AD25" i="171"/>
  <c r="AE25" i="171"/>
  <c r="AF25" i="171"/>
  <c r="AG25" i="171"/>
  <c r="R26" i="171"/>
  <c r="S26" i="171"/>
  <c r="T26" i="171"/>
  <c r="U26" i="171"/>
  <c r="V26" i="171"/>
  <c r="W26" i="171"/>
  <c r="X26" i="171"/>
  <c r="Y26" i="171"/>
  <c r="Z26" i="171"/>
  <c r="AA26" i="171"/>
  <c r="AB26" i="171"/>
  <c r="AC26" i="171"/>
  <c r="AD26" i="171"/>
  <c r="AE26" i="171"/>
  <c r="AF26" i="171"/>
  <c r="AG26" i="171"/>
  <c r="R27" i="171"/>
  <c r="S27" i="171"/>
  <c r="T27" i="171"/>
  <c r="U27" i="171"/>
  <c r="V27" i="171"/>
  <c r="W27" i="171"/>
  <c r="X27" i="171"/>
  <c r="Y27" i="171"/>
  <c r="Z27" i="171"/>
  <c r="AA27" i="171"/>
  <c r="AB27" i="171"/>
  <c r="AC27" i="171"/>
  <c r="AD27" i="171"/>
  <c r="AE27" i="171"/>
  <c r="AF27" i="171"/>
  <c r="AG27" i="171"/>
  <c r="R28" i="171"/>
  <c r="S28" i="171"/>
  <c r="T28" i="171"/>
  <c r="U28" i="171"/>
  <c r="V28" i="171"/>
  <c r="W28" i="171"/>
  <c r="X28" i="171"/>
  <c r="Y28" i="171"/>
  <c r="Z28" i="171"/>
  <c r="AA28" i="171"/>
  <c r="AB28" i="171"/>
  <c r="AC28" i="171"/>
  <c r="AD28" i="171"/>
  <c r="AE28" i="171"/>
  <c r="AF28" i="171"/>
  <c r="AG28" i="171"/>
  <c r="R29" i="171"/>
  <c r="S29" i="171"/>
  <c r="T29" i="171"/>
  <c r="U29" i="171"/>
  <c r="V29" i="171"/>
  <c r="W29" i="171"/>
  <c r="X29" i="171"/>
  <c r="Y29" i="171"/>
  <c r="Z29" i="171"/>
  <c r="AA29" i="171"/>
  <c r="AB29" i="171"/>
  <c r="AC29" i="171"/>
  <c r="AD29" i="171"/>
  <c r="AE29" i="171"/>
  <c r="AF29" i="171"/>
  <c r="AG29" i="171"/>
  <c r="R30" i="171"/>
  <c r="S30" i="171"/>
  <c r="T30" i="171"/>
  <c r="U30" i="171"/>
  <c r="V30" i="171"/>
  <c r="W30" i="171"/>
  <c r="X30" i="171"/>
  <c r="Y30" i="171"/>
  <c r="Z30" i="171"/>
  <c r="AA30" i="171"/>
  <c r="AB30" i="171"/>
  <c r="AC30" i="171"/>
  <c r="AD30" i="171"/>
  <c r="AE30" i="171"/>
  <c r="AF30" i="171"/>
  <c r="AG30" i="171"/>
  <c r="R31" i="171"/>
  <c r="S31" i="171"/>
  <c r="T31" i="171"/>
  <c r="U31" i="171"/>
  <c r="V31" i="171"/>
  <c r="W31" i="171"/>
  <c r="X31" i="171"/>
  <c r="Y31" i="171"/>
  <c r="Z31" i="171"/>
  <c r="AA31" i="171"/>
  <c r="AB31" i="171"/>
  <c r="AC31" i="171"/>
  <c r="AD31" i="171"/>
  <c r="AE31" i="171"/>
  <c r="AF31" i="171"/>
  <c r="AG31" i="171"/>
  <c r="R32" i="171"/>
  <c r="S32" i="171"/>
  <c r="T32" i="171"/>
  <c r="U32" i="171"/>
  <c r="V32" i="171"/>
  <c r="W32" i="171"/>
  <c r="X32" i="171"/>
  <c r="Y32" i="171"/>
  <c r="Z32" i="171"/>
  <c r="AA32" i="171"/>
  <c r="AB32" i="171"/>
  <c r="AC32" i="171"/>
  <c r="AD32" i="171"/>
  <c r="AE32" i="171"/>
  <c r="AF32" i="171"/>
  <c r="AG32" i="171"/>
  <c r="R33" i="171"/>
  <c r="S33" i="171"/>
  <c r="T33" i="171"/>
  <c r="U33" i="171"/>
  <c r="V33" i="171"/>
  <c r="W33" i="171"/>
  <c r="X33" i="171"/>
  <c r="Y33" i="171"/>
  <c r="Z33" i="171"/>
  <c r="AA33" i="171"/>
  <c r="AB33" i="171"/>
  <c r="AC33" i="171"/>
  <c r="AD33" i="171"/>
  <c r="AE33" i="171"/>
  <c r="AF33" i="171"/>
  <c r="AG33" i="171"/>
  <c r="R34" i="171"/>
  <c r="S34" i="171"/>
  <c r="T34" i="171"/>
  <c r="U34" i="171"/>
  <c r="V34" i="171"/>
  <c r="W34" i="171"/>
  <c r="X34" i="171"/>
  <c r="Y34" i="171"/>
  <c r="Z34" i="171"/>
  <c r="AA34" i="171"/>
  <c r="AB34" i="171"/>
  <c r="AC34" i="171"/>
  <c r="AD34" i="171"/>
  <c r="AE34" i="171"/>
  <c r="AF34" i="171"/>
  <c r="AG34" i="171"/>
  <c r="R35" i="171"/>
  <c r="S35" i="171"/>
  <c r="T35" i="171"/>
  <c r="U35" i="171"/>
  <c r="V35" i="171"/>
  <c r="W35" i="171"/>
  <c r="X35" i="171"/>
  <c r="Y35" i="171"/>
  <c r="Z35" i="171"/>
  <c r="AA35" i="171"/>
  <c r="AB35" i="171"/>
  <c r="AC35" i="171"/>
  <c r="AD35" i="171"/>
  <c r="AE35" i="171"/>
  <c r="AF35" i="171"/>
  <c r="AG35" i="171"/>
  <c r="R36" i="171"/>
  <c r="S36" i="171"/>
  <c r="T36" i="171"/>
  <c r="U36" i="171"/>
  <c r="V36" i="171"/>
  <c r="W36" i="171"/>
  <c r="X36" i="171"/>
  <c r="Y36" i="171"/>
  <c r="Z36" i="171"/>
  <c r="AA36" i="171"/>
  <c r="AB36" i="171"/>
  <c r="AC36" i="171"/>
  <c r="AD36" i="171"/>
  <c r="AE36" i="171"/>
  <c r="AF36" i="171"/>
  <c r="AG36" i="171"/>
  <c r="R37" i="171"/>
  <c r="S37" i="171"/>
  <c r="T37" i="171"/>
  <c r="U37" i="171"/>
  <c r="V37" i="171"/>
  <c r="W37" i="171"/>
  <c r="X37" i="171"/>
  <c r="Y37" i="171"/>
  <c r="Z37" i="171"/>
  <c r="AA37" i="171"/>
  <c r="AB37" i="171"/>
  <c r="AC37" i="171"/>
  <c r="AD37" i="171"/>
  <c r="AE37" i="171"/>
  <c r="AF37" i="171"/>
  <c r="AG37" i="171"/>
  <c r="R38" i="171"/>
  <c r="S38" i="171"/>
  <c r="T38" i="171"/>
  <c r="U38" i="171"/>
  <c r="V38" i="171"/>
  <c r="W38" i="171"/>
  <c r="X38" i="171"/>
  <c r="Y38" i="171"/>
  <c r="Z38" i="171"/>
  <c r="AA38" i="171"/>
  <c r="AB38" i="171"/>
  <c r="AC38" i="171"/>
  <c r="AD38" i="171"/>
  <c r="AE38" i="171"/>
  <c r="AF38" i="171"/>
  <c r="AG38" i="171"/>
  <c r="R39" i="171"/>
  <c r="S39" i="171"/>
  <c r="T39" i="171"/>
  <c r="U39" i="171"/>
  <c r="V39" i="171"/>
  <c r="W39" i="171"/>
  <c r="X39" i="171"/>
  <c r="Y39" i="171"/>
  <c r="Z39" i="171"/>
  <c r="AA39" i="171"/>
  <c r="AB39" i="171"/>
  <c r="AC39" i="171"/>
  <c r="AD39" i="171"/>
  <c r="AE39" i="171"/>
  <c r="AF39" i="171"/>
  <c r="AG39" i="171"/>
  <c r="R40" i="171"/>
  <c r="S40" i="171"/>
  <c r="T40" i="171"/>
  <c r="U40" i="171"/>
  <c r="V40" i="171"/>
  <c r="W40" i="171"/>
  <c r="X40" i="171"/>
  <c r="Y40" i="171"/>
  <c r="Z40" i="171"/>
  <c r="AA40" i="171"/>
  <c r="AB40" i="171"/>
  <c r="AC40" i="171"/>
  <c r="AD40" i="171"/>
  <c r="AE40" i="171"/>
  <c r="AF40" i="171"/>
  <c r="AG40" i="171"/>
  <c r="R41" i="171"/>
  <c r="S41" i="171"/>
  <c r="T41" i="171"/>
  <c r="U41" i="171"/>
  <c r="V41" i="171"/>
  <c r="W41" i="171"/>
  <c r="X41" i="171"/>
  <c r="Y41" i="171"/>
  <c r="Z41" i="171"/>
  <c r="AA41" i="171"/>
  <c r="AB41" i="171"/>
  <c r="AC41" i="171"/>
  <c r="AD41" i="171"/>
  <c r="AE41" i="171"/>
  <c r="AF41" i="171"/>
  <c r="AG41" i="171"/>
  <c r="R42" i="171"/>
  <c r="S42" i="171"/>
  <c r="T42" i="171"/>
  <c r="U42" i="171"/>
  <c r="V42" i="171"/>
  <c r="W42" i="171"/>
  <c r="X42" i="171"/>
  <c r="Y42" i="171"/>
  <c r="Z42" i="171"/>
  <c r="AA42" i="171"/>
  <c r="AB42" i="171"/>
  <c r="AC42" i="171"/>
  <c r="AD42" i="171"/>
  <c r="AE42" i="171"/>
  <c r="AF42" i="171"/>
  <c r="AG42" i="171"/>
  <c r="R43" i="171"/>
  <c r="S43" i="171"/>
  <c r="T43" i="171"/>
  <c r="U43" i="171"/>
  <c r="V43" i="171"/>
  <c r="W43" i="171"/>
  <c r="X43" i="171"/>
  <c r="Y43" i="171"/>
  <c r="Z43" i="171"/>
  <c r="AA43" i="171"/>
  <c r="AB43" i="171"/>
  <c r="AC43" i="171"/>
  <c r="AD43" i="171"/>
  <c r="AE43" i="171"/>
  <c r="AF43" i="171"/>
  <c r="AG43" i="171"/>
  <c r="R44" i="171"/>
  <c r="S44" i="171"/>
  <c r="T44" i="171"/>
  <c r="U44" i="171"/>
  <c r="V44" i="171"/>
  <c r="W44" i="171"/>
  <c r="X44" i="171"/>
  <c r="Y44" i="171"/>
  <c r="Z44" i="171"/>
  <c r="AA44" i="171"/>
  <c r="AB44" i="171"/>
  <c r="AC44" i="171"/>
  <c r="AD44" i="171"/>
  <c r="AE44" i="171"/>
  <c r="AF44" i="171"/>
  <c r="AG44" i="171"/>
  <c r="R45" i="171"/>
  <c r="S45" i="171"/>
  <c r="T45" i="171"/>
  <c r="U45" i="171"/>
  <c r="V45" i="171"/>
  <c r="W45" i="171"/>
  <c r="X45" i="171"/>
  <c r="Y45" i="171"/>
  <c r="Z45" i="171"/>
  <c r="AA45" i="171"/>
  <c r="AB45" i="171"/>
  <c r="AC45" i="171"/>
  <c r="AD45" i="171"/>
  <c r="AE45" i="171"/>
  <c r="AF45" i="171"/>
  <c r="AG45" i="171"/>
  <c r="R46" i="171"/>
  <c r="S46" i="171"/>
  <c r="T46" i="171"/>
  <c r="U46" i="171"/>
  <c r="V46" i="171"/>
  <c r="W46" i="171"/>
  <c r="X46" i="171"/>
  <c r="Y46" i="171"/>
  <c r="Z46" i="171"/>
  <c r="AA46" i="171"/>
  <c r="AB46" i="171"/>
  <c r="AC46" i="171"/>
  <c r="AD46" i="171"/>
  <c r="AE46" i="171"/>
  <c r="AF46" i="171"/>
  <c r="AG46" i="171"/>
  <c r="R47" i="171"/>
  <c r="S47" i="171"/>
  <c r="T47" i="171"/>
  <c r="U47" i="171"/>
  <c r="V47" i="171"/>
  <c r="W47" i="171"/>
  <c r="X47" i="171"/>
  <c r="Y47" i="171"/>
  <c r="Z47" i="171"/>
  <c r="AA47" i="171"/>
  <c r="AB47" i="171"/>
  <c r="AC47" i="171"/>
  <c r="AD47" i="171"/>
  <c r="AE47" i="171"/>
  <c r="AF47" i="171"/>
  <c r="AG47" i="171"/>
  <c r="R48" i="171"/>
  <c r="S48" i="171"/>
  <c r="T48" i="171"/>
  <c r="U48" i="171"/>
  <c r="V48" i="171"/>
  <c r="W48" i="171"/>
  <c r="X48" i="171"/>
  <c r="Y48" i="171"/>
  <c r="Z48" i="171"/>
  <c r="AA48" i="171"/>
  <c r="AB48" i="171"/>
  <c r="AC48" i="171"/>
  <c r="AD48" i="171"/>
  <c r="AE48" i="171"/>
  <c r="AF48" i="171"/>
  <c r="AG48" i="171"/>
  <c r="R49" i="171"/>
  <c r="S49" i="171"/>
  <c r="T49" i="171"/>
  <c r="U49" i="171"/>
  <c r="V49" i="171"/>
  <c r="W49" i="171"/>
  <c r="X49" i="171"/>
  <c r="Y49" i="171"/>
  <c r="Z49" i="171"/>
  <c r="AA49" i="171"/>
  <c r="AB49" i="171"/>
  <c r="AC49" i="171"/>
  <c r="AD49" i="171"/>
  <c r="AE49" i="171"/>
  <c r="AF49" i="171"/>
  <c r="AG49" i="171"/>
  <c r="R50" i="171"/>
  <c r="S50" i="171"/>
  <c r="T50" i="171"/>
  <c r="U50" i="171"/>
  <c r="V50" i="171"/>
  <c r="W50" i="171"/>
  <c r="X50" i="171"/>
  <c r="Y50" i="171"/>
  <c r="Z50" i="171"/>
  <c r="AA50" i="171"/>
  <c r="AB50" i="171"/>
  <c r="AC50" i="171"/>
  <c r="AD50" i="171"/>
  <c r="AE50" i="171"/>
  <c r="AF50" i="171"/>
  <c r="AG50" i="171"/>
  <c r="R51" i="171"/>
  <c r="S51" i="171"/>
  <c r="T51" i="171"/>
  <c r="U51" i="171"/>
  <c r="V51" i="171"/>
  <c r="W51" i="171"/>
  <c r="X51" i="171"/>
  <c r="Y51" i="171"/>
  <c r="Z51" i="171"/>
  <c r="AA51" i="171"/>
  <c r="AB51" i="171"/>
  <c r="AC51" i="171"/>
  <c r="AD51" i="171"/>
  <c r="AE51" i="171"/>
  <c r="AF51" i="171"/>
  <c r="AG51" i="171"/>
  <c r="R52" i="171"/>
  <c r="S52" i="171"/>
  <c r="T52" i="171"/>
  <c r="U52" i="171"/>
  <c r="V52" i="171"/>
  <c r="W52" i="171"/>
  <c r="X52" i="171"/>
  <c r="Y52" i="171"/>
  <c r="Z52" i="171"/>
  <c r="AA52" i="171"/>
  <c r="AB52" i="171"/>
  <c r="AC52" i="171"/>
  <c r="AD52" i="171"/>
  <c r="AE52" i="171"/>
  <c r="AF52" i="171"/>
  <c r="AG52" i="171"/>
  <c r="S2" i="171"/>
  <c r="T2" i="171"/>
  <c r="U2" i="171"/>
  <c r="V2" i="171"/>
  <c r="W2" i="171"/>
  <c r="X2" i="171"/>
  <c r="Y2" i="171"/>
  <c r="Z2" i="171"/>
  <c r="AA2" i="171"/>
  <c r="AB2" i="171"/>
  <c r="AC2" i="171"/>
  <c r="AD2" i="171"/>
  <c r="AE2" i="171"/>
  <c r="AF2" i="171"/>
  <c r="AG2" i="171"/>
  <c r="R2" i="171"/>
  <c r="B3" i="171"/>
  <c r="C3" i="171"/>
  <c r="D3" i="171"/>
  <c r="E3" i="171"/>
  <c r="F3" i="171"/>
  <c r="G3" i="171"/>
  <c r="H3" i="171"/>
  <c r="I3" i="171"/>
  <c r="J3" i="171"/>
  <c r="K3" i="171"/>
  <c r="L3" i="171"/>
  <c r="M3" i="171"/>
  <c r="N3" i="171"/>
  <c r="O3" i="171"/>
  <c r="P3" i="171"/>
  <c r="Q3" i="171"/>
  <c r="B4" i="171"/>
  <c r="C4" i="171"/>
  <c r="D4" i="171"/>
  <c r="E4" i="171"/>
  <c r="F4" i="171"/>
  <c r="G4" i="171"/>
  <c r="H4" i="171"/>
  <c r="I4" i="171"/>
  <c r="J4" i="171"/>
  <c r="K4" i="171"/>
  <c r="L4" i="171"/>
  <c r="M4" i="171"/>
  <c r="N4" i="171"/>
  <c r="O4" i="171"/>
  <c r="P4" i="171"/>
  <c r="Q4" i="171"/>
  <c r="B5" i="171"/>
  <c r="C5" i="171"/>
  <c r="D5" i="171"/>
  <c r="E5" i="171"/>
  <c r="F5" i="171"/>
  <c r="G5" i="171"/>
  <c r="H5" i="171"/>
  <c r="I5" i="171"/>
  <c r="J5" i="171"/>
  <c r="K5" i="171"/>
  <c r="L5" i="171"/>
  <c r="M5" i="171"/>
  <c r="N5" i="171"/>
  <c r="O5" i="171"/>
  <c r="P5" i="171"/>
  <c r="Q5" i="171"/>
  <c r="B6" i="171"/>
  <c r="C6" i="171"/>
  <c r="D6" i="171"/>
  <c r="E6" i="171"/>
  <c r="F6" i="171"/>
  <c r="G6" i="171"/>
  <c r="H6" i="171"/>
  <c r="I6" i="171"/>
  <c r="J6" i="171"/>
  <c r="K6" i="171"/>
  <c r="L6" i="171"/>
  <c r="M6" i="171"/>
  <c r="N6" i="171"/>
  <c r="O6" i="171"/>
  <c r="P6" i="171"/>
  <c r="Q6" i="171"/>
  <c r="B7" i="171"/>
  <c r="C7" i="171"/>
  <c r="D7" i="171"/>
  <c r="E7" i="171"/>
  <c r="F7" i="171"/>
  <c r="G7" i="171"/>
  <c r="H7" i="171"/>
  <c r="I7" i="171"/>
  <c r="J7" i="171"/>
  <c r="K7" i="171"/>
  <c r="L7" i="171"/>
  <c r="M7" i="171"/>
  <c r="N7" i="171"/>
  <c r="O7" i="171"/>
  <c r="P7" i="171"/>
  <c r="Q7" i="171"/>
  <c r="B8" i="171"/>
  <c r="C8" i="171"/>
  <c r="D8" i="171"/>
  <c r="E8" i="171"/>
  <c r="F8" i="171"/>
  <c r="G8" i="171"/>
  <c r="H8" i="171"/>
  <c r="I8" i="171"/>
  <c r="J8" i="171"/>
  <c r="K8" i="171"/>
  <c r="L8" i="171"/>
  <c r="M8" i="171"/>
  <c r="N8" i="171"/>
  <c r="O8" i="171"/>
  <c r="P8" i="171"/>
  <c r="Q8" i="171"/>
  <c r="B9" i="171"/>
  <c r="C9" i="171"/>
  <c r="D9" i="171"/>
  <c r="E9" i="171"/>
  <c r="F9" i="171"/>
  <c r="G9" i="171"/>
  <c r="H9" i="171"/>
  <c r="I9" i="171"/>
  <c r="J9" i="171"/>
  <c r="K9" i="171"/>
  <c r="L9" i="171"/>
  <c r="M9" i="171"/>
  <c r="N9" i="171"/>
  <c r="O9" i="171"/>
  <c r="P9" i="171"/>
  <c r="Q9" i="171"/>
  <c r="B10" i="171"/>
  <c r="C10" i="171"/>
  <c r="D10" i="171"/>
  <c r="E10" i="171"/>
  <c r="F10" i="171"/>
  <c r="G10" i="171"/>
  <c r="H10" i="171"/>
  <c r="I10" i="171"/>
  <c r="J10" i="171"/>
  <c r="K10" i="171"/>
  <c r="L10" i="171"/>
  <c r="M10" i="171"/>
  <c r="N10" i="171"/>
  <c r="O10" i="171"/>
  <c r="P10" i="171"/>
  <c r="Q10" i="171"/>
  <c r="B11" i="171"/>
  <c r="C11" i="171"/>
  <c r="D11" i="171"/>
  <c r="E11" i="171"/>
  <c r="F11" i="171"/>
  <c r="G11" i="171"/>
  <c r="H11" i="171"/>
  <c r="I11" i="171"/>
  <c r="J11" i="171"/>
  <c r="K11" i="171"/>
  <c r="L11" i="171"/>
  <c r="M11" i="171"/>
  <c r="N11" i="171"/>
  <c r="O11" i="171"/>
  <c r="P11" i="171"/>
  <c r="Q11" i="171"/>
  <c r="B12" i="171"/>
  <c r="C12" i="171"/>
  <c r="D12" i="171"/>
  <c r="E12" i="171"/>
  <c r="F12" i="171"/>
  <c r="G12" i="171"/>
  <c r="H12" i="171"/>
  <c r="I12" i="171"/>
  <c r="J12" i="171"/>
  <c r="K12" i="171"/>
  <c r="L12" i="171"/>
  <c r="M12" i="171"/>
  <c r="N12" i="171"/>
  <c r="O12" i="171"/>
  <c r="P12" i="171"/>
  <c r="Q12" i="171"/>
  <c r="B13" i="171"/>
  <c r="C13" i="171"/>
  <c r="D13" i="171"/>
  <c r="E13" i="171"/>
  <c r="F13" i="171"/>
  <c r="G13" i="171"/>
  <c r="H13" i="171"/>
  <c r="I13" i="171"/>
  <c r="J13" i="171"/>
  <c r="K13" i="171"/>
  <c r="L13" i="171"/>
  <c r="M13" i="171"/>
  <c r="N13" i="171"/>
  <c r="O13" i="171"/>
  <c r="P13" i="171"/>
  <c r="Q13" i="171"/>
  <c r="B14" i="171"/>
  <c r="C14" i="171"/>
  <c r="D14" i="171"/>
  <c r="E14" i="171"/>
  <c r="F14" i="171"/>
  <c r="G14" i="171"/>
  <c r="H14" i="171"/>
  <c r="I14" i="171"/>
  <c r="J14" i="171"/>
  <c r="K14" i="171"/>
  <c r="L14" i="171"/>
  <c r="M14" i="171"/>
  <c r="N14" i="171"/>
  <c r="O14" i="171"/>
  <c r="P14" i="171"/>
  <c r="Q14" i="171"/>
  <c r="B15" i="171"/>
  <c r="C15" i="171"/>
  <c r="D15" i="171"/>
  <c r="E15" i="171"/>
  <c r="F15" i="171"/>
  <c r="G15" i="171"/>
  <c r="H15" i="171"/>
  <c r="I15" i="171"/>
  <c r="J15" i="171"/>
  <c r="K15" i="171"/>
  <c r="L15" i="171"/>
  <c r="M15" i="171"/>
  <c r="N15" i="171"/>
  <c r="O15" i="171"/>
  <c r="P15" i="171"/>
  <c r="Q15" i="171"/>
  <c r="B16" i="171"/>
  <c r="C16" i="171"/>
  <c r="D16" i="171"/>
  <c r="E16" i="171"/>
  <c r="F16" i="171"/>
  <c r="G16" i="171"/>
  <c r="H16" i="171"/>
  <c r="I16" i="171"/>
  <c r="J16" i="171"/>
  <c r="K16" i="171"/>
  <c r="L16" i="171"/>
  <c r="M16" i="171"/>
  <c r="N16" i="171"/>
  <c r="O16" i="171"/>
  <c r="P16" i="171"/>
  <c r="Q16" i="171"/>
  <c r="B17" i="171"/>
  <c r="C17" i="171"/>
  <c r="D17" i="171"/>
  <c r="E17" i="171"/>
  <c r="F17" i="171"/>
  <c r="G17" i="171"/>
  <c r="H17" i="171"/>
  <c r="I17" i="171"/>
  <c r="J17" i="171"/>
  <c r="K17" i="171"/>
  <c r="L17" i="171"/>
  <c r="M17" i="171"/>
  <c r="N17" i="171"/>
  <c r="O17" i="171"/>
  <c r="P17" i="171"/>
  <c r="Q17" i="171"/>
  <c r="B18" i="171"/>
  <c r="C18" i="171"/>
  <c r="D18" i="171"/>
  <c r="E18" i="171"/>
  <c r="F18" i="171"/>
  <c r="G18" i="171"/>
  <c r="H18" i="171"/>
  <c r="I18" i="171"/>
  <c r="J18" i="171"/>
  <c r="K18" i="171"/>
  <c r="L18" i="171"/>
  <c r="M18" i="171"/>
  <c r="N18" i="171"/>
  <c r="O18" i="171"/>
  <c r="P18" i="171"/>
  <c r="Q18" i="171"/>
  <c r="B19" i="171"/>
  <c r="C19" i="171"/>
  <c r="D19" i="171"/>
  <c r="E19" i="171"/>
  <c r="F19" i="171"/>
  <c r="G19" i="171"/>
  <c r="H19" i="171"/>
  <c r="I19" i="171"/>
  <c r="J19" i="171"/>
  <c r="K19" i="171"/>
  <c r="L19" i="171"/>
  <c r="M19" i="171"/>
  <c r="N19" i="171"/>
  <c r="O19" i="171"/>
  <c r="P19" i="171"/>
  <c r="Q19" i="171"/>
  <c r="B20" i="171"/>
  <c r="C20" i="171"/>
  <c r="D20" i="171"/>
  <c r="E20" i="171"/>
  <c r="F20" i="171"/>
  <c r="G20" i="171"/>
  <c r="H20" i="171"/>
  <c r="I20" i="171"/>
  <c r="J20" i="171"/>
  <c r="K20" i="171"/>
  <c r="L20" i="171"/>
  <c r="M20" i="171"/>
  <c r="N20" i="171"/>
  <c r="O20" i="171"/>
  <c r="P20" i="171"/>
  <c r="Q20" i="171"/>
  <c r="B21" i="171"/>
  <c r="C21" i="171"/>
  <c r="D21" i="171"/>
  <c r="E21" i="171"/>
  <c r="F21" i="171"/>
  <c r="G21" i="171"/>
  <c r="H21" i="171"/>
  <c r="I21" i="171"/>
  <c r="J21" i="171"/>
  <c r="K21" i="171"/>
  <c r="L21" i="171"/>
  <c r="M21" i="171"/>
  <c r="N21" i="171"/>
  <c r="O21" i="171"/>
  <c r="P21" i="171"/>
  <c r="Q21" i="171"/>
  <c r="B22" i="171"/>
  <c r="C22" i="171"/>
  <c r="D22" i="171"/>
  <c r="E22" i="171"/>
  <c r="F22" i="171"/>
  <c r="G22" i="171"/>
  <c r="H22" i="171"/>
  <c r="I22" i="171"/>
  <c r="J22" i="171"/>
  <c r="K22" i="171"/>
  <c r="L22" i="171"/>
  <c r="M22" i="171"/>
  <c r="N22" i="171"/>
  <c r="O22" i="171"/>
  <c r="P22" i="171"/>
  <c r="Q22" i="171"/>
  <c r="B23" i="171"/>
  <c r="C23" i="171"/>
  <c r="D23" i="171"/>
  <c r="E23" i="171"/>
  <c r="F23" i="171"/>
  <c r="G23" i="171"/>
  <c r="H23" i="171"/>
  <c r="I23" i="171"/>
  <c r="J23" i="171"/>
  <c r="K23" i="171"/>
  <c r="L23" i="171"/>
  <c r="M23" i="171"/>
  <c r="N23" i="171"/>
  <c r="O23" i="171"/>
  <c r="P23" i="171"/>
  <c r="Q23" i="171"/>
  <c r="B24" i="171"/>
  <c r="C24" i="171"/>
  <c r="D24" i="171"/>
  <c r="E24" i="171"/>
  <c r="F24" i="171"/>
  <c r="G24" i="171"/>
  <c r="H24" i="171"/>
  <c r="I24" i="171"/>
  <c r="J24" i="171"/>
  <c r="K24" i="171"/>
  <c r="L24" i="171"/>
  <c r="M24" i="171"/>
  <c r="N24" i="171"/>
  <c r="O24" i="171"/>
  <c r="P24" i="171"/>
  <c r="Q24" i="171"/>
  <c r="B25" i="171"/>
  <c r="C25" i="171"/>
  <c r="D25" i="171"/>
  <c r="E25" i="171"/>
  <c r="F25" i="171"/>
  <c r="G25" i="171"/>
  <c r="H25" i="171"/>
  <c r="I25" i="171"/>
  <c r="J25" i="171"/>
  <c r="K25" i="171"/>
  <c r="L25" i="171"/>
  <c r="M25" i="171"/>
  <c r="N25" i="171"/>
  <c r="O25" i="171"/>
  <c r="P25" i="171"/>
  <c r="Q25" i="171"/>
  <c r="B26" i="171"/>
  <c r="C26" i="171"/>
  <c r="D26" i="171"/>
  <c r="E26" i="171"/>
  <c r="F26" i="171"/>
  <c r="G26" i="171"/>
  <c r="H26" i="171"/>
  <c r="I26" i="171"/>
  <c r="J26" i="171"/>
  <c r="K26" i="171"/>
  <c r="L26" i="171"/>
  <c r="M26" i="171"/>
  <c r="N26" i="171"/>
  <c r="O26" i="171"/>
  <c r="P26" i="171"/>
  <c r="Q26" i="171"/>
  <c r="B27" i="171"/>
  <c r="C27" i="171"/>
  <c r="D27" i="171"/>
  <c r="E27" i="171"/>
  <c r="F27" i="171"/>
  <c r="G27" i="171"/>
  <c r="H27" i="171"/>
  <c r="I27" i="171"/>
  <c r="J27" i="171"/>
  <c r="K27" i="171"/>
  <c r="L27" i="171"/>
  <c r="M27" i="171"/>
  <c r="N27" i="171"/>
  <c r="O27" i="171"/>
  <c r="P27" i="171"/>
  <c r="Q27" i="171"/>
  <c r="B28" i="171"/>
  <c r="C28" i="171"/>
  <c r="D28" i="171"/>
  <c r="E28" i="171"/>
  <c r="F28" i="171"/>
  <c r="G28" i="171"/>
  <c r="H28" i="171"/>
  <c r="I28" i="171"/>
  <c r="J28" i="171"/>
  <c r="K28" i="171"/>
  <c r="L28" i="171"/>
  <c r="M28" i="171"/>
  <c r="N28" i="171"/>
  <c r="O28" i="171"/>
  <c r="P28" i="171"/>
  <c r="Q28" i="171"/>
  <c r="B29" i="171"/>
  <c r="C29" i="171"/>
  <c r="D29" i="171"/>
  <c r="E29" i="171"/>
  <c r="F29" i="171"/>
  <c r="G29" i="171"/>
  <c r="H29" i="171"/>
  <c r="I29" i="171"/>
  <c r="J29" i="171"/>
  <c r="K29" i="171"/>
  <c r="L29" i="171"/>
  <c r="M29" i="171"/>
  <c r="N29" i="171"/>
  <c r="O29" i="171"/>
  <c r="P29" i="171"/>
  <c r="Q29" i="171"/>
  <c r="B30" i="171"/>
  <c r="C30" i="171"/>
  <c r="D30" i="171"/>
  <c r="E30" i="171"/>
  <c r="F30" i="171"/>
  <c r="G30" i="171"/>
  <c r="H30" i="171"/>
  <c r="I30" i="171"/>
  <c r="J30" i="171"/>
  <c r="K30" i="171"/>
  <c r="L30" i="171"/>
  <c r="M30" i="171"/>
  <c r="N30" i="171"/>
  <c r="O30" i="171"/>
  <c r="P30" i="171"/>
  <c r="Q30" i="171"/>
  <c r="B31" i="171"/>
  <c r="C31" i="171"/>
  <c r="D31" i="171"/>
  <c r="E31" i="171"/>
  <c r="F31" i="171"/>
  <c r="G31" i="171"/>
  <c r="H31" i="171"/>
  <c r="I31" i="171"/>
  <c r="J31" i="171"/>
  <c r="K31" i="171"/>
  <c r="L31" i="171"/>
  <c r="M31" i="171"/>
  <c r="N31" i="171"/>
  <c r="O31" i="171"/>
  <c r="P31" i="171"/>
  <c r="Q31" i="171"/>
  <c r="B32" i="171"/>
  <c r="C32" i="171"/>
  <c r="D32" i="171"/>
  <c r="E32" i="171"/>
  <c r="F32" i="171"/>
  <c r="G32" i="171"/>
  <c r="H32" i="171"/>
  <c r="I32" i="171"/>
  <c r="J32" i="171"/>
  <c r="K32" i="171"/>
  <c r="L32" i="171"/>
  <c r="M32" i="171"/>
  <c r="N32" i="171"/>
  <c r="O32" i="171"/>
  <c r="P32" i="171"/>
  <c r="Q32" i="171"/>
  <c r="B33" i="171"/>
  <c r="C33" i="171"/>
  <c r="D33" i="171"/>
  <c r="E33" i="171"/>
  <c r="F33" i="171"/>
  <c r="G33" i="171"/>
  <c r="H33" i="171"/>
  <c r="I33" i="171"/>
  <c r="J33" i="171"/>
  <c r="K33" i="171"/>
  <c r="L33" i="171"/>
  <c r="M33" i="171"/>
  <c r="N33" i="171"/>
  <c r="O33" i="171"/>
  <c r="P33" i="171"/>
  <c r="Q33" i="171"/>
  <c r="B34" i="171"/>
  <c r="C34" i="171"/>
  <c r="D34" i="171"/>
  <c r="E34" i="171"/>
  <c r="F34" i="171"/>
  <c r="G34" i="171"/>
  <c r="H34" i="171"/>
  <c r="I34" i="171"/>
  <c r="J34" i="171"/>
  <c r="K34" i="171"/>
  <c r="L34" i="171"/>
  <c r="M34" i="171"/>
  <c r="N34" i="171"/>
  <c r="O34" i="171"/>
  <c r="P34" i="171"/>
  <c r="Q34" i="171"/>
  <c r="B35" i="171"/>
  <c r="C35" i="171"/>
  <c r="D35" i="171"/>
  <c r="E35" i="171"/>
  <c r="F35" i="171"/>
  <c r="G35" i="171"/>
  <c r="H35" i="171"/>
  <c r="I35" i="171"/>
  <c r="J35" i="171"/>
  <c r="K35" i="171"/>
  <c r="L35" i="171"/>
  <c r="M35" i="171"/>
  <c r="N35" i="171"/>
  <c r="O35" i="171"/>
  <c r="P35" i="171"/>
  <c r="Q35" i="171"/>
  <c r="B36" i="171"/>
  <c r="C36" i="171"/>
  <c r="D36" i="171"/>
  <c r="E36" i="171"/>
  <c r="F36" i="171"/>
  <c r="G36" i="171"/>
  <c r="H36" i="171"/>
  <c r="I36" i="171"/>
  <c r="J36" i="171"/>
  <c r="K36" i="171"/>
  <c r="L36" i="171"/>
  <c r="M36" i="171"/>
  <c r="N36" i="171"/>
  <c r="O36" i="171"/>
  <c r="P36" i="171"/>
  <c r="Q36" i="171"/>
  <c r="B37" i="171"/>
  <c r="C37" i="171"/>
  <c r="D37" i="171"/>
  <c r="E37" i="171"/>
  <c r="F37" i="171"/>
  <c r="G37" i="171"/>
  <c r="H37" i="171"/>
  <c r="I37" i="171"/>
  <c r="J37" i="171"/>
  <c r="K37" i="171"/>
  <c r="L37" i="171"/>
  <c r="M37" i="171"/>
  <c r="N37" i="171"/>
  <c r="O37" i="171"/>
  <c r="P37" i="171"/>
  <c r="Q37" i="171"/>
  <c r="B38" i="171"/>
  <c r="C38" i="171"/>
  <c r="D38" i="171"/>
  <c r="E38" i="171"/>
  <c r="F38" i="171"/>
  <c r="G38" i="171"/>
  <c r="H38" i="171"/>
  <c r="I38" i="171"/>
  <c r="J38" i="171"/>
  <c r="K38" i="171"/>
  <c r="L38" i="171"/>
  <c r="M38" i="171"/>
  <c r="N38" i="171"/>
  <c r="O38" i="171"/>
  <c r="P38" i="171"/>
  <c r="Q38" i="171"/>
  <c r="B39" i="171"/>
  <c r="C39" i="171"/>
  <c r="D39" i="171"/>
  <c r="E39" i="171"/>
  <c r="F39" i="171"/>
  <c r="G39" i="171"/>
  <c r="H39" i="171"/>
  <c r="I39" i="171"/>
  <c r="J39" i="171"/>
  <c r="K39" i="171"/>
  <c r="L39" i="171"/>
  <c r="M39" i="171"/>
  <c r="N39" i="171"/>
  <c r="O39" i="171"/>
  <c r="P39" i="171"/>
  <c r="Q39" i="171"/>
  <c r="B40" i="171"/>
  <c r="C40" i="171"/>
  <c r="D40" i="171"/>
  <c r="E40" i="171"/>
  <c r="F40" i="171"/>
  <c r="G40" i="171"/>
  <c r="H40" i="171"/>
  <c r="I40" i="171"/>
  <c r="J40" i="171"/>
  <c r="K40" i="171"/>
  <c r="L40" i="171"/>
  <c r="M40" i="171"/>
  <c r="N40" i="171"/>
  <c r="O40" i="171"/>
  <c r="P40" i="171"/>
  <c r="Q40" i="171"/>
  <c r="B41" i="171"/>
  <c r="C41" i="171"/>
  <c r="D41" i="171"/>
  <c r="E41" i="171"/>
  <c r="F41" i="171"/>
  <c r="G41" i="171"/>
  <c r="H41" i="171"/>
  <c r="I41" i="171"/>
  <c r="J41" i="171"/>
  <c r="K41" i="171"/>
  <c r="L41" i="171"/>
  <c r="M41" i="171"/>
  <c r="N41" i="171"/>
  <c r="O41" i="171"/>
  <c r="P41" i="171"/>
  <c r="Q41" i="171"/>
  <c r="B42" i="171"/>
  <c r="C42" i="171"/>
  <c r="D42" i="171"/>
  <c r="E42" i="171"/>
  <c r="F42" i="171"/>
  <c r="G42" i="171"/>
  <c r="H42" i="171"/>
  <c r="I42" i="171"/>
  <c r="J42" i="171"/>
  <c r="K42" i="171"/>
  <c r="L42" i="171"/>
  <c r="M42" i="171"/>
  <c r="N42" i="171"/>
  <c r="O42" i="171"/>
  <c r="P42" i="171"/>
  <c r="Q42" i="171"/>
  <c r="B43" i="171"/>
  <c r="C43" i="171"/>
  <c r="D43" i="171"/>
  <c r="E43" i="171"/>
  <c r="F43" i="171"/>
  <c r="G43" i="171"/>
  <c r="H43" i="171"/>
  <c r="I43" i="171"/>
  <c r="J43" i="171"/>
  <c r="K43" i="171"/>
  <c r="L43" i="171"/>
  <c r="M43" i="171"/>
  <c r="N43" i="171"/>
  <c r="O43" i="171"/>
  <c r="P43" i="171"/>
  <c r="Q43" i="171"/>
  <c r="B44" i="171"/>
  <c r="C44" i="171"/>
  <c r="D44" i="171"/>
  <c r="E44" i="171"/>
  <c r="F44" i="171"/>
  <c r="G44" i="171"/>
  <c r="H44" i="171"/>
  <c r="I44" i="171"/>
  <c r="J44" i="171"/>
  <c r="K44" i="171"/>
  <c r="L44" i="171"/>
  <c r="M44" i="171"/>
  <c r="N44" i="171"/>
  <c r="O44" i="171"/>
  <c r="P44" i="171"/>
  <c r="Q44" i="171"/>
  <c r="B45" i="171"/>
  <c r="C45" i="171"/>
  <c r="D45" i="171"/>
  <c r="E45" i="171"/>
  <c r="F45" i="171"/>
  <c r="G45" i="171"/>
  <c r="H45" i="171"/>
  <c r="I45" i="171"/>
  <c r="J45" i="171"/>
  <c r="K45" i="171"/>
  <c r="L45" i="171"/>
  <c r="M45" i="171"/>
  <c r="N45" i="171"/>
  <c r="O45" i="171"/>
  <c r="P45" i="171"/>
  <c r="Q45" i="171"/>
  <c r="B46" i="171"/>
  <c r="C46" i="171"/>
  <c r="D46" i="171"/>
  <c r="E46" i="171"/>
  <c r="F46" i="171"/>
  <c r="G46" i="171"/>
  <c r="H46" i="171"/>
  <c r="I46" i="171"/>
  <c r="J46" i="171"/>
  <c r="K46" i="171"/>
  <c r="L46" i="171"/>
  <c r="M46" i="171"/>
  <c r="N46" i="171"/>
  <c r="O46" i="171"/>
  <c r="P46" i="171"/>
  <c r="Q46" i="171"/>
  <c r="B47" i="171"/>
  <c r="C47" i="171"/>
  <c r="D47" i="171"/>
  <c r="E47" i="171"/>
  <c r="F47" i="171"/>
  <c r="G47" i="171"/>
  <c r="H47" i="171"/>
  <c r="I47" i="171"/>
  <c r="J47" i="171"/>
  <c r="K47" i="171"/>
  <c r="L47" i="171"/>
  <c r="M47" i="171"/>
  <c r="N47" i="171"/>
  <c r="O47" i="171"/>
  <c r="P47" i="171"/>
  <c r="Q47" i="171"/>
  <c r="B48" i="171"/>
  <c r="C48" i="171"/>
  <c r="D48" i="171"/>
  <c r="E48" i="171"/>
  <c r="F48" i="171"/>
  <c r="G48" i="171"/>
  <c r="H48" i="171"/>
  <c r="I48" i="171"/>
  <c r="J48" i="171"/>
  <c r="K48" i="171"/>
  <c r="L48" i="171"/>
  <c r="M48" i="171"/>
  <c r="N48" i="171"/>
  <c r="O48" i="171"/>
  <c r="P48" i="171"/>
  <c r="Q48" i="171"/>
  <c r="B49" i="171"/>
  <c r="C49" i="171"/>
  <c r="D49" i="171"/>
  <c r="E49" i="171"/>
  <c r="F49" i="171"/>
  <c r="G49" i="171"/>
  <c r="H49" i="171"/>
  <c r="I49" i="171"/>
  <c r="J49" i="171"/>
  <c r="K49" i="171"/>
  <c r="L49" i="171"/>
  <c r="M49" i="171"/>
  <c r="N49" i="171"/>
  <c r="O49" i="171"/>
  <c r="P49" i="171"/>
  <c r="Q49" i="171"/>
  <c r="B50" i="171"/>
  <c r="C50" i="171"/>
  <c r="D50" i="171"/>
  <c r="E50" i="171"/>
  <c r="F50" i="171"/>
  <c r="G50" i="171"/>
  <c r="H50" i="171"/>
  <c r="I50" i="171"/>
  <c r="J50" i="171"/>
  <c r="K50" i="171"/>
  <c r="L50" i="171"/>
  <c r="M50" i="171"/>
  <c r="N50" i="171"/>
  <c r="O50" i="171"/>
  <c r="P50" i="171"/>
  <c r="Q50" i="171"/>
  <c r="B51" i="171"/>
  <c r="C51" i="171"/>
  <c r="D51" i="171"/>
  <c r="E51" i="171"/>
  <c r="F51" i="171"/>
  <c r="G51" i="171"/>
  <c r="H51" i="171"/>
  <c r="I51" i="171"/>
  <c r="J51" i="171"/>
  <c r="K51" i="171"/>
  <c r="L51" i="171"/>
  <c r="M51" i="171"/>
  <c r="N51" i="171"/>
  <c r="O51" i="171"/>
  <c r="P51" i="171"/>
  <c r="Q51" i="171"/>
  <c r="B52" i="171"/>
  <c r="C52" i="171"/>
  <c r="D52" i="171"/>
  <c r="E52" i="171"/>
  <c r="F52" i="171"/>
  <c r="G52" i="171"/>
  <c r="H52" i="171"/>
  <c r="I52" i="171"/>
  <c r="J52" i="171"/>
  <c r="K52" i="171"/>
  <c r="L52" i="171"/>
  <c r="M52" i="171"/>
  <c r="N52" i="171"/>
  <c r="O52" i="171"/>
  <c r="P52" i="171"/>
  <c r="Q52" i="171"/>
  <c r="C2" i="171"/>
  <c r="D2" i="171"/>
  <c r="E2" i="171"/>
  <c r="F2" i="171"/>
  <c r="G2" i="171"/>
  <c r="H2" i="171"/>
  <c r="I2" i="171"/>
  <c r="J2" i="171"/>
  <c r="K2" i="171"/>
  <c r="L2" i="171"/>
  <c r="M2" i="171"/>
  <c r="N2" i="171"/>
  <c r="O2" i="171"/>
  <c r="P2" i="171"/>
  <c r="Q2" i="171"/>
  <c r="B2" i="171"/>
  <c r="B3" i="172"/>
  <c r="C3" i="172"/>
  <c r="D3" i="172"/>
  <c r="E3" i="172"/>
  <c r="F3" i="172"/>
  <c r="G3" i="172"/>
  <c r="H3" i="172"/>
  <c r="I3" i="172"/>
  <c r="J3" i="172"/>
  <c r="K3" i="172"/>
  <c r="L3" i="172"/>
  <c r="M3" i="172"/>
  <c r="N3" i="172"/>
  <c r="O3" i="172"/>
  <c r="P3" i="172"/>
  <c r="Q3" i="172"/>
  <c r="B4" i="172"/>
  <c r="C4" i="172"/>
  <c r="D4" i="172"/>
  <c r="E4" i="172"/>
  <c r="F4" i="172"/>
  <c r="G4" i="172"/>
  <c r="H4" i="172"/>
  <c r="I4" i="172"/>
  <c r="J4" i="172"/>
  <c r="K4" i="172"/>
  <c r="L4" i="172"/>
  <c r="M4" i="172"/>
  <c r="N4" i="172"/>
  <c r="O4" i="172"/>
  <c r="P4" i="172"/>
  <c r="Q4" i="172"/>
  <c r="B5" i="172"/>
  <c r="C5" i="172"/>
  <c r="D5" i="172"/>
  <c r="E5" i="172"/>
  <c r="F5" i="172"/>
  <c r="G5" i="172"/>
  <c r="H5" i="172"/>
  <c r="I5" i="172"/>
  <c r="J5" i="172"/>
  <c r="K5" i="172"/>
  <c r="L5" i="172"/>
  <c r="M5" i="172"/>
  <c r="N5" i="172"/>
  <c r="O5" i="172"/>
  <c r="P5" i="172"/>
  <c r="Q5" i="172"/>
  <c r="B6" i="172"/>
  <c r="C6" i="172"/>
  <c r="D6" i="172"/>
  <c r="E6" i="172"/>
  <c r="F6" i="172"/>
  <c r="G6" i="172"/>
  <c r="H6" i="172"/>
  <c r="I6" i="172"/>
  <c r="J6" i="172"/>
  <c r="K6" i="172"/>
  <c r="L6" i="172"/>
  <c r="M6" i="172"/>
  <c r="N6" i="172"/>
  <c r="O6" i="172"/>
  <c r="P6" i="172"/>
  <c r="Q6" i="172"/>
  <c r="B7" i="172"/>
  <c r="C7" i="172"/>
  <c r="D7" i="172"/>
  <c r="E7" i="172"/>
  <c r="F7" i="172"/>
  <c r="G7" i="172"/>
  <c r="H7" i="172"/>
  <c r="I7" i="172"/>
  <c r="J7" i="172"/>
  <c r="K7" i="172"/>
  <c r="L7" i="172"/>
  <c r="M7" i="172"/>
  <c r="N7" i="172"/>
  <c r="O7" i="172"/>
  <c r="P7" i="172"/>
  <c r="Q7" i="172"/>
  <c r="B8" i="172"/>
  <c r="C8" i="172"/>
  <c r="D8" i="172"/>
  <c r="E8" i="172"/>
  <c r="F8" i="172"/>
  <c r="G8" i="172"/>
  <c r="H8" i="172"/>
  <c r="I8" i="172"/>
  <c r="J8" i="172"/>
  <c r="K8" i="172"/>
  <c r="L8" i="172"/>
  <c r="M8" i="172"/>
  <c r="N8" i="172"/>
  <c r="O8" i="172"/>
  <c r="P8" i="172"/>
  <c r="Q8" i="172"/>
  <c r="B9" i="172"/>
  <c r="C9" i="172"/>
  <c r="D9" i="172"/>
  <c r="E9" i="172"/>
  <c r="F9" i="172"/>
  <c r="G9" i="172"/>
  <c r="H9" i="172"/>
  <c r="I9" i="172"/>
  <c r="J9" i="172"/>
  <c r="K9" i="172"/>
  <c r="L9" i="172"/>
  <c r="M9" i="172"/>
  <c r="N9" i="172"/>
  <c r="O9" i="172"/>
  <c r="P9" i="172"/>
  <c r="Q9" i="172"/>
  <c r="B10" i="172"/>
  <c r="C10" i="172"/>
  <c r="D10" i="172"/>
  <c r="E10" i="172"/>
  <c r="F10" i="172"/>
  <c r="G10" i="172"/>
  <c r="H10" i="172"/>
  <c r="I10" i="172"/>
  <c r="J10" i="172"/>
  <c r="K10" i="172"/>
  <c r="L10" i="172"/>
  <c r="M10" i="172"/>
  <c r="N10" i="172"/>
  <c r="O10" i="172"/>
  <c r="P10" i="172"/>
  <c r="Q10" i="172"/>
  <c r="B11" i="172"/>
  <c r="C11" i="172"/>
  <c r="D11" i="172"/>
  <c r="E11" i="172"/>
  <c r="F11" i="172"/>
  <c r="G11" i="172"/>
  <c r="H11" i="172"/>
  <c r="I11" i="172"/>
  <c r="J11" i="172"/>
  <c r="K11" i="172"/>
  <c r="L11" i="172"/>
  <c r="M11" i="172"/>
  <c r="N11" i="172"/>
  <c r="O11" i="172"/>
  <c r="P11" i="172"/>
  <c r="Q11" i="172"/>
  <c r="B12" i="172"/>
  <c r="C12" i="172"/>
  <c r="D12" i="172"/>
  <c r="E12" i="172"/>
  <c r="F12" i="172"/>
  <c r="G12" i="172"/>
  <c r="H12" i="172"/>
  <c r="I12" i="172"/>
  <c r="J12" i="172"/>
  <c r="K12" i="172"/>
  <c r="L12" i="172"/>
  <c r="M12" i="172"/>
  <c r="N12" i="172"/>
  <c r="O12" i="172"/>
  <c r="P12" i="172"/>
  <c r="Q12" i="172"/>
  <c r="B13" i="172"/>
  <c r="C13" i="172"/>
  <c r="D13" i="172"/>
  <c r="E13" i="172"/>
  <c r="F13" i="172"/>
  <c r="G13" i="172"/>
  <c r="H13" i="172"/>
  <c r="I13" i="172"/>
  <c r="J13" i="172"/>
  <c r="K13" i="172"/>
  <c r="L13" i="172"/>
  <c r="M13" i="172"/>
  <c r="N13" i="172"/>
  <c r="O13" i="172"/>
  <c r="P13" i="172"/>
  <c r="Q13" i="172"/>
  <c r="B14" i="172"/>
  <c r="C14" i="172"/>
  <c r="D14" i="172"/>
  <c r="E14" i="172"/>
  <c r="F14" i="172"/>
  <c r="G14" i="172"/>
  <c r="H14" i="172"/>
  <c r="I14" i="172"/>
  <c r="J14" i="172"/>
  <c r="K14" i="172"/>
  <c r="L14" i="172"/>
  <c r="M14" i="172"/>
  <c r="N14" i="172"/>
  <c r="O14" i="172"/>
  <c r="P14" i="172"/>
  <c r="Q14" i="172"/>
  <c r="B15" i="172"/>
  <c r="C15" i="172"/>
  <c r="D15" i="172"/>
  <c r="E15" i="172"/>
  <c r="F15" i="172"/>
  <c r="G15" i="172"/>
  <c r="H15" i="172"/>
  <c r="I15" i="172"/>
  <c r="J15" i="172"/>
  <c r="K15" i="172"/>
  <c r="L15" i="172"/>
  <c r="M15" i="172"/>
  <c r="N15" i="172"/>
  <c r="O15" i="172"/>
  <c r="P15" i="172"/>
  <c r="Q15" i="172"/>
  <c r="B16" i="172"/>
  <c r="C16" i="172"/>
  <c r="D16" i="172"/>
  <c r="E16" i="172"/>
  <c r="F16" i="172"/>
  <c r="G16" i="172"/>
  <c r="H16" i="172"/>
  <c r="I16" i="172"/>
  <c r="J16" i="172"/>
  <c r="K16" i="172"/>
  <c r="L16" i="172"/>
  <c r="M16" i="172"/>
  <c r="N16" i="172"/>
  <c r="O16" i="172"/>
  <c r="P16" i="172"/>
  <c r="Q16" i="172"/>
  <c r="B17" i="172"/>
  <c r="C17" i="172"/>
  <c r="D17" i="172"/>
  <c r="E17" i="172"/>
  <c r="F17" i="172"/>
  <c r="G17" i="172"/>
  <c r="H17" i="172"/>
  <c r="I17" i="172"/>
  <c r="J17" i="172"/>
  <c r="K17" i="172"/>
  <c r="L17" i="172"/>
  <c r="M17" i="172"/>
  <c r="N17" i="172"/>
  <c r="O17" i="172"/>
  <c r="P17" i="172"/>
  <c r="Q17" i="172"/>
  <c r="B18" i="172"/>
  <c r="C18" i="172"/>
  <c r="D18" i="172"/>
  <c r="E18" i="172"/>
  <c r="F18" i="172"/>
  <c r="G18" i="172"/>
  <c r="H18" i="172"/>
  <c r="I18" i="172"/>
  <c r="J18" i="172"/>
  <c r="K18" i="172"/>
  <c r="L18" i="172"/>
  <c r="M18" i="172"/>
  <c r="N18" i="172"/>
  <c r="O18" i="172"/>
  <c r="P18" i="172"/>
  <c r="Q18" i="172"/>
  <c r="B19" i="172"/>
  <c r="C19" i="172"/>
  <c r="D19" i="172"/>
  <c r="E19" i="172"/>
  <c r="F19" i="172"/>
  <c r="G19" i="172"/>
  <c r="H19" i="172"/>
  <c r="I19" i="172"/>
  <c r="J19" i="172"/>
  <c r="K19" i="172"/>
  <c r="L19" i="172"/>
  <c r="M19" i="172"/>
  <c r="N19" i="172"/>
  <c r="O19" i="172"/>
  <c r="P19" i="172"/>
  <c r="Q19" i="172"/>
  <c r="B20" i="172"/>
  <c r="C20" i="172"/>
  <c r="D20" i="172"/>
  <c r="E20" i="172"/>
  <c r="F20" i="172"/>
  <c r="G20" i="172"/>
  <c r="H20" i="172"/>
  <c r="I20" i="172"/>
  <c r="J20" i="172"/>
  <c r="K20" i="172"/>
  <c r="L20" i="172"/>
  <c r="M20" i="172"/>
  <c r="N20" i="172"/>
  <c r="O20" i="172"/>
  <c r="P20" i="172"/>
  <c r="Q20" i="172"/>
  <c r="B21" i="172"/>
  <c r="C21" i="172"/>
  <c r="D21" i="172"/>
  <c r="E21" i="172"/>
  <c r="F21" i="172"/>
  <c r="G21" i="172"/>
  <c r="H21" i="172"/>
  <c r="I21" i="172"/>
  <c r="J21" i="172"/>
  <c r="K21" i="172"/>
  <c r="L21" i="172"/>
  <c r="M21" i="172"/>
  <c r="N21" i="172"/>
  <c r="O21" i="172"/>
  <c r="P21" i="172"/>
  <c r="Q21" i="172"/>
  <c r="B22" i="172"/>
  <c r="C22" i="172"/>
  <c r="D22" i="172"/>
  <c r="E22" i="172"/>
  <c r="F22" i="172"/>
  <c r="G22" i="172"/>
  <c r="H22" i="172"/>
  <c r="I22" i="172"/>
  <c r="J22" i="172"/>
  <c r="K22" i="172"/>
  <c r="L22" i="172"/>
  <c r="M22" i="172"/>
  <c r="N22" i="172"/>
  <c r="O22" i="172"/>
  <c r="P22" i="172"/>
  <c r="Q22" i="172"/>
  <c r="B23" i="172"/>
  <c r="C23" i="172"/>
  <c r="D23" i="172"/>
  <c r="E23" i="172"/>
  <c r="F23" i="172"/>
  <c r="G23" i="172"/>
  <c r="H23" i="172"/>
  <c r="I23" i="172"/>
  <c r="J23" i="172"/>
  <c r="K23" i="172"/>
  <c r="L23" i="172"/>
  <c r="M23" i="172"/>
  <c r="N23" i="172"/>
  <c r="O23" i="172"/>
  <c r="P23" i="172"/>
  <c r="Q23" i="172"/>
  <c r="B24" i="172"/>
  <c r="C24" i="172"/>
  <c r="D24" i="172"/>
  <c r="E24" i="172"/>
  <c r="F24" i="172"/>
  <c r="G24" i="172"/>
  <c r="H24" i="172"/>
  <c r="I24" i="172"/>
  <c r="J24" i="172"/>
  <c r="K24" i="172"/>
  <c r="L24" i="172"/>
  <c r="M24" i="172"/>
  <c r="N24" i="172"/>
  <c r="O24" i="172"/>
  <c r="P24" i="172"/>
  <c r="Q24" i="172"/>
  <c r="B25" i="172"/>
  <c r="C25" i="172"/>
  <c r="D25" i="172"/>
  <c r="E25" i="172"/>
  <c r="F25" i="172"/>
  <c r="G25" i="172"/>
  <c r="H25" i="172"/>
  <c r="I25" i="172"/>
  <c r="J25" i="172"/>
  <c r="K25" i="172"/>
  <c r="L25" i="172"/>
  <c r="M25" i="172"/>
  <c r="N25" i="172"/>
  <c r="O25" i="172"/>
  <c r="P25" i="172"/>
  <c r="Q25" i="172"/>
  <c r="B26" i="172"/>
  <c r="C26" i="172"/>
  <c r="D26" i="172"/>
  <c r="E26" i="172"/>
  <c r="F26" i="172"/>
  <c r="G26" i="172"/>
  <c r="H26" i="172"/>
  <c r="I26" i="172"/>
  <c r="J26" i="172"/>
  <c r="K26" i="172"/>
  <c r="L26" i="172"/>
  <c r="M26" i="172"/>
  <c r="N26" i="172"/>
  <c r="O26" i="172"/>
  <c r="P26" i="172"/>
  <c r="Q26" i="172"/>
  <c r="B27" i="172"/>
  <c r="C27" i="172"/>
  <c r="D27" i="172"/>
  <c r="E27" i="172"/>
  <c r="F27" i="172"/>
  <c r="G27" i="172"/>
  <c r="H27" i="172"/>
  <c r="I27" i="172"/>
  <c r="J27" i="172"/>
  <c r="K27" i="172"/>
  <c r="L27" i="172"/>
  <c r="M27" i="172"/>
  <c r="N27" i="172"/>
  <c r="O27" i="172"/>
  <c r="P27" i="172"/>
  <c r="Q27" i="172"/>
  <c r="B28" i="172"/>
  <c r="C28" i="172"/>
  <c r="D28" i="172"/>
  <c r="E28" i="172"/>
  <c r="F28" i="172"/>
  <c r="G28" i="172"/>
  <c r="H28" i="172"/>
  <c r="I28" i="172"/>
  <c r="J28" i="172"/>
  <c r="K28" i="172"/>
  <c r="L28" i="172"/>
  <c r="M28" i="172"/>
  <c r="N28" i="172"/>
  <c r="O28" i="172"/>
  <c r="P28" i="172"/>
  <c r="Q28" i="172"/>
  <c r="B29" i="172"/>
  <c r="C29" i="172"/>
  <c r="D29" i="172"/>
  <c r="E29" i="172"/>
  <c r="F29" i="172"/>
  <c r="G29" i="172"/>
  <c r="H29" i="172"/>
  <c r="I29" i="172"/>
  <c r="J29" i="172"/>
  <c r="K29" i="172"/>
  <c r="L29" i="172"/>
  <c r="M29" i="172"/>
  <c r="N29" i="172"/>
  <c r="O29" i="172"/>
  <c r="P29" i="172"/>
  <c r="Q29" i="172"/>
  <c r="B30" i="172"/>
  <c r="C30" i="172"/>
  <c r="D30" i="172"/>
  <c r="E30" i="172"/>
  <c r="F30" i="172"/>
  <c r="G30" i="172"/>
  <c r="H30" i="172"/>
  <c r="I30" i="172"/>
  <c r="J30" i="172"/>
  <c r="K30" i="172"/>
  <c r="L30" i="172"/>
  <c r="M30" i="172"/>
  <c r="N30" i="172"/>
  <c r="O30" i="172"/>
  <c r="P30" i="172"/>
  <c r="Q30" i="172"/>
  <c r="B31" i="172"/>
  <c r="C31" i="172"/>
  <c r="D31" i="172"/>
  <c r="E31" i="172"/>
  <c r="F31" i="172"/>
  <c r="G31" i="172"/>
  <c r="H31" i="172"/>
  <c r="I31" i="172"/>
  <c r="J31" i="172"/>
  <c r="K31" i="172"/>
  <c r="L31" i="172"/>
  <c r="M31" i="172"/>
  <c r="N31" i="172"/>
  <c r="O31" i="172"/>
  <c r="P31" i="172"/>
  <c r="Q31" i="172"/>
  <c r="B32" i="172"/>
  <c r="C32" i="172"/>
  <c r="D32" i="172"/>
  <c r="E32" i="172"/>
  <c r="F32" i="172"/>
  <c r="G32" i="172"/>
  <c r="H32" i="172"/>
  <c r="I32" i="172"/>
  <c r="J32" i="172"/>
  <c r="K32" i="172"/>
  <c r="L32" i="172"/>
  <c r="M32" i="172"/>
  <c r="N32" i="172"/>
  <c r="O32" i="172"/>
  <c r="P32" i="172"/>
  <c r="Q32" i="172"/>
  <c r="B33" i="172"/>
  <c r="C33" i="172"/>
  <c r="D33" i="172"/>
  <c r="E33" i="172"/>
  <c r="F33" i="172"/>
  <c r="G33" i="172"/>
  <c r="H33" i="172"/>
  <c r="I33" i="172"/>
  <c r="J33" i="172"/>
  <c r="K33" i="172"/>
  <c r="L33" i="172"/>
  <c r="M33" i="172"/>
  <c r="N33" i="172"/>
  <c r="O33" i="172"/>
  <c r="P33" i="172"/>
  <c r="Q33" i="172"/>
  <c r="B34" i="172"/>
  <c r="C34" i="172"/>
  <c r="D34" i="172"/>
  <c r="E34" i="172"/>
  <c r="F34" i="172"/>
  <c r="G34" i="172"/>
  <c r="H34" i="172"/>
  <c r="I34" i="172"/>
  <c r="J34" i="172"/>
  <c r="K34" i="172"/>
  <c r="L34" i="172"/>
  <c r="M34" i="172"/>
  <c r="N34" i="172"/>
  <c r="O34" i="172"/>
  <c r="P34" i="172"/>
  <c r="Q34" i="172"/>
  <c r="B35" i="172"/>
  <c r="C35" i="172"/>
  <c r="D35" i="172"/>
  <c r="E35" i="172"/>
  <c r="F35" i="172"/>
  <c r="G35" i="172"/>
  <c r="H35" i="172"/>
  <c r="I35" i="172"/>
  <c r="J35" i="172"/>
  <c r="K35" i="172"/>
  <c r="L35" i="172"/>
  <c r="M35" i="172"/>
  <c r="N35" i="172"/>
  <c r="O35" i="172"/>
  <c r="P35" i="172"/>
  <c r="Q35" i="172"/>
  <c r="B36" i="172"/>
  <c r="C36" i="172"/>
  <c r="D36" i="172"/>
  <c r="E36" i="172"/>
  <c r="F36" i="172"/>
  <c r="G36" i="172"/>
  <c r="H36" i="172"/>
  <c r="I36" i="172"/>
  <c r="J36" i="172"/>
  <c r="K36" i="172"/>
  <c r="L36" i="172"/>
  <c r="M36" i="172"/>
  <c r="N36" i="172"/>
  <c r="O36" i="172"/>
  <c r="P36" i="172"/>
  <c r="Q36" i="172"/>
  <c r="B37" i="172"/>
  <c r="C37" i="172"/>
  <c r="D37" i="172"/>
  <c r="E37" i="172"/>
  <c r="F37" i="172"/>
  <c r="G37" i="172"/>
  <c r="H37" i="172"/>
  <c r="I37" i="172"/>
  <c r="J37" i="172"/>
  <c r="K37" i="172"/>
  <c r="L37" i="172"/>
  <c r="M37" i="172"/>
  <c r="N37" i="172"/>
  <c r="O37" i="172"/>
  <c r="P37" i="172"/>
  <c r="Q37" i="172"/>
  <c r="B38" i="172"/>
  <c r="C38" i="172"/>
  <c r="D38" i="172"/>
  <c r="E38" i="172"/>
  <c r="F38" i="172"/>
  <c r="G38" i="172"/>
  <c r="H38" i="172"/>
  <c r="I38" i="172"/>
  <c r="J38" i="172"/>
  <c r="K38" i="172"/>
  <c r="L38" i="172"/>
  <c r="M38" i="172"/>
  <c r="N38" i="172"/>
  <c r="O38" i="172"/>
  <c r="P38" i="172"/>
  <c r="Q38" i="172"/>
  <c r="B39" i="172"/>
  <c r="C39" i="172"/>
  <c r="D39" i="172"/>
  <c r="E39" i="172"/>
  <c r="F39" i="172"/>
  <c r="G39" i="172"/>
  <c r="H39" i="172"/>
  <c r="I39" i="172"/>
  <c r="J39" i="172"/>
  <c r="K39" i="172"/>
  <c r="L39" i="172"/>
  <c r="M39" i="172"/>
  <c r="N39" i="172"/>
  <c r="O39" i="172"/>
  <c r="P39" i="172"/>
  <c r="Q39" i="172"/>
  <c r="B40" i="172"/>
  <c r="C40" i="172"/>
  <c r="D40" i="172"/>
  <c r="E40" i="172"/>
  <c r="F40" i="172"/>
  <c r="G40" i="172"/>
  <c r="H40" i="172"/>
  <c r="I40" i="172"/>
  <c r="J40" i="172"/>
  <c r="K40" i="172"/>
  <c r="L40" i="172"/>
  <c r="M40" i="172"/>
  <c r="N40" i="172"/>
  <c r="O40" i="172"/>
  <c r="P40" i="172"/>
  <c r="Q40" i="172"/>
  <c r="B41" i="172"/>
  <c r="C41" i="172"/>
  <c r="D41" i="172"/>
  <c r="E41" i="172"/>
  <c r="F41" i="172"/>
  <c r="G41" i="172"/>
  <c r="H41" i="172"/>
  <c r="I41" i="172"/>
  <c r="J41" i="172"/>
  <c r="K41" i="172"/>
  <c r="L41" i="172"/>
  <c r="M41" i="172"/>
  <c r="N41" i="172"/>
  <c r="O41" i="172"/>
  <c r="P41" i="172"/>
  <c r="Q41" i="172"/>
  <c r="B42" i="172"/>
  <c r="C42" i="172"/>
  <c r="D42" i="172"/>
  <c r="E42" i="172"/>
  <c r="F42" i="172"/>
  <c r="G42" i="172"/>
  <c r="H42" i="172"/>
  <c r="I42" i="172"/>
  <c r="J42" i="172"/>
  <c r="K42" i="172"/>
  <c r="L42" i="172"/>
  <c r="M42" i="172"/>
  <c r="N42" i="172"/>
  <c r="O42" i="172"/>
  <c r="P42" i="172"/>
  <c r="Q42" i="172"/>
  <c r="B43" i="172"/>
  <c r="C43" i="172"/>
  <c r="D43" i="172"/>
  <c r="E43" i="172"/>
  <c r="F43" i="172"/>
  <c r="G43" i="172"/>
  <c r="H43" i="172"/>
  <c r="I43" i="172"/>
  <c r="J43" i="172"/>
  <c r="K43" i="172"/>
  <c r="L43" i="172"/>
  <c r="M43" i="172"/>
  <c r="N43" i="172"/>
  <c r="O43" i="172"/>
  <c r="P43" i="172"/>
  <c r="Q43" i="172"/>
  <c r="B44" i="172"/>
  <c r="C44" i="172"/>
  <c r="D44" i="172"/>
  <c r="E44" i="172"/>
  <c r="F44" i="172"/>
  <c r="G44" i="172"/>
  <c r="H44" i="172"/>
  <c r="I44" i="172"/>
  <c r="J44" i="172"/>
  <c r="K44" i="172"/>
  <c r="L44" i="172"/>
  <c r="M44" i="172"/>
  <c r="N44" i="172"/>
  <c r="O44" i="172"/>
  <c r="P44" i="172"/>
  <c r="Q44" i="172"/>
  <c r="B45" i="172"/>
  <c r="C45" i="172"/>
  <c r="D45" i="172"/>
  <c r="E45" i="172"/>
  <c r="F45" i="172"/>
  <c r="G45" i="172"/>
  <c r="H45" i="172"/>
  <c r="I45" i="172"/>
  <c r="J45" i="172"/>
  <c r="K45" i="172"/>
  <c r="L45" i="172"/>
  <c r="M45" i="172"/>
  <c r="N45" i="172"/>
  <c r="O45" i="172"/>
  <c r="P45" i="172"/>
  <c r="Q45" i="172"/>
  <c r="B46" i="172"/>
  <c r="C46" i="172"/>
  <c r="D46" i="172"/>
  <c r="E46" i="172"/>
  <c r="F46" i="172"/>
  <c r="G46" i="172"/>
  <c r="H46" i="172"/>
  <c r="I46" i="172"/>
  <c r="J46" i="172"/>
  <c r="K46" i="172"/>
  <c r="L46" i="172"/>
  <c r="M46" i="172"/>
  <c r="N46" i="172"/>
  <c r="O46" i="172"/>
  <c r="P46" i="172"/>
  <c r="Q46" i="172"/>
  <c r="B47" i="172"/>
  <c r="C47" i="172"/>
  <c r="D47" i="172"/>
  <c r="E47" i="172"/>
  <c r="F47" i="172"/>
  <c r="G47" i="172"/>
  <c r="H47" i="172"/>
  <c r="I47" i="172"/>
  <c r="J47" i="172"/>
  <c r="K47" i="172"/>
  <c r="L47" i="172"/>
  <c r="M47" i="172"/>
  <c r="N47" i="172"/>
  <c r="O47" i="172"/>
  <c r="P47" i="172"/>
  <c r="Q47" i="172"/>
  <c r="B48" i="172"/>
  <c r="C48" i="172"/>
  <c r="D48" i="172"/>
  <c r="E48" i="172"/>
  <c r="F48" i="172"/>
  <c r="G48" i="172"/>
  <c r="H48" i="172"/>
  <c r="I48" i="172"/>
  <c r="J48" i="172"/>
  <c r="K48" i="172"/>
  <c r="L48" i="172"/>
  <c r="M48" i="172"/>
  <c r="N48" i="172"/>
  <c r="O48" i="172"/>
  <c r="P48" i="172"/>
  <c r="Q48" i="172"/>
  <c r="B49" i="172"/>
  <c r="C49" i="172"/>
  <c r="D49" i="172"/>
  <c r="E49" i="172"/>
  <c r="F49" i="172"/>
  <c r="G49" i="172"/>
  <c r="H49" i="172"/>
  <c r="I49" i="172"/>
  <c r="J49" i="172"/>
  <c r="K49" i="172"/>
  <c r="L49" i="172"/>
  <c r="M49" i="172"/>
  <c r="N49" i="172"/>
  <c r="O49" i="172"/>
  <c r="P49" i="172"/>
  <c r="Q49" i="172"/>
  <c r="B50" i="172"/>
  <c r="C50" i="172"/>
  <c r="D50" i="172"/>
  <c r="E50" i="172"/>
  <c r="F50" i="172"/>
  <c r="G50" i="172"/>
  <c r="H50" i="172"/>
  <c r="I50" i="172"/>
  <c r="J50" i="172"/>
  <c r="K50" i="172"/>
  <c r="L50" i="172"/>
  <c r="M50" i="172"/>
  <c r="N50" i="172"/>
  <c r="O50" i="172"/>
  <c r="P50" i="172"/>
  <c r="Q50" i="172"/>
  <c r="B51" i="172"/>
  <c r="C51" i="172"/>
  <c r="D51" i="172"/>
  <c r="E51" i="172"/>
  <c r="F51" i="172"/>
  <c r="G51" i="172"/>
  <c r="H51" i="172"/>
  <c r="I51" i="172"/>
  <c r="J51" i="172"/>
  <c r="K51" i="172"/>
  <c r="L51" i="172"/>
  <c r="M51" i="172"/>
  <c r="N51" i="172"/>
  <c r="O51" i="172"/>
  <c r="P51" i="172"/>
  <c r="Q51" i="172"/>
  <c r="B52" i="172"/>
  <c r="C52" i="172"/>
  <c r="D52" i="172"/>
  <c r="E52" i="172"/>
  <c r="F52" i="172"/>
  <c r="G52" i="172"/>
  <c r="H52" i="172"/>
  <c r="I52" i="172"/>
  <c r="J52" i="172"/>
  <c r="K52" i="172"/>
  <c r="L52" i="172"/>
  <c r="M52" i="172"/>
  <c r="N52" i="172"/>
  <c r="O52" i="172"/>
  <c r="P52" i="172"/>
  <c r="Q52" i="172"/>
  <c r="C2" i="172"/>
  <c r="D2" i="172"/>
  <c r="E2" i="172"/>
  <c r="F2" i="172"/>
  <c r="G2" i="172"/>
  <c r="H2" i="172"/>
  <c r="I2" i="172"/>
  <c r="J2" i="172"/>
  <c r="K2" i="172"/>
  <c r="L2" i="172"/>
  <c r="M2" i="172"/>
  <c r="N2" i="172"/>
  <c r="O2" i="172"/>
  <c r="P2" i="172"/>
  <c r="Q2" i="172"/>
  <c r="B2" i="172"/>
  <c r="A52" i="172"/>
  <c r="A51" i="172"/>
  <c r="A50" i="172"/>
  <c r="A49" i="172"/>
  <c r="A48" i="172"/>
  <c r="A47" i="172"/>
  <c r="A46" i="172"/>
  <c r="A45" i="172"/>
  <c r="A44" i="172"/>
  <c r="A43" i="172"/>
  <c r="A42" i="172"/>
  <c r="A41" i="172"/>
  <c r="A40" i="172"/>
  <c r="A39" i="172"/>
  <c r="A38" i="172"/>
  <c r="A37" i="172"/>
  <c r="A36" i="172"/>
  <c r="A35" i="172"/>
  <c r="A34" i="172"/>
  <c r="A33" i="172"/>
  <c r="A32" i="172"/>
  <c r="A31" i="172"/>
  <c r="A30" i="172"/>
  <c r="A29" i="172"/>
  <c r="A28" i="172"/>
  <c r="A27" i="172"/>
  <c r="A26" i="172"/>
  <c r="A25" i="172"/>
  <c r="A24" i="172"/>
  <c r="A23" i="172"/>
  <c r="A22" i="172"/>
  <c r="A21" i="172"/>
  <c r="A20" i="172"/>
  <c r="A19" i="172"/>
  <c r="A18" i="172"/>
  <c r="A17" i="172"/>
  <c r="A16" i="172"/>
  <c r="A15" i="172"/>
  <c r="A14" i="172"/>
  <c r="A13" i="172"/>
  <c r="A12" i="172"/>
  <c r="A11" i="172"/>
  <c r="A10" i="172"/>
  <c r="A9" i="172"/>
  <c r="A8" i="172"/>
  <c r="A7" i="172"/>
  <c r="A6" i="172"/>
  <c r="A5" i="172"/>
  <c r="A4" i="172"/>
  <c r="A3" i="172"/>
  <c r="A2" i="172"/>
  <c r="FE1" i="171"/>
  <c r="FD1" i="171"/>
  <c r="FC1" i="171"/>
  <c r="FB1" i="171"/>
  <c r="FA1" i="171"/>
  <c r="EZ1" i="171"/>
  <c r="EY1" i="171"/>
  <c r="EX1" i="171"/>
  <c r="EW1" i="171"/>
  <c r="EV1" i="171"/>
  <c r="EU1" i="171"/>
  <c r="ET1" i="171"/>
  <c r="ES1" i="171"/>
  <c r="ER1" i="171"/>
  <c r="EQ1" i="171"/>
  <c r="EP1" i="171"/>
  <c r="EO1" i="171"/>
  <c r="EN1" i="171"/>
  <c r="EM1" i="171"/>
  <c r="EL1" i="171"/>
  <c r="EK1" i="171"/>
  <c r="EJ1" i="171"/>
  <c r="EI1" i="171"/>
  <c r="EH1" i="171"/>
  <c r="EG1" i="171"/>
  <c r="EF1" i="171"/>
  <c r="EE1" i="171"/>
  <c r="ED1" i="171"/>
  <c r="EC1" i="171"/>
  <c r="EB1" i="171"/>
  <c r="EA1" i="171"/>
  <c r="DZ1" i="171"/>
  <c r="DY1" i="171"/>
  <c r="DX1" i="171"/>
  <c r="DW1" i="171"/>
  <c r="DV1" i="171"/>
  <c r="DU1" i="171"/>
  <c r="DT1" i="171"/>
  <c r="DS1" i="171"/>
  <c r="DR1" i="171"/>
  <c r="DQ1" i="171"/>
  <c r="DP1" i="171"/>
  <c r="DO1" i="171"/>
  <c r="DN1" i="171"/>
  <c r="DM1" i="171"/>
  <c r="DL1" i="171"/>
  <c r="DK1" i="171"/>
  <c r="DJ1" i="171"/>
  <c r="DI1" i="171"/>
  <c r="DH1" i="171"/>
  <c r="DG1" i="171"/>
  <c r="DF1" i="171"/>
  <c r="DE1" i="171"/>
  <c r="DD1" i="171"/>
  <c r="DC1" i="171"/>
  <c r="DB1" i="171"/>
  <c r="DA1" i="171"/>
  <c r="CZ1" i="171"/>
  <c r="CY1" i="171"/>
  <c r="CX1" i="171"/>
  <c r="CW1" i="171"/>
  <c r="CV1" i="171"/>
  <c r="CU1" i="171"/>
  <c r="CT1" i="171"/>
  <c r="CS1" i="171"/>
  <c r="CR1" i="171"/>
  <c r="CQ1" i="171"/>
  <c r="CP1" i="171"/>
  <c r="CO1" i="171"/>
  <c r="CN1" i="171"/>
  <c r="CM1" i="171"/>
  <c r="CL1" i="171"/>
  <c r="CK1" i="171"/>
  <c r="CJ1" i="171"/>
  <c r="CI1" i="171"/>
  <c r="CH1" i="171"/>
  <c r="CG1" i="171"/>
  <c r="CF1" i="171"/>
  <c r="CE1" i="171"/>
  <c r="CD1" i="171"/>
  <c r="CC1" i="171"/>
  <c r="CB1" i="171"/>
  <c r="CA1" i="171"/>
  <c r="BZ1" i="171"/>
  <c r="BY1" i="171"/>
  <c r="BX1" i="171"/>
  <c r="BW1" i="171"/>
  <c r="BV1" i="171"/>
  <c r="BU1" i="171"/>
  <c r="BT1" i="171"/>
  <c r="BS1" i="171"/>
  <c r="BR1" i="171"/>
  <c r="BQ1" i="171"/>
  <c r="BP1" i="171"/>
  <c r="BO1" i="171"/>
  <c r="BN1" i="171"/>
  <c r="BM1" i="171"/>
  <c r="BL1" i="171"/>
  <c r="BK1" i="171"/>
  <c r="BJ1" i="171"/>
  <c r="BI1" i="171"/>
  <c r="BH1" i="171"/>
  <c r="BG1" i="171"/>
  <c r="BF1" i="171"/>
  <c r="BE1" i="171"/>
  <c r="BD1" i="171"/>
  <c r="BC1" i="171"/>
  <c r="BB1" i="171"/>
  <c r="BA1" i="171"/>
  <c r="AZ1" i="171"/>
  <c r="AY1" i="171"/>
  <c r="AX1" i="171"/>
  <c r="AW1" i="171"/>
  <c r="AV1" i="171"/>
  <c r="AU1" i="171"/>
  <c r="AT1" i="171"/>
  <c r="AS1" i="171"/>
  <c r="AR1" i="171"/>
  <c r="AQ1" i="171"/>
  <c r="AP1" i="171"/>
  <c r="AO1" i="171"/>
  <c r="AN1" i="171"/>
  <c r="AM1" i="171"/>
  <c r="AL1" i="171"/>
  <c r="AK1" i="171"/>
  <c r="AJ1" i="171"/>
  <c r="AI1" i="171"/>
  <c r="AH1" i="171"/>
  <c r="AG1" i="171"/>
  <c r="AF1" i="171"/>
  <c r="AE1" i="171"/>
  <c r="AD1" i="171"/>
  <c r="AC1" i="171"/>
  <c r="AB1" i="171"/>
  <c r="AA1" i="171"/>
  <c r="Z1" i="171"/>
  <c r="Y1" i="171"/>
  <c r="X1" i="171"/>
  <c r="W1" i="171"/>
  <c r="V1" i="171"/>
  <c r="U1" i="171"/>
  <c r="T1" i="171"/>
  <c r="S1" i="171"/>
  <c r="R1" i="171"/>
  <c r="Q1" i="171"/>
  <c r="P1" i="171"/>
  <c r="O1" i="171"/>
  <c r="N1" i="171"/>
  <c r="M1" i="171"/>
  <c r="L1" i="171"/>
  <c r="K1" i="171"/>
  <c r="J1" i="171"/>
  <c r="I1" i="171"/>
  <c r="H1" i="171"/>
  <c r="G1" i="171"/>
  <c r="F1" i="171"/>
  <c r="E1" i="171"/>
  <c r="D1" i="171"/>
  <c r="C1" i="171"/>
  <c r="B1" i="171"/>
  <c r="A52" i="171"/>
  <c r="A51" i="171"/>
  <c r="A50" i="171"/>
  <c r="A49" i="171"/>
  <c r="A48" i="171"/>
  <c r="A47" i="171"/>
  <c r="A46" i="171"/>
  <c r="A45" i="171"/>
  <c r="A44" i="171"/>
  <c r="A43" i="171"/>
  <c r="A42" i="171"/>
  <c r="A41" i="171"/>
  <c r="A40" i="171"/>
  <c r="A39" i="171"/>
  <c r="A38" i="171"/>
  <c r="A37" i="171"/>
  <c r="A36" i="171"/>
  <c r="A35" i="171"/>
  <c r="A34" i="171"/>
  <c r="A33" i="171"/>
  <c r="A32" i="171"/>
  <c r="A31" i="171"/>
  <c r="A30" i="171"/>
  <c r="A29" i="171"/>
  <c r="A28" i="171"/>
  <c r="A27" i="171"/>
  <c r="A26" i="171"/>
  <c r="A25" i="171"/>
  <c r="A24" i="171"/>
  <c r="A23" i="171"/>
  <c r="A22" i="171"/>
  <c r="A21" i="171"/>
  <c r="A20" i="171"/>
  <c r="A19" i="171"/>
  <c r="A18" i="171"/>
  <c r="A17" i="171"/>
  <c r="A16" i="171"/>
  <c r="A15" i="171"/>
  <c r="A14" i="171"/>
  <c r="A13" i="171"/>
  <c r="A12" i="171"/>
  <c r="A11" i="171"/>
  <c r="A10" i="171"/>
  <c r="A9" i="171"/>
  <c r="A8" i="171"/>
  <c r="A7" i="171"/>
  <c r="A6" i="171"/>
  <c r="A5" i="171"/>
  <c r="A4" i="171"/>
  <c r="A3" i="171"/>
  <c r="A2" i="171"/>
  <c r="AK2" i="155"/>
  <c r="BC2" i="155"/>
  <c r="FY2" i="155"/>
  <c r="DE2" i="155"/>
  <c r="FG2" i="155"/>
  <c r="DW2" i="155"/>
  <c r="CM2" i="155"/>
  <c r="BU2" i="155"/>
  <c r="S2" i="155"/>
  <c r="EO2" i="155"/>
  <c r="GQ2" i="155"/>
  <c r="AK3" i="155"/>
  <c r="BC3" i="155"/>
  <c r="FY3" i="155"/>
  <c r="DE3" i="155"/>
  <c r="FG3" i="155"/>
  <c r="DW3" i="155"/>
  <c r="CM3" i="155"/>
  <c r="BU3" i="155"/>
  <c r="S3" i="155"/>
  <c r="EO3" i="155"/>
  <c r="GQ3" i="155"/>
  <c r="AK4" i="155"/>
  <c r="BC4" i="155"/>
  <c r="FY4" i="155"/>
  <c r="DE4" i="155"/>
  <c r="FG4" i="155"/>
  <c r="DW4" i="155"/>
  <c r="CM4" i="155"/>
  <c r="BU4" i="155"/>
  <c r="S4" i="155"/>
  <c r="EO4" i="155"/>
  <c r="GQ4" i="155"/>
  <c r="AK5" i="155"/>
  <c r="BC5" i="155"/>
  <c r="FY5" i="155"/>
  <c r="DE5" i="155"/>
  <c r="FG5" i="155"/>
  <c r="DW5" i="155"/>
  <c r="CM5" i="155"/>
  <c r="BU5" i="155"/>
  <c r="S5" i="155"/>
  <c r="EO5" i="155"/>
  <c r="GQ5" i="155"/>
  <c r="AK6" i="155"/>
  <c r="BC6" i="155"/>
  <c r="FY6" i="155"/>
  <c r="DE6" i="155"/>
  <c r="FG6" i="155"/>
  <c r="DW6" i="155"/>
  <c r="CM6" i="155"/>
  <c r="BU6" i="155"/>
  <c r="S6" i="155"/>
  <c r="EO6" i="155"/>
  <c r="GQ6" i="155"/>
  <c r="AK7" i="155"/>
  <c r="BC7" i="155"/>
  <c r="FY7" i="155"/>
  <c r="DE7" i="155"/>
  <c r="FG7" i="155"/>
  <c r="DW7" i="155"/>
  <c r="CM7" i="155"/>
  <c r="BU7" i="155"/>
  <c r="S7" i="155"/>
  <c r="EO7" i="155"/>
  <c r="GQ7" i="155"/>
  <c r="AK8" i="155"/>
  <c r="BC8" i="155"/>
  <c r="FY8" i="155"/>
  <c r="DE8" i="155"/>
  <c r="FG8" i="155"/>
  <c r="DW8" i="155"/>
  <c r="CM8" i="155"/>
  <c r="BU8" i="155"/>
  <c r="S8" i="155"/>
  <c r="EO8" i="155"/>
  <c r="GQ8" i="155"/>
  <c r="AK9" i="155"/>
  <c r="BC9" i="155"/>
  <c r="FY9" i="155"/>
  <c r="DE9" i="155"/>
  <c r="FG9" i="155"/>
  <c r="DW9" i="155"/>
  <c r="CM9" i="155"/>
  <c r="BU9" i="155"/>
  <c r="S9" i="155"/>
  <c r="EO9" i="155"/>
  <c r="GQ9" i="155"/>
  <c r="AK10" i="155"/>
  <c r="BC10" i="155"/>
  <c r="FY10" i="155"/>
  <c r="DE10" i="155"/>
  <c r="FG10" i="155"/>
  <c r="DW10" i="155"/>
  <c r="CM10" i="155"/>
  <c r="BU10" i="155"/>
  <c r="S10" i="155"/>
  <c r="EO10" i="155"/>
  <c r="GQ10" i="155"/>
  <c r="AK11" i="155"/>
  <c r="BC11" i="155"/>
  <c r="FY11" i="155"/>
  <c r="DE11" i="155"/>
  <c r="FG11" i="155"/>
  <c r="DW11" i="155"/>
  <c r="CM11" i="155"/>
  <c r="BU11" i="155"/>
  <c r="S11" i="155"/>
  <c r="EO11" i="155"/>
  <c r="GQ11" i="155"/>
  <c r="AK12" i="155"/>
  <c r="BC12" i="155"/>
  <c r="FY12" i="155"/>
  <c r="DE12" i="155"/>
  <c r="FG12" i="155"/>
  <c r="DW12" i="155"/>
  <c r="CM12" i="155"/>
  <c r="BU12" i="155"/>
  <c r="S12" i="155"/>
  <c r="EO12" i="155"/>
  <c r="GQ12" i="155"/>
  <c r="AK13" i="155"/>
  <c r="BC13" i="155"/>
  <c r="FY13" i="155"/>
  <c r="DE13" i="155"/>
  <c r="FG13" i="155"/>
  <c r="DW13" i="155"/>
  <c r="CM13" i="155"/>
  <c r="BU13" i="155"/>
  <c r="S13" i="155"/>
  <c r="EO13" i="155"/>
  <c r="GQ13" i="155"/>
  <c r="AK14" i="155"/>
  <c r="BC14" i="155"/>
  <c r="FY14" i="155"/>
  <c r="DE14" i="155"/>
  <c r="FG14" i="155"/>
  <c r="DW14" i="155"/>
  <c r="CM14" i="155"/>
  <c r="BU14" i="155"/>
  <c r="S14" i="155"/>
  <c r="EO14" i="155"/>
  <c r="GQ14" i="155"/>
  <c r="AK15" i="155"/>
  <c r="BC15" i="155"/>
  <c r="FY15" i="155"/>
  <c r="DE15" i="155"/>
  <c r="FG15" i="155"/>
  <c r="DW15" i="155"/>
  <c r="CM15" i="155"/>
  <c r="BU15" i="155"/>
  <c r="S15" i="155"/>
  <c r="EO15" i="155"/>
  <c r="GQ15" i="155"/>
  <c r="AK16" i="155"/>
  <c r="BC16" i="155"/>
  <c r="FY16" i="155"/>
  <c r="DE16" i="155"/>
  <c r="FG16" i="155"/>
  <c r="DW16" i="155"/>
  <c r="CM16" i="155"/>
  <c r="BU16" i="155"/>
  <c r="S16" i="155"/>
  <c r="EO16" i="155"/>
  <c r="GQ16" i="155"/>
  <c r="AK17" i="155"/>
  <c r="BC17" i="155"/>
  <c r="FY17" i="155"/>
  <c r="DE17" i="155"/>
  <c r="FG17" i="155"/>
  <c r="DW17" i="155"/>
  <c r="CM17" i="155"/>
  <c r="BU17" i="155"/>
  <c r="S17" i="155"/>
  <c r="EO17" i="155"/>
  <c r="GQ17" i="155"/>
  <c r="AK18" i="155"/>
  <c r="BC18" i="155"/>
  <c r="FY18" i="155"/>
  <c r="DE18" i="155"/>
  <c r="FG18" i="155"/>
  <c r="DW18" i="155"/>
  <c r="CM18" i="155"/>
  <c r="BU18" i="155"/>
  <c r="S18" i="155"/>
  <c r="EO18" i="155"/>
  <c r="GQ18" i="155"/>
  <c r="AK19" i="155"/>
  <c r="BC19" i="155"/>
  <c r="FY19" i="155"/>
  <c r="DE19" i="155"/>
  <c r="FG19" i="155"/>
  <c r="DW19" i="155"/>
  <c r="CM19" i="155"/>
  <c r="BU19" i="155"/>
  <c r="S19" i="155"/>
  <c r="EO19" i="155"/>
  <c r="GQ19" i="155"/>
  <c r="AK20" i="155"/>
  <c r="BC20" i="155"/>
  <c r="FY20" i="155"/>
  <c r="DE20" i="155"/>
  <c r="FG20" i="155"/>
  <c r="DW20" i="155"/>
  <c r="CM20" i="155"/>
  <c r="BU20" i="155"/>
  <c r="S20" i="155"/>
  <c r="EO20" i="155"/>
  <c r="GQ20" i="155"/>
  <c r="AK21" i="155"/>
  <c r="BC21" i="155"/>
  <c r="FY21" i="155"/>
  <c r="DE21" i="155"/>
  <c r="FG21" i="155"/>
  <c r="DW21" i="155"/>
  <c r="CM21" i="155"/>
  <c r="BU21" i="155"/>
  <c r="S21" i="155"/>
  <c r="EO21" i="155"/>
  <c r="GQ21" i="155"/>
  <c r="AK22" i="155"/>
  <c r="BC22" i="155"/>
  <c r="FY22" i="155"/>
  <c r="DE22" i="155"/>
  <c r="FG22" i="155"/>
  <c r="DW22" i="155"/>
  <c r="CM22" i="155"/>
  <c r="BU22" i="155"/>
  <c r="S22" i="155"/>
  <c r="EO22" i="155"/>
  <c r="GQ22" i="155"/>
  <c r="AK23" i="155"/>
  <c r="BC23" i="155"/>
  <c r="FY23" i="155"/>
  <c r="DE23" i="155"/>
  <c r="FG23" i="155"/>
  <c r="DW23" i="155"/>
  <c r="CM23" i="155"/>
  <c r="BU23" i="155"/>
  <c r="S23" i="155"/>
  <c r="EO23" i="155"/>
  <c r="GQ23" i="155"/>
  <c r="AK24" i="155"/>
  <c r="BC24" i="155"/>
  <c r="FY24" i="155"/>
  <c r="DE24" i="155"/>
  <c r="FG24" i="155"/>
  <c r="DW24" i="155"/>
  <c r="CM24" i="155"/>
  <c r="BU24" i="155"/>
  <c r="S24" i="155"/>
  <c r="EO24" i="155"/>
  <c r="GQ24" i="155"/>
  <c r="AK25" i="155"/>
  <c r="BC25" i="155"/>
  <c r="FY25" i="155"/>
  <c r="DE25" i="155"/>
  <c r="FG25" i="155"/>
  <c r="DW25" i="155"/>
  <c r="CM25" i="155"/>
  <c r="BU25" i="155"/>
  <c r="S25" i="155"/>
  <c r="EO25" i="155"/>
  <c r="GQ25" i="155"/>
  <c r="AK26" i="155"/>
  <c r="BC26" i="155"/>
  <c r="FY26" i="155"/>
  <c r="DE26" i="155"/>
  <c r="FG26" i="155"/>
  <c r="DW26" i="155"/>
  <c r="CM26" i="155"/>
  <c r="BU26" i="155"/>
  <c r="S26" i="155"/>
  <c r="EO26" i="155"/>
  <c r="GQ26" i="155"/>
  <c r="AK27" i="155"/>
  <c r="BC27" i="155"/>
  <c r="FY27" i="155"/>
  <c r="DE27" i="155"/>
  <c r="FG27" i="155"/>
  <c r="DW27" i="155"/>
  <c r="CM27" i="155"/>
  <c r="BU27" i="155"/>
  <c r="S27" i="155"/>
  <c r="EO27" i="155"/>
  <c r="GQ27" i="155"/>
  <c r="AK28" i="155"/>
  <c r="BC28" i="155"/>
  <c r="FY28" i="155"/>
  <c r="DE28" i="155"/>
  <c r="FG28" i="155"/>
  <c r="DW28" i="155"/>
  <c r="CM28" i="155"/>
  <c r="BU28" i="155"/>
  <c r="S28" i="155"/>
  <c r="EO28" i="155"/>
  <c r="GQ28" i="155"/>
  <c r="AK29" i="155"/>
  <c r="BC29" i="155"/>
  <c r="FY29" i="155"/>
  <c r="DE29" i="155"/>
  <c r="FG29" i="155"/>
  <c r="DW29" i="155"/>
  <c r="CM29" i="155"/>
  <c r="BU29" i="155"/>
  <c r="S29" i="155"/>
  <c r="EO29" i="155"/>
  <c r="GQ29" i="155"/>
  <c r="AK30" i="155"/>
  <c r="BC30" i="155"/>
  <c r="FY30" i="155"/>
  <c r="DE30" i="155"/>
  <c r="FG30" i="155"/>
  <c r="DW30" i="155"/>
  <c r="CM30" i="155"/>
  <c r="BU30" i="155"/>
  <c r="S30" i="155"/>
  <c r="EO30" i="155"/>
  <c r="GQ30" i="155"/>
  <c r="AK31" i="155"/>
  <c r="BC31" i="155"/>
  <c r="FY31" i="155"/>
  <c r="DE31" i="155"/>
  <c r="FG31" i="155"/>
  <c r="DW31" i="155"/>
  <c r="CM31" i="155"/>
  <c r="BU31" i="155"/>
  <c r="S31" i="155"/>
  <c r="EO31" i="155"/>
  <c r="GQ31" i="155"/>
  <c r="AK32" i="155"/>
  <c r="BC32" i="155"/>
  <c r="FY32" i="155"/>
  <c r="DE32" i="155"/>
  <c r="FG32" i="155"/>
  <c r="DW32" i="155"/>
  <c r="CM32" i="155"/>
  <c r="BU32" i="155"/>
  <c r="S32" i="155"/>
  <c r="EO32" i="155"/>
  <c r="GQ32" i="155"/>
  <c r="AK33" i="155"/>
  <c r="BC33" i="155"/>
  <c r="FY33" i="155"/>
  <c r="DE33" i="155"/>
  <c r="FG33" i="155"/>
  <c r="DW33" i="155"/>
  <c r="CM33" i="155"/>
  <c r="BU33" i="155"/>
  <c r="S33" i="155"/>
  <c r="EO33" i="155"/>
  <c r="GQ33" i="155"/>
  <c r="AK34" i="155"/>
  <c r="BC34" i="155"/>
  <c r="FY34" i="155"/>
  <c r="DE34" i="155"/>
  <c r="FG34" i="155"/>
  <c r="DW34" i="155"/>
  <c r="CM34" i="155"/>
  <c r="BU34" i="155"/>
  <c r="S34" i="155"/>
  <c r="EO34" i="155"/>
  <c r="GQ34" i="155"/>
  <c r="AK35" i="155"/>
  <c r="BC35" i="155"/>
  <c r="FY35" i="155"/>
  <c r="DE35" i="155"/>
  <c r="FG35" i="155"/>
  <c r="DW35" i="155"/>
  <c r="CM35" i="155"/>
  <c r="BU35" i="155"/>
  <c r="S35" i="155"/>
  <c r="EO35" i="155"/>
  <c r="GQ35" i="155"/>
  <c r="AK36" i="155"/>
  <c r="BC36" i="155"/>
  <c r="FY36" i="155"/>
  <c r="DE36" i="155"/>
  <c r="FG36" i="155"/>
  <c r="DW36" i="155"/>
  <c r="CM36" i="155"/>
  <c r="BU36" i="155"/>
  <c r="S36" i="155"/>
  <c r="EO36" i="155"/>
  <c r="GQ36" i="155"/>
  <c r="AK37" i="155"/>
  <c r="BC37" i="155"/>
  <c r="FY37" i="155"/>
  <c r="DE37" i="155"/>
  <c r="FG37" i="155"/>
  <c r="DW37" i="155"/>
  <c r="CM37" i="155"/>
  <c r="BU37" i="155"/>
  <c r="S37" i="155"/>
  <c r="EO37" i="155"/>
  <c r="GQ37" i="155"/>
  <c r="AK38" i="155"/>
  <c r="BC38" i="155"/>
  <c r="FY38" i="155"/>
  <c r="DE38" i="155"/>
  <c r="FG38" i="155"/>
  <c r="DW38" i="155"/>
  <c r="CM38" i="155"/>
  <c r="BU38" i="155"/>
  <c r="S38" i="155"/>
  <c r="EO38" i="155"/>
  <c r="GQ38" i="155"/>
  <c r="AK39" i="155"/>
  <c r="BC39" i="155"/>
  <c r="FY39" i="155"/>
  <c r="DE39" i="155"/>
  <c r="FG39" i="155"/>
  <c r="DW39" i="155"/>
  <c r="CM39" i="155"/>
  <c r="BU39" i="155"/>
  <c r="S39" i="155"/>
  <c r="EO39" i="155"/>
  <c r="GQ39" i="155"/>
  <c r="AK40" i="155"/>
  <c r="BC40" i="155"/>
  <c r="FY40" i="155"/>
  <c r="DE40" i="155"/>
  <c r="FG40" i="155"/>
  <c r="DW40" i="155"/>
  <c r="CM40" i="155"/>
  <c r="BU40" i="155"/>
  <c r="S40" i="155"/>
  <c r="EO40" i="155"/>
  <c r="GQ40" i="155"/>
  <c r="AK41" i="155"/>
  <c r="BC41" i="155"/>
  <c r="FY41" i="155"/>
  <c r="DE41" i="155"/>
  <c r="FG41" i="155"/>
  <c r="DW41" i="155"/>
  <c r="CM41" i="155"/>
  <c r="BU41" i="155"/>
  <c r="S41" i="155"/>
  <c r="EO41" i="155"/>
  <c r="GQ41" i="155"/>
  <c r="AK42" i="155"/>
  <c r="BC42" i="155"/>
  <c r="FY42" i="155"/>
  <c r="DE42" i="155"/>
  <c r="FG42" i="155"/>
  <c r="DW42" i="155"/>
  <c r="CM42" i="155"/>
  <c r="BU42" i="155"/>
  <c r="S42" i="155"/>
  <c r="EO42" i="155"/>
  <c r="GQ42" i="155"/>
  <c r="AK43" i="155"/>
  <c r="BC43" i="155"/>
  <c r="FY43" i="155"/>
  <c r="DE43" i="155"/>
  <c r="FG43" i="155"/>
  <c r="DW43" i="155"/>
  <c r="CM43" i="155"/>
  <c r="BU43" i="155"/>
  <c r="S43" i="155"/>
  <c r="EO43" i="155"/>
  <c r="GQ43" i="155"/>
  <c r="AK44" i="155"/>
  <c r="BC44" i="155"/>
  <c r="FY44" i="155"/>
  <c r="DE44" i="155"/>
  <c r="FG44" i="155"/>
  <c r="DW44" i="155"/>
  <c r="CM44" i="155"/>
  <c r="BU44" i="155"/>
  <c r="S44" i="155"/>
  <c r="EO44" i="155"/>
  <c r="GQ44" i="155"/>
  <c r="AK45" i="155"/>
  <c r="BC45" i="155"/>
  <c r="FY45" i="155"/>
  <c r="DE45" i="155"/>
  <c r="FG45" i="155"/>
  <c r="DW45" i="155"/>
  <c r="CM45" i="155"/>
  <c r="BU45" i="155"/>
  <c r="S45" i="155"/>
  <c r="EO45" i="155"/>
  <c r="GQ45" i="155"/>
  <c r="AK46" i="155"/>
  <c r="BC46" i="155"/>
  <c r="FY46" i="155"/>
  <c r="DE46" i="155"/>
  <c r="FG46" i="155"/>
  <c r="DW46" i="155"/>
  <c r="CM46" i="155"/>
  <c r="BU46" i="155"/>
  <c r="S46" i="155"/>
  <c r="EO46" i="155"/>
  <c r="GQ46" i="155"/>
  <c r="AK47" i="155"/>
  <c r="BC47" i="155"/>
  <c r="FY47" i="155"/>
  <c r="DE47" i="155"/>
  <c r="FG47" i="155"/>
  <c r="DW47" i="155"/>
  <c r="CM47" i="155"/>
  <c r="BU47" i="155"/>
  <c r="S47" i="155"/>
  <c r="EO47" i="155"/>
  <c r="GQ47" i="155"/>
  <c r="AK48" i="155"/>
  <c r="BC48" i="155"/>
  <c r="FY48" i="155"/>
  <c r="DE48" i="155"/>
  <c r="FG48" i="155"/>
  <c r="DW48" i="155"/>
  <c r="CM48" i="155"/>
  <c r="BU48" i="155"/>
  <c r="S48" i="155"/>
  <c r="EO48" i="155"/>
  <c r="GQ48" i="155"/>
  <c r="AK49" i="155"/>
  <c r="BC49" i="155"/>
  <c r="FY49" i="155"/>
  <c r="DE49" i="155"/>
  <c r="FG49" i="155"/>
  <c r="DW49" i="155"/>
  <c r="CM49" i="155"/>
  <c r="BU49" i="155"/>
  <c r="S49" i="155"/>
  <c r="EO49" i="155"/>
  <c r="GQ49" i="155"/>
  <c r="AK50" i="155"/>
  <c r="BC50" i="155"/>
  <c r="FY50" i="155"/>
  <c r="DE50" i="155"/>
  <c r="FG50" i="155"/>
  <c r="DW50" i="155"/>
  <c r="CM50" i="155"/>
  <c r="BU50" i="155"/>
  <c r="S50" i="155"/>
  <c r="EO50" i="155"/>
  <c r="GQ50" i="155"/>
  <c r="AK51" i="155"/>
  <c r="BC51" i="155"/>
  <c r="FY51" i="155"/>
  <c r="DE51" i="155"/>
  <c r="FG51" i="155"/>
  <c r="DW51" i="155"/>
  <c r="CM51" i="155"/>
  <c r="BU51" i="155"/>
  <c r="S51" i="155"/>
  <c r="EO51" i="155"/>
  <c r="GQ51" i="155"/>
  <c r="AK52" i="155"/>
  <c r="BC52" i="155"/>
  <c r="FY52" i="155"/>
  <c r="DE52" i="155"/>
  <c r="FG52" i="155"/>
  <c r="DW52" i="155"/>
  <c r="CM52" i="155"/>
  <c r="BU52" i="155"/>
  <c r="S52" i="155"/>
  <c r="EO52" i="155"/>
  <c r="GQ52" i="155"/>
  <c r="BC1" i="155"/>
  <c r="FY1" i="155"/>
  <c r="DE1" i="155"/>
  <c r="FG1" i="155"/>
  <c r="DW1" i="155"/>
  <c r="CM1" i="155"/>
  <c r="BU1" i="155"/>
  <c r="S1" i="155"/>
  <c r="EO1" i="155"/>
  <c r="GQ1" i="155"/>
  <c r="AK1" i="155"/>
  <c r="AJ2" i="155"/>
  <c r="BB2" i="155"/>
  <c r="FX2" i="155"/>
  <c r="DD2" i="155"/>
  <c r="FF2" i="155"/>
  <c r="DV2" i="155"/>
  <c r="CL2" i="155"/>
  <c r="BT2" i="155"/>
  <c r="R2" i="155"/>
  <c r="EN2" i="155"/>
  <c r="GP2" i="155"/>
  <c r="AJ3" i="155"/>
  <c r="BB3" i="155"/>
  <c r="FX3" i="155"/>
  <c r="DD3" i="155"/>
  <c r="FF3" i="155"/>
  <c r="DV3" i="155"/>
  <c r="CL3" i="155"/>
  <c r="BT3" i="155"/>
  <c r="R3" i="155"/>
  <c r="EN3" i="155"/>
  <c r="GP3" i="155"/>
  <c r="AJ4" i="155"/>
  <c r="BB4" i="155"/>
  <c r="FX4" i="155"/>
  <c r="DD4" i="155"/>
  <c r="FF4" i="155"/>
  <c r="DV4" i="155"/>
  <c r="CL4" i="155"/>
  <c r="BT4" i="155"/>
  <c r="R4" i="155"/>
  <c r="EN4" i="155"/>
  <c r="GP4" i="155"/>
  <c r="AJ5" i="155"/>
  <c r="BB5" i="155"/>
  <c r="FX5" i="155"/>
  <c r="DD5" i="155"/>
  <c r="FF5" i="155"/>
  <c r="DV5" i="155"/>
  <c r="CL5" i="155"/>
  <c r="BT5" i="155"/>
  <c r="R5" i="155"/>
  <c r="EN5" i="155"/>
  <c r="GP5" i="155"/>
  <c r="AJ6" i="155"/>
  <c r="BB6" i="155"/>
  <c r="FX6" i="155"/>
  <c r="DD6" i="155"/>
  <c r="FF6" i="155"/>
  <c r="DV6" i="155"/>
  <c r="CL6" i="155"/>
  <c r="BT6" i="155"/>
  <c r="R6" i="155"/>
  <c r="EN6" i="155"/>
  <c r="GP6" i="155"/>
  <c r="AJ7" i="155"/>
  <c r="BB7" i="155"/>
  <c r="FX7" i="155"/>
  <c r="DD7" i="155"/>
  <c r="FF7" i="155"/>
  <c r="DV7" i="155"/>
  <c r="CL7" i="155"/>
  <c r="BT7" i="155"/>
  <c r="R7" i="155"/>
  <c r="EN7" i="155"/>
  <c r="GP7" i="155"/>
  <c r="AJ8" i="155"/>
  <c r="BB8" i="155"/>
  <c r="FX8" i="155"/>
  <c r="DD8" i="155"/>
  <c r="FF8" i="155"/>
  <c r="DV8" i="155"/>
  <c r="CL8" i="155"/>
  <c r="BT8" i="155"/>
  <c r="R8" i="155"/>
  <c r="EN8" i="155"/>
  <c r="GP8" i="155"/>
  <c r="AJ9" i="155"/>
  <c r="BB9" i="155"/>
  <c r="FX9" i="155"/>
  <c r="DD9" i="155"/>
  <c r="FF9" i="155"/>
  <c r="DV9" i="155"/>
  <c r="CL9" i="155"/>
  <c r="BT9" i="155"/>
  <c r="R9" i="155"/>
  <c r="EN9" i="155"/>
  <c r="GP9" i="155"/>
  <c r="AJ10" i="155"/>
  <c r="BB10" i="155"/>
  <c r="FX10" i="155"/>
  <c r="DD10" i="155"/>
  <c r="FF10" i="155"/>
  <c r="DV10" i="155"/>
  <c r="CL10" i="155"/>
  <c r="BT10" i="155"/>
  <c r="R10" i="155"/>
  <c r="EN10" i="155"/>
  <c r="GP10" i="155"/>
  <c r="AJ11" i="155"/>
  <c r="BB11" i="155"/>
  <c r="FX11" i="155"/>
  <c r="DD11" i="155"/>
  <c r="FF11" i="155"/>
  <c r="DV11" i="155"/>
  <c r="CL11" i="155"/>
  <c r="BT11" i="155"/>
  <c r="R11" i="155"/>
  <c r="EN11" i="155"/>
  <c r="GP11" i="155"/>
  <c r="AJ12" i="155"/>
  <c r="BB12" i="155"/>
  <c r="FX12" i="155"/>
  <c r="DD12" i="155"/>
  <c r="FF12" i="155"/>
  <c r="DV12" i="155"/>
  <c r="CL12" i="155"/>
  <c r="BT12" i="155"/>
  <c r="R12" i="155"/>
  <c r="EN12" i="155"/>
  <c r="GP12" i="155"/>
  <c r="AJ13" i="155"/>
  <c r="BB13" i="155"/>
  <c r="FX13" i="155"/>
  <c r="DD13" i="155"/>
  <c r="FF13" i="155"/>
  <c r="DV13" i="155"/>
  <c r="CL13" i="155"/>
  <c r="BT13" i="155"/>
  <c r="R13" i="155"/>
  <c r="EN13" i="155"/>
  <c r="GP13" i="155"/>
  <c r="AJ14" i="155"/>
  <c r="BB14" i="155"/>
  <c r="FX14" i="155"/>
  <c r="DD14" i="155"/>
  <c r="FF14" i="155"/>
  <c r="DV14" i="155"/>
  <c r="CL14" i="155"/>
  <c r="BT14" i="155"/>
  <c r="R14" i="155"/>
  <c r="EN14" i="155"/>
  <c r="GP14" i="155"/>
  <c r="AJ15" i="155"/>
  <c r="BB15" i="155"/>
  <c r="FX15" i="155"/>
  <c r="DD15" i="155"/>
  <c r="FF15" i="155"/>
  <c r="DV15" i="155"/>
  <c r="CL15" i="155"/>
  <c r="BT15" i="155"/>
  <c r="R15" i="155"/>
  <c r="EN15" i="155"/>
  <c r="GP15" i="155"/>
  <c r="AJ16" i="155"/>
  <c r="BB16" i="155"/>
  <c r="FX16" i="155"/>
  <c r="DD16" i="155"/>
  <c r="FF16" i="155"/>
  <c r="DV16" i="155"/>
  <c r="CL16" i="155"/>
  <c r="BT16" i="155"/>
  <c r="R16" i="155"/>
  <c r="EN16" i="155"/>
  <c r="GP16" i="155"/>
  <c r="AJ17" i="155"/>
  <c r="BB17" i="155"/>
  <c r="FX17" i="155"/>
  <c r="DD17" i="155"/>
  <c r="FF17" i="155"/>
  <c r="DV17" i="155"/>
  <c r="CL17" i="155"/>
  <c r="BT17" i="155"/>
  <c r="R17" i="155"/>
  <c r="EN17" i="155"/>
  <c r="GP17" i="155"/>
  <c r="AJ18" i="155"/>
  <c r="BB18" i="155"/>
  <c r="FX18" i="155"/>
  <c r="DD18" i="155"/>
  <c r="FF18" i="155"/>
  <c r="DV18" i="155"/>
  <c r="CL18" i="155"/>
  <c r="BT18" i="155"/>
  <c r="R18" i="155"/>
  <c r="EN18" i="155"/>
  <c r="GP18" i="155"/>
  <c r="AJ19" i="155"/>
  <c r="BB19" i="155"/>
  <c r="FX19" i="155"/>
  <c r="DD19" i="155"/>
  <c r="FF19" i="155"/>
  <c r="DV19" i="155"/>
  <c r="CL19" i="155"/>
  <c r="BT19" i="155"/>
  <c r="R19" i="155"/>
  <c r="EN19" i="155"/>
  <c r="GP19" i="155"/>
  <c r="AJ20" i="155"/>
  <c r="BB20" i="155"/>
  <c r="FX20" i="155"/>
  <c r="DD20" i="155"/>
  <c r="FF20" i="155"/>
  <c r="DV20" i="155"/>
  <c r="CL20" i="155"/>
  <c r="BT20" i="155"/>
  <c r="R20" i="155"/>
  <c r="EN20" i="155"/>
  <c r="GP20" i="155"/>
  <c r="AJ21" i="155"/>
  <c r="BB21" i="155"/>
  <c r="FX21" i="155"/>
  <c r="DD21" i="155"/>
  <c r="FF21" i="155"/>
  <c r="DV21" i="155"/>
  <c r="CL21" i="155"/>
  <c r="BT21" i="155"/>
  <c r="R21" i="155"/>
  <c r="EN21" i="155"/>
  <c r="GP21" i="155"/>
  <c r="AJ22" i="155"/>
  <c r="BB22" i="155"/>
  <c r="FX22" i="155"/>
  <c r="DD22" i="155"/>
  <c r="FF22" i="155"/>
  <c r="DV22" i="155"/>
  <c r="CL22" i="155"/>
  <c r="BT22" i="155"/>
  <c r="R22" i="155"/>
  <c r="EN22" i="155"/>
  <c r="GP22" i="155"/>
  <c r="AJ23" i="155"/>
  <c r="BB23" i="155"/>
  <c r="FX23" i="155"/>
  <c r="DD23" i="155"/>
  <c r="FF23" i="155"/>
  <c r="DV23" i="155"/>
  <c r="CL23" i="155"/>
  <c r="BT23" i="155"/>
  <c r="R23" i="155"/>
  <c r="EN23" i="155"/>
  <c r="GP23" i="155"/>
  <c r="AJ24" i="155"/>
  <c r="BB24" i="155"/>
  <c r="FX24" i="155"/>
  <c r="DD24" i="155"/>
  <c r="FF24" i="155"/>
  <c r="DV24" i="155"/>
  <c r="CL24" i="155"/>
  <c r="BT24" i="155"/>
  <c r="R24" i="155"/>
  <c r="EN24" i="155"/>
  <c r="GP24" i="155"/>
  <c r="AJ25" i="155"/>
  <c r="BB25" i="155"/>
  <c r="FX25" i="155"/>
  <c r="DD25" i="155"/>
  <c r="FF25" i="155"/>
  <c r="DV25" i="155"/>
  <c r="CL25" i="155"/>
  <c r="BT25" i="155"/>
  <c r="R25" i="155"/>
  <c r="EN25" i="155"/>
  <c r="GP25" i="155"/>
  <c r="AJ26" i="155"/>
  <c r="BB26" i="155"/>
  <c r="FX26" i="155"/>
  <c r="DD26" i="155"/>
  <c r="FF26" i="155"/>
  <c r="DV26" i="155"/>
  <c r="CL26" i="155"/>
  <c r="BT26" i="155"/>
  <c r="R26" i="155"/>
  <c r="EN26" i="155"/>
  <c r="GP26" i="155"/>
  <c r="AJ27" i="155"/>
  <c r="BB27" i="155"/>
  <c r="FX27" i="155"/>
  <c r="DD27" i="155"/>
  <c r="FF27" i="155"/>
  <c r="DV27" i="155"/>
  <c r="CL27" i="155"/>
  <c r="BT27" i="155"/>
  <c r="R27" i="155"/>
  <c r="EN27" i="155"/>
  <c r="GP27" i="155"/>
  <c r="AJ28" i="155"/>
  <c r="BB28" i="155"/>
  <c r="FX28" i="155"/>
  <c r="DD28" i="155"/>
  <c r="FF28" i="155"/>
  <c r="DV28" i="155"/>
  <c r="CL28" i="155"/>
  <c r="BT28" i="155"/>
  <c r="R28" i="155"/>
  <c r="EN28" i="155"/>
  <c r="GP28" i="155"/>
  <c r="AJ29" i="155"/>
  <c r="BB29" i="155"/>
  <c r="FX29" i="155"/>
  <c r="DD29" i="155"/>
  <c r="FF29" i="155"/>
  <c r="DV29" i="155"/>
  <c r="CL29" i="155"/>
  <c r="BT29" i="155"/>
  <c r="R29" i="155"/>
  <c r="EN29" i="155"/>
  <c r="GP29" i="155"/>
  <c r="AJ30" i="155"/>
  <c r="BB30" i="155"/>
  <c r="FX30" i="155"/>
  <c r="DD30" i="155"/>
  <c r="FF30" i="155"/>
  <c r="DV30" i="155"/>
  <c r="CL30" i="155"/>
  <c r="BT30" i="155"/>
  <c r="R30" i="155"/>
  <c r="EN30" i="155"/>
  <c r="GP30" i="155"/>
  <c r="AJ31" i="155"/>
  <c r="BB31" i="155"/>
  <c r="FX31" i="155"/>
  <c r="DD31" i="155"/>
  <c r="FF31" i="155"/>
  <c r="DV31" i="155"/>
  <c r="CL31" i="155"/>
  <c r="BT31" i="155"/>
  <c r="R31" i="155"/>
  <c r="EN31" i="155"/>
  <c r="GP31" i="155"/>
  <c r="AJ32" i="155"/>
  <c r="BB32" i="155"/>
  <c r="FX32" i="155"/>
  <c r="DD32" i="155"/>
  <c r="FF32" i="155"/>
  <c r="DV32" i="155"/>
  <c r="CL32" i="155"/>
  <c r="BT32" i="155"/>
  <c r="R32" i="155"/>
  <c r="EN32" i="155"/>
  <c r="GP32" i="155"/>
  <c r="AJ33" i="155"/>
  <c r="BB33" i="155"/>
  <c r="FX33" i="155"/>
  <c r="DD33" i="155"/>
  <c r="FF33" i="155"/>
  <c r="DV33" i="155"/>
  <c r="CL33" i="155"/>
  <c r="BT33" i="155"/>
  <c r="R33" i="155"/>
  <c r="EN33" i="155"/>
  <c r="GP33" i="155"/>
  <c r="AJ34" i="155"/>
  <c r="BB34" i="155"/>
  <c r="FX34" i="155"/>
  <c r="DD34" i="155"/>
  <c r="FF34" i="155"/>
  <c r="DV34" i="155"/>
  <c r="CL34" i="155"/>
  <c r="BT34" i="155"/>
  <c r="R34" i="155"/>
  <c r="EN34" i="155"/>
  <c r="GP34" i="155"/>
  <c r="AJ35" i="155"/>
  <c r="BB35" i="155"/>
  <c r="FX35" i="155"/>
  <c r="DD35" i="155"/>
  <c r="FF35" i="155"/>
  <c r="DV35" i="155"/>
  <c r="CL35" i="155"/>
  <c r="BT35" i="155"/>
  <c r="R35" i="155"/>
  <c r="EN35" i="155"/>
  <c r="GP35" i="155"/>
  <c r="AJ36" i="155"/>
  <c r="BB36" i="155"/>
  <c r="FX36" i="155"/>
  <c r="DD36" i="155"/>
  <c r="FF36" i="155"/>
  <c r="DV36" i="155"/>
  <c r="CL36" i="155"/>
  <c r="BT36" i="155"/>
  <c r="R36" i="155"/>
  <c r="EN36" i="155"/>
  <c r="GP36" i="155"/>
  <c r="AJ37" i="155"/>
  <c r="BB37" i="155"/>
  <c r="FX37" i="155"/>
  <c r="DD37" i="155"/>
  <c r="FF37" i="155"/>
  <c r="DV37" i="155"/>
  <c r="CL37" i="155"/>
  <c r="BT37" i="155"/>
  <c r="R37" i="155"/>
  <c r="EN37" i="155"/>
  <c r="GP37" i="155"/>
  <c r="AJ38" i="155"/>
  <c r="BB38" i="155"/>
  <c r="FX38" i="155"/>
  <c r="DD38" i="155"/>
  <c r="FF38" i="155"/>
  <c r="DV38" i="155"/>
  <c r="CL38" i="155"/>
  <c r="BT38" i="155"/>
  <c r="R38" i="155"/>
  <c r="EN38" i="155"/>
  <c r="GP38" i="155"/>
  <c r="AJ39" i="155"/>
  <c r="BB39" i="155"/>
  <c r="FX39" i="155"/>
  <c r="DD39" i="155"/>
  <c r="FF39" i="155"/>
  <c r="DV39" i="155"/>
  <c r="CL39" i="155"/>
  <c r="BT39" i="155"/>
  <c r="R39" i="155"/>
  <c r="EN39" i="155"/>
  <c r="GP39" i="155"/>
  <c r="AJ40" i="155"/>
  <c r="BB40" i="155"/>
  <c r="FX40" i="155"/>
  <c r="DD40" i="155"/>
  <c r="FF40" i="155"/>
  <c r="DV40" i="155"/>
  <c r="CL40" i="155"/>
  <c r="BT40" i="155"/>
  <c r="R40" i="155"/>
  <c r="EN40" i="155"/>
  <c r="GP40" i="155"/>
  <c r="AJ41" i="155"/>
  <c r="BB41" i="155"/>
  <c r="FX41" i="155"/>
  <c r="DD41" i="155"/>
  <c r="FF41" i="155"/>
  <c r="DV41" i="155"/>
  <c r="CL41" i="155"/>
  <c r="BT41" i="155"/>
  <c r="R41" i="155"/>
  <c r="EN41" i="155"/>
  <c r="GP41" i="155"/>
  <c r="AJ42" i="155"/>
  <c r="BB42" i="155"/>
  <c r="FX42" i="155"/>
  <c r="DD42" i="155"/>
  <c r="FF42" i="155"/>
  <c r="DV42" i="155"/>
  <c r="CL42" i="155"/>
  <c r="BT42" i="155"/>
  <c r="R42" i="155"/>
  <c r="EN42" i="155"/>
  <c r="GP42" i="155"/>
  <c r="AJ43" i="155"/>
  <c r="BB43" i="155"/>
  <c r="FX43" i="155"/>
  <c r="DD43" i="155"/>
  <c r="FF43" i="155"/>
  <c r="DV43" i="155"/>
  <c r="CL43" i="155"/>
  <c r="BT43" i="155"/>
  <c r="R43" i="155"/>
  <c r="EN43" i="155"/>
  <c r="GP43" i="155"/>
  <c r="AJ44" i="155"/>
  <c r="BB44" i="155"/>
  <c r="FX44" i="155"/>
  <c r="DD44" i="155"/>
  <c r="FF44" i="155"/>
  <c r="DV44" i="155"/>
  <c r="CL44" i="155"/>
  <c r="BT44" i="155"/>
  <c r="R44" i="155"/>
  <c r="EN44" i="155"/>
  <c r="GP44" i="155"/>
  <c r="AJ45" i="155"/>
  <c r="BB45" i="155"/>
  <c r="FX45" i="155"/>
  <c r="DD45" i="155"/>
  <c r="FF45" i="155"/>
  <c r="DV45" i="155"/>
  <c r="CL45" i="155"/>
  <c r="BT45" i="155"/>
  <c r="R45" i="155"/>
  <c r="EN45" i="155"/>
  <c r="GP45" i="155"/>
  <c r="AJ46" i="155"/>
  <c r="BB46" i="155"/>
  <c r="FX46" i="155"/>
  <c r="DD46" i="155"/>
  <c r="FF46" i="155"/>
  <c r="DV46" i="155"/>
  <c r="CL46" i="155"/>
  <c r="BT46" i="155"/>
  <c r="R46" i="155"/>
  <c r="EN46" i="155"/>
  <c r="GP46" i="155"/>
  <c r="AJ47" i="155"/>
  <c r="BB47" i="155"/>
  <c r="FX47" i="155"/>
  <c r="DD47" i="155"/>
  <c r="FF47" i="155"/>
  <c r="DV47" i="155"/>
  <c r="CL47" i="155"/>
  <c r="BT47" i="155"/>
  <c r="R47" i="155"/>
  <c r="EN47" i="155"/>
  <c r="GP47" i="155"/>
  <c r="AJ48" i="155"/>
  <c r="BB48" i="155"/>
  <c r="FX48" i="155"/>
  <c r="DD48" i="155"/>
  <c r="FF48" i="155"/>
  <c r="DV48" i="155"/>
  <c r="CL48" i="155"/>
  <c r="BT48" i="155"/>
  <c r="R48" i="155"/>
  <c r="EN48" i="155"/>
  <c r="GP48" i="155"/>
  <c r="AJ49" i="155"/>
  <c r="BB49" i="155"/>
  <c r="FX49" i="155"/>
  <c r="DD49" i="155"/>
  <c r="FF49" i="155"/>
  <c r="DV49" i="155"/>
  <c r="CL49" i="155"/>
  <c r="BT49" i="155"/>
  <c r="R49" i="155"/>
  <c r="EN49" i="155"/>
  <c r="GP49" i="155"/>
  <c r="AJ50" i="155"/>
  <c r="BB50" i="155"/>
  <c r="FX50" i="155"/>
  <c r="DD50" i="155"/>
  <c r="FF50" i="155"/>
  <c r="DV50" i="155"/>
  <c r="CL50" i="155"/>
  <c r="BT50" i="155"/>
  <c r="R50" i="155"/>
  <c r="EN50" i="155"/>
  <c r="GP50" i="155"/>
  <c r="AJ51" i="155"/>
  <c r="BB51" i="155"/>
  <c r="FX51" i="155"/>
  <c r="DD51" i="155"/>
  <c r="FF51" i="155"/>
  <c r="DV51" i="155"/>
  <c r="CL51" i="155"/>
  <c r="BT51" i="155"/>
  <c r="R51" i="155"/>
  <c r="EN51" i="155"/>
  <c r="GP51" i="155"/>
  <c r="AJ52" i="155"/>
  <c r="BB52" i="155"/>
  <c r="FX52" i="155"/>
  <c r="DD52" i="155"/>
  <c r="FF52" i="155"/>
  <c r="DV52" i="155"/>
  <c r="CL52" i="155"/>
  <c r="BT52" i="155"/>
  <c r="R52" i="155"/>
  <c r="EN52" i="155"/>
  <c r="GP52" i="155"/>
  <c r="BB1" i="155"/>
  <c r="FX1" i="155"/>
  <c r="DD1" i="155"/>
  <c r="FF1" i="155"/>
  <c r="DV1" i="155"/>
  <c r="CL1" i="155"/>
  <c r="BT1" i="155"/>
  <c r="R1" i="155"/>
  <c r="EN1" i="155"/>
  <c r="GP1" i="155"/>
  <c r="AJ1" i="155"/>
  <c r="AI2" i="155"/>
  <c r="BA2" i="155"/>
  <c r="FW2" i="155"/>
  <c r="DC2" i="155"/>
  <c r="FE2" i="155"/>
  <c r="DU2" i="155"/>
  <c r="CK2" i="155"/>
  <c r="BS2" i="155"/>
  <c r="Q2" i="155"/>
  <c r="EM2" i="155"/>
  <c r="GO2" i="155"/>
  <c r="AI3" i="155"/>
  <c r="BA3" i="155"/>
  <c r="FW3" i="155"/>
  <c r="DC3" i="155"/>
  <c r="FE3" i="155"/>
  <c r="DU3" i="155"/>
  <c r="CK3" i="155"/>
  <c r="BS3" i="155"/>
  <c r="Q3" i="155"/>
  <c r="EM3" i="155"/>
  <c r="GO3" i="155"/>
  <c r="AI4" i="155"/>
  <c r="BA4" i="155"/>
  <c r="FW4" i="155"/>
  <c r="DC4" i="155"/>
  <c r="FE4" i="155"/>
  <c r="DU4" i="155"/>
  <c r="CK4" i="155"/>
  <c r="BS4" i="155"/>
  <c r="Q4" i="155"/>
  <c r="EM4" i="155"/>
  <c r="GO4" i="155"/>
  <c r="AI5" i="155"/>
  <c r="BA5" i="155"/>
  <c r="FW5" i="155"/>
  <c r="DC5" i="155"/>
  <c r="FE5" i="155"/>
  <c r="DU5" i="155"/>
  <c r="CK5" i="155"/>
  <c r="BS5" i="155"/>
  <c r="Q5" i="155"/>
  <c r="EM5" i="155"/>
  <c r="GO5" i="155"/>
  <c r="AI6" i="155"/>
  <c r="BA6" i="155"/>
  <c r="FW6" i="155"/>
  <c r="DC6" i="155"/>
  <c r="FE6" i="155"/>
  <c r="DU6" i="155"/>
  <c r="CK6" i="155"/>
  <c r="BS6" i="155"/>
  <c r="Q6" i="155"/>
  <c r="EM6" i="155"/>
  <c r="GO6" i="155"/>
  <c r="AI7" i="155"/>
  <c r="BA7" i="155"/>
  <c r="FW7" i="155"/>
  <c r="DC7" i="155"/>
  <c r="FE7" i="155"/>
  <c r="DU7" i="155"/>
  <c r="CK7" i="155"/>
  <c r="BS7" i="155"/>
  <c r="Q7" i="155"/>
  <c r="EM7" i="155"/>
  <c r="GO7" i="155"/>
  <c r="AI8" i="155"/>
  <c r="BA8" i="155"/>
  <c r="FW8" i="155"/>
  <c r="DC8" i="155"/>
  <c r="FE8" i="155"/>
  <c r="DU8" i="155"/>
  <c r="CK8" i="155"/>
  <c r="BS8" i="155"/>
  <c r="Q8" i="155"/>
  <c r="EM8" i="155"/>
  <c r="GO8" i="155"/>
  <c r="AI9" i="155"/>
  <c r="BA9" i="155"/>
  <c r="FW9" i="155"/>
  <c r="DC9" i="155"/>
  <c r="FE9" i="155"/>
  <c r="DU9" i="155"/>
  <c r="CK9" i="155"/>
  <c r="BS9" i="155"/>
  <c r="Q9" i="155"/>
  <c r="EM9" i="155"/>
  <c r="GO9" i="155"/>
  <c r="AI10" i="155"/>
  <c r="BA10" i="155"/>
  <c r="FW10" i="155"/>
  <c r="DC10" i="155"/>
  <c r="FE10" i="155"/>
  <c r="DU10" i="155"/>
  <c r="CK10" i="155"/>
  <c r="BS10" i="155"/>
  <c r="Q10" i="155"/>
  <c r="EM10" i="155"/>
  <c r="GO10" i="155"/>
  <c r="AI11" i="155"/>
  <c r="BA11" i="155"/>
  <c r="FW11" i="155"/>
  <c r="DC11" i="155"/>
  <c r="FE11" i="155"/>
  <c r="DU11" i="155"/>
  <c r="CK11" i="155"/>
  <c r="BS11" i="155"/>
  <c r="Q11" i="155"/>
  <c r="EM11" i="155"/>
  <c r="GO11" i="155"/>
  <c r="AI12" i="155"/>
  <c r="BA12" i="155"/>
  <c r="FW12" i="155"/>
  <c r="DC12" i="155"/>
  <c r="FE12" i="155"/>
  <c r="DU12" i="155"/>
  <c r="CK12" i="155"/>
  <c r="BS12" i="155"/>
  <c r="Q12" i="155"/>
  <c r="EM12" i="155"/>
  <c r="GO12" i="155"/>
  <c r="AI13" i="155"/>
  <c r="BA13" i="155"/>
  <c r="FW13" i="155"/>
  <c r="DC13" i="155"/>
  <c r="FE13" i="155"/>
  <c r="DU13" i="155"/>
  <c r="CK13" i="155"/>
  <c r="BS13" i="155"/>
  <c r="Q13" i="155"/>
  <c r="EM13" i="155"/>
  <c r="GO13" i="155"/>
  <c r="AI14" i="155"/>
  <c r="BA14" i="155"/>
  <c r="FW14" i="155"/>
  <c r="DC14" i="155"/>
  <c r="FE14" i="155"/>
  <c r="DU14" i="155"/>
  <c r="CK14" i="155"/>
  <c r="BS14" i="155"/>
  <c r="Q14" i="155"/>
  <c r="EM14" i="155"/>
  <c r="GO14" i="155"/>
  <c r="AI15" i="155"/>
  <c r="BA15" i="155"/>
  <c r="FW15" i="155"/>
  <c r="DC15" i="155"/>
  <c r="FE15" i="155"/>
  <c r="DU15" i="155"/>
  <c r="CK15" i="155"/>
  <c r="BS15" i="155"/>
  <c r="Q15" i="155"/>
  <c r="EM15" i="155"/>
  <c r="GO15" i="155"/>
  <c r="AI16" i="155"/>
  <c r="BA16" i="155"/>
  <c r="FW16" i="155"/>
  <c r="DC16" i="155"/>
  <c r="FE16" i="155"/>
  <c r="DU16" i="155"/>
  <c r="CK16" i="155"/>
  <c r="BS16" i="155"/>
  <c r="Q16" i="155"/>
  <c r="EM16" i="155"/>
  <c r="GO16" i="155"/>
  <c r="AI17" i="155"/>
  <c r="BA17" i="155"/>
  <c r="FW17" i="155"/>
  <c r="DC17" i="155"/>
  <c r="FE17" i="155"/>
  <c r="DU17" i="155"/>
  <c r="CK17" i="155"/>
  <c r="BS17" i="155"/>
  <c r="Q17" i="155"/>
  <c r="EM17" i="155"/>
  <c r="GO17" i="155"/>
  <c r="AI18" i="155"/>
  <c r="BA18" i="155"/>
  <c r="FW18" i="155"/>
  <c r="DC18" i="155"/>
  <c r="FE18" i="155"/>
  <c r="DU18" i="155"/>
  <c r="CK18" i="155"/>
  <c r="BS18" i="155"/>
  <c r="Q18" i="155"/>
  <c r="EM18" i="155"/>
  <c r="GO18" i="155"/>
  <c r="AI19" i="155"/>
  <c r="BA19" i="155"/>
  <c r="FW19" i="155"/>
  <c r="DC19" i="155"/>
  <c r="FE19" i="155"/>
  <c r="DU19" i="155"/>
  <c r="CK19" i="155"/>
  <c r="BS19" i="155"/>
  <c r="Q19" i="155"/>
  <c r="EM19" i="155"/>
  <c r="GO19" i="155"/>
  <c r="AI20" i="155"/>
  <c r="BA20" i="155"/>
  <c r="FW20" i="155"/>
  <c r="DC20" i="155"/>
  <c r="FE20" i="155"/>
  <c r="DU20" i="155"/>
  <c r="CK20" i="155"/>
  <c r="BS20" i="155"/>
  <c r="Q20" i="155"/>
  <c r="EM20" i="155"/>
  <c r="GO20" i="155"/>
  <c r="AI21" i="155"/>
  <c r="BA21" i="155"/>
  <c r="FW21" i="155"/>
  <c r="DC21" i="155"/>
  <c r="FE21" i="155"/>
  <c r="DU21" i="155"/>
  <c r="CK21" i="155"/>
  <c r="BS21" i="155"/>
  <c r="Q21" i="155"/>
  <c r="EM21" i="155"/>
  <c r="GO21" i="155"/>
  <c r="AI22" i="155"/>
  <c r="BA22" i="155"/>
  <c r="FW22" i="155"/>
  <c r="DC22" i="155"/>
  <c r="FE22" i="155"/>
  <c r="DU22" i="155"/>
  <c r="CK22" i="155"/>
  <c r="BS22" i="155"/>
  <c r="Q22" i="155"/>
  <c r="EM22" i="155"/>
  <c r="GO22" i="155"/>
  <c r="AI23" i="155"/>
  <c r="BA23" i="155"/>
  <c r="FW23" i="155"/>
  <c r="DC23" i="155"/>
  <c r="FE23" i="155"/>
  <c r="DU23" i="155"/>
  <c r="CK23" i="155"/>
  <c r="BS23" i="155"/>
  <c r="Q23" i="155"/>
  <c r="EM23" i="155"/>
  <c r="GO23" i="155"/>
  <c r="AI24" i="155"/>
  <c r="BA24" i="155"/>
  <c r="FW24" i="155"/>
  <c r="DC24" i="155"/>
  <c r="FE24" i="155"/>
  <c r="DU24" i="155"/>
  <c r="CK24" i="155"/>
  <c r="BS24" i="155"/>
  <c r="Q24" i="155"/>
  <c r="EM24" i="155"/>
  <c r="GO24" i="155"/>
  <c r="AI25" i="155"/>
  <c r="BA25" i="155"/>
  <c r="FW25" i="155"/>
  <c r="DC25" i="155"/>
  <c r="FE25" i="155"/>
  <c r="DU25" i="155"/>
  <c r="CK25" i="155"/>
  <c r="BS25" i="155"/>
  <c r="Q25" i="155"/>
  <c r="EM25" i="155"/>
  <c r="GO25" i="155"/>
  <c r="AI26" i="155"/>
  <c r="BA26" i="155"/>
  <c r="FW26" i="155"/>
  <c r="DC26" i="155"/>
  <c r="FE26" i="155"/>
  <c r="DU26" i="155"/>
  <c r="CK26" i="155"/>
  <c r="BS26" i="155"/>
  <c r="Q26" i="155"/>
  <c r="EM26" i="155"/>
  <c r="GO26" i="155"/>
  <c r="AI27" i="155"/>
  <c r="BA27" i="155"/>
  <c r="FW27" i="155"/>
  <c r="DC27" i="155"/>
  <c r="FE27" i="155"/>
  <c r="DU27" i="155"/>
  <c r="CK27" i="155"/>
  <c r="BS27" i="155"/>
  <c r="Q27" i="155"/>
  <c r="EM27" i="155"/>
  <c r="GO27" i="155"/>
  <c r="AI28" i="155"/>
  <c r="BA28" i="155"/>
  <c r="FW28" i="155"/>
  <c r="DC28" i="155"/>
  <c r="FE28" i="155"/>
  <c r="DU28" i="155"/>
  <c r="CK28" i="155"/>
  <c r="BS28" i="155"/>
  <c r="Q28" i="155"/>
  <c r="EM28" i="155"/>
  <c r="GO28" i="155"/>
  <c r="AI29" i="155"/>
  <c r="BA29" i="155"/>
  <c r="FW29" i="155"/>
  <c r="DC29" i="155"/>
  <c r="FE29" i="155"/>
  <c r="DU29" i="155"/>
  <c r="CK29" i="155"/>
  <c r="BS29" i="155"/>
  <c r="Q29" i="155"/>
  <c r="EM29" i="155"/>
  <c r="GO29" i="155"/>
  <c r="AI30" i="155"/>
  <c r="BA30" i="155"/>
  <c r="FW30" i="155"/>
  <c r="DC30" i="155"/>
  <c r="FE30" i="155"/>
  <c r="DU30" i="155"/>
  <c r="CK30" i="155"/>
  <c r="BS30" i="155"/>
  <c r="Q30" i="155"/>
  <c r="EM30" i="155"/>
  <c r="GO30" i="155"/>
  <c r="AI31" i="155"/>
  <c r="BA31" i="155"/>
  <c r="FW31" i="155"/>
  <c r="DC31" i="155"/>
  <c r="FE31" i="155"/>
  <c r="DU31" i="155"/>
  <c r="CK31" i="155"/>
  <c r="BS31" i="155"/>
  <c r="Q31" i="155"/>
  <c r="EM31" i="155"/>
  <c r="GO31" i="155"/>
  <c r="AI32" i="155"/>
  <c r="BA32" i="155"/>
  <c r="FW32" i="155"/>
  <c r="DC32" i="155"/>
  <c r="FE32" i="155"/>
  <c r="DU32" i="155"/>
  <c r="CK32" i="155"/>
  <c r="BS32" i="155"/>
  <c r="Q32" i="155"/>
  <c r="EM32" i="155"/>
  <c r="GO32" i="155"/>
  <c r="AI33" i="155"/>
  <c r="BA33" i="155"/>
  <c r="FW33" i="155"/>
  <c r="DC33" i="155"/>
  <c r="FE33" i="155"/>
  <c r="DU33" i="155"/>
  <c r="CK33" i="155"/>
  <c r="BS33" i="155"/>
  <c r="Q33" i="155"/>
  <c r="EM33" i="155"/>
  <c r="GO33" i="155"/>
  <c r="AI34" i="155"/>
  <c r="BA34" i="155"/>
  <c r="FW34" i="155"/>
  <c r="DC34" i="155"/>
  <c r="FE34" i="155"/>
  <c r="DU34" i="155"/>
  <c r="CK34" i="155"/>
  <c r="BS34" i="155"/>
  <c r="Q34" i="155"/>
  <c r="EM34" i="155"/>
  <c r="GO34" i="155"/>
  <c r="AI35" i="155"/>
  <c r="BA35" i="155"/>
  <c r="FW35" i="155"/>
  <c r="DC35" i="155"/>
  <c r="FE35" i="155"/>
  <c r="DU35" i="155"/>
  <c r="CK35" i="155"/>
  <c r="BS35" i="155"/>
  <c r="Q35" i="155"/>
  <c r="EM35" i="155"/>
  <c r="GO35" i="155"/>
  <c r="AI36" i="155"/>
  <c r="BA36" i="155"/>
  <c r="FW36" i="155"/>
  <c r="DC36" i="155"/>
  <c r="FE36" i="155"/>
  <c r="DU36" i="155"/>
  <c r="CK36" i="155"/>
  <c r="BS36" i="155"/>
  <c r="Q36" i="155"/>
  <c r="EM36" i="155"/>
  <c r="GO36" i="155"/>
  <c r="AI37" i="155"/>
  <c r="BA37" i="155"/>
  <c r="FW37" i="155"/>
  <c r="DC37" i="155"/>
  <c r="FE37" i="155"/>
  <c r="DU37" i="155"/>
  <c r="CK37" i="155"/>
  <c r="BS37" i="155"/>
  <c r="Q37" i="155"/>
  <c r="EM37" i="155"/>
  <c r="GO37" i="155"/>
  <c r="AI38" i="155"/>
  <c r="BA38" i="155"/>
  <c r="FW38" i="155"/>
  <c r="DC38" i="155"/>
  <c r="FE38" i="155"/>
  <c r="DU38" i="155"/>
  <c r="CK38" i="155"/>
  <c r="BS38" i="155"/>
  <c r="Q38" i="155"/>
  <c r="EM38" i="155"/>
  <c r="GO38" i="155"/>
  <c r="AI39" i="155"/>
  <c r="BA39" i="155"/>
  <c r="FW39" i="155"/>
  <c r="DC39" i="155"/>
  <c r="FE39" i="155"/>
  <c r="DU39" i="155"/>
  <c r="CK39" i="155"/>
  <c r="BS39" i="155"/>
  <c r="Q39" i="155"/>
  <c r="EM39" i="155"/>
  <c r="GO39" i="155"/>
  <c r="AI40" i="155"/>
  <c r="BA40" i="155"/>
  <c r="FW40" i="155"/>
  <c r="DC40" i="155"/>
  <c r="FE40" i="155"/>
  <c r="DU40" i="155"/>
  <c r="CK40" i="155"/>
  <c r="BS40" i="155"/>
  <c r="Q40" i="155"/>
  <c r="EM40" i="155"/>
  <c r="GO40" i="155"/>
  <c r="AI41" i="155"/>
  <c r="BA41" i="155"/>
  <c r="FW41" i="155"/>
  <c r="DC41" i="155"/>
  <c r="FE41" i="155"/>
  <c r="DU41" i="155"/>
  <c r="CK41" i="155"/>
  <c r="BS41" i="155"/>
  <c r="Q41" i="155"/>
  <c r="EM41" i="155"/>
  <c r="GO41" i="155"/>
  <c r="AI42" i="155"/>
  <c r="BA42" i="155"/>
  <c r="FW42" i="155"/>
  <c r="DC42" i="155"/>
  <c r="FE42" i="155"/>
  <c r="DU42" i="155"/>
  <c r="CK42" i="155"/>
  <c r="BS42" i="155"/>
  <c r="Q42" i="155"/>
  <c r="EM42" i="155"/>
  <c r="GO42" i="155"/>
  <c r="AI43" i="155"/>
  <c r="BA43" i="155"/>
  <c r="FW43" i="155"/>
  <c r="DC43" i="155"/>
  <c r="FE43" i="155"/>
  <c r="DU43" i="155"/>
  <c r="CK43" i="155"/>
  <c r="BS43" i="155"/>
  <c r="Q43" i="155"/>
  <c r="EM43" i="155"/>
  <c r="GO43" i="155"/>
  <c r="AI44" i="155"/>
  <c r="BA44" i="155"/>
  <c r="FW44" i="155"/>
  <c r="DC44" i="155"/>
  <c r="FE44" i="155"/>
  <c r="DU44" i="155"/>
  <c r="CK44" i="155"/>
  <c r="BS44" i="155"/>
  <c r="Q44" i="155"/>
  <c r="EM44" i="155"/>
  <c r="GO44" i="155"/>
  <c r="AI45" i="155"/>
  <c r="BA45" i="155"/>
  <c r="FW45" i="155"/>
  <c r="DC45" i="155"/>
  <c r="FE45" i="155"/>
  <c r="DU45" i="155"/>
  <c r="CK45" i="155"/>
  <c r="BS45" i="155"/>
  <c r="Q45" i="155"/>
  <c r="EM45" i="155"/>
  <c r="GO45" i="155"/>
  <c r="AI46" i="155"/>
  <c r="BA46" i="155"/>
  <c r="FW46" i="155"/>
  <c r="DC46" i="155"/>
  <c r="FE46" i="155"/>
  <c r="DU46" i="155"/>
  <c r="CK46" i="155"/>
  <c r="BS46" i="155"/>
  <c r="Q46" i="155"/>
  <c r="EM46" i="155"/>
  <c r="GO46" i="155"/>
  <c r="AI47" i="155"/>
  <c r="BA47" i="155"/>
  <c r="FW47" i="155"/>
  <c r="DC47" i="155"/>
  <c r="FE47" i="155"/>
  <c r="DU47" i="155"/>
  <c r="CK47" i="155"/>
  <c r="BS47" i="155"/>
  <c r="Q47" i="155"/>
  <c r="EM47" i="155"/>
  <c r="GO47" i="155"/>
  <c r="AI48" i="155"/>
  <c r="BA48" i="155"/>
  <c r="FW48" i="155"/>
  <c r="DC48" i="155"/>
  <c r="FE48" i="155"/>
  <c r="DU48" i="155"/>
  <c r="CK48" i="155"/>
  <c r="BS48" i="155"/>
  <c r="Q48" i="155"/>
  <c r="EM48" i="155"/>
  <c r="GO48" i="155"/>
  <c r="AI49" i="155"/>
  <c r="BA49" i="155"/>
  <c r="FW49" i="155"/>
  <c r="DC49" i="155"/>
  <c r="FE49" i="155"/>
  <c r="DU49" i="155"/>
  <c r="CK49" i="155"/>
  <c r="BS49" i="155"/>
  <c r="Q49" i="155"/>
  <c r="EM49" i="155"/>
  <c r="GO49" i="155"/>
  <c r="AI50" i="155"/>
  <c r="BA50" i="155"/>
  <c r="FW50" i="155"/>
  <c r="DC50" i="155"/>
  <c r="FE50" i="155"/>
  <c r="DU50" i="155"/>
  <c r="CK50" i="155"/>
  <c r="BS50" i="155"/>
  <c r="Q50" i="155"/>
  <c r="EM50" i="155"/>
  <c r="GO50" i="155"/>
  <c r="AI51" i="155"/>
  <c r="BA51" i="155"/>
  <c r="FW51" i="155"/>
  <c r="DC51" i="155"/>
  <c r="FE51" i="155"/>
  <c r="DU51" i="155"/>
  <c r="CK51" i="155"/>
  <c r="BS51" i="155"/>
  <c r="Q51" i="155"/>
  <c r="EM51" i="155"/>
  <c r="GO51" i="155"/>
  <c r="AI52" i="155"/>
  <c r="BA52" i="155"/>
  <c r="FW52" i="155"/>
  <c r="DC52" i="155"/>
  <c r="FE52" i="155"/>
  <c r="DU52" i="155"/>
  <c r="CK52" i="155"/>
  <c r="BS52" i="155"/>
  <c r="Q52" i="155"/>
  <c r="EM52" i="155"/>
  <c r="GO52" i="155"/>
  <c r="BA1" i="155"/>
  <c r="FW1" i="155"/>
  <c r="DC1" i="155"/>
  <c r="FE1" i="155"/>
  <c r="DU1" i="155"/>
  <c r="CK1" i="155"/>
  <c r="BS1" i="155"/>
  <c r="Q1" i="155"/>
  <c r="EM1" i="155"/>
  <c r="GO1" i="155"/>
  <c r="AI1" i="155"/>
  <c r="AH2" i="155"/>
  <c r="AZ2" i="155"/>
  <c r="FV2" i="155"/>
  <c r="DB2" i="155"/>
  <c r="FD2" i="155"/>
  <c r="DT2" i="155"/>
  <c r="CJ2" i="155"/>
  <c r="BR2" i="155"/>
  <c r="P2" i="155"/>
  <c r="EL2" i="155"/>
  <c r="GN2" i="155"/>
  <c r="AH3" i="155"/>
  <c r="AZ3" i="155"/>
  <c r="FV3" i="155"/>
  <c r="DB3" i="155"/>
  <c r="FD3" i="155"/>
  <c r="DT3" i="155"/>
  <c r="CJ3" i="155"/>
  <c r="BR3" i="155"/>
  <c r="P3" i="155"/>
  <c r="EL3" i="155"/>
  <c r="GN3" i="155"/>
  <c r="AH4" i="155"/>
  <c r="AZ4" i="155"/>
  <c r="FV4" i="155"/>
  <c r="DB4" i="155"/>
  <c r="FD4" i="155"/>
  <c r="DT4" i="155"/>
  <c r="CJ4" i="155"/>
  <c r="BR4" i="155"/>
  <c r="P4" i="155"/>
  <c r="EL4" i="155"/>
  <c r="GN4" i="155"/>
  <c r="AH5" i="155"/>
  <c r="AZ5" i="155"/>
  <c r="FV5" i="155"/>
  <c r="DB5" i="155"/>
  <c r="FD5" i="155"/>
  <c r="DT5" i="155"/>
  <c r="CJ5" i="155"/>
  <c r="BR5" i="155"/>
  <c r="P5" i="155"/>
  <c r="EL5" i="155"/>
  <c r="GN5" i="155"/>
  <c r="AH6" i="155"/>
  <c r="AZ6" i="155"/>
  <c r="FV6" i="155"/>
  <c r="DB6" i="155"/>
  <c r="FD6" i="155"/>
  <c r="DT6" i="155"/>
  <c r="CJ6" i="155"/>
  <c r="BR6" i="155"/>
  <c r="P6" i="155"/>
  <c r="EL6" i="155"/>
  <c r="GN6" i="155"/>
  <c r="AH7" i="155"/>
  <c r="AZ7" i="155"/>
  <c r="FV7" i="155"/>
  <c r="DB7" i="155"/>
  <c r="FD7" i="155"/>
  <c r="DT7" i="155"/>
  <c r="CJ7" i="155"/>
  <c r="BR7" i="155"/>
  <c r="P7" i="155"/>
  <c r="EL7" i="155"/>
  <c r="GN7" i="155"/>
  <c r="AH8" i="155"/>
  <c r="AZ8" i="155"/>
  <c r="FV8" i="155"/>
  <c r="DB8" i="155"/>
  <c r="FD8" i="155"/>
  <c r="DT8" i="155"/>
  <c r="CJ8" i="155"/>
  <c r="BR8" i="155"/>
  <c r="P8" i="155"/>
  <c r="EL8" i="155"/>
  <c r="GN8" i="155"/>
  <c r="AH9" i="155"/>
  <c r="AZ9" i="155"/>
  <c r="FV9" i="155"/>
  <c r="DB9" i="155"/>
  <c r="FD9" i="155"/>
  <c r="DT9" i="155"/>
  <c r="CJ9" i="155"/>
  <c r="BR9" i="155"/>
  <c r="P9" i="155"/>
  <c r="EL9" i="155"/>
  <c r="GN9" i="155"/>
  <c r="AH10" i="155"/>
  <c r="AZ10" i="155"/>
  <c r="FV10" i="155"/>
  <c r="DB10" i="155"/>
  <c r="FD10" i="155"/>
  <c r="DT10" i="155"/>
  <c r="CJ10" i="155"/>
  <c r="BR10" i="155"/>
  <c r="P10" i="155"/>
  <c r="EL10" i="155"/>
  <c r="GN10" i="155"/>
  <c r="AH11" i="155"/>
  <c r="AZ11" i="155"/>
  <c r="FV11" i="155"/>
  <c r="DB11" i="155"/>
  <c r="FD11" i="155"/>
  <c r="DT11" i="155"/>
  <c r="CJ11" i="155"/>
  <c r="BR11" i="155"/>
  <c r="P11" i="155"/>
  <c r="EL11" i="155"/>
  <c r="GN11" i="155"/>
  <c r="AH12" i="155"/>
  <c r="AZ12" i="155"/>
  <c r="FV12" i="155"/>
  <c r="DB12" i="155"/>
  <c r="FD12" i="155"/>
  <c r="DT12" i="155"/>
  <c r="CJ12" i="155"/>
  <c r="BR12" i="155"/>
  <c r="P12" i="155"/>
  <c r="EL12" i="155"/>
  <c r="GN12" i="155"/>
  <c r="AH13" i="155"/>
  <c r="AZ13" i="155"/>
  <c r="FV13" i="155"/>
  <c r="DB13" i="155"/>
  <c r="FD13" i="155"/>
  <c r="DT13" i="155"/>
  <c r="CJ13" i="155"/>
  <c r="BR13" i="155"/>
  <c r="P13" i="155"/>
  <c r="EL13" i="155"/>
  <c r="GN13" i="155"/>
  <c r="AH14" i="155"/>
  <c r="AZ14" i="155"/>
  <c r="FV14" i="155"/>
  <c r="DB14" i="155"/>
  <c r="FD14" i="155"/>
  <c r="DT14" i="155"/>
  <c r="CJ14" i="155"/>
  <c r="BR14" i="155"/>
  <c r="P14" i="155"/>
  <c r="EL14" i="155"/>
  <c r="GN14" i="155"/>
  <c r="AH15" i="155"/>
  <c r="AZ15" i="155"/>
  <c r="FV15" i="155"/>
  <c r="DB15" i="155"/>
  <c r="FD15" i="155"/>
  <c r="DT15" i="155"/>
  <c r="CJ15" i="155"/>
  <c r="BR15" i="155"/>
  <c r="P15" i="155"/>
  <c r="EL15" i="155"/>
  <c r="GN15" i="155"/>
  <c r="AH16" i="155"/>
  <c r="AZ16" i="155"/>
  <c r="FV16" i="155"/>
  <c r="DB16" i="155"/>
  <c r="FD16" i="155"/>
  <c r="DT16" i="155"/>
  <c r="CJ16" i="155"/>
  <c r="BR16" i="155"/>
  <c r="P16" i="155"/>
  <c r="EL16" i="155"/>
  <c r="GN16" i="155"/>
  <c r="AH17" i="155"/>
  <c r="AZ17" i="155"/>
  <c r="FV17" i="155"/>
  <c r="DB17" i="155"/>
  <c r="FD17" i="155"/>
  <c r="DT17" i="155"/>
  <c r="CJ17" i="155"/>
  <c r="BR17" i="155"/>
  <c r="P17" i="155"/>
  <c r="EL17" i="155"/>
  <c r="GN17" i="155"/>
  <c r="AH18" i="155"/>
  <c r="AZ18" i="155"/>
  <c r="FV18" i="155"/>
  <c r="DB18" i="155"/>
  <c r="FD18" i="155"/>
  <c r="DT18" i="155"/>
  <c r="CJ18" i="155"/>
  <c r="BR18" i="155"/>
  <c r="P18" i="155"/>
  <c r="EL18" i="155"/>
  <c r="GN18" i="155"/>
  <c r="AH19" i="155"/>
  <c r="AZ19" i="155"/>
  <c r="FV19" i="155"/>
  <c r="DB19" i="155"/>
  <c r="FD19" i="155"/>
  <c r="DT19" i="155"/>
  <c r="CJ19" i="155"/>
  <c r="BR19" i="155"/>
  <c r="P19" i="155"/>
  <c r="EL19" i="155"/>
  <c r="GN19" i="155"/>
  <c r="AH20" i="155"/>
  <c r="AZ20" i="155"/>
  <c r="FV20" i="155"/>
  <c r="DB20" i="155"/>
  <c r="FD20" i="155"/>
  <c r="DT20" i="155"/>
  <c r="CJ20" i="155"/>
  <c r="BR20" i="155"/>
  <c r="P20" i="155"/>
  <c r="EL20" i="155"/>
  <c r="GN20" i="155"/>
  <c r="AH21" i="155"/>
  <c r="AZ21" i="155"/>
  <c r="FV21" i="155"/>
  <c r="DB21" i="155"/>
  <c r="FD21" i="155"/>
  <c r="DT21" i="155"/>
  <c r="CJ21" i="155"/>
  <c r="BR21" i="155"/>
  <c r="P21" i="155"/>
  <c r="EL21" i="155"/>
  <c r="GN21" i="155"/>
  <c r="AH22" i="155"/>
  <c r="AZ22" i="155"/>
  <c r="FV22" i="155"/>
  <c r="DB22" i="155"/>
  <c r="FD22" i="155"/>
  <c r="DT22" i="155"/>
  <c r="CJ22" i="155"/>
  <c r="BR22" i="155"/>
  <c r="P22" i="155"/>
  <c r="EL22" i="155"/>
  <c r="GN22" i="155"/>
  <c r="AH23" i="155"/>
  <c r="AZ23" i="155"/>
  <c r="FV23" i="155"/>
  <c r="DB23" i="155"/>
  <c r="FD23" i="155"/>
  <c r="DT23" i="155"/>
  <c r="CJ23" i="155"/>
  <c r="BR23" i="155"/>
  <c r="P23" i="155"/>
  <c r="EL23" i="155"/>
  <c r="GN23" i="155"/>
  <c r="AH24" i="155"/>
  <c r="AZ24" i="155"/>
  <c r="FV24" i="155"/>
  <c r="DB24" i="155"/>
  <c r="FD24" i="155"/>
  <c r="DT24" i="155"/>
  <c r="CJ24" i="155"/>
  <c r="BR24" i="155"/>
  <c r="P24" i="155"/>
  <c r="EL24" i="155"/>
  <c r="GN24" i="155"/>
  <c r="AH25" i="155"/>
  <c r="AZ25" i="155"/>
  <c r="FV25" i="155"/>
  <c r="DB25" i="155"/>
  <c r="FD25" i="155"/>
  <c r="DT25" i="155"/>
  <c r="CJ25" i="155"/>
  <c r="BR25" i="155"/>
  <c r="P25" i="155"/>
  <c r="EL25" i="155"/>
  <c r="GN25" i="155"/>
  <c r="AH26" i="155"/>
  <c r="AZ26" i="155"/>
  <c r="FV26" i="155"/>
  <c r="DB26" i="155"/>
  <c r="FD26" i="155"/>
  <c r="DT26" i="155"/>
  <c r="CJ26" i="155"/>
  <c r="BR26" i="155"/>
  <c r="P26" i="155"/>
  <c r="EL26" i="155"/>
  <c r="GN26" i="155"/>
  <c r="AH27" i="155"/>
  <c r="AZ27" i="155"/>
  <c r="FV27" i="155"/>
  <c r="DB27" i="155"/>
  <c r="FD27" i="155"/>
  <c r="DT27" i="155"/>
  <c r="CJ27" i="155"/>
  <c r="BR27" i="155"/>
  <c r="P27" i="155"/>
  <c r="EL27" i="155"/>
  <c r="GN27" i="155"/>
  <c r="AH28" i="155"/>
  <c r="AZ28" i="155"/>
  <c r="FV28" i="155"/>
  <c r="DB28" i="155"/>
  <c r="FD28" i="155"/>
  <c r="DT28" i="155"/>
  <c r="CJ28" i="155"/>
  <c r="BR28" i="155"/>
  <c r="P28" i="155"/>
  <c r="EL28" i="155"/>
  <c r="GN28" i="155"/>
  <c r="AH29" i="155"/>
  <c r="AZ29" i="155"/>
  <c r="FV29" i="155"/>
  <c r="DB29" i="155"/>
  <c r="FD29" i="155"/>
  <c r="DT29" i="155"/>
  <c r="CJ29" i="155"/>
  <c r="BR29" i="155"/>
  <c r="P29" i="155"/>
  <c r="EL29" i="155"/>
  <c r="GN29" i="155"/>
  <c r="AH30" i="155"/>
  <c r="AZ30" i="155"/>
  <c r="FV30" i="155"/>
  <c r="DB30" i="155"/>
  <c r="FD30" i="155"/>
  <c r="DT30" i="155"/>
  <c r="CJ30" i="155"/>
  <c r="BR30" i="155"/>
  <c r="P30" i="155"/>
  <c r="EL30" i="155"/>
  <c r="GN30" i="155"/>
  <c r="AH31" i="155"/>
  <c r="AZ31" i="155"/>
  <c r="FV31" i="155"/>
  <c r="DB31" i="155"/>
  <c r="FD31" i="155"/>
  <c r="DT31" i="155"/>
  <c r="CJ31" i="155"/>
  <c r="BR31" i="155"/>
  <c r="P31" i="155"/>
  <c r="EL31" i="155"/>
  <c r="GN31" i="155"/>
  <c r="AH32" i="155"/>
  <c r="AZ32" i="155"/>
  <c r="FV32" i="155"/>
  <c r="DB32" i="155"/>
  <c r="FD32" i="155"/>
  <c r="DT32" i="155"/>
  <c r="CJ32" i="155"/>
  <c r="BR32" i="155"/>
  <c r="P32" i="155"/>
  <c r="EL32" i="155"/>
  <c r="GN32" i="155"/>
  <c r="AH33" i="155"/>
  <c r="AZ33" i="155"/>
  <c r="FV33" i="155"/>
  <c r="DB33" i="155"/>
  <c r="FD33" i="155"/>
  <c r="DT33" i="155"/>
  <c r="CJ33" i="155"/>
  <c r="BR33" i="155"/>
  <c r="P33" i="155"/>
  <c r="EL33" i="155"/>
  <c r="GN33" i="155"/>
  <c r="AH34" i="155"/>
  <c r="AZ34" i="155"/>
  <c r="FV34" i="155"/>
  <c r="DB34" i="155"/>
  <c r="FD34" i="155"/>
  <c r="DT34" i="155"/>
  <c r="CJ34" i="155"/>
  <c r="BR34" i="155"/>
  <c r="P34" i="155"/>
  <c r="EL34" i="155"/>
  <c r="GN34" i="155"/>
  <c r="AH35" i="155"/>
  <c r="AZ35" i="155"/>
  <c r="FV35" i="155"/>
  <c r="DB35" i="155"/>
  <c r="FD35" i="155"/>
  <c r="DT35" i="155"/>
  <c r="CJ35" i="155"/>
  <c r="BR35" i="155"/>
  <c r="P35" i="155"/>
  <c r="EL35" i="155"/>
  <c r="GN35" i="155"/>
  <c r="AH36" i="155"/>
  <c r="AZ36" i="155"/>
  <c r="FV36" i="155"/>
  <c r="DB36" i="155"/>
  <c r="FD36" i="155"/>
  <c r="DT36" i="155"/>
  <c r="CJ36" i="155"/>
  <c r="BR36" i="155"/>
  <c r="P36" i="155"/>
  <c r="EL36" i="155"/>
  <c r="GN36" i="155"/>
  <c r="AH37" i="155"/>
  <c r="AZ37" i="155"/>
  <c r="FV37" i="155"/>
  <c r="DB37" i="155"/>
  <c r="FD37" i="155"/>
  <c r="DT37" i="155"/>
  <c r="CJ37" i="155"/>
  <c r="BR37" i="155"/>
  <c r="P37" i="155"/>
  <c r="EL37" i="155"/>
  <c r="GN37" i="155"/>
  <c r="AH38" i="155"/>
  <c r="AZ38" i="155"/>
  <c r="FV38" i="155"/>
  <c r="DB38" i="155"/>
  <c r="FD38" i="155"/>
  <c r="DT38" i="155"/>
  <c r="CJ38" i="155"/>
  <c r="BR38" i="155"/>
  <c r="P38" i="155"/>
  <c r="EL38" i="155"/>
  <c r="GN38" i="155"/>
  <c r="AH39" i="155"/>
  <c r="AZ39" i="155"/>
  <c r="FV39" i="155"/>
  <c r="DB39" i="155"/>
  <c r="FD39" i="155"/>
  <c r="DT39" i="155"/>
  <c r="CJ39" i="155"/>
  <c r="BR39" i="155"/>
  <c r="P39" i="155"/>
  <c r="EL39" i="155"/>
  <c r="GN39" i="155"/>
  <c r="AH40" i="155"/>
  <c r="AZ40" i="155"/>
  <c r="FV40" i="155"/>
  <c r="DB40" i="155"/>
  <c r="FD40" i="155"/>
  <c r="DT40" i="155"/>
  <c r="CJ40" i="155"/>
  <c r="BR40" i="155"/>
  <c r="P40" i="155"/>
  <c r="EL40" i="155"/>
  <c r="GN40" i="155"/>
  <c r="AH41" i="155"/>
  <c r="AZ41" i="155"/>
  <c r="FV41" i="155"/>
  <c r="DB41" i="155"/>
  <c r="FD41" i="155"/>
  <c r="DT41" i="155"/>
  <c r="CJ41" i="155"/>
  <c r="BR41" i="155"/>
  <c r="P41" i="155"/>
  <c r="EL41" i="155"/>
  <c r="GN41" i="155"/>
  <c r="AH42" i="155"/>
  <c r="AZ42" i="155"/>
  <c r="FV42" i="155"/>
  <c r="DB42" i="155"/>
  <c r="FD42" i="155"/>
  <c r="DT42" i="155"/>
  <c r="CJ42" i="155"/>
  <c r="BR42" i="155"/>
  <c r="P42" i="155"/>
  <c r="EL42" i="155"/>
  <c r="GN42" i="155"/>
  <c r="AH43" i="155"/>
  <c r="AZ43" i="155"/>
  <c r="FV43" i="155"/>
  <c r="DB43" i="155"/>
  <c r="FD43" i="155"/>
  <c r="DT43" i="155"/>
  <c r="CJ43" i="155"/>
  <c r="BR43" i="155"/>
  <c r="P43" i="155"/>
  <c r="EL43" i="155"/>
  <c r="GN43" i="155"/>
  <c r="AH44" i="155"/>
  <c r="AZ44" i="155"/>
  <c r="FV44" i="155"/>
  <c r="DB44" i="155"/>
  <c r="FD44" i="155"/>
  <c r="DT44" i="155"/>
  <c r="CJ44" i="155"/>
  <c r="BR44" i="155"/>
  <c r="P44" i="155"/>
  <c r="EL44" i="155"/>
  <c r="GN44" i="155"/>
  <c r="AH45" i="155"/>
  <c r="AZ45" i="155"/>
  <c r="FV45" i="155"/>
  <c r="DB45" i="155"/>
  <c r="FD45" i="155"/>
  <c r="DT45" i="155"/>
  <c r="CJ45" i="155"/>
  <c r="BR45" i="155"/>
  <c r="P45" i="155"/>
  <c r="EL45" i="155"/>
  <c r="GN45" i="155"/>
  <c r="AH46" i="155"/>
  <c r="AZ46" i="155"/>
  <c r="FV46" i="155"/>
  <c r="DB46" i="155"/>
  <c r="FD46" i="155"/>
  <c r="DT46" i="155"/>
  <c r="CJ46" i="155"/>
  <c r="BR46" i="155"/>
  <c r="P46" i="155"/>
  <c r="EL46" i="155"/>
  <c r="GN46" i="155"/>
  <c r="AH47" i="155"/>
  <c r="AZ47" i="155"/>
  <c r="FV47" i="155"/>
  <c r="DB47" i="155"/>
  <c r="FD47" i="155"/>
  <c r="DT47" i="155"/>
  <c r="CJ47" i="155"/>
  <c r="BR47" i="155"/>
  <c r="P47" i="155"/>
  <c r="EL47" i="155"/>
  <c r="GN47" i="155"/>
  <c r="AH48" i="155"/>
  <c r="AZ48" i="155"/>
  <c r="FV48" i="155"/>
  <c r="DB48" i="155"/>
  <c r="FD48" i="155"/>
  <c r="DT48" i="155"/>
  <c r="CJ48" i="155"/>
  <c r="BR48" i="155"/>
  <c r="P48" i="155"/>
  <c r="EL48" i="155"/>
  <c r="GN48" i="155"/>
  <c r="AH49" i="155"/>
  <c r="AZ49" i="155"/>
  <c r="FV49" i="155"/>
  <c r="DB49" i="155"/>
  <c r="FD49" i="155"/>
  <c r="DT49" i="155"/>
  <c r="CJ49" i="155"/>
  <c r="BR49" i="155"/>
  <c r="P49" i="155"/>
  <c r="EL49" i="155"/>
  <c r="GN49" i="155"/>
  <c r="AH50" i="155"/>
  <c r="AZ50" i="155"/>
  <c r="FV50" i="155"/>
  <c r="DB50" i="155"/>
  <c r="FD50" i="155"/>
  <c r="DT50" i="155"/>
  <c r="CJ50" i="155"/>
  <c r="BR50" i="155"/>
  <c r="P50" i="155"/>
  <c r="EL50" i="155"/>
  <c r="GN50" i="155"/>
  <c r="AH51" i="155"/>
  <c r="AZ51" i="155"/>
  <c r="FV51" i="155"/>
  <c r="DB51" i="155"/>
  <c r="FD51" i="155"/>
  <c r="DT51" i="155"/>
  <c r="CJ51" i="155"/>
  <c r="BR51" i="155"/>
  <c r="P51" i="155"/>
  <c r="EL51" i="155"/>
  <c r="GN51" i="155"/>
  <c r="AH52" i="155"/>
  <c r="AZ52" i="155"/>
  <c r="FV52" i="155"/>
  <c r="DB52" i="155"/>
  <c r="FD52" i="155"/>
  <c r="DT52" i="155"/>
  <c r="CJ52" i="155"/>
  <c r="BR52" i="155"/>
  <c r="P52" i="155"/>
  <c r="EL52" i="155"/>
  <c r="GN52" i="155"/>
  <c r="AZ1" i="155"/>
  <c r="FV1" i="155"/>
  <c r="DB1" i="155"/>
  <c r="FD1" i="155"/>
  <c r="DT1" i="155"/>
  <c r="CJ1" i="155"/>
  <c r="BR1" i="155"/>
  <c r="P1" i="155"/>
  <c r="EL1" i="155"/>
  <c r="GN1" i="155"/>
  <c r="AH1" i="155"/>
  <c r="AG2" i="155"/>
  <c r="AY2" i="155"/>
  <c r="FU2" i="155"/>
  <c r="DA2" i="155"/>
  <c r="FC2" i="155"/>
  <c r="DS2" i="155"/>
  <c r="CI2" i="155"/>
  <c r="BQ2" i="155"/>
  <c r="O2" i="155"/>
  <c r="EK2" i="155"/>
  <c r="GM2" i="155"/>
  <c r="AG3" i="155"/>
  <c r="AY3" i="155"/>
  <c r="FU3" i="155"/>
  <c r="DA3" i="155"/>
  <c r="FC3" i="155"/>
  <c r="DS3" i="155"/>
  <c r="CI3" i="155"/>
  <c r="BQ3" i="155"/>
  <c r="O3" i="155"/>
  <c r="EK3" i="155"/>
  <c r="GM3" i="155"/>
  <c r="AG4" i="155"/>
  <c r="AY4" i="155"/>
  <c r="FU4" i="155"/>
  <c r="DA4" i="155"/>
  <c r="FC4" i="155"/>
  <c r="DS4" i="155"/>
  <c r="CI4" i="155"/>
  <c r="BQ4" i="155"/>
  <c r="O4" i="155"/>
  <c r="EK4" i="155"/>
  <c r="GM4" i="155"/>
  <c r="AG5" i="155"/>
  <c r="AY5" i="155"/>
  <c r="FU5" i="155"/>
  <c r="DA5" i="155"/>
  <c r="FC5" i="155"/>
  <c r="DS5" i="155"/>
  <c r="CI5" i="155"/>
  <c r="BQ5" i="155"/>
  <c r="O5" i="155"/>
  <c r="EK5" i="155"/>
  <c r="GM5" i="155"/>
  <c r="AG6" i="155"/>
  <c r="AY6" i="155"/>
  <c r="FU6" i="155"/>
  <c r="DA6" i="155"/>
  <c r="FC6" i="155"/>
  <c r="DS6" i="155"/>
  <c r="CI6" i="155"/>
  <c r="BQ6" i="155"/>
  <c r="O6" i="155"/>
  <c r="EK6" i="155"/>
  <c r="GM6" i="155"/>
  <c r="AG7" i="155"/>
  <c r="AY7" i="155"/>
  <c r="FU7" i="155"/>
  <c r="DA7" i="155"/>
  <c r="FC7" i="155"/>
  <c r="DS7" i="155"/>
  <c r="CI7" i="155"/>
  <c r="BQ7" i="155"/>
  <c r="O7" i="155"/>
  <c r="EK7" i="155"/>
  <c r="GM7" i="155"/>
  <c r="AG8" i="155"/>
  <c r="AY8" i="155"/>
  <c r="FU8" i="155"/>
  <c r="DA8" i="155"/>
  <c r="FC8" i="155"/>
  <c r="DS8" i="155"/>
  <c r="CI8" i="155"/>
  <c r="BQ8" i="155"/>
  <c r="O8" i="155"/>
  <c r="EK8" i="155"/>
  <c r="GM8" i="155"/>
  <c r="AG9" i="155"/>
  <c r="AY9" i="155"/>
  <c r="FU9" i="155"/>
  <c r="DA9" i="155"/>
  <c r="FC9" i="155"/>
  <c r="DS9" i="155"/>
  <c r="CI9" i="155"/>
  <c r="BQ9" i="155"/>
  <c r="O9" i="155"/>
  <c r="EK9" i="155"/>
  <c r="GM9" i="155"/>
  <c r="AG10" i="155"/>
  <c r="AY10" i="155"/>
  <c r="FU10" i="155"/>
  <c r="DA10" i="155"/>
  <c r="FC10" i="155"/>
  <c r="DS10" i="155"/>
  <c r="CI10" i="155"/>
  <c r="BQ10" i="155"/>
  <c r="O10" i="155"/>
  <c r="EK10" i="155"/>
  <c r="GM10" i="155"/>
  <c r="AG11" i="155"/>
  <c r="AY11" i="155"/>
  <c r="FU11" i="155"/>
  <c r="DA11" i="155"/>
  <c r="FC11" i="155"/>
  <c r="DS11" i="155"/>
  <c r="CI11" i="155"/>
  <c r="BQ11" i="155"/>
  <c r="O11" i="155"/>
  <c r="EK11" i="155"/>
  <c r="GM11" i="155"/>
  <c r="AG12" i="155"/>
  <c r="AY12" i="155"/>
  <c r="FU12" i="155"/>
  <c r="DA12" i="155"/>
  <c r="FC12" i="155"/>
  <c r="DS12" i="155"/>
  <c r="CI12" i="155"/>
  <c r="BQ12" i="155"/>
  <c r="O12" i="155"/>
  <c r="EK12" i="155"/>
  <c r="GM12" i="155"/>
  <c r="AG13" i="155"/>
  <c r="AY13" i="155"/>
  <c r="FU13" i="155"/>
  <c r="DA13" i="155"/>
  <c r="FC13" i="155"/>
  <c r="DS13" i="155"/>
  <c r="CI13" i="155"/>
  <c r="BQ13" i="155"/>
  <c r="O13" i="155"/>
  <c r="EK13" i="155"/>
  <c r="GM13" i="155"/>
  <c r="AG14" i="155"/>
  <c r="AY14" i="155"/>
  <c r="FU14" i="155"/>
  <c r="DA14" i="155"/>
  <c r="FC14" i="155"/>
  <c r="DS14" i="155"/>
  <c r="CI14" i="155"/>
  <c r="BQ14" i="155"/>
  <c r="O14" i="155"/>
  <c r="EK14" i="155"/>
  <c r="GM14" i="155"/>
  <c r="AG15" i="155"/>
  <c r="AY15" i="155"/>
  <c r="FU15" i="155"/>
  <c r="DA15" i="155"/>
  <c r="FC15" i="155"/>
  <c r="DS15" i="155"/>
  <c r="CI15" i="155"/>
  <c r="BQ15" i="155"/>
  <c r="O15" i="155"/>
  <c r="EK15" i="155"/>
  <c r="GM15" i="155"/>
  <c r="AG16" i="155"/>
  <c r="AY16" i="155"/>
  <c r="FU16" i="155"/>
  <c r="DA16" i="155"/>
  <c r="FC16" i="155"/>
  <c r="DS16" i="155"/>
  <c r="CI16" i="155"/>
  <c r="BQ16" i="155"/>
  <c r="O16" i="155"/>
  <c r="EK16" i="155"/>
  <c r="GM16" i="155"/>
  <c r="AG17" i="155"/>
  <c r="AY17" i="155"/>
  <c r="FU17" i="155"/>
  <c r="DA17" i="155"/>
  <c r="FC17" i="155"/>
  <c r="DS17" i="155"/>
  <c r="CI17" i="155"/>
  <c r="BQ17" i="155"/>
  <c r="O17" i="155"/>
  <c r="EK17" i="155"/>
  <c r="GM17" i="155"/>
  <c r="AG18" i="155"/>
  <c r="AY18" i="155"/>
  <c r="FU18" i="155"/>
  <c r="DA18" i="155"/>
  <c r="FC18" i="155"/>
  <c r="DS18" i="155"/>
  <c r="CI18" i="155"/>
  <c r="BQ18" i="155"/>
  <c r="O18" i="155"/>
  <c r="EK18" i="155"/>
  <c r="GM18" i="155"/>
  <c r="AG19" i="155"/>
  <c r="AY19" i="155"/>
  <c r="FU19" i="155"/>
  <c r="DA19" i="155"/>
  <c r="FC19" i="155"/>
  <c r="DS19" i="155"/>
  <c r="CI19" i="155"/>
  <c r="BQ19" i="155"/>
  <c r="O19" i="155"/>
  <c r="EK19" i="155"/>
  <c r="GM19" i="155"/>
  <c r="AG20" i="155"/>
  <c r="AY20" i="155"/>
  <c r="FU20" i="155"/>
  <c r="DA20" i="155"/>
  <c r="FC20" i="155"/>
  <c r="DS20" i="155"/>
  <c r="CI20" i="155"/>
  <c r="BQ20" i="155"/>
  <c r="O20" i="155"/>
  <c r="EK20" i="155"/>
  <c r="GM20" i="155"/>
  <c r="AG21" i="155"/>
  <c r="AY21" i="155"/>
  <c r="FU21" i="155"/>
  <c r="DA21" i="155"/>
  <c r="FC21" i="155"/>
  <c r="DS21" i="155"/>
  <c r="CI21" i="155"/>
  <c r="BQ21" i="155"/>
  <c r="O21" i="155"/>
  <c r="EK21" i="155"/>
  <c r="GM21" i="155"/>
  <c r="AG22" i="155"/>
  <c r="AY22" i="155"/>
  <c r="FU22" i="155"/>
  <c r="DA22" i="155"/>
  <c r="FC22" i="155"/>
  <c r="DS22" i="155"/>
  <c r="CI22" i="155"/>
  <c r="BQ22" i="155"/>
  <c r="O22" i="155"/>
  <c r="EK22" i="155"/>
  <c r="GM22" i="155"/>
  <c r="AG23" i="155"/>
  <c r="AY23" i="155"/>
  <c r="FU23" i="155"/>
  <c r="DA23" i="155"/>
  <c r="FC23" i="155"/>
  <c r="DS23" i="155"/>
  <c r="CI23" i="155"/>
  <c r="BQ23" i="155"/>
  <c r="O23" i="155"/>
  <c r="EK23" i="155"/>
  <c r="GM23" i="155"/>
  <c r="AG24" i="155"/>
  <c r="AY24" i="155"/>
  <c r="FU24" i="155"/>
  <c r="DA24" i="155"/>
  <c r="FC24" i="155"/>
  <c r="DS24" i="155"/>
  <c r="CI24" i="155"/>
  <c r="BQ24" i="155"/>
  <c r="O24" i="155"/>
  <c r="EK24" i="155"/>
  <c r="GM24" i="155"/>
  <c r="AG25" i="155"/>
  <c r="AY25" i="155"/>
  <c r="FU25" i="155"/>
  <c r="DA25" i="155"/>
  <c r="FC25" i="155"/>
  <c r="DS25" i="155"/>
  <c r="CI25" i="155"/>
  <c r="BQ25" i="155"/>
  <c r="O25" i="155"/>
  <c r="EK25" i="155"/>
  <c r="GM25" i="155"/>
  <c r="AG26" i="155"/>
  <c r="AY26" i="155"/>
  <c r="FU26" i="155"/>
  <c r="DA26" i="155"/>
  <c r="FC26" i="155"/>
  <c r="DS26" i="155"/>
  <c r="CI26" i="155"/>
  <c r="BQ26" i="155"/>
  <c r="O26" i="155"/>
  <c r="EK26" i="155"/>
  <c r="GM26" i="155"/>
  <c r="AG27" i="155"/>
  <c r="AY27" i="155"/>
  <c r="FU27" i="155"/>
  <c r="DA27" i="155"/>
  <c r="FC27" i="155"/>
  <c r="DS27" i="155"/>
  <c r="CI27" i="155"/>
  <c r="BQ27" i="155"/>
  <c r="O27" i="155"/>
  <c r="EK27" i="155"/>
  <c r="GM27" i="155"/>
  <c r="AG28" i="155"/>
  <c r="AY28" i="155"/>
  <c r="FU28" i="155"/>
  <c r="DA28" i="155"/>
  <c r="FC28" i="155"/>
  <c r="DS28" i="155"/>
  <c r="CI28" i="155"/>
  <c r="BQ28" i="155"/>
  <c r="O28" i="155"/>
  <c r="EK28" i="155"/>
  <c r="GM28" i="155"/>
  <c r="AG29" i="155"/>
  <c r="AY29" i="155"/>
  <c r="FU29" i="155"/>
  <c r="DA29" i="155"/>
  <c r="FC29" i="155"/>
  <c r="DS29" i="155"/>
  <c r="CI29" i="155"/>
  <c r="BQ29" i="155"/>
  <c r="O29" i="155"/>
  <c r="EK29" i="155"/>
  <c r="GM29" i="155"/>
  <c r="AG30" i="155"/>
  <c r="AY30" i="155"/>
  <c r="FU30" i="155"/>
  <c r="DA30" i="155"/>
  <c r="FC30" i="155"/>
  <c r="DS30" i="155"/>
  <c r="CI30" i="155"/>
  <c r="BQ30" i="155"/>
  <c r="O30" i="155"/>
  <c r="EK30" i="155"/>
  <c r="GM30" i="155"/>
  <c r="AG31" i="155"/>
  <c r="AY31" i="155"/>
  <c r="FU31" i="155"/>
  <c r="DA31" i="155"/>
  <c r="FC31" i="155"/>
  <c r="DS31" i="155"/>
  <c r="CI31" i="155"/>
  <c r="BQ31" i="155"/>
  <c r="O31" i="155"/>
  <c r="EK31" i="155"/>
  <c r="GM31" i="155"/>
  <c r="AG32" i="155"/>
  <c r="AY32" i="155"/>
  <c r="FU32" i="155"/>
  <c r="DA32" i="155"/>
  <c r="FC32" i="155"/>
  <c r="DS32" i="155"/>
  <c r="CI32" i="155"/>
  <c r="BQ32" i="155"/>
  <c r="O32" i="155"/>
  <c r="EK32" i="155"/>
  <c r="GM32" i="155"/>
  <c r="AG33" i="155"/>
  <c r="AY33" i="155"/>
  <c r="FU33" i="155"/>
  <c r="DA33" i="155"/>
  <c r="FC33" i="155"/>
  <c r="DS33" i="155"/>
  <c r="CI33" i="155"/>
  <c r="BQ33" i="155"/>
  <c r="O33" i="155"/>
  <c r="EK33" i="155"/>
  <c r="GM33" i="155"/>
  <c r="AG34" i="155"/>
  <c r="AY34" i="155"/>
  <c r="FU34" i="155"/>
  <c r="DA34" i="155"/>
  <c r="FC34" i="155"/>
  <c r="DS34" i="155"/>
  <c r="CI34" i="155"/>
  <c r="BQ34" i="155"/>
  <c r="O34" i="155"/>
  <c r="EK34" i="155"/>
  <c r="GM34" i="155"/>
  <c r="AG35" i="155"/>
  <c r="AY35" i="155"/>
  <c r="FU35" i="155"/>
  <c r="DA35" i="155"/>
  <c r="FC35" i="155"/>
  <c r="DS35" i="155"/>
  <c r="CI35" i="155"/>
  <c r="BQ35" i="155"/>
  <c r="O35" i="155"/>
  <c r="EK35" i="155"/>
  <c r="GM35" i="155"/>
  <c r="AG36" i="155"/>
  <c r="AY36" i="155"/>
  <c r="FU36" i="155"/>
  <c r="DA36" i="155"/>
  <c r="FC36" i="155"/>
  <c r="DS36" i="155"/>
  <c r="CI36" i="155"/>
  <c r="BQ36" i="155"/>
  <c r="O36" i="155"/>
  <c r="EK36" i="155"/>
  <c r="GM36" i="155"/>
  <c r="AG37" i="155"/>
  <c r="AY37" i="155"/>
  <c r="FU37" i="155"/>
  <c r="DA37" i="155"/>
  <c r="FC37" i="155"/>
  <c r="DS37" i="155"/>
  <c r="CI37" i="155"/>
  <c r="BQ37" i="155"/>
  <c r="O37" i="155"/>
  <c r="EK37" i="155"/>
  <c r="GM37" i="155"/>
  <c r="AG38" i="155"/>
  <c r="AY38" i="155"/>
  <c r="FU38" i="155"/>
  <c r="DA38" i="155"/>
  <c r="FC38" i="155"/>
  <c r="DS38" i="155"/>
  <c r="CI38" i="155"/>
  <c r="BQ38" i="155"/>
  <c r="O38" i="155"/>
  <c r="EK38" i="155"/>
  <c r="GM38" i="155"/>
  <c r="AG39" i="155"/>
  <c r="AY39" i="155"/>
  <c r="FU39" i="155"/>
  <c r="DA39" i="155"/>
  <c r="FC39" i="155"/>
  <c r="DS39" i="155"/>
  <c r="CI39" i="155"/>
  <c r="BQ39" i="155"/>
  <c r="O39" i="155"/>
  <c r="EK39" i="155"/>
  <c r="GM39" i="155"/>
  <c r="AG40" i="155"/>
  <c r="AY40" i="155"/>
  <c r="FU40" i="155"/>
  <c r="DA40" i="155"/>
  <c r="FC40" i="155"/>
  <c r="DS40" i="155"/>
  <c r="CI40" i="155"/>
  <c r="BQ40" i="155"/>
  <c r="O40" i="155"/>
  <c r="EK40" i="155"/>
  <c r="GM40" i="155"/>
  <c r="AG41" i="155"/>
  <c r="AY41" i="155"/>
  <c r="FU41" i="155"/>
  <c r="DA41" i="155"/>
  <c r="FC41" i="155"/>
  <c r="DS41" i="155"/>
  <c r="CI41" i="155"/>
  <c r="BQ41" i="155"/>
  <c r="O41" i="155"/>
  <c r="EK41" i="155"/>
  <c r="GM41" i="155"/>
  <c r="AG42" i="155"/>
  <c r="AY42" i="155"/>
  <c r="FU42" i="155"/>
  <c r="DA42" i="155"/>
  <c r="FC42" i="155"/>
  <c r="DS42" i="155"/>
  <c r="CI42" i="155"/>
  <c r="BQ42" i="155"/>
  <c r="O42" i="155"/>
  <c r="EK42" i="155"/>
  <c r="GM42" i="155"/>
  <c r="AG43" i="155"/>
  <c r="AY43" i="155"/>
  <c r="FU43" i="155"/>
  <c r="DA43" i="155"/>
  <c r="FC43" i="155"/>
  <c r="DS43" i="155"/>
  <c r="CI43" i="155"/>
  <c r="BQ43" i="155"/>
  <c r="O43" i="155"/>
  <c r="EK43" i="155"/>
  <c r="GM43" i="155"/>
  <c r="AG44" i="155"/>
  <c r="AY44" i="155"/>
  <c r="FU44" i="155"/>
  <c r="DA44" i="155"/>
  <c r="FC44" i="155"/>
  <c r="DS44" i="155"/>
  <c r="CI44" i="155"/>
  <c r="BQ44" i="155"/>
  <c r="O44" i="155"/>
  <c r="EK44" i="155"/>
  <c r="GM44" i="155"/>
  <c r="AG45" i="155"/>
  <c r="AY45" i="155"/>
  <c r="FU45" i="155"/>
  <c r="DA45" i="155"/>
  <c r="FC45" i="155"/>
  <c r="DS45" i="155"/>
  <c r="CI45" i="155"/>
  <c r="BQ45" i="155"/>
  <c r="O45" i="155"/>
  <c r="EK45" i="155"/>
  <c r="GM45" i="155"/>
  <c r="AG46" i="155"/>
  <c r="AY46" i="155"/>
  <c r="FU46" i="155"/>
  <c r="DA46" i="155"/>
  <c r="FC46" i="155"/>
  <c r="DS46" i="155"/>
  <c r="CI46" i="155"/>
  <c r="BQ46" i="155"/>
  <c r="O46" i="155"/>
  <c r="EK46" i="155"/>
  <c r="GM46" i="155"/>
  <c r="AG47" i="155"/>
  <c r="AY47" i="155"/>
  <c r="FU47" i="155"/>
  <c r="DA47" i="155"/>
  <c r="FC47" i="155"/>
  <c r="DS47" i="155"/>
  <c r="CI47" i="155"/>
  <c r="BQ47" i="155"/>
  <c r="O47" i="155"/>
  <c r="EK47" i="155"/>
  <c r="GM47" i="155"/>
  <c r="AG48" i="155"/>
  <c r="AY48" i="155"/>
  <c r="FU48" i="155"/>
  <c r="DA48" i="155"/>
  <c r="FC48" i="155"/>
  <c r="DS48" i="155"/>
  <c r="CI48" i="155"/>
  <c r="BQ48" i="155"/>
  <c r="O48" i="155"/>
  <c r="EK48" i="155"/>
  <c r="GM48" i="155"/>
  <c r="AG49" i="155"/>
  <c r="AY49" i="155"/>
  <c r="FU49" i="155"/>
  <c r="DA49" i="155"/>
  <c r="FC49" i="155"/>
  <c r="DS49" i="155"/>
  <c r="CI49" i="155"/>
  <c r="BQ49" i="155"/>
  <c r="O49" i="155"/>
  <c r="EK49" i="155"/>
  <c r="GM49" i="155"/>
  <c r="AG50" i="155"/>
  <c r="AY50" i="155"/>
  <c r="FU50" i="155"/>
  <c r="DA50" i="155"/>
  <c r="FC50" i="155"/>
  <c r="DS50" i="155"/>
  <c r="CI50" i="155"/>
  <c r="BQ50" i="155"/>
  <c r="O50" i="155"/>
  <c r="EK50" i="155"/>
  <c r="GM50" i="155"/>
  <c r="AG51" i="155"/>
  <c r="AY51" i="155"/>
  <c r="FU51" i="155"/>
  <c r="DA51" i="155"/>
  <c r="FC51" i="155"/>
  <c r="DS51" i="155"/>
  <c r="CI51" i="155"/>
  <c r="BQ51" i="155"/>
  <c r="O51" i="155"/>
  <c r="EK51" i="155"/>
  <c r="GM51" i="155"/>
  <c r="AG52" i="155"/>
  <c r="AY52" i="155"/>
  <c r="FU52" i="155"/>
  <c r="DA52" i="155"/>
  <c r="FC52" i="155"/>
  <c r="DS52" i="155"/>
  <c r="CI52" i="155"/>
  <c r="BQ52" i="155"/>
  <c r="O52" i="155"/>
  <c r="EK52" i="155"/>
  <c r="GM52" i="155"/>
  <c r="AY1" i="155"/>
  <c r="FU1" i="155"/>
  <c r="DA1" i="155"/>
  <c r="FC1" i="155"/>
  <c r="DS1" i="155"/>
  <c r="CI1" i="155"/>
  <c r="BQ1" i="155"/>
  <c r="O1" i="155"/>
  <c r="EK1" i="155"/>
  <c r="GM1" i="155"/>
  <c r="AG1" i="155"/>
  <c r="AF2" i="155"/>
  <c r="AX2" i="155"/>
  <c r="FT2" i="155"/>
  <c r="CZ2" i="155"/>
  <c r="FB2" i="155"/>
  <c r="DR2" i="155"/>
  <c r="CH2" i="155"/>
  <c r="BP2" i="155"/>
  <c r="N2" i="155"/>
  <c r="EJ2" i="155"/>
  <c r="GL2" i="155"/>
  <c r="AF3" i="155"/>
  <c r="AX3" i="155"/>
  <c r="FT3" i="155"/>
  <c r="CZ3" i="155"/>
  <c r="FB3" i="155"/>
  <c r="DR3" i="155"/>
  <c r="CH3" i="155"/>
  <c r="BP3" i="155"/>
  <c r="N3" i="155"/>
  <c r="EJ3" i="155"/>
  <c r="GL3" i="155"/>
  <c r="AF4" i="155"/>
  <c r="AX4" i="155"/>
  <c r="FT4" i="155"/>
  <c r="CZ4" i="155"/>
  <c r="FB4" i="155"/>
  <c r="DR4" i="155"/>
  <c r="CH4" i="155"/>
  <c r="BP4" i="155"/>
  <c r="N4" i="155"/>
  <c r="EJ4" i="155"/>
  <c r="GL4" i="155"/>
  <c r="AF5" i="155"/>
  <c r="AX5" i="155"/>
  <c r="FT5" i="155"/>
  <c r="CZ5" i="155"/>
  <c r="FB5" i="155"/>
  <c r="DR5" i="155"/>
  <c r="CH5" i="155"/>
  <c r="BP5" i="155"/>
  <c r="N5" i="155"/>
  <c r="EJ5" i="155"/>
  <c r="GL5" i="155"/>
  <c r="AF6" i="155"/>
  <c r="AX6" i="155"/>
  <c r="FT6" i="155"/>
  <c r="CZ6" i="155"/>
  <c r="FB6" i="155"/>
  <c r="DR6" i="155"/>
  <c r="CH6" i="155"/>
  <c r="BP6" i="155"/>
  <c r="N6" i="155"/>
  <c r="EJ6" i="155"/>
  <c r="GL6" i="155"/>
  <c r="AF7" i="155"/>
  <c r="AX7" i="155"/>
  <c r="FT7" i="155"/>
  <c r="CZ7" i="155"/>
  <c r="FB7" i="155"/>
  <c r="DR7" i="155"/>
  <c r="CH7" i="155"/>
  <c r="BP7" i="155"/>
  <c r="N7" i="155"/>
  <c r="EJ7" i="155"/>
  <c r="GL7" i="155"/>
  <c r="AF8" i="155"/>
  <c r="AX8" i="155"/>
  <c r="FT8" i="155"/>
  <c r="CZ8" i="155"/>
  <c r="FB8" i="155"/>
  <c r="DR8" i="155"/>
  <c r="CH8" i="155"/>
  <c r="BP8" i="155"/>
  <c r="N8" i="155"/>
  <c r="EJ8" i="155"/>
  <c r="GL8" i="155"/>
  <c r="AF9" i="155"/>
  <c r="AX9" i="155"/>
  <c r="FT9" i="155"/>
  <c r="CZ9" i="155"/>
  <c r="FB9" i="155"/>
  <c r="DR9" i="155"/>
  <c r="CH9" i="155"/>
  <c r="BP9" i="155"/>
  <c r="N9" i="155"/>
  <c r="EJ9" i="155"/>
  <c r="GL9" i="155"/>
  <c r="AF10" i="155"/>
  <c r="AX10" i="155"/>
  <c r="FT10" i="155"/>
  <c r="CZ10" i="155"/>
  <c r="FB10" i="155"/>
  <c r="DR10" i="155"/>
  <c r="CH10" i="155"/>
  <c r="BP10" i="155"/>
  <c r="N10" i="155"/>
  <c r="EJ10" i="155"/>
  <c r="GL10" i="155"/>
  <c r="AF11" i="155"/>
  <c r="AX11" i="155"/>
  <c r="FT11" i="155"/>
  <c r="CZ11" i="155"/>
  <c r="FB11" i="155"/>
  <c r="DR11" i="155"/>
  <c r="CH11" i="155"/>
  <c r="BP11" i="155"/>
  <c r="N11" i="155"/>
  <c r="EJ11" i="155"/>
  <c r="GL11" i="155"/>
  <c r="AF12" i="155"/>
  <c r="AX12" i="155"/>
  <c r="FT12" i="155"/>
  <c r="CZ12" i="155"/>
  <c r="FB12" i="155"/>
  <c r="DR12" i="155"/>
  <c r="CH12" i="155"/>
  <c r="BP12" i="155"/>
  <c r="N12" i="155"/>
  <c r="EJ12" i="155"/>
  <c r="GL12" i="155"/>
  <c r="AF13" i="155"/>
  <c r="AX13" i="155"/>
  <c r="FT13" i="155"/>
  <c r="CZ13" i="155"/>
  <c r="FB13" i="155"/>
  <c r="DR13" i="155"/>
  <c r="CH13" i="155"/>
  <c r="BP13" i="155"/>
  <c r="N13" i="155"/>
  <c r="EJ13" i="155"/>
  <c r="GL13" i="155"/>
  <c r="AF14" i="155"/>
  <c r="AX14" i="155"/>
  <c r="FT14" i="155"/>
  <c r="CZ14" i="155"/>
  <c r="FB14" i="155"/>
  <c r="DR14" i="155"/>
  <c r="CH14" i="155"/>
  <c r="BP14" i="155"/>
  <c r="N14" i="155"/>
  <c r="EJ14" i="155"/>
  <c r="GL14" i="155"/>
  <c r="AF15" i="155"/>
  <c r="AX15" i="155"/>
  <c r="FT15" i="155"/>
  <c r="CZ15" i="155"/>
  <c r="FB15" i="155"/>
  <c r="DR15" i="155"/>
  <c r="CH15" i="155"/>
  <c r="BP15" i="155"/>
  <c r="N15" i="155"/>
  <c r="EJ15" i="155"/>
  <c r="GL15" i="155"/>
  <c r="AF16" i="155"/>
  <c r="AX16" i="155"/>
  <c r="FT16" i="155"/>
  <c r="CZ16" i="155"/>
  <c r="FB16" i="155"/>
  <c r="DR16" i="155"/>
  <c r="CH16" i="155"/>
  <c r="BP16" i="155"/>
  <c r="N16" i="155"/>
  <c r="EJ16" i="155"/>
  <c r="GL16" i="155"/>
  <c r="AF17" i="155"/>
  <c r="AX17" i="155"/>
  <c r="FT17" i="155"/>
  <c r="CZ17" i="155"/>
  <c r="FB17" i="155"/>
  <c r="DR17" i="155"/>
  <c r="CH17" i="155"/>
  <c r="BP17" i="155"/>
  <c r="N17" i="155"/>
  <c r="EJ17" i="155"/>
  <c r="GL17" i="155"/>
  <c r="AF18" i="155"/>
  <c r="AX18" i="155"/>
  <c r="FT18" i="155"/>
  <c r="CZ18" i="155"/>
  <c r="FB18" i="155"/>
  <c r="DR18" i="155"/>
  <c r="CH18" i="155"/>
  <c r="BP18" i="155"/>
  <c r="N18" i="155"/>
  <c r="EJ18" i="155"/>
  <c r="GL18" i="155"/>
  <c r="AF19" i="155"/>
  <c r="AX19" i="155"/>
  <c r="FT19" i="155"/>
  <c r="CZ19" i="155"/>
  <c r="FB19" i="155"/>
  <c r="DR19" i="155"/>
  <c r="CH19" i="155"/>
  <c r="BP19" i="155"/>
  <c r="N19" i="155"/>
  <c r="EJ19" i="155"/>
  <c r="GL19" i="155"/>
  <c r="AF20" i="155"/>
  <c r="AX20" i="155"/>
  <c r="FT20" i="155"/>
  <c r="CZ20" i="155"/>
  <c r="FB20" i="155"/>
  <c r="DR20" i="155"/>
  <c r="CH20" i="155"/>
  <c r="BP20" i="155"/>
  <c r="N20" i="155"/>
  <c r="EJ20" i="155"/>
  <c r="GL20" i="155"/>
  <c r="AF21" i="155"/>
  <c r="AX21" i="155"/>
  <c r="FT21" i="155"/>
  <c r="CZ21" i="155"/>
  <c r="FB21" i="155"/>
  <c r="DR21" i="155"/>
  <c r="CH21" i="155"/>
  <c r="BP21" i="155"/>
  <c r="N21" i="155"/>
  <c r="EJ21" i="155"/>
  <c r="GL21" i="155"/>
  <c r="AF22" i="155"/>
  <c r="AX22" i="155"/>
  <c r="FT22" i="155"/>
  <c r="CZ22" i="155"/>
  <c r="FB22" i="155"/>
  <c r="DR22" i="155"/>
  <c r="CH22" i="155"/>
  <c r="BP22" i="155"/>
  <c r="N22" i="155"/>
  <c r="EJ22" i="155"/>
  <c r="GL22" i="155"/>
  <c r="AF23" i="155"/>
  <c r="AX23" i="155"/>
  <c r="FT23" i="155"/>
  <c r="CZ23" i="155"/>
  <c r="FB23" i="155"/>
  <c r="DR23" i="155"/>
  <c r="CH23" i="155"/>
  <c r="BP23" i="155"/>
  <c r="N23" i="155"/>
  <c r="EJ23" i="155"/>
  <c r="GL23" i="155"/>
  <c r="AF24" i="155"/>
  <c r="AX24" i="155"/>
  <c r="FT24" i="155"/>
  <c r="CZ24" i="155"/>
  <c r="FB24" i="155"/>
  <c r="DR24" i="155"/>
  <c r="CH24" i="155"/>
  <c r="BP24" i="155"/>
  <c r="N24" i="155"/>
  <c r="EJ24" i="155"/>
  <c r="GL24" i="155"/>
  <c r="AF25" i="155"/>
  <c r="AX25" i="155"/>
  <c r="FT25" i="155"/>
  <c r="CZ25" i="155"/>
  <c r="FB25" i="155"/>
  <c r="DR25" i="155"/>
  <c r="CH25" i="155"/>
  <c r="BP25" i="155"/>
  <c r="N25" i="155"/>
  <c r="EJ25" i="155"/>
  <c r="GL25" i="155"/>
  <c r="AF26" i="155"/>
  <c r="AX26" i="155"/>
  <c r="FT26" i="155"/>
  <c r="CZ26" i="155"/>
  <c r="FB26" i="155"/>
  <c r="DR26" i="155"/>
  <c r="CH26" i="155"/>
  <c r="BP26" i="155"/>
  <c r="N26" i="155"/>
  <c r="EJ26" i="155"/>
  <c r="GL26" i="155"/>
  <c r="AF27" i="155"/>
  <c r="AX27" i="155"/>
  <c r="FT27" i="155"/>
  <c r="CZ27" i="155"/>
  <c r="FB27" i="155"/>
  <c r="DR27" i="155"/>
  <c r="CH27" i="155"/>
  <c r="BP27" i="155"/>
  <c r="N27" i="155"/>
  <c r="EJ27" i="155"/>
  <c r="GL27" i="155"/>
  <c r="AF28" i="155"/>
  <c r="AX28" i="155"/>
  <c r="FT28" i="155"/>
  <c r="CZ28" i="155"/>
  <c r="FB28" i="155"/>
  <c r="DR28" i="155"/>
  <c r="CH28" i="155"/>
  <c r="BP28" i="155"/>
  <c r="N28" i="155"/>
  <c r="EJ28" i="155"/>
  <c r="GL28" i="155"/>
  <c r="AF29" i="155"/>
  <c r="AX29" i="155"/>
  <c r="FT29" i="155"/>
  <c r="CZ29" i="155"/>
  <c r="FB29" i="155"/>
  <c r="DR29" i="155"/>
  <c r="CH29" i="155"/>
  <c r="BP29" i="155"/>
  <c r="N29" i="155"/>
  <c r="EJ29" i="155"/>
  <c r="GL29" i="155"/>
  <c r="AF30" i="155"/>
  <c r="AX30" i="155"/>
  <c r="FT30" i="155"/>
  <c r="CZ30" i="155"/>
  <c r="FB30" i="155"/>
  <c r="DR30" i="155"/>
  <c r="CH30" i="155"/>
  <c r="BP30" i="155"/>
  <c r="N30" i="155"/>
  <c r="EJ30" i="155"/>
  <c r="GL30" i="155"/>
  <c r="AF31" i="155"/>
  <c r="AX31" i="155"/>
  <c r="FT31" i="155"/>
  <c r="CZ31" i="155"/>
  <c r="FB31" i="155"/>
  <c r="DR31" i="155"/>
  <c r="CH31" i="155"/>
  <c r="BP31" i="155"/>
  <c r="N31" i="155"/>
  <c r="EJ31" i="155"/>
  <c r="GL31" i="155"/>
  <c r="AF32" i="155"/>
  <c r="AX32" i="155"/>
  <c r="FT32" i="155"/>
  <c r="CZ32" i="155"/>
  <c r="FB32" i="155"/>
  <c r="DR32" i="155"/>
  <c r="CH32" i="155"/>
  <c r="BP32" i="155"/>
  <c r="N32" i="155"/>
  <c r="EJ32" i="155"/>
  <c r="GL32" i="155"/>
  <c r="AF33" i="155"/>
  <c r="AX33" i="155"/>
  <c r="FT33" i="155"/>
  <c r="CZ33" i="155"/>
  <c r="FB33" i="155"/>
  <c r="DR33" i="155"/>
  <c r="CH33" i="155"/>
  <c r="BP33" i="155"/>
  <c r="N33" i="155"/>
  <c r="EJ33" i="155"/>
  <c r="GL33" i="155"/>
  <c r="AF34" i="155"/>
  <c r="AX34" i="155"/>
  <c r="FT34" i="155"/>
  <c r="CZ34" i="155"/>
  <c r="FB34" i="155"/>
  <c r="DR34" i="155"/>
  <c r="CH34" i="155"/>
  <c r="BP34" i="155"/>
  <c r="N34" i="155"/>
  <c r="EJ34" i="155"/>
  <c r="GL34" i="155"/>
  <c r="AF35" i="155"/>
  <c r="AX35" i="155"/>
  <c r="FT35" i="155"/>
  <c r="CZ35" i="155"/>
  <c r="FB35" i="155"/>
  <c r="DR35" i="155"/>
  <c r="CH35" i="155"/>
  <c r="BP35" i="155"/>
  <c r="N35" i="155"/>
  <c r="EJ35" i="155"/>
  <c r="GL35" i="155"/>
  <c r="AF36" i="155"/>
  <c r="AX36" i="155"/>
  <c r="FT36" i="155"/>
  <c r="CZ36" i="155"/>
  <c r="FB36" i="155"/>
  <c r="DR36" i="155"/>
  <c r="CH36" i="155"/>
  <c r="BP36" i="155"/>
  <c r="N36" i="155"/>
  <c r="EJ36" i="155"/>
  <c r="GL36" i="155"/>
  <c r="AF37" i="155"/>
  <c r="AX37" i="155"/>
  <c r="FT37" i="155"/>
  <c r="CZ37" i="155"/>
  <c r="FB37" i="155"/>
  <c r="DR37" i="155"/>
  <c r="CH37" i="155"/>
  <c r="BP37" i="155"/>
  <c r="N37" i="155"/>
  <c r="EJ37" i="155"/>
  <c r="GL37" i="155"/>
  <c r="AF38" i="155"/>
  <c r="AX38" i="155"/>
  <c r="FT38" i="155"/>
  <c r="CZ38" i="155"/>
  <c r="FB38" i="155"/>
  <c r="DR38" i="155"/>
  <c r="CH38" i="155"/>
  <c r="BP38" i="155"/>
  <c r="N38" i="155"/>
  <c r="EJ38" i="155"/>
  <c r="GL38" i="155"/>
  <c r="AF39" i="155"/>
  <c r="AX39" i="155"/>
  <c r="FT39" i="155"/>
  <c r="CZ39" i="155"/>
  <c r="FB39" i="155"/>
  <c r="DR39" i="155"/>
  <c r="CH39" i="155"/>
  <c r="BP39" i="155"/>
  <c r="N39" i="155"/>
  <c r="EJ39" i="155"/>
  <c r="GL39" i="155"/>
  <c r="AF40" i="155"/>
  <c r="AX40" i="155"/>
  <c r="FT40" i="155"/>
  <c r="CZ40" i="155"/>
  <c r="FB40" i="155"/>
  <c r="DR40" i="155"/>
  <c r="CH40" i="155"/>
  <c r="BP40" i="155"/>
  <c r="N40" i="155"/>
  <c r="EJ40" i="155"/>
  <c r="GL40" i="155"/>
  <c r="AF41" i="155"/>
  <c r="AX41" i="155"/>
  <c r="FT41" i="155"/>
  <c r="CZ41" i="155"/>
  <c r="FB41" i="155"/>
  <c r="DR41" i="155"/>
  <c r="CH41" i="155"/>
  <c r="BP41" i="155"/>
  <c r="N41" i="155"/>
  <c r="EJ41" i="155"/>
  <c r="GL41" i="155"/>
  <c r="AF42" i="155"/>
  <c r="AX42" i="155"/>
  <c r="FT42" i="155"/>
  <c r="CZ42" i="155"/>
  <c r="FB42" i="155"/>
  <c r="DR42" i="155"/>
  <c r="CH42" i="155"/>
  <c r="BP42" i="155"/>
  <c r="N42" i="155"/>
  <c r="EJ42" i="155"/>
  <c r="GL42" i="155"/>
  <c r="AF43" i="155"/>
  <c r="AX43" i="155"/>
  <c r="FT43" i="155"/>
  <c r="CZ43" i="155"/>
  <c r="FB43" i="155"/>
  <c r="DR43" i="155"/>
  <c r="CH43" i="155"/>
  <c r="BP43" i="155"/>
  <c r="N43" i="155"/>
  <c r="EJ43" i="155"/>
  <c r="GL43" i="155"/>
  <c r="AF44" i="155"/>
  <c r="AX44" i="155"/>
  <c r="FT44" i="155"/>
  <c r="CZ44" i="155"/>
  <c r="FB44" i="155"/>
  <c r="DR44" i="155"/>
  <c r="CH44" i="155"/>
  <c r="BP44" i="155"/>
  <c r="N44" i="155"/>
  <c r="EJ44" i="155"/>
  <c r="GL44" i="155"/>
  <c r="AF45" i="155"/>
  <c r="AX45" i="155"/>
  <c r="FT45" i="155"/>
  <c r="CZ45" i="155"/>
  <c r="FB45" i="155"/>
  <c r="DR45" i="155"/>
  <c r="CH45" i="155"/>
  <c r="BP45" i="155"/>
  <c r="N45" i="155"/>
  <c r="EJ45" i="155"/>
  <c r="GL45" i="155"/>
  <c r="AF46" i="155"/>
  <c r="AX46" i="155"/>
  <c r="FT46" i="155"/>
  <c r="CZ46" i="155"/>
  <c r="FB46" i="155"/>
  <c r="DR46" i="155"/>
  <c r="CH46" i="155"/>
  <c r="BP46" i="155"/>
  <c r="N46" i="155"/>
  <c r="EJ46" i="155"/>
  <c r="GL46" i="155"/>
  <c r="AF47" i="155"/>
  <c r="AX47" i="155"/>
  <c r="FT47" i="155"/>
  <c r="CZ47" i="155"/>
  <c r="FB47" i="155"/>
  <c r="DR47" i="155"/>
  <c r="CH47" i="155"/>
  <c r="BP47" i="155"/>
  <c r="N47" i="155"/>
  <c r="EJ47" i="155"/>
  <c r="GL47" i="155"/>
  <c r="AF48" i="155"/>
  <c r="AX48" i="155"/>
  <c r="FT48" i="155"/>
  <c r="CZ48" i="155"/>
  <c r="FB48" i="155"/>
  <c r="DR48" i="155"/>
  <c r="CH48" i="155"/>
  <c r="BP48" i="155"/>
  <c r="N48" i="155"/>
  <c r="EJ48" i="155"/>
  <c r="GL48" i="155"/>
  <c r="AF49" i="155"/>
  <c r="AX49" i="155"/>
  <c r="FT49" i="155"/>
  <c r="CZ49" i="155"/>
  <c r="FB49" i="155"/>
  <c r="DR49" i="155"/>
  <c r="CH49" i="155"/>
  <c r="BP49" i="155"/>
  <c r="N49" i="155"/>
  <c r="EJ49" i="155"/>
  <c r="GL49" i="155"/>
  <c r="AF50" i="155"/>
  <c r="AX50" i="155"/>
  <c r="FT50" i="155"/>
  <c r="CZ50" i="155"/>
  <c r="FB50" i="155"/>
  <c r="DR50" i="155"/>
  <c r="CH50" i="155"/>
  <c r="BP50" i="155"/>
  <c r="N50" i="155"/>
  <c r="EJ50" i="155"/>
  <c r="GL50" i="155"/>
  <c r="AF51" i="155"/>
  <c r="AX51" i="155"/>
  <c r="FT51" i="155"/>
  <c r="CZ51" i="155"/>
  <c r="FB51" i="155"/>
  <c r="DR51" i="155"/>
  <c r="CH51" i="155"/>
  <c r="BP51" i="155"/>
  <c r="N51" i="155"/>
  <c r="EJ51" i="155"/>
  <c r="GL51" i="155"/>
  <c r="AF52" i="155"/>
  <c r="AX52" i="155"/>
  <c r="FT52" i="155"/>
  <c r="CZ52" i="155"/>
  <c r="FB52" i="155"/>
  <c r="DR52" i="155"/>
  <c r="CH52" i="155"/>
  <c r="BP52" i="155"/>
  <c r="N52" i="155"/>
  <c r="EJ52" i="155"/>
  <c r="GL52" i="155"/>
  <c r="AX1" i="155"/>
  <c r="FT1" i="155"/>
  <c r="CZ1" i="155"/>
  <c r="FB1" i="155"/>
  <c r="DR1" i="155"/>
  <c r="CH1" i="155"/>
  <c r="BP1" i="155"/>
  <c r="N1" i="155"/>
  <c r="EJ1" i="155"/>
  <c r="GL1" i="155"/>
  <c r="AF1" i="155"/>
  <c r="AE2" i="155"/>
  <c r="AW2" i="155"/>
  <c r="FS2" i="155"/>
  <c r="CY2" i="155"/>
  <c r="FA2" i="155"/>
  <c r="DQ2" i="155"/>
  <c r="CG2" i="155"/>
  <c r="BO2" i="155"/>
  <c r="M2" i="155"/>
  <c r="EI2" i="155"/>
  <c r="GK2" i="155"/>
  <c r="AE3" i="155"/>
  <c r="AW3" i="155"/>
  <c r="FS3" i="155"/>
  <c r="CY3" i="155"/>
  <c r="FA3" i="155"/>
  <c r="DQ3" i="155"/>
  <c r="CG3" i="155"/>
  <c r="BO3" i="155"/>
  <c r="M3" i="155"/>
  <c r="EI3" i="155"/>
  <c r="GK3" i="155"/>
  <c r="AE4" i="155"/>
  <c r="AW4" i="155"/>
  <c r="FS4" i="155"/>
  <c r="CY4" i="155"/>
  <c r="FA4" i="155"/>
  <c r="DQ4" i="155"/>
  <c r="CG4" i="155"/>
  <c r="BO4" i="155"/>
  <c r="M4" i="155"/>
  <c r="EI4" i="155"/>
  <c r="GK4" i="155"/>
  <c r="AE5" i="155"/>
  <c r="AW5" i="155"/>
  <c r="FS5" i="155"/>
  <c r="CY5" i="155"/>
  <c r="FA5" i="155"/>
  <c r="DQ5" i="155"/>
  <c r="CG5" i="155"/>
  <c r="BO5" i="155"/>
  <c r="M5" i="155"/>
  <c r="EI5" i="155"/>
  <c r="GK5" i="155"/>
  <c r="AE6" i="155"/>
  <c r="AW6" i="155"/>
  <c r="FS6" i="155"/>
  <c r="CY6" i="155"/>
  <c r="FA6" i="155"/>
  <c r="DQ6" i="155"/>
  <c r="CG6" i="155"/>
  <c r="BO6" i="155"/>
  <c r="M6" i="155"/>
  <c r="EI6" i="155"/>
  <c r="GK6" i="155"/>
  <c r="AE7" i="155"/>
  <c r="AW7" i="155"/>
  <c r="FS7" i="155"/>
  <c r="CY7" i="155"/>
  <c r="FA7" i="155"/>
  <c r="DQ7" i="155"/>
  <c r="CG7" i="155"/>
  <c r="BO7" i="155"/>
  <c r="M7" i="155"/>
  <c r="EI7" i="155"/>
  <c r="GK7" i="155"/>
  <c r="AE8" i="155"/>
  <c r="AW8" i="155"/>
  <c r="FS8" i="155"/>
  <c r="CY8" i="155"/>
  <c r="FA8" i="155"/>
  <c r="DQ8" i="155"/>
  <c r="CG8" i="155"/>
  <c r="BO8" i="155"/>
  <c r="M8" i="155"/>
  <c r="EI8" i="155"/>
  <c r="GK8" i="155"/>
  <c r="AE9" i="155"/>
  <c r="AW9" i="155"/>
  <c r="FS9" i="155"/>
  <c r="CY9" i="155"/>
  <c r="FA9" i="155"/>
  <c r="DQ9" i="155"/>
  <c r="CG9" i="155"/>
  <c r="BO9" i="155"/>
  <c r="M9" i="155"/>
  <c r="EI9" i="155"/>
  <c r="GK9" i="155"/>
  <c r="AE10" i="155"/>
  <c r="AW10" i="155"/>
  <c r="FS10" i="155"/>
  <c r="CY10" i="155"/>
  <c r="FA10" i="155"/>
  <c r="DQ10" i="155"/>
  <c r="CG10" i="155"/>
  <c r="BO10" i="155"/>
  <c r="M10" i="155"/>
  <c r="EI10" i="155"/>
  <c r="GK10" i="155"/>
  <c r="AE11" i="155"/>
  <c r="AW11" i="155"/>
  <c r="FS11" i="155"/>
  <c r="CY11" i="155"/>
  <c r="FA11" i="155"/>
  <c r="DQ11" i="155"/>
  <c r="CG11" i="155"/>
  <c r="BO11" i="155"/>
  <c r="M11" i="155"/>
  <c r="EI11" i="155"/>
  <c r="GK11" i="155"/>
  <c r="AE12" i="155"/>
  <c r="AW12" i="155"/>
  <c r="FS12" i="155"/>
  <c r="CY12" i="155"/>
  <c r="FA12" i="155"/>
  <c r="DQ12" i="155"/>
  <c r="CG12" i="155"/>
  <c r="BO12" i="155"/>
  <c r="M12" i="155"/>
  <c r="EI12" i="155"/>
  <c r="GK12" i="155"/>
  <c r="AE13" i="155"/>
  <c r="AW13" i="155"/>
  <c r="FS13" i="155"/>
  <c r="CY13" i="155"/>
  <c r="FA13" i="155"/>
  <c r="DQ13" i="155"/>
  <c r="CG13" i="155"/>
  <c r="BO13" i="155"/>
  <c r="M13" i="155"/>
  <c r="EI13" i="155"/>
  <c r="GK13" i="155"/>
  <c r="AE14" i="155"/>
  <c r="AW14" i="155"/>
  <c r="FS14" i="155"/>
  <c r="CY14" i="155"/>
  <c r="FA14" i="155"/>
  <c r="DQ14" i="155"/>
  <c r="CG14" i="155"/>
  <c r="BO14" i="155"/>
  <c r="M14" i="155"/>
  <c r="EI14" i="155"/>
  <c r="GK14" i="155"/>
  <c r="AE15" i="155"/>
  <c r="AW15" i="155"/>
  <c r="FS15" i="155"/>
  <c r="CY15" i="155"/>
  <c r="FA15" i="155"/>
  <c r="DQ15" i="155"/>
  <c r="CG15" i="155"/>
  <c r="BO15" i="155"/>
  <c r="M15" i="155"/>
  <c r="EI15" i="155"/>
  <c r="GK15" i="155"/>
  <c r="AE16" i="155"/>
  <c r="AW16" i="155"/>
  <c r="FS16" i="155"/>
  <c r="CY16" i="155"/>
  <c r="FA16" i="155"/>
  <c r="DQ16" i="155"/>
  <c r="CG16" i="155"/>
  <c r="BO16" i="155"/>
  <c r="M16" i="155"/>
  <c r="EI16" i="155"/>
  <c r="GK16" i="155"/>
  <c r="AE17" i="155"/>
  <c r="AW17" i="155"/>
  <c r="FS17" i="155"/>
  <c r="CY17" i="155"/>
  <c r="FA17" i="155"/>
  <c r="DQ17" i="155"/>
  <c r="CG17" i="155"/>
  <c r="BO17" i="155"/>
  <c r="M17" i="155"/>
  <c r="EI17" i="155"/>
  <c r="GK17" i="155"/>
  <c r="AE18" i="155"/>
  <c r="AW18" i="155"/>
  <c r="FS18" i="155"/>
  <c r="CY18" i="155"/>
  <c r="FA18" i="155"/>
  <c r="DQ18" i="155"/>
  <c r="CG18" i="155"/>
  <c r="BO18" i="155"/>
  <c r="M18" i="155"/>
  <c r="EI18" i="155"/>
  <c r="GK18" i="155"/>
  <c r="AE19" i="155"/>
  <c r="AW19" i="155"/>
  <c r="FS19" i="155"/>
  <c r="CY19" i="155"/>
  <c r="FA19" i="155"/>
  <c r="DQ19" i="155"/>
  <c r="CG19" i="155"/>
  <c r="BO19" i="155"/>
  <c r="M19" i="155"/>
  <c r="EI19" i="155"/>
  <c r="GK19" i="155"/>
  <c r="AE20" i="155"/>
  <c r="AW20" i="155"/>
  <c r="FS20" i="155"/>
  <c r="CY20" i="155"/>
  <c r="FA20" i="155"/>
  <c r="DQ20" i="155"/>
  <c r="CG20" i="155"/>
  <c r="BO20" i="155"/>
  <c r="M20" i="155"/>
  <c r="EI20" i="155"/>
  <c r="GK20" i="155"/>
  <c r="AE21" i="155"/>
  <c r="AW21" i="155"/>
  <c r="FS21" i="155"/>
  <c r="CY21" i="155"/>
  <c r="FA21" i="155"/>
  <c r="DQ21" i="155"/>
  <c r="CG21" i="155"/>
  <c r="BO21" i="155"/>
  <c r="M21" i="155"/>
  <c r="EI21" i="155"/>
  <c r="GK21" i="155"/>
  <c r="AE22" i="155"/>
  <c r="AW22" i="155"/>
  <c r="FS22" i="155"/>
  <c r="CY22" i="155"/>
  <c r="FA22" i="155"/>
  <c r="DQ22" i="155"/>
  <c r="CG22" i="155"/>
  <c r="BO22" i="155"/>
  <c r="M22" i="155"/>
  <c r="EI22" i="155"/>
  <c r="GK22" i="155"/>
  <c r="AE23" i="155"/>
  <c r="AW23" i="155"/>
  <c r="FS23" i="155"/>
  <c r="CY23" i="155"/>
  <c r="FA23" i="155"/>
  <c r="DQ23" i="155"/>
  <c r="CG23" i="155"/>
  <c r="BO23" i="155"/>
  <c r="M23" i="155"/>
  <c r="EI23" i="155"/>
  <c r="GK23" i="155"/>
  <c r="AE24" i="155"/>
  <c r="AW24" i="155"/>
  <c r="FS24" i="155"/>
  <c r="CY24" i="155"/>
  <c r="FA24" i="155"/>
  <c r="DQ24" i="155"/>
  <c r="CG24" i="155"/>
  <c r="BO24" i="155"/>
  <c r="M24" i="155"/>
  <c r="EI24" i="155"/>
  <c r="GK24" i="155"/>
  <c r="AE25" i="155"/>
  <c r="AW25" i="155"/>
  <c r="FS25" i="155"/>
  <c r="CY25" i="155"/>
  <c r="FA25" i="155"/>
  <c r="DQ25" i="155"/>
  <c r="CG25" i="155"/>
  <c r="BO25" i="155"/>
  <c r="M25" i="155"/>
  <c r="EI25" i="155"/>
  <c r="GK25" i="155"/>
  <c r="AE26" i="155"/>
  <c r="AW26" i="155"/>
  <c r="FS26" i="155"/>
  <c r="CY26" i="155"/>
  <c r="FA26" i="155"/>
  <c r="DQ26" i="155"/>
  <c r="CG26" i="155"/>
  <c r="BO26" i="155"/>
  <c r="M26" i="155"/>
  <c r="EI26" i="155"/>
  <c r="GK26" i="155"/>
  <c r="AE27" i="155"/>
  <c r="AW27" i="155"/>
  <c r="FS27" i="155"/>
  <c r="CY27" i="155"/>
  <c r="FA27" i="155"/>
  <c r="DQ27" i="155"/>
  <c r="CG27" i="155"/>
  <c r="BO27" i="155"/>
  <c r="M27" i="155"/>
  <c r="EI27" i="155"/>
  <c r="GK27" i="155"/>
  <c r="AE28" i="155"/>
  <c r="AW28" i="155"/>
  <c r="FS28" i="155"/>
  <c r="CY28" i="155"/>
  <c r="FA28" i="155"/>
  <c r="DQ28" i="155"/>
  <c r="CG28" i="155"/>
  <c r="BO28" i="155"/>
  <c r="M28" i="155"/>
  <c r="EI28" i="155"/>
  <c r="GK28" i="155"/>
  <c r="AE29" i="155"/>
  <c r="AW29" i="155"/>
  <c r="FS29" i="155"/>
  <c r="CY29" i="155"/>
  <c r="FA29" i="155"/>
  <c r="DQ29" i="155"/>
  <c r="CG29" i="155"/>
  <c r="BO29" i="155"/>
  <c r="M29" i="155"/>
  <c r="EI29" i="155"/>
  <c r="GK29" i="155"/>
  <c r="AE30" i="155"/>
  <c r="AW30" i="155"/>
  <c r="FS30" i="155"/>
  <c r="CY30" i="155"/>
  <c r="FA30" i="155"/>
  <c r="DQ30" i="155"/>
  <c r="CG30" i="155"/>
  <c r="BO30" i="155"/>
  <c r="M30" i="155"/>
  <c r="EI30" i="155"/>
  <c r="GK30" i="155"/>
  <c r="AE31" i="155"/>
  <c r="AW31" i="155"/>
  <c r="FS31" i="155"/>
  <c r="CY31" i="155"/>
  <c r="FA31" i="155"/>
  <c r="DQ31" i="155"/>
  <c r="CG31" i="155"/>
  <c r="BO31" i="155"/>
  <c r="M31" i="155"/>
  <c r="EI31" i="155"/>
  <c r="GK31" i="155"/>
  <c r="AE32" i="155"/>
  <c r="AW32" i="155"/>
  <c r="FS32" i="155"/>
  <c r="CY32" i="155"/>
  <c r="FA32" i="155"/>
  <c r="DQ32" i="155"/>
  <c r="CG32" i="155"/>
  <c r="BO32" i="155"/>
  <c r="M32" i="155"/>
  <c r="EI32" i="155"/>
  <c r="GK32" i="155"/>
  <c r="AE33" i="155"/>
  <c r="AW33" i="155"/>
  <c r="FS33" i="155"/>
  <c r="CY33" i="155"/>
  <c r="FA33" i="155"/>
  <c r="DQ33" i="155"/>
  <c r="CG33" i="155"/>
  <c r="BO33" i="155"/>
  <c r="M33" i="155"/>
  <c r="EI33" i="155"/>
  <c r="GK33" i="155"/>
  <c r="AE34" i="155"/>
  <c r="AW34" i="155"/>
  <c r="FS34" i="155"/>
  <c r="CY34" i="155"/>
  <c r="FA34" i="155"/>
  <c r="DQ34" i="155"/>
  <c r="CG34" i="155"/>
  <c r="BO34" i="155"/>
  <c r="M34" i="155"/>
  <c r="EI34" i="155"/>
  <c r="GK34" i="155"/>
  <c r="AE35" i="155"/>
  <c r="AW35" i="155"/>
  <c r="FS35" i="155"/>
  <c r="CY35" i="155"/>
  <c r="FA35" i="155"/>
  <c r="DQ35" i="155"/>
  <c r="CG35" i="155"/>
  <c r="BO35" i="155"/>
  <c r="M35" i="155"/>
  <c r="EI35" i="155"/>
  <c r="GK35" i="155"/>
  <c r="AE36" i="155"/>
  <c r="AW36" i="155"/>
  <c r="FS36" i="155"/>
  <c r="CY36" i="155"/>
  <c r="FA36" i="155"/>
  <c r="DQ36" i="155"/>
  <c r="CG36" i="155"/>
  <c r="BO36" i="155"/>
  <c r="M36" i="155"/>
  <c r="EI36" i="155"/>
  <c r="GK36" i="155"/>
  <c r="AE37" i="155"/>
  <c r="AW37" i="155"/>
  <c r="FS37" i="155"/>
  <c r="CY37" i="155"/>
  <c r="FA37" i="155"/>
  <c r="DQ37" i="155"/>
  <c r="CG37" i="155"/>
  <c r="BO37" i="155"/>
  <c r="M37" i="155"/>
  <c r="EI37" i="155"/>
  <c r="GK37" i="155"/>
  <c r="AE38" i="155"/>
  <c r="AW38" i="155"/>
  <c r="FS38" i="155"/>
  <c r="CY38" i="155"/>
  <c r="FA38" i="155"/>
  <c r="DQ38" i="155"/>
  <c r="CG38" i="155"/>
  <c r="BO38" i="155"/>
  <c r="M38" i="155"/>
  <c r="EI38" i="155"/>
  <c r="GK38" i="155"/>
  <c r="AE39" i="155"/>
  <c r="AW39" i="155"/>
  <c r="FS39" i="155"/>
  <c r="CY39" i="155"/>
  <c r="FA39" i="155"/>
  <c r="DQ39" i="155"/>
  <c r="CG39" i="155"/>
  <c r="BO39" i="155"/>
  <c r="M39" i="155"/>
  <c r="EI39" i="155"/>
  <c r="GK39" i="155"/>
  <c r="AE40" i="155"/>
  <c r="AW40" i="155"/>
  <c r="FS40" i="155"/>
  <c r="CY40" i="155"/>
  <c r="FA40" i="155"/>
  <c r="DQ40" i="155"/>
  <c r="CG40" i="155"/>
  <c r="BO40" i="155"/>
  <c r="M40" i="155"/>
  <c r="EI40" i="155"/>
  <c r="GK40" i="155"/>
  <c r="AE41" i="155"/>
  <c r="AW41" i="155"/>
  <c r="FS41" i="155"/>
  <c r="CY41" i="155"/>
  <c r="FA41" i="155"/>
  <c r="DQ41" i="155"/>
  <c r="CG41" i="155"/>
  <c r="BO41" i="155"/>
  <c r="M41" i="155"/>
  <c r="EI41" i="155"/>
  <c r="GK41" i="155"/>
  <c r="AE42" i="155"/>
  <c r="AW42" i="155"/>
  <c r="FS42" i="155"/>
  <c r="CY42" i="155"/>
  <c r="FA42" i="155"/>
  <c r="DQ42" i="155"/>
  <c r="CG42" i="155"/>
  <c r="BO42" i="155"/>
  <c r="M42" i="155"/>
  <c r="EI42" i="155"/>
  <c r="GK42" i="155"/>
  <c r="AE43" i="155"/>
  <c r="AW43" i="155"/>
  <c r="FS43" i="155"/>
  <c r="CY43" i="155"/>
  <c r="FA43" i="155"/>
  <c r="DQ43" i="155"/>
  <c r="CG43" i="155"/>
  <c r="BO43" i="155"/>
  <c r="M43" i="155"/>
  <c r="EI43" i="155"/>
  <c r="GK43" i="155"/>
  <c r="AE44" i="155"/>
  <c r="AW44" i="155"/>
  <c r="FS44" i="155"/>
  <c r="CY44" i="155"/>
  <c r="FA44" i="155"/>
  <c r="DQ44" i="155"/>
  <c r="CG44" i="155"/>
  <c r="BO44" i="155"/>
  <c r="M44" i="155"/>
  <c r="EI44" i="155"/>
  <c r="GK44" i="155"/>
  <c r="AE45" i="155"/>
  <c r="AW45" i="155"/>
  <c r="FS45" i="155"/>
  <c r="CY45" i="155"/>
  <c r="FA45" i="155"/>
  <c r="DQ45" i="155"/>
  <c r="CG45" i="155"/>
  <c r="BO45" i="155"/>
  <c r="M45" i="155"/>
  <c r="EI45" i="155"/>
  <c r="GK45" i="155"/>
  <c r="AE46" i="155"/>
  <c r="AW46" i="155"/>
  <c r="FS46" i="155"/>
  <c r="CY46" i="155"/>
  <c r="FA46" i="155"/>
  <c r="DQ46" i="155"/>
  <c r="CG46" i="155"/>
  <c r="BO46" i="155"/>
  <c r="M46" i="155"/>
  <c r="EI46" i="155"/>
  <c r="GK46" i="155"/>
  <c r="AE47" i="155"/>
  <c r="AW47" i="155"/>
  <c r="FS47" i="155"/>
  <c r="CY47" i="155"/>
  <c r="FA47" i="155"/>
  <c r="DQ47" i="155"/>
  <c r="CG47" i="155"/>
  <c r="BO47" i="155"/>
  <c r="M47" i="155"/>
  <c r="EI47" i="155"/>
  <c r="GK47" i="155"/>
  <c r="AE48" i="155"/>
  <c r="AW48" i="155"/>
  <c r="FS48" i="155"/>
  <c r="CY48" i="155"/>
  <c r="FA48" i="155"/>
  <c r="DQ48" i="155"/>
  <c r="CG48" i="155"/>
  <c r="BO48" i="155"/>
  <c r="M48" i="155"/>
  <c r="EI48" i="155"/>
  <c r="GK48" i="155"/>
  <c r="AE49" i="155"/>
  <c r="AW49" i="155"/>
  <c r="FS49" i="155"/>
  <c r="CY49" i="155"/>
  <c r="FA49" i="155"/>
  <c r="DQ49" i="155"/>
  <c r="CG49" i="155"/>
  <c r="BO49" i="155"/>
  <c r="M49" i="155"/>
  <c r="EI49" i="155"/>
  <c r="GK49" i="155"/>
  <c r="AE50" i="155"/>
  <c r="AW50" i="155"/>
  <c r="FS50" i="155"/>
  <c r="CY50" i="155"/>
  <c r="FA50" i="155"/>
  <c r="DQ50" i="155"/>
  <c r="CG50" i="155"/>
  <c r="BO50" i="155"/>
  <c r="M50" i="155"/>
  <c r="EI50" i="155"/>
  <c r="GK50" i="155"/>
  <c r="AE51" i="155"/>
  <c r="AW51" i="155"/>
  <c r="FS51" i="155"/>
  <c r="CY51" i="155"/>
  <c r="FA51" i="155"/>
  <c r="DQ51" i="155"/>
  <c r="CG51" i="155"/>
  <c r="BO51" i="155"/>
  <c r="M51" i="155"/>
  <c r="EI51" i="155"/>
  <c r="GK51" i="155"/>
  <c r="AE52" i="155"/>
  <c r="AW52" i="155"/>
  <c r="FS52" i="155"/>
  <c r="CY52" i="155"/>
  <c r="FA52" i="155"/>
  <c r="DQ52" i="155"/>
  <c r="CG52" i="155"/>
  <c r="BO52" i="155"/>
  <c r="M52" i="155"/>
  <c r="EI52" i="155"/>
  <c r="GK52" i="155"/>
  <c r="AW1" i="155"/>
  <c r="FS1" i="155"/>
  <c r="CY1" i="155"/>
  <c r="FA1" i="155"/>
  <c r="DQ1" i="155"/>
  <c r="CG1" i="155"/>
  <c r="BO1" i="155"/>
  <c r="M1" i="155"/>
  <c r="EI1" i="155"/>
  <c r="GK1" i="155"/>
  <c r="AE1" i="155"/>
  <c r="AD2" i="155"/>
  <c r="AV2" i="155"/>
  <c r="FR2" i="155"/>
  <c r="CX2" i="155"/>
  <c r="EZ2" i="155"/>
  <c r="DP2" i="155"/>
  <c r="CF2" i="155"/>
  <c r="BN2" i="155"/>
  <c r="L2" i="155"/>
  <c r="EH2" i="155"/>
  <c r="GJ2" i="155"/>
  <c r="AD3" i="155"/>
  <c r="AV3" i="155"/>
  <c r="FR3" i="155"/>
  <c r="CX3" i="155"/>
  <c r="EZ3" i="155"/>
  <c r="DP3" i="155"/>
  <c r="CF3" i="155"/>
  <c r="BN3" i="155"/>
  <c r="L3" i="155"/>
  <c r="EH3" i="155"/>
  <c r="GJ3" i="155"/>
  <c r="AD4" i="155"/>
  <c r="AV4" i="155"/>
  <c r="FR4" i="155"/>
  <c r="CX4" i="155"/>
  <c r="EZ4" i="155"/>
  <c r="DP4" i="155"/>
  <c r="CF4" i="155"/>
  <c r="BN4" i="155"/>
  <c r="L4" i="155"/>
  <c r="EH4" i="155"/>
  <c r="GJ4" i="155"/>
  <c r="AD5" i="155"/>
  <c r="AV5" i="155"/>
  <c r="FR5" i="155"/>
  <c r="CX5" i="155"/>
  <c r="EZ5" i="155"/>
  <c r="DP5" i="155"/>
  <c r="CF5" i="155"/>
  <c r="BN5" i="155"/>
  <c r="L5" i="155"/>
  <c r="EH5" i="155"/>
  <c r="GJ5" i="155"/>
  <c r="AD6" i="155"/>
  <c r="AV6" i="155"/>
  <c r="FR6" i="155"/>
  <c r="CX6" i="155"/>
  <c r="EZ6" i="155"/>
  <c r="DP6" i="155"/>
  <c r="CF6" i="155"/>
  <c r="BN6" i="155"/>
  <c r="L6" i="155"/>
  <c r="EH6" i="155"/>
  <c r="GJ6" i="155"/>
  <c r="AD7" i="155"/>
  <c r="AV7" i="155"/>
  <c r="FR7" i="155"/>
  <c r="CX7" i="155"/>
  <c r="EZ7" i="155"/>
  <c r="DP7" i="155"/>
  <c r="CF7" i="155"/>
  <c r="BN7" i="155"/>
  <c r="L7" i="155"/>
  <c r="EH7" i="155"/>
  <c r="GJ7" i="155"/>
  <c r="AD8" i="155"/>
  <c r="AV8" i="155"/>
  <c r="FR8" i="155"/>
  <c r="CX8" i="155"/>
  <c r="EZ8" i="155"/>
  <c r="DP8" i="155"/>
  <c r="CF8" i="155"/>
  <c r="BN8" i="155"/>
  <c r="L8" i="155"/>
  <c r="EH8" i="155"/>
  <c r="GJ8" i="155"/>
  <c r="AD9" i="155"/>
  <c r="AV9" i="155"/>
  <c r="FR9" i="155"/>
  <c r="CX9" i="155"/>
  <c r="EZ9" i="155"/>
  <c r="DP9" i="155"/>
  <c r="CF9" i="155"/>
  <c r="BN9" i="155"/>
  <c r="L9" i="155"/>
  <c r="EH9" i="155"/>
  <c r="GJ9" i="155"/>
  <c r="AD10" i="155"/>
  <c r="AV10" i="155"/>
  <c r="FR10" i="155"/>
  <c r="CX10" i="155"/>
  <c r="EZ10" i="155"/>
  <c r="DP10" i="155"/>
  <c r="CF10" i="155"/>
  <c r="BN10" i="155"/>
  <c r="L10" i="155"/>
  <c r="EH10" i="155"/>
  <c r="GJ10" i="155"/>
  <c r="AD11" i="155"/>
  <c r="AV11" i="155"/>
  <c r="FR11" i="155"/>
  <c r="CX11" i="155"/>
  <c r="EZ11" i="155"/>
  <c r="DP11" i="155"/>
  <c r="CF11" i="155"/>
  <c r="BN11" i="155"/>
  <c r="L11" i="155"/>
  <c r="EH11" i="155"/>
  <c r="GJ11" i="155"/>
  <c r="AD12" i="155"/>
  <c r="AV12" i="155"/>
  <c r="FR12" i="155"/>
  <c r="CX12" i="155"/>
  <c r="EZ12" i="155"/>
  <c r="DP12" i="155"/>
  <c r="CF12" i="155"/>
  <c r="BN12" i="155"/>
  <c r="L12" i="155"/>
  <c r="EH12" i="155"/>
  <c r="GJ12" i="155"/>
  <c r="AD13" i="155"/>
  <c r="AV13" i="155"/>
  <c r="FR13" i="155"/>
  <c r="CX13" i="155"/>
  <c r="EZ13" i="155"/>
  <c r="DP13" i="155"/>
  <c r="CF13" i="155"/>
  <c r="BN13" i="155"/>
  <c r="L13" i="155"/>
  <c r="EH13" i="155"/>
  <c r="GJ13" i="155"/>
  <c r="AD14" i="155"/>
  <c r="AV14" i="155"/>
  <c r="FR14" i="155"/>
  <c r="CX14" i="155"/>
  <c r="EZ14" i="155"/>
  <c r="DP14" i="155"/>
  <c r="CF14" i="155"/>
  <c r="BN14" i="155"/>
  <c r="L14" i="155"/>
  <c r="EH14" i="155"/>
  <c r="GJ14" i="155"/>
  <c r="AD15" i="155"/>
  <c r="AV15" i="155"/>
  <c r="FR15" i="155"/>
  <c r="CX15" i="155"/>
  <c r="EZ15" i="155"/>
  <c r="DP15" i="155"/>
  <c r="CF15" i="155"/>
  <c r="BN15" i="155"/>
  <c r="L15" i="155"/>
  <c r="EH15" i="155"/>
  <c r="GJ15" i="155"/>
  <c r="AD16" i="155"/>
  <c r="AV16" i="155"/>
  <c r="FR16" i="155"/>
  <c r="CX16" i="155"/>
  <c r="EZ16" i="155"/>
  <c r="DP16" i="155"/>
  <c r="CF16" i="155"/>
  <c r="BN16" i="155"/>
  <c r="L16" i="155"/>
  <c r="EH16" i="155"/>
  <c r="GJ16" i="155"/>
  <c r="AD17" i="155"/>
  <c r="AV17" i="155"/>
  <c r="FR17" i="155"/>
  <c r="CX17" i="155"/>
  <c r="EZ17" i="155"/>
  <c r="DP17" i="155"/>
  <c r="CF17" i="155"/>
  <c r="BN17" i="155"/>
  <c r="L17" i="155"/>
  <c r="EH17" i="155"/>
  <c r="GJ17" i="155"/>
  <c r="AD18" i="155"/>
  <c r="AV18" i="155"/>
  <c r="FR18" i="155"/>
  <c r="CX18" i="155"/>
  <c r="EZ18" i="155"/>
  <c r="DP18" i="155"/>
  <c r="CF18" i="155"/>
  <c r="BN18" i="155"/>
  <c r="L18" i="155"/>
  <c r="EH18" i="155"/>
  <c r="GJ18" i="155"/>
  <c r="AD19" i="155"/>
  <c r="AV19" i="155"/>
  <c r="FR19" i="155"/>
  <c r="CX19" i="155"/>
  <c r="EZ19" i="155"/>
  <c r="DP19" i="155"/>
  <c r="CF19" i="155"/>
  <c r="BN19" i="155"/>
  <c r="L19" i="155"/>
  <c r="EH19" i="155"/>
  <c r="GJ19" i="155"/>
  <c r="AD20" i="155"/>
  <c r="AV20" i="155"/>
  <c r="FR20" i="155"/>
  <c r="CX20" i="155"/>
  <c r="EZ20" i="155"/>
  <c r="DP20" i="155"/>
  <c r="CF20" i="155"/>
  <c r="BN20" i="155"/>
  <c r="L20" i="155"/>
  <c r="EH20" i="155"/>
  <c r="GJ20" i="155"/>
  <c r="AD21" i="155"/>
  <c r="AV21" i="155"/>
  <c r="FR21" i="155"/>
  <c r="CX21" i="155"/>
  <c r="EZ21" i="155"/>
  <c r="DP21" i="155"/>
  <c r="CF21" i="155"/>
  <c r="BN21" i="155"/>
  <c r="L21" i="155"/>
  <c r="EH21" i="155"/>
  <c r="GJ21" i="155"/>
  <c r="AD22" i="155"/>
  <c r="AV22" i="155"/>
  <c r="FR22" i="155"/>
  <c r="CX22" i="155"/>
  <c r="EZ22" i="155"/>
  <c r="DP22" i="155"/>
  <c r="CF22" i="155"/>
  <c r="BN22" i="155"/>
  <c r="L22" i="155"/>
  <c r="EH22" i="155"/>
  <c r="GJ22" i="155"/>
  <c r="AD23" i="155"/>
  <c r="AV23" i="155"/>
  <c r="FR23" i="155"/>
  <c r="CX23" i="155"/>
  <c r="EZ23" i="155"/>
  <c r="DP23" i="155"/>
  <c r="CF23" i="155"/>
  <c r="BN23" i="155"/>
  <c r="L23" i="155"/>
  <c r="EH23" i="155"/>
  <c r="GJ23" i="155"/>
  <c r="AD24" i="155"/>
  <c r="AV24" i="155"/>
  <c r="FR24" i="155"/>
  <c r="CX24" i="155"/>
  <c r="EZ24" i="155"/>
  <c r="DP24" i="155"/>
  <c r="CF24" i="155"/>
  <c r="BN24" i="155"/>
  <c r="L24" i="155"/>
  <c r="EH24" i="155"/>
  <c r="GJ24" i="155"/>
  <c r="AD25" i="155"/>
  <c r="AV25" i="155"/>
  <c r="FR25" i="155"/>
  <c r="CX25" i="155"/>
  <c r="EZ25" i="155"/>
  <c r="DP25" i="155"/>
  <c r="CF25" i="155"/>
  <c r="BN25" i="155"/>
  <c r="L25" i="155"/>
  <c r="EH25" i="155"/>
  <c r="GJ25" i="155"/>
  <c r="AD26" i="155"/>
  <c r="AV26" i="155"/>
  <c r="FR26" i="155"/>
  <c r="CX26" i="155"/>
  <c r="EZ26" i="155"/>
  <c r="DP26" i="155"/>
  <c r="CF26" i="155"/>
  <c r="BN26" i="155"/>
  <c r="L26" i="155"/>
  <c r="EH26" i="155"/>
  <c r="GJ26" i="155"/>
  <c r="AD27" i="155"/>
  <c r="AV27" i="155"/>
  <c r="FR27" i="155"/>
  <c r="CX27" i="155"/>
  <c r="EZ27" i="155"/>
  <c r="DP27" i="155"/>
  <c r="CF27" i="155"/>
  <c r="BN27" i="155"/>
  <c r="L27" i="155"/>
  <c r="EH27" i="155"/>
  <c r="GJ27" i="155"/>
  <c r="AD28" i="155"/>
  <c r="AV28" i="155"/>
  <c r="FR28" i="155"/>
  <c r="CX28" i="155"/>
  <c r="EZ28" i="155"/>
  <c r="DP28" i="155"/>
  <c r="CF28" i="155"/>
  <c r="BN28" i="155"/>
  <c r="L28" i="155"/>
  <c r="EH28" i="155"/>
  <c r="GJ28" i="155"/>
  <c r="AD29" i="155"/>
  <c r="AV29" i="155"/>
  <c r="FR29" i="155"/>
  <c r="CX29" i="155"/>
  <c r="EZ29" i="155"/>
  <c r="DP29" i="155"/>
  <c r="CF29" i="155"/>
  <c r="BN29" i="155"/>
  <c r="L29" i="155"/>
  <c r="EH29" i="155"/>
  <c r="GJ29" i="155"/>
  <c r="AD30" i="155"/>
  <c r="AV30" i="155"/>
  <c r="FR30" i="155"/>
  <c r="CX30" i="155"/>
  <c r="EZ30" i="155"/>
  <c r="DP30" i="155"/>
  <c r="CF30" i="155"/>
  <c r="BN30" i="155"/>
  <c r="L30" i="155"/>
  <c r="EH30" i="155"/>
  <c r="GJ30" i="155"/>
  <c r="AD31" i="155"/>
  <c r="AV31" i="155"/>
  <c r="FR31" i="155"/>
  <c r="CX31" i="155"/>
  <c r="EZ31" i="155"/>
  <c r="DP31" i="155"/>
  <c r="CF31" i="155"/>
  <c r="BN31" i="155"/>
  <c r="L31" i="155"/>
  <c r="EH31" i="155"/>
  <c r="GJ31" i="155"/>
  <c r="AD32" i="155"/>
  <c r="AV32" i="155"/>
  <c r="FR32" i="155"/>
  <c r="CX32" i="155"/>
  <c r="EZ32" i="155"/>
  <c r="DP32" i="155"/>
  <c r="CF32" i="155"/>
  <c r="BN32" i="155"/>
  <c r="L32" i="155"/>
  <c r="EH32" i="155"/>
  <c r="GJ32" i="155"/>
  <c r="AD33" i="155"/>
  <c r="AV33" i="155"/>
  <c r="FR33" i="155"/>
  <c r="CX33" i="155"/>
  <c r="EZ33" i="155"/>
  <c r="DP33" i="155"/>
  <c r="CF33" i="155"/>
  <c r="BN33" i="155"/>
  <c r="L33" i="155"/>
  <c r="EH33" i="155"/>
  <c r="GJ33" i="155"/>
  <c r="AD34" i="155"/>
  <c r="AV34" i="155"/>
  <c r="FR34" i="155"/>
  <c r="CX34" i="155"/>
  <c r="EZ34" i="155"/>
  <c r="DP34" i="155"/>
  <c r="CF34" i="155"/>
  <c r="BN34" i="155"/>
  <c r="L34" i="155"/>
  <c r="EH34" i="155"/>
  <c r="GJ34" i="155"/>
  <c r="AD35" i="155"/>
  <c r="AV35" i="155"/>
  <c r="FR35" i="155"/>
  <c r="CX35" i="155"/>
  <c r="EZ35" i="155"/>
  <c r="DP35" i="155"/>
  <c r="CF35" i="155"/>
  <c r="BN35" i="155"/>
  <c r="L35" i="155"/>
  <c r="EH35" i="155"/>
  <c r="GJ35" i="155"/>
  <c r="AD36" i="155"/>
  <c r="AV36" i="155"/>
  <c r="FR36" i="155"/>
  <c r="CX36" i="155"/>
  <c r="EZ36" i="155"/>
  <c r="DP36" i="155"/>
  <c r="CF36" i="155"/>
  <c r="BN36" i="155"/>
  <c r="L36" i="155"/>
  <c r="EH36" i="155"/>
  <c r="GJ36" i="155"/>
  <c r="AD37" i="155"/>
  <c r="AV37" i="155"/>
  <c r="FR37" i="155"/>
  <c r="CX37" i="155"/>
  <c r="EZ37" i="155"/>
  <c r="DP37" i="155"/>
  <c r="CF37" i="155"/>
  <c r="BN37" i="155"/>
  <c r="L37" i="155"/>
  <c r="EH37" i="155"/>
  <c r="GJ37" i="155"/>
  <c r="AD38" i="155"/>
  <c r="AV38" i="155"/>
  <c r="FR38" i="155"/>
  <c r="CX38" i="155"/>
  <c r="EZ38" i="155"/>
  <c r="DP38" i="155"/>
  <c r="CF38" i="155"/>
  <c r="BN38" i="155"/>
  <c r="L38" i="155"/>
  <c r="EH38" i="155"/>
  <c r="GJ38" i="155"/>
  <c r="AD39" i="155"/>
  <c r="AV39" i="155"/>
  <c r="FR39" i="155"/>
  <c r="CX39" i="155"/>
  <c r="EZ39" i="155"/>
  <c r="DP39" i="155"/>
  <c r="CF39" i="155"/>
  <c r="BN39" i="155"/>
  <c r="L39" i="155"/>
  <c r="EH39" i="155"/>
  <c r="GJ39" i="155"/>
  <c r="AD40" i="155"/>
  <c r="AV40" i="155"/>
  <c r="FR40" i="155"/>
  <c r="CX40" i="155"/>
  <c r="EZ40" i="155"/>
  <c r="DP40" i="155"/>
  <c r="CF40" i="155"/>
  <c r="BN40" i="155"/>
  <c r="L40" i="155"/>
  <c r="EH40" i="155"/>
  <c r="GJ40" i="155"/>
  <c r="AD41" i="155"/>
  <c r="AV41" i="155"/>
  <c r="FR41" i="155"/>
  <c r="CX41" i="155"/>
  <c r="EZ41" i="155"/>
  <c r="DP41" i="155"/>
  <c r="CF41" i="155"/>
  <c r="BN41" i="155"/>
  <c r="L41" i="155"/>
  <c r="EH41" i="155"/>
  <c r="GJ41" i="155"/>
  <c r="AD42" i="155"/>
  <c r="AV42" i="155"/>
  <c r="FR42" i="155"/>
  <c r="CX42" i="155"/>
  <c r="EZ42" i="155"/>
  <c r="DP42" i="155"/>
  <c r="CF42" i="155"/>
  <c r="BN42" i="155"/>
  <c r="L42" i="155"/>
  <c r="EH42" i="155"/>
  <c r="GJ42" i="155"/>
  <c r="AD43" i="155"/>
  <c r="AV43" i="155"/>
  <c r="FR43" i="155"/>
  <c r="CX43" i="155"/>
  <c r="EZ43" i="155"/>
  <c r="DP43" i="155"/>
  <c r="CF43" i="155"/>
  <c r="BN43" i="155"/>
  <c r="L43" i="155"/>
  <c r="EH43" i="155"/>
  <c r="GJ43" i="155"/>
  <c r="AD44" i="155"/>
  <c r="AV44" i="155"/>
  <c r="FR44" i="155"/>
  <c r="CX44" i="155"/>
  <c r="EZ44" i="155"/>
  <c r="DP44" i="155"/>
  <c r="CF44" i="155"/>
  <c r="BN44" i="155"/>
  <c r="L44" i="155"/>
  <c r="EH44" i="155"/>
  <c r="GJ44" i="155"/>
  <c r="AD45" i="155"/>
  <c r="AV45" i="155"/>
  <c r="FR45" i="155"/>
  <c r="CX45" i="155"/>
  <c r="EZ45" i="155"/>
  <c r="DP45" i="155"/>
  <c r="CF45" i="155"/>
  <c r="BN45" i="155"/>
  <c r="L45" i="155"/>
  <c r="EH45" i="155"/>
  <c r="GJ45" i="155"/>
  <c r="AD46" i="155"/>
  <c r="AV46" i="155"/>
  <c r="FR46" i="155"/>
  <c r="CX46" i="155"/>
  <c r="EZ46" i="155"/>
  <c r="DP46" i="155"/>
  <c r="CF46" i="155"/>
  <c r="BN46" i="155"/>
  <c r="L46" i="155"/>
  <c r="EH46" i="155"/>
  <c r="GJ46" i="155"/>
  <c r="AD47" i="155"/>
  <c r="AV47" i="155"/>
  <c r="FR47" i="155"/>
  <c r="CX47" i="155"/>
  <c r="EZ47" i="155"/>
  <c r="DP47" i="155"/>
  <c r="CF47" i="155"/>
  <c r="BN47" i="155"/>
  <c r="L47" i="155"/>
  <c r="EH47" i="155"/>
  <c r="GJ47" i="155"/>
  <c r="AD48" i="155"/>
  <c r="AV48" i="155"/>
  <c r="FR48" i="155"/>
  <c r="CX48" i="155"/>
  <c r="EZ48" i="155"/>
  <c r="DP48" i="155"/>
  <c r="CF48" i="155"/>
  <c r="BN48" i="155"/>
  <c r="L48" i="155"/>
  <c r="EH48" i="155"/>
  <c r="GJ48" i="155"/>
  <c r="AD49" i="155"/>
  <c r="AV49" i="155"/>
  <c r="FR49" i="155"/>
  <c r="CX49" i="155"/>
  <c r="EZ49" i="155"/>
  <c r="DP49" i="155"/>
  <c r="CF49" i="155"/>
  <c r="BN49" i="155"/>
  <c r="L49" i="155"/>
  <c r="EH49" i="155"/>
  <c r="GJ49" i="155"/>
  <c r="AD50" i="155"/>
  <c r="AV50" i="155"/>
  <c r="FR50" i="155"/>
  <c r="CX50" i="155"/>
  <c r="EZ50" i="155"/>
  <c r="DP50" i="155"/>
  <c r="CF50" i="155"/>
  <c r="BN50" i="155"/>
  <c r="L50" i="155"/>
  <c r="EH50" i="155"/>
  <c r="GJ50" i="155"/>
  <c r="AD51" i="155"/>
  <c r="AV51" i="155"/>
  <c r="FR51" i="155"/>
  <c r="CX51" i="155"/>
  <c r="EZ51" i="155"/>
  <c r="DP51" i="155"/>
  <c r="CF51" i="155"/>
  <c r="BN51" i="155"/>
  <c r="L51" i="155"/>
  <c r="EH51" i="155"/>
  <c r="GJ51" i="155"/>
  <c r="AD52" i="155"/>
  <c r="AV52" i="155"/>
  <c r="FR52" i="155"/>
  <c r="CX52" i="155"/>
  <c r="EZ52" i="155"/>
  <c r="DP52" i="155"/>
  <c r="CF52" i="155"/>
  <c r="BN52" i="155"/>
  <c r="L52" i="155"/>
  <c r="EH52" i="155"/>
  <c r="GJ52" i="155"/>
  <c r="AV1" i="155"/>
  <c r="FR1" i="155"/>
  <c r="CX1" i="155"/>
  <c r="EZ1" i="155"/>
  <c r="DP1" i="155"/>
  <c r="CF1" i="155"/>
  <c r="BN1" i="155"/>
  <c r="L1" i="155"/>
  <c r="EH1" i="155"/>
  <c r="GJ1" i="155"/>
  <c r="AD1" i="155"/>
  <c r="AC2" i="155"/>
  <c r="AU2" i="155"/>
  <c r="FQ2" i="155"/>
  <c r="CW2" i="155"/>
  <c r="EY2" i="155"/>
  <c r="DO2" i="155"/>
  <c r="CE2" i="155"/>
  <c r="BM2" i="155"/>
  <c r="K2" i="155"/>
  <c r="EG2" i="155"/>
  <c r="GI2" i="155"/>
  <c r="AC3" i="155"/>
  <c r="AU3" i="155"/>
  <c r="FQ3" i="155"/>
  <c r="CW3" i="155"/>
  <c r="EY3" i="155"/>
  <c r="DO3" i="155"/>
  <c r="CE3" i="155"/>
  <c r="BM3" i="155"/>
  <c r="K3" i="155"/>
  <c r="EG3" i="155"/>
  <c r="GI3" i="155"/>
  <c r="AC4" i="155"/>
  <c r="AU4" i="155"/>
  <c r="FQ4" i="155"/>
  <c r="CW4" i="155"/>
  <c r="EY4" i="155"/>
  <c r="DO4" i="155"/>
  <c r="CE4" i="155"/>
  <c r="BM4" i="155"/>
  <c r="K4" i="155"/>
  <c r="EG4" i="155"/>
  <c r="GI4" i="155"/>
  <c r="AC5" i="155"/>
  <c r="AU5" i="155"/>
  <c r="FQ5" i="155"/>
  <c r="CW5" i="155"/>
  <c r="EY5" i="155"/>
  <c r="DO5" i="155"/>
  <c r="CE5" i="155"/>
  <c r="BM5" i="155"/>
  <c r="K5" i="155"/>
  <c r="EG5" i="155"/>
  <c r="GI5" i="155"/>
  <c r="AC6" i="155"/>
  <c r="AU6" i="155"/>
  <c r="FQ6" i="155"/>
  <c r="CW6" i="155"/>
  <c r="EY6" i="155"/>
  <c r="DO6" i="155"/>
  <c r="CE6" i="155"/>
  <c r="BM6" i="155"/>
  <c r="K6" i="155"/>
  <c r="EG6" i="155"/>
  <c r="GI6" i="155"/>
  <c r="AC7" i="155"/>
  <c r="AU7" i="155"/>
  <c r="FQ7" i="155"/>
  <c r="CW7" i="155"/>
  <c r="EY7" i="155"/>
  <c r="DO7" i="155"/>
  <c r="CE7" i="155"/>
  <c r="BM7" i="155"/>
  <c r="K7" i="155"/>
  <c r="EG7" i="155"/>
  <c r="GI7" i="155"/>
  <c r="AC8" i="155"/>
  <c r="AU8" i="155"/>
  <c r="FQ8" i="155"/>
  <c r="CW8" i="155"/>
  <c r="EY8" i="155"/>
  <c r="DO8" i="155"/>
  <c r="CE8" i="155"/>
  <c r="BM8" i="155"/>
  <c r="K8" i="155"/>
  <c r="EG8" i="155"/>
  <c r="GI8" i="155"/>
  <c r="AC9" i="155"/>
  <c r="AU9" i="155"/>
  <c r="FQ9" i="155"/>
  <c r="CW9" i="155"/>
  <c r="EY9" i="155"/>
  <c r="DO9" i="155"/>
  <c r="CE9" i="155"/>
  <c r="BM9" i="155"/>
  <c r="K9" i="155"/>
  <c r="EG9" i="155"/>
  <c r="GI9" i="155"/>
  <c r="AC10" i="155"/>
  <c r="AU10" i="155"/>
  <c r="FQ10" i="155"/>
  <c r="CW10" i="155"/>
  <c r="EY10" i="155"/>
  <c r="DO10" i="155"/>
  <c r="CE10" i="155"/>
  <c r="BM10" i="155"/>
  <c r="K10" i="155"/>
  <c r="EG10" i="155"/>
  <c r="GI10" i="155"/>
  <c r="AC11" i="155"/>
  <c r="AU11" i="155"/>
  <c r="FQ11" i="155"/>
  <c r="CW11" i="155"/>
  <c r="EY11" i="155"/>
  <c r="DO11" i="155"/>
  <c r="CE11" i="155"/>
  <c r="BM11" i="155"/>
  <c r="K11" i="155"/>
  <c r="EG11" i="155"/>
  <c r="GI11" i="155"/>
  <c r="AC12" i="155"/>
  <c r="AU12" i="155"/>
  <c r="FQ12" i="155"/>
  <c r="CW12" i="155"/>
  <c r="EY12" i="155"/>
  <c r="DO12" i="155"/>
  <c r="CE12" i="155"/>
  <c r="BM12" i="155"/>
  <c r="K12" i="155"/>
  <c r="EG12" i="155"/>
  <c r="GI12" i="155"/>
  <c r="AC13" i="155"/>
  <c r="AU13" i="155"/>
  <c r="FQ13" i="155"/>
  <c r="CW13" i="155"/>
  <c r="EY13" i="155"/>
  <c r="DO13" i="155"/>
  <c r="CE13" i="155"/>
  <c r="BM13" i="155"/>
  <c r="K13" i="155"/>
  <c r="EG13" i="155"/>
  <c r="GI13" i="155"/>
  <c r="AC14" i="155"/>
  <c r="AU14" i="155"/>
  <c r="FQ14" i="155"/>
  <c r="CW14" i="155"/>
  <c r="EY14" i="155"/>
  <c r="DO14" i="155"/>
  <c r="CE14" i="155"/>
  <c r="BM14" i="155"/>
  <c r="K14" i="155"/>
  <c r="EG14" i="155"/>
  <c r="GI14" i="155"/>
  <c r="AC15" i="155"/>
  <c r="AU15" i="155"/>
  <c r="FQ15" i="155"/>
  <c r="CW15" i="155"/>
  <c r="EY15" i="155"/>
  <c r="DO15" i="155"/>
  <c r="CE15" i="155"/>
  <c r="BM15" i="155"/>
  <c r="K15" i="155"/>
  <c r="EG15" i="155"/>
  <c r="GI15" i="155"/>
  <c r="AC16" i="155"/>
  <c r="AU16" i="155"/>
  <c r="FQ16" i="155"/>
  <c r="CW16" i="155"/>
  <c r="EY16" i="155"/>
  <c r="DO16" i="155"/>
  <c r="CE16" i="155"/>
  <c r="BM16" i="155"/>
  <c r="K16" i="155"/>
  <c r="EG16" i="155"/>
  <c r="GI16" i="155"/>
  <c r="AC17" i="155"/>
  <c r="AU17" i="155"/>
  <c r="FQ17" i="155"/>
  <c r="CW17" i="155"/>
  <c r="EY17" i="155"/>
  <c r="DO17" i="155"/>
  <c r="CE17" i="155"/>
  <c r="BM17" i="155"/>
  <c r="K17" i="155"/>
  <c r="EG17" i="155"/>
  <c r="GI17" i="155"/>
  <c r="AC18" i="155"/>
  <c r="AU18" i="155"/>
  <c r="FQ18" i="155"/>
  <c r="CW18" i="155"/>
  <c r="EY18" i="155"/>
  <c r="DO18" i="155"/>
  <c r="CE18" i="155"/>
  <c r="BM18" i="155"/>
  <c r="K18" i="155"/>
  <c r="EG18" i="155"/>
  <c r="GI18" i="155"/>
  <c r="AC19" i="155"/>
  <c r="AU19" i="155"/>
  <c r="FQ19" i="155"/>
  <c r="CW19" i="155"/>
  <c r="EY19" i="155"/>
  <c r="DO19" i="155"/>
  <c r="CE19" i="155"/>
  <c r="BM19" i="155"/>
  <c r="K19" i="155"/>
  <c r="EG19" i="155"/>
  <c r="GI19" i="155"/>
  <c r="AC20" i="155"/>
  <c r="AU20" i="155"/>
  <c r="FQ20" i="155"/>
  <c r="CW20" i="155"/>
  <c r="EY20" i="155"/>
  <c r="DO20" i="155"/>
  <c r="CE20" i="155"/>
  <c r="BM20" i="155"/>
  <c r="K20" i="155"/>
  <c r="EG20" i="155"/>
  <c r="GI20" i="155"/>
  <c r="AC21" i="155"/>
  <c r="AU21" i="155"/>
  <c r="FQ21" i="155"/>
  <c r="CW21" i="155"/>
  <c r="EY21" i="155"/>
  <c r="DO21" i="155"/>
  <c r="CE21" i="155"/>
  <c r="BM21" i="155"/>
  <c r="K21" i="155"/>
  <c r="EG21" i="155"/>
  <c r="GI21" i="155"/>
  <c r="AC22" i="155"/>
  <c r="AU22" i="155"/>
  <c r="FQ22" i="155"/>
  <c r="CW22" i="155"/>
  <c r="EY22" i="155"/>
  <c r="DO22" i="155"/>
  <c r="CE22" i="155"/>
  <c r="BM22" i="155"/>
  <c r="K22" i="155"/>
  <c r="EG22" i="155"/>
  <c r="GI22" i="155"/>
  <c r="AC23" i="155"/>
  <c r="AU23" i="155"/>
  <c r="FQ23" i="155"/>
  <c r="CW23" i="155"/>
  <c r="EY23" i="155"/>
  <c r="DO23" i="155"/>
  <c r="CE23" i="155"/>
  <c r="BM23" i="155"/>
  <c r="K23" i="155"/>
  <c r="EG23" i="155"/>
  <c r="GI23" i="155"/>
  <c r="AC24" i="155"/>
  <c r="AU24" i="155"/>
  <c r="FQ24" i="155"/>
  <c r="CW24" i="155"/>
  <c r="EY24" i="155"/>
  <c r="DO24" i="155"/>
  <c r="CE24" i="155"/>
  <c r="BM24" i="155"/>
  <c r="K24" i="155"/>
  <c r="EG24" i="155"/>
  <c r="GI24" i="155"/>
  <c r="AC25" i="155"/>
  <c r="AU25" i="155"/>
  <c r="FQ25" i="155"/>
  <c r="CW25" i="155"/>
  <c r="EY25" i="155"/>
  <c r="DO25" i="155"/>
  <c r="CE25" i="155"/>
  <c r="BM25" i="155"/>
  <c r="K25" i="155"/>
  <c r="EG25" i="155"/>
  <c r="GI25" i="155"/>
  <c r="AC26" i="155"/>
  <c r="AU26" i="155"/>
  <c r="FQ26" i="155"/>
  <c r="CW26" i="155"/>
  <c r="EY26" i="155"/>
  <c r="DO26" i="155"/>
  <c r="CE26" i="155"/>
  <c r="BM26" i="155"/>
  <c r="K26" i="155"/>
  <c r="EG26" i="155"/>
  <c r="GI26" i="155"/>
  <c r="AC27" i="155"/>
  <c r="AU27" i="155"/>
  <c r="FQ27" i="155"/>
  <c r="CW27" i="155"/>
  <c r="EY27" i="155"/>
  <c r="DO27" i="155"/>
  <c r="CE27" i="155"/>
  <c r="BM27" i="155"/>
  <c r="K27" i="155"/>
  <c r="EG27" i="155"/>
  <c r="GI27" i="155"/>
  <c r="AC28" i="155"/>
  <c r="AU28" i="155"/>
  <c r="FQ28" i="155"/>
  <c r="CW28" i="155"/>
  <c r="EY28" i="155"/>
  <c r="DO28" i="155"/>
  <c r="CE28" i="155"/>
  <c r="BM28" i="155"/>
  <c r="K28" i="155"/>
  <c r="EG28" i="155"/>
  <c r="GI28" i="155"/>
  <c r="AC29" i="155"/>
  <c r="AU29" i="155"/>
  <c r="FQ29" i="155"/>
  <c r="CW29" i="155"/>
  <c r="EY29" i="155"/>
  <c r="DO29" i="155"/>
  <c r="CE29" i="155"/>
  <c r="BM29" i="155"/>
  <c r="K29" i="155"/>
  <c r="EG29" i="155"/>
  <c r="GI29" i="155"/>
  <c r="AC30" i="155"/>
  <c r="AU30" i="155"/>
  <c r="FQ30" i="155"/>
  <c r="CW30" i="155"/>
  <c r="EY30" i="155"/>
  <c r="DO30" i="155"/>
  <c r="CE30" i="155"/>
  <c r="BM30" i="155"/>
  <c r="K30" i="155"/>
  <c r="EG30" i="155"/>
  <c r="GI30" i="155"/>
  <c r="AC31" i="155"/>
  <c r="AU31" i="155"/>
  <c r="FQ31" i="155"/>
  <c r="CW31" i="155"/>
  <c r="EY31" i="155"/>
  <c r="DO31" i="155"/>
  <c r="CE31" i="155"/>
  <c r="BM31" i="155"/>
  <c r="K31" i="155"/>
  <c r="EG31" i="155"/>
  <c r="GI31" i="155"/>
  <c r="AC32" i="155"/>
  <c r="AU32" i="155"/>
  <c r="FQ32" i="155"/>
  <c r="CW32" i="155"/>
  <c r="EY32" i="155"/>
  <c r="DO32" i="155"/>
  <c r="CE32" i="155"/>
  <c r="BM32" i="155"/>
  <c r="K32" i="155"/>
  <c r="EG32" i="155"/>
  <c r="GI32" i="155"/>
  <c r="AC33" i="155"/>
  <c r="AU33" i="155"/>
  <c r="FQ33" i="155"/>
  <c r="CW33" i="155"/>
  <c r="EY33" i="155"/>
  <c r="DO33" i="155"/>
  <c r="CE33" i="155"/>
  <c r="BM33" i="155"/>
  <c r="K33" i="155"/>
  <c r="EG33" i="155"/>
  <c r="GI33" i="155"/>
  <c r="AC34" i="155"/>
  <c r="AU34" i="155"/>
  <c r="FQ34" i="155"/>
  <c r="CW34" i="155"/>
  <c r="EY34" i="155"/>
  <c r="DO34" i="155"/>
  <c r="CE34" i="155"/>
  <c r="BM34" i="155"/>
  <c r="K34" i="155"/>
  <c r="EG34" i="155"/>
  <c r="GI34" i="155"/>
  <c r="AC35" i="155"/>
  <c r="AU35" i="155"/>
  <c r="FQ35" i="155"/>
  <c r="CW35" i="155"/>
  <c r="EY35" i="155"/>
  <c r="DO35" i="155"/>
  <c r="CE35" i="155"/>
  <c r="BM35" i="155"/>
  <c r="K35" i="155"/>
  <c r="EG35" i="155"/>
  <c r="GI35" i="155"/>
  <c r="AC36" i="155"/>
  <c r="AU36" i="155"/>
  <c r="FQ36" i="155"/>
  <c r="CW36" i="155"/>
  <c r="EY36" i="155"/>
  <c r="DO36" i="155"/>
  <c r="CE36" i="155"/>
  <c r="BM36" i="155"/>
  <c r="K36" i="155"/>
  <c r="EG36" i="155"/>
  <c r="GI36" i="155"/>
  <c r="AC37" i="155"/>
  <c r="AU37" i="155"/>
  <c r="FQ37" i="155"/>
  <c r="CW37" i="155"/>
  <c r="EY37" i="155"/>
  <c r="DO37" i="155"/>
  <c r="CE37" i="155"/>
  <c r="BM37" i="155"/>
  <c r="K37" i="155"/>
  <c r="EG37" i="155"/>
  <c r="GI37" i="155"/>
  <c r="AC38" i="155"/>
  <c r="AU38" i="155"/>
  <c r="FQ38" i="155"/>
  <c r="CW38" i="155"/>
  <c r="EY38" i="155"/>
  <c r="DO38" i="155"/>
  <c r="CE38" i="155"/>
  <c r="BM38" i="155"/>
  <c r="K38" i="155"/>
  <c r="EG38" i="155"/>
  <c r="GI38" i="155"/>
  <c r="AC39" i="155"/>
  <c r="AU39" i="155"/>
  <c r="FQ39" i="155"/>
  <c r="CW39" i="155"/>
  <c r="EY39" i="155"/>
  <c r="DO39" i="155"/>
  <c r="CE39" i="155"/>
  <c r="BM39" i="155"/>
  <c r="K39" i="155"/>
  <c r="EG39" i="155"/>
  <c r="GI39" i="155"/>
  <c r="AC40" i="155"/>
  <c r="AU40" i="155"/>
  <c r="FQ40" i="155"/>
  <c r="CW40" i="155"/>
  <c r="EY40" i="155"/>
  <c r="DO40" i="155"/>
  <c r="CE40" i="155"/>
  <c r="BM40" i="155"/>
  <c r="K40" i="155"/>
  <c r="EG40" i="155"/>
  <c r="GI40" i="155"/>
  <c r="AC41" i="155"/>
  <c r="AU41" i="155"/>
  <c r="FQ41" i="155"/>
  <c r="CW41" i="155"/>
  <c r="EY41" i="155"/>
  <c r="DO41" i="155"/>
  <c r="CE41" i="155"/>
  <c r="BM41" i="155"/>
  <c r="K41" i="155"/>
  <c r="EG41" i="155"/>
  <c r="GI41" i="155"/>
  <c r="AC42" i="155"/>
  <c r="AU42" i="155"/>
  <c r="FQ42" i="155"/>
  <c r="CW42" i="155"/>
  <c r="EY42" i="155"/>
  <c r="DO42" i="155"/>
  <c r="CE42" i="155"/>
  <c r="BM42" i="155"/>
  <c r="K42" i="155"/>
  <c r="EG42" i="155"/>
  <c r="GI42" i="155"/>
  <c r="AC43" i="155"/>
  <c r="AU43" i="155"/>
  <c r="FQ43" i="155"/>
  <c r="CW43" i="155"/>
  <c r="EY43" i="155"/>
  <c r="DO43" i="155"/>
  <c r="CE43" i="155"/>
  <c r="BM43" i="155"/>
  <c r="K43" i="155"/>
  <c r="EG43" i="155"/>
  <c r="GI43" i="155"/>
  <c r="AC44" i="155"/>
  <c r="AU44" i="155"/>
  <c r="FQ44" i="155"/>
  <c r="CW44" i="155"/>
  <c r="EY44" i="155"/>
  <c r="DO44" i="155"/>
  <c r="CE44" i="155"/>
  <c r="BM44" i="155"/>
  <c r="K44" i="155"/>
  <c r="EG44" i="155"/>
  <c r="GI44" i="155"/>
  <c r="AC45" i="155"/>
  <c r="AU45" i="155"/>
  <c r="FQ45" i="155"/>
  <c r="CW45" i="155"/>
  <c r="EY45" i="155"/>
  <c r="DO45" i="155"/>
  <c r="CE45" i="155"/>
  <c r="BM45" i="155"/>
  <c r="K45" i="155"/>
  <c r="EG45" i="155"/>
  <c r="GI45" i="155"/>
  <c r="AC46" i="155"/>
  <c r="AU46" i="155"/>
  <c r="FQ46" i="155"/>
  <c r="CW46" i="155"/>
  <c r="EY46" i="155"/>
  <c r="DO46" i="155"/>
  <c r="CE46" i="155"/>
  <c r="BM46" i="155"/>
  <c r="K46" i="155"/>
  <c r="EG46" i="155"/>
  <c r="GI46" i="155"/>
  <c r="AC47" i="155"/>
  <c r="AU47" i="155"/>
  <c r="FQ47" i="155"/>
  <c r="CW47" i="155"/>
  <c r="EY47" i="155"/>
  <c r="DO47" i="155"/>
  <c r="CE47" i="155"/>
  <c r="BM47" i="155"/>
  <c r="K47" i="155"/>
  <c r="EG47" i="155"/>
  <c r="GI47" i="155"/>
  <c r="AC48" i="155"/>
  <c r="AU48" i="155"/>
  <c r="FQ48" i="155"/>
  <c r="CW48" i="155"/>
  <c r="EY48" i="155"/>
  <c r="DO48" i="155"/>
  <c r="CE48" i="155"/>
  <c r="BM48" i="155"/>
  <c r="K48" i="155"/>
  <c r="EG48" i="155"/>
  <c r="GI48" i="155"/>
  <c r="AC49" i="155"/>
  <c r="AU49" i="155"/>
  <c r="FQ49" i="155"/>
  <c r="CW49" i="155"/>
  <c r="EY49" i="155"/>
  <c r="DO49" i="155"/>
  <c r="CE49" i="155"/>
  <c r="BM49" i="155"/>
  <c r="K49" i="155"/>
  <c r="EG49" i="155"/>
  <c r="GI49" i="155"/>
  <c r="AC50" i="155"/>
  <c r="AU50" i="155"/>
  <c r="FQ50" i="155"/>
  <c r="CW50" i="155"/>
  <c r="EY50" i="155"/>
  <c r="DO50" i="155"/>
  <c r="CE50" i="155"/>
  <c r="BM50" i="155"/>
  <c r="K50" i="155"/>
  <c r="EG50" i="155"/>
  <c r="GI50" i="155"/>
  <c r="AC51" i="155"/>
  <c r="AU51" i="155"/>
  <c r="FQ51" i="155"/>
  <c r="CW51" i="155"/>
  <c r="EY51" i="155"/>
  <c r="DO51" i="155"/>
  <c r="CE51" i="155"/>
  <c r="BM51" i="155"/>
  <c r="K51" i="155"/>
  <c r="EG51" i="155"/>
  <c r="GI51" i="155"/>
  <c r="AC52" i="155"/>
  <c r="AU52" i="155"/>
  <c r="FQ52" i="155"/>
  <c r="CW52" i="155"/>
  <c r="EY52" i="155"/>
  <c r="DO52" i="155"/>
  <c r="CE52" i="155"/>
  <c r="BM52" i="155"/>
  <c r="K52" i="155"/>
  <c r="EG52" i="155"/>
  <c r="GI52" i="155"/>
  <c r="AU1" i="155"/>
  <c r="FQ1" i="155"/>
  <c r="CW1" i="155"/>
  <c r="EY1" i="155"/>
  <c r="DO1" i="155"/>
  <c r="CE1" i="155"/>
  <c r="BM1" i="155"/>
  <c r="K1" i="155"/>
  <c r="EG1" i="155"/>
  <c r="GI1" i="155"/>
  <c r="AC1" i="155"/>
  <c r="AB2" i="155"/>
  <c r="AT2" i="155"/>
  <c r="FP2" i="155"/>
  <c r="CV2" i="155"/>
  <c r="EX2" i="155"/>
  <c r="DN2" i="155"/>
  <c r="CD2" i="155"/>
  <c r="BL2" i="155"/>
  <c r="J2" i="155"/>
  <c r="EF2" i="155"/>
  <c r="GH2" i="155"/>
  <c r="AB3" i="155"/>
  <c r="AT3" i="155"/>
  <c r="FP3" i="155"/>
  <c r="CV3" i="155"/>
  <c r="EX3" i="155"/>
  <c r="DN3" i="155"/>
  <c r="CD3" i="155"/>
  <c r="BL3" i="155"/>
  <c r="J3" i="155"/>
  <c r="EF3" i="155"/>
  <c r="GH3" i="155"/>
  <c r="AB4" i="155"/>
  <c r="AT4" i="155"/>
  <c r="FP4" i="155"/>
  <c r="CV4" i="155"/>
  <c r="EX4" i="155"/>
  <c r="DN4" i="155"/>
  <c r="CD4" i="155"/>
  <c r="BL4" i="155"/>
  <c r="J4" i="155"/>
  <c r="EF4" i="155"/>
  <c r="GH4" i="155"/>
  <c r="AB5" i="155"/>
  <c r="AT5" i="155"/>
  <c r="FP5" i="155"/>
  <c r="CV5" i="155"/>
  <c r="EX5" i="155"/>
  <c r="DN5" i="155"/>
  <c r="CD5" i="155"/>
  <c r="BL5" i="155"/>
  <c r="J5" i="155"/>
  <c r="EF5" i="155"/>
  <c r="GH5" i="155"/>
  <c r="AB6" i="155"/>
  <c r="AT6" i="155"/>
  <c r="FP6" i="155"/>
  <c r="CV6" i="155"/>
  <c r="EX6" i="155"/>
  <c r="DN6" i="155"/>
  <c r="CD6" i="155"/>
  <c r="BL6" i="155"/>
  <c r="J6" i="155"/>
  <c r="EF6" i="155"/>
  <c r="GH6" i="155"/>
  <c r="AB7" i="155"/>
  <c r="AT7" i="155"/>
  <c r="FP7" i="155"/>
  <c r="CV7" i="155"/>
  <c r="EX7" i="155"/>
  <c r="DN7" i="155"/>
  <c r="CD7" i="155"/>
  <c r="BL7" i="155"/>
  <c r="J7" i="155"/>
  <c r="EF7" i="155"/>
  <c r="GH7" i="155"/>
  <c r="AB8" i="155"/>
  <c r="AT8" i="155"/>
  <c r="FP8" i="155"/>
  <c r="CV8" i="155"/>
  <c r="EX8" i="155"/>
  <c r="DN8" i="155"/>
  <c r="CD8" i="155"/>
  <c r="BL8" i="155"/>
  <c r="J8" i="155"/>
  <c r="EF8" i="155"/>
  <c r="GH8" i="155"/>
  <c r="AB9" i="155"/>
  <c r="AT9" i="155"/>
  <c r="FP9" i="155"/>
  <c r="CV9" i="155"/>
  <c r="EX9" i="155"/>
  <c r="DN9" i="155"/>
  <c r="CD9" i="155"/>
  <c r="BL9" i="155"/>
  <c r="J9" i="155"/>
  <c r="EF9" i="155"/>
  <c r="GH9" i="155"/>
  <c r="AB10" i="155"/>
  <c r="AT10" i="155"/>
  <c r="FP10" i="155"/>
  <c r="CV10" i="155"/>
  <c r="EX10" i="155"/>
  <c r="DN10" i="155"/>
  <c r="CD10" i="155"/>
  <c r="BL10" i="155"/>
  <c r="J10" i="155"/>
  <c r="EF10" i="155"/>
  <c r="GH10" i="155"/>
  <c r="AB11" i="155"/>
  <c r="AT11" i="155"/>
  <c r="FP11" i="155"/>
  <c r="CV11" i="155"/>
  <c r="EX11" i="155"/>
  <c r="DN11" i="155"/>
  <c r="CD11" i="155"/>
  <c r="BL11" i="155"/>
  <c r="J11" i="155"/>
  <c r="EF11" i="155"/>
  <c r="GH11" i="155"/>
  <c r="AB12" i="155"/>
  <c r="AT12" i="155"/>
  <c r="FP12" i="155"/>
  <c r="CV12" i="155"/>
  <c r="EX12" i="155"/>
  <c r="DN12" i="155"/>
  <c r="CD12" i="155"/>
  <c r="BL12" i="155"/>
  <c r="J12" i="155"/>
  <c r="EF12" i="155"/>
  <c r="GH12" i="155"/>
  <c r="AB13" i="155"/>
  <c r="AT13" i="155"/>
  <c r="FP13" i="155"/>
  <c r="CV13" i="155"/>
  <c r="EX13" i="155"/>
  <c r="DN13" i="155"/>
  <c r="CD13" i="155"/>
  <c r="BL13" i="155"/>
  <c r="J13" i="155"/>
  <c r="EF13" i="155"/>
  <c r="GH13" i="155"/>
  <c r="AB14" i="155"/>
  <c r="AT14" i="155"/>
  <c r="FP14" i="155"/>
  <c r="CV14" i="155"/>
  <c r="EX14" i="155"/>
  <c r="DN14" i="155"/>
  <c r="CD14" i="155"/>
  <c r="BL14" i="155"/>
  <c r="J14" i="155"/>
  <c r="EF14" i="155"/>
  <c r="GH14" i="155"/>
  <c r="AB15" i="155"/>
  <c r="AT15" i="155"/>
  <c r="FP15" i="155"/>
  <c r="CV15" i="155"/>
  <c r="EX15" i="155"/>
  <c r="DN15" i="155"/>
  <c r="CD15" i="155"/>
  <c r="BL15" i="155"/>
  <c r="J15" i="155"/>
  <c r="EF15" i="155"/>
  <c r="GH15" i="155"/>
  <c r="AB16" i="155"/>
  <c r="AT16" i="155"/>
  <c r="FP16" i="155"/>
  <c r="CV16" i="155"/>
  <c r="EX16" i="155"/>
  <c r="DN16" i="155"/>
  <c r="CD16" i="155"/>
  <c r="BL16" i="155"/>
  <c r="J16" i="155"/>
  <c r="EF16" i="155"/>
  <c r="GH16" i="155"/>
  <c r="AB17" i="155"/>
  <c r="AT17" i="155"/>
  <c r="FP17" i="155"/>
  <c r="CV17" i="155"/>
  <c r="EX17" i="155"/>
  <c r="DN17" i="155"/>
  <c r="CD17" i="155"/>
  <c r="BL17" i="155"/>
  <c r="J17" i="155"/>
  <c r="EF17" i="155"/>
  <c r="GH17" i="155"/>
  <c r="AB18" i="155"/>
  <c r="AT18" i="155"/>
  <c r="FP18" i="155"/>
  <c r="CV18" i="155"/>
  <c r="EX18" i="155"/>
  <c r="DN18" i="155"/>
  <c r="CD18" i="155"/>
  <c r="BL18" i="155"/>
  <c r="J18" i="155"/>
  <c r="EF18" i="155"/>
  <c r="GH18" i="155"/>
  <c r="AB19" i="155"/>
  <c r="AT19" i="155"/>
  <c r="FP19" i="155"/>
  <c r="CV19" i="155"/>
  <c r="EX19" i="155"/>
  <c r="DN19" i="155"/>
  <c r="CD19" i="155"/>
  <c r="BL19" i="155"/>
  <c r="J19" i="155"/>
  <c r="EF19" i="155"/>
  <c r="GH19" i="155"/>
  <c r="AB20" i="155"/>
  <c r="AT20" i="155"/>
  <c r="FP20" i="155"/>
  <c r="CV20" i="155"/>
  <c r="EX20" i="155"/>
  <c r="DN20" i="155"/>
  <c r="CD20" i="155"/>
  <c r="BL20" i="155"/>
  <c r="J20" i="155"/>
  <c r="EF20" i="155"/>
  <c r="GH20" i="155"/>
  <c r="AB21" i="155"/>
  <c r="AT21" i="155"/>
  <c r="FP21" i="155"/>
  <c r="CV21" i="155"/>
  <c r="EX21" i="155"/>
  <c r="DN21" i="155"/>
  <c r="CD21" i="155"/>
  <c r="BL21" i="155"/>
  <c r="J21" i="155"/>
  <c r="EF21" i="155"/>
  <c r="GH21" i="155"/>
  <c r="AB22" i="155"/>
  <c r="AT22" i="155"/>
  <c r="FP22" i="155"/>
  <c r="CV22" i="155"/>
  <c r="EX22" i="155"/>
  <c r="DN22" i="155"/>
  <c r="CD22" i="155"/>
  <c r="BL22" i="155"/>
  <c r="J22" i="155"/>
  <c r="EF22" i="155"/>
  <c r="GH22" i="155"/>
  <c r="AB23" i="155"/>
  <c r="AT23" i="155"/>
  <c r="FP23" i="155"/>
  <c r="CV23" i="155"/>
  <c r="EX23" i="155"/>
  <c r="DN23" i="155"/>
  <c r="CD23" i="155"/>
  <c r="BL23" i="155"/>
  <c r="J23" i="155"/>
  <c r="EF23" i="155"/>
  <c r="GH23" i="155"/>
  <c r="AB24" i="155"/>
  <c r="AT24" i="155"/>
  <c r="FP24" i="155"/>
  <c r="CV24" i="155"/>
  <c r="EX24" i="155"/>
  <c r="DN24" i="155"/>
  <c r="CD24" i="155"/>
  <c r="BL24" i="155"/>
  <c r="J24" i="155"/>
  <c r="EF24" i="155"/>
  <c r="GH24" i="155"/>
  <c r="AB25" i="155"/>
  <c r="AT25" i="155"/>
  <c r="FP25" i="155"/>
  <c r="CV25" i="155"/>
  <c r="EX25" i="155"/>
  <c r="DN25" i="155"/>
  <c r="CD25" i="155"/>
  <c r="BL25" i="155"/>
  <c r="J25" i="155"/>
  <c r="EF25" i="155"/>
  <c r="GH25" i="155"/>
  <c r="AB26" i="155"/>
  <c r="AT26" i="155"/>
  <c r="FP26" i="155"/>
  <c r="CV26" i="155"/>
  <c r="EX26" i="155"/>
  <c r="DN26" i="155"/>
  <c r="CD26" i="155"/>
  <c r="BL26" i="155"/>
  <c r="J26" i="155"/>
  <c r="EF26" i="155"/>
  <c r="GH26" i="155"/>
  <c r="AB27" i="155"/>
  <c r="AT27" i="155"/>
  <c r="FP27" i="155"/>
  <c r="CV27" i="155"/>
  <c r="EX27" i="155"/>
  <c r="DN27" i="155"/>
  <c r="CD27" i="155"/>
  <c r="BL27" i="155"/>
  <c r="J27" i="155"/>
  <c r="EF27" i="155"/>
  <c r="GH27" i="155"/>
  <c r="AB28" i="155"/>
  <c r="AT28" i="155"/>
  <c r="FP28" i="155"/>
  <c r="CV28" i="155"/>
  <c r="EX28" i="155"/>
  <c r="DN28" i="155"/>
  <c r="CD28" i="155"/>
  <c r="BL28" i="155"/>
  <c r="J28" i="155"/>
  <c r="EF28" i="155"/>
  <c r="GH28" i="155"/>
  <c r="AB29" i="155"/>
  <c r="AT29" i="155"/>
  <c r="FP29" i="155"/>
  <c r="CV29" i="155"/>
  <c r="EX29" i="155"/>
  <c r="DN29" i="155"/>
  <c r="CD29" i="155"/>
  <c r="BL29" i="155"/>
  <c r="J29" i="155"/>
  <c r="EF29" i="155"/>
  <c r="GH29" i="155"/>
  <c r="AB30" i="155"/>
  <c r="AT30" i="155"/>
  <c r="FP30" i="155"/>
  <c r="CV30" i="155"/>
  <c r="EX30" i="155"/>
  <c r="DN30" i="155"/>
  <c r="CD30" i="155"/>
  <c r="BL30" i="155"/>
  <c r="J30" i="155"/>
  <c r="EF30" i="155"/>
  <c r="GH30" i="155"/>
  <c r="AB31" i="155"/>
  <c r="AT31" i="155"/>
  <c r="FP31" i="155"/>
  <c r="CV31" i="155"/>
  <c r="EX31" i="155"/>
  <c r="DN31" i="155"/>
  <c r="CD31" i="155"/>
  <c r="BL31" i="155"/>
  <c r="J31" i="155"/>
  <c r="EF31" i="155"/>
  <c r="GH31" i="155"/>
  <c r="AB32" i="155"/>
  <c r="AT32" i="155"/>
  <c r="FP32" i="155"/>
  <c r="CV32" i="155"/>
  <c r="EX32" i="155"/>
  <c r="DN32" i="155"/>
  <c r="CD32" i="155"/>
  <c r="BL32" i="155"/>
  <c r="J32" i="155"/>
  <c r="EF32" i="155"/>
  <c r="GH32" i="155"/>
  <c r="AB33" i="155"/>
  <c r="AT33" i="155"/>
  <c r="FP33" i="155"/>
  <c r="CV33" i="155"/>
  <c r="EX33" i="155"/>
  <c r="DN33" i="155"/>
  <c r="CD33" i="155"/>
  <c r="BL33" i="155"/>
  <c r="J33" i="155"/>
  <c r="EF33" i="155"/>
  <c r="GH33" i="155"/>
  <c r="AB34" i="155"/>
  <c r="AT34" i="155"/>
  <c r="FP34" i="155"/>
  <c r="CV34" i="155"/>
  <c r="EX34" i="155"/>
  <c r="DN34" i="155"/>
  <c r="CD34" i="155"/>
  <c r="BL34" i="155"/>
  <c r="J34" i="155"/>
  <c r="EF34" i="155"/>
  <c r="GH34" i="155"/>
  <c r="AB35" i="155"/>
  <c r="AT35" i="155"/>
  <c r="FP35" i="155"/>
  <c r="CV35" i="155"/>
  <c r="EX35" i="155"/>
  <c r="DN35" i="155"/>
  <c r="CD35" i="155"/>
  <c r="BL35" i="155"/>
  <c r="J35" i="155"/>
  <c r="EF35" i="155"/>
  <c r="GH35" i="155"/>
  <c r="AB36" i="155"/>
  <c r="AT36" i="155"/>
  <c r="FP36" i="155"/>
  <c r="CV36" i="155"/>
  <c r="EX36" i="155"/>
  <c r="DN36" i="155"/>
  <c r="CD36" i="155"/>
  <c r="BL36" i="155"/>
  <c r="J36" i="155"/>
  <c r="EF36" i="155"/>
  <c r="GH36" i="155"/>
  <c r="AB37" i="155"/>
  <c r="AT37" i="155"/>
  <c r="FP37" i="155"/>
  <c r="CV37" i="155"/>
  <c r="EX37" i="155"/>
  <c r="DN37" i="155"/>
  <c r="CD37" i="155"/>
  <c r="BL37" i="155"/>
  <c r="J37" i="155"/>
  <c r="EF37" i="155"/>
  <c r="GH37" i="155"/>
  <c r="AB38" i="155"/>
  <c r="AT38" i="155"/>
  <c r="FP38" i="155"/>
  <c r="CV38" i="155"/>
  <c r="EX38" i="155"/>
  <c r="DN38" i="155"/>
  <c r="CD38" i="155"/>
  <c r="BL38" i="155"/>
  <c r="J38" i="155"/>
  <c r="EF38" i="155"/>
  <c r="GH38" i="155"/>
  <c r="AB39" i="155"/>
  <c r="AT39" i="155"/>
  <c r="FP39" i="155"/>
  <c r="CV39" i="155"/>
  <c r="EX39" i="155"/>
  <c r="DN39" i="155"/>
  <c r="CD39" i="155"/>
  <c r="BL39" i="155"/>
  <c r="J39" i="155"/>
  <c r="EF39" i="155"/>
  <c r="GH39" i="155"/>
  <c r="AB40" i="155"/>
  <c r="AT40" i="155"/>
  <c r="FP40" i="155"/>
  <c r="CV40" i="155"/>
  <c r="EX40" i="155"/>
  <c r="DN40" i="155"/>
  <c r="CD40" i="155"/>
  <c r="BL40" i="155"/>
  <c r="J40" i="155"/>
  <c r="EF40" i="155"/>
  <c r="GH40" i="155"/>
  <c r="AB41" i="155"/>
  <c r="AT41" i="155"/>
  <c r="FP41" i="155"/>
  <c r="CV41" i="155"/>
  <c r="EX41" i="155"/>
  <c r="DN41" i="155"/>
  <c r="CD41" i="155"/>
  <c r="BL41" i="155"/>
  <c r="J41" i="155"/>
  <c r="EF41" i="155"/>
  <c r="GH41" i="155"/>
  <c r="AB42" i="155"/>
  <c r="AT42" i="155"/>
  <c r="FP42" i="155"/>
  <c r="CV42" i="155"/>
  <c r="EX42" i="155"/>
  <c r="DN42" i="155"/>
  <c r="CD42" i="155"/>
  <c r="BL42" i="155"/>
  <c r="J42" i="155"/>
  <c r="EF42" i="155"/>
  <c r="GH42" i="155"/>
  <c r="AB43" i="155"/>
  <c r="AT43" i="155"/>
  <c r="FP43" i="155"/>
  <c r="CV43" i="155"/>
  <c r="EX43" i="155"/>
  <c r="DN43" i="155"/>
  <c r="CD43" i="155"/>
  <c r="BL43" i="155"/>
  <c r="J43" i="155"/>
  <c r="EF43" i="155"/>
  <c r="GH43" i="155"/>
  <c r="AB44" i="155"/>
  <c r="AT44" i="155"/>
  <c r="FP44" i="155"/>
  <c r="CV44" i="155"/>
  <c r="EX44" i="155"/>
  <c r="DN44" i="155"/>
  <c r="CD44" i="155"/>
  <c r="BL44" i="155"/>
  <c r="J44" i="155"/>
  <c r="EF44" i="155"/>
  <c r="GH44" i="155"/>
  <c r="AB45" i="155"/>
  <c r="AT45" i="155"/>
  <c r="FP45" i="155"/>
  <c r="CV45" i="155"/>
  <c r="EX45" i="155"/>
  <c r="DN45" i="155"/>
  <c r="CD45" i="155"/>
  <c r="BL45" i="155"/>
  <c r="J45" i="155"/>
  <c r="EF45" i="155"/>
  <c r="GH45" i="155"/>
  <c r="AB46" i="155"/>
  <c r="AT46" i="155"/>
  <c r="FP46" i="155"/>
  <c r="CV46" i="155"/>
  <c r="EX46" i="155"/>
  <c r="DN46" i="155"/>
  <c r="CD46" i="155"/>
  <c r="BL46" i="155"/>
  <c r="J46" i="155"/>
  <c r="EF46" i="155"/>
  <c r="GH46" i="155"/>
  <c r="AB47" i="155"/>
  <c r="AT47" i="155"/>
  <c r="FP47" i="155"/>
  <c r="CV47" i="155"/>
  <c r="EX47" i="155"/>
  <c r="DN47" i="155"/>
  <c r="CD47" i="155"/>
  <c r="BL47" i="155"/>
  <c r="J47" i="155"/>
  <c r="EF47" i="155"/>
  <c r="GH47" i="155"/>
  <c r="AB48" i="155"/>
  <c r="AT48" i="155"/>
  <c r="FP48" i="155"/>
  <c r="CV48" i="155"/>
  <c r="EX48" i="155"/>
  <c r="DN48" i="155"/>
  <c r="CD48" i="155"/>
  <c r="BL48" i="155"/>
  <c r="J48" i="155"/>
  <c r="EF48" i="155"/>
  <c r="GH48" i="155"/>
  <c r="AB49" i="155"/>
  <c r="AT49" i="155"/>
  <c r="FP49" i="155"/>
  <c r="CV49" i="155"/>
  <c r="EX49" i="155"/>
  <c r="DN49" i="155"/>
  <c r="CD49" i="155"/>
  <c r="BL49" i="155"/>
  <c r="J49" i="155"/>
  <c r="EF49" i="155"/>
  <c r="GH49" i="155"/>
  <c r="AB50" i="155"/>
  <c r="AT50" i="155"/>
  <c r="FP50" i="155"/>
  <c r="CV50" i="155"/>
  <c r="EX50" i="155"/>
  <c r="DN50" i="155"/>
  <c r="CD50" i="155"/>
  <c r="BL50" i="155"/>
  <c r="J50" i="155"/>
  <c r="EF50" i="155"/>
  <c r="GH50" i="155"/>
  <c r="AB51" i="155"/>
  <c r="AT51" i="155"/>
  <c r="FP51" i="155"/>
  <c r="CV51" i="155"/>
  <c r="EX51" i="155"/>
  <c r="DN51" i="155"/>
  <c r="CD51" i="155"/>
  <c r="BL51" i="155"/>
  <c r="J51" i="155"/>
  <c r="EF51" i="155"/>
  <c r="GH51" i="155"/>
  <c r="AB52" i="155"/>
  <c r="AT52" i="155"/>
  <c r="FP52" i="155"/>
  <c r="CV52" i="155"/>
  <c r="EX52" i="155"/>
  <c r="DN52" i="155"/>
  <c r="CD52" i="155"/>
  <c r="BL52" i="155"/>
  <c r="J52" i="155"/>
  <c r="EF52" i="155"/>
  <c r="GH52" i="155"/>
  <c r="AT1" i="155"/>
  <c r="FP1" i="155"/>
  <c r="CV1" i="155"/>
  <c r="EX1" i="155"/>
  <c r="DN1" i="155"/>
  <c r="CD1" i="155"/>
  <c r="BL1" i="155"/>
  <c r="J1" i="155"/>
  <c r="EF1" i="155"/>
  <c r="GH1" i="155"/>
  <c r="AB1" i="155"/>
  <c r="AA2" i="155"/>
  <c r="AS2" i="155"/>
  <c r="FO2" i="155"/>
  <c r="CU2" i="155"/>
  <c r="EW2" i="155"/>
  <c r="DM2" i="155"/>
  <c r="CC2" i="155"/>
  <c r="BK2" i="155"/>
  <c r="I2" i="155"/>
  <c r="EE2" i="155"/>
  <c r="GG2" i="155"/>
  <c r="AA3" i="155"/>
  <c r="AS3" i="155"/>
  <c r="FO3" i="155"/>
  <c r="CU3" i="155"/>
  <c r="EW3" i="155"/>
  <c r="DM3" i="155"/>
  <c r="CC3" i="155"/>
  <c r="BK3" i="155"/>
  <c r="I3" i="155"/>
  <c r="EE3" i="155"/>
  <c r="GG3" i="155"/>
  <c r="AA4" i="155"/>
  <c r="AS4" i="155"/>
  <c r="FO4" i="155"/>
  <c r="CU4" i="155"/>
  <c r="EW4" i="155"/>
  <c r="DM4" i="155"/>
  <c r="CC4" i="155"/>
  <c r="BK4" i="155"/>
  <c r="I4" i="155"/>
  <c r="EE4" i="155"/>
  <c r="GG4" i="155"/>
  <c r="AA5" i="155"/>
  <c r="AS5" i="155"/>
  <c r="FO5" i="155"/>
  <c r="CU5" i="155"/>
  <c r="EW5" i="155"/>
  <c r="DM5" i="155"/>
  <c r="CC5" i="155"/>
  <c r="BK5" i="155"/>
  <c r="I5" i="155"/>
  <c r="EE5" i="155"/>
  <c r="GG5" i="155"/>
  <c r="AA6" i="155"/>
  <c r="AS6" i="155"/>
  <c r="FO6" i="155"/>
  <c r="CU6" i="155"/>
  <c r="EW6" i="155"/>
  <c r="DM6" i="155"/>
  <c r="CC6" i="155"/>
  <c r="BK6" i="155"/>
  <c r="I6" i="155"/>
  <c r="EE6" i="155"/>
  <c r="GG6" i="155"/>
  <c r="AA7" i="155"/>
  <c r="AS7" i="155"/>
  <c r="FO7" i="155"/>
  <c r="CU7" i="155"/>
  <c r="EW7" i="155"/>
  <c r="DM7" i="155"/>
  <c r="CC7" i="155"/>
  <c r="BK7" i="155"/>
  <c r="I7" i="155"/>
  <c r="EE7" i="155"/>
  <c r="GG7" i="155"/>
  <c r="AA8" i="155"/>
  <c r="AS8" i="155"/>
  <c r="FO8" i="155"/>
  <c r="CU8" i="155"/>
  <c r="EW8" i="155"/>
  <c r="DM8" i="155"/>
  <c r="CC8" i="155"/>
  <c r="BK8" i="155"/>
  <c r="I8" i="155"/>
  <c r="EE8" i="155"/>
  <c r="GG8" i="155"/>
  <c r="AA9" i="155"/>
  <c r="AS9" i="155"/>
  <c r="FO9" i="155"/>
  <c r="CU9" i="155"/>
  <c r="EW9" i="155"/>
  <c r="DM9" i="155"/>
  <c r="CC9" i="155"/>
  <c r="BK9" i="155"/>
  <c r="I9" i="155"/>
  <c r="EE9" i="155"/>
  <c r="GG9" i="155"/>
  <c r="AA10" i="155"/>
  <c r="AS10" i="155"/>
  <c r="FO10" i="155"/>
  <c r="CU10" i="155"/>
  <c r="EW10" i="155"/>
  <c r="DM10" i="155"/>
  <c r="CC10" i="155"/>
  <c r="BK10" i="155"/>
  <c r="I10" i="155"/>
  <c r="EE10" i="155"/>
  <c r="GG10" i="155"/>
  <c r="AA11" i="155"/>
  <c r="AS11" i="155"/>
  <c r="FO11" i="155"/>
  <c r="CU11" i="155"/>
  <c r="EW11" i="155"/>
  <c r="DM11" i="155"/>
  <c r="CC11" i="155"/>
  <c r="BK11" i="155"/>
  <c r="I11" i="155"/>
  <c r="EE11" i="155"/>
  <c r="GG11" i="155"/>
  <c r="AA12" i="155"/>
  <c r="AS12" i="155"/>
  <c r="FO12" i="155"/>
  <c r="CU12" i="155"/>
  <c r="EW12" i="155"/>
  <c r="DM12" i="155"/>
  <c r="CC12" i="155"/>
  <c r="BK12" i="155"/>
  <c r="I12" i="155"/>
  <c r="EE12" i="155"/>
  <c r="GG12" i="155"/>
  <c r="AA13" i="155"/>
  <c r="AS13" i="155"/>
  <c r="FO13" i="155"/>
  <c r="CU13" i="155"/>
  <c r="EW13" i="155"/>
  <c r="DM13" i="155"/>
  <c r="CC13" i="155"/>
  <c r="BK13" i="155"/>
  <c r="I13" i="155"/>
  <c r="EE13" i="155"/>
  <c r="GG13" i="155"/>
  <c r="AA14" i="155"/>
  <c r="AS14" i="155"/>
  <c r="FO14" i="155"/>
  <c r="CU14" i="155"/>
  <c r="EW14" i="155"/>
  <c r="DM14" i="155"/>
  <c r="CC14" i="155"/>
  <c r="BK14" i="155"/>
  <c r="I14" i="155"/>
  <c r="EE14" i="155"/>
  <c r="GG14" i="155"/>
  <c r="AA15" i="155"/>
  <c r="AS15" i="155"/>
  <c r="FO15" i="155"/>
  <c r="CU15" i="155"/>
  <c r="EW15" i="155"/>
  <c r="DM15" i="155"/>
  <c r="CC15" i="155"/>
  <c r="BK15" i="155"/>
  <c r="I15" i="155"/>
  <c r="EE15" i="155"/>
  <c r="GG15" i="155"/>
  <c r="AA16" i="155"/>
  <c r="AS16" i="155"/>
  <c r="FO16" i="155"/>
  <c r="CU16" i="155"/>
  <c r="EW16" i="155"/>
  <c r="DM16" i="155"/>
  <c r="CC16" i="155"/>
  <c r="BK16" i="155"/>
  <c r="I16" i="155"/>
  <c r="EE16" i="155"/>
  <c r="GG16" i="155"/>
  <c r="AA17" i="155"/>
  <c r="AS17" i="155"/>
  <c r="FO17" i="155"/>
  <c r="CU17" i="155"/>
  <c r="EW17" i="155"/>
  <c r="DM17" i="155"/>
  <c r="CC17" i="155"/>
  <c r="BK17" i="155"/>
  <c r="I17" i="155"/>
  <c r="EE17" i="155"/>
  <c r="GG17" i="155"/>
  <c r="AA18" i="155"/>
  <c r="AS18" i="155"/>
  <c r="FO18" i="155"/>
  <c r="CU18" i="155"/>
  <c r="EW18" i="155"/>
  <c r="DM18" i="155"/>
  <c r="CC18" i="155"/>
  <c r="BK18" i="155"/>
  <c r="I18" i="155"/>
  <c r="EE18" i="155"/>
  <c r="GG18" i="155"/>
  <c r="AA19" i="155"/>
  <c r="AS19" i="155"/>
  <c r="FO19" i="155"/>
  <c r="CU19" i="155"/>
  <c r="EW19" i="155"/>
  <c r="DM19" i="155"/>
  <c r="CC19" i="155"/>
  <c r="BK19" i="155"/>
  <c r="I19" i="155"/>
  <c r="EE19" i="155"/>
  <c r="GG19" i="155"/>
  <c r="AA20" i="155"/>
  <c r="AS20" i="155"/>
  <c r="FO20" i="155"/>
  <c r="CU20" i="155"/>
  <c r="EW20" i="155"/>
  <c r="DM20" i="155"/>
  <c r="CC20" i="155"/>
  <c r="BK20" i="155"/>
  <c r="I20" i="155"/>
  <c r="EE20" i="155"/>
  <c r="GG20" i="155"/>
  <c r="AA21" i="155"/>
  <c r="AS21" i="155"/>
  <c r="FO21" i="155"/>
  <c r="CU21" i="155"/>
  <c r="EW21" i="155"/>
  <c r="DM21" i="155"/>
  <c r="CC21" i="155"/>
  <c r="BK21" i="155"/>
  <c r="I21" i="155"/>
  <c r="EE21" i="155"/>
  <c r="GG21" i="155"/>
  <c r="AA22" i="155"/>
  <c r="AS22" i="155"/>
  <c r="FO22" i="155"/>
  <c r="CU22" i="155"/>
  <c r="EW22" i="155"/>
  <c r="DM22" i="155"/>
  <c r="CC22" i="155"/>
  <c r="BK22" i="155"/>
  <c r="I22" i="155"/>
  <c r="EE22" i="155"/>
  <c r="GG22" i="155"/>
  <c r="AA23" i="155"/>
  <c r="AS23" i="155"/>
  <c r="FO23" i="155"/>
  <c r="CU23" i="155"/>
  <c r="EW23" i="155"/>
  <c r="DM23" i="155"/>
  <c r="CC23" i="155"/>
  <c r="BK23" i="155"/>
  <c r="I23" i="155"/>
  <c r="EE23" i="155"/>
  <c r="GG23" i="155"/>
  <c r="AA24" i="155"/>
  <c r="AS24" i="155"/>
  <c r="FO24" i="155"/>
  <c r="CU24" i="155"/>
  <c r="EW24" i="155"/>
  <c r="DM24" i="155"/>
  <c r="CC24" i="155"/>
  <c r="BK24" i="155"/>
  <c r="I24" i="155"/>
  <c r="EE24" i="155"/>
  <c r="GG24" i="155"/>
  <c r="AA25" i="155"/>
  <c r="AS25" i="155"/>
  <c r="FO25" i="155"/>
  <c r="CU25" i="155"/>
  <c r="EW25" i="155"/>
  <c r="DM25" i="155"/>
  <c r="CC25" i="155"/>
  <c r="BK25" i="155"/>
  <c r="I25" i="155"/>
  <c r="EE25" i="155"/>
  <c r="GG25" i="155"/>
  <c r="AA26" i="155"/>
  <c r="AS26" i="155"/>
  <c r="FO26" i="155"/>
  <c r="CU26" i="155"/>
  <c r="EW26" i="155"/>
  <c r="DM26" i="155"/>
  <c r="CC26" i="155"/>
  <c r="BK26" i="155"/>
  <c r="I26" i="155"/>
  <c r="EE26" i="155"/>
  <c r="GG26" i="155"/>
  <c r="AA27" i="155"/>
  <c r="AS27" i="155"/>
  <c r="FO27" i="155"/>
  <c r="CU27" i="155"/>
  <c r="EW27" i="155"/>
  <c r="DM27" i="155"/>
  <c r="CC27" i="155"/>
  <c r="BK27" i="155"/>
  <c r="I27" i="155"/>
  <c r="EE27" i="155"/>
  <c r="GG27" i="155"/>
  <c r="AA28" i="155"/>
  <c r="AS28" i="155"/>
  <c r="FO28" i="155"/>
  <c r="CU28" i="155"/>
  <c r="EW28" i="155"/>
  <c r="DM28" i="155"/>
  <c r="CC28" i="155"/>
  <c r="BK28" i="155"/>
  <c r="I28" i="155"/>
  <c r="EE28" i="155"/>
  <c r="GG28" i="155"/>
  <c r="AA29" i="155"/>
  <c r="AS29" i="155"/>
  <c r="FO29" i="155"/>
  <c r="CU29" i="155"/>
  <c r="EW29" i="155"/>
  <c r="DM29" i="155"/>
  <c r="CC29" i="155"/>
  <c r="BK29" i="155"/>
  <c r="I29" i="155"/>
  <c r="EE29" i="155"/>
  <c r="GG29" i="155"/>
  <c r="AA30" i="155"/>
  <c r="AS30" i="155"/>
  <c r="FO30" i="155"/>
  <c r="CU30" i="155"/>
  <c r="EW30" i="155"/>
  <c r="DM30" i="155"/>
  <c r="CC30" i="155"/>
  <c r="BK30" i="155"/>
  <c r="I30" i="155"/>
  <c r="EE30" i="155"/>
  <c r="GG30" i="155"/>
  <c r="AA31" i="155"/>
  <c r="AS31" i="155"/>
  <c r="FO31" i="155"/>
  <c r="CU31" i="155"/>
  <c r="EW31" i="155"/>
  <c r="DM31" i="155"/>
  <c r="CC31" i="155"/>
  <c r="BK31" i="155"/>
  <c r="I31" i="155"/>
  <c r="EE31" i="155"/>
  <c r="GG31" i="155"/>
  <c r="AA32" i="155"/>
  <c r="AS32" i="155"/>
  <c r="FO32" i="155"/>
  <c r="CU32" i="155"/>
  <c r="EW32" i="155"/>
  <c r="DM32" i="155"/>
  <c r="CC32" i="155"/>
  <c r="BK32" i="155"/>
  <c r="I32" i="155"/>
  <c r="EE32" i="155"/>
  <c r="GG32" i="155"/>
  <c r="AA33" i="155"/>
  <c r="AS33" i="155"/>
  <c r="FO33" i="155"/>
  <c r="CU33" i="155"/>
  <c r="EW33" i="155"/>
  <c r="DM33" i="155"/>
  <c r="CC33" i="155"/>
  <c r="BK33" i="155"/>
  <c r="I33" i="155"/>
  <c r="EE33" i="155"/>
  <c r="GG33" i="155"/>
  <c r="AA34" i="155"/>
  <c r="AS34" i="155"/>
  <c r="FO34" i="155"/>
  <c r="CU34" i="155"/>
  <c r="EW34" i="155"/>
  <c r="DM34" i="155"/>
  <c r="CC34" i="155"/>
  <c r="BK34" i="155"/>
  <c r="I34" i="155"/>
  <c r="EE34" i="155"/>
  <c r="GG34" i="155"/>
  <c r="AA35" i="155"/>
  <c r="AS35" i="155"/>
  <c r="FO35" i="155"/>
  <c r="CU35" i="155"/>
  <c r="EW35" i="155"/>
  <c r="DM35" i="155"/>
  <c r="CC35" i="155"/>
  <c r="BK35" i="155"/>
  <c r="I35" i="155"/>
  <c r="EE35" i="155"/>
  <c r="GG35" i="155"/>
  <c r="AA36" i="155"/>
  <c r="AS36" i="155"/>
  <c r="FO36" i="155"/>
  <c r="CU36" i="155"/>
  <c r="EW36" i="155"/>
  <c r="DM36" i="155"/>
  <c r="CC36" i="155"/>
  <c r="BK36" i="155"/>
  <c r="I36" i="155"/>
  <c r="EE36" i="155"/>
  <c r="GG36" i="155"/>
  <c r="AA37" i="155"/>
  <c r="AS37" i="155"/>
  <c r="FO37" i="155"/>
  <c r="CU37" i="155"/>
  <c r="EW37" i="155"/>
  <c r="DM37" i="155"/>
  <c r="CC37" i="155"/>
  <c r="BK37" i="155"/>
  <c r="I37" i="155"/>
  <c r="EE37" i="155"/>
  <c r="GG37" i="155"/>
  <c r="AA38" i="155"/>
  <c r="AS38" i="155"/>
  <c r="FO38" i="155"/>
  <c r="CU38" i="155"/>
  <c r="EW38" i="155"/>
  <c r="DM38" i="155"/>
  <c r="CC38" i="155"/>
  <c r="BK38" i="155"/>
  <c r="I38" i="155"/>
  <c r="EE38" i="155"/>
  <c r="GG38" i="155"/>
  <c r="AA39" i="155"/>
  <c r="AS39" i="155"/>
  <c r="FO39" i="155"/>
  <c r="CU39" i="155"/>
  <c r="EW39" i="155"/>
  <c r="DM39" i="155"/>
  <c r="CC39" i="155"/>
  <c r="BK39" i="155"/>
  <c r="I39" i="155"/>
  <c r="EE39" i="155"/>
  <c r="GG39" i="155"/>
  <c r="AA40" i="155"/>
  <c r="AS40" i="155"/>
  <c r="FO40" i="155"/>
  <c r="CU40" i="155"/>
  <c r="EW40" i="155"/>
  <c r="DM40" i="155"/>
  <c r="CC40" i="155"/>
  <c r="BK40" i="155"/>
  <c r="I40" i="155"/>
  <c r="EE40" i="155"/>
  <c r="GG40" i="155"/>
  <c r="AA41" i="155"/>
  <c r="AS41" i="155"/>
  <c r="FO41" i="155"/>
  <c r="CU41" i="155"/>
  <c r="EW41" i="155"/>
  <c r="DM41" i="155"/>
  <c r="CC41" i="155"/>
  <c r="BK41" i="155"/>
  <c r="I41" i="155"/>
  <c r="EE41" i="155"/>
  <c r="GG41" i="155"/>
  <c r="AA42" i="155"/>
  <c r="AS42" i="155"/>
  <c r="FO42" i="155"/>
  <c r="CU42" i="155"/>
  <c r="EW42" i="155"/>
  <c r="DM42" i="155"/>
  <c r="CC42" i="155"/>
  <c r="BK42" i="155"/>
  <c r="I42" i="155"/>
  <c r="EE42" i="155"/>
  <c r="GG42" i="155"/>
  <c r="AA43" i="155"/>
  <c r="AS43" i="155"/>
  <c r="FO43" i="155"/>
  <c r="CU43" i="155"/>
  <c r="EW43" i="155"/>
  <c r="DM43" i="155"/>
  <c r="CC43" i="155"/>
  <c r="BK43" i="155"/>
  <c r="I43" i="155"/>
  <c r="EE43" i="155"/>
  <c r="GG43" i="155"/>
  <c r="AA44" i="155"/>
  <c r="AS44" i="155"/>
  <c r="FO44" i="155"/>
  <c r="CU44" i="155"/>
  <c r="EW44" i="155"/>
  <c r="DM44" i="155"/>
  <c r="CC44" i="155"/>
  <c r="BK44" i="155"/>
  <c r="I44" i="155"/>
  <c r="EE44" i="155"/>
  <c r="GG44" i="155"/>
  <c r="AA45" i="155"/>
  <c r="AS45" i="155"/>
  <c r="FO45" i="155"/>
  <c r="CU45" i="155"/>
  <c r="EW45" i="155"/>
  <c r="DM45" i="155"/>
  <c r="CC45" i="155"/>
  <c r="BK45" i="155"/>
  <c r="I45" i="155"/>
  <c r="EE45" i="155"/>
  <c r="GG45" i="155"/>
  <c r="AA46" i="155"/>
  <c r="AS46" i="155"/>
  <c r="FO46" i="155"/>
  <c r="CU46" i="155"/>
  <c r="EW46" i="155"/>
  <c r="DM46" i="155"/>
  <c r="CC46" i="155"/>
  <c r="BK46" i="155"/>
  <c r="I46" i="155"/>
  <c r="EE46" i="155"/>
  <c r="GG46" i="155"/>
  <c r="AA47" i="155"/>
  <c r="AS47" i="155"/>
  <c r="FO47" i="155"/>
  <c r="CU47" i="155"/>
  <c r="EW47" i="155"/>
  <c r="DM47" i="155"/>
  <c r="CC47" i="155"/>
  <c r="BK47" i="155"/>
  <c r="I47" i="155"/>
  <c r="EE47" i="155"/>
  <c r="GG47" i="155"/>
  <c r="AA48" i="155"/>
  <c r="AS48" i="155"/>
  <c r="FO48" i="155"/>
  <c r="CU48" i="155"/>
  <c r="EW48" i="155"/>
  <c r="DM48" i="155"/>
  <c r="CC48" i="155"/>
  <c r="BK48" i="155"/>
  <c r="I48" i="155"/>
  <c r="EE48" i="155"/>
  <c r="GG48" i="155"/>
  <c r="AA49" i="155"/>
  <c r="AS49" i="155"/>
  <c r="FO49" i="155"/>
  <c r="CU49" i="155"/>
  <c r="EW49" i="155"/>
  <c r="DM49" i="155"/>
  <c r="CC49" i="155"/>
  <c r="BK49" i="155"/>
  <c r="I49" i="155"/>
  <c r="EE49" i="155"/>
  <c r="GG49" i="155"/>
  <c r="AA50" i="155"/>
  <c r="AS50" i="155"/>
  <c r="FO50" i="155"/>
  <c r="CU50" i="155"/>
  <c r="EW50" i="155"/>
  <c r="DM50" i="155"/>
  <c r="CC50" i="155"/>
  <c r="BK50" i="155"/>
  <c r="I50" i="155"/>
  <c r="EE50" i="155"/>
  <c r="GG50" i="155"/>
  <c r="AA51" i="155"/>
  <c r="AS51" i="155"/>
  <c r="FO51" i="155"/>
  <c r="CU51" i="155"/>
  <c r="EW51" i="155"/>
  <c r="DM51" i="155"/>
  <c r="CC51" i="155"/>
  <c r="BK51" i="155"/>
  <c r="I51" i="155"/>
  <c r="EE51" i="155"/>
  <c r="GG51" i="155"/>
  <c r="AA52" i="155"/>
  <c r="AS52" i="155"/>
  <c r="FO52" i="155"/>
  <c r="CU52" i="155"/>
  <c r="EW52" i="155"/>
  <c r="DM52" i="155"/>
  <c r="CC52" i="155"/>
  <c r="BK52" i="155"/>
  <c r="I52" i="155"/>
  <c r="EE52" i="155"/>
  <c r="GG52" i="155"/>
  <c r="AS1" i="155"/>
  <c r="FO1" i="155"/>
  <c r="CU1" i="155"/>
  <c r="EW1" i="155"/>
  <c r="DM1" i="155"/>
  <c r="CC1" i="155"/>
  <c r="BK1" i="155"/>
  <c r="I1" i="155"/>
  <c r="EE1" i="155"/>
  <c r="GG1" i="155"/>
  <c r="AA1" i="155"/>
  <c r="Z2" i="155"/>
  <c r="AR2" i="155"/>
  <c r="FN2" i="155"/>
  <c r="CT2" i="155"/>
  <c r="EV2" i="155"/>
  <c r="DL2" i="155"/>
  <c r="CB2" i="155"/>
  <c r="BJ2" i="155"/>
  <c r="H2" i="155"/>
  <c r="ED2" i="155"/>
  <c r="GF2" i="155"/>
  <c r="Z3" i="155"/>
  <c r="AR3" i="155"/>
  <c r="FN3" i="155"/>
  <c r="CT3" i="155"/>
  <c r="EV3" i="155"/>
  <c r="DL3" i="155"/>
  <c r="CB3" i="155"/>
  <c r="BJ3" i="155"/>
  <c r="H3" i="155"/>
  <c r="ED3" i="155"/>
  <c r="GF3" i="155"/>
  <c r="Z4" i="155"/>
  <c r="AR4" i="155"/>
  <c r="FN4" i="155"/>
  <c r="CT4" i="155"/>
  <c r="EV4" i="155"/>
  <c r="DL4" i="155"/>
  <c r="CB4" i="155"/>
  <c r="BJ4" i="155"/>
  <c r="H4" i="155"/>
  <c r="ED4" i="155"/>
  <c r="GF4" i="155"/>
  <c r="Z5" i="155"/>
  <c r="AR5" i="155"/>
  <c r="FN5" i="155"/>
  <c r="CT5" i="155"/>
  <c r="EV5" i="155"/>
  <c r="DL5" i="155"/>
  <c r="CB5" i="155"/>
  <c r="BJ5" i="155"/>
  <c r="H5" i="155"/>
  <c r="ED5" i="155"/>
  <c r="GF5" i="155"/>
  <c r="Z6" i="155"/>
  <c r="AR6" i="155"/>
  <c r="FN6" i="155"/>
  <c r="CT6" i="155"/>
  <c r="EV6" i="155"/>
  <c r="DL6" i="155"/>
  <c r="CB6" i="155"/>
  <c r="BJ6" i="155"/>
  <c r="H6" i="155"/>
  <c r="ED6" i="155"/>
  <c r="GF6" i="155"/>
  <c r="Z7" i="155"/>
  <c r="AR7" i="155"/>
  <c r="FN7" i="155"/>
  <c r="CT7" i="155"/>
  <c r="EV7" i="155"/>
  <c r="DL7" i="155"/>
  <c r="CB7" i="155"/>
  <c r="BJ7" i="155"/>
  <c r="H7" i="155"/>
  <c r="ED7" i="155"/>
  <c r="GF7" i="155"/>
  <c r="Z8" i="155"/>
  <c r="AR8" i="155"/>
  <c r="FN8" i="155"/>
  <c r="CT8" i="155"/>
  <c r="EV8" i="155"/>
  <c r="DL8" i="155"/>
  <c r="CB8" i="155"/>
  <c r="BJ8" i="155"/>
  <c r="H8" i="155"/>
  <c r="ED8" i="155"/>
  <c r="GF8" i="155"/>
  <c r="Z9" i="155"/>
  <c r="AR9" i="155"/>
  <c r="FN9" i="155"/>
  <c r="CT9" i="155"/>
  <c r="EV9" i="155"/>
  <c r="DL9" i="155"/>
  <c r="CB9" i="155"/>
  <c r="BJ9" i="155"/>
  <c r="H9" i="155"/>
  <c r="ED9" i="155"/>
  <c r="GF9" i="155"/>
  <c r="Z10" i="155"/>
  <c r="AR10" i="155"/>
  <c r="FN10" i="155"/>
  <c r="CT10" i="155"/>
  <c r="EV10" i="155"/>
  <c r="DL10" i="155"/>
  <c r="CB10" i="155"/>
  <c r="BJ10" i="155"/>
  <c r="H10" i="155"/>
  <c r="ED10" i="155"/>
  <c r="GF10" i="155"/>
  <c r="Z11" i="155"/>
  <c r="AR11" i="155"/>
  <c r="FN11" i="155"/>
  <c r="CT11" i="155"/>
  <c r="EV11" i="155"/>
  <c r="DL11" i="155"/>
  <c r="CB11" i="155"/>
  <c r="BJ11" i="155"/>
  <c r="H11" i="155"/>
  <c r="ED11" i="155"/>
  <c r="GF11" i="155"/>
  <c r="Z12" i="155"/>
  <c r="AR12" i="155"/>
  <c r="FN12" i="155"/>
  <c r="CT12" i="155"/>
  <c r="EV12" i="155"/>
  <c r="DL12" i="155"/>
  <c r="CB12" i="155"/>
  <c r="BJ12" i="155"/>
  <c r="H12" i="155"/>
  <c r="ED12" i="155"/>
  <c r="GF12" i="155"/>
  <c r="Z13" i="155"/>
  <c r="AR13" i="155"/>
  <c r="FN13" i="155"/>
  <c r="CT13" i="155"/>
  <c r="EV13" i="155"/>
  <c r="DL13" i="155"/>
  <c r="CB13" i="155"/>
  <c r="BJ13" i="155"/>
  <c r="H13" i="155"/>
  <c r="ED13" i="155"/>
  <c r="GF13" i="155"/>
  <c r="Z14" i="155"/>
  <c r="AR14" i="155"/>
  <c r="FN14" i="155"/>
  <c r="CT14" i="155"/>
  <c r="EV14" i="155"/>
  <c r="DL14" i="155"/>
  <c r="CB14" i="155"/>
  <c r="BJ14" i="155"/>
  <c r="H14" i="155"/>
  <c r="ED14" i="155"/>
  <c r="GF14" i="155"/>
  <c r="Z15" i="155"/>
  <c r="AR15" i="155"/>
  <c r="FN15" i="155"/>
  <c r="CT15" i="155"/>
  <c r="EV15" i="155"/>
  <c r="DL15" i="155"/>
  <c r="CB15" i="155"/>
  <c r="BJ15" i="155"/>
  <c r="H15" i="155"/>
  <c r="ED15" i="155"/>
  <c r="GF15" i="155"/>
  <c r="Z16" i="155"/>
  <c r="AR16" i="155"/>
  <c r="FN16" i="155"/>
  <c r="CT16" i="155"/>
  <c r="EV16" i="155"/>
  <c r="DL16" i="155"/>
  <c r="CB16" i="155"/>
  <c r="BJ16" i="155"/>
  <c r="H16" i="155"/>
  <c r="ED16" i="155"/>
  <c r="GF16" i="155"/>
  <c r="Z17" i="155"/>
  <c r="AR17" i="155"/>
  <c r="FN17" i="155"/>
  <c r="CT17" i="155"/>
  <c r="EV17" i="155"/>
  <c r="DL17" i="155"/>
  <c r="CB17" i="155"/>
  <c r="BJ17" i="155"/>
  <c r="H17" i="155"/>
  <c r="ED17" i="155"/>
  <c r="GF17" i="155"/>
  <c r="Z18" i="155"/>
  <c r="AR18" i="155"/>
  <c r="FN18" i="155"/>
  <c r="CT18" i="155"/>
  <c r="EV18" i="155"/>
  <c r="DL18" i="155"/>
  <c r="CB18" i="155"/>
  <c r="BJ18" i="155"/>
  <c r="H18" i="155"/>
  <c r="ED18" i="155"/>
  <c r="GF18" i="155"/>
  <c r="Z19" i="155"/>
  <c r="AR19" i="155"/>
  <c r="FN19" i="155"/>
  <c r="CT19" i="155"/>
  <c r="EV19" i="155"/>
  <c r="DL19" i="155"/>
  <c r="CB19" i="155"/>
  <c r="BJ19" i="155"/>
  <c r="H19" i="155"/>
  <c r="ED19" i="155"/>
  <c r="GF19" i="155"/>
  <c r="Z20" i="155"/>
  <c r="AR20" i="155"/>
  <c r="FN20" i="155"/>
  <c r="CT20" i="155"/>
  <c r="EV20" i="155"/>
  <c r="DL20" i="155"/>
  <c r="CB20" i="155"/>
  <c r="BJ20" i="155"/>
  <c r="H20" i="155"/>
  <c r="ED20" i="155"/>
  <c r="GF20" i="155"/>
  <c r="Z21" i="155"/>
  <c r="AR21" i="155"/>
  <c r="FN21" i="155"/>
  <c r="CT21" i="155"/>
  <c r="EV21" i="155"/>
  <c r="DL21" i="155"/>
  <c r="CB21" i="155"/>
  <c r="BJ21" i="155"/>
  <c r="H21" i="155"/>
  <c r="ED21" i="155"/>
  <c r="GF21" i="155"/>
  <c r="Z22" i="155"/>
  <c r="AR22" i="155"/>
  <c r="FN22" i="155"/>
  <c r="CT22" i="155"/>
  <c r="EV22" i="155"/>
  <c r="DL22" i="155"/>
  <c r="CB22" i="155"/>
  <c r="BJ22" i="155"/>
  <c r="H22" i="155"/>
  <c r="ED22" i="155"/>
  <c r="GF22" i="155"/>
  <c r="Z23" i="155"/>
  <c r="AR23" i="155"/>
  <c r="FN23" i="155"/>
  <c r="CT23" i="155"/>
  <c r="EV23" i="155"/>
  <c r="DL23" i="155"/>
  <c r="CB23" i="155"/>
  <c r="BJ23" i="155"/>
  <c r="H23" i="155"/>
  <c r="ED23" i="155"/>
  <c r="GF23" i="155"/>
  <c r="Z24" i="155"/>
  <c r="AR24" i="155"/>
  <c r="FN24" i="155"/>
  <c r="CT24" i="155"/>
  <c r="EV24" i="155"/>
  <c r="DL24" i="155"/>
  <c r="CB24" i="155"/>
  <c r="BJ24" i="155"/>
  <c r="H24" i="155"/>
  <c r="ED24" i="155"/>
  <c r="GF24" i="155"/>
  <c r="Z25" i="155"/>
  <c r="AR25" i="155"/>
  <c r="FN25" i="155"/>
  <c r="CT25" i="155"/>
  <c r="EV25" i="155"/>
  <c r="DL25" i="155"/>
  <c r="CB25" i="155"/>
  <c r="BJ25" i="155"/>
  <c r="H25" i="155"/>
  <c r="ED25" i="155"/>
  <c r="GF25" i="155"/>
  <c r="Z26" i="155"/>
  <c r="AR26" i="155"/>
  <c r="FN26" i="155"/>
  <c r="CT26" i="155"/>
  <c r="EV26" i="155"/>
  <c r="DL26" i="155"/>
  <c r="CB26" i="155"/>
  <c r="BJ26" i="155"/>
  <c r="H26" i="155"/>
  <c r="ED26" i="155"/>
  <c r="GF26" i="155"/>
  <c r="Z27" i="155"/>
  <c r="AR27" i="155"/>
  <c r="FN27" i="155"/>
  <c r="CT27" i="155"/>
  <c r="EV27" i="155"/>
  <c r="DL27" i="155"/>
  <c r="CB27" i="155"/>
  <c r="BJ27" i="155"/>
  <c r="H27" i="155"/>
  <c r="ED27" i="155"/>
  <c r="GF27" i="155"/>
  <c r="Z28" i="155"/>
  <c r="AR28" i="155"/>
  <c r="FN28" i="155"/>
  <c r="CT28" i="155"/>
  <c r="EV28" i="155"/>
  <c r="DL28" i="155"/>
  <c r="CB28" i="155"/>
  <c r="BJ28" i="155"/>
  <c r="H28" i="155"/>
  <c r="ED28" i="155"/>
  <c r="GF28" i="155"/>
  <c r="Z29" i="155"/>
  <c r="AR29" i="155"/>
  <c r="FN29" i="155"/>
  <c r="CT29" i="155"/>
  <c r="EV29" i="155"/>
  <c r="DL29" i="155"/>
  <c r="CB29" i="155"/>
  <c r="BJ29" i="155"/>
  <c r="H29" i="155"/>
  <c r="ED29" i="155"/>
  <c r="GF29" i="155"/>
  <c r="Z30" i="155"/>
  <c r="AR30" i="155"/>
  <c r="FN30" i="155"/>
  <c r="CT30" i="155"/>
  <c r="EV30" i="155"/>
  <c r="DL30" i="155"/>
  <c r="CB30" i="155"/>
  <c r="BJ30" i="155"/>
  <c r="H30" i="155"/>
  <c r="ED30" i="155"/>
  <c r="GF30" i="155"/>
  <c r="Z31" i="155"/>
  <c r="AR31" i="155"/>
  <c r="FN31" i="155"/>
  <c r="CT31" i="155"/>
  <c r="EV31" i="155"/>
  <c r="DL31" i="155"/>
  <c r="CB31" i="155"/>
  <c r="BJ31" i="155"/>
  <c r="H31" i="155"/>
  <c r="ED31" i="155"/>
  <c r="GF31" i="155"/>
  <c r="Z32" i="155"/>
  <c r="AR32" i="155"/>
  <c r="FN32" i="155"/>
  <c r="CT32" i="155"/>
  <c r="EV32" i="155"/>
  <c r="DL32" i="155"/>
  <c r="CB32" i="155"/>
  <c r="BJ32" i="155"/>
  <c r="H32" i="155"/>
  <c r="ED32" i="155"/>
  <c r="GF32" i="155"/>
  <c r="Z33" i="155"/>
  <c r="AR33" i="155"/>
  <c r="FN33" i="155"/>
  <c r="CT33" i="155"/>
  <c r="EV33" i="155"/>
  <c r="DL33" i="155"/>
  <c r="CB33" i="155"/>
  <c r="BJ33" i="155"/>
  <c r="H33" i="155"/>
  <c r="ED33" i="155"/>
  <c r="GF33" i="155"/>
  <c r="Z34" i="155"/>
  <c r="AR34" i="155"/>
  <c r="FN34" i="155"/>
  <c r="CT34" i="155"/>
  <c r="EV34" i="155"/>
  <c r="DL34" i="155"/>
  <c r="CB34" i="155"/>
  <c r="BJ34" i="155"/>
  <c r="H34" i="155"/>
  <c r="ED34" i="155"/>
  <c r="GF34" i="155"/>
  <c r="Z35" i="155"/>
  <c r="AR35" i="155"/>
  <c r="FN35" i="155"/>
  <c r="CT35" i="155"/>
  <c r="EV35" i="155"/>
  <c r="DL35" i="155"/>
  <c r="CB35" i="155"/>
  <c r="BJ35" i="155"/>
  <c r="H35" i="155"/>
  <c r="ED35" i="155"/>
  <c r="GF35" i="155"/>
  <c r="Z36" i="155"/>
  <c r="AR36" i="155"/>
  <c r="FN36" i="155"/>
  <c r="CT36" i="155"/>
  <c r="EV36" i="155"/>
  <c r="DL36" i="155"/>
  <c r="CB36" i="155"/>
  <c r="BJ36" i="155"/>
  <c r="H36" i="155"/>
  <c r="ED36" i="155"/>
  <c r="GF36" i="155"/>
  <c r="Z37" i="155"/>
  <c r="AR37" i="155"/>
  <c r="FN37" i="155"/>
  <c r="CT37" i="155"/>
  <c r="EV37" i="155"/>
  <c r="DL37" i="155"/>
  <c r="CB37" i="155"/>
  <c r="BJ37" i="155"/>
  <c r="H37" i="155"/>
  <c r="ED37" i="155"/>
  <c r="GF37" i="155"/>
  <c r="Z38" i="155"/>
  <c r="AR38" i="155"/>
  <c r="FN38" i="155"/>
  <c r="CT38" i="155"/>
  <c r="EV38" i="155"/>
  <c r="DL38" i="155"/>
  <c r="CB38" i="155"/>
  <c r="BJ38" i="155"/>
  <c r="H38" i="155"/>
  <c r="ED38" i="155"/>
  <c r="GF38" i="155"/>
  <c r="Z39" i="155"/>
  <c r="AR39" i="155"/>
  <c r="FN39" i="155"/>
  <c r="CT39" i="155"/>
  <c r="EV39" i="155"/>
  <c r="DL39" i="155"/>
  <c r="CB39" i="155"/>
  <c r="BJ39" i="155"/>
  <c r="H39" i="155"/>
  <c r="ED39" i="155"/>
  <c r="GF39" i="155"/>
  <c r="Z40" i="155"/>
  <c r="AR40" i="155"/>
  <c r="FN40" i="155"/>
  <c r="CT40" i="155"/>
  <c r="EV40" i="155"/>
  <c r="DL40" i="155"/>
  <c r="CB40" i="155"/>
  <c r="BJ40" i="155"/>
  <c r="H40" i="155"/>
  <c r="ED40" i="155"/>
  <c r="GF40" i="155"/>
  <c r="Z41" i="155"/>
  <c r="AR41" i="155"/>
  <c r="FN41" i="155"/>
  <c r="CT41" i="155"/>
  <c r="EV41" i="155"/>
  <c r="DL41" i="155"/>
  <c r="CB41" i="155"/>
  <c r="BJ41" i="155"/>
  <c r="H41" i="155"/>
  <c r="ED41" i="155"/>
  <c r="GF41" i="155"/>
  <c r="Z42" i="155"/>
  <c r="AR42" i="155"/>
  <c r="FN42" i="155"/>
  <c r="CT42" i="155"/>
  <c r="EV42" i="155"/>
  <c r="DL42" i="155"/>
  <c r="CB42" i="155"/>
  <c r="BJ42" i="155"/>
  <c r="H42" i="155"/>
  <c r="ED42" i="155"/>
  <c r="GF42" i="155"/>
  <c r="Z43" i="155"/>
  <c r="AR43" i="155"/>
  <c r="FN43" i="155"/>
  <c r="CT43" i="155"/>
  <c r="EV43" i="155"/>
  <c r="DL43" i="155"/>
  <c r="CB43" i="155"/>
  <c r="BJ43" i="155"/>
  <c r="H43" i="155"/>
  <c r="ED43" i="155"/>
  <c r="GF43" i="155"/>
  <c r="Z44" i="155"/>
  <c r="AR44" i="155"/>
  <c r="FN44" i="155"/>
  <c r="CT44" i="155"/>
  <c r="EV44" i="155"/>
  <c r="DL44" i="155"/>
  <c r="CB44" i="155"/>
  <c r="BJ44" i="155"/>
  <c r="H44" i="155"/>
  <c r="ED44" i="155"/>
  <c r="GF44" i="155"/>
  <c r="Z45" i="155"/>
  <c r="AR45" i="155"/>
  <c r="FN45" i="155"/>
  <c r="CT45" i="155"/>
  <c r="EV45" i="155"/>
  <c r="DL45" i="155"/>
  <c r="CB45" i="155"/>
  <c r="BJ45" i="155"/>
  <c r="H45" i="155"/>
  <c r="ED45" i="155"/>
  <c r="GF45" i="155"/>
  <c r="Z46" i="155"/>
  <c r="AR46" i="155"/>
  <c r="FN46" i="155"/>
  <c r="CT46" i="155"/>
  <c r="EV46" i="155"/>
  <c r="DL46" i="155"/>
  <c r="CB46" i="155"/>
  <c r="BJ46" i="155"/>
  <c r="H46" i="155"/>
  <c r="ED46" i="155"/>
  <c r="GF46" i="155"/>
  <c r="Z47" i="155"/>
  <c r="AR47" i="155"/>
  <c r="FN47" i="155"/>
  <c r="CT47" i="155"/>
  <c r="EV47" i="155"/>
  <c r="DL47" i="155"/>
  <c r="CB47" i="155"/>
  <c r="BJ47" i="155"/>
  <c r="H47" i="155"/>
  <c r="ED47" i="155"/>
  <c r="GF47" i="155"/>
  <c r="Z48" i="155"/>
  <c r="AR48" i="155"/>
  <c r="FN48" i="155"/>
  <c r="CT48" i="155"/>
  <c r="EV48" i="155"/>
  <c r="DL48" i="155"/>
  <c r="CB48" i="155"/>
  <c r="BJ48" i="155"/>
  <c r="H48" i="155"/>
  <c r="ED48" i="155"/>
  <c r="GF48" i="155"/>
  <c r="Z49" i="155"/>
  <c r="AR49" i="155"/>
  <c r="FN49" i="155"/>
  <c r="CT49" i="155"/>
  <c r="EV49" i="155"/>
  <c r="DL49" i="155"/>
  <c r="CB49" i="155"/>
  <c r="BJ49" i="155"/>
  <c r="H49" i="155"/>
  <c r="ED49" i="155"/>
  <c r="GF49" i="155"/>
  <c r="Z50" i="155"/>
  <c r="AR50" i="155"/>
  <c r="FN50" i="155"/>
  <c r="CT50" i="155"/>
  <c r="EV50" i="155"/>
  <c r="DL50" i="155"/>
  <c r="CB50" i="155"/>
  <c r="BJ50" i="155"/>
  <c r="H50" i="155"/>
  <c r="ED50" i="155"/>
  <c r="GF50" i="155"/>
  <c r="Z51" i="155"/>
  <c r="AR51" i="155"/>
  <c r="FN51" i="155"/>
  <c r="CT51" i="155"/>
  <c r="EV51" i="155"/>
  <c r="DL51" i="155"/>
  <c r="CB51" i="155"/>
  <c r="BJ51" i="155"/>
  <c r="H51" i="155"/>
  <c r="ED51" i="155"/>
  <c r="GF51" i="155"/>
  <c r="Z52" i="155"/>
  <c r="AR52" i="155"/>
  <c r="FN52" i="155"/>
  <c r="CT52" i="155"/>
  <c r="EV52" i="155"/>
  <c r="DL52" i="155"/>
  <c r="CB52" i="155"/>
  <c r="BJ52" i="155"/>
  <c r="H52" i="155"/>
  <c r="ED52" i="155"/>
  <c r="GF52" i="155"/>
  <c r="AR1" i="155"/>
  <c r="FN1" i="155"/>
  <c r="CT1" i="155"/>
  <c r="EV1" i="155"/>
  <c r="DL1" i="155"/>
  <c r="CB1" i="155"/>
  <c r="BJ1" i="155"/>
  <c r="H1" i="155"/>
  <c r="ED1" i="155"/>
  <c r="GF1" i="155"/>
  <c r="Z1" i="155"/>
  <c r="Y2" i="155"/>
  <c r="AQ2" i="155"/>
  <c r="FM2" i="155"/>
  <c r="CS2" i="155"/>
  <c r="EU2" i="155"/>
  <c r="DK2" i="155"/>
  <c r="CA2" i="155"/>
  <c r="BI2" i="155"/>
  <c r="G2" i="155"/>
  <c r="EC2" i="155"/>
  <c r="GE2" i="155"/>
  <c r="Y3" i="155"/>
  <c r="AQ3" i="155"/>
  <c r="FM3" i="155"/>
  <c r="CS3" i="155"/>
  <c r="EU3" i="155"/>
  <c r="DK3" i="155"/>
  <c r="CA3" i="155"/>
  <c r="BI3" i="155"/>
  <c r="G3" i="155"/>
  <c r="EC3" i="155"/>
  <c r="GE3" i="155"/>
  <c r="Y4" i="155"/>
  <c r="AQ4" i="155"/>
  <c r="FM4" i="155"/>
  <c r="CS4" i="155"/>
  <c r="EU4" i="155"/>
  <c r="DK4" i="155"/>
  <c r="CA4" i="155"/>
  <c r="BI4" i="155"/>
  <c r="G4" i="155"/>
  <c r="EC4" i="155"/>
  <c r="GE4" i="155"/>
  <c r="Y5" i="155"/>
  <c r="AQ5" i="155"/>
  <c r="FM5" i="155"/>
  <c r="CS5" i="155"/>
  <c r="EU5" i="155"/>
  <c r="DK5" i="155"/>
  <c r="CA5" i="155"/>
  <c r="BI5" i="155"/>
  <c r="G5" i="155"/>
  <c r="EC5" i="155"/>
  <c r="GE5" i="155"/>
  <c r="Y6" i="155"/>
  <c r="AQ6" i="155"/>
  <c r="FM6" i="155"/>
  <c r="CS6" i="155"/>
  <c r="EU6" i="155"/>
  <c r="DK6" i="155"/>
  <c r="CA6" i="155"/>
  <c r="BI6" i="155"/>
  <c r="G6" i="155"/>
  <c r="EC6" i="155"/>
  <c r="GE6" i="155"/>
  <c r="Y7" i="155"/>
  <c r="AQ7" i="155"/>
  <c r="FM7" i="155"/>
  <c r="CS7" i="155"/>
  <c r="EU7" i="155"/>
  <c r="DK7" i="155"/>
  <c r="CA7" i="155"/>
  <c r="BI7" i="155"/>
  <c r="G7" i="155"/>
  <c r="EC7" i="155"/>
  <c r="GE7" i="155"/>
  <c r="Y8" i="155"/>
  <c r="AQ8" i="155"/>
  <c r="FM8" i="155"/>
  <c r="CS8" i="155"/>
  <c r="EU8" i="155"/>
  <c r="DK8" i="155"/>
  <c r="CA8" i="155"/>
  <c r="BI8" i="155"/>
  <c r="G8" i="155"/>
  <c r="EC8" i="155"/>
  <c r="GE8" i="155"/>
  <c r="Y9" i="155"/>
  <c r="AQ9" i="155"/>
  <c r="FM9" i="155"/>
  <c r="CS9" i="155"/>
  <c r="EU9" i="155"/>
  <c r="DK9" i="155"/>
  <c r="CA9" i="155"/>
  <c r="BI9" i="155"/>
  <c r="G9" i="155"/>
  <c r="EC9" i="155"/>
  <c r="GE9" i="155"/>
  <c r="Y10" i="155"/>
  <c r="AQ10" i="155"/>
  <c r="FM10" i="155"/>
  <c r="CS10" i="155"/>
  <c r="EU10" i="155"/>
  <c r="DK10" i="155"/>
  <c r="CA10" i="155"/>
  <c r="BI10" i="155"/>
  <c r="G10" i="155"/>
  <c r="EC10" i="155"/>
  <c r="GE10" i="155"/>
  <c r="Y11" i="155"/>
  <c r="AQ11" i="155"/>
  <c r="FM11" i="155"/>
  <c r="CS11" i="155"/>
  <c r="EU11" i="155"/>
  <c r="DK11" i="155"/>
  <c r="CA11" i="155"/>
  <c r="BI11" i="155"/>
  <c r="G11" i="155"/>
  <c r="EC11" i="155"/>
  <c r="GE11" i="155"/>
  <c r="Y12" i="155"/>
  <c r="AQ12" i="155"/>
  <c r="FM12" i="155"/>
  <c r="CS12" i="155"/>
  <c r="EU12" i="155"/>
  <c r="DK12" i="155"/>
  <c r="CA12" i="155"/>
  <c r="BI12" i="155"/>
  <c r="G12" i="155"/>
  <c r="EC12" i="155"/>
  <c r="GE12" i="155"/>
  <c r="Y13" i="155"/>
  <c r="AQ13" i="155"/>
  <c r="FM13" i="155"/>
  <c r="CS13" i="155"/>
  <c r="EU13" i="155"/>
  <c r="DK13" i="155"/>
  <c r="CA13" i="155"/>
  <c r="BI13" i="155"/>
  <c r="G13" i="155"/>
  <c r="EC13" i="155"/>
  <c r="GE13" i="155"/>
  <c r="Y14" i="155"/>
  <c r="AQ14" i="155"/>
  <c r="FM14" i="155"/>
  <c r="CS14" i="155"/>
  <c r="EU14" i="155"/>
  <c r="DK14" i="155"/>
  <c r="CA14" i="155"/>
  <c r="BI14" i="155"/>
  <c r="G14" i="155"/>
  <c r="EC14" i="155"/>
  <c r="GE14" i="155"/>
  <c r="Y15" i="155"/>
  <c r="AQ15" i="155"/>
  <c r="FM15" i="155"/>
  <c r="CS15" i="155"/>
  <c r="EU15" i="155"/>
  <c r="DK15" i="155"/>
  <c r="CA15" i="155"/>
  <c r="BI15" i="155"/>
  <c r="G15" i="155"/>
  <c r="EC15" i="155"/>
  <c r="GE15" i="155"/>
  <c r="Y16" i="155"/>
  <c r="AQ16" i="155"/>
  <c r="FM16" i="155"/>
  <c r="CS16" i="155"/>
  <c r="EU16" i="155"/>
  <c r="DK16" i="155"/>
  <c r="CA16" i="155"/>
  <c r="BI16" i="155"/>
  <c r="G16" i="155"/>
  <c r="EC16" i="155"/>
  <c r="GE16" i="155"/>
  <c r="Y17" i="155"/>
  <c r="AQ17" i="155"/>
  <c r="FM17" i="155"/>
  <c r="CS17" i="155"/>
  <c r="EU17" i="155"/>
  <c r="DK17" i="155"/>
  <c r="CA17" i="155"/>
  <c r="BI17" i="155"/>
  <c r="G17" i="155"/>
  <c r="EC17" i="155"/>
  <c r="GE17" i="155"/>
  <c r="Y18" i="155"/>
  <c r="AQ18" i="155"/>
  <c r="FM18" i="155"/>
  <c r="CS18" i="155"/>
  <c r="EU18" i="155"/>
  <c r="DK18" i="155"/>
  <c r="CA18" i="155"/>
  <c r="BI18" i="155"/>
  <c r="G18" i="155"/>
  <c r="EC18" i="155"/>
  <c r="GE18" i="155"/>
  <c r="Y19" i="155"/>
  <c r="AQ19" i="155"/>
  <c r="FM19" i="155"/>
  <c r="CS19" i="155"/>
  <c r="EU19" i="155"/>
  <c r="DK19" i="155"/>
  <c r="CA19" i="155"/>
  <c r="BI19" i="155"/>
  <c r="G19" i="155"/>
  <c r="EC19" i="155"/>
  <c r="GE19" i="155"/>
  <c r="Y20" i="155"/>
  <c r="AQ20" i="155"/>
  <c r="FM20" i="155"/>
  <c r="CS20" i="155"/>
  <c r="EU20" i="155"/>
  <c r="DK20" i="155"/>
  <c r="CA20" i="155"/>
  <c r="BI20" i="155"/>
  <c r="G20" i="155"/>
  <c r="EC20" i="155"/>
  <c r="GE20" i="155"/>
  <c r="Y21" i="155"/>
  <c r="AQ21" i="155"/>
  <c r="FM21" i="155"/>
  <c r="CS21" i="155"/>
  <c r="EU21" i="155"/>
  <c r="DK21" i="155"/>
  <c r="CA21" i="155"/>
  <c r="BI21" i="155"/>
  <c r="G21" i="155"/>
  <c r="EC21" i="155"/>
  <c r="GE21" i="155"/>
  <c r="Y22" i="155"/>
  <c r="AQ22" i="155"/>
  <c r="FM22" i="155"/>
  <c r="CS22" i="155"/>
  <c r="EU22" i="155"/>
  <c r="DK22" i="155"/>
  <c r="CA22" i="155"/>
  <c r="BI22" i="155"/>
  <c r="G22" i="155"/>
  <c r="EC22" i="155"/>
  <c r="GE22" i="155"/>
  <c r="Y23" i="155"/>
  <c r="AQ23" i="155"/>
  <c r="FM23" i="155"/>
  <c r="CS23" i="155"/>
  <c r="EU23" i="155"/>
  <c r="DK23" i="155"/>
  <c r="CA23" i="155"/>
  <c r="BI23" i="155"/>
  <c r="G23" i="155"/>
  <c r="EC23" i="155"/>
  <c r="GE23" i="155"/>
  <c r="Y24" i="155"/>
  <c r="AQ24" i="155"/>
  <c r="FM24" i="155"/>
  <c r="CS24" i="155"/>
  <c r="EU24" i="155"/>
  <c r="DK24" i="155"/>
  <c r="CA24" i="155"/>
  <c r="BI24" i="155"/>
  <c r="G24" i="155"/>
  <c r="EC24" i="155"/>
  <c r="GE24" i="155"/>
  <c r="Y25" i="155"/>
  <c r="AQ25" i="155"/>
  <c r="FM25" i="155"/>
  <c r="CS25" i="155"/>
  <c r="EU25" i="155"/>
  <c r="DK25" i="155"/>
  <c r="CA25" i="155"/>
  <c r="BI25" i="155"/>
  <c r="G25" i="155"/>
  <c r="EC25" i="155"/>
  <c r="GE25" i="155"/>
  <c r="Y26" i="155"/>
  <c r="AQ26" i="155"/>
  <c r="FM26" i="155"/>
  <c r="CS26" i="155"/>
  <c r="EU26" i="155"/>
  <c r="DK26" i="155"/>
  <c r="CA26" i="155"/>
  <c r="BI26" i="155"/>
  <c r="G26" i="155"/>
  <c r="EC26" i="155"/>
  <c r="GE26" i="155"/>
  <c r="Y27" i="155"/>
  <c r="AQ27" i="155"/>
  <c r="FM27" i="155"/>
  <c r="CS27" i="155"/>
  <c r="EU27" i="155"/>
  <c r="DK27" i="155"/>
  <c r="CA27" i="155"/>
  <c r="BI27" i="155"/>
  <c r="G27" i="155"/>
  <c r="EC27" i="155"/>
  <c r="GE27" i="155"/>
  <c r="Y28" i="155"/>
  <c r="AQ28" i="155"/>
  <c r="FM28" i="155"/>
  <c r="CS28" i="155"/>
  <c r="EU28" i="155"/>
  <c r="DK28" i="155"/>
  <c r="CA28" i="155"/>
  <c r="BI28" i="155"/>
  <c r="G28" i="155"/>
  <c r="EC28" i="155"/>
  <c r="GE28" i="155"/>
  <c r="Y29" i="155"/>
  <c r="AQ29" i="155"/>
  <c r="FM29" i="155"/>
  <c r="CS29" i="155"/>
  <c r="EU29" i="155"/>
  <c r="DK29" i="155"/>
  <c r="CA29" i="155"/>
  <c r="BI29" i="155"/>
  <c r="G29" i="155"/>
  <c r="EC29" i="155"/>
  <c r="GE29" i="155"/>
  <c r="Y30" i="155"/>
  <c r="AQ30" i="155"/>
  <c r="FM30" i="155"/>
  <c r="CS30" i="155"/>
  <c r="EU30" i="155"/>
  <c r="DK30" i="155"/>
  <c r="CA30" i="155"/>
  <c r="BI30" i="155"/>
  <c r="G30" i="155"/>
  <c r="EC30" i="155"/>
  <c r="GE30" i="155"/>
  <c r="Y31" i="155"/>
  <c r="AQ31" i="155"/>
  <c r="FM31" i="155"/>
  <c r="CS31" i="155"/>
  <c r="EU31" i="155"/>
  <c r="DK31" i="155"/>
  <c r="CA31" i="155"/>
  <c r="BI31" i="155"/>
  <c r="G31" i="155"/>
  <c r="EC31" i="155"/>
  <c r="GE31" i="155"/>
  <c r="Y32" i="155"/>
  <c r="AQ32" i="155"/>
  <c r="FM32" i="155"/>
  <c r="CS32" i="155"/>
  <c r="EU32" i="155"/>
  <c r="DK32" i="155"/>
  <c r="CA32" i="155"/>
  <c r="BI32" i="155"/>
  <c r="G32" i="155"/>
  <c r="EC32" i="155"/>
  <c r="GE32" i="155"/>
  <c r="Y33" i="155"/>
  <c r="AQ33" i="155"/>
  <c r="FM33" i="155"/>
  <c r="CS33" i="155"/>
  <c r="EU33" i="155"/>
  <c r="DK33" i="155"/>
  <c r="CA33" i="155"/>
  <c r="BI33" i="155"/>
  <c r="G33" i="155"/>
  <c r="EC33" i="155"/>
  <c r="GE33" i="155"/>
  <c r="Y34" i="155"/>
  <c r="AQ34" i="155"/>
  <c r="FM34" i="155"/>
  <c r="CS34" i="155"/>
  <c r="EU34" i="155"/>
  <c r="DK34" i="155"/>
  <c r="CA34" i="155"/>
  <c r="BI34" i="155"/>
  <c r="G34" i="155"/>
  <c r="EC34" i="155"/>
  <c r="GE34" i="155"/>
  <c r="Y35" i="155"/>
  <c r="AQ35" i="155"/>
  <c r="FM35" i="155"/>
  <c r="CS35" i="155"/>
  <c r="EU35" i="155"/>
  <c r="DK35" i="155"/>
  <c r="CA35" i="155"/>
  <c r="BI35" i="155"/>
  <c r="G35" i="155"/>
  <c r="EC35" i="155"/>
  <c r="GE35" i="155"/>
  <c r="Y36" i="155"/>
  <c r="AQ36" i="155"/>
  <c r="FM36" i="155"/>
  <c r="CS36" i="155"/>
  <c r="EU36" i="155"/>
  <c r="DK36" i="155"/>
  <c r="CA36" i="155"/>
  <c r="BI36" i="155"/>
  <c r="G36" i="155"/>
  <c r="EC36" i="155"/>
  <c r="GE36" i="155"/>
  <c r="Y37" i="155"/>
  <c r="AQ37" i="155"/>
  <c r="FM37" i="155"/>
  <c r="CS37" i="155"/>
  <c r="EU37" i="155"/>
  <c r="DK37" i="155"/>
  <c r="CA37" i="155"/>
  <c r="BI37" i="155"/>
  <c r="G37" i="155"/>
  <c r="EC37" i="155"/>
  <c r="GE37" i="155"/>
  <c r="Y38" i="155"/>
  <c r="AQ38" i="155"/>
  <c r="FM38" i="155"/>
  <c r="CS38" i="155"/>
  <c r="EU38" i="155"/>
  <c r="DK38" i="155"/>
  <c r="CA38" i="155"/>
  <c r="BI38" i="155"/>
  <c r="G38" i="155"/>
  <c r="EC38" i="155"/>
  <c r="GE38" i="155"/>
  <c r="Y39" i="155"/>
  <c r="AQ39" i="155"/>
  <c r="FM39" i="155"/>
  <c r="CS39" i="155"/>
  <c r="EU39" i="155"/>
  <c r="DK39" i="155"/>
  <c r="CA39" i="155"/>
  <c r="BI39" i="155"/>
  <c r="G39" i="155"/>
  <c r="EC39" i="155"/>
  <c r="GE39" i="155"/>
  <c r="Y40" i="155"/>
  <c r="AQ40" i="155"/>
  <c r="FM40" i="155"/>
  <c r="CS40" i="155"/>
  <c r="EU40" i="155"/>
  <c r="DK40" i="155"/>
  <c r="CA40" i="155"/>
  <c r="BI40" i="155"/>
  <c r="G40" i="155"/>
  <c r="EC40" i="155"/>
  <c r="GE40" i="155"/>
  <c r="Y41" i="155"/>
  <c r="AQ41" i="155"/>
  <c r="FM41" i="155"/>
  <c r="CS41" i="155"/>
  <c r="EU41" i="155"/>
  <c r="DK41" i="155"/>
  <c r="CA41" i="155"/>
  <c r="BI41" i="155"/>
  <c r="G41" i="155"/>
  <c r="EC41" i="155"/>
  <c r="GE41" i="155"/>
  <c r="Y42" i="155"/>
  <c r="AQ42" i="155"/>
  <c r="FM42" i="155"/>
  <c r="CS42" i="155"/>
  <c r="EU42" i="155"/>
  <c r="DK42" i="155"/>
  <c r="CA42" i="155"/>
  <c r="BI42" i="155"/>
  <c r="G42" i="155"/>
  <c r="EC42" i="155"/>
  <c r="GE42" i="155"/>
  <c r="Y43" i="155"/>
  <c r="AQ43" i="155"/>
  <c r="FM43" i="155"/>
  <c r="CS43" i="155"/>
  <c r="EU43" i="155"/>
  <c r="DK43" i="155"/>
  <c r="CA43" i="155"/>
  <c r="BI43" i="155"/>
  <c r="G43" i="155"/>
  <c r="EC43" i="155"/>
  <c r="GE43" i="155"/>
  <c r="Y44" i="155"/>
  <c r="AQ44" i="155"/>
  <c r="FM44" i="155"/>
  <c r="CS44" i="155"/>
  <c r="EU44" i="155"/>
  <c r="DK44" i="155"/>
  <c r="CA44" i="155"/>
  <c r="BI44" i="155"/>
  <c r="G44" i="155"/>
  <c r="EC44" i="155"/>
  <c r="GE44" i="155"/>
  <c r="Y45" i="155"/>
  <c r="AQ45" i="155"/>
  <c r="FM45" i="155"/>
  <c r="CS45" i="155"/>
  <c r="EU45" i="155"/>
  <c r="DK45" i="155"/>
  <c r="CA45" i="155"/>
  <c r="BI45" i="155"/>
  <c r="G45" i="155"/>
  <c r="EC45" i="155"/>
  <c r="GE45" i="155"/>
  <c r="Y46" i="155"/>
  <c r="AQ46" i="155"/>
  <c r="FM46" i="155"/>
  <c r="CS46" i="155"/>
  <c r="EU46" i="155"/>
  <c r="DK46" i="155"/>
  <c r="CA46" i="155"/>
  <c r="BI46" i="155"/>
  <c r="G46" i="155"/>
  <c r="EC46" i="155"/>
  <c r="GE46" i="155"/>
  <c r="Y47" i="155"/>
  <c r="AQ47" i="155"/>
  <c r="FM47" i="155"/>
  <c r="CS47" i="155"/>
  <c r="EU47" i="155"/>
  <c r="DK47" i="155"/>
  <c r="CA47" i="155"/>
  <c r="BI47" i="155"/>
  <c r="G47" i="155"/>
  <c r="EC47" i="155"/>
  <c r="GE47" i="155"/>
  <c r="Y48" i="155"/>
  <c r="AQ48" i="155"/>
  <c r="FM48" i="155"/>
  <c r="CS48" i="155"/>
  <c r="EU48" i="155"/>
  <c r="DK48" i="155"/>
  <c r="CA48" i="155"/>
  <c r="BI48" i="155"/>
  <c r="G48" i="155"/>
  <c r="EC48" i="155"/>
  <c r="GE48" i="155"/>
  <c r="Y49" i="155"/>
  <c r="AQ49" i="155"/>
  <c r="FM49" i="155"/>
  <c r="CS49" i="155"/>
  <c r="EU49" i="155"/>
  <c r="DK49" i="155"/>
  <c r="CA49" i="155"/>
  <c r="BI49" i="155"/>
  <c r="G49" i="155"/>
  <c r="EC49" i="155"/>
  <c r="GE49" i="155"/>
  <c r="Y50" i="155"/>
  <c r="AQ50" i="155"/>
  <c r="FM50" i="155"/>
  <c r="CS50" i="155"/>
  <c r="EU50" i="155"/>
  <c r="DK50" i="155"/>
  <c r="CA50" i="155"/>
  <c r="BI50" i="155"/>
  <c r="G50" i="155"/>
  <c r="EC50" i="155"/>
  <c r="GE50" i="155"/>
  <c r="Y51" i="155"/>
  <c r="AQ51" i="155"/>
  <c r="FM51" i="155"/>
  <c r="CS51" i="155"/>
  <c r="EU51" i="155"/>
  <c r="DK51" i="155"/>
  <c r="CA51" i="155"/>
  <c r="BI51" i="155"/>
  <c r="G51" i="155"/>
  <c r="EC51" i="155"/>
  <c r="GE51" i="155"/>
  <c r="Y52" i="155"/>
  <c r="AQ52" i="155"/>
  <c r="FM52" i="155"/>
  <c r="CS52" i="155"/>
  <c r="EU52" i="155"/>
  <c r="DK52" i="155"/>
  <c r="CA52" i="155"/>
  <c r="BI52" i="155"/>
  <c r="G52" i="155"/>
  <c r="EC52" i="155"/>
  <c r="GE52" i="155"/>
  <c r="AQ1" i="155"/>
  <c r="FM1" i="155"/>
  <c r="CS1" i="155"/>
  <c r="EU1" i="155"/>
  <c r="DK1" i="155"/>
  <c r="CA1" i="155"/>
  <c r="BI1" i="155"/>
  <c r="G1" i="155"/>
  <c r="EC1" i="155"/>
  <c r="GE1" i="155"/>
  <c r="Y1" i="155"/>
  <c r="X2" i="155"/>
  <c r="AP2" i="155"/>
  <c r="FL2" i="155"/>
  <c r="CR2" i="155"/>
  <c r="ET2" i="155"/>
  <c r="DJ2" i="155"/>
  <c r="BZ2" i="155"/>
  <c r="BH2" i="155"/>
  <c r="F2" i="155"/>
  <c r="EB2" i="155"/>
  <c r="GD2" i="155"/>
  <c r="X3" i="155"/>
  <c r="AP3" i="155"/>
  <c r="FL3" i="155"/>
  <c r="CR3" i="155"/>
  <c r="ET3" i="155"/>
  <c r="DJ3" i="155"/>
  <c r="BZ3" i="155"/>
  <c r="BH3" i="155"/>
  <c r="F3" i="155"/>
  <c r="EB3" i="155"/>
  <c r="GD3" i="155"/>
  <c r="X4" i="155"/>
  <c r="AP4" i="155"/>
  <c r="FL4" i="155"/>
  <c r="CR4" i="155"/>
  <c r="ET4" i="155"/>
  <c r="DJ4" i="155"/>
  <c r="BZ4" i="155"/>
  <c r="BH4" i="155"/>
  <c r="F4" i="155"/>
  <c r="EB4" i="155"/>
  <c r="GD4" i="155"/>
  <c r="X5" i="155"/>
  <c r="AP5" i="155"/>
  <c r="FL5" i="155"/>
  <c r="CR5" i="155"/>
  <c r="ET5" i="155"/>
  <c r="DJ5" i="155"/>
  <c r="BZ5" i="155"/>
  <c r="BH5" i="155"/>
  <c r="F5" i="155"/>
  <c r="EB5" i="155"/>
  <c r="GD5" i="155"/>
  <c r="X6" i="155"/>
  <c r="AP6" i="155"/>
  <c r="FL6" i="155"/>
  <c r="CR6" i="155"/>
  <c r="ET6" i="155"/>
  <c r="DJ6" i="155"/>
  <c r="BZ6" i="155"/>
  <c r="BH6" i="155"/>
  <c r="F6" i="155"/>
  <c r="EB6" i="155"/>
  <c r="GD6" i="155"/>
  <c r="X7" i="155"/>
  <c r="AP7" i="155"/>
  <c r="FL7" i="155"/>
  <c r="CR7" i="155"/>
  <c r="ET7" i="155"/>
  <c r="DJ7" i="155"/>
  <c r="BZ7" i="155"/>
  <c r="BH7" i="155"/>
  <c r="F7" i="155"/>
  <c r="EB7" i="155"/>
  <c r="GD7" i="155"/>
  <c r="X8" i="155"/>
  <c r="AP8" i="155"/>
  <c r="FL8" i="155"/>
  <c r="CR8" i="155"/>
  <c r="ET8" i="155"/>
  <c r="DJ8" i="155"/>
  <c r="BZ8" i="155"/>
  <c r="BH8" i="155"/>
  <c r="F8" i="155"/>
  <c r="EB8" i="155"/>
  <c r="GD8" i="155"/>
  <c r="X9" i="155"/>
  <c r="AP9" i="155"/>
  <c r="FL9" i="155"/>
  <c r="CR9" i="155"/>
  <c r="ET9" i="155"/>
  <c r="DJ9" i="155"/>
  <c r="BZ9" i="155"/>
  <c r="BH9" i="155"/>
  <c r="F9" i="155"/>
  <c r="EB9" i="155"/>
  <c r="GD9" i="155"/>
  <c r="X10" i="155"/>
  <c r="AP10" i="155"/>
  <c r="FL10" i="155"/>
  <c r="CR10" i="155"/>
  <c r="ET10" i="155"/>
  <c r="DJ10" i="155"/>
  <c r="BZ10" i="155"/>
  <c r="BH10" i="155"/>
  <c r="F10" i="155"/>
  <c r="EB10" i="155"/>
  <c r="GD10" i="155"/>
  <c r="X11" i="155"/>
  <c r="AP11" i="155"/>
  <c r="FL11" i="155"/>
  <c r="CR11" i="155"/>
  <c r="ET11" i="155"/>
  <c r="DJ11" i="155"/>
  <c r="BZ11" i="155"/>
  <c r="BH11" i="155"/>
  <c r="F11" i="155"/>
  <c r="EB11" i="155"/>
  <c r="GD11" i="155"/>
  <c r="X12" i="155"/>
  <c r="AP12" i="155"/>
  <c r="FL12" i="155"/>
  <c r="CR12" i="155"/>
  <c r="ET12" i="155"/>
  <c r="DJ12" i="155"/>
  <c r="BZ12" i="155"/>
  <c r="BH12" i="155"/>
  <c r="F12" i="155"/>
  <c r="EB12" i="155"/>
  <c r="GD12" i="155"/>
  <c r="X13" i="155"/>
  <c r="AP13" i="155"/>
  <c r="FL13" i="155"/>
  <c r="CR13" i="155"/>
  <c r="ET13" i="155"/>
  <c r="DJ13" i="155"/>
  <c r="BZ13" i="155"/>
  <c r="BH13" i="155"/>
  <c r="F13" i="155"/>
  <c r="EB13" i="155"/>
  <c r="GD13" i="155"/>
  <c r="X14" i="155"/>
  <c r="AP14" i="155"/>
  <c r="FL14" i="155"/>
  <c r="CR14" i="155"/>
  <c r="ET14" i="155"/>
  <c r="DJ14" i="155"/>
  <c r="BZ14" i="155"/>
  <c r="BH14" i="155"/>
  <c r="F14" i="155"/>
  <c r="EB14" i="155"/>
  <c r="GD14" i="155"/>
  <c r="X15" i="155"/>
  <c r="AP15" i="155"/>
  <c r="FL15" i="155"/>
  <c r="CR15" i="155"/>
  <c r="ET15" i="155"/>
  <c r="DJ15" i="155"/>
  <c r="BZ15" i="155"/>
  <c r="BH15" i="155"/>
  <c r="F15" i="155"/>
  <c r="EB15" i="155"/>
  <c r="GD15" i="155"/>
  <c r="X16" i="155"/>
  <c r="AP16" i="155"/>
  <c r="FL16" i="155"/>
  <c r="CR16" i="155"/>
  <c r="ET16" i="155"/>
  <c r="DJ16" i="155"/>
  <c r="BZ16" i="155"/>
  <c r="BH16" i="155"/>
  <c r="F16" i="155"/>
  <c r="EB16" i="155"/>
  <c r="GD16" i="155"/>
  <c r="X17" i="155"/>
  <c r="AP17" i="155"/>
  <c r="FL17" i="155"/>
  <c r="CR17" i="155"/>
  <c r="ET17" i="155"/>
  <c r="DJ17" i="155"/>
  <c r="BZ17" i="155"/>
  <c r="BH17" i="155"/>
  <c r="F17" i="155"/>
  <c r="EB17" i="155"/>
  <c r="GD17" i="155"/>
  <c r="X18" i="155"/>
  <c r="AP18" i="155"/>
  <c r="FL18" i="155"/>
  <c r="CR18" i="155"/>
  <c r="ET18" i="155"/>
  <c r="DJ18" i="155"/>
  <c r="BZ18" i="155"/>
  <c r="BH18" i="155"/>
  <c r="F18" i="155"/>
  <c r="EB18" i="155"/>
  <c r="GD18" i="155"/>
  <c r="X19" i="155"/>
  <c r="AP19" i="155"/>
  <c r="FL19" i="155"/>
  <c r="CR19" i="155"/>
  <c r="ET19" i="155"/>
  <c r="DJ19" i="155"/>
  <c r="BZ19" i="155"/>
  <c r="BH19" i="155"/>
  <c r="F19" i="155"/>
  <c r="EB19" i="155"/>
  <c r="GD19" i="155"/>
  <c r="X20" i="155"/>
  <c r="AP20" i="155"/>
  <c r="FL20" i="155"/>
  <c r="CR20" i="155"/>
  <c r="ET20" i="155"/>
  <c r="DJ20" i="155"/>
  <c r="BZ20" i="155"/>
  <c r="BH20" i="155"/>
  <c r="F20" i="155"/>
  <c r="EB20" i="155"/>
  <c r="GD20" i="155"/>
  <c r="X21" i="155"/>
  <c r="AP21" i="155"/>
  <c r="FL21" i="155"/>
  <c r="CR21" i="155"/>
  <c r="ET21" i="155"/>
  <c r="DJ21" i="155"/>
  <c r="BZ21" i="155"/>
  <c r="BH21" i="155"/>
  <c r="F21" i="155"/>
  <c r="EB21" i="155"/>
  <c r="GD21" i="155"/>
  <c r="X22" i="155"/>
  <c r="AP22" i="155"/>
  <c r="FL22" i="155"/>
  <c r="CR22" i="155"/>
  <c r="ET22" i="155"/>
  <c r="DJ22" i="155"/>
  <c r="BZ22" i="155"/>
  <c r="BH22" i="155"/>
  <c r="F22" i="155"/>
  <c r="EB22" i="155"/>
  <c r="GD22" i="155"/>
  <c r="X23" i="155"/>
  <c r="AP23" i="155"/>
  <c r="FL23" i="155"/>
  <c r="CR23" i="155"/>
  <c r="ET23" i="155"/>
  <c r="DJ23" i="155"/>
  <c r="BZ23" i="155"/>
  <c r="BH23" i="155"/>
  <c r="F23" i="155"/>
  <c r="EB23" i="155"/>
  <c r="GD23" i="155"/>
  <c r="X24" i="155"/>
  <c r="AP24" i="155"/>
  <c r="FL24" i="155"/>
  <c r="CR24" i="155"/>
  <c r="ET24" i="155"/>
  <c r="DJ24" i="155"/>
  <c r="BZ24" i="155"/>
  <c r="BH24" i="155"/>
  <c r="F24" i="155"/>
  <c r="EB24" i="155"/>
  <c r="GD24" i="155"/>
  <c r="X25" i="155"/>
  <c r="AP25" i="155"/>
  <c r="FL25" i="155"/>
  <c r="CR25" i="155"/>
  <c r="ET25" i="155"/>
  <c r="DJ25" i="155"/>
  <c r="BZ25" i="155"/>
  <c r="BH25" i="155"/>
  <c r="F25" i="155"/>
  <c r="EB25" i="155"/>
  <c r="GD25" i="155"/>
  <c r="X26" i="155"/>
  <c r="AP26" i="155"/>
  <c r="FL26" i="155"/>
  <c r="CR26" i="155"/>
  <c r="ET26" i="155"/>
  <c r="DJ26" i="155"/>
  <c r="BZ26" i="155"/>
  <c r="BH26" i="155"/>
  <c r="F26" i="155"/>
  <c r="EB26" i="155"/>
  <c r="GD26" i="155"/>
  <c r="X27" i="155"/>
  <c r="AP27" i="155"/>
  <c r="FL27" i="155"/>
  <c r="CR27" i="155"/>
  <c r="ET27" i="155"/>
  <c r="DJ27" i="155"/>
  <c r="BZ27" i="155"/>
  <c r="BH27" i="155"/>
  <c r="F27" i="155"/>
  <c r="EB27" i="155"/>
  <c r="GD27" i="155"/>
  <c r="X28" i="155"/>
  <c r="AP28" i="155"/>
  <c r="FL28" i="155"/>
  <c r="CR28" i="155"/>
  <c r="ET28" i="155"/>
  <c r="DJ28" i="155"/>
  <c r="BZ28" i="155"/>
  <c r="BH28" i="155"/>
  <c r="F28" i="155"/>
  <c r="EB28" i="155"/>
  <c r="GD28" i="155"/>
  <c r="X29" i="155"/>
  <c r="AP29" i="155"/>
  <c r="FL29" i="155"/>
  <c r="CR29" i="155"/>
  <c r="ET29" i="155"/>
  <c r="DJ29" i="155"/>
  <c r="BZ29" i="155"/>
  <c r="BH29" i="155"/>
  <c r="F29" i="155"/>
  <c r="EB29" i="155"/>
  <c r="GD29" i="155"/>
  <c r="X30" i="155"/>
  <c r="AP30" i="155"/>
  <c r="FL30" i="155"/>
  <c r="CR30" i="155"/>
  <c r="ET30" i="155"/>
  <c r="DJ30" i="155"/>
  <c r="BZ30" i="155"/>
  <c r="BH30" i="155"/>
  <c r="F30" i="155"/>
  <c r="EB30" i="155"/>
  <c r="GD30" i="155"/>
  <c r="X31" i="155"/>
  <c r="AP31" i="155"/>
  <c r="FL31" i="155"/>
  <c r="CR31" i="155"/>
  <c r="ET31" i="155"/>
  <c r="DJ31" i="155"/>
  <c r="BZ31" i="155"/>
  <c r="BH31" i="155"/>
  <c r="F31" i="155"/>
  <c r="EB31" i="155"/>
  <c r="GD31" i="155"/>
  <c r="X32" i="155"/>
  <c r="AP32" i="155"/>
  <c r="FL32" i="155"/>
  <c r="CR32" i="155"/>
  <c r="ET32" i="155"/>
  <c r="DJ32" i="155"/>
  <c r="BZ32" i="155"/>
  <c r="BH32" i="155"/>
  <c r="F32" i="155"/>
  <c r="EB32" i="155"/>
  <c r="GD32" i="155"/>
  <c r="X33" i="155"/>
  <c r="AP33" i="155"/>
  <c r="FL33" i="155"/>
  <c r="CR33" i="155"/>
  <c r="ET33" i="155"/>
  <c r="DJ33" i="155"/>
  <c r="BZ33" i="155"/>
  <c r="BH33" i="155"/>
  <c r="F33" i="155"/>
  <c r="EB33" i="155"/>
  <c r="GD33" i="155"/>
  <c r="X34" i="155"/>
  <c r="AP34" i="155"/>
  <c r="FL34" i="155"/>
  <c r="CR34" i="155"/>
  <c r="ET34" i="155"/>
  <c r="DJ34" i="155"/>
  <c r="BZ34" i="155"/>
  <c r="BH34" i="155"/>
  <c r="F34" i="155"/>
  <c r="EB34" i="155"/>
  <c r="GD34" i="155"/>
  <c r="X35" i="155"/>
  <c r="AP35" i="155"/>
  <c r="FL35" i="155"/>
  <c r="CR35" i="155"/>
  <c r="ET35" i="155"/>
  <c r="DJ35" i="155"/>
  <c r="BZ35" i="155"/>
  <c r="BH35" i="155"/>
  <c r="F35" i="155"/>
  <c r="EB35" i="155"/>
  <c r="GD35" i="155"/>
  <c r="X36" i="155"/>
  <c r="AP36" i="155"/>
  <c r="FL36" i="155"/>
  <c r="CR36" i="155"/>
  <c r="ET36" i="155"/>
  <c r="DJ36" i="155"/>
  <c r="BZ36" i="155"/>
  <c r="BH36" i="155"/>
  <c r="F36" i="155"/>
  <c r="EB36" i="155"/>
  <c r="GD36" i="155"/>
  <c r="X37" i="155"/>
  <c r="AP37" i="155"/>
  <c r="FL37" i="155"/>
  <c r="CR37" i="155"/>
  <c r="ET37" i="155"/>
  <c r="DJ37" i="155"/>
  <c r="BZ37" i="155"/>
  <c r="BH37" i="155"/>
  <c r="F37" i="155"/>
  <c r="EB37" i="155"/>
  <c r="GD37" i="155"/>
  <c r="X38" i="155"/>
  <c r="AP38" i="155"/>
  <c r="FL38" i="155"/>
  <c r="CR38" i="155"/>
  <c r="ET38" i="155"/>
  <c r="DJ38" i="155"/>
  <c r="BZ38" i="155"/>
  <c r="BH38" i="155"/>
  <c r="F38" i="155"/>
  <c r="EB38" i="155"/>
  <c r="GD38" i="155"/>
  <c r="X39" i="155"/>
  <c r="AP39" i="155"/>
  <c r="FL39" i="155"/>
  <c r="CR39" i="155"/>
  <c r="ET39" i="155"/>
  <c r="DJ39" i="155"/>
  <c r="BZ39" i="155"/>
  <c r="BH39" i="155"/>
  <c r="F39" i="155"/>
  <c r="EB39" i="155"/>
  <c r="GD39" i="155"/>
  <c r="X40" i="155"/>
  <c r="AP40" i="155"/>
  <c r="FL40" i="155"/>
  <c r="CR40" i="155"/>
  <c r="ET40" i="155"/>
  <c r="DJ40" i="155"/>
  <c r="BZ40" i="155"/>
  <c r="BH40" i="155"/>
  <c r="F40" i="155"/>
  <c r="EB40" i="155"/>
  <c r="GD40" i="155"/>
  <c r="X41" i="155"/>
  <c r="AP41" i="155"/>
  <c r="FL41" i="155"/>
  <c r="CR41" i="155"/>
  <c r="ET41" i="155"/>
  <c r="DJ41" i="155"/>
  <c r="BZ41" i="155"/>
  <c r="BH41" i="155"/>
  <c r="F41" i="155"/>
  <c r="EB41" i="155"/>
  <c r="GD41" i="155"/>
  <c r="X42" i="155"/>
  <c r="AP42" i="155"/>
  <c r="FL42" i="155"/>
  <c r="CR42" i="155"/>
  <c r="ET42" i="155"/>
  <c r="DJ42" i="155"/>
  <c r="BZ42" i="155"/>
  <c r="BH42" i="155"/>
  <c r="F42" i="155"/>
  <c r="EB42" i="155"/>
  <c r="GD42" i="155"/>
  <c r="X43" i="155"/>
  <c r="AP43" i="155"/>
  <c r="FL43" i="155"/>
  <c r="CR43" i="155"/>
  <c r="ET43" i="155"/>
  <c r="DJ43" i="155"/>
  <c r="BZ43" i="155"/>
  <c r="BH43" i="155"/>
  <c r="F43" i="155"/>
  <c r="EB43" i="155"/>
  <c r="GD43" i="155"/>
  <c r="X44" i="155"/>
  <c r="AP44" i="155"/>
  <c r="FL44" i="155"/>
  <c r="CR44" i="155"/>
  <c r="ET44" i="155"/>
  <c r="DJ44" i="155"/>
  <c r="BZ44" i="155"/>
  <c r="BH44" i="155"/>
  <c r="F44" i="155"/>
  <c r="EB44" i="155"/>
  <c r="GD44" i="155"/>
  <c r="X45" i="155"/>
  <c r="AP45" i="155"/>
  <c r="FL45" i="155"/>
  <c r="CR45" i="155"/>
  <c r="ET45" i="155"/>
  <c r="DJ45" i="155"/>
  <c r="BZ45" i="155"/>
  <c r="BH45" i="155"/>
  <c r="F45" i="155"/>
  <c r="EB45" i="155"/>
  <c r="GD45" i="155"/>
  <c r="X46" i="155"/>
  <c r="AP46" i="155"/>
  <c r="FL46" i="155"/>
  <c r="CR46" i="155"/>
  <c r="ET46" i="155"/>
  <c r="DJ46" i="155"/>
  <c r="BZ46" i="155"/>
  <c r="BH46" i="155"/>
  <c r="F46" i="155"/>
  <c r="EB46" i="155"/>
  <c r="GD46" i="155"/>
  <c r="X47" i="155"/>
  <c r="AP47" i="155"/>
  <c r="FL47" i="155"/>
  <c r="CR47" i="155"/>
  <c r="ET47" i="155"/>
  <c r="DJ47" i="155"/>
  <c r="BZ47" i="155"/>
  <c r="BH47" i="155"/>
  <c r="F47" i="155"/>
  <c r="EB47" i="155"/>
  <c r="GD47" i="155"/>
  <c r="X48" i="155"/>
  <c r="AP48" i="155"/>
  <c r="FL48" i="155"/>
  <c r="CR48" i="155"/>
  <c r="ET48" i="155"/>
  <c r="DJ48" i="155"/>
  <c r="BZ48" i="155"/>
  <c r="BH48" i="155"/>
  <c r="F48" i="155"/>
  <c r="EB48" i="155"/>
  <c r="GD48" i="155"/>
  <c r="X49" i="155"/>
  <c r="AP49" i="155"/>
  <c r="FL49" i="155"/>
  <c r="CR49" i="155"/>
  <c r="ET49" i="155"/>
  <c r="DJ49" i="155"/>
  <c r="BZ49" i="155"/>
  <c r="BH49" i="155"/>
  <c r="F49" i="155"/>
  <c r="EB49" i="155"/>
  <c r="GD49" i="155"/>
  <c r="X50" i="155"/>
  <c r="AP50" i="155"/>
  <c r="FL50" i="155"/>
  <c r="CR50" i="155"/>
  <c r="ET50" i="155"/>
  <c r="DJ50" i="155"/>
  <c r="BZ50" i="155"/>
  <c r="BH50" i="155"/>
  <c r="F50" i="155"/>
  <c r="EB50" i="155"/>
  <c r="GD50" i="155"/>
  <c r="X51" i="155"/>
  <c r="AP51" i="155"/>
  <c r="FL51" i="155"/>
  <c r="CR51" i="155"/>
  <c r="ET51" i="155"/>
  <c r="DJ51" i="155"/>
  <c r="BZ51" i="155"/>
  <c r="BH51" i="155"/>
  <c r="F51" i="155"/>
  <c r="EB51" i="155"/>
  <c r="GD51" i="155"/>
  <c r="X52" i="155"/>
  <c r="AP52" i="155"/>
  <c r="FL52" i="155"/>
  <c r="CR52" i="155"/>
  <c r="ET52" i="155"/>
  <c r="DJ52" i="155"/>
  <c r="BZ52" i="155"/>
  <c r="BH52" i="155"/>
  <c r="F52" i="155"/>
  <c r="EB52" i="155"/>
  <c r="GD52" i="155"/>
  <c r="AP1" i="155"/>
  <c r="FL1" i="155"/>
  <c r="CR1" i="155"/>
  <c r="ET1" i="155"/>
  <c r="DJ1" i="155"/>
  <c r="BZ1" i="155"/>
  <c r="BH1" i="155"/>
  <c r="F1" i="155"/>
  <c r="EB1" i="155"/>
  <c r="GD1" i="155"/>
  <c r="X1" i="155"/>
  <c r="W2" i="155"/>
  <c r="AO2" i="155"/>
  <c r="FK2" i="155"/>
  <c r="CQ2" i="155"/>
  <c r="ES2" i="155"/>
  <c r="DI2" i="155"/>
  <c r="BY2" i="155"/>
  <c r="BG2" i="155"/>
  <c r="E2" i="155"/>
  <c r="EA2" i="155"/>
  <c r="GC2" i="155"/>
  <c r="W3" i="155"/>
  <c r="AO3" i="155"/>
  <c r="FK3" i="155"/>
  <c r="CQ3" i="155"/>
  <c r="ES3" i="155"/>
  <c r="DI3" i="155"/>
  <c r="BY3" i="155"/>
  <c r="BG3" i="155"/>
  <c r="E3" i="155"/>
  <c r="EA3" i="155"/>
  <c r="GC3" i="155"/>
  <c r="W4" i="155"/>
  <c r="AO4" i="155"/>
  <c r="FK4" i="155"/>
  <c r="CQ4" i="155"/>
  <c r="ES4" i="155"/>
  <c r="DI4" i="155"/>
  <c r="BY4" i="155"/>
  <c r="BG4" i="155"/>
  <c r="E4" i="155"/>
  <c r="EA4" i="155"/>
  <c r="GC4" i="155"/>
  <c r="W5" i="155"/>
  <c r="AO5" i="155"/>
  <c r="FK5" i="155"/>
  <c r="CQ5" i="155"/>
  <c r="ES5" i="155"/>
  <c r="DI5" i="155"/>
  <c r="BY5" i="155"/>
  <c r="BG5" i="155"/>
  <c r="E5" i="155"/>
  <c r="EA5" i="155"/>
  <c r="GC5" i="155"/>
  <c r="W6" i="155"/>
  <c r="AO6" i="155"/>
  <c r="FK6" i="155"/>
  <c r="CQ6" i="155"/>
  <c r="ES6" i="155"/>
  <c r="DI6" i="155"/>
  <c r="BY6" i="155"/>
  <c r="BG6" i="155"/>
  <c r="E6" i="155"/>
  <c r="EA6" i="155"/>
  <c r="GC6" i="155"/>
  <c r="W7" i="155"/>
  <c r="AO7" i="155"/>
  <c r="FK7" i="155"/>
  <c r="CQ7" i="155"/>
  <c r="ES7" i="155"/>
  <c r="DI7" i="155"/>
  <c r="BY7" i="155"/>
  <c r="BG7" i="155"/>
  <c r="E7" i="155"/>
  <c r="EA7" i="155"/>
  <c r="GC7" i="155"/>
  <c r="W8" i="155"/>
  <c r="AO8" i="155"/>
  <c r="FK8" i="155"/>
  <c r="CQ8" i="155"/>
  <c r="ES8" i="155"/>
  <c r="DI8" i="155"/>
  <c r="BY8" i="155"/>
  <c r="BG8" i="155"/>
  <c r="E8" i="155"/>
  <c r="EA8" i="155"/>
  <c r="GC8" i="155"/>
  <c r="W9" i="155"/>
  <c r="AO9" i="155"/>
  <c r="FK9" i="155"/>
  <c r="CQ9" i="155"/>
  <c r="ES9" i="155"/>
  <c r="DI9" i="155"/>
  <c r="BY9" i="155"/>
  <c r="BG9" i="155"/>
  <c r="E9" i="155"/>
  <c r="EA9" i="155"/>
  <c r="GC9" i="155"/>
  <c r="W10" i="155"/>
  <c r="AO10" i="155"/>
  <c r="FK10" i="155"/>
  <c r="CQ10" i="155"/>
  <c r="ES10" i="155"/>
  <c r="DI10" i="155"/>
  <c r="BY10" i="155"/>
  <c r="BG10" i="155"/>
  <c r="E10" i="155"/>
  <c r="EA10" i="155"/>
  <c r="GC10" i="155"/>
  <c r="W11" i="155"/>
  <c r="AO11" i="155"/>
  <c r="FK11" i="155"/>
  <c r="CQ11" i="155"/>
  <c r="ES11" i="155"/>
  <c r="DI11" i="155"/>
  <c r="BY11" i="155"/>
  <c r="BG11" i="155"/>
  <c r="E11" i="155"/>
  <c r="EA11" i="155"/>
  <c r="GC11" i="155"/>
  <c r="W12" i="155"/>
  <c r="AO12" i="155"/>
  <c r="FK12" i="155"/>
  <c r="CQ12" i="155"/>
  <c r="ES12" i="155"/>
  <c r="DI12" i="155"/>
  <c r="BY12" i="155"/>
  <c r="BG12" i="155"/>
  <c r="E12" i="155"/>
  <c r="EA12" i="155"/>
  <c r="GC12" i="155"/>
  <c r="W13" i="155"/>
  <c r="AO13" i="155"/>
  <c r="FK13" i="155"/>
  <c r="CQ13" i="155"/>
  <c r="ES13" i="155"/>
  <c r="DI13" i="155"/>
  <c r="BY13" i="155"/>
  <c r="BG13" i="155"/>
  <c r="E13" i="155"/>
  <c r="EA13" i="155"/>
  <c r="GC13" i="155"/>
  <c r="W14" i="155"/>
  <c r="AO14" i="155"/>
  <c r="FK14" i="155"/>
  <c r="CQ14" i="155"/>
  <c r="ES14" i="155"/>
  <c r="DI14" i="155"/>
  <c r="BY14" i="155"/>
  <c r="BG14" i="155"/>
  <c r="E14" i="155"/>
  <c r="EA14" i="155"/>
  <c r="GC14" i="155"/>
  <c r="W15" i="155"/>
  <c r="AO15" i="155"/>
  <c r="FK15" i="155"/>
  <c r="CQ15" i="155"/>
  <c r="ES15" i="155"/>
  <c r="DI15" i="155"/>
  <c r="BY15" i="155"/>
  <c r="BG15" i="155"/>
  <c r="E15" i="155"/>
  <c r="EA15" i="155"/>
  <c r="GC15" i="155"/>
  <c r="W16" i="155"/>
  <c r="AO16" i="155"/>
  <c r="FK16" i="155"/>
  <c r="CQ16" i="155"/>
  <c r="ES16" i="155"/>
  <c r="DI16" i="155"/>
  <c r="BY16" i="155"/>
  <c r="BG16" i="155"/>
  <c r="E16" i="155"/>
  <c r="EA16" i="155"/>
  <c r="GC16" i="155"/>
  <c r="W17" i="155"/>
  <c r="AO17" i="155"/>
  <c r="FK17" i="155"/>
  <c r="CQ17" i="155"/>
  <c r="ES17" i="155"/>
  <c r="DI17" i="155"/>
  <c r="BY17" i="155"/>
  <c r="BG17" i="155"/>
  <c r="E17" i="155"/>
  <c r="EA17" i="155"/>
  <c r="GC17" i="155"/>
  <c r="W18" i="155"/>
  <c r="AO18" i="155"/>
  <c r="FK18" i="155"/>
  <c r="CQ18" i="155"/>
  <c r="ES18" i="155"/>
  <c r="DI18" i="155"/>
  <c r="BY18" i="155"/>
  <c r="BG18" i="155"/>
  <c r="E18" i="155"/>
  <c r="EA18" i="155"/>
  <c r="GC18" i="155"/>
  <c r="W19" i="155"/>
  <c r="AO19" i="155"/>
  <c r="FK19" i="155"/>
  <c r="CQ19" i="155"/>
  <c r="ES19" i="155"/>
  <c r="DI19" i="155"/>
  <c r="BY19" i="155"/>
  <c r="BG19" i="155"/>
  <c r="E19" i="155"/>
  <c r="EA19" i="155"/>
  <c r="GC19" i="155"/>
  <c r="W20" i="155"/>
  <c r="AO20" i="155"/>
  <c r="FK20" i="155"/>
  <c r="CQ20" i="155"/>
  <c r="ES20" i="155"/>
  <c r="DI20" i="155"/>
  <c r="BY20" i="155"/>
  <c r="BG20" i="155"/>
  <c r="E20" i="155"/>
  <c r="EA20" i="155"/>
  <c r="GC20" i="155"/>
  <c r="W21" i="155"/>
  <c r="AO21" i="155"/>
  <c r="FK21" i="155"/>
  <c r="CQ21" i="155"/>
  <c r="ES21" i="155"/>
  <c r="DI21" i="155"/>
  <c r="BY21" i="155"/>
  <c r="BG21" i="155"/>
  <c r="E21" i="155"/>
  <c r="EA21" i="155"/>
  <c r="GC21" i="155"/>
  <c r="W22" i="155"/>
  <c r="AO22" i="155"/>
  <c r="FK22" i="155"/>
  <c r="CQ22" i="155"/>
  <c r="ES22" i="155"/>
  <c r="DI22" i="155"/>
  <c r="BY22" i="155"/>
  <c r="BG22" i="155"/>
  <c r="E22" i="155"/>
  <c r="EA22" i="155"/>
  <c r="GC22" i="155"/>
  <c r="W23" i="155"/>
  <c r="AO23" i="155"/>
  <c r="FK23" i="155"/>
  <c r="CQ23" i="155"/>
  <c r="ES23" i="155"/>
  <c r="DI23" i="155"/>
  <c r="BY23" i="155"/>
  <c r="BG23" i="155"/>
  <c r="E23" i="155"/>
  <c r="EA23" i="155"/>
  <c r="GC23" i="155"/>
  <c r="W24" i="155"/>
  <c r="AO24" i="155"/>
  <c r="FK24" i="155"/>
  <c r="CQ24" i="155"/>
  <c r="ES24" i="155"/>
  <c r="DI24" i="155"/>
  <c r="BY24" i="155"/>
  <c r="BG24" i="155"/>
  <c r="E24" i="155"/>
  <c r="EA24" i="155"/>
  <c r="GC24" i="155"/>
  <c r="W25" i="155"/>
  <c r="AO25" i="155"/>
  <c r="FK25" i="155"/>
  <c r="CQ25" i="155"/>
  <c r="ES25" i="155"/>
  <c r="DI25" i="155"/>
  <c r="BY25" i="155"/>
  <c r="BG25" i="155"/>
  <c r="E25" i="155"/>
  <c r="EA25" i="155"/>
  <c r="GC25" i="155"/>
  <c r="W26" i="155"/>
  <c r="AO26" i="155"/>
  <c r="FK26" i="155"/>
  <c r="CQ26" i="155"/>
  <c r="ES26" i="155"/>
  <c r="DI26" i="155"/>
  <c r="BY26" i="155"/>
  <c r="BG26" i="155"/>
  <c r="E26" i="155"/>
  <c r="EA26" i="155"/>
  <c r="GC26" i="155"/>
  <c r="W27" i="155"/>
  <c r="AO27" i="155"/>
  <c r="FK27" i="155"/>
  <c r="CQ27" i="155"/>
  <c r="ES27" i="155"/>
  <c r="DI27" i="155"/>
  <c r="BY27" i="155"/>
  <c r="BG27" i="155"/>
  <c r="E27" i="155"/>
  <c r="EA27" i="155"/>
  <c r="GC27" i="155"/>
  <c r="W28" i="155"/>
  <c r="AO28" i="155"/>
  <c r="FK28" i="155"/>
  <c r="CQ28" i="155"/>
  <c r="ES28" i="155"/>
  <c r="DI28" i="155"/>
  <c r="BY28" i="155"/>
  <c r="BG28" i="155"/>
  <c r="E28" i="155"/>
  <c r="EA28" i="155"/>
  <c r="GC28" i="155"/>
  <c r="W29" i="155"/>
  <c r="AO29" i="155"/>
  <c r="FK29" i="155"/>
  <c r="CQ29" i="155"/>
  <c r="ES29" i="155"/>
  <c r="DI29" i="155"/>
  <c r="BY29" i="155"/>
  <c r="BG29" i="155"/>
  <c r="E29" i="155"/>
  <c r="EA29" i="155"/>
  <c r="GC29" i="155"/>
  <c r="W30" i="155"/>
  <c r="AO30" i="155"/>
  <c r="FK30" i="155"/>
  <c r="CQ30" i="155"/>
  <c r="ES30" i="155"/>
  <c r="DI30" i="155"/>
  <c r="BY30" i="155"/>
  <c r="BG30" i="155"/>
  <c r="E30" i="155"/>
  <c r="EA30" i="155"/>
  <c r="GC30" i="155"/>
  <c r="W31" i="155"/>
  <c r="AO31" i="155"/>
  <c r="FK31" i="155"/>
  <c r="CQ31" i="155"/>
  <c r="ES31" i="155"/>
  <c r="DI31" i="155"/>
  <c r="BY31" i="155"/>
  <c r="BG31" i="155"/>
  <c r="E31" i="155"/>
  <c r="EA31" i="155"/>
  <c r="GC31" i="155"/>
  <c r="W32" i="155"/>
  <c r="AO32" i="155"/>
  <c r="FK32" i="155"/>
  <c r="CQ32" i="155"/>
  <c r="ES32" i="155"/>
  <c r="DI32" i="155"/>
  <c r="BY32" i="155"/>
  <c r="BG32" i="155"/>
  <c r="E32" i="155"/>
  <c r="EA32" i="155"/>
  <c r="GC32" i="155"/>
  <c r="W33" i="155"/>
  <c r="AO33" i="155"/>
  <c r="FK33" i="155"/>
  <c r="CQ33" i="155"/>
  <c r="ES33" i="155"/>
  <c r="DI33" i="155"/>
  <c r="BY33" i="155"/>
  <c r="BG33" i="155"/>
  <c r="E33" i="155"/>
  <c r="EA33" i="155"/>
  <c r="GC33" i="155"/>
  <c r="W34" i="155"/>
  <c r="AO34" i="155"/>
  <c r="FK34" i="155"/>
  <c r="CQ34" i="155"/>
  <c r="ES34" i="155"/>
  <c r="DI34" i="155"/>
  <c r="BY34" i="155"/>
  <c r="BG34" i="155"/>
  <c r="E34" i="155"/>
  <c r="EA34" i="155"/>
  <c r="GC34" i="155"/>
  <c r="W35" i="155"/>
  <c r="AO35" i="155"/>
  <c r="FK35" i="155"/>
  <c r="CQ35" i="155"/>
  <c r="ES35" i="155"/>
  <c r="DI35" i="155"/>
  <c r="BY35" i="155"/>
  <c r="BG35" i="155"/>
  <c r="E35" i="155"/>
  <c r="EA35" i="155"/>
  <c r="GC35" i="155"/>
  <c r="W36" i="155"/>
  <c r="AO36" i="155"/>
  <c r="FK36" i="155"/>
  <c r="CQ36" i="155"/>
  <c r="ES36" i="155"/>
  <c r="DI36" i="155"/>
  <c r="BY36" i="155"/>
  <c r="BG36" i="155"/>
  <c r="E36" i="155"/>
  <c r="EA36" i="155"/>
  <c r="GC36" i="155"/>
  <c r="W37" i="155"/>
  <c r="AO37" i="155"/>
  <c r="FK37" i="155"/>
  <c r="CQ37" i="155"/>
  <c r="ES37" i="155"/>
  <c r="DI37" i="155"/>
  <c r="BY37" i="155"/>
  <c r="BG37" i="155"/>
  <c r="E37" i="155"/>
  <c r="EA37" i="155"/>
  <c r="GC37" i="155"/>
  <c r="W38" i="155"/>
  <c r="AO38" i="155"/>
  <c r="FK38" i="155"/>
  <c r="CQ38" i="155"/>
  <c r="ES38" i="155"/>
  <c r="DI38" i="155"/>
  <c r="BY38" i="155"/>
  <c r="BG38" i="155"/>
  <c r="E38" i="155"/>
  <c r="EA38" i="155"/>
  <c r="GC38" i="155"/>
  <c r="W39" i="155"/>
  <c r="AO39" i="155"/>
  <c r="FK39" i="155"/>
  <c r="CQ39" i="155"/>
  <c r="ES39" i="155"/>
  <c r="DI39" i="155"/>
  <c r="BY39" i="155"/>
  <c r="BG39" i="155"/>
  <c r="E39" i="155"/>
  <c r="EA39" i="155"/>
  <c r="GC39" i="155"/>
  <c r="W40" i="155"/>
  <c r="AO40" i="155"/>
  <c r="FK40" i="155"/>
  <c r="CQ40" i="155"/>
  <c r="ES40" i="155"/>
  <c r="DI40" i="155"/>
  <c r="BY40" i="155"/>
  <c r="BG40" i="155"/>
  <c r="E40" i="155"/>
  <c r="EA40" i="155"/>
  <c r="GC40" i="155"/>
  <c r="W41" i="155"/>
  <c r="AO41" i="155"/>
  <c r="FK41" i="155"/>
  <c r="CQ41" i="155"/>
  <c r="ES41" i="155"/>
  <c r="DI41" i="155"/>
  <c r="BY41" i="155"/>
  <c r="BG41" i="155"/>
  <c r="E41" i="155"/>
  <c r="EA41" i="155"/>
  <c r="GC41" i="155"/>
  <c r="W42" i="155"/>
  <c r="AO42" i="155"/>
  <c r="FK42" i="155"/>
  <c r="CQ42" i="155"/>
  <c r="ES42" i="155"/>
  <c r="DI42" i="155"/>
  <c r="BY42" i="155"/>
  <c r="BG42" i="155"/>
  <c r="E42" i="155"/>
  <c r="EA42" i="155"/>
  <c r="GC42" i="155"/>
  <c r="W43" i="155"/>
  <c r="AO43" i="155"/>
  <c r="FK43" i="155"/>
  <c r="CQ43" i="155"/>
  <c r="ES43" i="155"/>
  <c r="DI43" i="155"/>
  <c r="BY43" i="155"/>
  <c r="BG43" i="155"/>
  <c r="E43" i="155"/>
  <c r="EA43" i="155"/>
  <c r="GC43" i="155"/>
  <c r="W44" i="155"/>
  <c r="AO44" i="155"/>
  <c r="FK44" i="155"/>
  <c r="CQ44" i="155"/>
  <c r="ES44" i="155"/>
  <c r="DI44" i="155"/>
  <c r="BY44" i="155"/>
  <c r="BG44" i="155"/>
  <c r="E44" i="155"/>
  <c r="EA44" i="155"/>
  <c r="GC44" i="155"/>
  <c r="W45" i="155"/>
  <c r="AO45" i="155"/>
  <c r="FK45" i="155"/>
  <c r="CQ45" i="155"/>
  <c r="ES45" i="155"/>
  <c r="DI45" i="155"/>
  <c r="BY45" i="155"/>
  <c r="BG45" i="155"/>
  <c r="E45" i="155"/>
  <c r="EA45" i="155"/>
  <c r="GC45" i="155"/>
  <c r="W46" i="155"/>
  <c r="AO46" i="155"/>
  <c r="FK46" i="155"/>
  <c r="CQ46" i="155"/>
  <c r="ES46" i="155"/>
  <c r="DI46" i="155"/>
  <c r="BY46" i="155"/>
  <c r="BG46" i="155"/>
  <c r="E46" i="155"/>
  <c r="EA46" i="155"/>
  <c r="GC46" i="155"/>
  <c r="W47" i="155"/>
  <c r="AO47" i="155"/>
  <c r="FK47" i="155"/>
  <c r="CQ47" i="155"/>
  <c r="ES47" i="155"/>
  <c r="DI47" i="155"/>
  <c r="BY47" i="155"/>
  <c r="BG47" i="155"/>
  <c r="E47" i="155"/>
  <c r="EA47" i="155"/>
  <c r="GC47" i="155"/>
  <c r="W48" i="155"/>
  <c r="AO48" i="155"/>
  <c r="FK48" i="155"/>
  <c r="CQ48" i="155"/>
  <c r="ES48" i="155"/>
  <c r="DI48" i="155"/>
  <c r="BY48" i="155"/>
  <c r="BG48" i="155"/>
  <c r="E48" i="155"/>
  <c r="EA48" i="155"/>
  <c r="GC48" i="155"/>
  <c r="W49" i="155"/>
  <c r="AO49" i="155"/>
  <c r="FK49" i="155"/>
  <c r="CQ49" i="155"/>
  <c r="ES49" i="155"/>
  <c r="DI49" i="155"/>
  <c r="BY49" i="155"/>
  <c r="BG49" i="155"/>
  <c r="E49" i="155"/>
  <c r="EA49" i="155"/>
  <c r="GC49" i="155"/>
  <c r="W50" i="155"/>
  <c r="AO50" i="155"/>
  <c r="FK50" i="155"/>
  <c r="CQ50" i="155"/>
  <c r="ES50" i="155"/>
  <c r="DI50" i="155"/>
  <c r="BY50" i="155"/>
  <c r="BG50" i="155"/>
  <c r="E50" i="155"/>
  <c r="EA50" i="155"/>
  <c r="GC50" i="155"/>
  <c r="W51" i="155"/>
  <c r="AO51" i="155"/>
  <c r="FK51" i="155"/>
  <c r="CQ51" i="155"/>
  <c r="ES51" i="155"/>
  <c r="DI51" i="155"/>
  <c r="BY51" i="155"/>
  <c r="BG51" i="155"/>
  <c r="E51" i="155"/>
  <c r="EA51" i="155"/>
  <c r="GC51" i="155"/>
  <c r="W52" i="155"/>
  <c r="AO52" i="155"/>
  <c r="FK52" i="155"/>
  <c r="CQ52" i="155"/>
  <c r="ES52" i="155"/>
  <c r="DI52" i="155"/>
  <c r="BY52" i="155"/>
  <c r="BG52" i="155"/>
  <c r="E52" i="155"/>
  <c r="EA52" i="155"/>
  <c r="GC52" i="155"/>
  <c r="AO1" i="155"/>
  <c r="FK1" i="155"/>
  <c r="CQ1" i="155"/>
  <c r="ES1" i="155"/>
  <c r="DI1" i="155"/>
  <c r="BY1" i="155"/>
  <c r="BG1" i="155"/>
  <c r="E1" i="155"/>
  <c r="EA1" i="155"/>
  <c r="GC1" i="155"/>
  <c r="W1" i="155"/>
  <c r="V2" i="155"/>
  <c r="AN2" i="155"/>
  <c r="FJ2" i="155"/>
  <c r="CP2" i="155"/>
  <c r="ER2" i="155"/>
  <c r="DH2" i="155"/>
  <c r="BX2" i="155"/>
  <c r="BF2" i="155"/>
  <c r="D2" i="155"/>
  <c r="DZ2" i="155"/>
  <c r="GB2" i="155"/>
  <c r="V3" i="155"/>
  <c r="AN3" i="155"/>
  <c r="FJ3" i="155"/>
  <c r="CP3" i="155"/>
  <c r="ER3" i="155"/>
  <c r="DH3" i="155"/>
  <c r="BX3" i="155"/>
  <c r="BF3" i="155"/>
  <c r="D3" i="155"/>
  <c r="DZ3" i="155"/>
  <c r="GB3" i="155"/>
  <c r="V4" i="155"/>
  <c r="AN4" i="155"/>
  <c r="FJ4" i="155"/>
  <c r="CP4" i="155"/>
  <c r="ER4" i="155"/>
  <c r="DH4" i="155"/>
  <c r="BX4" i="155"/>
  <c r="BF4" i="155"/>
  <c r="D4" i="155"/>
  <c r="DZ4" i="155"/>
  <c r="GB4" i="155"/>
  <c r="V5" i="155"/>
  <c r="AN5" i="155"/>
  <c r="FJ5" i="155"/>
  <c r="CP5" i="155"/>
  <c r="ER5" i="155"/>
  <c r="DH5" i="155"/>
  <c r="BX5" i="155"/>
  <c r="BF5" i="155"/>
  <c r="D5" i="155"/>
  <c r="DZ5" i="155"/>
  <c r="GB5" i="155"/>
  <c r="V6" i="155"/>
  <c r="AN6" i="155"/>
  <c r="FJ6" i="155"/>
  <c r="CP6" i="155"/>
  <c r="ER6" i="155"/>
  <c r="DH6" i="155"/>
  <c r="BX6" i="155"/>
  <c r="BF6" i="155"/>
  <c r="D6" i="155"/>
  <c r="DZ6" i="155"/>
  <c r="GB6" i="155"/>
  <c r="V7" i="155"/>
  <c r="AN7" i="155"/>
  <c r="FJ7" i="155"/>
  <c r="CP7" i="155"/>
  <c r="ER7" i="155"/>
  <c r="DH7" i="155"/>
  <c r="BX7" i="155"/>
  <c r="BF7" i="155"/>
  <c r="D7" i="155"/>
  <c r="DZ7" i="155"/>
  <c r="GB7" i="155"/>
  <c r="V8" i="155"/>
  <c r="AN8" i="155"/>
  <c r="FJ8" i="155"/>
  <c r="CP8" i="155"/>
  <c r="ER8" i="155"/>
  <c r="DH8" i="155"/>
  <c r="BX8" i="155"/>
  <c r="BF8" i="155"/>
  <c r="D8" i="155"/>
  <c r="DZ8" i="155"/>
  <c r="GB8" i="155"/>
  <c r="V9" i="155"/>
  <c r="AN9" i="155"/>
  <c r="FJ9" i="155"/>
  <c r="CP9" i="155"/>
  <c r="ER9" i="155"/>
  <c r="DH9" i="155"/>
  <c r="BX9" i="155"/>
  <c r="BF9" i="155"/>
  <c r="D9" i="155"/>
  <c r="DZ9" i="155"/>
  <c r="GB9" i="155"/>
  <c r="V10" i="155"/>
  <c r="AN10" i="155"/>
  <c r="FJ10" i="155"/>
  <c r="CP10" i="155"/>
  <c r="ER10" i="155"/>
  <c r="DH10" i="155"/>
  <c r="BX10" i="155"/>
  <c r="BF10" i="155"/>
  <c r="D10" i="155"/>
  <c r="DZ10" i="155"/>
  <c r="GB10" i="155"/>
  <c r="V11" i="155"/>
  <c r="AN11" i="155"/>
  <c r="FJ11" i="155"/>
  <c r="CP11" i="155"/>
  <c r="ER11" i="155"/>
  <c r="DH11" i="155"/>
  <c r="BX11" i="155"/>
  <c r="BF11" i="155"/>
  <c r="D11" i="155"/>
  <c r="DZ11" i="155"/>
  <c r="GB11" i="155"/>
  <c r="V12" i="155"/>
  <c r="AN12" i="155"/>
  <c r="FJ12" i="155"/>
  <c r="CP12" i="155"/>
  <c r="ER12" i="155"/>
  <c r="DH12" i="155"/>
  <c r="BX12" i="155"/>
  <c r="BF12" i="155"/>
  <c r="D12" i="155"/>
  <c r="DZ12" i="155"/>
  <c r="GB12" i="155"/>
  <c r="V13" i="155"/>
  <c r="AN13" i="155"/>
  <c r="FJ13" i="155"/>
  <c r="CP13" i="155"/>
  <c r="ER13" i="155"/>
  <c r="DH13" i="155"/>
  <c r="BX13" i="155"/>
  <c r="BF13" i="155"/>
  <c r="D13" i="155"/>
  <c r="DZ13" i="155"/>
  <c r="GB13" i="155"/>
  <c r="V14" i="155"/>
  <c r="AN14" i="155"/>
  <c r="FJ14" i="155"/>
  <c r="CP14" i="155"/>
  <c r="ER14" i="155"/>
  <c r="DH14" i="155"/>
  <c r="BX14" i="155"/>
  <c r="BF14" i="155"/>
  <c r="D14" i="155"/>
  <c r="DZ14" i="155"/>
  <c r="GB14" i="155"/>
  <c r="V15" i="155"/>
  <c r="AN15" i="155"/>
  <c r="FJ15" i="155"/>
  <c r="CP15" i="155"/>
  <c r="ER15" i="155"/>
  <c r="DH15" i="155"/>
  <c r="BX15" i="155"/>
  <c r="BF15" i="155"/>
  <c r="D15" i="155"/>
  <c r="DZ15" i="155"/>
  <c r="GB15" i="155"/>
  <c r="V16" i="155"/>
  <c r="AN16" i="155"/>
  <c r="FJ16" i="155"/>
  <c r="CP16" i="155"/>
  <c r="ER16" i="155"/>
  <c r="DH16" i="155"/>
  <c r="BX16" i="155"/>
  <c r="BF16" i="155"/>
  <c r="D16" i="155"/>
  <c r="DZ16" i="155"/>
  <c r="GB16" i="155"/>
  <c r="V17" i="155"/>
  <c r="AN17" i="155"/>
  <c r="FJ17" i="155"/>
  <c r="CP17" i="155"/>
  <c r="ER17" i="155"/>
  <c r="DH17" i="155"/>
  <c r="BX17" i="155"/>
  <c r="BF17" i="155"/>
  <c r="D17" i="155"/>
  <c r="DZ17" i="155"/>
  <c r="GB17" i="155"/>
  <c r="V18" i="155"/>
  <c r="AN18" i="155"/>
  <c r="FJ18" i="155"/>
  <c r="CP18" i="155"/>
  <c r="ER18" i="155"/>
  <c r="DH18" i="155"/>
  <c r="BX18" i="155"/>
  <c r="BF18" i="155"/>
  <c r="D18" i="155"/>
  <c r="DZ18" i="155"/>
  <c r="GB18" i="155"/>
  <c r="V19" i="155"/>
  <c r="AN19" i="155"/>
  <c r="FJ19" i="155"/>
  <c r="CP19" i="155"/>
  <c r="ER19" i="155"/>
  <c r="DH19" i="155"/>
  <c r="BX19" i="155"/>
  <c r="BF19" i="155"/>
  <c r="D19" i="155"/>
  <c r="DZ19" i="155"/>
  <c r="GB19" i="155"/>
  <c r="V20" i="155"/>
  <c r="AN20" i="155"/>
  <c r="FJ20" i="155"/>
  <c r="CP20" i="155"/>
  <c r="ER20" i="155"/>
  <c r="DH20" i="155"/>
  <c r="BX20" i="155"/>
  <c r="BF20" i="155"/>
  <c r="D20" i="155"/>
  <c r="DZ20" i="155"/>
  <c r="GB20" i="155"/>
  <c r="V21" i="155"/>
  <c r="AN21" i="155"/>
  <c r="FJ21" i="155"/>
  <c r="CP21" i="155"/>
  <c r="ER21" i="155"/>
  <c r="DH21" i="155"/>
  <c r="BX21" i="155"/>
  <c r="BF21" i="155"/>
  <c r="D21" i="155"/>
  <c r="DZ21" i="155"/>
  <c r="GB21" i="155"/>
  <c r="V22" i="155"/>
  <c r="AN22" i="155"/>
  <c r="FJ22" i="155"/>
  <c r="CP22" i="155"/>
  <c r="ER22" i="155"/>
  <c r="DH22" i="155"/>
  <c r="BX22" i="155"/>
  <c r="BF22" i="155"/>
  <c r="D22" i="155"/>
  <c r="DZ22" i="155"/>
  <c r="GB22" i="155"/>
  <c r="V23" i="155"/>
  <c r="AN23" i="155"/>
  <c r="FJ23" i="155"/>
  <c r="CP23" i="155"/>
  <c r="ER23" i="155"/>
  <c r="DH23" i="155"/>
  <c r="BX23" i="155"/>
  <c r="BF23" i="155"/>
  <c r="D23" i="155"/>
  <c r="DZ23" i="155"/>
  <c r="GB23" i="155"/>
  <c r="V24" i="155"/>
  <c r="AN24" i="155"/>
  <c r="FJ24" i="155"/>
  <c r="CP24" i="155"/>
  <c r="ER24" i="155"/>
  <c r="DH24" i="155"/>
  <c r="BX24" i="155"/>
  <c r="BF24" i="155"/>
  <c r="D24" i="155"/>
  <c r="DZ24" i="155"/>
  <c r="GB24" i="155"/>
  <c r="V25" i="155"/>
  <c r="AN25" i="155"/>
  <c r="FJ25" i="155"/>
  <c r="CP25" i="155"/>
  <c r="ER25" i="155"/>
  <c r="DH25" i="155"/>
  <c r="BX25" i="155"/>
  <c r="BF25" i="155"/>
  <c r="D25" i="155"/>
  <c r="DZ25" i="155"/>
  <c r="GB25" i="155"/>
  <c r="V26" i="155"/>
  <c r="AN26" i="155"/>
  <c r="FJ26" i="155"/>
  <c r="CP26" i="155"/>
  <c r="ER26" i="155"/>
  <c r="DH26" i="155"/>
  <c r="BX26" i="155"/>
  <c r="BF26" i="155"/>
  <c r="D26" i="155"/>
  <c r="DZ26" i="155"/>
  <c r="GB26" i="155"/>
  <c r="V27" i="155"/>
  <c r="AN27" i="155"/>
  <c r="FJ27" i="155"/>
  <c r="CP27" i="155"/>
  <c r="ER27" i="155"/>
  <c r="DH27" i="155"/>
  <c r="BX27" i="155"/>
  <c r="BF27" i="155"/>
  <c r="D27" i="155"/>
  <c r="DZ27" i="155"/>
  <c r="GB27" i="155"/>
  <c r="V28" i="155"/>
  <c r="AN28" i="155"/>
  <c r="FJ28" i="155"/>
  <c r="CP28" i="155"/>
  <c r="ER28" i="155"/>
  <c r="DH28" i="155"/>
  <c r="BX28" i="155"/>
  <c r="BF28" i="155"/>
  <c r="D28" i="155"/>
  <c r="DZ28" i="155"/>
  <c r="GB28" i="155"/>
  <c r="V29" i="155"/>
  <c r="AN29" i="155"/>
  <c r="FJ29" i="155"/>
  <c r="CP29" i="155"/>
  <c r="ER29" i="155"/>
  <c r="DH29" i="155"/>
  <c r="BX29" i="155"/>
  <c r="BF29" i="155"/>
  <c r="D29" i="155"/>
  <c r="DZ29" i="155"/>
  <c r="GB29" i="155"/>
  <c r="V30" i="155"/>
  <c r="AN30" i="155"/>
  <c r="FJ30" i="155"/>
  <c r="CP30" i="155"/>
  <c r="ER30" i="155"/>
  <c r="DH30" i="155"/>
  <c r="BX30" i="155"/>
  <c r="BF30" i="155"/>
  <c r="D30" i="155"/>
  <c r="DZ30" i="155"/>
  <c r="GB30" i="155"/>
  <c r="V31" i="155"/>
  <c r="AN31" i="155"/>
  <c r="FJ31" i="155"/>
  <c r="CP31" i="155"/>
  <c r="ER31" i="155"/>
  <c r="DH31" i="155"/>
  <c r="BX31" i="155"/>
  <c r="BF31" i="155"/>
  <c r="D31" i="155"/>
  <c r="DZ31" i="155"/>
  <c r="GB31" i="155"/>
  <c r="V32" i="155"/>
  <c r="AN32" i="155"/>
  <c r="FJ32" i="155"/>
  <c r="CP32" i="155"/>
  <c r="ER32" i="155"/>
  <c r="DH32" i="155"/>
  <c r="BX32" i="155"/>
  <c r="BF32" i="155"/>
  <c r="D32" i="155"/>
  <c r="DZ32" i="155"/>
  <c r="GB32" i="155"/>
  <c r="V33" i="155"/>
  <c r="AN33" i="155"/>
  <c r="FJ33" i="155"/>
  <c r="CP33" i="155"/>
  <c r="ER33" i="155"/>
  <c r="DH33" i="155"/>
  <c r="BX33" i="155"/>
  <c r="BF33" i="155"/>
  <c r="D33" i="155"/>
  <c r="DZ33" i="155"/>
  <c r="GB33" i="155"/>
  <c r="V34" i="155"/>
  <c r="AN34" i="155"/>
  <c r="FJ34" i="155"/>
  <c r="CP34" i="155"/>
  <c r="ER34" i="155"/>
  <c r="DH34" i="155"/>
  <c r="BX34" i="155"/>
  <c r="BF34" i="155"/>
  <c r="D34" i="155"/>
  <c r="DZ34" i="155"/>
  <c r="GB34" i="155"/>
  <c r="V35" i="155"/>
  <c r="AN35" i="155"/>
  <c r="FJ35" i="155"/>
  <c r="CP35" i="155"/>
  <c r="ER35" i="155"/>
  <c r="DH35" i="155"/>
  <c r="BX35" i="155"/>
  <c r="BF35" i="155"/>
  <c r="D35" i="155"/>
  <c r="DZ35" i="155"/>
  <c r="GB35" i="155"/>
  <c r="V36" i="155"/>
  <c r="AN36" i="155"/>
  <c r="FJ36" i="155"/>
  <c r="CP36" i="155"/>
  <c r="ER36" i="155"/>
  <c r="DH36" i="155"/>
  <c r="BX36" i="155"/>
  <c r="BF36" i="155"/>
  <c r="D36" i="155"/>
  <c r="DZ36" i="155"/>
  <c r="GB36" i="155"/>
  <c r="V37" i="155"/>
  <c r="AN37" i="155"/>
  <c r="FJ37" i="155"/>
  <c r="CP37" i="155"/>
  <c r="ER37" i="155"/>
  <c r="DH37" i="155"/>
  <c r="BX37" i="155"/>
  <c r="BF37" i="155"/>
  <c r="D37" i="155"/>
  <c r="DZ37" i="155"/>
  <c r="GB37" i="155"/>
  <c r="V38" i="155"/>
  <c r="AN38" i="155"/>
  <c r="FJ38" i="155"/>
  <c r="CP38" i="155"/>
  <c r="ER38" i="155"/>
  <c r="DH38" i="155"/>
  <c r="BX38" i="155"/>
  <c r="BF38" i="155"/>
  <c r="D38" i="155"/>
  <c r="DZ38" i="155"/>
  <c r="GB38" i="155"/>
  <c r="V39" i="155"/>
  <c r="AN39" i="155"/>
  <c r="FJ39" i="155"/>
  <c r="CP39" i="155"/>
  <c r="ER39" i="155"/>
  <c r="DH39" i="155"/>
  <c r="BX39" i="155"/>
  <c r="BF39" i="155"/>
  <c r="D39" i="155"/>
  <c r="DZ39" i="155"/>
  <c r="GB39" i="155"/>
  <c r="V40" i="155"/>
  <c r="AN40" i="155"/>
  <c r="FJ40" i="155"/>
  <c r="CP40" i="155"/>
  <c r="ER40" i="155"/>
  <c r="DH40" i="155"/>
  <c r="BX40" i="155"/>
  <c r="BF40" i="155"/>
  <c r="D40" i="155"/>
  <c r="DZ40" i="155"/>
  <c r="GB40" i="155"/>
  <c r="V41" i="155"/>
  <c r="AN41" i="155"/>
  <c r="FJ41" i="155"/>
  <c r="CP41" i="155"/>
  <c r="ER41" i="155"/>
  <c r="DH41" i="155"/>
  <c r="BX41" i="155"/>
  <c r="BF41" i="155"/>
  <c r="D41" i="155"/>
  <c r="DZ41" i="155"/>
  <c r="GB41" i="155"/>
  <c r="V42" i="155"/>
  <c r="AN42" i="155"/>
  <c r="FJ42" i="155"/>
  <c r="CP42" i="155"/>
  <c r="ER42" i="155"/>
  <c r="DH42" i="155"/>
  <c r="BX42" i="155"/>
  <c r="BF42" i="155"/>
  <c r="D42" i="155"/>
  <c r="DZ42" i="155"/>
  <c r="GB42" i="155"/>
  <c r="V43" i="155"/>
  <c r="AN43" i="155"/>
  <c r="FJ43" i="155"/>
  <c r="CP43" i="155"/>
  <c r="ER43" i="155"/>
  <c r="DH43" i="155"/>
  <c r="BX43" i="155"/>
  <c r="BF43" i="155"/>
  <c r="D43" i="155"/>
  <c r="DZ43" i="155"/>
  <c r="GB43" i="155"/>
  <c r="V44" i="155"/>
  <c r="AN44" i="155"/>
  <c r="FJ44" i="155"/>
  <c r="CP44" i="155"/>
  <c r="ER44" i="155"/>
  <c r="DH44" i="155"/>
  <c r="BX44" i="155"/>
  <c r="BF44" i="155"/>
  <c r="D44" i="155"/>
  <c r="DZ44" i="155"/>
  <c r="GB44" i="155"/>
  <c r="V45" i="155"/>
  <c r="AN45" i="155"/>
  <c r="FJ45" i="155"/>
  <c r="CP45" i="155"/>
  <c r="ER45" i="155"/>
  <c r="DH45" i="155"/>
  <c r="BX45" i="155"/>
  <c r="BF45" i="155"/>
  <c r="D45" i="155"/>
  <c r="DZ45" i="155"/>
  <c r="GB45" i="155"/>
  <c r="V46" i="155"/>
  <c r="AN46" i="155"/>
  <c r="FJ46" i="155"/>
  <c r="CP46" i="155"/>
  <c r="ER46" i="155"/>
  <c r="DH46" i="155"/>
  <c r="BX46" i="155"/>
  <c r="BF46" i="155"/>
  <c r="D46" i="155"/>
  <c r="DZ46" i="155"/>
  <c r="GB46" i="155"/>
  <c r="V47" i="155"/>
  <c r="AN47" i="155"/>
  <c r="FJ47" i="155"/>
  <c r="CP47" i="155"/>
  <c r="ER47" i="155"/>
  <c r="DH47" i="155"/>
  <c r="BX47" i="155"/>
  <c r="BF47" i="155"/>
  <c r="D47" i="155"/>
  <c r="DZ47" i="155"/>
  <c r="GB47" i="155"/>
  <c r="V48" i="155"/>
  <c r="AN48" i="155"/>
  <c r="FJ48" i="155"/>
  <c r="CP48" i="155"/>
  <c r="ER48" i="155"/>
  <c r="DH48" i="155"/>
  <c r="BX48" i="155"/>
  <c r="BF48" i="155"/>
  <c r="D48" i="155"/>
  <c r="DZ48" i="155"/>
  <c r="GB48" i="155"/>
  <c r="V49" i="155"/>
  <c r="AN49" i="155"/>
  <c r="FJ49" i="155"/>
  <c r="CP49" i="155"/>
  <c r="ER49" i="155"/>
  <c r="DH49" i="155"/>
  <c r="BX49" i="155"/>
  <c r="BF49" i="155"/>
  <c r="D49" i="155"/>
  <c r="DZ49" i="155"/>
  <c r="GB49" i="155"/>
  <c r="V50" i="155"/>
  <c r="AN50" i="155"/>
  <c r="FJ50" i="155"/>
  <c r="CP50" i="155"/>
  <c r="ER50" i="155"/>
  <c r="DH50" i="155"/>
  <c r="BX50" i="155"/>
  <c r="BF50" i="155"/>
  <c r="D50" i="155"/>
  <c r="DZ50" i="155"/>
  <c r="GB50" i="155"/>
  <c r="V51" i="155"/>
  <c r="AN51" i="155"/>
  <c r="FJ51" i="155"/>
  <c r="CP51" i="155"/>
  <c r="ER51" i="155"/>
  <c r="DH51" i="155"/>
  <c r="BX51" i="155"/>
  <c r="BF51" i="155"/>
  <c r="D51" i="155"/>
  <c r="DZ51" i="155"/>
  <c r="GB51" i="155"/>
  <c r="V52" i="155"/>
  <c r="AN52" i="155"/>
  <c r="FJ52" i="155"/>
  <c r="CP52" i="155"/>
  <c r="ER52" i="155"/>
  <c r="DH52" i="155"/>
  <c r="BX52" i="155"/>
  <c r="BF52" i="155"/>
  <c r="D52" i="155"/>
  <c r="DZ52" i="155"/>
  <c r="GB52" i="155"/>
  <c r="AN1" i="155"/>
  <c r="FJ1" i="155"/>
  <c r="CP1" i="155"/>
  <c r="ER1" i="155"/>
  <c r="DH1" i="155"/>
  <c r="BX1" i="155"/>
  <c r="BF1" i="155"/>
  <c r="D1" i="155"/>
  <c r="DZ1" i="155"/>
  <c r="GB1" i="155"/>
  <c r="V1" i="155"/>
  <c r="U2" i="155"/>
  <c r="AM2" i="155"/>
  <c r="FI2" i="155"/>
  <c r="CO2" i="155"/>
  <c r="EQ2" i="155"/>
  <c r="DG2" i="155"/>
  <c r="BW2" i="155"/>
  <c r="BE2" i="155"/>
  <c r="C2" i="155"/>
  <c r="DY2" i="155"/>
  <c r="GA2" i="155"/>
  <c r="U3" i="155"/>
  <c r="AM3" i="155"/>
  <c r="FI3" i="155"/>
  <c r="CO3" i="155"/>
  <c r="EQ3" i="155"/>
  <c r="DG3" i="155"/>
  <c r="BW3" i="155"/>
  <c r="BE3" i="155"/>
  <c r="C3" i="155"/>
  <c r="DY3" i="155"/>
  <c r="GA3" i="155"/>
  <c r="U4" i="155"/>
  <c r="AM4" i="155"/>
  <c r="FI4" i="155"/>
  <c r="CO4" i="155"/>
  <c r="EQ4" i="155"/>
  <c r="DG4" i="155"/>
  <c r="BW4" i="155"/>
  <c r="BE4" i="155"/>
  <c r="C4" i="155"/>
  <c r="DY4" i="155"/>
  <c r="GA4" i="155"/>
  <c r="U5" i="155"/>
  <c r="AM5" i="155"/>
  <c r="FI5" i="155"/>
  <c r="CO5" i="155"/>
  <c r="EQ5" i="155"/>
  <c r="DG5" i="155"/>
  <c r="BW5" i="155"/>
  <c r="BE5" i="155"/>
  <c r="C5" i="155"/>
  <c r="DY5" i="155"/>
  <c r="GA5" i="155"/>
  <c r="U6" i="155"/>
  <c r="AM6" i="155"/>
  <c r="FI6" i="155"/>
  <c r="CO6" i="155"/>
  <c r="EQ6" i="155"/>
  <c r="DG6" i="155"/>
  <c r="BW6" i="155"/>
  <c r="BE6" i="155"/>
  <c r="C6" i="155"/>
  <c r="DY6" i="155"/>
  <c r="GA6" i="155"/>
  <c r="U7" i="155"/>
  <c r="AM7" i="155"/>
  <c r="FI7" i="155"/>
  <c r="CO7" i="155"/>
  <c r="EQ7" i="155"/>
  <c r="DG7" i="155"/>
  <c r="BW7" i="155"/>
  <c r="BE7" i="155"/>
  <c r="C7" i="155"/>
  <c r="DY7" i="155"/>
  <c r="GA7" i="155"/>
  <c r="U8" i="155"/>
  <c r="AM8" i="155"/>
  <c r="FI8" i="155"/>
  <c r="CO8" i="155"/>
  <c r="EQ8" i="155"/>
  <c r="DG8" i="155"/>
  <c r="BW8" i="155"/>
  <c r="BE8" i="155"/>
  <c r="C8" i="155"/>
  <c r="DY8" i="155"/>
  <c r="GA8" i="155"/>
  <c r="U9" i="155"/>
  <c r="AM9" i="155"/>
  <c r="FI9" i="155"/>
  <c r="CO9" i="155"/>
  <c r="EQ9" i="155"/>
  <c r="DG9" i="155"/>
  <c r="BW9" i="155"/>
  <c r="BE9" i="155"/>
  <c r="C9" i="155"/>
  <c r="DY9" i="155"/>
  <c r="GA9" i="155"/>
  <c r="U10" i="155"/>
  <c r="AM10" i="155"/>
  <c r="FI10" i="155"/>
  <c r="CO10" i="155"/>
  <c r="EQ10" i="155"/>
  <c r="DG10" i="155"/>
  <c r="BW10" i="155"/>
  <c r="BE10" i="155"/>
  <c r="C10" i="155"/>
  <c r="DY10" i="155"/>
  <c r="GA10" i="155"/>
  <c r="U11" i="155"/>
  <c r="AM11" i="155"/>
  <c r="FI11" i="155"/>
  <c r="CO11" i="155"/>
  <c r="EQ11" i="155"/>
  <c r="DG11" i="155"/>
  <c r="BW11" i="155"/>
  <c r="BE11" i="155"/>
  <c r="C11" i="155"/>
  <c r="DY11" i="155"/>
  <c r="GA11" i="155"/>
  <c r="U12" i="155"/>
  <c r="AM12" i="155"/>
  <c r="FI12" i="155"/>
  <c r="CO12" i="155"/>
  <c r="EQ12" i="155"/>
  <c r="DG12" i="155"/>
  <c r="BW12" i="155"/>
  <c r="BE12" i="155"/>
  <c r="C12" i="155"/>
  <c r="DY12" i="155"/>
  <c r="GA12" i="155"/>
  <c r="U13" i="155"/>
  <c r="AM13" i="155"/>
  <c r="FI13" i="155"/>
  <c r="CO13" i="155"/>
  <c r="EQ13" i="155"/>
  <c r="DG13" i="155"/>
  <c r="BW13" i="155"/>
  <c r="BE13" i="155"/>
  <c r="C13" i="155"/>
  <c r="DY13" i="155"/>
  <c r="GA13" i="155"/>
  <c r="U14" i="155"/>
  <c r="AM14" i="155"/>
  <c r="FI14" i="155"/>
  <c r="CO14" i="155"/>
  <c r="EQ14" i="155"/>
  <c r="DG14" i="155"/>
  <c r="BW14" i="155"/>
  <c r="BE14" i="155"/>
  <c r="C14" i="155"/>
  <c r="DY14" i="155"/>
  <c r="GA14" i="155"/>
  <c r="U15" i="155"/>
  <c r="AM15" i="155"/>
  <c r="FI15" i="155"/>
  <c r="CO15" i="155"/>
  <c r="EQ15" i="155"/>
  <c r="DG15" i="155"/>
  <c r="BW15" i="155"/>
  <c r="BE15" i="155"/>
  <c r="C15" i="155"/>
  <c r="DY15" i="155"/>
  <c r="GA15" i="155"/>
  <c r="U16" i="155"/>
  <c r="AM16" i="155"/>
  <c r="FI16" i="155"/>
  <c r="CO16" i="155"/>
  <c r="EQ16" i="155"/>
  <c r="DG16" i="155"/>
  <c r="BW16" i="155"/>
  <c r="BE16" i="155"/>
  <c r="C16" i="155"/>
  <c r="DY16" i="155"/>
  <c r="GA16" i="155"/>
  <c r="U17" i="155"/>
  <c r="AM17" i="155"/>
  <c r="FI17" i="155"/>
  <c r="CO17" i="155"/>
  <c r="EQ17" i="155"/>
  <c r="DG17" i="155"/>
  <c r="BW17" i="155"/>
  <c r="BE17" i="155"/>
  <c r="C17" i="155"/>
  <c r="DY17" i="155"/>
  <c r="GA17" i="155"/>
  <c r="U18" i="155"/>
  <c r="AM18" i="155"/>
  <c r="FI18" i="155"/>
  <c r="CO18" i="155"/>
  <c r="EQ18" i="155"/>
  <c r="DG18" i="155"/>
  <c r="BW18" i="155"/>
  <c r="BE18" i="155"/>
  <c r="C18" i="155"/>
  <c r="DY18" i="155"/>
  <c r="GA18" i="155"/>
  <c r="U19" i="155"/>
  <c r="AM19" i="155"/>
  <c r="FI19" i="155"/>
  <c r="CO19" i="155"/>
  <c r="EQ19" i="155"/>
  <c r="DG19" i="155"/>
  <c r="BW19" i="155"/>
  <c r="BE19" i="155"/>
  <c r="C19" i="155"/>
  <c r="DY19" i="155"/>
  <c r="GA19" i="155"/>
  <c r="U20" i="155"/>
  <c r="AM20" i="155"/>
  <c r="FI20" i="155"/>
  <c r="CO20" i="155"/>
  <c r="EQ20" i="155"/>
  <c r="DG20" i="155"/>
  <c r="BW20" i="155"/>
  <c r="BE20" i="155"/>
  <c r="C20" i="155"/>
  <c r="DY20" i="155"/>
  <c r="GA20" i="155"/>
  <c r="U21" i="155"/>
  <c r="AM21" i="155"/>
  <c r="FI21" i="155"/>
  <c r="CO21" i="155"/>
  <c r="EQ21" i="155"/>
  <c r="DG21" i="155"/>
  <c r="BW21" i="155"/>
  <c r="BE21" i="155"/>
  <c r="C21" i="155"/>
  <c r="DY21" i="155"/>
  <c r="GA21" i="155"/>
  <c r="U22" i="155"/>
  <c r="AM22" i="155"/>
  <c r="FI22" i="155"/>
  <c r="CO22" i="155"/>
  <c r="EQ22" i="155"/>
  <c r="DG22" i="155"/>
  <c r="BW22" i="155"/>
  <c r="BE22" i="155"/>
  <c r="C22" i="155"/>
  <c r="DY22" i="155"/>
  <c r="GA22" i="155"/>
  <c r="U23" i="155"/>
  <c r="AM23" i="155"/>
  <c r="FI23" i="155"/>
  <c r="CO23" i="155"/>
  <c r="EQ23" i="155"/>
  <c r="DG23" i="155"/>
  <c r="BW23" i="155"/>
  <c r="BE23" i="155"/>
  <c r="C23" i="155"/>
  <c r="DY23" i="155"/>
  <c r="GA23" i="155"/>
  <c r="U24" i="155"/>
  <c r="AM24" i="155"/>
  <c r="FI24" i="155"/>
  <c r="CO24" i="155"/>
  <c r="EQ24" i="155"/>
  <c r="DG24" i="155"/>
  <c r="BW24" i="155"/>
  <c r="BE24" i="155"/>
  <c r="C24" i="155"/>
  <c r="DY24" i="155"/>
  <c r="GA24" i="155"/>
  <c r="U25" i="155"/>
  <c r="AM25" i="155"/>
  <c r="FI25" i="155"/>
  <c r="CO25" i="155"/>
  <c r="EQ25" i="155"/>
  <c r="DG25" i="155"/>
  <c r="BW25" i="155"/>
  <c r="BE25" i="155"/>
  <c r="C25" i="155"/>
  <c r="DY25" i="155"/>
  <c r="GA25" i="155"/>
  <c r="U26" i="155"/>
  <c r="AM26" i="155"/>
  <c r="FI26" i="155"/>
  <c r="CO26" i="155"/>
  <c r="EQ26" i="155"/>
  <c r="DG26" i="155"/>
  <c r="BW26" i="155"/>
  <c r="BE26" i="155"/>
  <c r="C26" i="155"/>
  <c r="DY26" i="155"/>
  <c r="GA26" i="155"/>
  <c r="U27" i="155"/>
  <c r="AM27" i="155"/>
  <c r="FI27" i="155"/>
  <c r="CO27" i="155"/>
  <c r="EQ27" i="155"/>
  <c r="DG27" i="155"/>
  <c r="BW27" i="155"/>
  <c r="BE27" i="155"/>
  <c r="C27" i="155"/>
  <c r="DY27" i="155"/>
  <c r="GA27" i="155"/>
  <c r="U28" i="155"/>
  <c r="AM28" i="155"/>
  <c r="FI28" i="155"/>
  <c r="CO28" i="155"/>
  <c r="EQ28" i="155"/>
  <c r="DG28" i="155"/>
  <c r="BW28" i="155"/>
  <c r="BE28" i="155"/>
  <c r="C28" i="155"/>
  <c r="DY28" i="155"/>
  <c r="GA28" i="155"/>
  <c r="U29" i="155"/>
  <c r="AM29" i="155"/>
  <c r="FI29" i="155"/>
  <c r="CO29" i="155"/>
  <c r="EQ29" i="155"/>
  <c r="DG29" i="155"/>
  <c r="BW29" i="155"/>
  <c r="BE29" i="155"/>
  <c r="C29" i="155"/>
  <c r="DY29" i="155"/>
  <c r="GA29" i="155"/>
  <c r="U30" i="155"/>
  <c r="AM30" i="155"/>
  <c r="FI30" i="155"/>
  <c r="CO30" i="155"/>
  <c r="EQ30" i="155"/>
  <c r="DG30" i="155"/>
  <c r="BW30" i="155"/>
  <c r="BE30" i="155"/>
  <c r="C30" i="155"/>
  <c r="DY30" i="155"/>
  <c r="GA30" i="155"/>
  <c r="U31" i="155"/>
  <c r="AM31" i="155"/>
  <c r="FI31" i="155"/>
  <c r="CO31" i="155"/>
  <c r="EQ31" i="155"/>
  <c r="DG31" i="155"/>
  <c r="BW31" i="155"/>
  <c r="BE31" i="155"/>
  <c r="C31" i="155"/>
  <c r="DY31" i="155"/>
  <c r="GA31" i="155"/>
  <c r="U32" i="155"/>
  <c r="AM32" i="155"/>
  <c r="FI32" i="155"/>
  <c r="CO32" i="155"/>
  <c r="EQ32" i="155"/>
  <c r="DG32" i="155"/>
  <c r="BW32" i="155"/>
  <c r="BE32" i="155"/>
  <c r="C32" i="155"/>
  <c r="DY32" i="155"/>
  <c r="GA32" i="155"/>
  <c r="U33" i="155"/>
  <c r="AM33" i="155"/>
  <c r="FI33" i="155"/>
  <c r="CO33" i="155"/>
  <c r="EQ33" i="155"/>
  <c r="DG33" i="155"/>
  <c r="BW33" i="155"/>
  <c r="BE33" i="155"/>
  <c r="C33" i="155"/>
  <c r="DY33" i="155"/>
  <c r="GA33" i="155"/>
  <c r="U34" i="155"/>
  <c r="AM34" i="155"/>
  <c r="FI34" i="155"/>
  <c r="CO34" i="155"/>
  <c r="EQ34" i="155"/>
  <c r="DG34" i="155"/>
  <c r="BW34" i="155"/>
  <c r="BE34" i="155"/>
  <c r="C34" i="155"/>
  <c r="DY34" i="155"/>
  <c r="GA34" i="155"/>
  <c r="U35" i="155"/>
  <c r="AM35" i="155"/>
  <c r="FI35" i="155"/>
  <c r="CO35" i="155"/>
  <c r="EQ35" i="155"/>
  <c r="DG35" i="155"/>
  <c r="BW35" i="155"/>
  <c r="BE35" i="155"/>
  <c r="C35" i="155"/>
  <c r="DY35" i="155"/>
  <c r="GA35" i="155"/>
  <c r="U36" i="155"/>
  <c r="AM36" i="155"/>
  <c r="FI36" i="155"/>
  <c r="CO36" i="155"/>
  <c r="EQ36" i="155"/>
  <c r="DG36" i="155"/>
  <c r="BW36" i="155"/>
  <c r="BE36" i="155"/>
  <c r="C36" i="155"/>
  <c r="DY36" i="155"/>
  <c r="GA36" i="155"/>
  <c r="U37" i="155"/>
  <c r="AM37" i="155"/>
  <c r="FI37" i="155"/>
  <c r="CO37" i="155"/>
  <c r="EQ37" i="155"/>
  <c r="DG37" i="155"/>
  <c r="BW37" i="155"/>
  <c r="BE37" i="155"/>
  <c r="C37" i="155"/>
  <c r="DY37" i="155"/>
  <c r="GA37" i="155"/>
  <c r="U38" i="155"/>
  <c r="AM38" i="155"/>
  <c r="FI38" i="155"/>
  <c r="CO38" i="155"/>
  <c r="EQ38" i="155"/>
  <c r="DG38" i="155"/>
  <c r="BW38" i="155"/>
  <c r="BE38" i="155"/>
  <c r="C38" i="155"/>
  <c r="DY38" i="155"/>
  <c r="GA38" i="155"/>
  <c r="U39" i="155"/>
  <c r="AM39" i="155"/>
  <c r="FI39" i="155"/>
  <c r="CO39" i="155"/>
  <c r="EQ39" i="155"/>
  <c r="DG39" i="155"/>
  <c r="BW39" i="155"/>
  <c r="BE39" i="155"/>
  <c r="C39" i="155"/>
  <c r="DY39" i="155"/>
  <c r="GA39" i="155"/>
  <c r="U40" i="155"/>
  <c r="AM40" i="155"/>
  <c r="FI40" i="155"/>
  <c r="CO40" i="155"/>
  <c r="EQ40" i="155"/>
  <c r="DG40" i="155"/>
  <c r="BW40" i="155"/>
  <c r="BE40" i="155"/>
  <c r="C40" i="155"/>
  <c r="DY40" i="155"/>
  <c r="GA40" i="155"/>
  <c r="U41" i="155"/>
  <c r="AM41" i="155"/>
  <c r="FI41" i="155"/>
  <c r="CO41" i="155"/>
  <c r="EQ41" i="155"/>
  <c r="DG41" i="155"/>
  <c r="BW41" i="155"/>
  <c r="BE41" i="155"/>
  <c r="C41" i="155"/>
  <c r="DY41" i="155"/>
  <c r="GA41" i="155"/>
  <c r="U42" i="155"/>
  <c r="AM42" i="155"/>
  <c r="FI42" i="155"/>
  <c r="CO42" i="155"/>
  <c r="EQ42" i="155"/>
  <c r="DG42" i="155"/>
  <c r="BW42" i="155"/>
  <c r="BE42" i="155"/>
  <c r="C42" i="155"/>
  <c r="DY42" i="155"/>
  <c r="GA42" i="155"/>
  <c r="U43" i="155"/>
  <c r="AM43" i="155"/>
  <c r="FI43" i="155"/>
  <c r="CO43" i="155"/>
  <c r="EQ43" i="155"/>
  <c r="DG43" i="155"/>
  <c r="BW43" i="155"/>
  <c r="BE43" i="155"/>
  <c r="C43" i="155"/>
  <c r="DY43" i="155"/>
  <c r="GA43" i="155"/>
  <c r="U44" i="155"/>
  <c r="AM44" i="155"/>
  <c r="FI44" i="155"/>
  <c r="CO44" i="155"/>
  <c r="EQ44" i="155"/>
  <c r="DG44" i="155"/>
  <c r="BW44" i="155"/>
  <c r="BE44" i="155"/>
  <c r="C44" i="155"/>
  <c r="DY44" i="155"/>
  <c r="GA44" i="155"/>
  <c r="U45" i="155"/>
  <c r="AM45" i="155"/>
  <c r="FI45" i="155"/>
  <c r="CO45" i="155"/>
  <c r="EQ45" i="155"/>
  <c r="DG45" i="155"/>
  <c r="BW45" i="155"/>
  <c r="BE45" i="155"/>
  <c r="C45" i="155"/>
  <c r="DY45" i="155"/>
  <c r="GA45" i="155"/>
  <c r="U46" i="155"/>
  <c r="AM46" i="155"/>
  <c r="FI46" i="155"/>
  <c r="CO46" i="155"/>
  <c r="EQ46" i="155"/>
  <c r="DG46" i="155"/>
  <c r="BW46" i="155"/>
  <c r="BE46" i="155"/>
  <c r="C46" i="155"/>
  <c r="DY46" i="155"/>
  <c r="GA46" i="155"/>
  <c r="U47" i="155"/>
  <c r="AM47" i="155"/>
  <c r="FI47" i="155"/>
  <c r="CO47" i="155"/>
  <c r="EQ47" i="155"/>
  <c r="DG47" i="155"/>
  <c r="BW47" i="155"/>
  <c r="BE47" i="155"/>
  <c r="C47" i="155"/>
  <c r="DY47" i="155"/>
  <c r="GA47" i="155"/>
  <c r="U48" i="155"/>
  <c r="AM48" i="155"/>
  <c r="FI48" i="155"/>
  <c r="CO48" i="155"/>
  <c r="EQ48" i="155"/>
  <c r="DG48" i="155"/>
  <c r="BW48" i="155"/>
  <c r="BE48" i="155"/>
  <c r="C48" i="155"/>
  <c r="DY48" i="155"/>
  <c r="GA48" i="155"/>
  <c r="U49" i="155"/>
  <c r="AM49" i="155"/>
  <c r="FI49" i="155"/>
  <c r="CO49" i="155"/>
  <c r="EQ49" i="155"/>
  <c r="DG49" i="155"/>
  <c r="BW49" i="155"/>
  <c r="BE49" i="155"/>
  <c r="C49" i="155"/>
  <c r="DY49" i="155"/>
  <c r="GA49" i="155"/>
  <c r="U50" i="155"/>
  <c r="AM50" i="155"/>
  <c r="FI50" i="155"/>
  <c r="CO50" i="155"/>
  <c r="EQ50" i="155"/>
  <c r="DG50" i="155"/>
  <c r="BW50" i="155"/>
  <c r="BE50" i="155"/>
  <c r="C50" i="155"/>
  <c r="DY50" i="155"/>
  <c r="GA50" i="155"/>
  <c r="U51" i="155"/>
  <c r="AM51" i="155"/>
  <c r="FI51" i="155"/>
  <c r="CO51" i="155"/>
  <c r="EQ51" i="155"/>
  <c r="DG51" i="155"/>
  <c r="BW51" i="155"/>
  <c r="BE51" i="155"/>
  <c r="C51" i="155"/>
  <c r="DY51" i="155"/>
  <c r="GA51" i="155"/>
  <c r="U52" i="155"/>
  <c r="AM52" i="155"/>
  <c r="FI52" i="155"/>
  <c r="CO52" i="155"/>
  <c r="EQ52" i="155"/>
  <c r="DG52" i="155"/>
  <c r="BW52" i="155"/>
  <c r="BE52" i="155"/>
  <c r="C52" i="155"/>
  <c r="DY52" i="155"/>
  <c r="GA52" i="155"/>
  <c r="AM1" i="155"/>
  <c r="FI1" i="155"/>
  <c r="CO1" i="155"/>
  <c r="EQ1" i="155"/>
  <c r="DG1" i="155"/>
  <c r="BW1" i="155"/>
  <c r="BE1" i="155"/>
  <c r="C1" i="155"/>
  <c r="DY1" i="155"/>
  <c r="GA1" i="155"/>
  <c r="U1" i="155"/>
  <c r="T2" i="155"/>
  <c r="AL2" i="155"/>
  <c r="FH2" i="155"/>
  <c r="CN2" i="155"/>
  <c r="EP2" i="155"/>
  <c r="DF2" i="155"/>
  <c r="BV2" i="155"/>
  <c r="BD2" i="155"/>
  <c r="B2" i="155"/>
  <c r="DX2" i="155"/>
  <c r="FZ2" i="155"/>
  <c r="T3" i="155"/>
  <c r="AL3" i="155"/>
  <c r="FH3" i="155"/>
  <c r="CN3" i="155"/>
  <c r="EP3" i="155"/>
  <c r="DF3" i="155"/>
  <c r="BV3" i="155"/>
  <c r="BD3" i="155"/>
  <c r="B3" i="155"/>
  <c r="DX3" i="155"/>
  <c r="FZ3" i="155"/>
  <c r="T4" i="155"/>
  <c r="AL4" i="155"/>
  <c r="FH4" i="155"/>
  <c r="CN4" i="155"/>
  <c r="EP4" i="155"/>
  <c r="DF4" i="155"/>
  <c r="BV4" i="155"/>
  <c r="BD4" i="155"/>
  <c r="B4" i="155"/>
  <c r="DX4" i="155"/>
  <c r="FZ4" i="155"/>
  <c r="T5" i="155"/>
  <c r="AL5" i="155"/>
  <c r="FH5" i="155"/>
  <c r="CN5" i="155"/>
  <c r="EP5" i="155"/>
  <c r="DF5" i="155"/>
  <c r="BV5" i="155"/>
  <c r="BD5" i="155"/>
  <c r="B5" i="155"/>
  <c r="DX5" i="155"/>
  <c r="FZ5" i="155"/>
  <c r="T6" i="155"/>
  <c r="AL6" i="155"/>
  <c r="FH6" i="155"/>
  <c r="CN6" i="155"/>
  <c r="EP6" i="155"/>
  <c r="DF6" i="155"/>
  <c r="BV6" i="155"/>
  <c r="BD6" i="155"/>
  <c r="B6" i="155"/>
  <c r="DX6" i="155"/>
  <c r="FZ6" i="155"/>
  <c r="T7" i="155"/>
  <c r="AL7" i="155"/>
  <c r="FH7" i="155"/>
  <c r="CN7" i="155"/>
  <c r="EP7" i="155"/>
  <c r="DF7" i="155"/>
  <c r="BV7" i="155"/>
  <c r="BD7" i="155"/>
  <c r="B7" i="155"/>
  <c r="DX7" i="155"/>
  <c r="FZ7" i="155"/>
  <c r="T8" i="155"/>
  <c r="AL8" i="155"/>
  <c r="FH8" i="155"/>
  <c r="CN8" i="155"/>
  <c r="EP8" i="155"/>
  <c r="DF8" i="155"/>
  <c r="BV8" i="155"/>
  <c r="BD8" i="155"/>
  <c r="B8" i="155"/>
  <c r="DX8" i="155"/>
  <c r="FZ8" i="155"/>
  <c r="T9" i="155"/>
  <c r="AL9" i="155"/>
  <c r="FH9" i="155"/>
  <c r="CN9" i="155"/>
  <c r="EP9" i="155"/>
  <c r="DF9" i="155"/>
  <c r="BV9" i="155"/>
  <c r="BD9" i="155"/>
  <c r="B9" i="155"/>
  <c r="DX9" i="155"/>
  <c r="FZ9" i="155"/>
  <c r="T10" i="155"/>
  <c r="AL10" i="155"/>
  <c r="FH10" i="155"/>
  <c r="CN10" i="155"/>
  <c r="EP10" i="155"/>
  <c r="DF10" i="155"/>
  <c r="BV10" i="155"/>
  <c r="BD10" i="155"/>
  <c r="B10" i="155"/>
  <c r="DX10" i="155"/>
  <c r="FZ10" i="155"/>
  <c r="T11" i="155"/>
  <c r="AL11" i="155"/>
  <c r="FH11" i="155"/>
  <c r="CN11" i="155"/>
  <c r="EP11" i="155"/>
  <c r="DF11" i="155"/>
  <c r="BV11" i="155"/>
  <c r="BD11" i="155"/>
  <c r="B11" i="155"/>
  <c r="DX11" i="155"/>
  <c r="FZ11" i="155"/>
  <c r="T12" i="155"/>
  <c r="AL12" i="155"/>
  <c r="FH12" i="155"/>
  <c r="CN12" i="155"/>
  <c r="EP12" i="155"/>
  <c r="DF12" i="155"/>
  <c r="BV12" i="155"/>
  <c r="BD12" i="155"/>
  <c r="B12" i="155"/>
  <c r="DX12" i="155"/>
  <c r="FZ12" i="155"/>
  <c r="T13" i="155"/>
  <c r="AL13" i="155"/>
  <c r="FH13" i="155"/>
  <c r="CN13" i="155"/>
  <c r="EP13" i="155"/>
  <c r="DF13" i="155"/>
  <c r="BV13" i="155"/>
  <c r="BD13" i="155"/>
  <c r="B13" i="155"/>
  <c r="DX13" i="155"/>
  <c r="FZ13" i="155"/>
  <c r="T14" i="155"/>
  <c r="AL14" i="155"/>
  <c r="FH14" i="155"/>
  <c r="CN14" i="155"/>
  <c r="EP14" i="155"/>
  <c r="DF14" i="155"/>
  <c r="BV14" i="155"/>
  <c r="BD14" i="155"/>
  <c r="B14" i="155"/>
  <c r="DX14" i="155"/>
  <c r="FZ14" i="155"/>
  <c r="T15" i="155"/>
  <c r="AL15" i="155"/>
  <c r="FH15" i="155"/>
  <c r="CN15" i="155"/>
  <c r="EP15" i="155"/>
  <c r="DF15" i="155"/>
  <c r="BV15" i="155"/>
  <c r="BD15" i="155"/>
  <c r="B15" i="155"/>
  <c r="DX15" i="155"/>
  <c r="FZ15" i="155"/>
  <c r="T16" i="155"/>
  <c r="AL16" i="155"/>
  <c r="FH16" i="155"/>
  <c r="CN16" i="155"/>
  <c r="EP16" i="155"/>
  <c r="DF16" i="155"/>
  <c r="BV16" i="155"/>
  <c r="BD16" i="155"/>
  <c r="B16" i="155"/>
  <c r="DX16" i="155"/>
  <c r="FZ16" i="155"/>
  <c r="T17" i="155"/>
  <c r="AL17" i="155"/>
  <c r="FH17" i="155"/>
  <c r="CN17" i="155"/>
  <c r="EP17" i="155"/>
  <c r="DF17" i="155"/>
  <c r="BV17" i="155"/>
  <c r="BD17" i="155"/>
  <c r="B17" i="155"/>
  <c r="DX17" i="155"/>
  <c r="FZ17" i="155"/>
  <c r="T18" i="155"/>
  <c r="AL18" i="155"/>
  <c r="FH18" i="155"/>
  <c r="CN18" i="155"/>
  <c r="EP18" i="155"/>
  <c r="DF18" i="155"/>
  <c r="BV18" i="155"/>
  <c r="BD18" i="155"/>
  <c r="B18" i="155"/>
  <c r="DX18" i="155"/>
  <c r="FZ18" i="155"/>
  <c r="T19" i="155"/>
  <c r="AL19" i="155"/>
  <c r="FH19" i="155"/>
  <c r="CN19" i="155"/>
  <c r="EP19" i="155"/>
  <c r="DF19" i="155"/>
  <c r="BV19" i="155"/>
  <c r="BD19" i="155"/>
  <c r="B19" i="155"/>
  <c r="DX19" i="155"/>
  <c r="FZ19" i="155"/>
  <c r="T20" i="155"/>
  <c r="AL20" i="155"/>
  <c r="FH20" i="155"/>
  <c r="CN20" i="155"/>
  <c r="EP20" i="155"/>
  <c r="DF20" i="155"/>
  <c r="BV20" i="155"/>
  <c r="BD20" i="155"/>
  <c r="B20" i="155"/>
  <c r="DX20" i="155"/>
  <c r="FZ20" i="155"/>
  <c r="T21" i="155"/>
  <c r="AL21" i="155"/>
  <c r="FH21" i="155"/>
  <c r="CN21" i="155"/>
  <c r="EP21" i="155"/>
  <c r="DF21" i="155"/>
  <c r="BV21" i="155"/>
  <c r="BD21" i="155"/>
  <c r="B21" i="155"/>
  <c r="DX21" i="155"/>
  <c r="FZ21" i="155"/>
  <c r="T22" i="155"/>
  <c r="AL22" i="155"/>
  <c r="FH22" i="155"/>
  <c r="CN22" i="155"/>
  <c r="EP22" i="155"/>
  <c r="DF22" i="155"/>
  <c r="BV22" i="155"/>
  <c r="BD22" i="155"/>
  <c r="B22" i="155"/>
  <c r="DX22" i="155"/>
  <c r="FZ22" i="155"/>
  <c r="T23" i="155"/>
  <c r="AL23" i="155"/>
  <c r="FH23" i="155"/>
  <c r="CN23" i="155"/>
  <c r="EP23" i="155"/>
  <c r="DF23" i="155"/>
  <c r="BV23" i="155"/>
  <c r="BD23" i="155"/>
  <c r="B23" i="155"/>
  <c r="DX23" i="155"/>
  <c r="FZ23" i="155"/>
  <c r="T24" i="155"/>
  <c r="AL24" i="155"/>
  <c r="FH24" i="155"/>
  <c r="CN24" i="155"/>
  <c r="EP24" i="155"/>
  <c r="DF24" i="155"/>
  <c r="BV24" i="155"/>
  <c r="BD24" i="155"/>
  <c r="B24" i="155"/>
  <c r="DX24" i="155"/>
  <c r="FZ24" i="155"/>
  <c r="T25" i="155"/>
  <c r="AL25" i="155"/>
  <c r="FH25" i="155"/>
  <c r="CN25" i="155"/>
  <c r="EP25" i="155"/>
  <c r="DF25" i="155"/>
  <c r="BV25" i="155"/>
  <c r="BD25" i="155"/>
  <c r="B25" i="155"/>
  <c r="DX25" i="155"/>
  <c r="FZ25" i="155"/>
  <c r="T26" i="155"/>
  <c r="AL26" i="155"/>
  <c r="FH26" i="155"/>
  <c r="CN26" i="155"/>
  <c r="EP26" i="155"/>
  <c r="DF26" i="155"/>
  <c r="BV26" i="155"/>
  <c r="BD26" i="155"/>
  <c r="B26" i="155"/>
  <c r="DX26" i="155"/>
  <c r="FZ26" i="155"/>
  <c r="T27" i="155"/>
  <c r="AL27" i="155"/>
  <c r="FH27" i="155"/>
  <c r="CN27" i="155"/>
  <c r="EP27" i="155"/>
  <c r="DF27" i="155"/>
  <c r="BV27" i="155"/>
  <c r="BD27" i="155"/>
  <c r="B27" i="155"/>
  <c r="DX27" i="155"/>
  <c r="FZ27" i="155"/>
  <c r="T28" i="155"/>
  <c r="AL28" i="155"/>
  <c r="FH28" i="155"/>
  <c r="CN28" i="155"/>
  <c r="EP28" i="155"/>
  <c r="DF28" i="155"/>
  <c r="BV28" i="155"/>
  <c r="BD28" i="155"/>
  <c r="B28" i="155"/>
  <c r="DX28" i="155"/>
  <c r="FZ28" i="155"/>
  <c r="T29" i="155"/>
  <c r="AL29" i="155"/>
  <c r="FH29" i="155"/>
  <c r="CN29" i="155"/>
  <c r="EP29" i="155"/>
  <c r="DF29" i="155"/>
  <c r="BV29" i="155"/>
  <c r="BD29" i="155"/>
  <c r="B29" i="155"/>
  <c r="DX29" i="155"/>
  <c r="FZ29" i="155"/>
  <c r="T30" i="155"/>
  <c r="AL30" i="155"/>
  <c r="FH30" i="155"/>
  <c r="CN30" i="155"/>
  <c r="EP30" i="155"/>
  <c r="DF30" i="155"/>
  <c r="BV30" i="155"/>
  <c r="BD30" i="155"/>
  <c r="B30" i="155"/>
  <c r="DX30" i="155"/>
  <c r="FZ30" i="155"/>
  <c r="T31" i="155"/>
  <c r="AL31" i="155"/>
  <c r="FH31" i="155"/>
  <c r="CN31" i="155"/>
  <c r="EP31" i="155"/>
  <c r="DF31" i="155"/>
  <c r="BV31" i="155"/>
  <c r="BD31" i="155"/>
  <c r="B31" i="155"/>
  <c r="DX31" i="155"/>
  <c r="FZ31" i="155"/>
  <c r="T32" i="155"/>
  <c r="AL32" i="155"/>
  <c r="FH32" i="155"/>
  <c r="CN32" i="155"/>
  <c r="EP32" i="155"/>
  <c r="DF32" i="155"/>
  <c r="BV32" i="155"/>
  <c r="BD32" i="155"/>
  <c r="B32" i="155"/>
  <c r="DX32" i="155"/>
  <c r="FZ32" i="155"/>
  <c r="T33" i="155"/>
  <c r="AL33" i="155"/>
  <c r="FH33" i="155"/>
  <c r="CN33" i="155"/>
  <c r="EP33" i="155"/>
  <c r="DF33" i="155"/>
  <c r="BV33" i="155"/>
  <c r="BD33" i="155"/>
  <c r="B33" i="155"/>
  <c r="DX33" i="155"/>
  <c r="FZ33" i="155"/>
  <c r="T34" i="155"/>
  <c r="AL34" i="155"/>
  <c r="FH34" i="155"/>
  <c r="CN34" i="155"/>
  <c r="EP34" i="155"/>
  <c r="DF34" i="155"/>
  <c r="BV34" i="155"/>
  <c r="BD34" i="155"/>
  <c r="B34" i="155"/>
  <c r="DX34" i="155"/>
  <c r="FZ34" i="155"/>
  <c r="T35" i="155"/>
  <c r="AL35" i="155"/>
  <c r="FH35" i="155"/>
  <c r="CN35" i="155"/>
  <c r="EP35" i="155"/>
  <c r="DF35" i="155"/>
  <c r="BV35" i="155"/>
  <c r="BD35" i="155"/>
  <c r="B35" i="155"/>
  <c r="DX35" i="155"/>
  <c r="FZ35" i="155"/>
  <c r="T36" i="155"/>
  <c r="AL36" i="155"/>
  <c r="FH36" i="155"/>
  <c r="CN36" i="155"/>
  <c r="EP36" i="155"/>
  <c r="DF36" i="155"/>
  <c r="BV36" i="155"/>
  <c r="BD36" i="155"/>
  <c r="B36" i="155"/>
  <c r="DX36" i="155"/>
  <c r="FZ36" i="155"/>
  <c r="T37" i="155"/>
  <c r="AL37" i="155"/>
  <c r="FH37" i="155"/>
  <c r="CN37" i="155"/>
  <c r="EP37" i="155"/>
  <c r="DF37" i="155"/>
  <c r="BV37" i="155"/>
  <c r="BD37" i="155"/>
  <c r="B37" i="155"/>
  <c r="DX37" i="155"/>
  <c r="FZ37" i="155"/>
  <c r="T38" i="155"/>
  <c r="AL38" i="155"/>
  <c r="FH38" i="155"/>
  <c r="CN38" i="155"/>
  <c r="EP38" i="155"/>
  <c r="DF38" i="155"/>
  <c r="BV38" i="155"/>
  <c r="BD38" i="155"/>
  <c r="B38" i="155"/>
  <c r="DX38" i="155"/>
  <c r="FZ38" i="155"/>
  <c r="T39" i="155"/>
  <c r="AL39" i="155"/>
  <c r="FH39" i="155"/>
  <c r="CN39" i="155"/>
  <c r="EP39" i="155"/>
  <c r="DF39" i="155"/>
  <c r="BV39" i="155"/>
  <c r="BD39" i="155"/>
  <c r="B39" i="155"/>
  <c r="DX39" i="155"/>
  <c r="FZ39" i="155"/>
  <c r="T40" i="155"/>
  <c r="AL40" i="155"/>
  <c r="FH40" i="155"/>
  <c r="CN40" i="155"/>
  <c r="EP40" i="155"/>
  <c r="DF40" i="155"/>
  <c r="BV40" i="155"/>
  <c r="BD40" i="155"/>
  <c r="B40" i="155"/>
  <c r="DX40" i="155"/>
  <c r="FZ40" i="155"/>
  <c r="T41" i="155"/>
  <c r="AL41" i="155"/>
  <c r="FH41" i="155"/>
  <c r="CN41" i="155"/>
  <c r="EP41" i="155"/>
  <c r="DF41" i="155"/>
  <c r="BV41" i="155"/>
  <c r="BD41" i="155"/>
  <c r="B41" i="155"/>
  <c r="DX41" i="155"/>
  <c r="FZ41" i="155"/>
  <c r="T42" i="155"/>
  <c r="AL42" i="155"/>
  <c r="FH42" i="155"/>
  <c r="CN42" i="155"/>
  <c r="EP42" i="155"/>
  <c r="DF42" i="155"/>
  <c r="BV42" i="155"/>
  <c r="BD42" i="155"/>
  <c r="B42" i="155"/>
  <c r="DX42" i="155"/>
  <c r="FZ42" i="155"/>
  <c r="T43" i="155"/>
  <c r="AL43" i="155"/>
  <c r="FH43" i="155"/>
  <c r="CN43" i="155"/>
  <c r="EP43" i="155"/>
  <c r="DF43" i="155"/>
  <c r="BV43" i="155"/>
  <c r="BD43" i="155"/>
  <c r="B43" i="155"/>
  <c r="DX43" i="155"/>
  <c r="FZ43" i="155"/>
  <c r="T44" i="155"/>
  <c r="AL44" i="155"/>
  <c r="FH44" i="155"/>
  <c r="CN44" i="155"/>
  <c r="EP44" i="155"/>
  <c r="DF44" i="155"/>
  <c r="BV44" i="155"/>
  <c r="BD44" i="155"/>
  <c r="B44" i="155"/>
  <c r="DX44" i="155"/>
  <c r="FZ44" i="155"/>
  <c r="T45" i="155"/>
  <c r="AL45" i="155"/>
  <c r="FH45" i="155"/>
  <c r="CN45" i="155"/>
  <c r="EP45" i="155"/>
  <c r="DF45" i="155"/>
  <c r="BV45" i="155"/>
  <c r="BD45" i="155"/>
  <c r="B45" i="155"/>
  <c r="DX45" i="155"/>
  <c r="FZ45" i="155"/>
  <c r="T46" i="155"/>
  <c r="AL46" i="155"/>
  <c r="FH46" i="155"/>
  <c r="CN46" i="155"/>
  <c r="EP46" i="155"/>
  <c r="DF46" i="155"/>
  <c r="BV46" i="155"/>
  <c r="BD46" i="155"/>
  <c r="B46" i="155"/>
  <c r="DX46" i="155"/>
  <c r="FZ46" i="155"/>
  <c r="T47" i="155"/>
  <c r="AL47" i="155"/>
  <c r="FH47" i="155"/>
  <c r="CN47" i="155"/>
  <c r="EP47" i="155"/>
  <c r="DF47" i="155"/>
  <c r="BV47" i="155"/>
  <c r="BD47" i="155"/>
  <c r="B47" i="155"/>
  <c r="DX47" i="155"/>
  <c r="FZ47" i="155"/>
  <c r="T48" i="155"/>
  <c r="AL48" i="155"/>
  <c r="FH48" i="155"/>
  <c r="CN48" i="155"/>
  <c r="EP48" i="155"/>
  <c r="DF48" i="155"/>
  <c r="BV48" i="155"/>
  <c r="BD48" i="155"/>
  <c r="B48" i="155"/>
  <c r="DX48" i="155"/>
  <c r="FZ48" i="155"/>
  <c r="T49" i="155"/>
  <c r="AL49" i="155"/>
  <c r="FH49" i="155"/>
  <c r="CN49" i="155"/>
  <c r="EP49" i="155"/>
  <c r="DF49" i="155"/>
  <c r="BV49" i="155"/>
  <c r="BD49" i="155"/>
  <c r="B49" i="155"/>
  <c r="DX49" i="155"/>
  <c r="FZ49" i="155"/>
  <c r="T50" i="155"/>
  <c r="AL50" i="155"/>
  <c r="FH50" i="155"/>
  <c r="CN50" i="155"/>
  <c r="EP50" i="155"/>
  <c r="DF50" i="155"/>
  <c r="BV50" i="155"/>
  <c r="BD50" i="155"/>
  <c r="B50" i="155"/>
  <c r="DX50" i="155"/>
  <c r="FZ50" i="155"/>
  <c r="T51" i="155"/>
  <c r="AL51" i="155"/>
  <c r="FH51" i="155"/>
  <c r="CN51" i="155"/>
  <c r="EP51" i="155"/>
  <c r="DF51" i="155"/>
  <c r="BV51" i="155"/>
  <c r="BD51" i="155"/>
  <c r="B51" i="155"/>
  <c r="DX51" i="155"/>
  <c r="FZ51" i="155"/>
  <c r="T52" i="155"/>
  <c r="AL52" i="155"/>
  <c r="FH52" i="155"/>
  <c r="CN52" i="155"/>
  <c r="EP52" i="155"/>
  <c r="DF52" i="155"/>
  <c r="BV52" i="155"/>
  <c r="BD52" i="155"/>
  <c r="B52" i="155"/>
  <c r="DX52" i="155"/>
  <c r="FZ52" i="155"/>
  <c r="AL1" i="155"/>
  <c r="FH1" i="155"/>
  <c r="CN1" i="155"/>
  <c r="EP1" i="155"/>
  <c r="DF1" i="155"/>
  <c r="BV1" i="155"/>
  <c r="BD1" i="155"/>
  <c r="B1" i="155"/>
  <c r="DX1" i="155"/>
  <c r="FZ1" i="155"/>
  <c r="T1" i="155"/>
  <c r="EP3" i="168"/>
  <c r="EQ3" i="168"/>
  <c r="ER3" i="168"/>
  <c r="ES3" i="168"/>
  <c r="ET3" i="168"/>
  <c r="EU3" i="168"/>
  <c r="EV3" i="168"/>
  <c r="EW3" i="168"/>
  <c r="EX3" i="168"/>
  <c r="EY3" i="168"/>
  <c r="EZ3" i="168"/>
  <c r="FA3" i="168"/>
  <c r="FB3" i="168"/>
  <c r="FC3" i="168"/>
  <c r="FD3" i="168"/>
  <c r="FE3" i="168"/>
  <c r="EP4" i="168"/>
  <c r="EQ4" i="168"/>
  <c r="ER4" i="168"/>
  <c r="ES4" i="168"/>
  <c r="ET4" i="168"/>
  <c r="EU4" i="168"/>
  <c r="EV4" i="168"/>
  <c r="EW4" i="168"/>
  <c r="EX4" i="168"/>
  <c r="EY4" i="168"/>
  <c r="EZ4" i="168"/>
  <c r="FA4" i="168"/>
  <c r="FB4" i="168"/>
  <c r="FC4" i="168"/>
  <c r="FD4" i="168"/>
  <c r="FE4" i="168"/>
  <c r="EP5" i="168"/>
  <c r="EQ5" i="168"/>
  <c r="ER5" i="168"/>
  <c r="ES5" i="168"/>
  <c r="ET5" i="168"/>
  <c r="EU5" i="168"/>
  <c r="EV5" i="168"/>
  <c r="EW5" i="168"/>
  <c r="EX5" i="168"/>
  <c r="EY5" i="168"/>
  <c r="EZ5" i="168"/>
  <c r="FA5" i="168"/>
  <c r="FB5" i="168"/>
  <c r="FC5" i="168"/>
  <c r="FD5" i="168"/>
  <c r="FE5" i="168"/>
  <c r="EP6" i="168"/>
  <c r="EQ6" i="168"/>
  <c r="ER6" i="168"/>
  <c r="ES6" i="168"/>
  <c r="ET6" i="168"/>
  <c r="EU6" i="168"/>
  <c r="EV6" i="168"/>
  <c r="EW6" i="168"/>
  <c r="EX6" i="168"/>
  <c r="EY6" i="168"/>
  <c r="EZ6" i="168"/>
  <c r="FA6" i="168"/>
  <c r="FB6" i="168"/>
  <c r="FC6" i="168"/>
  <c r="FD6" i="168"/>
  <c r="FE6" i="168"/>
  <c r="EP7" i="168"/>
  <c r="EQ7" i="168"/>
  <c r="ER7" i="168"/>
  <c r="ES7" i="168"/>
  <c r="ET7" i="168"/>
  <c r="EU7" i="168"/>
  <c r="EV7" i="168"/>
  <c r="EW7" i="168"/>
  <c r="EX7" i="168"/>
  <c r="EY7" i="168"/>
  <c r="EZ7" i="168"/>
  <c r="FA7" i="168"/>
  <c r="FB7" i="168"/>
  <c r="FC7" i="168"/>
  <c r="FD7" i="168"/>
  <c r="FE7" i="168"/>
  <c r="EP8" i="168"/>
  <c r="EQ8" i="168"/>
  <c r="ER8" i="168"/>
  <c r="ES8" i="168"/>
  <c r="ET8" i="168"/>
  <c r="EU8" i="168"/>
  <c r="EV8" i="168"/>
  <c r="EW8" i="168"/>
  <c r="EX8" i="168"/>
  <c r="EY8" i="168"/>
  <c r="EZ8" i="168"/>
  <c r="FA8" i="168"/>
  <c r="FB8" i="168"/>
  <c r="FC8" i="168"/>
  <c r="FD8" i="168"/>
  <c r="FE8" i="168"/>
  <c r="EP9" i="168"/>
  <c r="EQ9" i="168"/>
  <c r="ER9" i="168"/>
  <c r="ES9" i="168"/>
  <c r="ET9" i="168"/>
  <c r="EU9" i="168"/>
  <c r="EV9" i="168"/>
  <c r="EW9" i="168"/>
  <c r="EX9" i="168"/>
  <c r="EY9" i="168"/>
  <c r="EZ9" i="168"/>
  <c r="FA9" i="168"/>
  <c r="FB9" i="168"/>
  <c r="FC9" i="168"/>
  <c r="FD9" i="168"/>
  <c r="FE9" i="168"/>
  <c r="EP10" i="168"/>
  <c r="EQ10" i="168"/>
  <c r="ER10" i="168"/>
  <c r="ES10" i="168"/>
  <c r="ET10" i="168"/>
  <c r="EU10" i="168"/>
  <c r="EV10" i="168"/>
  <c r="EW10" i="168"/>
  <c r="EX10" i="168"/>
  <c r="EY10" i="168"/>
  <c r="EZ10" i="168"/>
  <c r="FA10" i="168"/>
  <c r="FB10" i="168"/>
  <c r="FC10" i="168"/>
  <c r="FD10" i="168"/>
  <c r="FE10" i="168"/>
  <c r="EP11" i="168"/>
  <c r="EQ11" i="168"/>
  <c r="ER11" i="168"/>
  <c r="ES11" i="168"/>
  <c r="ET11" i="168"/>
  <c r="EU11" i="168"/>
  <c r="EV11" i="168"/>
  <c r="EW11" i="168"/>
  <c r="EX11" i="168"/>
  <c r="EY11" i="168"/>
  <c r="EZ11" i="168"/>
  <c r="FA11" i="168"/>
  <c r="FB11" i="168"/>
  <c r="FC11" i="168"/>
  <c r="FD11" i="168"/>
  <c r="FE11" i="168"/>
  <c r="EP12" i="168"/>
  <c r="EQ12" i="168"/>
  <c r="ER12" i="168"/>
  <c r="ES12" i="168"/>
  <c r="ET12" i="168"/>
  <c r="EU12" i="168"/>
  <c r="EV12" i="168"/>
  <c r="EW12" i="168"/>
  <c r="EX12" i="168"/>
  <c r="EY12" i="168"/>
  <c r="EZ12" i="168"/>
  <c r="FA12" i="168"/>
  <c r="FB12" i="168"/>
  <c r="FC12" i="168"/>
  <c r="FD12" i="168"/>
  <c r="FE12" i="168"/>
  <c r="EP13" i="168"/>
  <c r="EQ13" i="168"/>
  <c r="ER13" i="168"/>
  <c r="ES13" i="168"/>
  <c r="ET13" i="168"/>
  <c r="EU13" i="168"/>
  <c r="EV13" i="168"/>
  <c r="EW13" i="168"/>
  <c r="EX13" i="168"/>
  <c r="EY13" i="168"/>
  <c r="EZ13" i="168"/>
  <c r="FA13" i="168"/>
  <c r="FB13" i="168"/>
  <c r="FC13" i="168"/>
  <c r="FD13" i="168"/>
  <c r="FE13" i="168"/>
  <c r="EP14" i="168"/>
  <c r="EQ14" i="168"/>
  <c r="ER14" i="168"/>
  <c r="ES14" i="168"/>
  <c r="ET14" i="168"/>
  <c r="EU14" i="168"/>
  <c r="EV14" i="168"/>
  <c r="EW14" i="168"/>
  <c r="EX14" i="168"/>
  <c r="EY14" i="168"/>
  <c r="EZ14" i="168"/>
  <c r="FA14" i="168"/>
  <c r="FB14" i="168"/>
  <c r="FC14" i="168"/>
  <c r="FD14" i="168"/>
  <c r="FE14" i="168"/>
  <c r="EP15" i="168"/>
  <c r="EQ15" i="168"/>
  <c r="ER15" i="168"/>
  <c r="ES15" i="168"/>
  <c r="ET15" i="168"/>
  <c r="EU15" i="168"/>
  <c r="EV15" i="168"/>
  <c r="EW15" i="168"/>
  <c r="EX15" i="168"/>
  <c r="EY15" i="168"/>
  <c r="EZ15" i="168"/>
  <c r="FA15" i="168"/>
  <c r="FB15" i="168"/>
  <c r="FC15" i="168"/>
  <c r="FD15" i="168"/>
  <c r="FE15" i="168"/>
  <c r="EP16" i="168"/>
  <c r="EQ16" i="168"/>
  <c r="ER16" i="168"/>
  <c r="ES16" i="168"/>
  <c r="ET16" i="168"/>
  <c r="EU16" i="168"/>
  <c r="EV16" i="168"/>
  <c r="EW16" i="168"/>
  <c r="EX16" i="168"/>
  <c r="EY16" i="168"/>
  <c r="EZ16" i="168"/>
  <c r="FA16" i="168"/>
  <c r="FB16" i="168"/>
  <c r="FC16" i="168"/>
  <c r="FD16" i="168"/>
  <c r="FE16" i="168"/>
  <c r="EP17" i="168"/>
  <c r="EQ17" i="168"/>
  <c r="ER17" i="168"/>
  <c r="ES17" i="168"/>
  <c r="ET17" i="168"/>
  <c r="EU17" i="168"/>
  <c r="EV17" i="168"/>
  <c r="EW17" i="168"/>
  <c r="EX17" i="168"/>
  <c r="EY17" i="168"/>
  <c r="EZ17" i="168"/>
  <c r="FA17" i="168"/>
  <c r="FB17" i="168"/>
  <c r="FC17" i="168"/>
  <c r="FD17" i="168"/>
  <c r="FE17" i="168"/>
  <c r="EP18" i="168"/>
  <c r="EQ18" i="168"/>
  <c r="ER18" i="168"/>
  <c r="ES18" i="168"/>
  <c r="ET18" i="168"/>
  <c r="EU18" i="168"/>
  <c r="EV18" i="168"/>
  <c r="EW18" i="168"/>
  <c r="EX18" i="168"/>
  <c r="EY18" i="168"/>
  <c r="EZ18" i="168"/>
  <c r="FA18" i="168"/>
  <c r="FB18" i="168"/>
  <c r="FC18" i="168"/>
  <c r="FD18" i="168"/>
  <c r="FE18" i="168"/>
  <c r="EP19" i="168"/>
  <c r="EQ19" i="168"/>
  <c r="ER19" i="168"/>
  <c r="ES19" i="168"/>
  <c r="ET19" i="168"/>
  <c r="EU19" i="168"/>
  <c r="EV19" i="168"/>
  <c r="EW19" i="168"/>
  <c r="EX19" i="168"/>
  <c r="EY19" i="168"/>
  <c r="EZ19" i="168"/>
  <c r="FA19" i="168"/>
  <c r="FB19" i="168"/>
  <c r="FC19" i="168"/>
  <c r="FD19" i="168"/>
  <c r="FE19" i="168"/>
  <c r="EP20" i="168"/>
  <c r="EQ20" i="168"/>
  <c r="ER20" i="168"/>
  <c r="ES20" i="168"/>
  <c r="ET20" i="168"/>
  <c r="EU20" i="168"/>
  <c r="EV20" i="168"/>
  <c r="EW20" i="168"/>
  <c r="EX20" i="168"/>
  <c r="EY20" i="168"/>
  <c r="EZ20" i="168"/>
  <c r="FA20" i="168"/>
  <c r="FB20" i="168"/>
  <c r="FC20" i="168"/>
  <c r="FD20" i="168"/>
  <c r="FE20" i="168"/>
  <c r="EP21" i="168"/>
  <c r="EQ21" i="168"/>
  <c r="ER21" i="168"/>
  <c r="ES21" i="168"/>
  <c r="ET21" i="168"/>
  <c r="EU21" i="168"/>
  <c r="EV21" i="168"/>
  <c r="EW21" i="168"/>
  <c r="EX21" i="168"/>
  <c r="EY21" i="168"/>
  <c r="EZ21" i="168"/>
  <c r="FA21" i="168"/>
  <c r="FB21" i="168"/>
  <c r="FC21" i="168"/>
  <c r="FD21" i="168"/>
  <c r="FE21" i="168"/>
  <c r="EP22" i="168"/>
  <c r="EQ22" i="168"/>
  <c r="ER22" i="168"/>
  <c r="ES22" i="168"/>
  <c r="ET22" i="168"/>
  <c r="EU22" i="168"/>
  <c r="EV22" i="168"/>
  <c r="EW22" i="168"/>
  <c r="EX22" i="168"/>
  <c r="EY22" i="168"/>
  <c r="EZ22" i="168"/>
  <c r="FA22" i="168"/>
  <c r="FB22" i="168"/>
  <c r="FC22" i="168"/>
  <c r="FD22" i="168"/>
  <c r="FE22" i="168"/>
  <c r="EP23" i="168"/>
  <c r="EQ23" i="168"/>
  <c r="ER23" i="168"/>
  <c r="ES23" i="168"/>
  <c r="ET23" i="168"/>
  <c r="EU23" i="168"/>
  <c r="EV23" i="168"/>
  <c r="EW23" i="168"/>
  <c r="EX23" i="168"/>
  <c r="EY23" i="168"/>
  <c r="EZ23" i="168"/>
  <c r="FA23" i="168"/>
  <c r="FB23" i="168"/>
  <c r="FC23" i="168"/>
  <c r="FD23" i="168"/>
  <c r="FE23" i="168"/>
  <c r="EP24" i="168"/>
  <c r="EQ24" i="168"/>
  <c r="ER24" i="168"/>
  <c r="ES24" i="168"/>
  <c r="ET24" i="168"/>
  <c r="EU24" i="168"/>
  <c r="EV24" i="168"/>
  <c r="EW24" i="168"/>
  <c r="EX24" i="168"/>
  <c r="EY24" i="168"/>
  <c r="EZ24" i="168"/>
  <c r="FA24" i="168"/>
  <c r="FB24" i="168"/>
  <c r="FC24" i="168"/>
  <c r="FD24" i="168"/>
  <c r="FE24" i="168"/>
  <c r="EP25" i="168"/>
  <c r="EQ25" i="168"/>
  <c r="ER25" i="168"/>
  <c r="ES25" i="168"/>
  <c r="ET25" i="168"/>
  <c r="EU25" i="168"/>
  <c r="EV25" i="168"/>
  <c r="EW25" i="168"/>
  <c r="EX25" i="168"/>
  <c r="EY25" i="168"/>
  <c r="EZ25" i="168"/>
  <c r="FA25" i="168"/>
  <c r="FB25" i="168"/>
  <c r="FC25" i="168"/>
  <c r="FD25" i="168"/>
  <c r="FE25" i="168"/>
  <c r="EP26" i="168"/>
  <c r="EQ26" i="168"/>
  <c r="ER26" i="168"/>
  <c r="ES26" i="168"/>
  <c r="ET26" i="168"/>
  <c r="EU26" i="168"/>
  <c r="EV26" i="168"/>
  <c r="EW26" i="168"/>
  <c r="EX26" i="168"/>
  <c r="EY26" i="168"/>
  <c r="EZ26" i="168"/>
  <c r="FA26" i="168"/>
  <c r="FB26" i="168"/>
  <c r="FC26" i="168"/>
  <c r="FD26" i="168"/>
  <c r="FE26" i="168"/>
  <c r="EP27" i="168"/>
  <c r="EQ27" i="168"/>
  <c r="ER27" i="168"/>
  <c r="ES27" i="168"/>
  <c r="ET27" i="168"/>
  <c r="EU27" i="168"/>
  <c r="EV27" i="168"/>
  <c r="EW27" i="168"/>
  <c r="EX27" i="168"/>
  <c r="EY27" i="168"/>
  <c r="EZ27" i="168"/>
  <c r="FA27" i="168"/>
  <c r="FB27" i="168"/>
  <c r="FC27" i="168"/>
  <c r="FD27" i="168"/>
  <c r="FE27" i="168"/>
  <c r="EP28" i="168"/>
  <c r="EQ28" i="168"/>
  <c r="ER28" i="168"/>
  <c r="ES28" i="168"/>
  <c r="ET28" i="168"/>
  <c r="EU28" i="168"/>
  <c r="EV28" i="168"/>
  <c r="EW28" i="168"/>
  <c r="EX28" i="168"/>
  <c r="EY28" i="168"/>
  <c r="EZ28" i="168"/>
  <c r="FA28" i="168"/>
  <c r="FB28" i="168"/>
  <c r="FC28" i="168"/>
  <c r="FD28" i="168"/>
  <c r="FE28" i="168"/>
  <c r="EP29" i="168"/>
  <c r="EQ29" i="168"/>
  <c r="ER29" i="168"/>
  <c r="ES29" i="168"/>
  <c r="ET29" i="168"/>
  <c r="EU29" i="168"/>
  <c r="EV29" i="168"/>
  <c r="EW29" i="168"/>
  <c r="EX29" i="168"/>
  <c r="EY29" i="168"/>
  <c r="EZ29" i="168"/>
  <c r="FA29" i="168"/>
  <c r="FB29" i="168"/>
  <c r="FC29" i="168"/>
  <c r="FD29" i="168"/>
  <c r="FE29" i="168"/>
  <c r="EP30" i="168"/>
  <c r="EQ30" i="168"/>
  <c r="ER30" i="168"/>
  <c r="ES30" i="168"/>
  <c r="ET30" i="168"/>
  <c r="EU30" i="168"/>
  <c r="EV30" i="168"/>
  <c r="EW30" i="168"/>
  <c r="EX30" i="168"/>
  <c r="EY30" i="168"/>
  <c r="EZ30" i="168"/>
  <c r="FA30" i="168"/>
  <c r="FB30" i="168"/>
  <c r="FC30" i="168"/>
  <c r="FD30" i="168"/>
  <c r="FE30" i="168"/>
  <c r="EP31" i="168"/>
  <c r="EQ31" i="168"/>
  <c r="ER31" i="168"/>
  <c r="ES31" i="168"/>
  <c r="ET31" i="168"/>
  <c r="EU31" i="168"/>
  <c r="EV31" i="168"/>
  <c r="EW31" i="168"/>
  <c r="EX31" i="168"/>
  <c r="EY31" i="168"/>
  <c r="EZ31" i="168"/>
  <c r="FA31" i="168"/>
  <c r="FB31" i="168"/>
  <c r="FC31" i="168"/>
  <c r="FD31" i="168"/>
  <c r="FE31" i="168"/>
  <c r="EP32" i="168"/>
  <c r="EQ32" i="168"/>
  <c r="ER32" i="168"/>
  <c r="ES32" i="168"/>
  <c r="ET32" i="168"/>
  <c r="EU32" i="168"/>
  <c r="EV32" i="168"/>
  <c r="EW32" i="168"/>
  <c r="EX32" i="168"/>
  <c r="EY32" i="168"/>
  <c r="EZ32" i="168"/>
  <c r="FA32" i="168"/>
  <c r="FB32" i="168"/>
  <c r="FC32" i="168"/>
  <c r="FD32" i="168"/>
  <c r="FE32" i="168"/>
  <c r="EP33" i="168"/>
  <c r="EQ33" i="168"/>
  <c r="ER33" i="168"/>
  <c r="ES33" i="168"/>
  <c r="ET33" i="168"/>
  <c r="EU33" i="168"/>
  <c r="EV33" i="168"/>
  <c r="EW33" i="168"/>
  <c r="EX33" i="168"/>
  <c r="EY33" i="168"/>
  <c r="EZ33" i="168"/>
  <c r="FA33" i="168"/>
  <c r="FB33" i="168"/>
  <c r="FC33" i="168"/>
  <c r="FD33" i="168"/>
  <c r="FE33" i="168"/>
  <c r="EP34" i="168"/>
  <c r="EQ34" i="168"/>
  <c r="ER34" i="168"/>
  <c r="ES34" i="168"/>
  <c r="ET34" i="168"/>
  <c r="EU34" i="168"/>
  <c r="EV34" i="168"/>
  <c r="EW34" i="168"/>
  <c r="EX34" i="168"/>
  <c r="EY34" i="168"/>
  <c r="EZ34" i="168"/>
  <c r="FA34" i="168"/>
  <c r="FB34" i="168"/>
  <c r="FC34" i="168"/>
  <c r="FD34" i="168"/>
  <c r="FE34" i="168"/>
  <c r="EP35" i="168"/>
  <c r="EQ35" i="168"/>
  <c r="ER35" i="168"/>
  <c r="ES35" i="168"/>
  <c r="ET35" i="168"/>
  <c r="EU35" i="168"/>
  <c r="EV35" i="168"/>
  <c r="EW35" i="168"/>
  <c r="EX35" i="168"/>
  <c r="EY35" i="168"/>
  <c r="EZ35" i="168"/>
  <c r="FA35" i="168"/>
  <c r="FB35" i="168"/>
  <c r="FC35" i="168"/>
  <c r="FD35" i="168"/>
  <c r="FE35" i="168"/>
  <c r="EP36" i="168"/>
  <c r="EQ36" i="168"/>
  <c r="ER36" i="168"/>
  <c r="ES36" i="168"/>
  <c r="ET36" i="168"/>
  <c r="EU36" i="168"/>
  <c r="EV36" i="168"/>
  <c r="EW36" i="168"/>
  <c r="EX36" i="168"/>
  <c r="EY36" i="168"/>
  <c r="EZ36" i="168"/>
  <c r="FA36" i="168"/>
  <c r="FB36" i="168"/>
  <c r="FC36" i="168"/>
  <c r="FD36" i="168"/>
  <c r="FE36" i="168"/>
  <c r="EP37" i="168"/>
  <c r="EQ37" i="168"/>
  <c r="ER37" i="168"/>
  <c r="ES37" i="168"/>
  <c r="ET37" i="168"/>
  <c r="EU37" i="168"/>
  <c r="EV37" i="168"/>
  <c r="EW37" i="168"/>
  <c r="EX37" i="168"/>
  <c r="EY37" i="168"/>
  <c r="EZ37" i="168"/>
  <c r="FA37" i="168"/>
  <c r="FB37" i="168"/>
  <c r="FC37" i="168"/>
  <c r="FD37" i="168"/>
  <c r="FE37" i="168"/>
  <c r="EP38" i="168"/>
  <c r="EQ38" i="168"/>
  <c r="ER38" i="168"/>
  <c r="ES38" i="168"/>
  <c r="ET38" i="168"/>
  <c r="EU38" i="168"/>
  <c r="EV38" i="168"/>
  <c r="EW38" i="168"/>
  <c r="EX38" i="168"/>
  <c r="EY38" i="168"/>
  <c r="EZ38" i="168"/>
  <c r="FA38" i="168"/>
  <c r="FB38" i="168"/>
  <c r="FC38" i="168"/>
  <c r="FD38" i="168"/>
  <c r="FE38" i="168"/>
  <c r="EP39" i="168"/>
  <c r="EQ39" i="168"/>
  <c r="ER39" i="168"/>
  <c r="ES39" i="168"/>
  <c r="ET39" i="168"/>
  <c r="EU39" i="168"/>
  <c r="EV39" i="168"/>
  <c r="EW39" i="168"/>
  <c r="EX39" i="168"/>
  <c r="EY39" i="168"/>
  <c r="EZ39" i="168"/>
  <c r="FA39" i="168"/>
  <c r="FB39" i="168"/>
  <c r="FC39" i="168"/>
  <c r="FD39" i="168"/>
  <c r="FE39" i="168"/>
  <c r="EP40" i="168"/>
  <c r="EQ40" i="168"/>
  <c r="ER40" i="168"/>
  <c r="ES40" i="168"/>
  <c r="ET40" i="168"/>
  <c r="EU40" i="168"/>
  <c r="EV40" i="168"/>
  <c r="EW40" i="168"/>
  <c r="EX40" i="168"/>
  <c r="EY40" i="168"/>
  <c r="EZ40" i="168"/>
  <c r="FA40" i="168"/>
  <c r="FB40" i="168"/>
  <c r="FC40" i="168"/>
  <c r="FD40" i="168"/>
  <c r="FE40" i="168"/>
  <c r="EP41" i="168"/>
  <c r="EQ41" i="168"/>
  <c r="ER41" i="168"/>
  <c r="ES41" i="168"/>
  <c r="ET41" i="168"/>
  <c r="EU41" i="168"/>
  <c r="EV41" i="168"/>
  <c r="EW41" i="168"/>
  <c r="EX41" i="168"/>
  <c r="EY41" i="168"/>
  <c r="EZ41" i="168"/>
  <c r="FA41" i="168"/>
  <c r="FB41" i="168"/>
  <c r="FC41" i="168"/>
  <c r="FD41" i="168"/>
  <c r="FE41" i="168"/>
  <c r="EP42" i="168"/>
  <c r="EQ42" i="168"/>
  <c r="ER42" i="168"/>
  <c r="ES42" i="168"/>
  <c r="ET42" i="168"/>
  <c r="EU42" i="168"/>
  <c r="EV42" i="168"/>
  <c r="EW42" i="168"/>
  <c r="EX42" i="168"/>
  <c r="EY42" i="168"/>
  <c r="EZ42" i="168"/>
  <c r="FA42" i="168"/>
  <c r="FB42" i="168"/>
  <c r="FC42" i="168"/>
  <c r="FD42" i="168"/>
  <c r="FE42" i="168"/>
  <c r="EP43" i="168"/>
  <c r="EQ43" i="168"/>
  <c r="ER43" i="168"/>
  <c r="ES43" i="168"/>
  <c r="ET43" i="168"/>
  <c r="EU43" i="168"/>
  <c r="EV43" i="168"/>
  <c r="EW43" i="168"/>
  <c r="EX43" i="168"/>
  <c r="EY43" i="168"/>
  <c r="EZ43" i="168"/>
  <c r="FA43" i="168"/>
  <c r="FB43" i="168"/>
  <c r="FC43" i="168"/>
  <c r="FD43" i="168"/>
  <c r="FE43" i="168"/>
  <c r="EP44" i="168"/>
  <c r="EQ44" i="168"/>
  <c r="ER44" i="168"/>
  <c r="ES44" i="168"/>
  <c r="ET44" i="168"/>
  <c r="EU44" i="168"/>
  <c r="EV44" i="168"/>
  <c r="EW44" i="168"/>
  <c r="EX44" i="168"/>
  <c r="EY44" i="168"/>
  <c r="EZ44" i="168"/>
  <c r="FA44" i="168"/>
  <c r="FB44" i="168"/>
  <c r="FC44" i="168"/>
  <c r="FD44" i="168"/>
  <c r="FE44" i="168"/>
  <c r="EP45" i="168"/>
  <c r="EQ45" i="168"/>
  <c r="ER45" i="168"/>
  <c r="ES45" i="168"/>
  <c r="ET45" i="168"/>
  <c r="EU45" i="168"/>
  <c r="EV45" i="168"/>
  <c r="EW45" i="168"/>
  <c r="EX45" i="168"/>
  <c r="EY45" i="168"/>
  <c r="EZ45" i="168"/>
  <c r="FA45" i="168"/>
  <c r="FB45" i="168"/>
  <c r="FC45" i="168"/>
  <c r="FD45" i="168"/>
  <c r="FE45" i="168"/>
  <c r="EP46" i="168"/>
  <c r="EQ46" i="168"/>
  <c r="ER46" i="168"/>
  <c r="ES46" i="168"/>
  <c r="ET46" i="168"/>
  <c r="EU46" i="168"/>
  <c r="EV46" i="168"/>
  <c r="EW46" i="168"/>
  <c r="EX46" i="168"/>
  <c r="EY46" i="168"/>
  <c r="EZ46" i="168"/>
  <c r="FA46" i="168"/>
  <c r="FB46" i="168"/>
  <c r="FC46" i="168"/>
  <c r="FD46" i="168"/>
  <c r="FE46" i="168"/>
  <c r="EP47" i="168"/>
  <c r="EQ47" i="168"/>
  <c r="ER47" i="168"/>
  <c r="ES47" i="168"/>
  <c r="ET47" i="168"/>
  <c r="EU47" i="168"/>
  <c r="EV47" i="168"/>
  <c r="EW47" i="168"/>
  <c r="EX47" i="168"/>
  <c r="EY47" i="168"/>
  <c r="EZ47" i="168"/>
  <c r="FA47" i="168"/>
  <c r="FB47" i="168"/>
  <c r="FC47" i="168"/>
  <c r="FD47" i="168"/>
  <c r="FE47" i="168"/>
  <c r="EP48" i="168"/>
  <c r="EQ48" i="168"/>
  <c r="ER48" i="168"/>
  <c r="ES48" i="168"/>
  <c r="ET48" i="168"/>
  <c r="EU48" i="168"/>
  <c r="EV48" i="168"/>
  <c r="EW48" i="168"/>
  <c r="EX48" i="168"/>
  <c r="EY48" i="168"/>
  <c r="EZ48" i="168"/>
  <c r="FA48" i="168"/>
  <c r="FB48" i="168"/>
  <c r="FC48" i="168"/>
  <c r="FD48" i="168"/>
  <c r="FE48" i="168"/>
  <c r="EP49" i="168"/>
  <c r="EQ49" i="168"/>
  <c r="ER49" i="168"/>
  <c r="ES49" i="168"/>
  <c r="ET49" i="168"/>
  <c r="EU49" i="168"/>
  <c r="EV49" i="168"/>
  <c r="EW49" i="168"/>
  <c r="EX49" i="168"/>
  <c r="EY49" i="168"/>
  <c r="EZ49" i="168"/>
  <c r="FA49" i="168"/>
  <c r="FB49" i="168"/>
  <c r="FC49" i="168"/>
  <c r="FD49" i="168"/>
  <c r="FE49" i="168"/>
  <c r="EP50" i="168"/>
  <c r="EQ50" i="168"/>
  <c r="ER50" i="168"/>
  <c r="ES50" i="168"/>
  <c r="ET50" i="168"/>
  <c r="EU50" i="168"/>
  <c r="EV50" i="168"/>
  <c r="EW50" i="168"/>
  <c r="EX50" i="168"/>
  <c r="EY50" i="168"/>
  <c r="EZ50" i="168"/>
  <c r="FA50" i="168"/>
  <c r="FB50" i="168"/>
  <c r="FC50" i="168"/>
  <c r="FD50" i="168"/>
  <c r="FE50" i="168"/>
  <c r="EP51" i="168"/>
  <c r="EQ51" i="168"/>
  <c r="ER51" i="168"/>
  <c r="ES51" i="168"/>
  <c r="ET51" i="168"/>
  <c r="EU51" i="168"/>
  <c r="EV51" i="168"/>
  <c r="EW51" i="168"/>
  <c r="EX51" i="168"/>
  <c r="EY51" i="168"/>
  <c r="EZ51" i="168"/>
  <c r="FA51" i="168"/>
  <c r="FB51" i="168"/>
  <c r="FC51" i="168"/>
  <c r="FD51" i="168"/>
  <c r="FE51" i="168"/>
  <c r="EP52" i="168"/>
  <c r="EQ52" i="168"/>
  <c r="ER52" i="168"/>
  <c r="ES52" i="168"/>
  <c r="ET52" i="168"/>
  <c r="EU52" i="168"/>
  <c r="EV52" i="168"/>
  <c r="EW52" i="168"/>
  <c r="EX52" i="168"/>
  <c r="EY52" i="168"/>
  <c r="EZ52" i="168"/>
  <c r="FA52" i="168"/>
  <c r="FB52" i="168"/>
  <c r="FC52" i="168"/>
  <c r="FD52" i="168"/>
  <c r="FE52" i="168"/>
  <c r="EQ2" i="168"/>
  <c r="ER2" i="168"/>
  <c r="ES2" i="168"/>
  <c r="ET2" i="168"/>
  <c r="EU2" i="168"/>
  <c r="EV2" i="168"/>
  <c r="EW2" i="168"/>
  <c r="EX2" i="168"/>
  <c r="EY2" i="168"/>
  <c r="EZ2" i="168"/>
  <c r="FA2" i="168"/>
  <c r="FB2" i="168"/>
  <c r="FC2" i="168"/>
  <c r="FD2" i="168"/>
  <c r="FE2" i="168"/>
  <c r="EP2" i="168"/>
  <c r="DZ3" i="168"/>
  <c r="EA3" i="168"/>
  <c r="EB3" i="168"/>
  <c r="EC3" i="168"/>
  <c r="ED3" i="168"/>
  <c r="EE3" i="168"/>
  <c r="EF3" i="168"/>
  <c r="EG3" i="168"/>
  <c r="EH3" i="168"/>
  <c r="EI3" i="168"/>
  <c r="EJ3" i="168"/>
  <c r="EK3" i="168"/>
  <c r="EL3" i="168"/>
  <c r="EM3" i="168"/>
  <c r="EN3" i="168"/>
  <c r="EO3" i="168"/>
  <c r="DZ4" i="168"/>
  <c r="EA4" i="168"/>
  <c r="EB4" i="168"/>
  <c r="EC4" i="168"/>
  <c r="ED4" i="168"/>
  <c r="EE4" i="168"/>
  <c r="EF4" i="168"/>
  <c r="EG4" i="168"/>
  <c r="EH4" i="168"/>
  <c r="EI4" i="168"/>
  <c r="EJ4" i="168"/>
  <c r="EK4" i="168"/>
  <c r="EL4" i="168"/>
  <c r="EM4" i="168"/>
  <c r="EN4" i="168"/>
  <c r="EO4" i="168"/>
  <c r="DZ5" i="168"/>
  <c r="EA5" i="168"/>
  <c r="EB5" i="168"/>
  <c r="EC5" i="168"/>
  <c r="ED5" i="168"/>
  <c r="EE5" i="168"/>
  <c r="EF5" i="168"/>
  <c r="EG5" i="168"/>
  <c r="EH5" i="168"/>
  <c r="EI5" i="168"/>
  <c r="EJ5" i="168"/>
  <c r="EK5" i="168"/>
  <c r="EL5" i="168"/>
  <c r="EM5" i="168"/>
  <c r="EN5" i="168"/>
  <c r="EO5" i="168"/>
  <c r="DZ6" i="168"/>
  <c r="EA6" i="168"/>
  <c r="EB6" i="168"/>
  <c r="EC6" i="168"/>
  <c r="ED6" i="168"/>
  <c r="EE6" i="168"/>
  <c r="EF6" i="168"/>
  <c r="EG6" i="168"/>
  <c r="EH6" i="168"/>
  <c r="EI6" i="168"/>
  <c r="EJ6" i="168"/>
  <c r="EK6" i="168"/>
  <c r="EL6" i="168"/>
  <c r="EM6" i="168"/>
  <c r="EN6" i="168"/>
  <c r="EO6" i="168"/>
  <c r="DZ7" i="168"/>
  <c r="EA7" i="168"/>
  <c r="EB7" i="168"/>
  <c r="EC7" i="168"/>
  <c r="ED7" i="168"/>
  <c r="EE7" i="168"/>
  <c r="EF7" i="168"/>
  <c r="EG7" i="168"/>
  <c r="EH7" i="168"/>
  <c r="EI7" i="168"/>
  <c r="EJ7" i="168"/>
  <c r="EK7" i="168"/>
  <c r="EL7" i="168"/>
  <c r="EM7" i="168"/>
  <c r="EN7" i="168"/>
  <c r="EO7" i="168"/>
  <c r="DZ8" i="168"/>
  <c r="EA8" i="168"/>
  <c r="EB8" i="168"/>
  <c r="EC8" i="168"/>
  <c r="ED8" i="168"/>
  <c r="EE8" i="168"/>
  <c r="EF8" i="168"/>
  <c r="EG8" i="168"/>
  <c r="EH8" i="168"/>
  <c r="EI8" i="168"/>
  <c r="EJ8" i="168"/>
  <c r="EK8" i="168"/>
  <c r="EL8" i="168"/>
  <c r="EM8" i="168"/>
  <c r="EN8" i="168"/>
  <c r="EO8" i="168"/>
  <c r="DZ9" i="168"/>
  <c r="EA9" i="168"/>
  <c r="EB9" i="168"/>
  <c r="EC9" i="168"/>
  <c r="ED9" i="168"/>
  <c r="EE9" i="168"/>
  <c r="EF9" i="168"/>
  <c r="EG9" i="168"/>
  <c r="EH9" i="168"/>
  <c r="EI9" i="168"/>
  <c r="EJ9" i="168"/>
  <c r="EK9" i="168"/>
  <c r="EL9" i="168"/>
  <c r="EM9" i="168"/>
  <c r="EN9" i="168"/>
  <c r="EO9" i="168"/>
  <c r="DZ10" i="168"/>
  <c r="EA10" i="168"/>
  <c r="EB10" i="168"/>
  <c r="EC10" i="168"/>
  <c r="ED10" i="168"/>
  <c r="EE10" i="168"/>
  <c r="EF10" i="168"/>
  <c r="EG10" i="168"/>
  <c r="EH10" i="168"/>
  <c r="EI10" i="168"/>
  <c r="EJ10" i="168"/>
  <c r="EK10" i="168"/>
  <c r="EL10" i="168"/>
  <c r="EM10" i="168"/>
  <c r="EN10" i="168"/>
  <c r="EO10" i="168"/>
  <c r="DZ11" i="168"/>
  <c r="EA11" i="168"/>
  <c r="EB11" i="168"/>
  <c r="EC11" i="168"/>
  <c r="ED11" i="168"/>
  <c r="EE11" i="168"/>
  <c r="EF11" i="168"/>
  <c r="EG11" i="168"/>
  <c r="EH11" i="168"/>
  <c r="EI11" i="168"/>
  <c r="EJ11" i="168"/>
  <c r="EK11" i="168"/>
  <c r="EL11" i="168"/>
  <c r="EM11" i="168"/>
  <c r="EN11" i="168"/>
  <c r="EO11" i="168"/>
  <c r="DZ12" i="168"/>
  <c r="EA12" i="168"/>
  <c r="EB12" i="168"/>
  <c r="EC12" i="168"/>
  <c r="ED12" i="168"/>
  <c r="EE12" i="168"/>
  <c r="EF12" i="168"/>
  <c r="EG12" i="168"/>
  <c r="EH12" i="168"/>
  <c r="EI12" i="168"/>
  <c r="EJ12" i="168"/>
  <c r="EK12" i="168"/>
  <c r="EL12" i="168"/>
  <c r="EM12" i="168"/>
  <c r="EN12" i="168"/>
  <c r="EO12" i="168"/>
  <c r="DZ13" i="168"/>
  <c r="EA13" i="168"/>
  <c r="EB13" i="168"/>
  <c r="EC13" i="168"/>
  <c r="ED13" i="168"/>
  <c r="EE13" i="168"/>
  <c r="EF13" i="168"/>
  <c r="EG13" i="168"/>
  <c r="EH13" i="168"/>
  <c r="EI13" i="168"/>
  <c r="EJ13" i="168"/>
  <c r="EK13" i="168"/>
  <c r="EL13" i="168"/>
  <c r="EM13" i="168"/>
  <c r="EN13" i="168"/>
  <c r="EO13" i="168"/>
  <c r="DZ14" i="168"/>
  <c r="EA14" i="168"/>
  <c r="EB14" i="168"/>
  <c r="EC14" i="168"/>
  <c r="ED14" i="168"/>
  <c r="EE14" i="168"/>
  <c r="EF14" i="168"/>
  <c r="EG14" i="168"/>
  <c r="EH14" i="168"/>
  <c r="EI14" i="168"/>
  <c r="EJ14" i="168"/>
  <c r="EK14" i="168"/>
  <c r="EL14" i="168"/>
  <c r="EM14" i="168"/>
  <c r="EN14" i="168"/>
  <c r="EO14" i="168"/>
  <c r="DZ15" i="168"/>
  <c r="EA15" i="168"/>
  <c r="EB15" i="168"/>
  <c r="EC15" i="168"/>
  <c r="ED15" i="168"/>
  <c r="EE15" i="168"/>
  <c r="EF15" i="168"/>
  <c r="EG15" i="168"/>
  <c r="EH15" i="168"/>
  <c r="EI15" i="168"/>
  <c r="EJ15" i="168"/>
  <c r="EK15" i="168"/>
  <c r="EL15" i="168"/>
  <c r="EM15" i="168"/>
  <c r="EN15" i="168"/>
  <c r="EO15" i="168"/>
  <c r="DZ16" i="168"/>
  <c r="EA16" i="168"/>
  <c r="EB16" i="168"/>
  <c r="EC16" i="168"/>
  <c r="ED16" i="168"/>
  <c r="EE16" i="168"/>
  <c r="EF16" i="168"/>
  <c r="EG16" i="168"/>
  <c r="EH16" i="168"/>
  <c r="EI16" i="168"/>
  <c r="EJ16" i="168"/>
  <c r="EK16" i="168"/>
  <c r="EL16" i="168"/>
  <c r="EM16" i="168"/>
  <c r="EN16" i="168"/>
  <c r="EO16" i="168"/>
  <c r="DZ17" i="168"/>
  <c r="EA17" i="168"/>
  <c r="EB17" i="168"/>
  <c r="EC17" i="168"/>
  <c r="ED17" i="168"/>
  <c r="EE17" i="168"/>
  <c r="EF17" i="168"/>
  <c r="EG17" i="168"/>
  <c r="EH17" i="168"/>
  <c r="EI17" i="168"/>
  <c r="EJ17" i="168"/>
  <c r="EK17" i="168"/>
  <c r="EL17" i="168"/>
  <c r="EM17" i="168"/>
  <c r="EN17" i="168"/>
  <c r="EO17" i="168"/>
  <c r="DZ18" i="168"/>
  <c r="EA18" i="168"/>
  <c r="EB18" i="168"/>
  <c r="EC18" i="168"/>
  <c r="ED18" i="168"/>
  <c r="EE18" i="168"/>
  <c r="EF18" i="168"/>
  <c r="EG18" i="168"/>
  <c r="EH18" i="168"/>
  <c r="EI18" i="168"/>
  <c r="EJ18" i="168"/>
  <c r="EK18" i="168"/>
  <c r="EL18" i="168"/>
  <c r="EM18" i="168"/>
  <c r="EN18" i="168"/>
  <c r="EO18" i="168"/>
  <c r="DZ19" i="168"/>
  <c r="EA19" i="168"/>
  <c r="EB19" i="168"/>
  <c r="EC19" i="168"/>
  <c r="ED19" i="168"/>
  <c r="EE19" i="168"/>
  <c r="EF19" i="168"/>
  <c r="EG19" i="168"/>
  <c r="EH19" i="168"/>
  <c r="EI19" i="168"/>
  <c r="EJ19" i="168"/>
  <c r="EK19" i="168"/>
  <c r="EL19" i="168"/>
  <c r="EM19" i="168"/>
  <c r="EN19" i="168"/>
  <c r="EO19" i="168"/>
  <c r="DZ20" i="168"/>
  <c r="EA20" i="168"/>
  <c r="EB20" i="168"/>
  <c r="EC20" i="168"/>
  <c r="ED20" i="168"/>
  <c r="EE20" i="168"/>
  <c r="EF20" i="168"/>
  <c r="EG20" i="168"/>
  <c r="EH20" i="168"/>
  <c r="EI20" i="168"/>
  <c r="EJ20" i="168"/>
  <c r="EK20" i="168"/>
  <c r="EL20" i="168"/>
  <c r="EM20" i="168"/>
  <c r="EN20" i="168"/>
  <c r="EO20" i="168"/>
  <c r="DZ21" i="168"/>
  <c r="EA21" i="168"/>
  <c r="EB21" i="168"/>
  <c r="EC21" i="168"/>
  <c r="ED21" i="168"/>
  <c r="EE21" i="168"/>
  <c r="EF21" i="168"/>
  <c r="EG21" i="168"/>
  <c r="EH21" i="168"/>
  <c r="EI21" i="168"/>
  <c r="EJ21" i="168"/>
  <c r="EK21" i="168"/>
  <c r="EL21" i="168"/>
  <c r="EM21" i="168"/>
  <c r="EN21" i="168"/>
  <c r="EO21" i="168"/>
  <c r="DZ22" i="168"/>
  <c r="EA22" i="168"/>
  <c r="EB22" i="168"/>
  <c r="EC22" i="168"/>
  <c r="ED22" i="168"/>
  <c r="EE22" i="168"/>
  <c r="EF22" i="168"/>
  <c r="EG22" i="168"/>
  <c r="EH22" i="168"/>
  <c r="EI22" i="168"/>
  <c r="EJ22" i="168"/>
  <c r="EK22" i="168"/>
  <c r="EL22" i="168"/>
  <c r="EM22" i="168"/>
  <c r="EN22" i="168"/>
  <c r="EO22" i="168"/>
  <c r="DZ23" i="168"/>
  <c r="EA23" i="168"/>
  <c r="EB23" i="168"/>
  <c r="EC23" i="168"/>
  <c r="ED23" i="168"/>
  <c r="EE23" i="168"/>
  <c r="EF23" i="168"/>
  <c r="EG23" i="168"/>
  <c r="EH23" i="168"/>
  <c r="EI23" i="168"/>
  <c r="EJ23" i="168"/>
  <c r="EK23" i="168"/>
  <c r="EL23" i="168"/>
  <c r="EM23" i="168"/>
  <c r="EN23" i="168"/>
  <c r="EO23" i="168"/>
  <c r="DZ24" i="168"/>
  <c r="EA24" i="168"/>
  <c r="EB24" i="168"/>
  <c r="EC24" i="168"/>
  <c r="ED24" i="168"/>
  <c r="EE24" i="168"/>
  <c r="EF24" i="168"/>
  <c r="EG24" i="168"/>
  <c r="EH24" i="168"/>
  <c r="EI24" i="168"/>
  <c r="EJ24" i="168"/>
  <c r="EK24" i="168"/>
  <c r="EL24" i="168"/>
  <c r="EM24" i="168"/>
  <c r="EN24" i="168"/>
  <c r="EO24" i="168"/>
  <c r="DZ25" i="168"/>
  <c r="EA25" i="168"/>
  <c r="EB25" i="168"/>
  <c r="EC25" i="168"/>
  <c r="ED25" i="168"/>
  <c r="EE25" i="168"/>
  <c r="EF25" i="168"/>
  <c r="EG25" i="168"/>
  <c r="EH25" i="168"/>
  <c r="EI25" i="168"/>
  <c r="EJ25" i="168"/>
  <c r="EK25" i="168"/>
  <c r="EL25" i="168"/>
  <c r="EM25" i="168"/>
  <c r="EN25" i="168"/>
  <c r="EO25" i="168"/>
  <c r="DZ26" i="168"/>
  <c r="EA26" i="168"/>
  <c r="EB26" i="168"/>
  <c r="EC26" i="168"/>
  <c r="ED26" i="168"/>
  <c r="EE26" i="168"/>
  <c r="EF26" i="168"/>
  <c r="EG26" i="168"/>
  <c r="EH26" i="168"/>
  <c r="EI26" i="168"/>
  <c r="EJ26" i="168"/>
  <c r="EK26" i="168"/>
  <c r="EL26" i="168"/>
  <c r="EM26" i="168"/>
  <c r="EN26" i="168"/>
  <c r="EO26" i="168"/>
  <c r="DZ27" i="168"/>
  <c r="EA27" i="168"/>
  <c r="EB27" i="168"/>
  <c r="EC27" i="168"/>
  <c r="ED27" i="168"/>
  <c r="EE27" i="168"/>
  <c r="EF27" i="168"/>
  <c r="EG27" i="168"/>
  <c r="EH27" i="168"/>
  <c r="EI27" i="168"/>
  <c r="EJ27" i="168"/>
  <c r="EK27" i="168"/>
  <c r="EL27" i="168"/>
  <c r="EM27" i="168"/>
  <c r="EN27" i="168"/>
  <c r="EO27" i="168"/>
  <c r="DZ28" i="168"/>
  <c r="EA28" i="168"/>
  <c r="EB28" i="168"/>
  <c r="EC28" i="168"/>
  <c r="ED28" i="168"/>
  <c r="EE28" i="168"/>
  <c r="EF28" i="168"/>
  <c r="EG28" i="168"/>
  <c r="EH28" i="168"/>
  <c r="EI28" i="168"/>
  <c r="EJ28" i="168"/>
  <c r="EK28" i="168"/>
  <c r="EL28" i="168"/>
  <c r="EM28" i="168"/>
  <c r="EN28" i="168"/>
  <c r="EO28" i="168"/>
  <c r="DZ29" i="168"/>
  <c r="EA29" i="168"/>
  <c r="EB29" i="168"/>
  <c r="EC29" i="168"/>
  <c r="ED29" i="168"/>
  <c r="EE29" i="168"/>
  <c r="EF29" i="168"/>
  <c r="EG29" i="168"/>
  <c r="EH29" i="168"/>
  <c r="EI29" i="168"/>
  <c r="EJ29" i="168"/>
  <c r="EK29" i="168"/>
  <c r="EL29" i="168"/>
  <c r="EM29" i="168"/>
  <c r="EN29" i="168"/>
  <c r="EO29" i="168"/>
  <c r="DZ30" i="168"/>
  <c r="EA30" i="168"/>
  <c r="EB30" i="168"/>
  <c r="EC30" i="168"/>
  <c r="ED30" i="168"/>
  <c r="EE30" i="168"/>
  <c r="EF30" i="168"/>
  <c r="EG30" i="168"/>
  <c r="EH30" i="168"/>
  <c r="EI30" i="168"/>
  <c r="EJ30" i="168"/>
  <c r="EK30" i="168"/>
  <c r="EL30" i="168"/>
  <c r="EM30" i="168"/>
  <c r="EN30" i="168"/>
  <c r="EO30" i="168"/>
  <c r="DZ31" i="168"/>
  <c r="EA31" i="168"/>
  <c r="EB31" i="168"/>
  <c r="EC31" i="168"/>
  <c r="ED31" i="168"/>
  <c r="EE31" i="168"/>
  <c r="EF31" i="168"/>
  <c r="EG31" i="168"/>
  <c r="EH31" i="168"/>
  <c r="EI31" i="168"/>
  <c r="EJ31" i="168"/>
  <c r="EK31" i="168"/>
  <c r="EL31" i="168"/>
  <c r="EM31" i="168"/>
  <c r="EN31" i="168"/>
  <c r="EO31" i="168"/>
  <c r="DZ32" i="168"/>
  <c r="EA32" i="168"/>
  <c r="EB32" i="168"/>
  <c r="EC32" i="168"/>
  <c r="ED32" i="168"/>
  <c r="EE32" i="168"/>
  <c r="EF32" i="168"/>
  <c r="EG32" i="168"/>
  <c r="EH32" i="168"/>
  <c r="EI32" i="168"/>
  <c r="EJ32" i="168"/>
  <c r="EK32" i="168"/>
  <c r="EL32" i="168"/>
  <c r="EM32" i="168"/>
  <c r="EN32" i="168"/>
  <c r="EO32" i="168"/>
  <c r="DZ33" i="168"/>
  <c r="EA33" i="168"/>
  <c r="EB33" i="168"/>
  <c r="EC33" i="168"/>
  <c r="ED33" i="168"/>
  <c r="EE33" i="168"/>
  <c r="EF33" i="168"/>
  <c r="EG33" i="168"/>
  <c r="EH33" i="168"/>
  <c r="EI33" i="168"/>
  <c r="EJ33" i="168"/>
  <c r="EK33" i="168"/>
  <c r="EL33" i="168"/>
  <c r="EM33" i="168"/>
  <c r="EN33" i="168"/>
  <c r="EO33" i="168"/>
  <c r="DZ34" i="168"/>
  <c r="EA34" i="168"/>
  <c r="EB34" i="168"/>
  <c r="EC34" i="168"/>
  <c r="ED34" i="168"/>
  <c r="EE34" i="168"/>
  <c r="EF34" i="168"/>
  <c r="EG34" i="168"/>
  <c r="EH34" i="168"/>
  <c r="EI34" i="168"/>
  <c r="EJ34" i="168"/>
  <c r="EK34" i="168"/>
  <c r="EL34" i="168"/>
  <c r="EM34" i="168"/>
  <c r="EN34" i="168"/>
  <c r="EO34" i="168"/>
  <c r="DZ35" i="168"/>
  <c r="EA35" i="168"/>
  <c r="EB35" i="168"/>
  <c r="EC35" i="168"/>
  <c r="ED35" i="168"/>
  <c r="EE35" i="168"/>
  <c r="EF35" i="168"/>
  <c r="EG35" i="168"/>
  <c r="EH35" i="168"/>
  <c r="EI35" i="168"/>
  <c r="EJ35" i="168"/>
  <c r="EK35" i="168"/>
  <c r="EL35" i="168"/>
  <c r="EM35" i="168"/>
  <c r="EN35" i="168"/>
  <c r="EO35" i="168"/>
  <c r="DZ36" i="168"/>
  <c r="EA36" i="168"/>
  <c r="EB36" i="168"/>
  <c r="EC36" i="168"/>
  <c r="ED36" i="168"/>
  <c r="EE36" i="168"/>
  <c r="EF36" i="168"/>
  <c r="EG36" i="168"/>
  <c r="EH36" i="168"/>
  <c r="EI36" i="168"/>
  <c r="EJ36" i="168"/>
  <c r="EK36" i="168"/>
  <c r="EL36" i="168"/>
  <c r="EM36" i="168"/>
  <c r="EN36" i="168"/>
  <c r="EO36" i="168"/>
  <c r="DZ37" i="168"/>
  <c r="EA37" i="168"/>
  <c r="EB37" i="168"/>
  <c r="EC37" i="168"/>
  <c r="ED37" i="168"/>
  <c r="EE37" i="168"/>
  <c r="EF37" i="168"/>
  <c r="EG37" i="168"/>
  <c r="EH37" i="168"/>
  <c r="EI37" i="168"/>
  <c r="EJ37" i="168"/>
  <c r="EK37" i="168"/>
  <c r="EL37" i="168"/>
  <c r="EM37" i="168"/>
  <c r="EN37" i="168"/>
  <c r="EO37" i="168"/>
  <c r="DZ38" i="168"/>
  <c r="EA38" i="168"/>
  <c r="EB38" i="168"/>
  <c r="EC38" i="168"/>
  <c r="ED38" i="168"/>
  <c r="EE38" i="168"/>
  <c r="EF38" i="168"/>
  <c r="EG38" i="168"/>
  <c r="EH38" i="168"/>
  <c r="EI38" i="168"/>
  <c r="EJ38" i="168"/>
  <c r="EK38" i="168"/>
  <c r="EL38" i="168"/>
  <c r="EM38" i="168"/>
  <c r="EN38" i="168"/>
  <c r="EO38" i="168"/>
  <c r="DZ39" i="168"/>
  <c r="EA39" i="168"/>
  <c r="EB39" i="168"/>
  <c r="EC39" i="168"/>
  <c r="ED39" i="168"/>
  <c r="EE39" i="168"/>
  <c r="EF39" i="168"/>
  <c r="EG39" i="168"/>
  <c r="EH39" i="168"/>
  <c r="EI39" i="168"/>
  <c r="EJ39" i="168"/>
  <c r="EK39" i="168"/>
  <c r="EL39" i="168"/>
  <c r="EM39" i="168"/>
  <c r="EN39" i="168"/>
  <c r="EO39" i="168"/>
  <c r="DZ40" i="168"/>
  <c r="EA40" i="168"/>
  <c r="EB40" i="168"/>
  <c r="EC40" i="168"/>
  <c r="ED40" i="168"/>
  <c r="EE40" i="168"/>
  <c r="EF40" i="168"/>
  <c r="EG40" i="168"/>
  <c r="EH40" i="168"/>
  <c r="EI40" i="168"/>
  <c r="EJ40" i="168"/>
  <c r="EK40" i="168"/>
  <c r="EL40" i="168"/>
  <c r="EM40" i="168"/>
  <c r="EN40" i="168"/>
  <c r="EO40" i="168"/>
  <c r="DZ41" i="168"/>
  <c r="EA41" i="168"/>
  <c r="EB41" i="168"/>
  <c r="EC41" i="168"/>
  <c r="ED41" i="168"/>
  <c r="EE41" i="168"/>
  <c r="EF41" i="168"/>
  <c r="EG41" i="168"/>
  <c r="EH41" i="168"/>
  <c r="EI41" i="168"/>
  <c r="EJ41" i="168"/>
  <c r="EK41" i="168"/>
  <c r="EL41" i="168"/>
  <c r="EM41" i="168"/>
  <c r="EN41" i="168"/>
  <c r="EO41" i="168"/>
  <c r="DZ42" i="168"/>
  <c r="EA42" i="168"/>
  <c r="EB42" i="168"/>
  <c r="EC42" i="168"/>
  <c r="ED42" i="168"/>
  <c r="EE42" i="168"/>
  <c r="EF42" i="168"/>
  <c r="EG42" i="168"/>
  <c r="EH42" i="168"/>
  <c r="EI42" i="168"/>
  <c r="EJ42" i="168"/>
  <c r="EK42" i="168"/>
  <c r="EL42" i="168"/>
  <c r="EM42" i="168"/>
  <c r="EN42" i="168"/>
  <c r="EO42" i="168"/>
  <c r="DZ43" i="168"/>
  <c r="EA43" i="168"/>
  <c r="EB43" i="168"/>
  <c r="EC43" i="168"/>
  <c r="ED43" i="168"/>
  <c r="EE43" i="168"/>
  <c r="EF43" i="168"/>
  <c r="EG43" i="168"/>
  <c r="EH43" i="168"/>
  <c r="EI43" i="168"/>
  <c r="EJ43" i="168"/>
  <c r="EK43" i="168"/>
  <c r="EL43" i="168"/>
  <c r="EM43" i="168"/>
  <c r="EN43" i="168"/>
  <c r="EO43" i="168"/>
  <c r="DZ44" i="168"/>
  <c r="EA44" i="168"/>
  <c r="EB44" i="168"/>
  <c r="EC44" i="168"/>
  <c r="ED44" i="168"/>
  <c r="EE44" i="168"/>
  <c r="EF44" i="168"/>
  <c r="EG44" i="168"/>
  <c r="EH44" i="168"/>
  <c r="EI44" i="168"/>
  <c r="EJ44" i="168"/>
  <c r="EK44" i="168"/>
  <c r="EL44" i="168"/>
  <c r="EM44" i="168"/>
  <c r="EN44" i="168"/>
  <c r="EO44" i="168"/>
  <c r="DZ45" i="168"/>
  <c r="EA45" i="168"/>
  <c r="EB45" i="168"/>
  <c r="EC45" i="168"/>
  <c r="ED45" i="168"/>
  <c r="EE45" i="168"/>
  <c r="EF45" i="168"/>
  <c r="EG45" i="168"/>
  <c r="EH45" i="168"/>
  <c r="EI45" i="168"/>
  <c r="EJ45" i="168"/>
  <c r="EK45" i="168"/>
  <c r="EL45" i="168"/>
  <c r="EM45" i="168"/>
  <c r="EN45" i="168"/>
  <c r="EO45" i="168"/>
  <c r="DZ46" i="168"/>
  <c r="EA46" i="168"/>
  <c r="EB46" i="168"/>
  <c r="EC46" i="168"/>
  <c r="ED46" i="168"/>
  <c r="EE46" i="168"/>
  <c r="EF46" i="168"/>
  <c r="EG46" i="168"/>
  <c r="EH46" i="168"/>
  <c r="EI46" i="168"/>
  <c r="EJ46" i="168"/>
  <c r="EK46" i="168"/>
  <c r="EL46" i="168"/>
  <c r="EM46" i="168"/>
  <c r="EN46" i="168"/>
  <c r="EO46" i="168"/>
  <c r="DZ47" i="168"/>
  <c r="EA47" i="168"/>
  <c r="EB47" i="168"/>
  <c r="EC47" i="168"/>
  <c r="ED47" i="168"/>
  <c r="EE47" i="168"/>
  <c r="EF47" i="168"/>
  <c r="EG47" i="168"/>
  <c r="EH47" i="168"/>
  <c r="EI47" i="168"/>
  <c r="EJ47" i="168"/>
  <c r="EK47" i="168"/>
  <c r="EL47" i="168"/>
  <c r="EM47" i="168"/>
  <c r="EN47" i="168"/>
  <c r="EO47" i="168"/>
  <c r="DZ48" i="168"/>
  <c r="EA48" i="168"/>
  <c r="EB48" i="168"/>
  <c r="EC48" i="168"/>
  <c r="ED48" i="168"/>
  <c r="EE48" i="168"/>
  <c r="EF48" i="168"/>
  <c r="EG48" i="168"/>
  <c r="EH48" i="168"/>
  <c r="EI48" i="168"/>
  <c r="EJ48" i="168"/>
  <c r="EK48" i="168"/>
  <c r="EL48" i="168"/>
  <c r="EM48" i="168"/>
  <c r="EN48" i="168"/>
  <c r="EO48" i="168"/>
  <c r="DZ49" i="168"/>
  <c r="EA49" i="168"/>
  <c r="EB49" i="168"/>
  <c r="EC49" i="168"/>
  <c r="ED49" i="168"/>
  <c r="EE49" i="168"/>
  <c r="EF49" i="168"/>
  <c r="EG49" i="168"/>
  <c r="EH49" i="168"/>
  <c r="EI49" i="168"/>
  <c r="EJ49" i="168"/>
  <c r="EK49" i="168"/>
  <c r="EL49" i="168"/>
  <c r="EM49" i="168"/>
  <c r="EN49" i="168"/>
  <c r="EO49" i="168"/>
  <c r="DZ50" i="168"/>
  <c r="EA50" i="168"/>
  <c r="EB50" i="168"/>
  <c r="EC50" i="168"/>
  <c r="ED50" i="168"/>
  <c r="EE50" i="168"/>
  <c r="EF50" i="168"/>
  <c r="EG50" i="168"/>
  <c r="EH50" i="168"/>
  <c r="EI50" i="168"/>
  <c r="EJ50" i="168"/>
  <c r="EK50" i="168"/>
  <c r="EL50" i="168"/>
  <c r="EM50" i="168"/>
  <c r="EN50" i="168"/>
  <c r="EO50" i="168"/>
  <c r="DZ51" i="168"/>
  <c r="EA51" i="168"/>
  <c r="EB51" i="168"/>
  <c r="EC51" i="168"/>
  <c r="ED51" i="168"/>
  <c r="EE51" i="168"/>
  <c r="EF51" i="168"/>
  <c r="EG51" i="168"/>
  <c r="EH51" i="168"/>
  <c r="EI51" i="168"/>
  <c r="EJ51" i="168"/>
  <c r="EK51" i="168"/>
  <c r="EL51" i="168"/>
  <c r="EM51" i="168"/>
  <c r="EN51" i="168"/>
  <c r="EO51" i="168"/>
  <c r="DZ52" i="168"/>
  <c r="EA52" i="168"/>
  <c r="EB52" i="168"/>
  <c r="EC52" i="168"/>
  <c r="ED52" i="168"/>
  <c r="EE52" i="168"/>
  <c r="EF52" i="168"/>
  <c r="EG52" i="168"/>
  <c r="EH52" i="168"/>
  <c r="EI52" i="168"/>
  <c r="EJ52" i="168"/>
  <c r="EK52" i="168"/>
  <c r="EL52" i="168"/>
  <c r="EM52" i="168"/>
  <c r="EN52" i="168"/>
  <c r="EO52" i="168"/>
  <c r="EA2" i="168"/>
  <c r="EB2" i="168"/>
  <c r="EC2" i="168"/>
  <c r="ED2" i="168"/>
  <c r="EE2" i="168"/>
  <c r="EF2" i="168"/>
  <c r="EG2" i="168"/>
  <c r="EH2" i="168"/>
  <c r="EI2" i="168"/>
  <c r="EJ2" i="168"/>
  <c r="EK2" i="168"/>
  <c r="EL2" i="168"/>
  <c r="EM2" i="168"/>
  <c r="EN2" i="168"/>
  <c r="EO2" i="168"/>
  <c r="DZ2" i="168"/>
  <c r="DJ3" i="168"/>
  <c r="DK3" i="168"/>
  <c r="DL3" i="168"/>
  <c r="DM3" i="168"/>
  <c r="DN3" i="168"/>
  <c r="DO3" i="168"/>
  <c r="DP3" i="168"/>
  <c r="DQ3" i="168"/>
  <c r="DR3" i="168"/>
  <c r="DS3" i="168"/>
  <c r="DT3" i="168"/>
  <c r="DU3" i="168"/>
  <c r="DV3" i="168"/>
  <c r="DW3" i="168"/>
  <c r="DX3" i="168"/>
  <c r="DY3" i="168"/>
  <c r="DJ4" i="168"/>
  <c r="DK4" i="168"/>
  <c r="DL4" i="168"/>
  <c r="DM4" i="168"/>
  <c r="DN4" i="168"/>
  <c r="DO4" i="168"/>
  <c r="DP4" i="168"/>
  <c r="DQ4" i="168"/>
  <c r="DR4" i="168"/>
  <c r="DS4" i="168"/>
  <c r="DT4" i="168"/>
  <c r="DU4" i="168"/>
  <c r="DV4" i="168"/>
  <c r="DW4" i="168"/>
  <c r="DX4" i="168"/>
  <c r="DY4" i="168"/>
  <c r="DJ5" i="168"/>
  <c r="DK5" i="168"/>
  <c r="DL5" i="168"/>
  <c r="DM5" i="168"/>
  <c r="DN5" i="168"/>
  <c r="DO5" i="168"/>
  <c r="DP5" i="168"/>
  <c r="DQ5" i="168"/>
  <c r="DR5" i="168"/>
  <c r="DS5" i="168"/>
  <c r="DT5" i="168"/>
  <c r="DU5" i="168"/>
  <c r="DV5" i="168"/>
  <c r="DW5" i="168"/>
  <c r="DX5" i="168"/>
  <c r="DY5" i="168"/>
  <c r="DJ6" i="168"/>
  <c r="DK6" i="168"/>
  <c r="DL6" i="168"/>
  <c r="DM6" i="168"/>
  <c r="DN6" i="168"/>
  <c r="DO6" i="168"/>
  <c r="DP6" i="168"/>
  <c r="DQ6" i="168"/>
  <c r="DR6" i="168"/>
  <c r="DS6" i="168"/>
  <c r="DT6" i="168"/>
  <c r="DU6" i="168"/>
  <c r="DV6" i="168"/>
  <c r="DW6" i="168"/>
  <c r="DX6" i="168"/>
  <c r="DY6" i="168"/>
  <c r="DJ7" i="168"/>
  <c r="DK7" i="168"/>
  <c r="DL7" i="168"/>
  <c r="DM7" i="168"/>
  <c r="DN7" i="168"/>
  <c r="DO7" i="168"/>
  <c r="DP7" i="168"/>
  <c r="DQ7" i="168"/>
  <c r="DR7" i="168"/>
  <c r="DS7" i="168"/>
  <c r="DT7" i="168"/>
  <c r="DU7" i="168"/>
  <c r="DV7" i="168"/>
  <c r="DW7" i="168"/>
  <c r="DX7" i="168"/>
  <c r="DY7" i="168"/>
  <c r="DJ8" i="168"/>
  <c r="DK8" i="168"/>
  <c r="DL8" i="168"/>
  <c r="DM8" i="168"/>
  <c r="DN8" i="168"/>
  <c r="DO8" i="168"/>
  <c r="DP8" i="168"/>
  <c r="DQ8" i="168"/>
  <c r="DR8" i="168"/>
  <c r="DS8" i="168"/>
  <c r="DT8" i="168"/>
  <c r="DU8" i="168"/>
  <c r="DV8" i="168"/>
  <c r="DW8" i="168"/>
  <c r="DX8" i="168"/>
  <c r="DY8" i="168"/>
  <c r="DJ9" i="168"/>
  <c r="DK9" i="168"/>
  <c r="DL9" i="168"/>
  <c r="DM9" i="168"/>
  <c r="DN9" i="168"/>
  <c r="DO9" i="168"/>
  <c r="DP9" i="168"/>
  <c r="DQ9" i="168"/>
  <c r="DR9" i="168"/>
  <c r="DS9" i="168"/>
  <c r="DT9" i="168"/>
  <c r="DU9" i="168"/>
  <c r="DV9" i="168"/>
  <c r="DW9" i="168"/>
  <c r="DX9" i="168"/>
  <c r="DY9" i="168"/>
  <c r="DJ10" i="168"/>
  <c r="DK10" i="168"/>
  <c r="DL10" i="168"/>
  <c r="DM10" i="168"/>
  <c r="DN10" i="168"/>
  <c r="DO10" i="168"/>
  <c r="DP10" i="168"/>
  <c r="DQ10" i="168"/>
  <c r="DR10" i="168"/>
  <c r="DS10" i="168"/>
  <c r="DT10" i="168"/>
  <c r="DU10" i="168"/>
  <c r="DV10" i="168"/>
  <c r="DW10" i="168"/>
  <c r="DX10" i="168"/>
  <c r="DY10" i="168"/>
  <c r="DJ11" i="168"/>
  <c r="DK11" i="168"/>
  <c r="DL11" i="168"/>
  <c r="DM11" i="168"/>
  <c r="DN11" i="168"/>
  <c r="DO11" i="168"/>
  <c r="DP11" i="168"/>
  <c r="DQ11" i="168"/>
  <c r="DR11" i="168"/>
  <c r="DS11" i="168"/>
  <c r="DT11" i="168"/>
  <c r="DU11" i="168"/>
  <c r="DV11" i="168"/>
  <c r="DW11" i="168"/>
  <c r="DX11" i="168"/>
  <c r="DY11" i="168"/>
  <c r="DJ12" i="168"/>
  <c r="DK12" i="168"/>
  <c r="DL12" i="168"/>
  <c r="DM12" i="168"/>
  <c r="DN12" i="168"/>
  <c r="DO12" i="168"/>
  <c r="DP12" i="168"/>
  <c r="DQ12" i="168"/>
  <c r="DR12" i="168"/>
  <c r="DS12" i="168"/>
  <c r="DT12" i="168"/>
  <c r="DU12" i="168"/>
  <c r="DV12" i="168"/>
  <c r="DW12" i="168"/>
  <c r="DX12" i="168"/>
  <c r="DY12" i="168"/>
  <c r="DJ13" i="168"/>
  <c r="DK13" i="168"/>
  <c r="DL13" i="168"/>
  <c r="DM13" i="168"/>
  <c r="DN13" i="168"/>
  <c r="DO13" i="168"/>
  <c r="DP13" i="168"/>
  <c r="DQ13" i="168"/>
  <c r="DR13" i="168"/>
  <c r="DS13" i="168"/>
  <c r="DT13" i="168"/>
  <c r="DU13" i="168"/>
  <c r="DV13" i="168"/>
  <c r="DW13" i="168"/>
  <c r="DX13" i="168"/>
  <c r="DY13" i="168"/>
  <c r="DJ14" i="168"/>
  <c r="DK14" i="168"/>
  <c r="DL14" i="168"/>
  <c r="DM14" i="168"/>
  <c r="DN14" i="168"/>
  <c r="DO14" i="168"/>
  <c r="DP14" i="168"/>
  <c r="DQ14" i="168"/>
  <c r="DR14" i="168"/>
  <c r="DS14" i="168"/>
  <c r="DT14" i="168"/>
  <c r="DU14" i="168"/>
  <c r="DV14" i="168"/>
  <c r="DW14" i="168"/>
  <c r="DX14" i="168"/>
  <c r="DY14" i="168"/>
  <c r="DJ15" i="168"/>
  <c r="DK15" i="168"/>
  <c r="DL15" i="168"/>
  <c r="DM15" i="168"/>
  <c r="DN15" i="168"/>
  <c r="DO15" i="168"/>
  <c r="DP15" i="168"/>
  <c r="DQ15" i="168"/>
  <c r="DR15" i="168"/>
  <c r="DS15" i="168"/>
  <c r="DT15" i="168"/>
  <c r="DU15" i="168"/>
  <c r="DV15" i="168"/>
  <c r="DW15" i="168"/>
  <c r="DX15" i="168"/>
  <c r="DY15" i="168"/>
  <c r="DJ16" i="168"/>
  <c r="DK16" i="168"/>
  <c r="DL16" i="168"/>
  <c r="DM16" i="168"/>
  <c r="DN16" i="168"/>
  <c r="DO16" i="168"/>
  <c r="DP16" i="168"/>
  <c r="DQ16" i="168"/>
  <c r="DR16" i="168"/>
  <c r="DS16" i="168"/>
  <c r="DT16" i="168"/>
  <c r="DU16" i="168"/>
  <c r="DV16" i="168"/>
  <c r="DW16" i="168"/>
  <c r="DX16" i="168"/>
  <c r="DY16" i="168"/>
  <c r="DJ17" i="168"/>
  <c r="DK17" i="168"/>
  <c r="DL17" i="168"/>
  <c r="DM17" i="168"/>
  <c r="DN17" i="168"/>
  <c r="DO17" i="168"/>
  <c r="DP17" i="168"/>
  <c r="DQ17" i="168"/>
  <c r="DR17" i="168"/>
  <c r="DS17" i="168"/>
  <c r="DT17" i="168"/>
  <c r="DU17" i="168"/>
  <c r="DV17" i="168"/>
  <c r="DW17" i="168"/>
  <c r="DX17" i="168"/>
  <c r="DY17" i="168"/>
  <c r="DJ18" i="168"/>
  <c r="DK18" i="168"/>
  <c r="DL18" i="168"/>
  <c r="DM18" i="168"/>
  <c r="DN18" i="168"/>
  <c r="DO18" i="168"/>
  <c r="DP18" i="168"/>
  <c r="DQ18" i="168"/>
  <c r="DR18" i="168"/>
  <c r="DS18" i="168"/>
  <c r="DT18" i="168"/>
  <c r="DU18" i="168"/>
  <c r="DV18" i="168"/>
  <c r="DW18" i="168"/>
  <c r="DX18" i="168"/>
  <c r="DY18" i="168"/>
  <c r="DJ19" i="168"/>
  <c r="DK19" i="168"/>
  <c r="DL19" i="168"/>
  <c r="DM19" i="168"/>
  <c r="DN19" i="168"/>
  <c r="DO19" i="168"/>
  <c r="DP19" i="168"/>
  <c r="DQ19" i="168"/>
  <c r="DR19" i="168"/>
  <c r="DS19" i="168"/>
  <c r="DT19" i="168"/>
  <c r="DU19" i="168"/>
  <c r="DV19" i="168"/>
  <c r="DW19" i="168"/>
  <c r="DX19" i="168"/>
  <c r="DY19" i="168"/>
  <c r="DJ20" i="168"/>
  <c r="DK20" i="168"/>
  <c r="DL20" i="168"/>
  <c r="DM20" i="168"/>
  <c r="DN20" i="168"/>
  <c r="DO20" i="168"/>
  <c r="DP20" i="168"/>
  <c r="DQ20" i="168"/>
  <c r="DR20" i="168"/>
  <c r="DS20" i="168"/>
  <c r="DT20" i="168"/>
  <c r="DU20" i="168"/>
  <c r="DV20" i="168"/>
  <c r="DW20" i="168"/>
  <c r="DX20" i="168"/>
  <c r="DY20" i="168"/>
  <c r="DJ21" i="168"/>
  <c r="DK21" i="168"/>
  <c r="DL21" i="168"/>
  <c r="DM21" i="168"/>
  <c r="DN21" i="168"/>
  <c r="DO21" i="168"/>
  <c r="DP21" i="168"/>
  <c r="DQ21" i="168"/>
  <c r="DR21" i="168"/>
  <c r="DS21" i="168"/>
  <c r="DT21" i="168"/>
  <c r="DU21" i="168"/>
  <c r="DV21" i="168"/>
  <c r="DW21" i="168"/>
  <c r="DX21" i="168"/>
  <c r="DY21" i="168"/>
  <c r="DJ22" i="168"/>
  <c r="DK22" i="168"/>
  <c r="DL22" i="168"/>
  <c r="DM22" i="168"/>
  <c r="DN22" i="168"/>
  <c r="DO22" i="168"/>
  <c r="DP22" i="168"/>
  <c r="DQ22" i="168"/>
  <c r="DR22" i="168"/>
  <c r="DS22" i="168"/>
  <c r="DT22" i="168"/>
  <c r="DU22" i="168"/>
  <c r="DV22" i="168"/>
  <c r="DW22" i="168"/>
  <c r="DX22" i="168"/>
  <c r="DY22" i="168"/>
  <c r="DJ23" i="168"/>
  <c r="DK23" i="168"/>
  <c r="DL23" i="168"/>
  <c r="DM23" i="168"/>
  <c r="DN23" i="168"/>
  <c r="DO23" i="168"/>
  <c r="DP23" i="168"/>
  <c r="DQ23" i="168"/>
  <c r="DR23" i="168"/>
  <c r="DS23" i="168"/>
  <c r="DT23" i="168"/>
  <c r="DU23" i="168"/>
  <c r="DV23" i="168"/>
  <c r="DW23" i="168"/>
  <c r="DX23" i="168"/>
  <c r="DY23" i="168"/>
  <c r="DJ24" i="168"/>
  <c r="DK24" i="168"/>
  <c r="DL24" i="168"/>
  <c r="DM24" i="168"/>
  <c r="DN24" i="168"/>
  <c r="DO24" i="168"/>
  <c r="DP24" i="168"/>
  <c r="DQ24" i="168"/>
  <c r="DR24" i="168"/>
  <c r="DS24" i="168"/>
  <c r="DT24" i="168"/>
  <c r="DU24" i="168"/>
  <c r="DV24" i="168"/>
  <c r="DW24" i="168"/>
  <c r="DX24" i="168"/>
  <c r="DY24" i="168"/>
  <c r="DJ25" i="168"/>
  <c r="DK25" i="168"/>
  <c r="DL25" i="168"/>
  <c r="DM25" i="168"/>
  <c r="DN25" i="168"/>
  <c r="DO25" i="168"/>
  <c r="DP25" i="168"/>
  <c r="DQ25" i="168"/>
  <c r="DR25" i="168"/>
  <c r="DS25" i="168"/>
  <c r="DT25" i="168"/>
  <c r="DU25" i="168"/>
  <c r="DV25" i="168"/>
  <c r="DW25" i="168"/>
  <c r="DX25" i="168"/>
  <c r="DY25" i="168"/>
  <c r="DJ26" i="168"/>
  <c r="DK26" i="168"/>
  <c r="DL26" i="168"/>
  <c r="DM26" i="168"/>
  <c r="DN26" i="168"/>
  <c r="DO26" i="168"/>
  <c r="DP26" i="168"/>
  <c r="DQ26" i="168"/>
  <c r="DR26" i="168"/>
  <c r="DS26" i="168"/>
  <c r="DT26" i="168"/>
  <c r="DU26" i="168"/>
  <c r="DV26" i="168"/>
  <c r="DW26" i="168"/>
  <c r="DX26" i="168"/>
  <c r="DY26" i="168"/>
  <c r="DJ27" i="168"/>
  <c r="DK27" i="168"/>
  <c r="DL27" i="168"/>
  <c r="DM27" i="168"/>
  <c r="DN27" i="168"/>
  <c r="DO27" i="168"/>
  <c r="DP27" i="168"/>
  <c r="DQ27" i="168"/>
  <c r="DR27" i="168"/>
  <c r="DS27" i="168"/>
  <c r="DT27" i="168"/>
  <c r="DU27" i="168"/>
  <c r="DV27" i="168"/>
  <c r="DW27" i="168"/>
  <c r="DX27" i="168"/>
  <c r="DY27" i="168"/>
  <c r="DJ28" i="168"/>
  <c r="DK28" i="168"/>
  <c r="DL28" i="168"/>
  <c r="DM28" i="168"/>
  <c r="DN28" i="168"/>
  <c r="DO28" i="168"/>
  <c r="DP28" i="168"/>
  <c r="DQ28" i="168"/>
  <c r="DR28" i="168"/>
  <c r="DS28" i="168"/>
  <c r="DT28" i="168"/>
  <c r="DU28" i="168"/>
  <c r="DV28" i="168"/>
  <c r="DW28" i="168"/>
  <c r="DX28" i="168"/>
  <c r="DY28" i="168"/>
  <c r="DJ29" i="168"/>
  <c r="DK29" i="168"/>
  <c r="DL29" i="168"/>
  <c r="DM29" i="168"/>
  <c r="DN29" i="168"/>
  <c r="DO29" i="168"/>
  <c r="DP29" i="168"/>
  <c r="DQ29" i="168"/>
  <c r="DR29" i="168"/>
  <c r="DS29" i="168"/>
  <c r="DT29" i="168"/>
  <c r="DU29" i="168"/>
  <c r="DV29" i="168"/>
  <c r="DW29" i="168"/>
  <c r="DX29" i="168"/>
  <c r="DY29" i="168"/>
  <c r="DJ30" i="168"/>
  <c r="DK30" i="168"/>
  <c r="DL30" i="168"/>
  <c r="DM30" i="168"/>
  <c r="DN30" i="168"/>
  <c r="DO30" i="168"/>
  <c r="DP30" i="168"/>
  <c r="DQ30" i="168"/>
  <c r="DR30" i="168"/>
  <c r="DS30" i="168"/>
  <c r="DT30" i="168"/>
  <c r="DU30" i="168"/>
  <c r="DV30" i="168"/>
  <c r="DW30" i="168"/>
  <c r="DX30" i="168"/>
  <c r="DY30" i="168"/>
  <c r="DJ31" i="168"/>
  <c r="DK31" i="168"/>
  <c r="DL31" i="168"/>
  <c r="DM31" i="168"/>
  <c r="DN31" i="168"/>
  <c r="DO31" i="168"/>
  <c r="DP31" i="168"/>
  <c r="DQ31" i="168"/>
  <c r="DR31" i="168"/>
  <c r="DS31" i="168"/>
  <c r="DT31" i="168"/>
  <c r="DU31" i="168"/>
  <c r="DV31" i="168"/>
  <c r="DW31" i="168"/>
  <c r="DX31" i="168"/>
  <c r="DY31" i="168"/>
  <c r="DJ32" i="168"/>
  <c r="DK32" i="168"/>
  <c r="DL32" i="168"/>
  <c r="DM32" i="168"/>
  <c r="DN32" i="168"/>
  <c r="DO32" i="168"/>
  <c r="DP32" i="168"/>
  <c r="DQ32" i="168"/>
  <c r="DR32" i="168"/>
  <c r="DS32" i="168"/>
  <c r="DT32" i="168"/>
  <c r="DU32" i="168"/>
  <c r="DV32" i="168"/>
  <c r="DW32" i="168"/>
  <c r="DX32" i="168"/>
  <c r="DY32" i="168"/>
  <c r="DJ33" i="168"/>
  <c r="DK33" i="168"/>
  <c r="DL33" i="168"/>
  <c r="DM33" i="168"/>
  <c r="DN33" i="168"/>
  <c r="DO33" i="168"/>
  <c r="DP33" i="168"/>
  <c r="DQ33" i="168"/>
  <c r="DR33" i="168"/>
  <c r="DS33" i="168"/>
  <c r="DT33" i="168"/>
  <c r="DU33" i="168"/>
  <c r="DV33" i="168"/>
  <c r="DW33" i="168"/>
  <c r="DX33" i="168"/>
  <c r="DY33" i="168"/>
  <c r="DJ34" i="168"/>
  <c r="DK34" i="168"/>
  <c r="DL34" i="168"/>
  <c r="DM34" i="168"/>
  <c r="DN34" i="168"/>
  <c r="DO34" i="168"/>
  <c r="DP34" i="168"/>
  <c r="DQ34" i="168"/>
  <c r="DR34" i="168"/>
  <c r="DS34" i="168"/>
  <c r="DT34" i="168"/>
  <c r="DU34" i="168"/>
  <c r="DV34" i="168"/>
  <c r="DW34" i="168"/>
  <c r="DX34" i="168"/>
  <c r="DY34" i="168"/>
  <c r="DJ35" i="168"/>
  <c r="DK35" i="168"/>
  <c r="DL35" i="168"/>
  <c r="DM35" i="168"/>
  <c r="DN35" i="168"/>
  <c r="DO35" i="168"/>
  <c r="DP35" i="168"/>
  <c r="DQ35" i="168"/>
  <c r="DR35" i="168"/>
  <c r="DS35" i="168"/>
  <c r="DT35" i="168"/>
  <c r="DU35" i="168"/>
  <c r="DV35" i="168"/>
  <c r="DW35" i="168"/>
  <c r="DX35" i="168"/>
  <c r="DY35" i="168"/>
  <c r="DJ36" i="168"/>
  <c r="DK36" i="168"/>
  <c r="DL36" i="168"/>
  <c r="DM36" i="168"/>
  <c r="DN36" i="168"/>
  <c r="DO36" i="168"/>
  <c r="DP36" i="168"/>
  <c r="DQ36" i="168"/>
  <c r="DR36" i="168"/>
  <c r="DS36" i="168"/>
  <c r="DT36" i="168"/>
  <c r="DU36" i="168"/>
  <c r="DV36" i="168"/>
  <c r="DW36" i="168"/>
  <c r="DX36" i="168"/>
  <c r="DY36" i="168"/>
  <c r="DJ37" i="168"/>
  <c r="DK37" i="168"/>
  <c r="DL37" i="168"/>
  <c r="DM37" i="168"/>
  <c r="DN37" i="168"/>
  <c r="DO37" i="168"/>
  <c r="DP37" i="168"/>
  <c r="DQ37" i="168"/>
  <c r="DR37" i="168"/>
  <c r="DS37" i="168"/>
  <c r="DT37" i="168"/>
  <c r="DU37" i="168"/>
  <c r="DV37" i="168"/>
  <c r="DW37" i="168"/>
  <c r="DX37" i="168"/>
  <c r="DY37" i="168"/>
  <c r="DJ38" i="168"/>
  <c r="DK38" i="168"/>
  <c r="DL38" i="168"/>
  <c r="DM38" i="168"/>
  <c r="DN38" i="168"/>
  <c r="DO38" i="168"/>
  <c r="DP38" i="168"/>
  <c r="DQ38" i="168"/>
  <c r="DR38" i="168"/>
  <c r="DS38" i="168"/>
  <c r="DT38" i="168"/>
  <c r="DU38" i="168"/>
  <c r="DV38" i="168"/>
  <c r="DW38" i="168"/>
  <c r="DX38" i="168"/>
  <c r="DY38" i="168"/>
  <c r="DJ39" i="168"/>
  <c r="DK39" i="168"/>
  <c r="DL39" i="168"/>
  <c r="DM39" i="168"/>
  <c r="DN39" i="168"/>
  <c r="DO39" i="168"/>
  <c r="DP39" i="168"/>
  <c r="DQ39" i="168"/>
  <c r="DR39" i="168"/>
  <c r="DS39" i="168"/>
  <c r="DT39" i="168"/>
  <c r="DU39" i="168"/>
  <c r="DV39" i="168"/>
  <c r="DW39" i="168"/>
  <c r="DX39" i="168"/>
  <c r="DY39" i="168"/>
  <c r="DJ40" i="168"/>
  <c r="DK40" i="168"/>
  <c r="DL40" i="168"/>
  <c r="DM40" i="168"/>
  <c r="DN40" i="168"/>
  <c r="DO40" i="168"/>
  <c r="DP40" i="168"/>
  <c r="DQ40" i="168"/>
  <c r="DR40" i="168"/>
  <c r="DS40" i="168"/>
  <c r="DT40" i="168"/>
  <c r="DU40" i="168"/>
  <c r="DV40" i="168"/>
  <c r="DW40" i="168"/>
  <c r="DX40" i="168"/>
  <c r="DY40" i="168"/>
  <c r="DJ41" i="168"/>
  <c r="DK41" i="168"/>
  <c r="DL41" i="168"/>
  <c r="DM41" i="168"/>
  <c r="DN41" i="168"/>
  <c r="DO41" i="168"/>
  <c r="DP41" i="168"/>
  <c r="DQ41" i="168"/>
  <c r="DR41" i="168"/>
  <c r="DS41" i="168"/>
  <c r="DT41" i="168"/>
  <c r="DU41" i="168"/>
  <c r="DV41" i="168"/>
  <c r="DW41" i="168"/>
  <c r="DX41" i="168"/>
  <c r="DY41" i="168"/>
  <c r="DJ42" i="168"/>
  <c r="DK42" i="168"/>
  <c r="DL42" i="168"/>
  <c r="DM42" i="168"/>
  <c r="DN42" i="168"/>
  <c r="DO42" i="168"/>
  <c r="DP42" i="168"/>
  <c r="DQ42" i="168"/>
  <c r="DR42" i="168"/>
  <c r="DS42" i="168"/>
  <c r="DT42" i="168"/>
  <c r="DU42" i="168"/>
  <c r="DV42" i="168"/>
  <c r="DW42" i="168"/>
  <c r="DX42" i="168"/>
  <c r="DY42" i="168"/>
  <c r="DJ43" i="168"/>
  <c r="DK43" i="168"/>
  <c r="DL43" i="168"/>
  <c r="DM43" i="168"/>
  <c r="DN43" i="168"/>
  <c r="DO43" i="168"/>
  <c r="DP43" i="168"/>
  <c r="DQ43" i="168"/>
  <c r="DR43" i="168"/>
  <c r="DS43" i="168"/>
  <c r="DT43" i="168"/>
  <c r="DU43" i="168"/>
  <c r="DV43" i="168"/>
  <c r="DW43" i="168"/>
  <c r="DX43" i="168"/>
  <c r="DY43" i="168"/>
  <c r="DJ44" i="168"/>
  <c r="DK44" i="168"/>
  <c r="DL44" i="168"/>
  <c r="DM44" i="168"/>
  <c r="DN44" i="168"/>
  <c r="DO44" i="168"/>
  <c r="DP44" i="168"/>
  <c r="DQ44" i="168"/>
  <c r="DR44" i="168"/>
  <c r="DS44" i="168"/>
  <c r="DT44" i="168"/>
  <c r="DU44" i="168"/>
  <c r="DV44" i="168"/>
  <c r="DW44" i="168"/>
  <c r="DX44" i="168"/>
  <c r="DY44" i="168"/>
  <c r="DJ45" i="168"/>
  <c r="DK45" i="168"/>
  <c r="DL45" i="168"/>
  <c r="DM45" i="168"/>
  <c r="DN45" i="168"/>
  <c r="DO45" i="168"/>
  <c r="DP45" i="168"/>
  <c r="DQ45" i="168"/>
  <c r="DR45" i="168"/>
  <c r="DS45" i="168"/>
  <c r="DT45" i="168"/>
  <c r="DU45" i="168"/>
  <c r="DV45" i="168"/>
  <c r="DW45" i="168"/>
  <c r="DX45" i="168"/>
  <c r="DY45" i="168"/>
  <c r="DJ46" i="168"/>
  <c r="DK46" i="168"/>
  <c r="DL46" i="168"/>
  <c r="DM46" i="168"/>
  <c r="DN46" i="168"/>
  <c r="DO46" i="168"/>
  <c r="DP46" i="168"/>
  <c r="DQ46" i="168"/>
  <c r="DR46" i="168"/>
  <c r="DS46" i="168"/>
  <c r="DT46" i="168"/>
  <c r="DU46" i="168"/>
  <c r="DV46" i="168"/>
  <c r="DW46" i="168"/>
  <c r="DX46" i="168"/>
  <c r="DY46" i="168"/>
  <c r="DJ47" i="168"/>
  <c r="DK47" i="168"/>
  <c r="DL47" i="168"/>
  <c r="DM47" i="168"/>
  <c r="DN47" i="168"/>
  <c r="DO47" i="168"/>
  <c r="DP47" i="168"/>
  <c r="DQ47" i="168"/>
  <c r="DR47" i="168"/>
  <c r="DS47" i="168"/>
  <c r="DT47" i="168"/>
  <c r="DU47" i="168"/>
  <c r="DV47" i="168"/>
  <c r="DW47" i="168"/>
  <c r="DX47" i="168"/>
  <c r="DY47" i="168"/>
  <c r="DJ48" i="168"/>
  <c r="DK48" i="168"/>
  <c r="DL48" i="168"/>
  <c r="DM48" i="168"/>
  <c r="DN48" i="168"/>
  <c r="DO48" i="168"/>
  <c r="DP48" i="168"/>
  <c r="DQ48" i="168"/>
  <c r="DR48" i="168"/>
  <c r="DS48" i="168"/>
  <c r="DT48" i="168"/>
  <c r="DU48" i="168"/>
  <c r="DV48" i="168"/>
  <c r="DW48" i="168"/>
  <c r="DX48" i="168"/>
  <c r="DY48" i="168"/>
  <c r="DJ49" i="168"/>
  <c r="DK49" i="168"/>
  <c r="DL49" i="168"/>
  <c r="DM49" i="168"/>
  <c r="DN49" i="168"/>
  <c r="DO49" i="168"/>
  <c r="DP49" i="168"/>
  <c r="DQ49" i="168"/>
  <c r="DR49" i="168"/>
  <c r="DS49" i="168"/>
  <c r="DT49" i="168"/>
  <c r="DU49" i="168"/>
  <c r="DV49" i="168"/>
  <c r="DW49" i="168"/>
  <c r="DX49" i="168"/>
  <c r="DY49" i="168"/>
  <c r="DJ50" i="168"/>
  <c r="DK50" i="168"/>
  <c r="DL50" i="168"/>
  <c r="DM50" i="168"/>
  <c r="DN50" i="168"/>
  <c r="DO50" i="168"/>
  <c r="DP50" i="168"/>
  <c r="DQ50" i="168"/>
  <c r="DR50" i="168"/>
  <c r="DS50" i="168"/>
  <c r="DT50" i="168"/>
  <c r="DU50" i="168"/>
  <c r="DV50" i="168"/>
  <c r="DW50" i="168"/>
  <c r="DX50" i="168"/>
  <c r="DY50" i="168"/>
  <c r="DJ51" i="168"/>
  <c r="DK51" i="168"/>
  <c r="DL51" i="168"/>
  <c r="DM51" i="168"/>
  <c r="DN51" i="168"/>
  <c r="DO51" i="168"/>
  <c r="DP51" i="168"/>
  <c r="DQ51" i="168"/>
  <c r="DR51" i="168"/>
  <c r="DS51" i="168"/>
  <c r="DT51" i="168"/>
  <c r="DU51" i="168"/>
  <c r="DV51" i="168"/>
  <c r="DW51" i="168"/>
  <c r="DX51" i="168"/>
  <c r="DY51" i="168"/>
  <c r="DJ52" i="168"/>
  <c r="DK52" i="168"/>
  <c r="DL52" i="168"/>
  <c r="DM52" i="168"/>
  <c r="DN52" i="168"/>
  <c r="DO52" i="168"/>
  <c r="DP52" i="168"/>
  <c r="DQ52" i="168"/>
  <c r="DR52" i="168"/>
  <c r="DS52" i="168"/>
  <c r="DT52" i="168"/>
  <c r="DU52" i="168"/>
  <c r="DV52" i="168"/>
  <c r="DW52" i="168"/>
  <c r="DX52" i="168"/>
  <c r="DY52" i="168"/>
  <c r="DK2" i="168"/>
  <c r="DL2" i="168"/>
  <c r="DM2" i="168"/>
  <c r="DN2" i="168"/>
  <c r="DO2" i="168"/>
  <c r="DP2" i="168"/>
  <c r="DQ2" i="168"/>
  <c r="DR2" i="168"/>
  <c r="DS2" i="168"/>
  <c r="DT2" i="168"/>
  <c r="DU2" i="168"/>
  <c r="DV2" i="168"/>
  <c r="DW2" i="168"/>
  <c r="DX2" i="168"/>
  <c r="DY2" i="168"/>
  <c r="DJ2" i="168"/>
  <c r="CT3" i="168"/>
  <c r="CU3" i="168"/>
  <c r="CV3" i="168"/>
  <c r="CW3" i="168"/>
  <c r="CX3" i="168"/>
  <c r="CY3" i="168"/>
  <c r="CZ3" i="168"/>
  <c r="DA3" i="168"/>
  <c r="DB3" i="168"/>
  <c r="DC3" i="168"/>
  <c r="DD3" i="168"/>
  <c r="DE3" i="168"/>
  <c r="DF3" i="168"/>
  <c r="DG3" i="168"/>
  <c r="DH3" i="168"/>
  <c r="DI3" i="168"/>
  <c r="CT4" i="168"/>
  <c r="CU4" i="168"/>
  <c r="CV4" i="168"/>
  <c r="CW4" i="168"/>
  <c r="CX4" i="168"/>
  <c r="CY4" i="168"/>
  <c r="CZ4" i="168"/>
  <c r="DA4" i="168"/>
  <c r="DB4" i="168"/>
  <c r="DC4" i="168"/>
  <c r="DD4" i="168"/>
  <c r="DE4" i="168"/>
  <c r="DF4" i="168"/>
  <c r="DG4" i="168"/>
  <c r="DH4" i="168"/>
  <c r="DI4" i="168"/>
  <c r="CT5" i="168"/>
  <c r="CU5" i="168"/>
  <c r="CV5" i="168"/>
  <c r="CW5" i="168"/>
  <c r="CX5" i="168"/>
  <c r="CY5" i="168"/>
  <c r="CZ5" i="168"/>
  <c r="DA5" i="168"/>
  <c r="DB5" i="168"/>
  <c r="DC5" i="168"/>
  <c r="DD5" i="168"/>
  <c r="DE5" i="168"/>
  <c r="DF5" i="168"/>
  <c r="DG5" i="168"/>
  <c r="DH5" i="168"/>
  <c r="DI5" i="168"/>
  <c r="CT6" i="168"/>
  <c r="CU6" i="168"/>
  <c r="CV6" i="168"/>
  <c r="CW6" i="168"/>
  <c r="CX6" i="168"/>
  <c r="CY6" i="168"/>
  <c r="CZ6" i="168"/>
  <c r="DA6" i="168"/>
  <c r="DB6" i="168"/>
  <c r="DC6" i="168"/>
  <c r="DD6" i="168"/>
  <c r="DE6" i="168"/>
  <c r="DF6" i="168"/>
  <c r="DG6" i="168"/>
  <c r="DH6" i="168"/>
  <c r="DI6" i="168"/>
  <c r="CT7" i="168"/>
  <c r="CU7" i="168"/>
  <c r="CV7" i="168"/>
  <c r="CW7" i="168"/>
  <c r="CX7" i="168"/>
  <c r="CY7" i="168"/>
  <c r="CZ7" i="168"/>
  <c r="DA7" i="168"/>
  <c r="DB7" i="168"/>
  <c r="DC7" i="168"/>
  <c r="DD7" i="168"/>
  <c r="DE7" i="168"/>
  <c r="DF7" i="168"/>
  <c r="DG7" i="168"/>
  <c r="DH7" i="168"/>
  <c r="DI7" i="168"/>
  <c r="CT8" i="168"/>
  <c r="CU8" i="168"/>
  <c r="CV8" i="168"/>
  <c r="CW8" i="168"/>
  <c r="CX8" i="168"/>
  <c r="CY8" i="168"/>
  <c r="CZ8" i="168"/>
  <c r="DA8" i="168"/>
  <c r="DB8" i="168"/>
  <c r="DC8" i="168"/>
  <c r="DD8" i="168"/>
  <c r="DE8" i="168"/>
  <c r="DF8" i="168"/>
  <c r="DG8" i="168"/>
  <c r="DH8" i="168"/>
  <c r="DI8" i="168"/>
  <c r="CT9" i="168"/>
  <c r="CU9" i="168"/>
  <c r="CV9" i="168"/>
  <c r="CW9" i="168"/>
  <c r="CX9" i="168"/>
  <c r="CY9" i="168"/>
  <c r="CZ9" i="168"/>
  <c r="DA9" i="168"/>
  <c r="DB9" i="168"/>
  <c r="DC9" i="168"/>
  <c r="DD9" i="168"/>
  <c r="DE9" i="168"/>
  <c r="DF9" i="168"/>
  <c r="DG9" i="168"/>
  <c r="DH9" i="168"/>
  <c r="DI9" i="168"/>
  <c r="CT10" i="168"/>
  <c r="CU10" i="168"/>
  <c r="CV10" i="168"/>
  <c r="CW10" i="168"/>
  <c r="CX10" i="168"/>
  <c r="CY10" i="168"/>
  <c r="CZ10" i="168"/>
  <c r="DA10" i="168"/>
  <c r="DB10" i="168"/>
  <c r="DC10" i="168"/>
  <c r="DD10" i="168"/>
  <c r="DE10" i="168"/>
  <c r="DF10" i="168"/>
  <c r="DG10" i="168"/>
  <c r="DH10" i="168"/>
  <c r="DI10" i="168"/>
  <c r="CT11" i="168"/>
  <c r="CU11" i="168"/>
  <c r="CV11" i="168"/>
  <c r="CW11" i="168"/>
  <c r="CX11" i="168"/>
  <c r="CY11" i="168"/>
  <c r="CZ11" i="168"/>
  <c r="DA11" i="168"/>
  <c r="DB11" i="168"/>
  <c r="DC11" i="168"/>
  <c r="DD11" i="168"/>
  <c r="DE11" i="168"/>
  <c r="DF11" i="168"/>
  <c r="DG11" i="168"/>
  <c r="DH11" i="168"/>
  <c r="DI11" i="168"/>
  <c r="CT12" i="168"/>
  <c r="CU12" i="168"/>
  <c r="CV12" i="168"/>
  <c r="CW12" i="168"/>
  <c r="CX12" i="168"/>
  <c r="CY12" i="168"/>
  <c r="CZ12" i="168"/>
  <c r="DA12" i="168"/>
  <c r="DB12" i="168"/>
  <c r="DC12" i="168"/>
  <c r="DD12" i="168"/>
  <c r="DE12" i="168"/>
  <c r="DF12" i="168"/>
  <c r="DG12" i="168"/>
  <c r="DH12" i="168"/>
  <c r="DI12" i="168"/>
  <c r="CT13" i="168"/>
  <c r="CU13" i="168"/>
  <c r="CV13" i="168"/>
  <c r="CW13" i="168"/>
  <c r="CX13" i="168"/>
  <c r="CY13" i="168"/>
  <c r="CZ13" i="168"/>
  <c r="DA13" i="168"/>
  <c r="DB13" i="168"/>
  <c r="DC13" i="168"/>
  <c r="DD13" i="168"/>
  <c r="DE13" i="168"/>
  <c r="DF13" i="168"/>
  <c r="DG13" i="168"/>
  <c r="DH13" i="168"/>
  <c r="DI13" i="168"/>
  <c r="CT14" i="168"/>
  <c r="CU14" i="168"/>
  <c r="CV14" i="168"/>
  <c r="CW14" i="168"/>
  <c r="CX14" i="168"/>
  <c r="CY14" i="168"/>
  <c r="CZ14" i="168"/>
  <c r="DA14" i="168"/>
  <c r="DB14" i="168"/>
  <c r="DC14" i="168"/>
  <c r="DD14" i="168"/>
  <c r="DE14" i="168"/>
  <c r="DF14" i="168"/>
  <c r="DG14" i="168"/>
  <c r="DH14" i="168"/>
  <c r="DI14" i="168"/>
  <c r="CT15" i="168"/>
  <c r="CU15" i="168"/>
  <c r="CV15" i="168"/>
  <c r="CW15" i="168"/>
  <c r="CX15" i="168"/>
  <c r="CY15" i="168"/>
  <c r="CZ15" i="168"/>
  <c r="DA15" i="168"/>
  <c r="DB15" i="168"/>
  <c r="DC15" i="168"/>
  <c r="DD15" i="168"/>
  <c r="DE15" i="168"/>
  <c r="DF15" i="168"/>
  <c r="DG15" i="168"/>
  <c r="DH15" i="168"/>
  <c r="DI15" i="168"/>
  <c r="CT16" i="168"/>
  <c r="CU16" i="168"/>
  <c r="CV16" i="168"/>
  <c r="CW16" i="168"/>
  <c r="CX16" i="168"/>
  <c r="CY16" i="168"/>
  <c r="CZ16" i="168"/>
  <c r="DA16" i="168"/>
  <c r="DB16" i="168"/>
  <c r="DC16" i="168"/>
  <c r="DD16" i="168"/>
  <c r="DE16" i="168"/>
  <c r="DF16" i="168"/>
  <c r="DG16" i="168"/>
  <c r="DH16" i="168"/>
  <c r="DI16" i="168"/>
  <c r="CT17" i="168"/>
  <c r="CU17" i="168"/>
  <c r="CV17" i="168"/>
  <c r="CW17" i="168"/>
  <c r="CX17" i="168"/>
  <c r="CY17" i="168"/>
  <c r="CZ17" i="168"/>
  <c r="DA17" i="168"/>
  <c r="DB17" i="168"/>
  <c r="DC17" i="168"/>
  <c r="DD17" i="168"/>
  <c r="DE17" i="168"/>
  <c r="DF17" i="168"/>
  <c r="DG17" i="168"/>
  <c r="DH17" i="168"/>
  <c r="DI17" i="168"/>
  <c r="CT18" i="168"/>
  <c r="CU18" i="168"/>
  <c r="CV18" i="168"/>
  <c r="CW18" i="168"/>
  <c r="CX18" i="168"/>
  <c r="CY18" i="168"/>
  <c r="CZ18" i="168"/>
  <c r="DA18" i="168"/>
  <c r="DB18" i="168"/>
  <c r="DC18" i="168"/>
  <c r="DD18" i="168"/>
  <c r="DE18" i="168"/>
  <c r="DF18" i="168"/>
  <c r="DG18" i="168"/>
  <c r="DH18" i="168"/>
  <c r="DI18" i="168"/>
  <c r="CT19" i="168"/>
  <c r="CU19" i="168"/>
  <c r="CV19" i="168"/>
  <c r="CW19" i="168"/>
  <c r="CX19" i="168"/>
  <c r="CY19" i="168"/>
  <c r="CZ19" i="168"/>
  <c r="DA19" i="168"/>
  <c r="DB19" i="168"/>
  <c r="DC19" i="168"/>
  <c r="DD19" i="168"/>
  <c r="DE19" i="168"/>
  <c r="DF19" i="168"/>
  <c r="DG19" i="168"/>
  <c r="DH19" i="168"/>
  <c r="DI19" i="168"/>
  <c r="CT20" i="168"/>
  <c r="CU20" i="168"/>
  <c r="CV20" i="168"/>
  <c r="CW20" i="168"/>
  <c r="CX20" i="168"/>
  <c r="CY20" i="168"/>
  <c r="CZ20" i="168"/>
  <c r="DA20" i="168"/>
  <c r="DB20" i="168"/>
  <c r="DC20" i="168"/>
  <c r="DD20" i="168"/>
  <c r="DE20" i="168"/>
  <c r="DF20" i="168"/>
  <c r="DG20" i="168"/>
  <c r="DH20" i="168"/>
  <c r="DI20" i="168"/>
  <c r="CT21" i="168"/>
  <c r="CU21" i="168"/>
  <c r="CV21" i="168"/>
  <c r="CW21" i="168"/>
  <c r="CX21" i="168"/>
  <c r="CY21" i="168"/>
  <c r="CZ21" i="168"/>
  <c r="DA21" i="168"/>
  <c r="DB21" i="168"/>
  <c r="DC21" i="168"/>
  <c r="DD21" i="168"/>
  <c r="DE21" i="168"/>
  <c r="DF21" i="168"/>
  <c r="DG21" i="168"/>
  <c r="DH21" i="168"/>
  <c r="DI21" i="168"/>
  <c r="CT22" i="168"/>
  <c r="CU22" i="168"/>
  <c r="CV22" i="168"/>
  <c r="CW22" i="168"/>
  <c r="CX22" i="168"/>
  <c r="CY22" i="168"/>
  <c r="CZ22" i="168"/>
  <c r="DA22" i="168"/>
  <c r="DB22" i="168"/>
  <c r="DC22" i="168"/>
  <c r="DD22" i="168"/>
  <c r="DE22" i="168"/>
  <c r="DF22" i="168"/>
  <c r="DG22" i="168"/>
  <c r="DH22" i="168"/>
  <c r="DI22" i="168"/>
  <c r="CT23" i="168"/>
  <c r="CU23" i="168"/>
  <c r="CV23" i="168"/>
  <c r="CW23" i="168"/>
  <c r="CX23" i="168"/>
  <c r="CY23" i="168"/>
  <c r="CZ23" i="168"/>
  <c r="DA23" i="168"/>
  <c r="DB23" i="168"/>
  <c r="DC23" i="168"/>
  <c r="DD23" i="168"/>
  <c r="DE23" i="168"/>
  <c r="DF23" i="168"/>
  <c r="DG23" i="168"/>
  <c r="DH23" i="168"/>
  <c r="DI23" i="168"/>
  <c r="CT24" i="168"/>
  <c r="CU24" i="168"/>
  <c r="CV24" i="168"/>
  <c r="CW24" i="168"/>
  <c r="CX24" i="168"/>
  <c r="CY24" i="168"/>
  <c r="CZ24" i="168"/>
  <c r="DA24" i="168"/>
  <c r="DB24" i="168"/>
  <c r="DC24" i="168"/>
  <c r="DD24" i="168"/>
  <c r="DE24" i="168"/>
  <c r="DF24" i="168"/>
  <c r="DG24" i="168"/>
  <c r="DH24" i="168"/>
  <c r="DI24" i="168"/>
  <c r="CT25" i="168"/>
  <c r="CU25" i="168"/>
  <c r="CV25" i="168"/>
  <c r="CW25" i="168"/>
  <c r="CX25" i="168"/>
  <c r="CY25" i="168"/>
  <c r="CZ25" i="168"/>
  <c r="DA25" i="168"/>
  <c r="DB25" i="168"/>
  <c r="DC25" i="168"/>
  <c r="DD25" i="168"/>
  <c r="DE25" i="168"/>
  <c r="DF25" i="168"/>
  <c r="DG25" i="168"/>
  <c r="DH25" i="168"/>
  <c r="DI25" i="168"/>
  <c r="CT26" i="168"/>
  <c r="CU26" i="168"/>
  <c r="CV26" i="168"/>
  <c r="CW26" i="168"/>
  <c r="CX26" i="168"/>
  <c r="CY26" i="168"/>
  <c r="CZ26" i="168"/>
  <c r="DA26" i="168"/>
  <c r="DB26" i="168"/>
  <c r="DC26" i="168"/>
  <c r="DD26" i="168"/>
  <c r="DE26" i="168"/>
  <c r="DF26" i="168"/>
  <c r="DG26" i="168"/>
  <c r="DH26" i="168"/>
  <c r="DI26" i="168"/>
  <c r="CT27" i="168"/>
  <c r="CU27" i="168"/>
  <c r="CV27" i="168"/>
  <c r="CW27" i="168"/>
  <c r="CX27" i="168"/>
  <c r="CY27" i="168"/>
  <c r="CZ27" i="168"/>
  <c r="DA27" i="168"/>
  <c r="DB27" i="168"/>
  <c r="DC27" i="168"/>
  <c r="DD27" i="168"/>
  <c r="DE27" i="168"/>
  <c r="DF27" i="168"/>
  <c r="DG27" i="168"/>
  <c r="DH27" i="168"/>
  <c r="DI27" i="168"/>
  <c r="CT28" i="168"/>
  <c r="CU28" i="168"/>
  <c r="CV28" i="168"/>
  <c r="CW28" i="168"/>
  <c r="CX28" i="168"/>
  <c r="CY28" i="168"/>
  <c r="CZ28" i="168"/>
  <c r="DA28" i="168"/>
  <c r="DB28" i="168"/>
  <c r="DC28" i="168"/>
  <c r="DD28" i="168"/>
  <c r="DE28" i="168"/>
  <c r="DF28" i="168"/>
  <c r="DG28" i="168"/>
  <c r="DH28" i="168"/>
  <c r="DI28" i="168"/>
  <c r="CT29" i="168"/>
  <c r="CU29" i="168"/>
  <c r="CV29" i="168"/>
  <c r="CW29" i="168"/>
  <c r="CX29" i="168"/>
  <c r="CY29" i="168"/>
  <c r="CZ29" i="168"/>
  <c r="DA29" i="168"/>
  <c r="DB29" i="168"/>
  <c r="DC29" i="168"/>
  <c r="DD29" i="168"/>
  <c r="DE29" i="168"/>
  <c r="DF29" i="168"/>
  <c r="DG29" i="168"/>
  <c r="DH29" i="168"/>
  <c r="DI29" i="168"/>
  <c r="CT30" i="168"/>
  <c r="CU30" i="168"/>
  <c r="CV30" i="168"/>
  <c r="CW30" i="168"/>
  <c r="CX30" i="168"/>
  <c r="CY30" i="168"/>
  <c r="CZ30" i="168"/>
  <c r="DA30" i="168"/>
  <c r="DB30" i="168"/>
  <c r="DC30" i="168"/>
  <c r="DD30" i="168"/>
  <c r="DE30" i="168"/>
  <c r="DF30" i="168"/>
  <c r="DG30" i="168"/>
  <c r="DH30" i="168"/>
  <c r="DI30" i="168"/>
  <c r="CT31" i="168"/>
  <c r="CU31" i="168"/>
  <c r="CV31" i="168"/>
  <c r="CW31" i="168"/>
  <c r="CX31" i="168"/>
  <c r="CY31" i="168"/>
  <c r="CZ31" i="168"/>
  <c r="DA31" i="168"/>
  <c r="DB31" i="168"/>
  <c r="DC31" i="168"/>
  <c r="DD31" i="168"/>
  <c r="DE31" i="168"/>
  <c r="DF31" i="168"/>
  <c r="DG31" i="168"/>
  <c r="DH31" i="168"/>
  <c r="DI31" i="168"/>
  <c r="CT32" i="168"/>
  <c r="CU32" i="168"/>
  <c r="CV32" i="168"/>
  <c r="CW32" i="168"/>
  <c r="CX32" i="168"/>
  <c r="CY32" i="168"/>
  <c r="CZ32" i="168"/>
  <c r="DA32" i="168"/>
  <c r="DB32" i="168"/>
  <c r="DC32" i="168"/>
  <c r="DD32" i="168"/>
  <c r="DE32" i="168"/>
  <c r="DF32" i="168"/>
  <c r="DG32" i="168"/>
  <c r="DH32" i="168"/>
  <c r="DI32" i="168"/>
  <c r="CT33" i="168"/>
  <c r="CU33" i="168"/>
  <c r="CV33" i="168"/>
  <c r="CW33" i="168"/>
  <c r="CX33" i="168"/>
  <c r="CY33" i="168"/>
  <c r="CZ33" i="168"/>
  <c r="DA33" i="168"/>
  <c r="DB33" i="168"/>
  <c r="DC33" i="168"/>
  <c r="DD33" i="168"/>
  <c r="DE33" i="168"/>
  <c r="DF33" i="168"/>
  <c r="DG33" i="168"/>
  <c r="DH33" i="168"/>
  <c r="DI33" i="168"/>
  <c r="CT34" i="168"/>
  <c r="CU34" i="168"/>
  <c r="CV34" i="168"/>
  <c r="CW34" i="168"/>
  <c r="CX34" i="168"/>
  <c r="CY34" i="168"/>
  <c r="CZ34" i="168"/>
  <c r="DA34" i="168"/>
  <c r="DB34" i="168"/>
  <c r="DC34" i="168"/>
  <c r="DD34" i="168"/>
  <c r="DE34" i="168"/>
  <c r="DF34" i="168"/>
  <c r="DG34" i="168"/>
  <c r="DH34" i="168"/>
  <c r="DI34" i="168"/>
  <c r="CT35" i="168"/>
  <c r="CU35" i="168"/>
  <c r="CV35" i="168"/>
  <c r="CW35" i="168"/>
  <c r="CX35" i="168"/>
  <c r="CY35" i="168"/>
  <c r="CZ35" i="168"/>
  <c r="DA35" i="168"/>
  <c r="DB35" i="168"/>
  <c r="DC35" i="168"/>
  <c r="DD35" i="168"/>
  <c r="DE35" i="168"/>
  <c r="DF35" i="168"/>
  <c r="DG35" i="168"/>
  <c r="DH35" i="168"/>
  <c r="DI35" i="168"/>
  <c r="CT36" i="168"/>
  <c r="CU36" i="168"/>
  <c r="CV36" i="168"/>
  <c r="CW36" i="168"/>
  <c r="CX36" i="168"/>
  <c r="CY36" i="168"/>
  <c r="CZ36" i="168"/>
  <c r="DA36" i="168"/>
  <c r="DB36" i="168"/>
  <c r="DC36" i="168"/>
  <c r="DD36" i="168"/>
  <c r="DE36" i="168"/>
  <c r="DF36" i="168"/>
  <c r="DG36" i="168"/>
  <c r="DH36" i="168"/>
  <c r="DI36" i="168"/>
  <c r="CT37" i="168"/>
  <c r="CU37" i="168"/>
  <c r="CV37" i="168"/>
  <c r="CW37" i="168"/>
  <c r="CX37" i="168"/>
  <c r="CY37" i="168"/>
  <c r="CZ37" i="168"/>
  <c r="DA37" i="168"/>
  <c r="DB37" i="168"/>
  <c r="DC37" i="168"/>
  <c r="DD37" i="168"/>
  <c r="DE37" i="168"/>
  <c r="DF37" i="168"/>
  <c r="DG37" i="168"/>
  <c r="DH37" i="168"/>
  <c r="DI37" i="168"/>
  <c r="CT38" i="168"/>
  <c r="CU38" i="168"/>
  <c r="CV38" i="168"/>
  <c r="CW38" i="168"/>
  <c r="CX38" i="168"/>
  <c r="CY38" i="168"/>
  <c r="CZ38" i="168"/>
  <c r="DA38" i="168"/>
  <c r="DB38" i="168"/>
  <c r="DC38" i="168"/>
  <c r="DD38" i="168"/>
  <c r="DE38" i="168"/>
  <c r="DF38" i="168"/>
  <c r="DG38" i="168"/>
  <c r="DH38" i="168"/>
  <c r="DI38" i="168"/>
  <c r="CT39" i="168"/>
  <c r="CU39" i="168"/>
  <c r="CV39" i="168"/>
  <c r="CW39" i="168"/>
  <c r="CX39" i="168"/>
  <c r="CY39" i="168"/>
  <c r="CZ39" i="168"/>
  <c r="DA39" i="168"/>
  <c r="DB39" i="168"/>
  <c r="DC39" i="168"/>
  <c r="DD39" i="168"/>
  <c r="DE39" i="168"/>
  <c r="DF39" i="168"/>
  <c r="DG39" i="168"/>
  <c r="DH39" i="168"/>
  <c r="DI39" i="168"/>
  <c r="CT40" i="168"/>
  <c r="CU40" i="168"/>
  <c r="CV40" i="168"/>
  <c r="CW40" i="168"/>
  <c r="CX40" i="168"/>
  <c r="CY40" i="168"/>
  <c r="CZ40" i="168"/>
  <c r="DA40" i="168"/>
  <c r="DB40" i="168"/>
  <c r="DC40" i="168"/>
  <c r="DD40" i="168"/>
  <c r="DE40" i="168"/>
  <c r="DF40" i="168"/>
  <c r="DG40" i="168"/>
  <c r="DH40" i="168"/>
  <c r="DI40" i="168"/>
  <c r="CT41" i="168"/>
  <c r="CU41" i="168"/>
  <c r="CV41" i="168"/>
  <c r="CW41" i="168"/>
  <c r="CX41" i="168"/>
  <c r="CY41" i="168"/>
  <c r="CZ41" i="168"/>
  <c r="DA41" i="168"/>
  <c r="DB41" i="168"/>
  <c r="DC41" i="168"/>
  <c r="DD41" i="168"/>
  <c r="DE41" i="168"/>
  <c r="DF41" i="168"/>
  <c r="DG41" i="168"/>
  <c r="DH41" i="168"/>
  <c r="DI41" i="168"/>
  <c r="CT42" i="168"/>
  <c r="CU42" i="168"/>
  <c r="CV42" i="168"/>
  <c r="CW42" i="168"/>
  <c r="CX42" i="168"/>
  <c r="CY42" i="168"/>
  <c r="CZ42" i="168"/>
  <c r="DA42" i="168"/>
  <c r="DB42" i="168"/>
  <c r="DC42" i="168"/>
  <c r="DD42" i="168"/>
  <c r="DE42" i="168"/>
  <c r="DF42" i="168"/>
  <c r="DG42" i="168"/>
  <c r="DH42" i="168"/>
  <c r="DI42" i="168"/>
  <c r="CT43" i="168"/>
  <c r="CU43" i="168"/>
  <c r="CV43" i="168"/>
  <c r="CW43" i="168"/>
  <c r="CX43" i="168"/>
  <c r="CY43" i="168"/>
  <c r="CZ43" i="168"/>
  <c r="DA43" i="168"/>
  <c r="DB43" i="168"/>
  <c r="DC43" i="168"/>
  <c r="DD43" i="168"/>
  <c r="DE43" i="168"/>
  <c r="DF43" i="168"/>
  <c r="DG43" i="168"/>
  <c r="DH43" i="168"/>
  <c r="DI43" i="168"/>
  <c r="CT44" i="168"/>
  <c r="CU44" i="168"/>
  <c r="CV44" i="168"/>
  <c r="CW44" i="168"/>
  <c r="CX44" i="168"/>
  <c r="CY44" i="168"/>
  <c r="CZ44" i="168"/>
  <c r="DA44" i="168"/>
  <c r="DB44" i="168"/>
  <c r="DC44" i="168"/>
  <c r="DD44" i="168"/>
  <c r="DE44" i="168"/>
  <c r="DF44" i="168"/>
  <c r="DG44" i="168"/>
  <c r="DH44" i="168"/>
  <c r="DI44" i="168"/>
  <c r="CT45" i="168"/>
  <c r="CU45" i="168"/>
  <c r="CV45" i="168"/>
  <c r="CW45" i="168"/>
  <c r="CX45" i="168"/>
  <c r="CY45" i="168"/>
  <c r="CZ45" i="168"/>
  <c r="DA45" i="168"/>
  <c r="DB45" i="168"/>
  <c r="DC45" i="168"/>
  <c r="DD45" i="168"/>
  <c r="DE45" i="168"/>
  <c r="DF45" i="168"/>
  <c r="DG45" i="168"/>
  <c r="DH45" i="168"/>
  <c r="DI45" i="168"/>
  <c r="CT46" i="168"/>
  <c r="CU46" i="168"/>
  <c r="CV46" i="168"/>
  <c r="CW46" i="168"/>
  <c r="CX46" i="168"/>
  <c r="CY46" i="168"/>
  <c r="CZ46" i="168"/>
  <c r="DA46" i="168"/>
  <c r="DB46" i="168"/>
  <c r="DC46" i="168"/>
  <c r="DD46" i="168"/>
  <c r="DE46" i="168"/>
  <c r="DF46" i="168"/>
  <c r="DG46" i="168"/>
  <c r="DH46" i="168"/>
  <c r="DI46" i="168"/>
  <c r="CT47" i="168"/>
  <c r="CU47" i="168"/>
  <c r="CV47" i="168"/>
  <c r="CW47" i="168"/>
  <c r="CX47" i="168"/>
  <c r="CY47" i="168"/>
  <c r="CZ47" i="168"/>
  <c r="DA47" i="168"/>
  <c r="DB47" i="168"/>
  <c r="DC47" i="168"/>
  <c r="DD47" i="168"/>
  <c r="DE47" i="168"/>
  <c r="DF47" i="168"/>
  <c r="DG47" i="168"/>
  <c r="DH47" i="168"/>
  <c r="DI47" i="168"/>
  <c r="CT48" i="168"/>
  <c r="CU48" i="168"/>
  <c r="CV48" i="168"/>
  <c r="CW48" i="168"/>
  <c r="CX48" i="168"/>
  <c r="CY48" i="168"/>
  <c r="CZ48" i="168"/>
  <c r="DA48" i="168"/>
  <c r="DB48" i="168"/>
  <c r="DC48" i="168"/>
  <c r="DD48" i="168"/>
  <c r="DE48" i="168"/>
  <c r="DF48" i="168"/>
  <c r="DG48" i="168"/>
  <c r="DH48" i="168"/>
  <c r="DI48" i="168"/>
  <c r="CT49" i="168"/>
  <c r="CU49" i="168"/>
  <c r="CV49" i="168"/>
  <c r="CW49" i="168"/>
  <c r="CX49" i="168"/>
  <c r="CY49" i="168"/>
  <c r="CZ49" i="168"/>
  <c r="DA49" i="168"/>
  <c r="DB49" i="168"/>
  <c r="DC49" i="168"/>
  <c r="DD49" i="168"/>
  <c r="DE49" i="168"/>
  <c r="DF49" i="168"/>
  <c r="DG49" i="168"/>
  <c r="DH49" i="168"/>
  <c r="DI49" i="168"/>
  <c r="CT50" i="168"/>
  <c r="CU50" i="168"/>
  <c r="CV50" i="168"/>
  <c r="CW50" i="168"/>
  <c r="CX50" i="168"/>
  <c r="CY50" i="168"/>
  <c r="CZ50" i="168"/>
  <c r="DA50" i="168"/>
  <c r="DB50" i="168"/>
  <c r="DC50" i="168"/>
  <c r="DD50" i="168"/>
  <c r="DE50" i="168"/>
  <c r="DF50" i="168"/>
  <c r="DG50" i="168"/>
  <c r="DH50" i="168"/>
  <c r="DI50" i="168"/>
  <c r="CT51" i="168"/>
  <c r="CU51" i="168"/>
  <c r="CV51" i="168"/>
  <c r="CW51" i="168"/>
  <c r="CX51" i="168"/>
  <c r="CY51" i="168"/>
  <c r="CZ51" i="168"/>
  <c r="DA51" i="168"/>
  <c r="DB51" i="168"/>
  <c r="DC51" i="168"/>
  <c r="DD51" i="168"/>
  <c r="DE51" i="168"/>
  <c r="DF51" i="168"/>
  <c r="DG51" i="168"/>
  <c r="DH51" i="168"/>
  <c r="DI51" i="168"/>
  <c r="CT52" i="168"/>
  <c r="CU52" i="168"/>
  <c r="CV52" i="168"/>
  <c r="CW52" i="168"/>
  <c r="CX52" i="168"/>
  <c r="CY52" i="168"/>
  <c r="CZ52" i="168"/>
  <c r="DA52" i="168"/>
  <c r="DB52" i="168"/>
  <c r="DC52" i="168"/>
  <c r="DD52" i="168"/>
  <c r="DE52" i="168"/>
  <c r="DF52" i="168"/>
  <c r="DG52" i="168"/>
  <c r="DH52" i="168"/>
  <c r="DI52" i="168"/>
  <c r="CU2" i="168"/>
  <c r="CV2" i="168"/>
  <c r="CW2" i="168"/>
  <c r="CX2" i="168"/>
  <c r="CY2" i="168"/>
  <c r="CZ2" i="168"/>
  <c r="DA2" i="168"/>
  <c r="DB2" i="168"/>
  <c r="DC2" i="168"/>
  <c r="DD2" i="168"/>
  <c r="DE2" i="168"/>
  <c r="DF2" i="168"/>
  <c r="DG2" i="168"/>
  <c r="DH2" i="168"/>
  <c r="DI2" i="168"/>
  <c r="CT2" i="168"/>
  <c r="CD3" i="168"/>
  <c r="CE3" i="168"/>
  <c r="CF3" i="168"/>
  <c r="CG3" i="168"/>
  <c r="CH3" i="168"/>
  <c r="CI3" i="168"/>
  <c r="CJ3" i="168"/>
  <c r="CK3" i="168"/>
  <c r="CL3" i="168"/>
  <c r="CM3" i="168"/>
  <c r="CN3" i="168"/>
  <c r="CO3" i="168"/>
  <c r="CP3" i="168"/>
  <c r="CQ3" i="168"/>
  <c r="CR3" i="168"/>
  <c r="CS3" i="168"/>
  <c r="CD4" i="168"/>
  <c r="CE4" i="168"/>
  <c r="CF4" i="168"/>
  <c r="CG4" i="168"/>
  <c r="CH4" i="168"/>
  <c r="CI4" i="168"/>
  <c r="CJ4" i="168"/>
  <c r="CK4" i="168"/>
  <c r="CL4" i="168"/>
  <c r="CM4" i="168"/>
  <c r="CN4" i="168"/>
  <c r="CO4" i="168"/>
  <c r="CP4" i="168"/>
  <c r="CQ4" i="168"/>
  <c r="CR4" i="168"/>
  <c r="CS4" i="168"/>
  <c r="CD5" i="168"/>
  <c r="CE5" i="168"/>
  <c r="CF5" i="168"/>
  <c r="CG5" i="168"/>
  <c r="CH5" i="168"/>
  <c r="CI5" i="168"/>
  <c r="CJ5" i="168"/>
  <c r="CK5" i="168"/>
  <c r="CL5" i="168"/>
  <c r="CM5" i="168"/>
  <c r="CN5" i="168"/>
  <c r="CO5" i="168"/>
  <c r="CP5" i="168"/>
  <c r="CQ5" i="168"/>
  <c r="CR5" i="168"/>
  <c r="CS5" i="168"/>
  <c r="CD6" i="168"/>
  <c r="CE6" i="168"/>
  <c r="CF6" i="168"/>
  <c r="CG6" i="168"/>
  <c r="CH6" i="168"/>
  <c r="CI6" i="168"/>
  <c r="CJ6" i="168"/>
  <c r="CK6" i="168"/>
  <c r="CL6" i="168"/>
  <c r="CM6" i="168"/>
  <c r="CN6" i="168"/>
  <c r="CO6" i="168"/>
  <c r="CP6" i="168"/>
  <c r="CQ6" i="168"/>
  <c r="CR6" i="168"/>
  <c r="CS6" i="168"/>
  <c r="CD7" i="168"/>
  <c r="CE7" i="168"/>
  <c r="CF7" i="168"/>
  <c r="CG7" i="168"/>
  <c r="CH7" i="168"/>
  <c r="CI7" i="168"/>
  <c r="CJ7" i="168"/>
  <c r="CK7" i="168"/>
  <c r="CL7" i="168"/>
  <c r="CM7" i="168"/>
  <c r="CN7" i="168"/>
  <c r="CO7" i="168"/>
  <c r="CP7" i="168"/>
  <c r="CQ7" i="168"/>
  <c r="CR7" i="168"/>
  <c r="CS7" i="168"/>
  <c r="CD8" i="168"/>
  <c r="CE8" i="168"/>
  <c r="CF8" i="168"/>
  <c r="CG8" i="168"/>
  <c r="CH8" i="168"/>
  <c r="CI8" i="168"/>
  <c r="CJ8" i="168"/>
  <c r="CK8" i="168"/>
  <c r="CL8" i="168"/>
  <c r="CM8" i="168"/>
  <c r="CN8" i="168"/>
  <c r="CO8" i="168"/>
  <c r="CP8" i="168"/>
  <c r="CQ8" i="168"/>
  <c r="CR8" i="168"/>
  <c r="CS8" i="168"/>
  <c r="CD9" i="168"/>
  <c r="CE9" i="168"/>
  <c r="CF9" i="168"/>
  <c r="CG9" i="168"/>
  <c r="CH9" i="168"/>
  <c r="CI9" i="168"/>
  <c r="CJ9" i="168"/>
  <c r="CK9" i="168"/>
  <c r="CL9" i="168"/>
  <c r="CM9" i="168"/>
  <c r="CN9" i="168"/>
  <c r="CO9" i="168"/>
  <c r="CP9" i="168"/>
  <c r="CQ9" i="168"/>
  <c r="CR9" i="168"/>
  <c r="CS9" i="168"/>
  <c r="CD10" i="168"/>
  <c r="CE10" i="168"/>
  <c r="CF10" i="168"/>
  <c r="CG10" i="168"/>
  <c r="CH10" i="168"/>
  <c r="CI10" i="168"/>
  <c r="CJ10" i="168"/>
  <c r="CK10" i="168"/>
  <c r="CL10" i="168"/>
  <c r="CM10" i="168"/>
  <c r="CN10" i="168"/>
  <c r="CO10" i="168"/>
  <c r="CP10" i="168"/>
  <c r="CQ10" i="168"/>
  <c r="CR10" i="168"/>
  <c r="CS10" i="168"/>
  <c r="CD11" i="168"/>
  <c r="CE11" i="168"/>
  <c r="CF11" i="168"/>
  <c r="CG11" i="168"/>
  <c r="CH11" i="168"/>
  <c r="CI11" i="168"/>
  <c r="CJ11" i="168"/>
  <c r="CK11" i="168"/>
  <c r="CL11" i="168"/>
  <c r="CM11" i="168"/>
  <c r="CN11" i="168"/>
  <c r="CO11" i="168"/>
  <c r="CP11" i="168"/>
  <c r="CQ11" i="168"/>
  <c r="CR11" i="168"/>
  <c r="CS11" i="168"/>
  <c r="CD12" i="168"/>
  <c r="CE12" i="168"/>
  <c r="CF12" i="168"/>
  <c r="CG12" i="168"/>
  <c r="CH12" i="168"/>
  <c r="CI12" i="168"/>
  <c r="CJ12" i="168"/>
  <c r="CK12" i="168"/>
  <c r="CL12" i="168"/>
  <c r="CM12" i="168"/>
  <c r="CN12" i="168"/>
  <c r="CO12" i="168"/>
  <c r="CP12" i="168"/>
  <c r="CQ12" i="168"/>
  <c r="CR12" i="168"/>
  <c r="CS12" i="168"/>
  <c r="CD13" i="168"/>
  <c r="CE13" i="168"/>
  <c r="CF13" i="168"/>
  <c r="CG13" i="168"/>
  <c r="CH13" i="168"/>
  <c r="CI13" i="168"/>
  <c r="CJ13" i="168"/>
  <c r="CK13" i="168"/>
  <c r="CL13" i="168"/>
  <c r="CM13" i="168"/>
  <c r="CN13" i="168"/>
  <c r="CO13" i="168"/>
  <c r="CP13" i="168"/>
  <c r="CQ13" i="168"/>
  <c r="CR13" i="168"/>
  <c r="CS13" i="168"/>
  <c r="CD14" i="168"/>
  <c r="CE14" i="168"/>
  <c r="CF14" i="168"/>
  <c r="CG14" i="168"/>
  <c r="CH14" i="168"/>
  <c r="CI14" i="168"/>
  <c r="CJ14" i="168"/>
  <c r="CK14" i="168"/>
  <c r="CL14" i="168"/>
  <c r="CM14" i="168"/>
  <c r="CN14" i="168"/>
  <c r="CO14" i="168"/>
  <c r="CP14" i="168"/>
  <c r="CQ14" i="168"/>
  <c r="CR14" i="168"/>
  <c r="CS14" i="168"/>
  <c r="CD15" i="168"/>
  <c r="CE15" i="168"/>
  <c r="CF15" i="168"/>
  <c r="CG15" i="168"/>
  <c r="CH15" i="168"/>
  <c r="CI15" i="168"/>
  <c r="CJ15" i="168"/>
  <c r="CK15" i="168"/>
  <c r="CL15" i="168"/>
  <c r="CM15" i="168"/>
  <c r="CN15" i="168"/>
  <c r="CO15" i="168"/>
  <c r="CP15" i="168"/>
  <c r="CQ15" i="168"/>
  <c r="CR15" i="168"/>
  <c r="CS15" i="168"/>
  <c r="CD16" i="168"/>
  <c r="CE16" i="168"/>
  <c r="CF16" i="168"/>
  <c r="CG16" i="168"/>
  <c r="CH16" i="168"/>
  <c r="CI16" i="168"/>
  <c r="CJ16" i="168"/>
  <c r="CK16" i="168"/>
  <c r="CL16" i="168"/>
  <c r="CM16" i="168"/>
  <c r="CN16" i="168"/>
  <c r="CO16" i="168"/>
  <c r="CP16" i="168"/>
  <c r="CQ16" i="168"/>
  <c r="CR16" i="168"/>
  <c r="CS16" i="168"/>
  <c r="CD17" i="168"/>
  <c r="CE17" i="168"/>
  <c r="CF17" i="168"/>
  <c r="CG17" i="168"/>
  <c r="CH17" i="168"/>
  <c r="CI17" i="168"/>
  <c r="CJ17" i="168"/>
  <c r="CK17" i="168"/>
  <c r="CL17" i="168"/>
  <c r="CM17" i="168"/>
  <c r="CN17" i="168"/>
  <c r="CO17" i="168"/>
  <c r="CP17" i="168"/>
  <c r="CQ17" i="168"/>
  <c r="CR17" i="168"/>
  <c r="CS17" i="168"/>
  <c r="CD18" i="168"/>
  <c r="CE18" i="168"/>
  <c r="CF18" i="168"/>
  <c r="CG18" i="168"/>
  <c r="CH18" i="168"/>
  <c r="CI18" i="168"/>
  <c r="CJ18" i="168"/>
  <c r="CK18" i="168"/>
  <c r="CL18" i="168"/>
  <c r="CM18" i="168"/>
  <c r="CN18" i="168"/>
  <c r="CO18" i="168"/>
  <c r="CP18" i="168"/>
  <c r="CQ18" i="168"/>
  <c r="CR18" i="168"/>
  <c r="CS18" i="168"/>
  <c r="CD19" i="168"/>
  <c r="CE19" i="168"/>
  <c r="CF19" i="168"/>
  <c r="CG19" i="168"/>
  <c r="CH19" i="168"/>
  <c r="CI19" i="168"/>
  <c r="CJ19" i="168"/>
  <c r="CK19" i="168"/>
  <c r="CL19" i="168"/>
  <c r="CM19" i="168"/>
  <c r="CN19" i="168"/>
  <c r="CO19" i="168"/>
  <c r="CP19" i="168"/>
  <c r="CQ19" i="168"/>
  <c r="CR19" i="168"/>
  <c r="CS19" i="168"/>
  <c r="CD20" i="168"/>
  <c r="CE20" i="168"/>
  <c r="CF20" i="168"/>
  <c r="CG20" i="168"/>
  <c r="CH20" i="168"/>
  <c r="CI20" i="168"/>
  <c r="CJ20" i="168"/>
  <c r="CK20" i="168"/>
  <c r="CL20" i="168"/>
  <c r="CM20" i="168"/>
  <c r="CN20" i="168"/>
  <c r="CO20" i="168"/>
  <c r="CP20" i="168"/>
  <c r="CQ20" i="168"/>
  <c r="CR20" i="168"/>
  <c r="CS20" i="168"/>
  <c r="CD21" i="168"/>
  <c r="CE21" i="168"/>
  <c r="CF21" i="168"/>
  <c r="CG21" i="168"/>
  <c r="CH21" i="168"/>
  <c r="CI21" i="168"/>
  <c r="CJ21" i="168"/>
  <c r="CK21" i="168"/>
  <c r="CL21" i="168"/>
  <c r="CM21" i="168"/>
  <c r="CN21" i="168"/>
  <c r="CO21" i="168"/>
  <c r="CP21" i="168"/>
  <c r="CQ21" i="168"/>
  <c r="CR21" i="168"/>
  <c r="CS21" i="168"/>
  <c r="CD22" i="168"/>
  <c r="CE22" i="168"/>
  <c r="CF22" i="168"/>
  <c r="CG22" i="168"/>
  <c r="CH22" i="168"/>
  <c r="CI22" i="168"/>
  <c r="CJ22" i="168"/>
  <c r="CK22" i="168"/>
  <c r="CL22" i="168"/>
  <c r="CM22" i="168"/>
  <c r="CN22" i="168"/>
  <c r="CO22" i="168"/>
  <c r="CP22" i="168"/>
  <c r="CQ22" i="168"/>
  <c r="CR22" i="168"/>
  <c r="CS22" i="168"/>
  <c r="CD23" i="168"/>
  <c r="CE23" i="168"/>
  <c r="CF23" i="168"/>
  <c r="CG23" i="168"/>
  <c r="CH23" i="168"/>
  <c r="CI23" i="168"/>
  <c r="CJ23" i="168"/>
  <c r="CK23" i="168"/>
  <c r="CL23" i="168"/>
  <c r="CM23" i="168"/>
  <c r="CN23" i="168"/>
  <c r="CO23" i="168"/>
  <c r="CP23" i="168"/>
  <c r="CQ23" i="168"/>
  <c r="CR23" i="168"/>
  <c r="CS23" i="168"/>
  <c r="CD24" i="168"/>
  <c r="CE24" i="168"/>
  <c r="CF24" i="168"/>
  <c r="CG24" i="168"/>
  <c r="CH24" i="168"/>
  <c r="CI24" i="168"/>
  <c r="CJ24" i="168"/>
  <c r="CK24" i="168"/>
  <c r="CL24" i="168"/>
  <c r="CM24" i="168"/>
  <c r="CN24" i="168"/>
  <c r="CO24" i="168"/>
  <c r="CP24" i="168"/>
  <c r="CQ24" i="168"/>
  <c r="CR24" i="168"/>
  <c r="CS24" i="168"/>
  <c r="CD25" i="168"/>
  <c r="CE25" i="168"/>
  <c r="CF25" i="168"/>
  <c r="CG25" i="168"/>
  <c r="CH25" i="168"/>
  <c r="CI25" i="168"/>
  <c r="CJ25" i="168"/>
  <c r="CK25" i="168"/>
  <c r="CL25" i="168"/>
  <c r="CM25" i="168"/>
  <c r="CN25" i="168"/>
  <c r="CO25" i="168"/>
  <c r="CP25" i="168"/>
  <c r="CQ25" i="168"/>
  <c r="CR25" i="168"/>
  <c r="CS25" i="168"/>
  <c r="CD26" i="168"/>
  <c r="CE26" i="168"/>
  <c r="CF26" i="168"/>
  <c r="CG26" i="168"/>
  <c r="CH26" i="168"/>
  <c r="CI26" i="168"/>
  <c r="CJ26" i="168"/>
  <c r="CK26" i="168"/>
  <c r="CL26" i="168"/>
  <c r="CM26" i="168"/>
  <c r="CN26" i="168"/>
  <c r="CO26" i="168"/>
  <c r="CP26" i="168"/>
  <c r="CQ26" i="168"/>
  <c r="CR26" i="168"/>
  <c r="CS26" i="168"/>
  <c r="CD27" i="168"/>
  <c r="CE27" i="168"/>
  <c r="CF27" i="168"/>
  <c r="CG27" i="168"/>
  <c r="CH27" i="168"/>
  <c r="CI27" i="168"/>
  <c r="CJ27" i="168"/>
  <c r="CK27" i="168"/>
  <c r="CL27" i="168"/>
  <c r="CM27" i="168"/>
  <c r="CN27" i="168"/>
  <c r="CO27" i="168"/>
  <c r="CP27" i="168"/>
  <c r="CQ27" i="168"/>
  <c r="CR27" i="168"/>
  <c r="CS27" i="168"/>
  <c r="CD28" i="168"/>
  <c r="CE28" i="168"/>
  <c r="CF28" i="168"/>
  <c r="CG28" i="168"/>
  <c r="CH28" i="168"/>
  <c r="CI28" i="168"/>
  <c r="CJ28" i="168"/>
  <c r="CK28" i="168"/>
  <c r="CL28" i="168"/>
  <c r="CM28" i="168"/>
  <c r="CN28" i="168"/>
  <c r="CO28" i="168"/>
  <c r="CP28" i="168"/>
  <c r="CQ28" i="168"/>
  <c r="CR28" i="168"/>
  <c r="CS28" i="168"/>
  <c r="CD29" i="168"/>
  <c r="CE29" i="168"/>
  <c r="CF29" i="168"/>
  <c r="CG29" i="168"/>
  <c r="CH29" i="168"/>
  <c r="CI29" i="168"/>
  <c r="CJ29" i="168"/>
  <c r="CK29" i="168"/>
  <c r="CL29" i="168"/>
  <c r="CM29" i="168"/>
  <c r="CN29" i="168"/>
  <c r="CO29" i="168"/>
  <c r="CP29" i="168"/>
  <c r="CQ29" i="168"/>
  <c r="CR29" i="168"/>
  <c r="CS29" i="168"/>
  <c r="CD30" i="168"/>
  <c r="CE30" i="168"/>
  <c r="CF30" i="168"/>
  <c r="CG30" i="168"/>
  <c r="CH30" i="168"/>
  <c r="CI30" i="168"/>
  <c r="CJ30" i="168"/>
  <c r="CK30" i="168"/>
  <c r="CL30" i="168"/>
  <c r="CM30" i="168"/>
  <c r="CN30" i="168"/>
  <c r="CO30" i="168"/>
  <c r="CP30" i="168"/>
  <c r="CQ30" i="168"/>
  <c r="CR30" i="168"/>
  <c r="CS30" i="168"/>
  <c r="CD31" i="168"/>
  <c r="CE31" i="168"/>
  <c r="CF31" i="168"/>
  <c r="CG31" i="168"/>
  <c r="CH31" i="168"/>
  <c r="CI31" i="168"/>
  <c r="CJ31" i="168"/>
  <c r="CK31" i="168"/>
  <c r="CL31" i="168"/>
  <c r="CM31" i="168"/>
  <c r="CN31" i="168"/>
  <c r="CO31" i="168"/>
  <c r="CP31" i="168"/>
  <c r="CQ31" i="168"/>
  <c r="CR31" i="168"/>
  <c r="CS31" i="168"/>
  <c r="CD32" i="168"/>
  <c r="CE32" i="168"/>
  <c r="CF32" i="168"/>
  <c r="CG32" i="168"/>
  <c r="CH32" i="168"/>
  <c r="CI32" i="168"/>
  <c r="CJ32" i="168"/>
  <c r="CK32" i="168"/>
  <c r="CL32" i="168"/>
  <c r="CM32" i="168"/>
  <c r="CN32" i="168"/>
  <c r="CO32" i="168"/>
  <c r="CP32" i="168"/>
  <c r="CQ32" i="168"/>
  <c r="CR32" i="168"/>
  <c r="CS32" i="168"/>
  <c r="CD33" i="168"/>
  <c r="CE33" i="168"/>
  <c r="CF33" i="168"/>
  <c r="CG33" i="168"/>
  <c r="CH33" i="168"/>
  <c r="CI33" i="168"/>
  <c r="CJ33" i="168"/>
  <c r="CK33" i="168"/>
  <c r="CL33" i="168"/>
  <c r="CM33" i="168"/>
  <c r="CN33" i="168"/>
  <c r="CO33" i="168"/>
  <c r="CP33" i="168"/>
  <c r="CQ33" i="168"/>
  <c r="CR33" i="168"/>
  <c r="CS33" i="168"/>
  <c r="CD34" i="168"/>
  <c r="CE34" i="168"/>
  <c r="CF34" i="168"/>
  <c r="CG34" i="168"/>
  <c r="CH34" i="168"/>
  <c r="CI34" i="168"/>
  <c r="CJ34" i="168"/>
  <c r="CK34" i="168"/>
  <c r="CL34" i="168"/>
  <c r="CM34" i="168"/>
  <c r="CN34" i="168"/>
  <c r="CO34" i="168"/>
  <c r="CP34" i="168"/>
  <c r="CQ34" i="168"/>
  <c r="CR34" i="168"/>
  <c r="CS34" i="168"/>
  <c r="CD35" i="168"/>
  <c r="CE35" i="168"/>
  <c r="CF35" i="168"/>
  <c r="CG35" i="168"/>
  <c r="CH35" i="168"/>
  <c r="CI35" i="168"/>
  <c r="CJ35" i="168"/>
  <c r="CK35" i="168"/>
  <c r="CL35" i="168"/>
  <c r="CM35" i="168"/>
  <c r="CN35" i="168"/>
  <c r="CO35" i="168"/>
  <c r="CP35" i="168"/>
  <c r="CQ35" i="168"/>
  <c r="CR35" i="168"/>
  <c r="CS35" i="168"/>
  <c r="CD36" i="168"/>
  <c r="CE36" i="168"/>
  <c r="CF36" i="168"/>
  <c r="CG36" i="168"/>
  <c r="CH36" i="168"/>
  <c r="CI36" i="168"/>
  <c r="CJ36" i="168"/>
  <c r="CK36" i="168"/>
  <c r="CL36" i="168"/>
  <c r="CM36" i="168"/>
  <c r="CN36" i="168"/>
  <c r="CO36" i="168"/>
  <c r="CP36" i="168"/>
  <c r="CQ36" i="168"/>
  <c r="CR36" i="168"/>
  <c r="CS36" i="168"/>
  <c r="CD37" i="168"/>
  <c r="CE37" i="168"/>
  <c r="CF37" i="168"/>
  <c r="CG37" i="168"/>
  <c r="CH37" i="168"/>
  <c r="CI37" i="168"/>
  <c r="CJ37" i="168"/>
  <c r="CK37" i="168"/>
  <c r="CL37" i="168"/>
  <c r="CM37" i="168"/>
  <c r="CN37" i="168"/>
  <c r="CO37" i="168"/>
  <c r="CP37" i="168"/>
  <c r="CQ37" i="168"/>
  <c r="CR37" i="168"/>
  <c r="CS37" i="168"/>
  <c r="CD38" i="168"/>
  <c r="CE38" i="168"/>
  <c r="CF38" i="168"/>
  <c r="CG38" i="168"/>
  <c r="CH38" i="168"/>
  <c r="CI38" i="168"/>
  <c r="CJ38" i="168"/>
  <c r="CK38" i="168"/>
  <c r="CL38" i="168"/>
  <c r="CM38" i="168"/>
  <c r="CN38" i="168"/>
  <c r="CO38" i="168"/>
  <c r="CP38" i="168"/>
  <c r="CQ38" i="168"/>
  <c r="CR38" i="168"/>
  <c r="CS38" i="168"/>
  <c r="CD39" i="168"/>
  <c r="CE39" i="168"/>
  <c r="CF39" i="168"/>
  <c r="CG39" i="168"/>
  <c r="CH39" i="168"/>
  <c r="CI39" i="168"/>
  <c r="CJ39" i="168"/>
  <c r="CK39" i="168"/>
  <c r="CL39" i="168"/>
  <c r="CM39" i="168"/>
  <c r="CN39" i="168"/>
  <c r="CO39" i="168"/>
  <c r="CP39" i="168"/>
  <c r="CQ39" i="168"/>
  <c r="CR39" i="168"/>
  <c r="CS39" i="168"/>
  <c r="CD40" i="168"/>
  <c r="CE40" i="168"/>
  <c r="CF40" i="168"/>
  <c r="CG40" i="168"/>
  <c r="CH40" i="168"/>
  <c r="CI40" i="168"/>
  <c r="CJ40" i="168"/>
  <c r="CK40" i="168"/>
  <c r="CL40" i="168"/>
  <c r="CM40" i="168"/>
  <c r="CN40" i="168"/>
  <c r="CO40" i="168"/>
  <c r="CP40" i="168"/>
  <c r="CQ40" i="168"/>
  <c r="CR40" i="168"/>
  <c r="CS40" i="168"/>
  <c r="CD41" i="168"/>
  <c r="CE41" i="168"/>
  <c r="CF41" i="168"/>
  <c r="CG41" i="168"/>
  <c r="CH41" i="168"/>
  <c r="CI41" i="168"/>
  <c r="CJ41" i="168"/>
  <c r="CK41" i="168"/>
  <c r="CL41" i="168"/>
  <c r="CM41" i="168"/>
  <c r="CN41" i="168"/>
  <c r="CO41" i="168"/>
  <c r="CP41" i="168"/>
  <c r="CQ41" i="168"/>
  <c r="CR41" i="168"/>
  <c r="CS41" i="168"/>
  <c r="CD42" i="168"/>
  <c r="CE42" i="168"/>
  <c r="CF42" i="168"/>
  <c r="CG42" i="168"/>
  <c r="CH42" i="168"/>
  <c r="CI42" i="168"/>
  <c r="CJ42" i="168"/>
  <c r="CK42" i="168"/>
  <c r="CL42" i="168"/>
  <c r="CM42" i="168"/>
  <c r="CN42" i="168"/>
  <c r="CO42" i="168"/>
  <c r="CP42" i="168"/>
  <c r="CQ42" i="168"/>
  <c r="CR42" i="168"/>
  <c r="CS42" i="168"/>
  <c r="CD43" i="168"/>
  <c r="CE43" i="168"/>
  <c r="CF43" i="168"/>
  <c r="CG43" i="168"/>
  <c r="CH43" i="168"/>
  <c r="CI43" i="168"/>
  <c r="CJ43" i="168"/>
  <c r="CK43" i="168"/>
  <c r="CL43" i="168"/>
  <c r="CM43" i="168"/>
  <c r="CN43" i="168"/>
  <c r="CO43" i="168"/>
  <c r="CP43" i="168"/>
  <c r="CQ43" i="168"/>
  <c r="CR43" i="168"/>
  <c r="CS43" i="168"/>
  <c r="CD44" i="168"/>
  <c r="CE44" i="168"/>
  <c r="CF44" i="168"/>
  <c r="CG44" i="168"/>
  <c r="CH44" i="168"/>
  <c r="CI44" i="168"/>
  <c r="CJ44" i="168"/>
  <c r="CK44" i="168"/>
  <c r="CL44" i="168"/>
  <c r="CM44" i="168"/>
  <c r="CN44" i="168"/>
  <c r="CO44" i="168"/>
  <c r="CP44" i="168"/>
  <c r="CQ44" i="168"/>
  <c r="CR44" i="168"/>
  <c r="CS44" i="168"/>
  <c r="CD45" i="168"/>
  <c r="CE45" i="168"/>
  <c r="CF45" i="168"/>
  <c r="CG45" i="168"/>
  <c r="CH45" i="168"/>
  <c r="CI45" i="168"/>
  <c r="CJ45" i="168"/>
  <c r="CK45" i="168"/>
  <c r="CL45" i="168"/>
  <c r="CM45" i="168"/>
  <c r="CN45" i="168"/>
  <c r="CO45" i="168"/>
  <c r="CP45" i="168"/>
  <c r="CQ45" i="168"/>
  <c r="CR45" i="168"/>
  <c r="CS45" i="168"/>
  <c r="CD46" i="168"/>
  <c r="CE46" i="168"/>
  <c r="CF46" i="168"/>
  <c r="CG46" i="168"/>
  <c r="CH46" i="168"/>
  <c r="CI46" i="168"/>
  <c r="CJ46" i="168"/>
  <c r="CK46" i="168"/>
  <c r="CL46" i="168"/>
  <c r="CM46" i="168"/>
  <c r="CN46" i="168"/>
  <c r="CO46" i="168"/>
  <c r="CP46" i="168"/>
  <c r="CQ46" i="168"/>
  <c r="CR46" i="168"/>
  <c r="CS46" i="168"/>
  <c r="CD47" i="168"/>
  <c r="CE47" i="168"/>
  <c r="CF47" i="168"/>
  <c r="CG47" i="168"/>
  <c r="CH47" i="168"/>
  <c r="CI47" i="168"/>
  <c r="CJ47" i="168"/>
  <c r="CK47" i="168"/>
  <c r="CL47" i="168"/>
  <c r="CM47" i="168"/>
  <c r="CN47" i="168"/>
  <c r="CO47" i="168"/>
  <c r="CP47" i="168"/>
  <c r="CQ47" i="168"/>
  <c r="CR47" i="168"/>
  <c r="CS47" i="168"/>
  <c r="CD48" i="168"/>
  <c r="CE48" i="168"/>
  <c r="CF48" i="168"/>
  <c r="CG48" i="168"/>
  <c r="CH48" i="168"/>
  <c r="CI48" i="168"/>
  <c r="CJ48" i="168"/>
  <c r="CK48" i="168"/>
  <c r="CL48" i="168"/>
  <c r="CM48" i="168"/>
  <c r="CN48" i="168"/>
  <c r="CO48" i="168"/>
  <c r="CP48" i="168"/>
  <c r="CQ48" i="168"/>
  <c r="CR48" i="168"/>
  <c r="CS48" i="168"/>
  <c r="CD49" i="168"/>
  <c r="CE49" i="168"/>
  <c r="CF49" i="168"/>
  <c r="CG49" i="168"/>
  <c r="CH49" i="168"/>
  <c r="CI49" i="168"/>
  <c r="CJ49" i="168"/>
  <c r="CK49" i="168"/>
  <c r="CL49" i="168"/>
  <c r="CM49" i="168"/>
  <c r="CN49" i="168"/>
  <c r="CO49" i="168"/>
  <c r="CP49" i="168"/>
  <c r="CQ49" i="168"/>
  <c r="CR49" i="168"/>
  <c r="CS49" i="168"/>
  <c r="CD50" i="168"/>
  <c r="CE50" i="168"/>
  <c r="CF50" i="168"/>
  <c r="CG50" i="168"/>
  <c r="CH50" i="168"/>
  <c r="CI50" i="168"/>
  <c r="CJ50" i="168"/>
  <c r="CK50" i="168"/>
  <c r="CL50" i="168"/>
  <c r="CM50" i="168"/>
  <c r="CN50" i="168"/>
  <c r="CO50" i="168"/>
  <c r="CP50" i="168"/>
  <c r="CQ50" i="168"/>
  <c r="CR50" i="168"/>
  <c r="CS50" i="168"/>
  <c r="CD51" i="168"/>
  <c r="CE51" i="168"/>
  <c r="CF51" i="168"/>
  <c r="CG51" i="168"/>
  <c r="CH51" i="168"/>
  <c r="CI51" i="168"/>
  <c r="CJ51" i="168"/>
  <c r="CK51" i="168"/>
  <c r="CL51" i="168"/>
  <c r="CM51" i="168"/>
  <c r="CN51" i="168"/>
  <c r="CO51" i="168"/>
  <c r="CP51" i="168"/>
  <c r="CQ51" i="168"/>
  <c r="CR51" i="168"/>
  <c r="CS51" i="168"/>
  <c r="CD52" i="168"/>
  <c r="CE52" i="168"/>
  <c r="CF52" i="168"/>
  <c r="CG52" i="168"/>
  <c r="CH52" i="168"/>
  <c r="CI52" i="168"/>
  <c r="CJ52" i="168"/>
  <c r="CK52" i="168"/>
  <c r="CL52" i="168"/>
  <c r="CM52" i="168"/>
  <c r="CN52" i="168"/>
  <c r="CO52" i="168"/>
  <c r="CP52" i="168"/>
  <c r="CQ52" i="168"/>
  <c r="CR52" i="168"/>
  <c r="CS52" i="168"/>
  <c r="CE2" i="168"/>
  <c r="CF2" i="168"/>
  <c r="CG2" i="168"/>
  <c r="CH2" i="168"/>
  <c r="CI2" i="168"/>
  <c r="CJ2" i="168"/>
  <c r="CK2" i="168"/>
  <c r="CL2" i="168"/>
  <c r="CM2" i="168"/>
  <c r="CN2" i="168"/>
  <c r="CO2" i="168"/>
  <c r="CP2" i="168"/>
  <c r="CQ2" i="168"/>
  <c r="CR2" i="168"/>
  <c r="CS2" i="168"/>
  <c r="CD2" i="168"/>
  <c r="BN3" i="168"/>
  <c r="BO3" i="168"/>
  <c r="BP3" i="168"/>
  <c r="BQ3" i="168"/>
  <c r="BR3" i="168"/>
  <c r="BS3" i="168"/>
  <c r="BT3" i="168"/>
  <c r="BU3" i="168"/>
  <c r="BV3" i="168"/>
  <c r="BW3" i="168"/>
  <c r="BX3" i="168"/>
  <c r="BY3" i="168"/>
  <c r="BZ3" i="168"/>
  <c r="CA3" i="168"/>
  <c r="CB3" i="168"/>
  <c r="CC3" i="168"/>
  <c r="BN4" i="168"/>
  <c r="BO4" i="168"/>
  <c r="BP4" i="168"/>
  <c r="BQ4" i="168"/>
  <c r="BR4" i="168"/>
  <c r="BS4" i="168"/>
  <c r="BT4" i="168"/>
  <c r="BU4" i="168"/>
  <c r="BV4" i="168"/>
  <c r="BW4" i="168"/>
  <c r="BX4" i="168"/>
  <c r="BY4" i="168"/>
  <c r="BZ4" i="168"/>
  <c r="CA4" i="168"/>
  <c r="CB4" i="168"/>
  <c r="CC4" i="168"/>
  <c r="BN5" i="168"/>
  <c r="BO5" i="168"/>
  <c r="BP5" i="168"/>
  <c r="BQ5" i="168"/>
  <c r="BR5" i="168"/>
  <c r="BS5" i="168"/>
  <c r="BT5" i="168"/>
  <c r="BU5" i="168"/>
  <c r="BV5" i="168"/>
  <c r="BW5" i="168"/>
  <c r="BX5" i="168"/>
  <c r="BY5" i="168"/>
  <c r="BZ5" i="168"/>
  <c r="CA5" i="168"/>
  <c r="CB5" i="168"/>
  <c r="CC5" i="168"/>
  <c r="BN6" i="168"/>
  <c r="BO6" i="168"/>
  <c r="BP6" i="168"/>
  <c r="BQ6" i="168"/>
  <c r="BR6" i="168"/>
  <c r="BS6" i="168"/>
  <c r="BT6" i="168"/>
  <c r="BU6" i="168"/>
  <c r="BV6" i="168"/>
  <c r="BW6" i="168"/>
  <c r="BX6" i="168"/>
  <c r="BY6" i="168"/>
  <c r="BZ6" i="168"/>
  <c r="CA6" i="168"/>
  <c r="CB6" i="168"/>
  <c r="CC6" i="168"/>
  <c r="BN7" i="168"/>
  <c r="BO7" i="168"/>
  <c r="BP7" i="168"/>
  <c r="BQ7" i="168"/>
  <c r="BR7" i="168"/>
  <c r="BS7" i="168"/>
  <c r="BT7" i="168"/>
  <c r="BU7" i="168"/>
  <c r="BV7" i="168"/>
  <c r="BW7" i="168"/>
  <c r="BX7" i="168"/>
  <c r="BY7" i="168"/>
  <c r="BZ7" i="168"/>
  <c r="CA7" i="168"/>
  <c r="CB7" i="168"/>
  <c r="CC7" i="168"/>
  <c r="BN8" i="168"/>
  <c r="BO8" i="168"/>
  <c r="BP8" i="168"/>
  <c r="BQ8" i="168"/>
  <c r="BR8" i="168"/>
  <c r="BS8" i="168"/>
  <c r="BT8" i="168"/>
  <c r="BU8" i="168"/>
  <c r="BV8" i="168"/>
  <c r="BW8" i="168"/>
  <c r="BX8" i="168"/>
  <c r="BY8" i="168"/>
  <c r="BZ8" i="168"/>
  <c r="CA8" i="168"/>
  <c r="CB8" i="168"/>
  <c r="CC8" i="168"/>
  <c r="BN9" i="168"/>
  <c r="BO9" i="168"/>
  <c r="BP9" i="168"/>
  <c r="BQ9" i="168"/>
  <c r="BR9" i="168"/>
  <c r="BS9" i="168"/>
  <c r="BT9" i="168"/>
  <c r="BU9" i="168"/>
  <c r="BV9" i="168"/>
  <c r="BW9" i="168"/>
  <c r="BX9" i="168"/>
  <c r="BY9" i="168"/>
  <c r="BZ9" i="168"/>
  <c r="CA9" i="168"/>
  <c r="CB9" i="168"/>
  <c r="CC9" i="168"/>
  <c r="BN10" i="168"/>
  <c r="BO10" i="168"/>
  <c r="BP10" i="168"/>
  <c r="BQ10" i="168"/>
  <c r="BR10" i="168"/>
  <c r="BS10" i="168"/>
  <c r="BT10" i="168"/>
  <c r="BU10" i="168"/>
  <c r="BV10" i="168"/>
  <c r="BW10" i="168"/>
  <c r="BX10" i="168"/>
  <c r="BY10" i="168"/>
  <c r="BZ10" i="168"/>
  <c r="CA10" i="168"/>
  <c r="CB10" i="168"/>
  <c r="CC10" i="168"/>
  <c r="BN11" i="168"/>
  <c r="BO11" i="168"/>
  <c r="BP11" i="168"/>
  <c r="BQ11" i="168"/>
  <c r="BR11" i="168"/>
  <c r="BS11" i="168"/>
  <c r="BT11" i="168"/>
  <c r="BU11" i="168"/>
  <c r="BV11" i="168"/>
  <c r="BW11" i="168"/>
  <c r="BX11" i="168"/>
  <c r="BY11" i="168"/>
  <c r="BZ11" i="168"/>
  <c r="CA11" i="168"/>
  <c r="CB11" i="168"/>
  <c r="CC11" i="168"/>
  <c r="BN12" i="168"/>
  <c r="BO12" i="168"/>
  <c r="BP12" i="168"/>
  <c r="BQ12" i="168"/>
  <c r="BR12" i="168"/>
  <c r="BS12" i="168"/>
  <c r="BT12" i="168"/>
  <c r="BU12" i="168"/>
  <c r="BV12" i="168"/>
  <c r="BW12" i="168"/>
  <c r="BX12" i="168"/>
  <c r="BY12" i="168"/>
  <c r="BZ12" i="168"/>
  <c r="CA12" i="168"/>
  <c r="CB12" i="168"/>
  <c r="CC12" i="168"/>
  <c r="BN13" i="168"/>
  <c r="BO13" i="168"/>
  <c r="BP13" i="168"/>
  <c r="BQ13" i="168"/>
  <c r="BR13" i="168"/>
  <c r="BS13" i="168"/>
  <c r="BT13" i="168"/>
  <c r="BU13" i="168"/>
  <c r="BV13" i="168"/>
  <c r="BW13" i="168"/>
  <c r="BX13" i="168"/>
  <c r="BY13" i="168"/>
  <c r="BZ13" i="168"/>
  <c r="CA13" i="168"/>
  <c r="CB13" i="168"/>
  <c r="CC13" i="168"/>
  <c r="BN14" i="168"/>
  <c r="BO14" i="168"/>
  <c r="BP14" i="168"/>
  <c r="BQ14" i="168"/>
  <c r="BR14" i="168"/>
  <c r="BS14" i="168"/>
  <c r="BT14" i="168"/>
  <c r="BU14" i="168"/>
  <c r="BV14" i="168"/>
  <c r="BW14" i="168"/>
  <c r="BX14" i="168"/>
  <c r="BY14" i="168"/>
  <c r="BZ14" i="168"/>
  <c r="CA14" i="168"/>
  <c r="CB14" i="168"/>
  <c r="CC14" i="168"/>
  <c r="BN15" i="168"/>
  <c r="BO15" i="168"/>
  <c r="BP15" i="168"/>
  <c r="BQ15" i="168"/>
  <c r="BR15" i="168"/>
  <c r="BS15" i="168"/>
  <c r="BT15" i="168"/>
  <c r="BU15" i="168"/>
  <c r="BV15" i="168"/>
  <c r="BW15" i="168"/>
  <c r="BX15" i="168"/>
  <c r="BY15" i="168"/>
  <c r="BZ15" i="168"/>
  <c r="CA15" i="168"/>
  <c r="CB15" i="168"/>
  <c r="CC15" i="168"/>
  <c r="BN16" i="168"/>
  <c r="BO16" i="168"/>
  <c r="BP16" i="168"/>
  <c r="BQ16" i="168"/>
  <c r="BR16" i="168"/>
  <c r="BS16" i="168"/>
  <c r="BT16" i="168"/>
  <c r="BU16" i="168"/>
  <c r="BV16" i="168"/>
  <c r="BW16" i="168"/>
  <c r="BX16" i="168"/>
  <c r="BY16" i="168"/>
  <c r="BZ16" i="168"/>
  <c r="CA16" i="168"/>
  <c r="CB16" i="168"/>
  <c r="CC16" i="168"/>
  <c r="BN17" i="168"/>
  <c r="BO17" i="168"/>
  <c r="BP17" i="168"/>
  <c r="BQ17" i="168"/>
  <c r="BR17" i="168"/>
  <c r="BS17" i="168"/>
  <c r="BT17" i="168"/>
  <c r="BU17" i="168"/>
  <c r="BV17" i="168"/>
  <c r="BW17" i="168"/>
  <c r="BX17" i="168"/>
  <c r="BY17" i="168"/>
  <c r="BZ17" i="168"/>
  <c r="CA17" i="168"/>
  <c r="CB17" i="168"/>
  <c r="CC17" i="168"/>
  <c r="BN18" i="168"/>
  <c r="BO18" i="168"/>
  <c r="BP18" i="168"/>
  <c r="BQ18" i="168"/>
  <c r="BR18" i="168"/>
  <c r="BS18" i="168"/>
  <c r="BT18" i="168"/>
  <c r="BU18" i="168"/>
  <c r="BV18" i="168"/>
  <c r="BW18" i="168"/>
  <c r="BX18" i="168"/>
  <c r="BY18" i="168"/>
  <c r="BZ18" i="168"/>
  <c r="CA18" i="168"/>
  <c r="CB18" i="168"/>
  <c r="CC18" i="168"/>
  <c r="BN19" i="168"/>
  <c r="BO19" i="168"/>
  <c r="BP19" i="168"/>
  <c r="BQ19" i="168"/>
  <c r="BR19" i="168"/>
  <c r="BS19" i="168"/>
  <c r="BT19" i="168"/>
  <c r="BU19" i="168"/>
  <c r="BV19" i="168"/>
  <c r="BW19" i="168"/>
  <c r="BX19" i="168"/>
  <c r="BY19" i="168"/>
  <c r="BZ19" i="168"/>
  <c r="CA19" i="168"/>
  <c r="CB19" i="168"/>
  <c r="CC19" i="168"/>
  <c r="BN20" i="168"/>
  <c r="BO20" i="168"/>
  <c r="BP20" i="168"/>
  <c r="BQ20" i="168"/>
  <c r="BR20" i="168"/>
  <c r="BS20" i="168"/>
  <c r="BT20" i="168"/>
  <c r="BU20" i="168"/>
  <c r="BV20" i="168"/>
  <c r="BW20" i="168"/>
  <c r="BX20" i="168"/>
  <c r="BY20" i="168"/>
  <c r="BZ20" i="168"/>
  <c r="CA20" i="168"/>
  <c r="CB20" i="168"/>
  <c r="CC20" i="168"/>
  <c r="BN21" i="168"/>
  <c r="BO21" i="168"/>
  <c r="BP21" i="168"/>
  <c r="BQ21" i="168"/>
  <c r="BR21" i="168"/>
  <c r="BS21" i="168"/>
  <c r="BT21" i="168"/>
  <c r="BU21" i="168"/>
  <c r="BV21" i="168"/>
  <c r="BW21" i="168"/>
  <c r="BX21" i="168"/>
  <c r="BY21" i="168"/>
  <c r="BZ21" i="168"/>
  <c r="CA21" i="168"/>
  <c r="CB21" i="168"/>
  <c r="CC21" i="168"/>
  <c r="BN22" i="168"/>
  <c r="BO22" i="168"/>
  <c r="BP22" i="168"/>
  <c r="BQ22" i="168"/>
  <c r="BR22" i="168"/>
  <c r="BS22" i="168"/>
  <c r="BT22" i="168"/>
  <c r="BU22" i="168"/>
  <c r="BV22" i="168"/>
  <c r="BW22" i="168"/>
  <c r="BX22" i="168"/>
  <c r="BY22" i="168"/>
  <c r="BZ22" i="168"/>
  <c r="CA22" i="168"/>
  <c r="CB22" i="168"/>
  <c r="CC22" i="168"/>
  <c r="BN23" i="168"/>
  <c r="BO23" i="168"/>
  <c r="BP23" i="168"/>
  <c r="BQ23" i="168"/>
  <c r="BR23" i="168"/>
  <c r="BS23" i="168"/>
  <c r="BT23" i="168"/>
  <c r="BU23" i="168"/>
  <c r="BV23" i="168"/>
  <c r="BW23" i="168"/>
  <c r="BX23" i="168"/>
  <c r="BY23" i="168"/>
  <c r="BZ23" i="168"/>
  <c r="CA23" i="168"/>
  <c r="CB23" i="168"/>
  <c r="CC23" i="168"/>
  <c r="BN24" i="168"/>
  <c r="BO24" i="168"/>
  <c r="BP24" i="168"/>
  <c r="BQ24" i="168"/>
  <c r="BR24" i="168"/>
  <c r="BS24" i="168"/>
  <c r="BT24" i="168"/>
  <c r="BU24" i="168"/>
  <c r="BV24" i="168"/>
  <c r="BW24" i="168"/>
  <c r="BX24" i="168"/>
  <c r="BY24" i="168"/>
  <c r="BZ24" i="168"/>
  <c r="CA24" i="168"/>
  <c r="CB24" i="168"/>
  <c r="CC24" i="168"/>
  <c r="BN25" i="168"/>
  <c r="BO25" i="168"/>
  <c r="BP25" i="168"/>
  <c r="BQ25" i="168"/>
  <c r="BR25" i="168"/>
  <c r="BS25" i="168"/>
  <c r="BT25" i="168"/>
  <c r="BU25" i="168"/>
  <c r="BV25" i="168"/>
  <c r="BW25" i="168"/>
  <c r="BX25" i="168"/>
  <c r="BY25" i="168"/>
  <c r="BZ25" i="168"/>
  <c r="CA25" i="168"/>
  <c r="CB25" i="168"/>
  <c r="CC25" i="168"/>
  <c r="BN26" i="168"/>
  <c r="BO26" i="168"/>
  <c r="BP26" i="168"/>
  <c r="BQ26" i="168"/>
  <c r="BR26" i="168"/>
  <c r="BS26" i="168"/>
  <c r="BT26" i="168"/>
  <c r="BU26" i="168"/>
  <c r="BV26" i="168"/>
  <c r="BW26" i="168"/>
  <c r="BX26" i="168"/>
  <c r="BY26" i="168"/>
  <c r="BZ26" i="168"/>
  <c r="CA26" i="168"/>
  <c r="CB26" i="168"/>
  <c r="CC26" i="168"/>
  <c r="BN27" i="168"/>
  <c r="BO27" i="168"/>
  <c r="BP27" i="168"/>
  <c r="BQ27" i="168"/>
  <c r="BR27" i="168"/>
  <c r="BS27" i="168"/>
  <c r="BT27" i="168"/>
  <c r="BU27" i="168"/>
  <c r="BV27" i="168"/>
  <c r="BW27" i="168"/>
  <c r="BX27" i="168"/>
  <c r="BY27" i="168"/>
  <c r="BZ27" i="168"/>
  <c r="CA27" i="168"/>
  <c r="CB27" i="168"/>
  <c r="CC27" i="168"/>
  <c r="BN28" i="168"/>
  <c r="BO28" i="168"/>
  <c r="BP28" i="168"/>
  <c r="BQ28" i="168"/>
  <c r="BR28" i="168"/>
  <c r="BS28" i="168"/>
  <c r="BT28" i="168"/>
  <c r="BU28" i="168"/>
  <c r="BV28" i="168"/>
  <c r="BW28" i="168"/>
  <c r="BX28" i="168"/>
  <c r="BY28" i="168"/>
  <c r="BZ28" i="168"/>
  <c r="CA28" i="168"/>
  <c r="CB28" i="168"/>
  <c r="CC28" i="168"/>
  <c r="BN29" i="168"/>
  <c r="BO29" i="168"/>
  <c r="BP29" i="168"/>
  <c r="BQ29" i="168"/>
  <c r="BR29" i="168"/>
  <c r="BS29" i="168"/>
  <c r="BT29" i="168"/>
  <c r="BU29" i="168"/>
  <c r="BV29" i="168"/>
  <c r="BW29" i="168"/>
  <c r="BX29" i="168"/>
  <c r="BY29" i="168"/>
  <c r="BZ29" i="168"/>
  <c r="CA29" i="168"/>
  <c r="CB29" i="168"/>
  <c r="CC29" i="168"/>
  <c r="BN30" i="168"/>
  <c r="BO30" i="168"/>
  <c r="BP30" i="168"/>
  <c r="BQ30" i="168"/>
  <c r="BR30" i="168"/>
  <c r="BS30" i="168"/>
  <c r="BT30" i="168"/>
  <c r="BU30" i="168"/>
  <c r="BV30" i="168"/>
  <c r="BW30" i="168"/>
  <c r="BX30" i="168"/>
  <c r="BY30" i="168"/>
  <c r="BZ30" i="168"/>
  <c r="CA30" i="168"/>
  <c r="CB30" i="168"/>
  <c r="CC30" i="168"/>
  <c r="BN31" i="168"/>
  <c r="BO31" i="168"/>
  <c r="BP31" i="168"/>
  <c r="BQ31" i="168"/>
  <c r="BR31" i="168"/>
  <c r="BS31" i="168"/>
  <c r="BT31" i="168"/>
  <c r="BU31" i="168"/>
  <c r="BV31" i="168"/>
  <c r="BW31" i="168"/>
  <c r="BX31" i="168"/>
  <c r="BY31" i="168"/>
  <c r="BZ31" i="168"/>
  <c r="CA31" i="168"/>
  <c r="CB31" i="168"/>
  <c r="CC31" i="168"/>
  <c r="BN32" i="168"/>
  <c r="BO32" i="168"/>
  <c r="BP32" i="168"/>
  <c r="BQ32" i="168"/>
  <c r="BR32" i="168"/>
  <c r="BS32" i="168"/>
  <c r="BT32" i="168"/>
  <c r="BU32" i="168"/>
  <c r="BV32" i="168"/>
  <c r="BW32" i="168"/>
  <c r="BX32" i="168"/>
  <c r="BY32" i="168"/>
  <c r="BZ32" i="168"/>
  <c r="CA32" i="168"/>
  <c r="CB32" i="168"/>
  <c r="CC32" i="168"/>
  <c r="BN33" i="168"/>
  <c r="BO33" i="168"/>
  <c r="BP33" i="168"/>
  <c r="BQ33" i="168"/>
  <c r="BR33" i="168"/>
  <c r="BS33" i="168"/>
  <c r="BT33" i="168"/>
  <c r="BU33" i="168"/>
  <c r="BV33" i="168"/>
  <c r="BW33" i="168"/>
  <c r="BX33" i="168"/>
  <c r="BY33" i="168"/>
  <c r="BZ33" i="168"/>
  <c r="CA33" i="168"/>
  <c r="CB33" i="168"/>
  <c r="CC33" i="168"/>
  <c r="BN34" i="168"/>
  <c r="BO34" i="168"/>
  <c r="BP34" i="168"/>
  <c r="BQ34" i="168"/>
  <c r="BR34" i="168"/>
  <c r="BS34" i="168"/>
  <c r="BT34" i="168"/>
  <c r="BU34" i="168"/>
  <c r="BV34" i="168"/>
  <c r="BW34" i="168"/>
  <c r="BX34" i="168"/>
  <c r="BY34" i="168"/>
  <c r="BZ34" i="168"/>
  <c r="CA34" i="168"/>
  <c r="CB34" i="168"/>
  <c r="CC34" i="168"/>
  <c r="BN35" i="168"/>
  <c r="BO35" i="168"/>
  <c r="BP35" i="168"/>
  <c r="BQ35" i="168"/>
  <c r="BR35" i="168"/>
  <c r="BS35" i="168"/>
  <c r="BT35" i="168"/>
  <c r="BU35" i="168"/>
  <c r="BV35" i="168"/>
  <c r="BW35" i="168"/>
  <c r="BX35" i="168"/>
  <c r="BY35" i="168"/>
  <c r="BZ35" i="168"/>
  <c r="CA35" i="168"/>
  <c r="CB35" i="168"/>
  <c r="CC35" i="168"/>
  <c r="BN36" i="168"/>
  <c r="BO36" i="168"/>
  <c r="BP36" i="168"/>
  <c r="BQ36" i="168"/>
  <c r="BR36" i="168"/>
  <c r="BS36" i="168"/>
  <c r="BT36" i="168"/>
  <c r="BU36" i="168"/>
  <c r="BV36" i="168"/>
  <c r="BW36" i="168"/>
  <c r="BX36" i="168"/>
  <c r="BY36" i="168"/>
  <c r="BZ36" i="168"/>
  <c r="CA36" i="168"/>
  <c r="CB36" i="168"/>
  <c r="CC36" i="168"/>
  <c r="BN37" i="168"/>
  <c r="BO37" i="168"/>
  <c r="BP37" i="168"/>
  <c r="BQ37" i="168"/>
  <c r="BR37" i="168"/>
  <c r="BS37" i="168"/>
  <c r="BT37" i="168"/>
  <c r="BU37" i="168"/>
  <c r="BV37" i="168"/>
  <c r="BW37" i="168"/>
  <c r="BX37" i="168"/>
  <c r="BY37" i="168"/>
  <c r="BZ37" i="168"/>
  <c r="CA37" i="168"/>
  <c r="CB37" i="168"/>
  <c r="CC37" i="168"/>
  <c r="BN38" i="168"/>
  <c r="BO38" i="168"/>
  <c r="BP38" i="168"/>
  <c r="BQ38" i="168"/>
  <c r="BR38" i="168"/>
  <c r="BS38" i="168"/>
  <c r="BT38" i="168"/>
  <c r="BU38" i="168"/>
  <c r="BV38" i="168"/>
  <c r="BW38" i="168"/>
  <c r="BX38" i="168"/>
  <c r="BY38" i="168"/>
  <c r="BZ38" i="168"/>
  <c r="CA38" i="168"/>
  <c r="CB38" i="168"/>
  <c r="CC38" i="168"/>
  <c r="BN39" i="168"/>
  <c r="BO39" i="168"/>
  <c r="BP39" i="168"/>
  <c r="BQ39" i="168"/>
  <c r="BR39" i="168"/>
  <c r="BS39" i="168"/>
  <c r="BT39" i="168"/>
  <c r="BU39" i="168"/>
  <c r="BV39" i="168"/>
  <c r="BW39" i="168"/>
  <c r="BX39" i="168"/>
  <c r="BY39" i="168"/>
  <c r="BZ39" i="168"/>
  <c r="CA39" i="168"/>
  <c r="CB39" i="168"/>
  <c r="CC39" i="168"/>
  <c r="BN40" i="168"/>
  <c r="BO40" i="168"/>
  <c r="BP40" i="168"/>
  <c r="BQ40" i="168"/>
  <c r="BR40" i="168"/>
  <c r="BS40" i="168"/>
  <c r="BT40" i="168"/>
  <c r="BU40" i="168"/>
  <c r="BV40" i="168"/>
  <c r="BW40" i="168"/>
  <c r="BX40" i="168"/>
  <c r="BY40" i="168"/>
  <c r="BZ40" i="168"/>
  <c r="CA40" i="168"/>
  <c r="CB40" i="168"/>
  <c r="CC40" i="168"/>
  <c r="BN41" i="168"/>
  <c r="BO41" i="168"/>
  <c r="BP41" i="168"/>
  <c r="BQ41" i="168"/>
  <c r="BR41" i="168"/>
  <c r="BS41" i="168"/>
  <c r="BT41" i="168"/>
  <c r="BU41" i="168"/>
  <c r="BV41" i="168"/>
  <c r="BW41" i="168"/>
  <c r="BX41" i="168"/>
  <c r="BY41" i="168"/>
  <c r="BZ41" i="168"/>
  <c r="CA41" i="168"/>
  <c r="CB41" i="168"/>
  <c r="CC41" i="168"/>
  <c r="BN42" i="168"/>
  <c r="BO42" i="168"/>
  <c r="BP42" i="168"/>
  <c r="BQ42" i="168"/>
  <c r="BR42" i="168"/>
  <c r="BS42" i="168"/>
  <c r="BT42" i="168"/>
  <c r="BU42" i="168"/>
  <c r="BV42" i="168"/>
  <c r="BW42" i="168"/>
  <c r="BX42" i="168"/>
  <c r="BY42" i="168"/>
  <c r="BZ42" i="168"/>
  <c r="CA42" i="168"/>
  <c r="CB42" i="168"/>
  <c r="CC42" i="168"/>
  <c r="BN43" i="168"/>
  <c r="BO43" i="168"/>
  <c r="BP43" i="168"/>
  <c r="BQ43" i="168"/>
  <c r="BR43" i="168"/>
  <c r="BS43" i="168"/>
  <c r="BT43" i="168"/>
  <c r="BU43" i="168"/>
  <c r="BV43" i="168"/>
  <c r="BW43" i="168"/>
  <c r="BX43" i="168"/>
  <c r="BY43" i="168"/>
  <c r="BZ43" i="168"/>
  <c r="CA43" i="168"/>
  <c r="CB43" i="168"/>
  <c r="CC43" i="168"/>
  <c r="BN44" i="168"/>
  <c r="BO44" i="168"/>
  <c r="BP44" i="168"/>
  <c r="BQ44" i="168"/>
  <c r="BR44" i="168"/>
  <c r="BS44" i="168"/>
  <c r="BT44" i="168"/>
  <c r="BU44" i="168"/>
  <c r="BV44" i="168"/>
  <c r="BW44" i="168"/>
  <c r="BX44" i="168"/>
  <c r="BY44" i="168"/>
  <c r="BZ44" i="168"/>
  <c r="CA44" i="168"/>
  <c r="CB44" i="168"/>
  <c r="CC44" i="168"/>
  <c r="BN45" i="168"/>
  <c r="BO45" i="168"/>
  <c r="BP45" i="168"/>
  <c r="BQ45" i="168"/>
  <c r="BR45" i="168"/>
  <c r="BS45" i="168"/>
  <c r="BT45" i="168"/>
  <c r="BU45" i="168"/>
  <c r="BV45" i="168"/>
  <c r="BW45" i="168"/>
  <c r="BX45" i="168"/>
  <c r="BY45" i="168"/>
  <c r="BZ45" i="168"/>
  <c r="CA45" i="168"/>
  <c r="CB45" i="168"/>
  <c r="CC45" i="168"/>
  <c r="BN46" i="168"/>
  <c r="BO46" i="168"/>
  <c r="BP46" i="168"/>
  <c r="BQ46" i="168"/>
  <c r="BR46" i="168"/>
  <c r="BS46" i="168"/>
  <c r="BT46" i="168"/>
  <c r="BU46" i="168"/>
  <c r="BV46" i="168"/>
  <c r="BW46" i="168"/>
  <c r="BX46" i="168"/>
  <c r="BY46" i="168"/>
  <c r="BZ46" i="168"/>
  <c r="CA46" i="168"/>
  <c r="CB46" i="168"/>
  <c r="CC46" i="168"/>
  <c r="BN47" i="168"/>
  <c r="BO47" i="168"/>
  <c r="BP47" i="168"/>
  <c r="BQ47" i="168"/>
  <c r="BR47" i="168"/>
  <c r="BS47" i="168"/>
  <c r="BT47" i="168"/>
  <c r="BU47" i="168"/>
  <c r="BV47" i="168"/>
  <c r="BW47" i="168"/>
  <c r="BX47" i="168"/>
  <c r="BY47" i="168"/>
  <c r="BZ47" i="168"/>
  <c r="CA47" i="168"/>
  <c r="CB47" i="168"/>
  <c r="CC47" i="168"/>
  <c r="BN48" i="168"/>
  <c r="BO48" i="168"/>
  <c r="BP48" i="168"/>
  <c r="BQ48" i="168"/>
  <c r="BR48" i="168"/>
  <c r="BS48" i="168"/>
  <c r="BT48" i="168"/>
  <c r="BU48" i="168"/>
  <c r="BV48" i="168"/>
  <c r="BW48" i="168"/>
  <c r="BX48" i="168"/>
  <c r="BY48" i="168"/>
  <c r="BZ48" i="168"/>
  <c r="CA48" i="168"/>
  <c r="CB48" i="168"/>
  <c r="CC48" i="168"/>
  <c r="BN49" i="168"/>
  <c r="BO49" i="168"/>
  <c r="BP49" i="168"/>
  <c r="BQ49" i="168"/>
  <c r="BR49" i="168"/>
  <c r="BS49" i="168"/>
  <c r="BT49" i="168"/>
  <c r="BU49" i="168"/>
  <c r="BV49" i="168"/>
  <c r="BW49" i="168"/>
  <c r="BX49" i="168"/>
  <c r="BY49" i="168"/>
  <c r="BZ49" i="168"/>
  <c r="CA49" i="168"/>
  <c r="CB49" i="168"/>
  <c r="CC49" i="168"/>
  <c r="BN50" i="168"/>
  <c r="BO50" i="168"/>
  <c r="BP50" i="168"/>
  <c r="BQ50" i="168"/>
  <c r="BR50" i="168"/>
  <c r="BS50" i="168"/>
  <c r="BT50" i="168"/>
  <c r="BU50" i="168"/>
  <c r="BV50" i="168"/>
  <c r="BW50" i="168"/>
  <c r="BX50" i="168"/>
  <c r="BY50" i="168"/>
  <c r="BZ50" i="168"/>
  <c r="CA50" i="168"/>
  <c r="CB50" i="168"/>
  <c r="CC50" i="168"/>
  <c r="BN51" i="168"/>
  <c r="BO51" i="168"/>
  <c r="BP51" i="168"/>
  <c r="BQ51" i="168"/>
  <c r="BR51" i="168"/>
  <c r="BS51" i="168"/>
  <c r="BT51" i="168"/>
  <c r="BU51" i="168"/>
  <c r="BV51" i="168"/>
  <c r="BW51" i="168"/>
  <c r="BX51" i="168"/>
  <c r="BY51" i="168"/>
  <c r="BZ51" i="168"/>
  <c r="CA51" i="168"/>
  <c r="CB51" i="168"/>
  <c r="CC51" i="168"/>
  <c r="BN52" i="168"/>
  <c r="BO52" i="168"/>
  <c r="BP52" i="168"/>
  <c r="BQ52" i="168"/>
  <c r="BR52" i="168"/>
  <c r="BS52" i="168"/>
  <c r="BT52" i="168"/>
  <c r="BU52" i="168"/>
  <c r="BV52" i="168"/>
  <c r="BW52" i="168"/>
  <c r="BX52" i="168"/>
  <c r="BY52" i="168"/>
  <c r="BZ52" i="168"/>
  <c r="CA52" i="168"/>
  <c r="CB52" i="168"/>
  <c r="CC52" i="168"/>
  <c r="BO2" i="168"/>
  <c r="BP2" i="168"/>
  <c r="BQ2" i="168"/>
  <c r="BR2" i="168"/>
  <c r="BS2" i="168"/>
  <c r="BT2" i="168"/>
  <c r="BU2" i="168"/>
  <c r="BV2" i="168"/>
  <c r="BW2" i="168"/>
  <c r="BX2" i="168"/>
  <c r="BY2" i="168"/>
  <c r="BZ2" i="168"/>
  <c r="CA2" i="168"/>
  <c r="CB2" i="168"/>
  <c r="CC2" i="168"/>
  <c r="BN2" i="168"/>
  <c r="AX3" i="168"/>
  <c r="AY3" i="168"/>
  <c r="AZ3" i="168"/>
  <c r="BA3" i="168"/>
  <c r="BB3" i="168"/>
  <c r="BC3" i="168"/>
  <c r="BD3" i="168"/>
  <c r="BE3" i="168"/>
  <c r="BF3" i="168"/>
  <c r="BG3" i="168"/>
  <c r="BH3" i="168"/>
  <c r="BI3" i="168"/>
  <c r="BJ3" i="168"/>
  <c r="BK3" i="168"/>
  <c r="BL3" i="168"/>
  <c r="BM3" i="168"/>
  <c r="AX4" i="168"/>
  <c r="AY4" i="168"/>
  <c r="AZ4" i="168"/>
  <c r="BA4" i="168"/>
  <c r="BB4" i="168"/>
  <c r="BC4" i="168"/>
  <c r="BD4" i="168"/>
  <c r="BE4" i="168"/>
  <c r="BF4" i="168"/>
  <c r="BG4" i="168"/>
  <c r="BH4" i="168"/>
  <c r="BI4" i="168"/>
  <c r="BJ4" i="168"/>
  <c r="BK4" i="168"/>
  <c r="BL4" i="168"/>
  <c r="BM4" i="168"/>
  <c r="AX5" i="168"/>
  <c r="AY5" i="168"/>
  <c r="AZ5" i="168"/>
  <c r="BA5" i="168"/>
  <c r="BB5" i="168"/>
  <c r="BC5" i="168"/>
  <c r="BD5" i="168"/>
  <c r="BE5" i="168"/>
  <c r="BF5" i="168"/>
  <c r="BG5" i="168"/>
  <c r="BH5" i="168"/>
  <c r="BI5" i="168"/>
  <c r="BJ5" i="168"/>
  <c r="BK5" i="168"/>
  <c r="BL5" i="168"/>
  <c r="BM5" i="168"/>
  <c r="AX6" i="168"/>
  <c r="AY6" i="168"/>
  <c r="AZ6" i="168"/>
  <c r="BA6" i="168"/>
  <c r="BB6" i="168"/>
  <c r="BC6" i="168"/>
  <c r="BD6" i="168"/>
  <c r="BE6" i="168"/>
  <c r="BF6" i="168"/>
  <c r="BG6" i="168"/>
  <c r="BH6" i="168"/>
  <c r="BI6" i="168"/>
  <c r="BJ6" i="168"/>
  <c r="BK6" i="168"/>
  <c r="BL6" i="168"/>
  <c r="BM6" i="168"/>
  <c r="AX7" i="168"/>
  <c r="AY7" i="168"/>
  <c r="AZ7" i="168"/>
  <c r="BA7" i="168"/>
  <c r="BB7" i="168"/>
  <c r="BC7" i="168"/>
  <c r="BD7" i="168"/>
  <c r="BE7" i="168"/>
  <c r="BF7" i="168"/>
  <c r="BG7" i="168"/>
  <c r="BH7" i="168"/>
  <c r="BI7" i="168"/>
  <c r="BJ7" i="168"/>
  <c r="BK7" i="168"/>
  <c r="BL7" i="168"/>
  <c r="BM7" i="168"/>
  <c r="AX8" i="168"/>
  <c r="AY8" i="168"/>
  <c r="AZ8" i="168"/>
  <c r="BA8" i="168"/>
  <c r="BB8" i="168"/>
  <c r="BC8" i="168"/>
  <c r="BD8" i="168"/>
  <c r="BE8" i="168"/>
  <c r="BF8" i="168"/>
  <c r="BG8" i="168"/>
  <c r="BH8" i="168"/>
  <c r="BI8" i="168"/>
  <c r="BJ8" i="168"/>
  <c r="BK8" i="168"/>
  <c r="BL8" i="168"/>
  <c r="BM8" i="168"/>
  <c r="AX9" i="168"/>
  <c r="AY9" i="168"/>
  <c r="AZ9" i="168"/>
  <c r="BA9" i="168"/>
  <c r="BB9" i="168"/>
  <c r="BC9" i="168"/>
  <c r="BD9" i="168"/>
  <c r="BE9" i="168"/>
  <c r="BF9" i="168"/>
  <c r="BG9" i="168"/>
  <c r="BH9" i="168"/>
  <c r="BI9" i="168"/>
  <c r="BJ9" i="168"/>
  <c r="BK9" i="168"/>
  <c r="BL9" i="168"/>
  <c r="BM9" i="168"/>
  <c r="AX10" i="168"/>
  <c r="AY10" i="168"/>
  <c r="AZ10" i="168"/>
  <c r="BA10" i="168"/>
  <c r="BB10" i="168"/>
  <c r="BC10" i="168"/>
  <c r="BD10" i="168"/>
  <c r="BE10" i="168"/>
  <c r="BF10" i="168"/>
  <c r="BG10" i="168"/>
  <c r="BH10" i="168"/>
  <c r="BI10" i="168"/>
  <c r="BJ10" i="168"/>
  <c r="BK10" i="168"/>
  <c r="BL10" i="168"/>
  <c r="BM10" i="168"/>
  <c r="AX11" i="168"/>
  <c r="AY11" i="168"/>
  <c r="AZ11" i="168"/>
  <c r="BA11" i="168"/>
  <c r="BB11" i="168"/>
  <c r="BC11" i="168"/>
  <c r="BD11" i="168"/>
  <c r="BE11" i="168"/>
  <c r="BF11" i="168"/>
  <c r="BG11" i="168"/>
  <c r="BH11" i="168"/>
  <c r="BI11" i="168"/>
  <c r="BJ11" i="168"/>
  <c r="BK11" i="168"/>
  <c r="BL11" i="168"/>
  <c r="BM11" i="168"/>
  <c r="AX12" i="168"/>
  <c r="AY12" i="168"/>
  <c r="AZ12" i="168"/>
  <c r="BA12" i="168"/>
  <c r="BB12" i="168"/>
  <c r="BC12" i="168"/>
  <c r="BD12" i="168"/>
  <c r="BE12" i="168"/>
  <c r="BF12" i="168"/>
  <c r="BG12" i="168"/>
  <c r="BH12" i="168"/>
  <c r="BI12" i="168"/>
  <c r="BJ12" i="168"/>
  <c r="BK12" i="168"/>
  <c r="BL12" i="168"/>
  <c r="BM12" i="168"/>
  <c r="AX13" i="168"/>
  <c r="AY13" i="168"/>
  <c r="AZ13" i="168"/>
  <c r="BA13" i="168"/>
  <c r="BB13" i="168"/>
  <c r="BC13" i="168"/>
  <c r="BD13" i="168"/>
  <c r="BE13" i="168"/>
  <c r="BF13" i="168"/>
  <c r="BG13" i="168"/>
  <c r="BH13" i="168"/>
  <c r="BI13" i="168"/>
  <c r="BJ13" i="168"/>
  <c r="BK13" i="168"/>
  <c r="BL13" i="168"/>
  <c r="BM13" i="168"/>
  <c r="AX14" i="168"/>
  <c r="AY14" i="168"/>
  <c r="AZ14" i="168"/>
  <c r="BA14" i="168"/>
  <c r="BB14" i="168"/>
  <c r="BC14" i="168"/>
  <c r="BD14" i="168"/>
  <c r="BE14" i="168"/>
  <c r="BF14" i="168"/>
  <c r="BG14" i="168"/>
  <c r="BH14" i="168"/>
  <c r="BI14" i="168"/>
  <c r="BJ14" i="168"/>
  <c r="BK14" i="168"/>
  <c r="BL14" i="168"/>
  <c r="BM14" i="168"/>
  <c r="AX15" i="168"/>
  <c r="AY15" i="168"/>
  <c r="AZ15" i="168"/>
  <c r="BA15" i="168"/>
  <c r="BB15" i="168"/>
  <c r="BC15" i="168"/>
  <c r="BD15" i="168"/>
  <c r="BE15" i="168"/>
  <c r="BF15" i="168"/>
  <c r="BG15" i="168"/>
  <c r="BH15" i="168"/>
  <c r="BI15" i="168"/>
  <c r="BJ15" i="168"/>
  <c r="BK15" i="168"/>
  <c r="BL15" i="168"/>
  <c r="BM15" i="168"/>
  <c r="AX16" i="168"/>
  <c r="AY16" i="168"/>
  <c r="AZ16" i="168"/>
  <c r="BA16" i="168"/>
  <c r="BB16" i="168"/>
  <c r="BC16" i="168"/>
  <c r="BD16" i="168"/>
  <c r="BE16" i="168"/>
  <c r="BF16" i="168"/>
  <c r="BG16" i="168"/>
  <c r="BH16" i="168"/>
  <c r="BI16" i="168"/>
  <c r="BJ16" i="168"/>
  <c r="BK16" i="168"/>
  <c r="BL16" i="168"/>
  <c r="BM16" i="168"/>
  <c r="AX17" i="168"/>
  <c r="AY17" i="168"/>
  <c r="AZ17" i="168"/>
  <c r="BA17" i="168"/>
  <c r="BB17" i="168"/>
  <c r="BC17" i="168"/>
  <c r="BD17" i="168"/>
  <c r="BE17" i="168"/>
  <c r="BF17" i="168"/>
  <c r="BG17" i="168"/>
  <c r="BH17" i="168"/>
  <c r="BI17" i="168"/>
  <c r="BJ17" i="168"/>
  <c r="BK17" i="168"/>
  <c r="BL17" i="168"/>
  <c r="BM17" i="168"/>
  <c r="AX18" i="168"/>
  <c r="AY18" i="168"/>
  <c r="AZ18" i="168"/>
  <c r="BA18" i="168"/>
  <c r="BB18" i="168"/>
  <c r="BC18" i="168"/>
  <c r="BD18" i="168"/>
  <c r="BE18" i="168"/>
  <c r="BF18" i="168"/>
  <c r="BG18" i="168"/>
  <c r="BH18" i="168"/>
  <c r="BI18" i="168"/>
  <c r="BJ18" i="168"/>
  <c r="BK18" i="168"/>
  <c r="BL18" i="168"/>
  <c r="BM18" i="168"/>
  <c r="AX19" i="168"/>
  <c r="AY19" i="168"/>
  <c r="AZ19" i="168"/>
  <c r="BA19" i="168"/>
  <c r="BB19" i="168"/>
  <c r="BC19" i="168"/>
  <c r="BD19" i="168"/>
  <c r="BE19" i="168"/>
  <c r="BF19" i="168"/>
  <c r="BG19" i="168"/>
  <c r="BH19" i="168"/>
  <c r="BI19" i="168"/>
  <c r="BJ19" i="168"/>
  <c r="BK19" i="168"/>
  <c r="BL19" i="168"/>
  <c r="BM19" i="168"/>
  <c r="AX20" i="168"/>
  <c r="AY20" i="168"/>
  <c r="AZ20" i="168"/>
  <c r="BA20" i="168"/>
  <c r="BB20" i="168"/>
  <c r="BC20" i="168"/>
  <c r="BD20" i="168"/>
  <c r="BE20" i="168"/>
  <c r="BF20" i="168"/>
  <c r="BG20" i="168"/>
  <c r="BH20" i="168"/>
  <c r="BI20" i="168"/>
  <c r="BJ20" i="168"/>
  <c r="BK20" i="168"/>
  <c r="BL20" i="168"/>
  <c r="BM20" i="168"/>
  <c r="AX21" i="168"/>
  <c r="AY21" i="168"/>
  <c r="AZ21" i="168"/>
  <c r="BA21" i="168"/>
  <c r="BB21" i="168"/>
  <c r="BC21" i="168"/>
  <c r="BD21" i="168"/>
  <c r="BE21" i="168"/>
  <c r="BF21" i="168"/>
  <c r="BG21" i="168"/>
  <c r="BH21" i="168"/>
  <c r="BI21" i="168"/>
  <c r="BJ21" i="168"/>
  <c r="BK21" i="168"/>
  <c r="BL21" i="168"/>
  <c r="BM21" i="168"/>
  <c r="AX22" i="168"/>
  <c r="AY22" i="168"/>
  <c r="AZ22" i="168"/>
  <c r="BA22" i="168"/>
  <c r="BB22" i="168"/>
  <c r="BC22" i="168"/>
  <c r="BD22" i="168"/>
  <c r="BE22" i="168"/>
  <c r="BF22" i="168"/>
  <c r="BG22" i="168"/>
  <c r="BH22" i="168"/>
  <c r="BI22" i="168"/>
  <c r="BJ22" i="168"/>
  <c r="BK22" i="168"/>
  <c r="BL22" i="168"/>
  <c r="BM22" i="168"/>
  <c r="AX23" i="168"/>
  <c r="AY23" i="168"/>
  <c r="AZ23" i="168"/>
  <c r="BA23" i="168"/>
  <c r="BB23" i="168"/>
  <c r="BC23" i="168"/>
  <c r="BD23" i="168"/>
  <c r="BE23" i="168"/>
  <c r="BF23" i="168"/>
  <c r="BG23" i="168"/>
  <c r="BH23" i="168"/>
  <c r="BI23" i="168"/>
  <c r="BJ23" i="168"/>
  <c r="BK23" i="168"/>
  <c r="BL23" i="168"/>
  <c r="BM23" i="168"/>
  <c r="AX24" i="168"/>
  <c r="AY24" i="168"/>
  <c r="AZ24" i="168"/>
  <c r="BA24" i="168"/>
  <c r="BB24" i="168"/>
  <c r="BC24" i="168"/>
  <c r="BD24" i="168"/>
  <c r="BE24" i="168"/>
  <c r="BF24" i="168"/>
  <c r="BG24" i="168"/>
  <c r="BH24" i="168"/>
  <c r="BI24" i="168"/>
  <c r="BJ24" i="168"/>
  <c r="BK24" i="168"/>
  <c r="BL24" i="168"/>
  <c r="BM24" i="168"/>
  <c r="AX25" i="168"/>
  <c r="AY25" i="168"/>
  <c r="AZ25" i="168"/>
  <c r="BA25" i="168"/>
  <c r="BB25" i="168"/>
  <c r="BC25" i="168"/>
  <c r="BD25" i="168"/>
  <c r="BE25" i="168"/>
  <c r="BF25" i="168"/>
  <c r="BG25" i="168"/>
  <c r="BH25" i="168"/>
  <c r="BI25" i="168"/>
  <c r="BJ25" i="168"/>
  <c r="BK25" i="168"/>
  <c r="BL25" i="168"/>
  <c r="BM25" i="168"/>
  <c r="AX26" i="168"/>
  <c r="AY26" i="168"/>
  <c r="AZ26" i="168"/>
  <c r="BA26" i="168"/>
  <c r="BB26" i="168"/>
  <c r="BC26" i="168"/>
  <c r="BD26" i="168"/>
  <c r="BE26" i="168"/>
  <c r="BF26" i="168"/>
  <c r="BG26" i="168"/>
  <c r="BH26" i="168"/>
  <c r="BI26" i="168"/>
  <c r="BJ26" i="168"/>
  <c r="BK26" i="168"/>
  <c r="BL26" i="168"/>
  <c r="BM26" i="168"/>
  <c r="AX27" i="168"/>
  <c r="AY27" i="168"/>
  <c r="AZ27" i="168"/>
  <c r="BA27" i="168"/>
  <c r="BB27" i="168"/>
  <c r="BC27" i="168"/>
  <c r="BD27" i="168"/>
  <c r="BE27" i="168"/>
  <c r="BF27" i="168"/>
  <c r="BG27" i="168"/>
  <c r="BH27" i="168"/>
  <c r="BI27" i="168"/>
  <c r="BJ27" i="168"/>
  <c r="BK27" i="168"/>
  <c r="BL27" i="168"/>
  <c r="BM27" i="168"/>
  <c r="AX28" i="168"/>
  <c r="AY28" i="168"/>
  <c r="AZ28" i="168"/>
  <c r="BA28" i="168"/>
  <c r="BB28" i="168"/>
  <c r="BC28" i="168"/>
  <c r="BD28" i="168"/>
  <c r="BE28" i="168"/>
  <c r="BF28" i="168"/>
  <c r="BG28" i="168"/>
  <c r="BH28" i="168"/>
  <c r="BI28" i="168"/>
  <c r="BJ28" i="168"/>
  <c r="BK28" i="168"/>
  <c r="BL28" i="168"/>
  <c r="BM28" i="168"/>
  <c r="AX29" i="168"/>
  <c r="AY29" i="168"/>
  <c r="AZ29" i="168"/>
  <c r="BA29" i="168"/>
  <c r="BB29" i="168"/>
  <c r="BC29" i="168"/>
  <c r="BD29" i="168"/>
  <c r="BE29" i="168"/>
  <c r="BF29" i="168"/>
  <c r="BG29" i="168"/>
  <c r="BH29" i="168"/>
  <c r="BI29" i="168"/>
  <c r="BJ29" i="168"/>
  <c r="BK29" i="168"/>
  <c r="BL29" i="168"/>
  <c r="BM29" i="168"/>
  <c r="AX30" i="168"/>
  <c r="AY30" i="168"/>
  <c r="AZ30" i="168"/>
  <c r="BA30" i="168"/>
  <c r="BB30" i="168"/>
  <c r="BC30" i="168"/>
  <c r="BD30" i="168"/>
  <c r="BE30" i="168"/>
  <c r="BF30" i="168"/>
  <c r="BG30" i="168"/>
  <c r="BH30" i="168"/>
  <c r="BI30" i="168"/>
  <c r="BJ30" i="168"/>
  <c r="BK30" i="168"/>
  <c r="BL30" i="168"/>
  <c r="BM30" i="168"/>
  <c r="AX31" i="168"/>
  <c r="AY31" i="168"/>
  <c r="AZ31" i="168"/>
  <c r="BA31" i="168"/>
  <c r="BB31" i="168"/>
  <c r="BC31" i="168"/>
  <c r="BD31" i="168"/>
  <c r="BE31" i="168"/>
  <c r="BF31" i="168"/>
  <c r="BG31" i="168"/>
  <c r="BH31" i="168"/>
  <c r="BI31" i="168"/>
  <c r="BJ31" i="168"/>
  <c r="BK31" i="168"/>
  <c r="BL31" i="168"/>
  <c r="BM31" i="168"/>
  <c r="AX32" i="168"/>
  <c r="AY32" i="168"/>
  <c r="AZ32" i="168"/>
  <c r="BA32" i="168"/>
  <c r="BB32" i="168"/>
  <c r="BC32" i="168"/>
  <c r="BD32" i="168"/>
  <c r="BE32" i="168"/>
  <c r="BF32" i="168"/>
  <c r="BG32" i="168"/>
  <c r="BH32" i="168"/>
  <c r="BI32" i="168"/>
  <c r="BJ32" i="168"/>
  <c r="BK32" i="168"/>
  <c r="BL32" i="168"/>
  <c r="BM32" i="168"/>
  <c r="AX33" i="168"/>
  <c r="AY33" i="168"/>
  <c r="AZ33" i="168"/>
  <c r="BA33" i="168"/>
  <c r="BB33" i="168"/>
  <c r="BC33" i="168"/>
  <c r="BD33" i="168"/>
  <c r="BE33" i="168"/>
  <c r="BF33" i="168"/>
  <c r="BG33" i="168"/>
  <c r="BH33" i="168"/>
  <c r="BI33" i="168"/>
  <c r="BJ33" i="168"/>
  <c r="BK33" i="168"/>
  <c r="BL33" i="168"/>
  <c r="BM33" i="168"/>
  <c r="AX34" i="168"/>
  <c r="AY34" i="168"/>
  <c r="AZ34" i="168"/>
  <c r="BA34" i="168"/>
  <c r="BB34" i="168"/>
  <c r="BC34" i="168"/>
  <c r="BD34" i="168"/>
  <c r="BE34" i="168"/>
  <c r="BF34" i="168"/>
  <c r="BG34" i="168"/>
  <c r="BH34" i="168"/>
  <c r="BI34" i="168"/>
  <c r="BJ34" i="168"/>
  <c r="BK34" i="168"/>
  <c r="BL34" i="168"/>
  <c r="BM34" i="168"/>
  <c r="AX35" i="168"/>
  <c r="AY35" i="168"/>
  <c r="AZ35" i="168"/>
  <c r="BA35" i="168"/>
  <c r="BB35" i="168"/>
  <c r="BC35" i="168"/>
  <c r="BD35" i="168"/>
  <c r="BE35" i="168"/>
  <c r="BF35" i="168"/>
  <c r="BG35" i="168"/>
  <c r="BH35" i="168"/>
  <c r="BI35" i="168"/>
  <c r="BJ35" i="168"/>
  <c r="BK35" i="168"/>
  <c r="BL35" i="168"/>
  <c r="BM35" i="168"/>
  <c r="AX36" i="168"/>
  <c r="AY36" i="168"/>
  <c r="AZ36" i="168"/>
  <c r="BA36" i="168"/>
  <c r="BB36" i="168"/>
  <c r="BC36" i="168"/>
  <c r="BD36" i="168"/>
  <c r="BE36" i="168"/>
  <c r="BF36" i="168"/>
  <c r="BG36" i="168"/>
  <c r="BH36" i="168"/>
  <c r="BI36" i="168"/>
  <c r="BJ36" i="168"/>
  <c r="BK36" i="168"/>
  <c r="BL36" i="168"/>
  <c r="BM36" i="168"/>
  <c r="AX37" i="168"/>
  <c r="AY37" i="168"/>
  <c r="AZ37" i="168"/>
  <c r="BA37" i="168"/>
  <c r="BB37" i="168"/>
  <c r="BC37" i="168"/>
  <c r="BD37" i="168"/>
  <c r="BE37" i="168"/>
  <c r="BF37" i="168"/>
  <c r="BG37" i="168"/>
  <c r="BH37" i="168"/>
  <c r="BI37" i="168"/>
  <c r="BJ37" i="168"/>
  <c r="BK37" i="168"/>
  <c r="BL37" i="168"/>
  <c r="BM37" i="168"/>
  <c r="AX38" i="168"/>
  <c r="AY38" i="168"/>
  <c r="AZ38" i="168"/>
  <c r="BA38" i="168"/>
  <c r="BB38" i="168"/>
  <c r="BC38" i="168"/>
  <c r="BD38" i="168"/>
  <c r="BE38" i="168"/>
  <c r="BF38" i="168"/>
  <c r="BG38" i="168"/>
  <c r="BH38" i="168"/>
  <c r="BI38" i="168"/>
  <c r="BJ38" i="168"/>
  <c r="BK38" i="168"/>
  <c r="BL38" i="168"/>
  <c r="BM38" i="168"/>
  <c r="AX39" i="168"/>
  <c r="AY39" i="168"/>
  <c r="AZ39" i="168"/>
  <c r="BA39" i="168"/>
  <c r="BB39" i="168"/>
  <c r="BC39" i="168"/>
  <c r="BD39" i="168"/>
  <c r="BE39" i="168"/>
  <c r="BF39" i="168"/>
  <c r="BG39" i="168"/>
  <c r="BH39" i="168"/>
  <c r="BI39" i="168"/>
  <c r="BJ39" i="168"/>
  <c r="BK39" i="168"/>
  <c r="BL39" i="168"/>
  <c r="BM39" i="168"/>
  <c r="AX40" i="168"/>
  <c r="AY40" i="168"/>
  <c r="AZ40" i="168"/>
  <c r="BA40" i="168"/>
  <c r="BB40" i="168"/>
  <c r="BC40" i="168"/>
  <c r="BD40" i="168"/>
  <c r="BE40" i="168"/>
  <c r="BF40" i="168"/>
  <c r="BG40" i="168"/>
  <c r="BH40" i="168"/>
  <c r="BI40" i="168"/>
  <c r="BJ40" i="168"/>
  <c r="BK40" i="168"/>
  <c r="BL40" i="168"/>
  <c r="BM40" i="168"/>
  <c r="AX41" i="168"/>
  <c r="AY41" i="168"/>
  <c r="AZ41" i="168"/>
  <c r="BA41" i="168"/>
  <c r="BB41" i="168"/>
  <c r="BC41" i="168"/>
  <c r="BD41" i="168"/>
  <c r="BE41" i="168"/>
  <c r="BF41" i="168"/>
  <c r="BG41" i="168"/>
  <c r="BH41" i="168"/>
  <c r="BI41" i="168"/>
  <c r="BJ41" i="168"/>
  <c r="BK41" i="168"/>
  <c r="BL41" i="168"/>
  <c r="BM41" i="168"/>
  <c r="AX42" i="168"/>
  <c r="AY42" i="168"/>
  <c r="AZ42" i="168"/>
  <c r="BA42" i="168"/>
  <c r="BB42" i="168"/>
  <c r="BC42" i="168"/>
  <c r="BD42" i="168"/>
  <c r="BE42" i="168"/>
  <c r="BF42" i="168"/>
  <c r="BG42" i="168"/>
  <c r="BH42" i="168"/>
  <c r="BI42" i="168"/>
  <c r="BJ42" i="168"/>
  <c r="BK42" i="168"/>
  <c r="BL42" i="168"/>
  <c r="BM42" i="168"/>
  <c r="AX43" i="168"/>
  <c r="AY43" i="168"/>
  <c r="AZ43" i="168"/>
  <c r="BA43" i="168"/>
  <c r="BB43" i="168"/>
  <c r="BC43" i="168"/>
  <c r="BD43" i="168"/>
  <c r="BE43" i="168"/>
  <c r="BF43" i="168"/>
  <c r="BG43" i="168"/>
  <c r="BH43" i="168"/>
  <c r="BI43" i="168"/>
  <c r="BJ43" i="168"/>
  <c r="BK43" i="168"/>
  <c r="BL43" i="168"/>
  <c r="BM43" i="168"/>
  <c r="AX44" i="168"/>
  <c r="AY44" i="168"/>
  <c r="AZ44" i="168"/>
  <c r="BA44" i="168"/>
  <c r="BB44" i="168"/>
  <c r="BC44" i="168"/>
  <c r="BD44" i="168"/>
  <c r="BE44" i="168"/>
  <c r="BF44" i="168"/>
  <c r="BG44" i="168"/>
  <c r="BH44" i="168"/>
  <c r="BI44" i="168"/>
  <c r="BJ44" i="168"/>
  <c r="BK44" i="168"/>
  <c r="BL44" i="168"/>
  <c r="BM44" i="168"/>
  <c r="AX45" i="168"/>
  <c r="AY45" i="168"/>
  <c r="AZ45" i="168"/>
  <c r="BA45" i="168"/>
  <c r="BB45" i="168"/>
  <c r="BC45" i="168"/>
  <c r="BD45" i="168"/>
  <c r="BE45" i="168"/>
  <c r="BF45" i="168"/>
  <c r="BG45" i="168"/>
  <c r="BH45" i="168"/>
  <c r="BI45" i="168"/>
  <c r="BJ45" i="168"/>
  <c r="BK45" i="168"/>
  <c r="BL45" i="168"/>
  <c r="BM45" i="168"/>
  <c r="AX46" i="168"/>
  <c r="AY46" i="168"/>
  <c r="AZ46" i="168"/>
  <c r="BA46" i="168"/>
  <c r="BB46" i="168"/>
  <c r="BC46" i="168"/>
  <c r="BD46" i="168"/>
  <c r="BE46" i="168"/>
  <c r="BF46" i="168"/>
  <c r="BG46" i="168"/>
  <c r="BH46" i="168"/>
  <c r="BI46" i="168"/>
  <c r="BJ46" i="168"/>
  <c r="BK46" i="168"/>
  <c r="BL46" i="168"/>
  <c r="BM46" i="168"/>
  <c r="AX47" i="168"/>
  <c r="AY47" i="168"/>
  <c r="AZ47" i="168"/>
  <c r="BA47" i="168"/>
  <c r="BB47" i="168"/>
  <c r="BC47" i="168"/>
  <c r="BD47" i="168"/>
  <c r="BE47" i="168"/>
  <c r="BF47" i="168"/>
  <c r="BG47" i="168"/>
  <c r="BH47" i="168"/>
  <c r="BI47" i="168"/>
  <c r="BJ47" i="168"/>
  <c r="BK47" i="168"/>
  <c r="BL47" i="168"/>
  <c r="BM47" i="168"/>
  <c r="AX48" i="168"/>
  <c r="AY48" i="168"/>
  <c r="AZ48" i="168"/>
  <c r="BA48" i="168"/>
  <c r="BB48" i="168"/>
  <c r="BC48" i="168"/>
  <c r="BD48" i="168"/>
  <c r="BE48" i="168"/>
  <c r="BF48" i="168"/>
  <c r="BG48" i="168"/>
  <c r="BH48" i="168"/>
  <c r="BI48" i="168"/>
  <c r="BJ48" i="168"/>
  <c r="BK48" i="168"/>
  <c r="BL48" i="168"/>
  <c r="BM48" i="168"/>
  <c r="AX49" i="168"/>
  <c r="AY49" i="168"/>
  <c r="AZ49" i="168"/>
  <c r="BA49" i="168"/>
  <c r="BB49" i="168"/>
  <c r="BC49" i="168"/>
  <c r="BD49" i="168"/>
  <c r="BE49" i="168"/>
  <c r="BF49" i="168"/>
  <c r="BG49" i="168"/>
  <c r="BH49" i="168"/>
  <c r="BI49" i="168"/>
  <c r="BJ49" i="168"/>
  <c r="BK49" i="168"/>
  <c r="BL49" i="168"/>
  <c r="BM49" i="168"/>
  <c r="AX50" i="168"/>
  <c r="AY50" i="168"/>
  <c r="AZ50" i="168"/>
  <c r="BA50" i="168"/>
  <c r="BB50" i="168"/>
  <c r="BC50" i="168"/>
  <c r="BD50" i="168"/>
  <c r="BE50" i="168"/>
  <c r="BF50" i="168"/>
  <c r="BG50" i="168"/>
  <c r="BH50" i="168"/>
  <c r="BI50" i="168"/>
  <c r="BJ50" i="168"/>
  <c r="BK50" i="168"/>
  <c r="BL50" i="168"/>
  <c r="BM50" i="168"/>
  <c r="AX51" i="168"/>
  <c r="AY51" i="168"/>
  <c r="AZ51" i="168"/>
  <c r="BA51" i="168"/>
  <c r="BB51" i="168"/>
  <c r="BC51" i="168"/>
  <c r="BD51" i="168"/>
  <c r="BE51" i="168"/>
  <c r="BF51" i="168"/>
  <c r="BG51" i="168"/>
  <c r="BH51" i="168"/>
  <c r="BI51" i="168"/>
  <c r="BJ51" i="168"/>
  <c r="BK51" i="168"/>
  <c r="BL51" i="168"/>
  <c r="BM51" i="168"/>
  <c r="AX52" i="168"/>
  <c r="AY52" i="168"/>
  <c r="AZ52" i="168"/>
  <c r="BA52" i="168"/>
  <c r="BB52" i="168"/>
  <c r="BC52" i="168"/>
  <c r="BD52" i="168"/>
  <c r="BE52" i="168"/>
  <c r="BF52" i="168"/>
  <c r="BG52" i="168"/>
  <c r="BH52" i="168"/>
  <c r="BI52" i="168"/>
  <c r="BJ52" i="168"/>
  <c r="BK52" i="168"/>
  <c r="BL52" i="168"/>
  <c r="BM52" i="168"/>
  <c r="AY2" i="168"/>
  <c r="AZ2" i="168"/>
  <c r="BA2" i="168"/>
  <c r="BB2" i="168"/>
  <c r="BC2" i="168"/>
  <c r="BD2" i="168"/>
  <c r="BE2" i="168"/>
  <c r="BF2" i="168"/>
  <c r="BG2" i="168"/>
  <c r="BH2" i="168"/>
  <c r="BI2" i="168"/>
  <c r="BJ2" i="168"/>
  <c r="BK2" i="168"/>
  <c r="BL2" i="168"/>
  <c r="BM2" i="168"/>
  <c r="AX2" i="168"/>
  <c r="AH3" i="168"/>
  <c r="AI3" i="168"/>
  <c r="AJ3" i="168"/>
  <c r="AK3" i="168"/>
  <c r="AL3" i="168"/>
  <c r="AM3" i="168"/>
  <c r="AN3" i="168"/>
  <c r="AO3" i="168"/>
  <c r="AP3" i="168"/>
  <c r="AQ3" i="168"/>
  <c r="AR3" i="168"/>
  <c r="AS3" i="168"/>
  <c r="AT3" i="168"/>
  <c r="AU3" i="168"/>
  <c r="AV3" i="168"/>
  <c r="AW3" i="168"/>
  <c r="AH4" i="168"/>
  <c r="AI4" i="168"/>
  <c r="AJ4" i="168"/>
  <c r="AK4" i="168"/>
  <c r="AL4" i="168"/>
  <c r="AM4" i="168"/>
  <c r="AN4" i="168"/>
  <c r="AO4" i="168"/>
  <c r="AP4" i="168"/>
  <c r="AQ4" i="168"/>
  <c r="AR4" i="168"/>
  <c r="AS4" i="168"/>
  <c r="AT4" i="168"/>
  <c r="AU4" i="168"/>
  <c r="AV4" i="168"/>
  <c r="AW4" i="168"/>
  <c r="AH5" i="168"/>
  <c r="AI5" i="168"/>
  <c r="AJ5" i="168"/>
  <c r="AK5" i="168"/>
  <c r="AL5" i="168"/>
  <c r="AM5" i="168"/>
  <c r="AN5" i="168"/>
  <c r="AO5" i="168"/>
  <c r="AP5" i="168"/>
  <c r="AQ5" i="168"/>
  <c r="AR5" i="168"/>
  <c r="AS5" i="168"/>
  <c r="AT5" i="168"/>
  <c r="AU5" i="168"/>
  <c r="AV5" i="168"/>
  <c r="AW5" i="168"/>
  <c r="AH6" i="168"/>
  <c r="AI6" i="168"/>
  <c r="AJ6" i="168"/>
  <c r="AK6" i="168"/>
  <c r="AL6" i="168"/>
  <c r="AM6" i="168"/>
  <c r="AN6" i="168"/>
  <c r="AO6" i="168"/>
  <c r="AP6" i="168"/>
  <c r="AQ6" i="168"/>
  <c r="AR6" i="168"/>
  <c r="AS6" i="168"/>
  <c r="AT6" i="168"/>
  <c r="AU6" i="168"/>
  <c r="AV6" i="168"/>
  <c r="AW6" i="168"/>
  <c r="AH7" i="168"/>
  <c r="AI7" i="168"/>
  <c r="AJ7" i="168"/>
  <c r="AK7" i="168"/>
  <c r="AL7" i="168"/>
  <c r="AM7" i="168"/>
  <c r="AN7" i="168"/>
  <c r="AO7" i="168"/>
  <c r="AP7" i="168"/>
  <c r="AQ7" i="168"/>
  <c r="AR7" i="168"/>
  <c r="AS7" i="168"/>
  <c r="AT7" i="168"/>
  <c r="AU7" i="168"/>
  <c r="AV7" i="168"/>
  <c r="AW7" i="168"/>
  <c r="AH8" i="168"/>
  <c r="AI8" i="168"/>
  <c r="AJ8" i="168"/>
  <c r="AK8" i="168"/>
  <c r="AL8" i="168"/>
  <c r="AM8" i="168"/>
  <c r="AN8" i="168"/>
  <c r="AO8" i="168"/>
  <c r="AP8" i="168"/>
  <c r="AQ8" i="168"/>
  <c r="AR8" i="168"/>
  <c r="AS8" i="168"/>
  <c r="AT8" i="168"/>
  <c r="AU8" i="168"/>
  <c r="AV8" i="168"/>
  <c r="AW8" i="168"/>
  <c r="AH9" i="168"/>
  <c r="AI9" i="168"/>
  <c r="AJ9" i="168"/>
  <c r="AK9" i="168"/>
  <c r="AL9" i="168"/>
  <c r="AM9" i="168"/>
  <c r="AN9" i="168"/>
  <c r="AO9" i="168"/>
  <c r="AP9" i="168"/>
  <c r="AQ9" i="168"/>
  <c r="AR9" i="168"/>
  <c r="AS9" i="168"/>
  <c r="AT9" i="168"/>
  <c r="AU9" i="168"/>
  <c r="AV9" i="168"/>
  <c r="AW9" i="168"/>
  <c r="AH10" i="168"/>
  <c r="AI10" i="168"/>
  <c r="AJ10" i="168"/>
  <c r="AK10" i="168"/>
  <c r="AL10" i="168"/>
  <c r="AM10" i="168"/>
  <c r="AN10" i="168"/>
  <c r="AO10" i="168"/>
  <c r="AP10" i="168"/>
  <c r="AQ10" i="168"/>
  <c r="AR10" i="168"/>
  <c r="AS10" i="168"/>
  <c r="AT10" i="168"/>
  <c r="AU10" i="168"/>
  <c r="AV10" i="168"/>
  <c r="AW10" i="168"/>
  <c r="AH11" i="168"/>
  <c r="AI11" i="168"/>
  <c r="AJ11" i="168"/>
  <c r="AK11" i="168"/>
  <c r="AL11" i="168"/>
  <c r="AM11" i="168"/>
  <c r="AN11" i="168"/>
  <c r="AO11" i="168"/>
  <c r="AP11" i="168"/>
  <c r="AQ11" i="168"/>
  <c r="AR11" i="168"/>
  <c r="AS11" i="168"/>
  <c r="AT11" i="168"/>
  <c r="AU11" i="168"/>
  <c r="AV11" i="168"/>
  <c r="AW11" i="168"/>
  <c r="AH12" i="168"/>
  <c r="AI12" i="168"/>
  <c r="AJ12" i="168"/>
  <c r="AK12" i="168"/>
  <c r="AL12" i="168"/>
  <c r="AM12" i="168"/>
  <c r="AN12" i="168"/>
  <c r="AO12" i="168"/>
  <c r="AP12" i="168"/>
  <c r="AQ12" i="168"/>
  <c r="AR12" i="168"/>
  <c r="AS12" i="168"/>
  <c r="AT12" i="168"/>
  <c r="AU12" i="168"/>
  <c r="AV12" i="168"/>
  <c r="AW12" i="168"/>
  <c r="AH13" i="168"/>
  <c r="AI13" i="168"/>
  <c r="AJ13" i="168"/>
  <c r="AK13" i="168"/>
  <c r="AL13" i="168"/>
  <c r="AM13" i="168"/>
  <c r="AN13" i="168"/>
  <c r="AO13" i="168"/>
  <c r="AP13" i="168"/>
  <c r="AQ13" i="168"/>
  <c r="AR13" i="168"/>
  <c r="AS13" i="168"/>
  <c r="AT13" i="168"/>
  <c r="AU13" i="168"/>
  <c r="AV13" i="168"/>
  <c r="AW13" i="168"/>
  <c r="AH14" i="168"/>
  <c r="AI14" i="168"/>
  <c r="AJ14" i="168"/>
  <c r="AK14" i="168"/>
  <c r="AL14" i="168"/>
  <c r="AM14" i="168"/>
  <c r="AN14" i="168"/>
  <c r="AO14" i="168"/>
  <c r="AP14" i="168"/>
  <c r="AQ14" i="168"/>
  <c r="AR14" i="168"/>
  <c r="AS14" i="168"/>
  <c r="AT14" i="168"/>
  <c r="AU14" i="168"/>
  <c r="AV14" i="168"/>
  <c r="AW14" i="168"/>
  <c r="AH15" i="168"/>
  <c r="AI15" i="168"/>
  <c r="AJ15" i="168"/>
  <c r="AK15" i="168"/>
  <c r="AL15" i="168"/>
  <c r="AM15" i="168"/>
  <c r="AN15" i="168"/>
  <c r="AO15" i="168"/>
  <c r="AP15" i="168"/>
  <c r="AQ15" i="168"/>
  <c r="AR15" i="168"/>
  <c r="AS15" i="168"/>
  <c r="AT15" i="168"/>
  <c r="AU15" i="168"/>
  <c r="AV15" i="168"/>
  <c r="AW15" i="168"/>
  <c r="AH16" i="168"/>
  <c r="AI16" i="168"/>
  <c r="AJ16" i="168"/>
  <c r="AK16" i="168"/>
  <c r="AL16" i="168"/>
  <c r="AM16" i="168"/>
  <c r="AN16" i="168"/>
  <c r="AO16" i="168"/>
  <c r="AP16" i="168"/>
  <c r="AQ16" i="168"/>
  <c r="AR16" i="168"/>
  <c r="AS16" i="168"/>
  <c r="AT16" i="168"/>
  <c r="AU16" i="168"/>
  <c r="AV16" i="168"/>
  <c r="AW16" i="168"/>
  <c r="AH17" i="168"/>
  <c r="AI17" i="168"/>
  <c r="AJ17" i="168"/>
  <c r="AK17" i="168"/>
  <c r="AL17" i="168"/>
  <c r="AM17" i="168"/>
  <c r="AN17" i="168"/>
  <c r="AO17" i="168"/>
  <c r="AP17" i="168"/>
  <c r="AQ17" i="168"/>
  <c r="AR17" i="168"/>
  <c r="AS17" i="168"/>
  <c r="AT17" i="168"/>
  <c r="AU17" i="168"/>
  <c r="AV17" i="168"/>
  <c r="AW17" i="168"/>
  <c r="AH18" i="168"/>
  <c r="AI18" i="168"/>
  <c r="AJ18" i="168"/>
  <c r="AK18" i="168"/>
  <c r="AL18" i="168"/>
  <c r="AM18" i="168"/>
  <c r="AN18" i="168"/>
  <c r="AO18" i="168"/>
  <c r="AP18" i="168"/>
  <c r="AQ18" i="168"/>
  <c r="AR18" i="168"/>
  <c r="AS18" i="168"/>
  <c r="AT18" i="168"/>
  <c r="AU18" i="168"/>
  <c r="AV18" i="168"/>
  <c r="AW18" i="168"/>
  <c r="AH19" i="168"/>
  <c r="AI19" i="168"/>
  <c r="AJ19" i="168"/>
  <c r="AK19" i="168"/>
  <c r="AL19" i="168"/>
  <c r="AM19" i="168"/>
  <c r="AN19" i="168"/>
  <c r="AO19" i="168"/>
  <c r="AP19" i="168"/>
  <c r="AQ19" i="168"/>
  <c r="AR19" i="168"/>
  <c r="AS19" i="168"/>
  <c r="AT19" i="168"/>
  <c r="AU19" i="168"/>
  <c r="AV19" i="168"/>
  <c r="AW19" i="168"/>
  <c r="AH20" i="168"/>
  <c r="AI20" i="168"/>
  <c r="AJ20" i="168"/>
  <c r="AK20" i="168"/>
  <c r="AL20" i="168"/>
  <c r="AM20" i="168"/>
  <c r="AN20" i="168"/>
  <c r="AO20" i="168"/>
  <c r="AP20" i="168"/>
  <c r="AQ20" i="168"/>
  <c r="AR20" i="168"/>
  <c r="AS20" i="168"/>
  <c r="AT20" i="168"/>
  <c r="AU20" i="168"/>
  <c r="AV20" i="168"/>
  <c r="AW20" i="168"/>
  <c r="AH21" i="168"/>
  <c r="AI21" i="168"/>
  <c r="AJ21" i="168"/>
  <c r="AK21" i="168"/>
  <c r="AL21" i="168"/>
  <c r="AM21" i="168"/>
  <c r="AN21" i="168"/>
  <c r="AO21" i="168"/>
  <c r="AP21" i="168"/>
  <c r="AQ21" i="168"/>
  <c r="AR21" i="168"/>
  <c r="AS21" i="168"/>
  <c r="AT21" i="168"/>
  <c r="AU21" i="168"/>
  <c r="AV21" i="168"/>
  <c r="AW21" i="168"/>
  <c r="AH22" i="168"/>
  <c r="AI22" i="168"/>
  <c r="AJ22" i="168"/>
  <c r="AK22" i="168"/>
  <c r="AL22" i="168"/>
  <c r="AM22" i="168"/>
  <c r="AN22" i="168"/>
  <c r="AO22" i="168"/>
  <c r="AP22" i="168"/>
  <c r="AQ22" i="168"/>
  <c r="AR22" i="168"/>
  <c r="AS22" i="168"/>
  <c r="AT22" i="168"/>
  <c r="AU22" i="168"/>
  <c r="AV22" i="168"/>
  <c r="AW22" i="168"/>
  <c r="AH23" i="168"/>
  <c r="AI23" i="168"/>
  <c r="AJ23" i="168"/>
  <c r="AK23" i="168"/>
  <c r="AL23" i="168"/>
  <c r="AM23" i="168"/>
  <c r="AN23" i="168"/>
  <c r="AO23" i="168"/>
  <c r="AP23" i="168"/>
  <c r="AQ23" i="168"/>
  <c r="AR23" i="168"/>
  <c r="AS23" i="168"/>
  <c r="AT23" i="168"/>
  <c r="AU23" i="168"/>
  <c r="AV23" i="168"/>
  <c r="AW23" i="168"/>
  <c r="AH24" i="168"/>
  <c r="AI24" i="168"/>
  <c r="AJ24" i="168"/>
  <c r="AK24" i="168"/>
  <c r="AL24" i="168"/>
  <c r="AM24" i="168"/>
  <c r="AN24" i="168"/>
  <c r="AO24" i="168"/>
  <c r="AP24" i="168"/>
  <c r="AQ24" i="168"/>
  <c r="AR24" i="168"/>
  <c r="AS24" i="168"/>
  <c r="AT24" i="168"/>
  <c r="AU24" i="168"/>
  <c r="AV24" i="168"/>
  <c r="AW24" i="168"/>
  <c r="AH25" i="168"/>
  <c r="AI25" i="168"/>
  <c r="AJ25" i="168"/>
  <c r="AK25" i="168"/>
  <c r="AL25" i="168"/>
  <c r="AM25" i="168"/>
  <c r="AN25" i="168"/>
  <c r="AO25" i="168"/>
  <c r="AP25" i="168"/>
  <c r="AQ25" i="168"/>
  <c r="AR25" i="168"/>
  <c r="AS25" i="168"/>
  <c r="AT25" i="168"/>
  <c r="AU25" i="168"/>
  <c r="AV25" i="168"/>
  <c r="AW25" i="168"/>
  <c r="AH26" i="168"/>
  <c r="AI26" i="168"/>
  <c r="AJ26" i="168"/>
  <c r="AK26" i="168"/>
  <c r="AL26" i="168"/>
  <c r="AM26" i="168"/>
  <c r="AN26" i="168"/>
  <c r="AO26" i="168"/>
  <c r="AP26" i="168"/>
  <c r="AQ26" i="168"/>
  <c r="AR26" i="168"/>
  <c r="AS26" i="168"/>
  <c r="AT26" i="168"/>
  <c r="AU26" i="168"/>
  <c r="AV26" i="168"/>
  <c r="AW26" i="168"/>
  <c r="AH27" i="168"/>
  <c r="AI27" i="168"/>
  <c r="AJ27" i="168"/>
  <c r="AK27" i="168"/>
  <c r="AL27" i="168"/>
  <c r="AM27" i="168"/>
  <c r="AN27" i="168"/>
  <c r="AO27" i="168"/>
  <c r="AP27" i="168"/>
  <c r="AQ27" i="168"/>
  <c r="AR27" i="168"/>
  <c r="AS27" i="168"/>
  <c r="AT27" i="168"/>
  <c r="AU27" i="168"/>
  <c r="AV27" i="168"/>
  <c r="AW27" i="168"/>
  <c r="AH28" i="168"/>
  <c r="AI28" i="168"/>
  <c r="AJ28" i="168"/>
  <c r="AK28" i="168"/>
  <c r="AL28" i="168"/>
  <c r="AM28" i="168"/>
  <c r="AN28" i="168"/>
  <c r="AO28" i="168"/>
  <c r="AP28" i="168"/>
  <c r="AQ28" i="168"/>
  <c r="AR28" i="168"/>
  <c r="AS28" i="168"/>
  <c r="AT28" i="168"/>
  <c r="AU28" i="168"/>
  <c r="AV28" i="168"/>
  <c r="AW28" i="168"/>
  <c r="AH29" i="168"/>
  <c r="AI29" i="168"/>
  <c r="AJ29" i="168"/>
  <c r="AK29" i="168"/>
  <c r="AL29" i="168"/>
  <c r="AM29" i="168"/>
  <c r="AN29" i="168"/>
  <c r="AO29" i="168"/>
  <c r="AP29" i="168"/>
  <c r="AQ29" i="168"/>
  <c r="AR29" i="168"/>
  <c r="AS29" i="168"/>
  <c r="AT29" i="168"/>
  <c r="AU29" i="168"/>
  <c r="AV29" i="168"/>
  <c r="AW29" i="168"/>
  <c r="AH30" i="168"/>
  <c r="AI30" i="168"/>
  <c r="AJ30" i="168"/>
  <c r="AK30" i="168"/>
  <c r="AL30" i="168"/>
  <c r="AM30" i="168"/>
  <c r="AN30" i="168"/>
  <c r="AO30" i="168"/>
  <c r="AP30" i="168"/>
  <c r="AQ30" i="168"/>
  <c r="AR30" i="168"/>
  <c r="AS30" i="168"/>
  <c r="AT30" i="168"/>
  <c r="AU30" i="168"/>
  <c r="AV30" i="168"/>
  <c r="AW30" i="168"/>
  <c r="AH31" i="168"/>
  <c r="AI31" i="168"/>
  <c r="AJ31" i="168"/>
  <c r="AK31" i="168"/>
  <c r="AL31" i="168"/>
  <c r="AM31" i="168"/>
  <c r="AN31" i="168"/>
  <c r="AO31" i="168"/>
  <c r="AP31" i="168"/>
  <c r="AQ31" i="168"/>
  <c r="AR31" i="168"/>
  <c r="AS31" i="168"/>
  <c r="AT31" i="168"/>
  <c r="AU31" i="168"/>
  <c r="AV31" i="168"/>
  <c r="AW31" i="168"/>
  <c r="AH32" i="168"/>
  <c r="AI32" i="168"/>
  <c r="AJ32" i="168"/>
  <c r="AK32" i="168"/>
  <c r="AL32" i="168"/>
  <c r="AM32" i="168"/>
  <c r="AN32" i="168"/>
  <c r="AO32" i="168"/>
  <c r="AP32" i="168"/>
  <c r="AQ32" i="168"/>
  <c r="AR32" i="168"/>
  <c r="AS32" i="168"/>
  <c r="AT32" i="168"/>
  <c r="AU32" i="168"/>
  <c r="AV32" i="168"/>
  <c r="AW32" i="168"/>
  <c r="AH33" i="168"/>
  <c r="AI33" i="168"/>
  <c r="AJ33" i="168"/>
  <c r="AK33" i="168"/>
  <c r="AL33" i="168"/>
  <c r="AM33" i="168"/>
  <c r="AN33" i="168"/>
  <c r="AO33" i="168"/>
  <c r="AP33" i="168"/>
  <c r="AQ33" i="168"/>
  <c r="AR33" i="168"/>
  <c r="AS33" i="168"/>
  <c r="AT33" i="168"/>
  <c r="AU33" i="168"/>
  <c r="AV33" i="168"/>
  <c r="AW33" i="168"/>
  <c r="AH34" i="168"/>
  <c r="AI34" i="168"/>
  <c r="AJ34" i="168"/>
  <c r="AK34" i="168"/>
  <c r="AL34" i="168"/>
  <c r="AM34" i="168"/>
  <c r="AN34" i="168"/>
  <c r="AO34" i="168"/>
  <c r="AP34" i="168"/>
  <c r="AQ34" i="168"/>
  <c r="AR34" i="168"/>
  <c r="AS34" i="168"/>
  <c r="AT34" i="168"/>
  <c r="AU34" i="168"/>
  <c r="AV34" i="168"/>
  <c r="AW34" i="168"/>
  <c r="AH35" i="168"/>
  <c r="AI35" i="168"/>
  <c r="AJ35" i="168"/>
  <c r="AK35" i="168"/>
  <c r="AL35" i="168"/>
  <c r="AM35" i="168"/>
  <c r="AN35" i="168"/>
  <c r="AO35" i="168"/>
  <c r="AP35" i="168"/>
  <c r="AQ35" i="168"/>
  <c r="AR35" i="168"/>
  <c r="AS35" i="168"/>
  <c r="AT35" i="168"/>
  <c r="AU35" i="168"/>
  <c r="AV35" i="168"/>
  <c r="AW35" i="168"/>
  <c r="AH36" i="168"/>
  <c r="AI36" i="168"/>
  <c r="AJ36" i="168"/>
  <c r="AK36" i="168"/>
  <c r="AL36" i="168"/>
  <c r="AM36" i="168"/>
  <c r="AN36" i="168"/>
  <c r="AO36" i="168"/>
  <c r="AP36" i="168"/>
  <c r="AQ36" i="168"/>
  <c r="AR36" i="168"/>
  <c r="AS36" i="168"/>
  <c r="AT36" i="168"/>
  <c r="AU36" i="168"/>
  <c r="AV36" i="168"/>
  <c r="AW36" i="168"/>
  <c r="AH37" i="168"/>
  <c r="AI37" i="168"/>
  <c r="AJ37" i="168"/>
  <c r="AK37" i="168"/>
  <c r="AL37" i="168"/>
  <c r="AM37" i="168"/>
  <c r="AN37" i="168"/>
  <c r="AO37" i="168"/>
  <c r="AP37" i="168"/>
  <c r="AQ37" i="168"/>
  <c r="AR37" i="168"/>
  <c r="AS37" i="168"/>
  <c r="AT37" i="168"/>
  <c r="AU37" i="168"/>
  <c r="AV37" i="168"/>
  <c r="AW37" i="168"/>
  <c r="AH38" i="168"/>
  <c r="AI38" i="168"/>
  <c r="AJ38" i="168"/>
  <c r="AK38" i="168"/>
  <c r="AL38" i="168"/>
  <c r="AM38" i="168"/>
  <c r="AN38" i="168"/>
  <c r="AO38" i="168"/>
  <c r="AP38" i="168"/>
  <c r="AQ38" i="168"/>
  <c r="AR38" i="168"/>
  <c r="AS38" i="168"/>
  <c r="AT38" i="168"/>
  <c r="AU38" i="168"/>
  <c r="AV38" i="168"/>
  <c r="AW38" i="168"/>
  <c r="AH39" i="168"/>
  <c r="AI39" i="168"/>
  <c r="AJ39" i="168"/>
  <c r="AK39" i="168"/>
  <c r="AL39" i="168"/>
  <c r="AM39" i="168"/>
  <c r="AN39" i="168"/>
  <c r="AO39" i="168"/>
  <c r="AP39" i="168"/>
  <c r="AQ39" i="168"/>
  <c r="AR39" i="168"/>
  <c r="AS39" i="168"/>
  <c r="AT39" i="168"/>
  <c r="AU39" i="168"/>
  <c r="AV39" i="168"/>
  <c r="AW39" i="168"/>
  <c r="AH40" i="168"/>
  <c r="AI40" i="168"/>
  <c r="AJ40" i="168"/>
  <c r="AK40" i="168"/>
  <c r="AL40" i="168"/>
  <c r="AM40" i="168"/>
  <c r="AN40" i="168"/>
  <c r="AO40" i="168"/>
  <c r="AP40" i="168"/>
  <c r="AQ40" i="168"/>
  <c r="AR40" i="168"/>
  <c r="AS40" i="168"/>
  <c r="AT40" i="168"/>
  <c r="AU40" i="168"/>
  <c r="AV40" i="168"/>
  <c r="AW40" i="168"/>
  <c r="AH41" i="168"/>
  <c r="AI41" i="168"/>
  <c r="AJ41" i="168"/>
  <c r="AK41" i="168"/>
  <c r="AL41" i="168"/>
  <c r="AM41" i="168"/>
  <c r="AN41" i="168"/>
  <c r="AO41" i="168"/>
  <c r="AP41" i="168"/>
  <c r="AQ41" i="168"/>
  <c r="AR41" i="168"/>
  <c r="AS41" i="168"/>
  <c r="AT41" i="168"/>
  <c r="AU41" i="168"/>
  <c r="AV41" i="168"/>
  <c r="AW41" i="168"/>
  <c r="AH42" i="168"/>
  <c r="AI42" i="168"/>
  <c r="AJ42" i="168"/>
  <c r="AK42" i="168"/>
  <c r="AL42" i="168"/>
  <c r="AM42" i="168"/>
  <c r="AN42" i="168"/>
  <c r="AO42" i="168"/>
  <c r="AP42" i="168"/>
  <c r="AQ42" i="168"/>
  <c r="AR42" i="168"/>
  <c r="AS42" i="168"/>
  <c r="AT42" i="168"/>
  <c r="AU42" i="168"/>
  <c r="AV42" i="168"/>
  <c r="AW42" i="168"/>
  <c r="AH43" i="168"/>
  <c r="AI43" i="168"/>
  <c r="AJ43" i="168"/>
  <c r="AK43" i="168"/>
  <c r="AL43" i="168"/>
  <c r="AM43" i="168"/>
  <c r="AN43" i="168"/>
  <c r="AO43" i="168"/>
  <c r="AP43" i="168"/>
  <c r="AQ43" i="168"/>
  <c r="AR43" i="168"/>
  <c r="AS43" i="168"/>
  <c r="AT43" i="168"/>
  <c r="AU43" i="168"/>
  <c r="AV43" i="168"/>
  <c r="AW43" i="168"/>
  <c r="AH44" i="168"/>
  <c r="AI44" i="168"/>
  <c r="AJ44" i="168"/>
  <c r="AK44" i="168"/>
  <c r="AL44" i="168"/>
  <c r="AM44" i="168"/>
  <c r="AN44" i="168"/>
  <c r="AO44" i="168"/>
  <c r="AP44" i="168"/>
  <c r="AQ44" i="168"/>
  <c r="AR44" i="168"/>
  <c r="AS44" i="168"/>
  <c r="AT44" i="168"/>
  <c r="AU44" i="168"/>
  <c r="AV44" i="168"/>
  <c r="AW44" i="168"/>
  <c r="AH45" i="168"/>
  <c r="AI45" i="168"/>
  <c r="AJ45" i="168"/>
  <c r="AK45" i="168"/>
  <c r="AL45" i="168"/>
  <c r="AM45" i="168"/>
  <c r="AN45" i="168"/>
  <c r="AO45" i="168"/>
  <c r="AP45" i="168"/>
  <c r="AQ45" i="168"/>
  <c r="AR45" i="168"/>
  <c r="AS45" i="168"/>
  <c r="AT45" i="168"/>
  <c r="AU45" i="168"/>
  <c r="AV45" i="168"/>
  <c r="AW45" i="168"/>
  <c r="AH46" i="168"/>
  <c r="AI46" i="168"/>
  <c r="AJ46" i="168"/>
  <c r="AK46" i="168"/>
  <c r="AL46" i="168"/>
  <c r="AM46" i="168"/>
  <c r="AN46" i="168"/>
  <c r="AO46" i="168"/>
  <c r="AP46" i="168"/>
  <c r="AQ46" i="168"/>
  <c r="AR46" i="168"/>
  <c r="AS46" i="168"/>
  <c r="AT46" i="168"/>
  <c r="AU46" i="168"/>
  <c r="AV46" i="168"/>
  <c r="AW46" i="168"/>
  <c r="AH47" i="168"/>
  <c r="AI47" i="168"/>
  <c r="AJ47" i="168"/>
  <c r="AK47" i="168"/>
  <c r="AL47" i="168"/>
  <c r="AM47" i="168"/>
  <c r="AN47" i="168"/>
  <c r="AO47" i="168"/>
  <c r="AP47" i="168"/>
  <c r="AQ47" i="168"/>
  <c r="AR47" i="168"/>
  <c r="AS47" i="168"/>
  <c r="AT47" i="168"/>
  <c r="AU47" i="168"/>
  <c r="AV47" i="168"/>
  <c r="AW47" i="168"/>
  <c r="AH48" i="168"/>
  <c r="AI48" i="168"/>
  <c r="AJ48" i="168"/>
  <c r="AK48" i="168"/>
  <c r="AL48" i="168"/>
  <c r="AM48" i="168"/>
  <c r="AN48" i="168"/>
  <c r="AO48" i="168"/>
  <c r="AP48" i="168"/>
  <c r="AQ48" i="168"/>
  <c r="AR48" i="168"/>
  <c r="AS48" i="168"/>
  <c r="AT48" i="168"/>
  <c r="AU48" i="168"/>
  <c r="AV48" i="168"/>
  <c r="AW48" i="168"/>
  <c r="AH49" i="168"/>
  <c r="AI49" i="168"/>
  <c r="AJ49" i="168"/>
  <c r="AK49" i="168"/>
  <c r="AL49" i="168"/>
  <c r="AM49" i="168"/>
  <c r="AN49" i="168"/>
  <c r="AO49" i="168"/>
  <c r="AP49" i="168"/>
  <c r="AQ49" i="168"/>
  <c r="AR49" i="168"/>
  <c r="AS49" i="168"/>
  <c r="AT49" i="168"/>
  <c r="AU49" i="168"/>
  <c r="AV49" i="168"/>
  <c r="AW49" i="168"/>
  <c r="AH50" i="168"/>
  <c r="AI50" i="168"/>
  <c r="AJ50" i="168"/>
  <c r="AK50" i="168"/>
  <c r="AL50" i="168"/>
  <c r="AM50" i="168"/>
  <c r="AN50" i="168"/>
  <c r="AO50" i="168"/>
  <c r="AP50" i="168"/>
  <c r="AQ50" i="168"/>
  <c r="AR50" i="168"/>
  <c r="AS50" i="168"/>
  <c r="AT50" i="168"/>
  <c r="AU50" i="168"/>
  <c r="AV50" i="168"/>
  <c r="AW50" i="168"/>
  <c r="AH51" i="168"/>
  <c r="AI51" i="168"/>
  <c r="AJ51" i="168"/>
  <c r="AK51" i="168"/>
  <c r="AL51" i="168"/>
  <c r="AM51" i="168"/>
  <c r="AN51" i="168"/>
  <c r="AO51" i="168"/>
  <c r="AP51" i="168"/>
  <c r="AQ51" i="168"/>
  <c r="AR51" i="168"/>
  <c r="AS51" i="168"/>
  <c r="AT51" i="168"/>
  <c r="AU51" i="168"/>
  <c r="AV51" i="168"/>
  <c r="AW51" i="168"/>
  <c r="AH52" i="168"/>
  <c r="AI52" i="168"/>
  <c r="AJ52" i="168"/>
  <c r="AK52" i="168"/>
  <c r="AL52" i="168"/>
  <c r="AM52" i="168"/>
  <c r="AN52" i="168"/>
  <c r="AO52" i="168"/>
  <c r="AP52" i="168"/>
  <c r="AQ52" i="168"/>
  <c r="AR52" i="168"/>
  <c r="AS52" i="168"/>
  <c r="AT52" i="168"/>
  <c r="AU52" i="168"/>
  <c r="AV52" i="168"/>
  <c r="AW52" i="168"/>
  <c r="AI2" i="168"/>
  <c r="AJ2" i="168"/>
  <c r="AK2" i="168"/>
  <c r="AL2" i="168"/>
  <c r="AM2" i="168"/>
  <c r="AN2" i="168"/>
  <c r="AO2" i="168"/>
  <c r="AP2" i="168"/>
  <c r="AQ2" i="168"/>
  <c r="AR2" i="168"/>
  <c r="AS2" i="168"/>
  <c r="AT2" i="168"/>
  <c r="AU2" i="168"/>
  <c r="AV2" i="168"/>
  <c r="AW2" i="168"/>
  <c r="AH2" i="168"/>
  <c r="R3" i="168"/>
  <c r="S3" i="168"/>
  <c r="T3" i="168"/>
  <c r="U3" i="168"/>
  <c r="V3" i="168"/>
  <c r="W3" i="168"/>
  <c r="X3" i="168"/>
  <c r="Y3" i="168"/>
  <c r="Z3" i="168"/>
  <c r="AA3" i="168"/>
  <c r="AB3" i="168"/>
  <c r="AC3" i="168"/>
  <c r="AD3" i="168"/>
  <c r="AE3" i="168"/>
  <c r="AF3" i="168"/>
  <c r="AG3" i="168"/>
  <c r="R4" i="168"/>
  <c r="S4" i="168"/>
  <c r="T4" i="168"/>
  <c r="U4" i="168"/>
  <c r="V4" i="168"/>
  <c r="W4" i="168"/>
  <c r="X4" i="168"/>
  <c r="Y4" i="168"/>
  <c r="Z4" i="168"/>
  <c r="AA4" i="168"/>
  <c r="AB4" i="168"/>
  <c r="AC4" i="168"/>
  <c r="AD4" i="168"/>
  <c r="AE4" i="168"/>
  <c r="AF4" i="168"/>
  <c r="AG4" i="168"/>
  <c r="R5" i="168"/>
  <c r="S5" i="168"/>
  <c r="T5" i="168"/>
  <c r="U5" i="168"/>
  <c r="V5" i="168"/>
  <c r="W5" i="168"/>
  <c r="X5" i="168"/>
  <c r="Y5" i="168"/>
  <c r="Z5" i="168"/>
  <c r="AA5" i="168"/>
  <c r="AB5" i="168"/>
  <c r="AC5" i="168"/>
  <c r="AD5" i="168"/>
  <c r="AE5" i="168"/>
  <c r="AF5" i="168"/>
  <c r="AG5" i="168"/>
  <c r="R6" i="168"/>
  <c r="S6" i="168"/>
  <c r="T6" i="168"/>
  <c r="U6" i="168"/>
  <c r="V6" i="168"/>
  <c r="W6" i="168"/>
  <c r="X6" i="168"/>
  <c r="Y6" i="168"/>
  <c r="Z6" i="168"/>
  <c r="AA6" i="168"/>
  <c r="AB6" i="168"/>
  <c r="AC6" i="168"/>
  <c r="AD6" i="168"/>
  <c r="AE6" i="168"/>
  <c r="AF6" i="168"/>
  <c r="AG6" i="168"/>
  <c r="R7" i="168"/>
  <c r="S7" i="168"/>
  <c r="T7" i="168"/>
  <c r="U7" i="168"/>
  <c r="V7" i="168"/>
  <c r="W7" i="168"/>
  <c r="X7" i="168"/>
  <c r="Y7" i="168"/>
  <c r="Z7" i="168"/>
  <c r="AA7" i="168"/>
  <c r="AB7" i="168"/>
  <c r="AC7" i="168"/>
  <c r="AD7" i="168"/>
  <c r="AE7" i="168"/>
  <c r="AF7" i="168"/>
  <c r="AG7" i="168"/>
  <c r="R8" i="168"/>
  <c r="S8" i="168"/>
  <c r="T8" i="168"/>
  <c r="U8" i="168"/>
  <c r="V8" i="168"/>
  <c r="W8" i="168"/>
  <c r="X8" i="168"/>
  <c r="Y8" i="168"/>
  <c r="Z8" i="168"/>
  <c r="AA8" i="168"/>
  <c r="AB8" i="168"/>
  <c r="AC8" i="168"/>
  <c r="AD8" i="168"/>
  <c r="AE8" i="168"/>
  <c r="AF8" i="168"/>
  <c r="AG8" i="168"/>
  <c r="R9" i="168"/>
  <c r="S9" i="168"/>
  <c r="T9" i="168"/>
  <c r="U9" i="168"/>
  <c r="V9" i="168"/>
  <c r="W9" i="168"/>
  <c r="X9" i="168"/>
  <c r="Y9" i="168"/>
  <c r="Z9" i="168"/>
  <c r="AA9" i="168"/>
  <c r="AB9" i="168"/>
  <c r="AC9" i="168"/>
  <c r="AD9" i="168"/>
  <c r="AE9" i="168"/>
  <c r="AF9" i="168"/>
  <c r="AG9" i="168"/>
  <c r="R10" i="168"/>
  <c r="S10" i="168"/>
  <c r="T10" i="168"/>
  <c r="U10" i="168"/>
  <c r="V10" i="168"/>
  <c r="W10" i="168"/>
  <c r="X10" i="168"/>
  <c r="Y10" i="168"/>
  <c r="Z10" i="168"/>
  <c r="AA10" i="168"/>
  <c r="AB10" i="168"/>
  <c r="AC10" i="168"/>
  <c r="AD10" i="168"/>
  <c r="AE10" i="168"/>
  <c r="AF10" i="168"/>
  <c r="AG10" i="168"/>
  <c r="R11" i="168"/>
  <c r="S11" i="168"/>
  <c r="T11" i="168"/>
  <c r="U11" i="168"/>
  <c r="V11" i="168"/>
  <c r="W11" i="168"/>
  <c r="X11" i="168"/>
  <c r="Y11" i="168"/>
  <c r="Z11" i="168"/>
  <c r="AA11" i="168"/>
  <c r="AB11" i="168"/>
  <c r="AC11" i="168"/>
  <c r="AD11" i="168"/>
  <c r="AE11" i="168"/>
  <c r="AF11" i="168"/>
  <c r="AG11" i="168"/>
  <c r="R12" i="168"/>
  <c r="S12" i="168"/>
  <c r="T12" i="168"/>
  <c r="U12" i="168"/>
  <c r="V12" i="168"/>
  <c r="W12" i="168"/>
  <c r="X12" i="168"/>
  <c r="Y12" i="168"/>
  <c r="Z12" i="168"/>
  <c r="AA12" i="168"/>
  <c r="AB12" i="168"/>
  <c r="AC12" i="168"/>
  <c r="AD12" i="168"/>
  <c r="AE12" i="168"/>
  <c r="AF12" i="168"/>
  <c r="AG12" i="168"/>
  <c r="R13" i="168"/>
  <c r="S13" i="168"/>
  <c r="T13" i="168"/>
  <c r="U13" i="168"/>
  <c r="V13" i="168"/>
  <c r="W13" i="168"/>
  <c r="X13" i="168"/>
  <c r="Y13" i="168"/>
  <c r="Z13" i="168"/>
  <c r="AA13" i="168"/>
  <c r="AB13" i="168"/>
  <c r="AC13" i="168"/>
  <c r="AD13" i="168"/>
  <c r="AE13" i="168"/>
  <c r="AF13" i="168"/>
  <c r="AG13" i="168"/>
  <c r="R14" i="168"/>
  <c r="S14" i="168"/>
  <c r="T14" i="168"/>
  <c r="U14" i="168"/>
  <c r="V14" i="168"/>
  <c r="W14" i="168"/>
  <c r="X14" i="168"/>
  <c r="Y14" i="168"/>
  <c r="Z14" i="168"/>
  <c r="AA14" i="168"/>
  <c r="AB14" i="168"/>
  <c r="AC14" i="168"/>
  <c r="AD14" i="168"/>
  <c r="AE14" i="168"/>
  <c r="AF14" i="168"/>
  <c r="AG14" i="168"/>
  <c r="R15" i="168"/>
  <c r="S15" i="168"/>
  <c r="T15" i="168"/>
  <c r="U15" i="168"/>
  <c r="V15" i="168"/>
  <c r="W15" i="168"/>
  <c r="X15" i="168"/>
  <c r="Y15" i="168"/>
  <c r="Z15" i="168"/>
  <c r="AA15" i="168"/>
  <c r="AB15" i="168"/>
  <c r="AC15" i="168"/>
  <c r="AD15" i="168"/>
  <c r="AE15" i="168"/>
  <c r="AF15" i="168"/>
  <c r="AG15" i="168"/>
  <c r="R16" i="168"/>
  <c r="S16" i="168"/>
  <c r="T16" i="168"/>
  <c r="U16" i="168"/>
  <c r="V16" i="168"/>
  <c r="W16" i="168"/>
  <c r="X16" i="168"/>
  <c r="Y16" i="168"/>
  <c r="Z16" i="168"/>
  <c r="AA16" i="168"/>
  <c r="AB16" i="168"/>
  <c r="AC16" i="168"/>
  <c r="AD16" i="168"/>
  <c r="AE16" i="168"/>
  <c r="AF16" i="168"/>
  <c r="AG16" i="168"/>
  <c r="R17" i="168"/>
  <c r="S17" i="168"/>
  <c r="T17" i="168"/>
  <c r="U17" i="168"/>
  <c r="V17" i="168"/>
  <c r="W17" i="168"/>
  <c r="X17" i="168"/>
  <c r="Y17" i="168"/>
  <c r="Z17" i="168"/>
  <c r="AA17" i="168"/>
  <c r="AB17" i="168"/>
  <c r="AC17" i="168"/>
  <c r="AD17" i="168"/>
  <c r="AE17" i="168"/>
  <c r="AF17" i="168"/>
  <c r="AG17" i="168"/>
  <c r="R18" i="168"/>
  <c r="S18" i="168"/>
  <c r="T18" i="168"/>
  <c r="U18" i="168"/>
  <c r="V18" i="168"/>
  <c r="W18" i="168"/>
  <c r="X18" i="168"/>
  <c r="Y18" i="168"/>
  <c r="Z18" i="168"/>
  <c r="AA18" i="168"/>
  <c r="AB18" i="168"/>
  <c r="AC18" i="168"/>
  <c r="AD18" i="168"/>
  <c r="AE18" i="168"/>
  <c r="AF18" i="168"/>
  <c r="AG18" i="168"/>
  <c r="R19" i="168"/>
  <c r="S19" i="168"/>
  <c r="T19" i="168"/>
  <c r="U19" i="168"/>
  <c r="V19" i="168"/>
  <c r="W19" i="168"/>
  <c r="X19" i="168"/>
  <c r="Y19" i="168"/>
  <c r="Z19" i="168"/>
  <c r="AA19" i="168"/>
  <c r="AB19" i="168"/>
  <c r="AC19" i="168"/>
  <c r="AD19" i="168"/>
  <c r="AE19" i="168"/>
  <c r="AF19" i="168"/>
  <c r="AG19" i="168"/>
  <c r="R20" i="168"/>
  <c r="S20" i="168"/>
  <c r="T20" i="168"/>
  <c r="U20" i="168"/>
  <c r="V20" i="168"/>
  <c r="W20" i="168"/>
  <c r="X20" i="168"/>
  <c r="Y20" i="168"/>
  <c r="Z20" i="168"/>
  <c r="AA20" i="168"/>
  <c r="AB20" i="168"/>
  <c r="AC20" i="168"/>
  <c r="AD20" i="168"/>
  <c r="AE20" i="168"/>
  <c r="AF20" i="168"/>
  <c r="AG20" i="168"/>
  <c r="R21" i="168"/>
  <c r="S21" i="168"/>
  <c r="T21" i="168"/>
  <c r="U21" i="168"/>
  <c r="V21" i="168"/>
  <c r="W21" i="168"/>
  <c r="X21" i="168"/>
  <c r="Y21" i="168"/>
  <c r="Z21" i="168"/>
  <c r="AA21" i="168"/>
  <c r="AB21" i="168"/>
  <c r="AC21" i="168"/>
  <c r="AD21" i="168"/>
  <c r="AE21" i="168"/>
  <c r="AF21" i="168"/>
  <c r="AG21" i="168"/>
  <c r="R22" i="168"/>
  <c r="S22" i="168"/>
  <c r="T22" i="168"/>
  <c r="U22" i="168"/>
  <c r="V22" i="168"/>
  <c r="W22" i="168"/>
  <c r="X22" i="168"/>
  <c r="Y22" i="168"/>
  <c r="Z22" i="168"/>
  <c r="AA22" i="168"/>
  <c r="AB22" i="168"/>
  <c r="AC22" i="168"/>
  <c r="AD22" i="168"/>
  <c r="AE22" i="168"/>
  <c r="AF22" i="168"/>
  <c r="AG22" i="168"/>
  <c r="R23" i="168"/>
  <c r="S23" i="168"/>
  <c r="T23" i="168"/>
  <c r="U23" i="168"/>
  <c r="V23" i="168"/>
  <c r="W23" i="168"/>
  <c r="X23" i="168"/>
  <c r="Y23" i="168"/>
  <c r="Z23" i="168"/>
  <c r="AA23" i="168"/>
  <c r="AB23" i="168"/>
  <c r="AC23" i="168"/>
  <c r="AD23" i="168"/>
  <c r="AE23" i="168"/>
  <c r="AF23" i="168"/>
  <c r="AG23" i="168"/>
  <c r="R24" i="168"/>
  <c r="S24" i="168"/>
  <c r="T24" i="168"/>
  <c r="U24" i="168"/>
  <c r="V24" i="168"/>
  <c r="W24" i="168"/>
  <c r="X24" i="168"/>
  <c r="Y24" i="168"/>
  <c r="Z24" i="168"/>
  <c r="AA24" i="168"/>
  <c r="AB24" i="168"/>
  <c r="AC24" i="168"/>
  <c r="AD24" i="168"/>
  <c r="AE24" i="168"/>
  <c r="AF24" i="168"/>
  <c r="AG24" i="168"/>
  <c r="R25" i="168"/>
  <c r="S25" i="168"/>
  <c r="T25" i="168"/>
  <c r="U25" i="168"/>
  <c r="V25" i="168"/>
  <c r="W25" i="168"/>
  <c r="X25" i="168"/>
  <c r="Y25" i="168"/>
  <c r="Z25" i="168"/>
  <c r="AA25" i="168"/>
  <c r="AB25" i="168"/>
  <c r="AC25" i="168"/>
  <c r="AD25" i="168"/>
  <c r="AE25" i="168"/>
  <c r="AF25" i="168"/>
  <c r="AG25" i="168"/>
  <c r="R26" i="168"/>
  <c r="S26" i="168"/>
  <c r="T26" i="168"/>
  <c r="U26" i="168"/>
  <c r="V26" i="168"/>
  <c r="W26" i="168"/>
  <c r="X26" i="168"/>
  <c r="Y26" i="168"/>
  <c r="Z26" i="168"/>
  <c r="AA26" i="168"/>
  <c r="AB26" i="168"/>
  <c r="AC26" i="168"/>
  <c r="AD26" i="168"/>
  <c r="AE26" i="168"/>
  <c r="AF26" i="168"/>
  <c r="AG26" i="168"/>
  <c r="R27" i="168"/>
  <c r="S27" i="168"/>
  <c r="T27" i="168"/>
  <c r="U27" i="168"/>
  <c r="V27" i="168"/>
  <c r="W27" i="168"/>
  <c r="X27" i="168"/>
  <c r="Y27" i="168"/>
  <c r="Z27" i="168"/>
  <c r="AA27" i="168"/>
  <c r="AB27" i="168"/>
  <c r="AC27" i="168"/>
  <c r="AD27" i="168"/>
  <c r="AE27" i="168"/>
  <c r="AF27" i="168"/>
  <c r="AG27" i="168"/>
  <c r="R28" i="168"/>
  <c r="S28" i="168"/>
  <c r="T28" i="168"/>
  <c r="U28" i="168"/>
  <c r="V28" i="168"/>
  <c r="W28" i="168"/>
  <c r="X28" i="168"/>
  <c r="Y28" i="168"/>
  <c r="Z28" i="168"/>
  <c r="AA28" i="168"/>
  <c r="AB28" i="168"/>
  <c r="AC28" i="168"/>
  <c r="AD28" i="168"/>
  <c r="AE28" i="168"/>
  <c r="AF28" i="168"/>
  <c r="AG28" i="168"/>
  <c r="R29" i="168"/>
  <c r="S29" i="168"/>
  <c r="T29" i="168"/>
  <c r="U29" i="168"/>
  <c r="V29" i="168"/>
  <c r="W29" i="168"/>
  <c r="X29" i="168"/>
  <c r="Y29" i="168"/>
  <c r="Z29" i="168"/>
  <c r="AA29" i="168"/>
  <c r="AB29" i="168"/>
  <c r="AC29" i="168"/>
  <c r="AD29" i="168"/>
  <c r="AE29" i="168"/>
  <c r="AF29" i="168"/>
  <c r="AG29" i="168"/>
  <c r="R30" i="168"/>
  <c r="S30" i="168"/>
  <c r="T30" i="168"/>
  <c r="U30" i="168"/>
  <c r="V30" i="168"/>
  <c r="W30" i="168"/>
  <c r="X30" i="168"/>
  <c r="Y30" i="168"/>
  <c r="Z30" i="168"/>
  <c r="AA30" i="168"/>
  <c r="AB30" i="168"/>
  <c r="AC30" i="168"/>
  <c r="AD30" i="168"/>
  <c r="AE30" i="168"/>
  <c r="AF30" i="168"/>
  <c r="AG30" i="168"/>
  <c r="R31" i="168"/>
  <c r="S31" i="168"/>
  <c r="T31" i="168"/>
  <c r="U31" i="168"/>
  <c r="V31" i="168"/>
  <c r="W31" i="168"/>
  <c r="X31" i="168"/>
  <c r="Y31" i="168"/>
  <c r="Z31" i="168"/>
  <c r="AA31" i="168"/>
  <c r="AB31" i="168"/>
  <c r="AC31" i="168"/>
  <c r="AD31" i="168"/>
  <c r="AE31" i="168"/>
  <c r="AF31" i="168"/>
  <c r="AG31" i="168"/>
  <c r="R32" i="168"/>
  <c r="S32" i="168"/>
  <c r="T32" i="168"/>
  <c r="U32" i="168"/>
  <c r="V32" i="168"/>
  <c r="W32" i="168"/>
  <c r="X32" i="168"/>
  <c r="Y32" i="168"/>
  <c r="Z32" i="168"/>
  <c r="AA32" i="168"/>
  <c r="AB32" i="168"/>
  <c r="AC32" i="168"/>
  <c r="AD32" i="168"/>
  <c r="AE32" i="168"/>
  <c r="AF32" i="168"/>
  <c r="AG32" i="168"/>
  <c r="R33" i="168"/>
  <c r="S33" i="168"/>
  <c r="T33" i="168"/>
  <c r="U33" i="168"/>
  <c r="V33" i="168"/>
  <c r="W33" i="168"/>
  <c r="X33" i="168"/>
  <c r="Y33" i="168"/>
  <c r="Z33" i="168"/>
  <c r="AA33" i="168"/>
  <c r="AB33" i="168"/>
  <c r="AC33" i="168"/>
  <c r="AD33" i="168"/>
  <c r="AE33" i="168"/>
  <c r="AF33" i="168"/>
  <c r="AG33" i="168"/>
  <c r="R34" i="168"/>
  <c r="S34" i="168"/>
  <c r="T34" i="168"/>
  <c r="U34" i="168"/>
  <c r="V34" i="168"/>
  <c r="W34" i="168"/>
  <c r="X34" i="168"/>
  <c r="Y34" i="168"/>
  <c r="Z34" i="168"/>
  <c r="AA34" i="168"/>
  <c r="AB34" i="168"/>
  <c r="AC34" i="168"/>
  <c r="AD34" i="168"/>
  <c r="AE34" i="168"/>
  <c r="AF34" i="168"/>
  <c r="AG34" i="168"/>
  <c r="R35" i="168"/>
  <c r="S35" i="168"/>
  <c r="T35" i="168"/>
  <c r="U35" i="168"/>
  <c r="V35" i="168"/>
  <c r="W35" i="168"/>
  <c r="X35" i="168"/>
  <c r="Y35" i="168"/>
  <c r="Z35" i="168"/>
  <c r="AA35" i="168"/>
  <c r="AB35" i="168"/>
  <c r="AC35" i="168"/>
  <c r="AD35" i="168"/>
  <c r="AE35" i="168"/>
  <c r="AF35" i="168"/>
  <c r="AG35" i="168"/>
  <c r="R36" i="168"/>
  <c r="S36" i="168"/>
  <c r="T36" i="168"/>
  <c r="U36" i="168"/>
  <c r="V36" i="168"/>
  <c r="W36" i="168"/>
  <c r="X36" i="168"/>
  <c r="Y36" i="168"/>
  <c r="Z36" i="168"/>
  <c r="AA36" i="168"/>
  <c r="AB36" i="168"/>
  <c r="AC36" i="168"/>
  <c r="AD36" i="168"/>
  <c r="AE36" i="168"/>
  <c r="AF36" i="168"/>
  <c r="AG36" i="168"/>
  <c r="R37" i="168"/>
  <c r="S37" i="168"/>
  <c r="T37" i="168"/>
  <c r="U37" i="168"/>
  <c r="V37" i="168"/>
  <c r="W37" i="168"/>
  <c r="X37" i="168"/>
  <c r="Y37" i="168"/>
  <c r="Z37" i="168"/>
  <c r="AA37" i="168"/>
  <c r="AB37" i="168"/>
  <c r="AC37" i="168"/>
  <c r="AD37" i="168"/>
  <c r="AE37" i="168"/>
  <c r="AF37" i="168"/>
  <c r="AG37" i="168"/>
  <c r="R38" i="168"/>
  <c r="S38" i="168"/>
  <c r="T38" i="168"/>
  <c r="U38" i="168"/>
  <c r="V38" i="168"/>
  <c r="W38" i="168"/>
  <c r="X38" i="168"/>
  <c r="Y38" i="168"/>
  <c r="Z38" i="168"/>
  <c r="AA38" i="168"/>
  <c r="AB38" i="168"/>
  <c r="AC38" i="168"/>
  <c r="AD38" i="168"/>
  <c r="AE38" i="168"/>
  <c r="AF38" i="168"/>
  <c r="AG38" i="168"/>
  <c r="R39" i="168"/>
  <c r="S39" i="168"/>
  <c r="T39" i="168"/>
  <c r="U39" i="168"/>
  <c r="V39" i="168"/>
  <c r="W39" i="168"/>
  <c r="X39" i="168"/>
  <c r="Y39" i="168"/>
  <c r="Z39" i="168"/>
  <c r="AA39" i="168"/>
  <c r="AB39" i="168"/>
  <c r="AC39" i="168"/>
  <c r="AD39" i="168"/>
  <c r="AE39" i="168"/>
  <c r="AF39" i="168"/>
  <c r="AG39" i="168"/>
  <c r="R40" i="168"/>
  <c r="S40" i="168"/>
  <c r="T40" i="168"/>
  <c r="U40" i="168"/>
  <c r="V40" i="168"/>
  <c r="W40" i="168"/>
  <c r="X40" i="168"/>
  <c r="Y40" i="168"/>
  <c r="Z40" i="168"/>
  <c r="AA40" i="168"/>
  <c r="AB40" i="168"/>
  <c r="AC40" i="168"/>
  <c r="AD40" i="168"/>
  <c r="AE40" i="168"/>
  <c r="AF40" i="168"/>
  <c r="AG40" i="168"/>
  <c r="R41" i="168"/>
  <c r="S41" i="168"/>
  <c r="T41" i="168"/>
  <c r="U41" i="168"/>
  <c r="V41" i="168"/>
  <c r="W41" i="168"/>
  <c r="X41" i="168"/>
  <c r="Y41" i="168"/>
  <c r="Z41" i="168"/>
  <c r="AA41" i="168"/>
  <c r="AB41" i="168"/>
  <c r="AC41" i="168"/>
  <c r="AD41" i="168"/>
  <c r="AE41" i="168"/>
  <c r="AF41" i="168"/>
  <c r="AG41" i="168"/>
  <c r="R42" i="168"/>
  <c r="S42" i="168"/>
  <c r="T42" i="168"/>
  <c r="U42" i="168"/>
  <c r="V42" i="168"/>
  <c r="W42" i="168"/>
  <c r="X42" i="168"/>
  <c r="Y42" i="168"/>
  <c r="Z42" i="168"/>
  <c r="AA42" i="168"/>
  <c r="AB42" i="168"/>
  <c r="AC42" i="168"/>
  <c r="AD42" i="168"/>
  <c r="AE42" i="168"/>
  <c r="AF42" i="168"/>
  <c r="AG42" i="168"/>
  <c r="R43" i="168"/>
  <c r="S43" i="168"/>
  <c r="T43" i="168"/>
  <c r="U43" i="168"/>
  <c r="V43" i="168"/>
  <c r="W43" i="168"/>
  <c r="X43" i="168"/>
  <c r="Y43" i="168"/>
  <c r="Z43" i="168"/>
  <c r="AA43" i="168"/>
  <c r="AB43" i="168"/>
  <c r="AC43" i="168"/>
  <c r="AD43" i="168"/>
  <c r="AE43" i="168"/>
  <c r="AF43" i="168"/>
  <c r="AG43" i="168"/>
  <c r="R44" i="168"/>
  <c r="S44" i="168"/>
  <c r="T44" i="168"/>
  <c r="U44" i="168"/>
  <c r="V44" i="168"/>
  <c r="W44" i="168"/>
  <c r="X44" i="168"/>
  <c r="Y44" i="168"/>
  <c r="Z44" i="168"/>
  <c r="AA44" i="168"/>
  <c r="AB44" i="168"/>
  <c r="AC44" i="168"/>
  <c r="AD44" i="168"/>
  <c r="AE44" i="168"/>
  <c r="AF44" i="168"/>
  <c r="AG44" i="168"/>
  <c r="R45" i="168"/>
  <c r="S45" i="168"/>
  <c r="T45" i="168"/>
  <c r="U45" i="168"/>
  <c r="V45" i="168"/>
  <c r="W45" i="168"/>
  <c r="X45" i="168"/>
  <c r="Y45" i="168"/>
  <c r="Z45" i="168"/>
  <c r="AA45" i="168"/>
  <c r="AB45" i="168"/>
  <c r="AC45" i="168"/>
  <c r="AD45" i="168"/>
  <c r="AE45" i="168"/>
  <c r="AF45" i="168"/>
  <c r="AG45" i="168"/>
  <c r="R46" i="168"/>
  <c r="S46" i="168"/>
  <c r="T46" i="168"/>
  <c r="U46" i="168"/>
  <c r="V46" i="168"/>
  <c r="W46" i="168"/>
  <c r="X46" i="168"/>
  <c r="Y46" i="168"/>
  <c r="Z46" i="168"/>
  <c r="AA46" i="168"/>
  <c r="AB46" i="168"/>
  <c r="AC46" i="168"/>
  <c r="AD46" i="168"/>
  <c r="AE46" i="168"/>
  <c r="AF46" i="168"/>
  <c r="AG46" i="168"/>
  <c r="R47" i="168"/>
  <c r="S47" i="168"/>
  <c r="T47" i="168"/>
  <c r="U47" i="168"/>
  <c r="V47" i="168"/>
  <c r="W47" i="168"/>
  <c r="X47" i="168"/>
  <c r="Y47" i="168"/>
  <c r="Z47" i="168"/>
  <c r="AA47" i="168"/>
  <c r="AB47" i="168"/>
  <c r="AC47" i="168"/>
  <c r="AD47" i="168"/>
  <c r="AE47" i="168"/>
  <c r="AF47" i="168"/>
  <c r="AG47" i="168"/>
  <c r="R48" i="168"/>
  <c r="S48" i="168"/>
  <c r="T48" i="168"/>
  <c r="U48" i="168"/>
  <c r="V48" i="168"/>
  <c r="W48" i="168"/>
  <c r="X48" i="168"/>
  <c r="Y48" i="168"/>
  <c r="Z48" i="168"/>
  <c r="AA48" i="168"/>
  <c r="AB48" i="168"/>
  <c r="AC48" i="168"/>
  <c r="AD48" i="168"/>
  <c r="AE48" i="168"/>
  <c r="AF48" i="168"/>
  <c r="AG48" i="168"/>
  <c r="R49" i="168"/>
  <c r="S49" i="168"/>
  <c r="T49" i="168"/>
  <c r="U49" i="168"/>
  <c r="V49" i="168"/>
  <c r="W49" i="168"/>
  <c r="X49" i="168"/>
  <c r="Y49" i="168"/>
  <c r="Z49" i="168"/>
  <c r="AA49" i="168"/>
  <c r="AB49" i="168"/>
  <c r="AC49" i="168"/>
  <c r="AD49" i="168"/>
  <c r="AE49" i="168"/>
  <c r="AF49" i="168"/>
  <c r="AG49" i="168"/>
  <c r="R50" i="168"/>
  <c r="S50" i="168"/>
  <c r="T50" i="168"/>
  <c r="U50" i="168"/>
  <c r="V50" i="168"/>
  <c r="W50" i="168"/>
  <c r="X50" i="168"/>
  <c r="Y50" i="168"/>
  <c r="Z50" i="168"/>
  <c r="AA50" i="168"/>
  <c r="AB50" i="168"/>
  <c r="AC50" i="168"/>
  <c r="AD50" i="168"/>
  <c r="AE50" i="168"/>
  <c r="AF50" i="168"/>
  <c r="AG50" i="168"/>
  <c r="R51" i="168"/>
  <c r="S51" i="168"/>
  <c r="T51" i="168"/>
  <c r="U51" i="168"/>
  <c r="V51" i="168"/>
  <c r="W51" i="168"/>
  <c r="X51" i="168"/>
  <c r="Y51" i="168"/>
  <c r="Z51" i="168"/>
  <c r="AA51" i="168"/>
  <c r="AB51" i="168"/>
  <c r="AC51" i="168"/>
  <c r="AD51" i="168"/>
  <c r="AE51" i="168"/>
  <c r="AF51" i="168"/>
  <c r="AG51" i="168"/>
  <c r="R52" i="168"/>
  <c r="S52" i="168"/>
  <c r="T52" i="168"/>
  <c r="U52" i="168"/>
  <c r="V52" i="168"/>
  <c r="W52" i="168"/>
  <c r="X52" i="168"/>
  <c r="Y52" i="168"/>
  <c r="Z52" i="168"/>
  <c r="AA52" i="168"/>
  <c r="AB52" i="168"/>
  <c r="AC52" i="168"/>
  <c r="AD52" i="168"/>
  <c r="AE52" i="168"/>
  <c r="AF52" i="168"/>
  <c r="AG52" i="168"/>
  <c r="S2" i="168"/>
  <c r="T2" i="168"/>
  <c r="U2" i="168"/>
  <c r="V2" i="168"/>
  <c r="W2" i="168"/>
  <c r="X2" i="168"/>
  <c r="Y2" i="168"/>
  <c r="Z2" i="168"/>
  <c r="AA2" i="168"/>
  <c r="AB2" i="168"/>
  <c r="AC2" i="168"/>
  <c r="AD2" i="168"/>
  <c r="AE2" i="168"/>
  <c r="AF2" i="168"/>
  <c r="AG2" i="168"/>
  <c r="R2" i="168"/>
  <c r="B3" i="168"/>
  <c r="C3" i="168"/>
  <c r="D3" i="168"/>
  <c r="E3" i="168"/>
  <c r="F3" i="168"/>
  <c r="G3" i="168"/>
  <c r="H3" i="168"/>
  <c r="I3" i="168"/>
  <c r="J3" i="168"/>
  <c r="K3" i="168"/>
  <c r="L3" i="168"/>
  <c r="M3" i="168"/>
  <c r="N3" i="168"/>
  <c r="O3" i="168"/>
  <c r="P3" i="168"/>
  <c r="Q3" i="168"/>
  <c r="B4" i="168"/>
  <c r="C4" i="168"/>
  <c r="D4" i="168"/>
  <c r="E4" i="168"/>
  <c r="F4" i="168"/>
  <c r="G4" i="168"/>
  <c r="H4" i="168"/>
  <c r="I4" i="168"/>
  <c r="J4" i="168"/>
  <c r="K4" i="168"/>
  <c r="L4" i="168"/>
  <c r="M4" i="168"/>
  <c r="N4" i="168"/>
  <c r="O4" i="168"/>
  <c r="P4" i="168"/>
  <c r="Q4" i="168"/>
  <c r="B5" i="168"/>
  <c r="C5" i="168"/>
  <c r="D5" i="168"/>
  <c r="E5" i="168"/>
  <c r="F5" i="168"/>
  <c r="G5" i="168"/>
  <c r="H5" i="168"/>
  <c r="I5" i="168"/>
  <c r="J5" i="168"/>
  <c r="K5" i="168"/>
  <c r="L5" i="168"/>
  <c r="M5" i="168"/>
  <c r="N5" i="168"/>
  <c r="O5" i="168"/>
  <c r="P5" i="168"/>
  <c r="Q5" i="168"/>
  <c r="B6" i="168"/>
  <c r="C6" i="168"/>
  <c r="D6" i="168"/>
  <c r="E6" i="168"/>
  <c r="F6" i="168"/>
  <c r="G6" i="168"/>
  <c r="H6" i="168"/>
  <c r="I6" i="168"/>
  <c r="J6" i="168"/>
  <c r="K6" i="168"/>
  <c r="L6" i="168"/>
  <c r="M6" i="168"/>
  <c r="N6" i="168"/>
  <c r="O6" i="168"/>
  <c r="P6" i="168"/>
  <c r="Q6" i="168"/>
  <c r="B7" i="168"/>
  <c r="C7" i="168"/>
  <c r="D7" i="168"/>
  <c r="E7" i="168"/>
  <c r="F7" i="168"/>
  <c r="G7" i="168"/>
  <c r="H7" i="168"/>
  <c r="I7" i="168"/>
  <c r="J7" i="168"/>
  <c r="K7" i="168"/>
  <c r="L7" i="168"/>
  <c r="M7" i="168"/>
  <c r="N7" i="168"/>
  <c r="O7" i="168"/>
  <c r="P7" i="168"/>
  <c r="Q7" i="168"/>
  <c r="B8" i="168"/>
  <c r="C8" i="168"/>
  <c r="D8" i="168"/>
  <c r="E8" i="168"/>
  <c r="F8" i="168"/>
  <c r="G8" i="168"/>
  <c r="H8" i="168"/>
  <c r="I8" i="168"/>
  <c r="J8" i="168"/>
  <c r="K8" i="168"/>
  <c r="L8" i="168"/>
  <c r="M8" i="168"/>
  <c r="N8" i="168"/>
  <c r="O8" i="168"/>
  <c r="P8" i="168"/>
  <c r="Q8" i="168"/>
  <c r="B9" i="168"/>
  <c r="C9" i="168"/>
  <c r="D9" i="168"/>
  <c r="E9" i="168"/>
  <c r="F9" i="168"/>
  <c r="G9" i="168"/>
  <c r="H9" i="168"/>
  <c r="I9" i="168"/>
  <c r="J9" i="168"/>
  <c r="K9" i="168"/>
  <c r="L9" i="168"/>
  <c r="M9" i="168"/>
  <c r="N9" i="168"/>
  <c r="O9" i="168"/>
  <c r="P9" i="168"/>
  <c r="Q9" i="168"/>
  <c r="B10" i="168"/>
  <c r="C10" i="168"/>
  <c r="D10" i="168"/>
  <c r="E10" i="168"/>
  <c r="F10" i="168"/>
  <c r="G10" i="168"/>
  <c r="H10" i="168"/>
  <c r="I10" i="168"/>
  <c r="J10" i="168"/>
  <c r="K10" i="168"/>
  <c r="L10" i="168"/>
  <c r="M10" i="168"/>
  <c r="N10" i="168"/>
  <c r="O10" i="168"/>
  <c r="P10" i="168"/>
  <c r="Q10" i="168"/>
  <c r="B11" i="168"/>
  <c r="C11" i="168"/>
  <c r="D11" i="168"/>
  <c r="E11" i="168"/>
  <c r="F11" i="168"/>
  <c r="G11" i="168"/>
  <c r="H11" i="168"/>
  <c r="I11" i="168"/>
  <c r="J11" i="168"/>
  <c r="K11" i="168"/>
  <c r="L11" i="168"/>
  <c r="M11" i="168"/>
  <c r="N11" i="168"/>
  <c r="O11" i="168"/>
  <c r="P11" i="168"/>
  <c r="Q11" i="168"/>
  <c r="B12" i="168"/>
  <c r="C12" i="168"/>
  <c r="D12" i="168"/>
  <c r="E12" i="168"/>
  <c r="F12" i="168"/>
  <c r="G12" i="168"/>
  <c r="H12" i="168"/>
  <c r="I12" i="168"/>
  <c r="J12" i="168"/>
  <c r="K12" i="168"/>
  <c r="L12" i="168"/>
  <c r="M12" i="168"/>
  <c r="N12" i="168"/>
  <c r="O12" i="168"/>
  <c r="P12" i="168"/>
  <c r="Q12" i="168"/>
  <c r="B13" i="168"/>
  <c r="C13" i="168"/>
  <c r="D13" i="168"/>
  <c r="E13" i="168"/>
  <c r="F13" i="168"/>
  <c r="G13" i="168"/>
  <c r="H13" i="168"/>
  <c r="I13" i="168"/>
  <c r="J13" i="168"/>
  <c r="K13" i="168"/>
  <c r="L13" i="168"/>
  <c r="M13" i="168"/>
  <c r="N13" i="168"/>
  <c r="O13" i="168"/>
  <c r="P13" i="168"/>
  <c r="Q13" i="168"/>
  <c r="B14" i="168"/>
  <c r="C14" i="168"/>
  <c r="D14" i="168"/>
  <c r="E14" i="168"/>
  <c r="F14" i="168"/>
  <c r="G14" i="168"/>
  <c r="H14" i="168"/>
  <c r="I14" i="168"/>
  <c r="J14" i="168"/>
  <c r="K14" i="168"/>
  <c r="L14" i="168"/>
  <c r="M14" i="168"/>
  <c r="N14" i="168"/>
  <c r="O14" i="168"/>
  <c r="P14" i="168"/>
  <c r="Q14" i="168"/>
  <c r="B15" i="168"/>
  <c r="C15" i="168"/>
  <c r="D15" i="168"/>
  <c r="E15" i="168"/>
  <c r="F15" i="168"/>
  <c r="G15" i="168"/>
  <c r="H15" i="168"/>
  <c r="I15" i="168"/>
  <c r="J15" i="168"/>
  <c r="K15" i="168"/>
  <c r="L15" i="168"/>
  <c r="M15" i="168"/>
  <c r="N15" i="168"/>
  <c r="O15" i="168"/>
  <c r="P15" i="168"/>
  <c r="Q15" i="168"/>
  <c r="B16" i="168"/>
  <c r="C16" i="168"/>
  <c r="D16" i="168"/>
  <c r="E16" i="168"/>
  <c r="F16" i="168"/>
  <c r="G16" i="168"/>
  <c r="H16" i="168"/>
  <c r="I16" i="168"/>
  <c r="J16" i="168"/>
  <c r="K16" i="168"/>
  <c r="L16" i="168"/>
  <c r="M16" i="168"/>
  <c r="N16" i="168"/>
  <c r="O16" i="168"/>
  <c r="P16" i="168"/>
  <c r="Q16" i="168"/>
  <c r="B17" i="168"/>
  <c r="C17" i="168"/>
  <c r="D17" i="168"/>
  <c r="E17" i="168"/>
  <c r="F17" i="168"/>
  <c r="G17" i="168"/>
  <c r="H17" i="168"/>
  <c r="I17" i="168"/>
  <c r="J17" i="168"/>
  <c r="K17" i="168"/>
  <c r="L17" i="168"/>
  <c r="M17" i="168"/>
  <c r="N17" i="168"/>
  <c r="O17" i="168"/>
  <c r="P17" i="168"/>
  <c r="Q17" i="168"/>
  <c r="B18" i="168"/>
  <c r="C18" i="168"/>
  <c r="D18" i="168"/>
  <c r="E18" i="168"/>
  <c r="F18" i="168"/>
  <c r="G18" i="168"/>
  <c r="H18" i="168"/>
  <c r="I18" i="168"/>
  <c r="J18" i="168"/>
  <c r="K18" i="168"/>
  <c r="L18" i="168"/>
  <c r="M18" i="168"/>
  <c r="N18" i="168"/>
  <c r="O18" i="168"/>
  <c r="P18" i="168"/>
  <c r="Q18" i="168"/>
  <c r="B19" i="168"/>
  <c r="C19" i="168"/>
  <c r="D19" i="168"/>
  <c r="E19" i="168"/>
  <c r="F19" i="168"/>
  <c r="G19" i="168"/>
  <c r="H19" i="168"/>
  <c r="I19" i="168"/>
  <c r="J19" i="168"/>
  <c r="K19" i="168"/>
  <c r="L19" i="168"/>
  <c r="M19" i="168"/>
  <c r="N19" i="168"/>
  <c r="O19" i="168"/>
  <c r="P19" i="168"/>
  <c r="Q19" i="168"/>
  <c r="B20" i="168"/>
  <c r="C20" i="168"/>
  <c r="D20" i="168"/>
  <c r="E20" i="168"/>
  <c r="F20" i="168"/>
  <c r="G20" i="168"/>
  <c r="H20" i="168"/>
  <c r="I20" i="168"/>
  <c r="J20" i="168"/>
  <c r="K20" i="168"/>
  <c r="L20" i="168"/>
  <c r="M20" i="168"/>
  <c r="N20" i="168"/>
  <c r="O20" i="168"/>
  <c r="P20" i="168"/>
  <c r="Q20" i="168"/>
  <c r="B21" i="168"/>
  <c r="C21" i="168"/>
  <c r="D21" i="168"/>
  <c r="E21" i="168"/>
  <c r="F21" i="168"/>
  <c r="G21" i="168"/>
  <c r="H21" i="168"/>
  <c r="I21" i="168"/>
  <c r="J21" i="168"/>
  <c r="K21" i="168"/>
  <c r="L21" i="168"/>
  <c r="M21" i="168"/>
  <c r="N21" i="168"/>
  <c r="O21" i="168"/>
  <c r="P21" i="168"/>
  <c r="Q21" i="168"/>
  <c r="B22" i="168"/>
  <c r="C22" i="168"/>
  <c r="D22" i="168"/>
  <c r="E22" i="168"/>
  <c r="F22" i="168"/>
  <c r="G22" i="168"/>
  <c r="H22" i="168"/>
  <c r="I22" i="168"/>
  <c r="J22" i="168"/>
  <c r="K22" i="168"/>
  <c r="L22" i="168"/>
  <c r="M22" i="168"/>
  <c r="N22" i="168"/>
  <c r="O22" i="168"/>
  <c r="P22" i="168"/>
  <c r="Q22" i="168"/>
  <c r="B23" i="168"/>
  <c r="C23" i="168"/>
  <c r="D23" i="168"/>
  <c r="E23" i="168"/>
  <c r="F23" i="168"/>
  <c r="G23" i="168"/>
  <c r="H23" i="168"/>
  <c r="I23" i="168"/>
  <c r="J23" i="168"/>
  <c r="K23" i="168"/>
  <c r="L23" i="168"/>
  <c r="M23" i="168"/>
  <c r="N23" i="168"/>
  <c r="O23" i="168"/>
  <c r="P23" i="168"/>
  <c r="Q23" i="168"/>
  <c r="B24" i="168"/>
  <c r="C24" i="168"/>
  <c r="D24" i="168"/>
  <c r="E24" i="168"/>
  <c r="F24" i="168"/>
  <c r="G24" i="168"/>
  <c r="H24" i="168"/>
  <c r="I24" i="168"/>
  <c r="J24" i="168"/>
  <c r="K24" i="168"/>
  <c r="L24" i="168"/>
  <c r="M24" i="168"/>
  <c r="N24" i="168"/>
  <c r="O24" i="168"/>
  <c r="P24" i="168"/>
  <c r="Q24" i="168"/>
  <c r="B25" i="168"/>
  <c r="C25" i="168"/>
  <c r="D25" i="168"/>
  <c r="E25" i="168"/>
  <c r="F25" i="168"/>
  <c r="G25" i="168"/>
  <c r="H25" i="168"/>
  <c r="I25" i="168"/>
  <c r="J25" i="168"/>
  <c r="K25" i="168"/>
  <c r="L25" i="168"/>
  <c r="M25" i="168"/>
  <c r="N25" i="168"/>
  <c r="O25" i="168"/>
  <c r="P25" i="168"/>
  <c r="Q25" i="168"/>
  <c r="B26" i="168"/>
  <c r="C26" i="168"/>
  <c r="D26" i="168"/>
  <c r="E26" i="168"/>
  <c r="F26" i="168"/>
  <c r="G26" i="168"/>
  <c r="H26" i="168"/>
  <c r="I26" i="168"/>
  <c r="J26" i="168"/>
  <c r="K26" i="168"/>
  <c r="L26" i="168"/>
  <c r="M26" i="168"/>
  <c r="N26" i="168"/>
  <c r="O26" i="168"/>
  <c r="P26" i="168"/>
  <c r="Q26" i="168"/>
  <c r="B27" i="168"/>
  <c r="C27" i="168"/>
  <c r="D27" i="168"/>
  <c r="E27" i="168"/>
  <c r="F27" i="168"/>
  <c r="G27" i="168"/>
  <c r="H27" i="168"/>
  <c r="I27" i="168"/>
  <c r="J27" i="168"/>
  <c r="K27" i="168"/>
  <c r="L27" i="168"/>
  <c r="M27" i="168"/>
  <c r="N27" i="168"/>
  <c r="O27" i="168"/>
  <c r="P27" i="168"/>
  <c r="Q27" i="168"/>
  <c r="B28" i="168"/>
  <c r="C28" i="168"/>
  <c r="D28" i="168"/>
  <c r="E28" i="168"/>
  <c r="F28" i="168"/>
  <c r="G28" i="168"/>
  <c r="H28" i="168"/>
  <c r="I28" i="168"/>
  <c r="J28" i="168"/>
  <c r="K28" i="168"/>
  <c r="L28" i="168"/>
  <c r="M28" i="168"/>
  <c r="N28" i="168"/>
  <c r="O28" i="168"/>
  <c r="P28" i="168"/>
  <c r="Q28" i="168"/>
  <c r="B29" i="168"/>
  <c r="C29" i="168"/>
  <c r="D29" i="168"/>
  <c r="E29" i="168"/>
  <c r="F29" i="168"/>
  <c r="G29" i="168"/>
  <c r="H29" i="168"/>
  <c r="I29" i="168"/>
  <c r="J29" i="168"/>
  <c r="K29" i="168"/>
  <c r="L29" i="168"/>
  <c r="M29" i="168"/>
  <c r="N29" i="168"/>
  <c r="O29" i="168"/>
  <c r="P29" i="168"/>
  <c r="Q29" i="168"/>
  <c r="B30" i="168"/>
  <c r="C30" i="168"/>
  <c r="D30" i="168"/>
  <c r="E30" i="168"/>
  <c r="F30" i="168"/>
  <c r="G30" i="168"/>
  <c r="H30" i="168"/>
  <c r="I30" i="168"/>
  <c r="J30" i="168"/>
  <c r="K30" i="168"/>
  <c r="L30" i="168"/>
  <c r="M30" i="168"/>
  <c r="N30" i="168"/>
  <c r="O30" i="168"/>
  <c r="P30" i="168"/>
  <c r="Q30" i="168"/>
  <c r="B31" i="168"/>
  <c r="C31" i="168"/>
  <c r="D31" i="168"/>
  <c r="E31" i="168"/>
  <c r="F31" i="168"/>
  <c r="G31" i="168"/>
  <c r="H31" i="168"/>
  <c r="I31" i="168"/>
  <c r="J31" i="168"/>
  <c r="K31" i="168"/>
  <c r="L31" i="168"/>
  <c r="M31" i="168"/>
  <c r="N31" i="168"/>
  <c r="O31" i="168"/>
  <c r="P31" i="168"/>
  <c r="Q31" i="168"/>
  <c r="B32" i="168"/>
  <c r="C32" i="168"/>
  <c r="D32" i="168"/>
  <c r="E32" i="168"/>
  <c r="F32" i="168"/>
  <c r="G32" i="168"/>
  <c r="H32" i="168"/>
  <c r="I32" i="168"/>
  <c r="J32" i="168"/>
  <c r="K32" i="168"/>
  <c r="L32" i="168"/>
  <c r="M32" i="168"/>
  <c r="N32" i="168"/>
  <c r="O32" i="168"/>
  <c r="P32" i="168"/>
  <c r="Q32" i="168"/>
  <c r="B33" i="168"/>
  <c r="C33" i="168"/>
  <c r="D33" i="168"/>
  <c r="E33" i="168"/>
  <c r="F33" i="168"/>
  <c r="G33" i="168"/>
  <c r="H33" i="168"/>
  <c r="I33" i="168"/>
  <c r="J33" i="168"/>
  <c r="K33" i="168"/>
  <c r="L33" i="168"/>
  <c r="M33" i="168"/>
  <c r="N33" i="168"/>
  <c r="O33" i="168"/>
  <c r="P33" i="168"/>
  <c r="Q33" i="168"/>
  <c r="B34" i="168"/>
  <c r="C34" i="168"/>
  <c r="D34" i="168"/>
  <c r="E34" i="168"/>
  <c r="F34" i="168"/>
  <c r="G34" i="168"/>
  <c r="H34" i="168"/>
  <c r="I34" i="168"/>
  <c r="J34" i="168"/>
  <c r="K34" i="168"/>
  <c r="L34" i="168"/>
  <c r="M34" i="168"/>
  <c r="N34" i="168"/>
  <c r="O34" i="168"/>
  <c r="P34" i="168"/>
  <c r="Q34" i="168"/>
  <c r="B35" i="168"/>
  <c r="C35" i="168"/>
  <c r="D35" i="168"/>
  <c r="E35" i="168"/>
  <c r="F35" i="168"/>
  <c r="G35" i="168"/>
  <c r="H35" i="168"/>
  <c r="I35" i="168"/>
  <c r="J35" i="168"/>
  <c r="K35" i="168"/>
  <c r="L35" i="168"/>
  <c r="M35" i="168"/>
  <c r="N35" i="168"/>
  <c r="O35" i="168"/>
  <c r="P35" i="168"/>
  <c r="Q35" i="168"/>
  <c r="B36" i="168"/>
  <c r="C36" i="168"/>
  <c r="D36" i="168"/>
  <c r="E36" i="168"/>
  <c r="F36" i="168"/>
  <c r="G36" i="168"/>
  <c r="H36" i="168"/>
  <c r="I36" i="168"/>
  <c r="J36" i="168"/>
  <c r="K36" i="168"/>
  <c r="L36" i="168"/>
  <c r="M36" i="168"/>
  <c r="N36" i="168"/>
  <c r="O36" i="168"/>
  <c r="P36" i="168"/>
  <c r="Q36" i="168"/>
  <c r="B37" i="168"/>
  <c r="C37" i="168"/>
  <c r="D37" i="168"/>
  <c r="E37" i="168"/>
  <c r="F37" i="168"/>
  <c r="G37" i="168"/>
  <c r="H37" i="168"/>
  <c r="I37" i="168"/>
  <c r="J37" i="168"/>
  <c r="K37" i="168"/>
  <c r="L37" i="168"/>
  <c r="M37" i="168"/>
  <c r="N37" i="168"/>
  <c r="O37" i="168"/>
  <c r="P37" i="168"/>
  <c r="Q37" i="168"/>
  <c r="B38" i="168"/>
  <c r="C38" i="168"/>
  <c r="D38" i="168"/>
  <c r="E38" i="168"/>
  <c r="F38" i="168"/>
  <c r="G38" i="168"/>
  <c r="H38" i="168"/>
  <c r="I38" i="168"/>
  <c r="J38" i="168"/>
  <c r="K38" i="168"/>
  <c r="L38" i="168"/>
  <c r="M38" i="168"/>
  <c r="N38" i="168"/>
  <c r="O38" i="168"/>
  <c r="P38" i="168"/>
  <c r="Q38" i="168"/>
  <c r="B39" i="168"/>
  <c r="C39" i="168"/>
  <c r="D39" i="168"/>
  <c r="E39" i="168"/>
  <c r="F39" i="168"/>
  <c r="G39" i="168"/>
  <c r="H39" i="168"/>
  <c r="I39" i="168"/>
  <c r="J39" i="168"/>
  <c r="K39" i="168"/>
  <c r="L39" i="168"/>
  <c r="M39" i="168"/>
  <c r="N39" i="168"/>
  <c r="O39" i="168"/>
  <c r="P39" i="168"/>
  <c r="Q39" i="168"/>
  <c r="B40" i="168"/>
  <c r="C40" i="168"/>
  <c r="D40" i="168"/>
  <c r="E40" i="168"/>
  <c r="F40" i="168"/>
  <c r="G40" i="168"/>
  <c r="H40" i="168"/>
  <c r="I40" i="168"/>
  <c r="J40" i="168"/>
  <c r="K40" i="168"/>
  <c r="L40" i="168"/>
  <c r="M40" i="168"/>
  <c r="N40" i="168"/>
  <c r="O40" i="168"/>
  <c r="P40" i="168"/>
  <c r="Q40" i="168"/>
  <c r="B41" i="168"/>
  <c r="C41" i="168"/>
  <c r="D41" i="168"/>
  <c r="E41" i="168"/>
  <c r="F41" i="168"/>
  <c r="G41" i="168"/>
  <c r="H41" i="168"/>
  <c r="I41" i="168"/>
  <c r="J41" i="168"/>
  <c r="K41" i="168"/>
  <c r="L41" i="168"/>
  <c r="M41" i="168"/>
  <c r="N41" i="168"/>
  <c r="O41" i="168"/>
  <c r="P41" i="168"/>
  <c r="Q41" i="168"/>
  <c r="B42" i="168"/>
  <c r="C42" i="168"/>
  <c r="D42" i="168"/>
  <c r="E42" i="168"/>
  <c r="F42" i="168"/>
  <c r="G42" i="168"/>
  <c r="H42" i="168"/>
  <c r="I42" i="168"/>
  <c r="J42" i="168"/>
  <c r="K42" i="168"/>
  <c r="L42" i="168"/>
  <c r="M42" i="168"/>
  <c r="N42" i="168"/>
  <c r="O42" i="168"/>
  <c r="P42" i="168"/>
  <c r="Q42" i="168"/>
  <c r="B43" i="168"/>
  <c r="C43" i="168"/>
  <c r="D43" i="168"/>
  <c r="E43" i="168"/>
  <c r="F43" i="168"/>
  <c r="G43" i="168"/>
  <c r="H43" i="168"/>
  <c r="I43" i="168"/>
  <c r="J43" i="168"/>
  <c r="K43" i="168"/>
  <c r="L43" i="168"/>
  <c r="M43" i="168"/>
  <c r="N43" i="168"/>
  <c r="O43" i="168"/>
  <c r="P43" i="168"/>
  <c r="Q43" i="168"/>
  <c r="B44" i="168"/>
  <c r="C44" i="168"/>
  <c r="D44" i="168"/>
  <c r="E44" i="168"/>
  <c r="F44" i="168"/>
  <c r="G44" i="168"/>
  <c r="H44" i="168"/>
  <c r="I44" i="168"/>
  <c r="J44" i="168"/>
  <c r="K44" i="168"/>
  <c r="L44" i="168"/>
  <c r="M44" i="168"/>
  <c r="N44" i="168"/>
  <c r="O44" i="168"/>
  <c r="P44" i="168"/>
  <c r="Q44" i="168"/>
  <c r="B45" i="168"/>
  <c r="C45" i="168"/>
  <c r="D45" i="168"/>
  <c r="E45" i="168"/>
  <c r="F45" i="168"/>
  <c r="G45" i="168"/>
  <c r="H45" i="168"/>
  <c r="I45" i="168"/>
  <c r="J45" i="168"/>
  <c r="K45" i="168"/>
  <c r="L45" i="168"/>
  <c r="M45" i="168"/>
  <c r="N45" i="168"/>
  <c r="O45" i="168"/>
  <c r="P45" i="168"/>
  <c r="Q45" i="168"/>
  <c r="B46" i="168"/>
  <c r="C46" i="168"/>
  <c r="D46" i="168"/>
  <c r="E46" i="168"/>
  <c r="F46" i="168"/>
  <c r="G46" i="168"/>
  <c r="H46" i="168"/>
  <c r="I46" i="168"/>
  <c r="J46" i="168"/>
  <c r="K46" i="168"/>
  <c r="L46" i="168"/>
  <c r="M46" i="168"/>
  <c r="N46" i="168"/>
  <c r="O46" i="168"/>
  <c r="P46" i="168"/>
  <c r="Q46" i="168"/>
  <c r="B47" i="168"/>
  <c r="C47" i="168"/>
  <c r="D47" i="168"/>
  <c r="E47" i="168"/>
  <c r="F47" i="168"/>
  <c r="G47" i="168"/>
  <c r="H47" i="168"/>
  <c r="I47" i="168"/>
  <c r="J47" i="168"/>
  <c r="K47" i="168"/>
  <c r="L47" i="168"/>
  <c r="M47" i="168"/>
  <c r="N47" i="168"/>
  <c r="O47" i="168"/>
  <c r="P47" i="168"/>
  <c r="Q47" i="168"/>
  <c r="B48" i="168"/>
  <c r="C48" i="168"/>
  <c r="D48" i="168"/>
  <c r="E48" i="168"/>
  <c r="F48" i="168"/>
  <c r="G48" i="168"/>
  <c r="H48" i="168"/>
  <c r="I48" i="168"/>
  <c r="J48" i="168"/>
  <c r="K48" i="168"/>
  <c r="L48" i="168"/>
  <c r="M48" i="168"/>
  <c r="N48" i="168"/>
  <c r="O48" i="168"/>
  <c r="P48" i="168"/>
  <c r="Q48" i="168"/>
  <c r="B49" i="168"/>
  <c r="C49" i="168"/>
  <c r="D49" i="168"/>
  <c r="E49" i="168"/>
  <c r="F49" i="168"/>
  <c r="G49" i="168"/>
  <c r="H49" i="168"/>
  <c r="I49" i="168"/>
  <c r="J49" i="168"/>
  <c r="K49" i="168"/>
  <c r="L49" i="168"/>
  <c r="M49" i="168"/>
  <c r="N49" i="168"/>
  <c r="O49" i="168"/>
  <c r="P49" i="168"/>
  <c r="Q49" i="168"/>
  <c r="B50" i="168"/>
  <c r="C50" i="168"/>
  <c r="D50" i="168"/>
  <c r="E50" i="168"/>
  <c r="F50" i="168"/>
  <c r="G50" i="168"/>
  <c r="H50" i="168"/>
  <c r="I50" i="168"/>
  <c r="J50" i="168"/>
  <c r="K50" i="168"/>
  <c r="L50" i="168"/>
  <c r="M50" i="168"/>
  <c r="N50" i="168"/>
  <c r="O50" i="168"/>
  <c r="P50" i="168"/>
  <c r="Q50" i="168"/>
  <c r="B51" i="168"/>
  <c r="C51" i="168"/>
  <c r="D51" i="168"/>
  <c r="E51" i="168"/>
  <c r="F51" i="168"/>
  <c r="G51" i="168"/>
  <c r="H51" i="168"/>
  <c r="I51" i="168"/>
  <c r="J51" i="168"/>
  <c r="K51" i="168"/>
  <c r="L51" i="168"/>
  <c r="M51" i="168"/>
  <c r="N51" i="168"/>
  <c r="O51" i="168"/>
  <c r="P51" i="168"/>
  <c r="Q51" i="168"/>
  <c r="B52" i="168"/>
  <c r="C52" i="168"/>
  <c r="D52" i="168"/>
  <c r="E52" i="168"/>
  <c r="F52" i="168"/>
  <c r="G52" i="168"/>
  <c r="H52" i="168"/>
  <c r="I52" i="168"/>
  <c r="J52" i="168"/>
  <c r="K52" i="168"/>
  <c r="L52" i="168"/>
  <c r="M52" i="168"/>
  <c r="N52" i="168"/>
  <c r="O52" i="168"/>
  <c r="P52" i="168"/>
  <c r="Q52" i="168"/>
  <c r="C2" i="168"/>
  <c r="D2" i="168"/>
  <c r="E2" i="168"/>
  <c r="F2" i="168"/>
  <c r="G2" i="168"/>
  <c r="H2" i="168"/>
  <c r="I2" i="168"/>
  <c r="J2" i="168"/>
  <c r="K2" i="168"/>
  <c r="L2" i="168"/>
  <c r="M2" i="168"/>
  <c r="N2" i="168"/>
  <c r="O2" i="168"/>
  <c r="P2" i="168"/>
  <c r="Q2" i="168"/>
  <c r="B2" i="168"/>
  <c r="FE1" i="168"/>
  <c r="FD1" i="168"/>
  <c r="FC1" i="168"/>
  <c r="FB1" i="168"/>
  <c r="FA1" i="168"/>
  <c r="EZ1" i="168"/>
  <c r="EY1" i="168"/>
  <c r="EX1" i="168"/>
  <c r="EW1" i="168"/>
  <c r="EV1" i="168"/>
  <c r="EU1" i="168"/>
  <c r="ET1" i="168"/>
  <c r="ES1" i="168"/>
  <c r="ER1" i="168"/>
  <c r="EQ1" i="168"/>
  <c r="EP1" i="168"/>
  <c r="EO1" i="168"/>
  <c r="EN1" i="168"/>
  <c r="EM1" i="168"/>
  <c r="EL1" i="168"/>
  <c r="EK1" i="168"/>
  <c r="EJ1" i="168"/>
  <c r="EI1" i="168"/>
  <c r="EH1" i="168"/>
  <c r="EG1" i="168"/>
  <c r="EF1" i="168"/>
  <c r="EE1" i="168"/>
  <c r="ED1" i="168"/>
  <c r="EC1" i="168"/>
  <c r="EB1" i="168"/>
  <c r="EA1" i="168"/>
  <c r="DZ1" i="168"/>
  <c r="DY1" i="168"/>
  <c r="DX1" i="168"/>
  <c r="DW1" i="168"/>
  <c r="DV1" i="168"/>
  <c r="DU1" i="168"/>
  <c r="DT1" i="168"/>
  <c r="DS1" i="168"/>
  <c r="DR1" i="168"/>
  <c r="DQ1" i="168"/>
  <c r="DP1" i="168"/>
  <c r="DO1" i="168"/>
  <c r="DN1" i="168"/>
  <c r="DM1" i="168"/>
  <c r="DL1" i="168"/>
  <c r="DK1" i="168"/>
  <c r="DJ1" i="168"/>
  <c r="DI1" i="168"/>
  <c r="DH1" i="168"/>
  <c r="DG1" i="168"/>
  <c r="DF1" i="168"/>
  <c r="DE1" i="168"/>
  <c r="DD1" i="168"/>
  <c r="DC1" i="168"/>
  <c r="DB1" i="168"/>
  <c r="DA1" i="168"/>
  <c r="CZ1" i="168"/>
  <c r="CY1" i="168"/>
  <c r="CX1" i="168"/>
  <c r="CW1" i="168"/>
  <c r="CV1" i="168"/>
  <c r="CU1" i="168"/>
  <c r="CT1" i="168"/>
  <c r="CS1" i="168"/>
  <c r="CR1" i="168"/>
  <c r="CQ1" i="168"/>
  <c r="CP1" i="168"/>
  <c r="CO1" i="168"/>
  <c r="CN1" i="168"/>
  <c r="CM1" i="168"/>
  <c r="CL1" i="168"/>
  <c r="CK1" i="168"/>
  <c r="CJ1" i="168"/>
  <c r="CI1" i="168"/>
  <c r="CH1" i="168"/>
  <c r="CG1" i="168"/>
  <c r="CF1" i="168"/>
  <c r="CE1" i="168"/>
  <c r="CD1" i="168"/>
  <c r="CC1" i="168"/>
  <c r="CB1" i="168"/>
  <c r="CA1" i="168"/>
  <c r="BZ1" i="168"/>
  <c r="BY1" i="168"/>
  <c r="BX1" i="168"/>
  <c r="BW1" i="168"/>
  <c r="BV1" i="168"/>
  <c r="BU1" i="168"/>
  <c r="BT1" i="168"/>
  <c r="BS1" i="168"/>
  <c r="BR1" i="168"/>
  <c r="BQ1" i="168"/>
  <c r="BP1" i="168"/>
  <c r="BO1" i="168"/>
  <c r="BN1" i="168"/>
  <c r="BM1" i="168"/>
  <c r="BL1" i="168"/>
  <c r="BK1" i="168"/>
  <c r="BJ1" i="168"/>
  <c r="BI1" i="168"/>
  <c r="BH1" i="168"/>
  <c r="BG1" i="168"/>
  <c r="BF1" i="168"/>
  <c r="BE1" i="168"/>
  <c r="BD1" i="168"/>
  <c r="BC1" i="168"/>
  <c r="BB1" i="168"/>
  <c r="BA1" i="168"/>
  <c r="AZ1" i="168"/>
  <c r="AY1" i="168"/>
  <c r="AX1" i="168"/>
  <c r="AW1" i="168"/>
  <c r="AV1" i="168"/>
  <c r="AU1" i="168"/>
  <c r="AT1" i="168"/>
  <c r="AS1" i="168"/>
  <c r="AR1" i="168"/>
  <c r="AQ1" i="168"/>
  <c r="AP1" i="168"/>
  <c r="AO1" i="168"/>
  <c r="AN1" i="168"/>
  <c r="AM1" i="168"/>
  <c r="AL1" i="168"/>
  <c r="AK1" i="168"/>
  <c r="AJ1" i="168"/>
  <c r="AI1" i="168"/>
  <c r="AH1" i="168"/>
  <c r="AG1" i="168"/>
  <c r="AF1" i="168"/>
  <c r="AE1" i="168"/>
  <c r="AD1" i="168"/>
  <c r="AC1" i="168"/>
  <c r="AB1" i="168"/>
  <c r="AA1" i="168"/>
  <c r="Z1" i="168"/>
  <c r="Y1" i="168"/>
  <c r="X1" i="168"/>
  <c r="W1" i="168"/>
  <c r="V1" i="168"/>
  <c r="U1" i="168"/>
  <c r="T1" i="168"/>
  <c r="S1" i="168"/>
  <c r="R1" i="168"/>
  <c r="Q1" i="168"/>
  <c r="P1" i="168"/>
  <c r="O1" i="168"/>
  <c r="N1" i="168"/>
  <c r="M1" i="168"/>
  <c r="L1" i="168"/>
  <c r="K1" i="168"/>
  <c r="J1" i="168"/>
  <c r="I1" i="168"/>
  <c r="H1" i="168"/>
  <c r="G1" i="168"/>
  <c r="F1" i="168"/>
  <c r="E1" i="168"/>
  <c r="D1" i="168"/>
  <c r="C1" i="168"/>
  <c r="B1" i="168"/>
  <c r="A52" i="168"/>
  <c r="A51" i="168"/>
  <c r="A50" i="168"/>
  <c r="A49" i="168"/>
  <c r="A48" i="168"/>
  <c r="A47" i="168"/>
  <c r="A46" i="168"/>
  <c r="A45" i="168"/>
  <c r="A44" i="168"/>
  <c r="A43" i="168"/>
  <c r="A42" i="168"/>
  <c r="A41" i="168"/>
  <c r="A40" i="168"/>
  <c r="A39" i="168"/>
  <c r="A38" i="168"/>
  <c r="A37" i="168"/>
  <c r="A36" i="168"/>
  <c r="A35" i="168"/>
  <c r="A34" i="168"/>
  <c r="A33" i="168"/>
  <c r="A32" i="168"/>
  <c r="A31" i="168"/>
  <c r="A30" i="168"/>
  <c r="A29" i="168"/>
  <c r="A28" i="168"/>
  <c r="A27" i="168"/>
  <c r="A26" i="168"/>
  <c r="A25" i="168"/>
  <c r="A24" i="168"/>
  <c r="A23" i="168"/>
  <c r="A22" i="168"/>
  <c r="A21" i="168"/>
  <c r="A20" i="168"/>
  <c r="A19" i="168"/>
  <c r="A18" i="168"/>
  <c r="A17" i="168"/>
  <c r="A16" i="168"/>
  <c r="A15" i="168"/>
  <c r="A14" i="168"/>
  <c r="A13" i="168"/>
  <c r="A12" i="168"/>
  <c r="A11" i="168"/>
  <c r="A10" i="168"/>
  <c r="A9" i="168"/>
  <c r="A8" i="168"/>
  <c r="A7" i="168"/>
  <c r="A6" i="168"/>
  <c r="A5" i="168"/>
  <c r="A4" i="168"/>
  <c r="A3" i="168"/>
  <c r="A2" i="168"/>
  <c r="FE52" i="167"/>
  <c r="FD52" i="167"/>
  <c r="FC52" i="167"/>
  <c r="FB52" i="167"/>
  <c r="FA52" i="167"/>
  <c r="EZ52" i="167"/>
  <c r="EY52" i="167"/>
  <c r="EX52" i="167"/>
  <c r="EW52" i="167"/>
  <c r="EV52" i="167"/>
  <c r="EU52" i="167"/>
  <c r="ET52" i="167"/>
  <c r="ES52" i="167"/>
  <c r="ER52" i="167"/>
  <c r="EQ52" i="167"/>
  <c r="EP52" i="167"/>
  <c r="EO52" i="167"/>
  <c r="EN52" i="167"/>
  <c r="EM52" i="167"/>
  <c r="EL52" i="167"/>
  <c r="EK52" i="167"/>
  <c r="EJ52" i="167"/>
  <c r="EI52" i="167"/>
  <c r="EH52" i="167"/>
  <c r="EG52" i="167"/>
  <c r="EF52" i="167"/>
  <c r="EE52" i="167"/>
  <c r="ED52" i="167"/>
  <c r="EC52" i="167"/>
  <c r="EB52" i="167"/>
  <c r="EA52" i="167"/>
  <c r="DZ52" i="167"/>
  <c r="DY52" i="167"/>
  <c r="DX52" i="167"/>
  <c r="DW52" i="167"/>
  <c r="DV52" i="167"/>
  <c r="DU52" i="167"/>
  <c r="DT52" i="167"/>
  <c r="DS52" i="167"/>
  <c r="DR52" i="167"/>
  <c r="DQ52" i="167"/>
  <c r="DP52" i="167"/>
  <c r="DO52" i="167"/>
  <c r="DN52" i="167"/>
  <c r="DM52" i="167"/>
  <c r="DL52" i="167"/>
  <c r="DK52" i="167"/>
  <c r="DJ52" i="167"/>
  <c r="DI52" i="167"/>
  <c r="DH52" i="167"/>
  <c r="DG52" i="167"/>
  <c r="DF52" i="167"/>
  <c r="DE52" i="167"/>
  <c r="DD52" i="167"/>
  <c r="DC52" i="167"/>
  <c r="DB52" i="167"/>
  <c r="DA52" i="167"/>
  <c r="CZ52" i="167"/>
  <c r="CY52" i="167"/>
  <c r="CX52" i="167"/>
  <c r="CW52" i="167"/>
  <c r="CV52" i="167"/>
  <c r="CU52" i="167"/>
  <c r="CT52" i="167"/>
  <c r="CS52" i="167"/>
  <c r="CR52" i="167"/>
  <c r="CQ52" i="167"/>
  <c r="CP52" i="167"/>
  <c r="CO52" i="167"/>
  <c r="CN52" i="167"/>
  <c r="CM52" i="167"/>
  <c r="CL52" i="167"/>
  <c r="CK52" i="167"/>
  <c r="CJ52" i="167"/>
  <c r="CI52" i="167"/>
  <c r="CH52" i="167"/>
  <c r="CG52" i="167"/>
  <c r="CF52" i="167"/>
  <c r="CE52" i="167"/>
  <c r="CD52" i="167"/>
  <c r="CC52" i="167"/>
  <c r="CB52" i="167"/>
  <c r="CA52" i="167"/>
  <c r="BZ52" i="167"/>
  <c r="BY52" i="167"/>
  <c r="BX52" i="167"/>
  <c r="BW52" i="167"/>
  <c r="BV52" i="167"/>
  <c r="BU52" i="167"/>
  <c r="BT52" i="167"/>
  <c r="BS52" i="167"/>
  <c r="BR52" i="167"/>
  <c r="BQ52" i="167"/>
  <c r="BP52" i="167"/>
  <c r="BO52" i="167"/>
  <c r="BN52" i="167"/>
  <c r="BM52" i="167"/>
  <c r="BL52" i="167"/>
  <c r="BK52" i="167"/>
  <c r="BJ52" i="167"/>
  <c r="BI52" i="167"/>
  <c r="BH52" i="167"/>
  <c r="BG52" i="167"/>
  <c r="BF52" i="167"/>
  <c r="BE52" i="167"/>
  <c r="BD52" i="167"/>
  <c r="BC52" i="167"/>
  <c r="BB52" i="167"/>
  <c r="BA52" i="167"/>
  <c r="AZ52" i="167"/>
  <c r="AY52" i="167"/>
  <c r="AX52" i="167"/>
  <c r="AW52" i="167"/>
  <c r="AV52" i="167"/>
  <c r="AU52" i="167"/>
  <c r="AT52" i="167"/>
  <c r="AS52" i="167"/>
  <c r="AR52" i="167"/>
  <c r="AQ52" i="167"/>
  <c r="AP52" i="167"/>
  <c r="AO52" i="167"/>
  <c r="AN52" i="167"/>
  <c r="AM52" i="167"/>
  <c r="AL52" i="167"/>
  <c r="AK52" i="167"/>
  <c r="AJ52" i="167"/>
  <c r="AI52" i="167"/>
  <c r="AH52" i="167"/>
  <c r="AG52" i="167"/>
  <c r="AF52" i="167"/>
  <c r="AE52" i="167"/>
  <c r="AD52" i="167"/>
  <c r="AC52" i="167"/>
  <c r="AB52" i="167"/>
  <c r="AA52" i="167"/>
  <c r="Z52" i="167"/>
  <c r="Y52" i="167"/>
  <c r="X52" i="167"/>
  <c r="W52" i="167"/>
  <c r="V52" i="167"/>
  <c r="U52" i="167"/>
  <c r="T52" i="167"/>
  <c r="S52" i="167"/>
  <c r="R52" i="167"/>
  <c r="Q52" i="167"/>
  <c r="P52" i="167"/>
  <c r="O52" i="167"/>
  <c r="N52" i="167"/>
  <c r="M52" i="167"/>
  <c r="L52" i="167"/>
  <c r="K52" i="167"/>
  <c r="J52" i="167"/>
  <c r="I52" i="167"/>
  <c r="H52" i="167"/>
  <c r="G52" i="167"/>
  <c r="F52" i="167"/>
  <c r="E52" i="167"/>
  <c r="D52" i="167"/>
  <c r="C52" i="167"/>
  <c r="B52" i="167"/>
  <c r="A52" i="167"/>
  <c r="FE51" i="167"/>
  <c r="FD51" i="167"/>
  <c r="FC51" i="167"/>
  <c r="FB51" i="167"/>
  <c r="FA51" i="167"/>
  <c r="EZ51" i="167"/>
  <c r="EY51" i="167"/>
  <c r="EX51" i="167"/>
  <c r="EW51" i="167"/>
  <c r="EV51" i="167"/>
  <c r="EU51" i="167"/>
  <c r="ET51" i="167"/>
  <c r="ES51" i="167"/>
  <c r="ER51" i="167"/>
  <c r="EQ51" i="167"/>
  <c r="EP51" i="167"/>
  <c r="EO51" i="167"/>
  <c r="EN51" i="167"/>
  <c r="EM51" i="167"/>
  <c r="EL51" i="167"/>
  <c r="EK51" i="167"/>
  <c r="EJ51" i="167"/>
  <c r="EI51" i="167"/>
  <c r="EH51" i="167"/>
  <c r="EG51" i="167"/>
  <c r="EF51" i="167"/>
  <c r="EE51" i="167"/>
  <c r="ED51" i="167"/>
  <c r="EC51" i="167"/>
  <c r="EB51" i="167"/>
  <c r="EA51" i="167"/>
  <c r="DZ51" i="167"/>
  <c r="DY51" i="167"/>
  <c r="DX51" i="167"/>
  <c r="DW51" i="167"/>
  <c r="DV51" i="167"/>
  <c r="DU51" i="167"/>
  <c r="DT51" i="167"/>
  <c r="DS51" i="167"/>
  <c r="DR51" i="167"/>
  <c r="DQ51" i="167"/>
  <c r="DP51" i="167"/>
  <c r="DO51" i="167"/>
  <c r="DN51" i="167"/>
  <c r="DM51" i="167"/>
  <c r="DL51" i="167"/>
  <c r="DK51" i="167"/>
  <c r="DJ51" i="167"/>
  <c r="DI51" i="167"/>
  <c r="DH51" i="167"/>
  <c r="DG51" i="167"/>
  <c r="DF51" i="167"/>
  <c r="DE51" i="167"/>
  <c r="DD51" i="167"/>
  <c r="DC51" i="167"/>
  <c r="DB51" i="167"/>
  <c r="DA51" i="167"/>
  <c r="CZ51" i="167"/>
  <c r="CY51" i="167"/>
  <c r="CX51" i="167"/>
  <c r="CW51" i="167"/>
  <c r="CV51" i="167"/>
  <c r="CU51" i="167"/>
  <c r="CT51" i="167"/>
  <c r="CS51" i="167"/>
  <c r="CR51" i="167"/>
  <c r="CQ51" i="167"/>
  <c r="CP51" i="167"/>
  <c r="CO51" i="167"/>
  <c r="CN51" i="167"/>
  <c r="CM51" i="167"/>
  <c r="CL51" i="167"/>
  <c r="CK51" i="167"/>
  <c r="CJ51" i="167"/>
  <c r="CI51" i="167"/>
  <c r="CH51" i="167"/>
  <c r="CG51" i="167"/>
  <c r="CF51" i="167"/>
  <c r="CE51" i="167"/>
  <c r="CD51" i="167"/>
  <c r="CC51" i="167"/>
  <c r="CB51" i="167"/>
  <c r="CA51" i="167"/>
  <c r="BZ51" i="167"/>
  <c r="BY51" i="167"/>
  <c r="BX51" i="167"/>
  <c r="BW51" i="167"/>
  <c r="BV51" i="167"/>
  <c r="BU51" i="167"/>
  <c r="BT51" i="167"/>
  <c r="BS51" i="167"/>
  <c r="BR51" i="167"/>
  <c r="BQ51" i="167"/>
  <c r="BP51" i="167"/>
  <c r="BO51" i="167"/>
  <c r="BN51" i="167"/>
  <c r="BM51" i="167"/>
  <c r="BL51" i="167"/>
  <c r="BK51" i="167"/>
  <c r="BJ51" i="167"/>
  <c r="BI51" i="167"/>
  <c r="BH51" i="167"/>
  <c r="BG51" i="167"/>
  <c r="BF51" i="167"/>
  <c r="BE51" i="167"/>
  <c r="BD51" i="167"/>
  <c r="BC51" i="167"/>
  <c r="BB51" i="167"/>
  <c r="BA51" i="167"/>
  <c r="AZ51" i="167"/>
  <c r="AY51" i="167"/>
  <c r="AX51" i="167"/>
  <c r="AW51" i="167"/>
  <c r="AV51" i="167"/>
  <c r="AU51" i="167"/>
  <c r="AT51" i="167"/>
  <c r="AS51" i="167"/>
  <c r="AR51" i="167"/>
  <c r="AQ51" i="167"/>
  <c r="AP51" i="167"/>
  <c r="AO51" i="167"/>
  <c r="AN51" i="167"/>
  <c r="AM51" i="167"/>
  <c r="AL51" i="167"/>
  <c r="AK51" i="167"/>
  <c r="AJ51" i="167"/>
  <c r="AI51" i="167"/>
  <c r="AH51" i="167"/>
  <c r="AG51" i="167"/>
  <c r="AF51" i="167"/>
  <c r="AE51" i="167"/>
  <c r="AD51" i="167"/>
  <c r="AC51" i="167"/>
  <c r="AB51" i="167"/>
  <c r="AA51" i="167"/>
  <c r="Z51" i="167"/>
  <c r="Y51" i="167"/>
  <c r="X51" i="167"/>
  <c r="W51" i="167"/>
  <c r="V51" i="167"/>
  <c r="U51" i="167"/>
  <c r="T51" i="167"/>
  <c r="S51" i="167"/>
  <c r="R51" i="167"/>
  <c r="Q51" i="167"/>
  <c r="P51" i="167"/>
  <c r="O51" i="167"/>
  <c r="N51" i="167"/>
  <c r="M51" i="167"/>
  <c r="L51" i="167"/>
  <c r="K51" i="167"/>
  <c r="J51" i="167"/>
  <c r="I51" i="167"/>
  <c r="H51" i="167"/>
  <c r="G51" i="167"/>
  <c r="F51" i="167"/>
  <c r="E51" i="167"/>
  <c r="D51" i="167"/>
  <c r="C51" i="167"/>
  <c r="B51" i="167"/>
  <c r="A51" i="167"/>
  <c r="FE50" i="167"/>
  <c r="FD50" i="167"/>
  <c r="FC50" i="167"/>
  <c r="FB50" i="167"/>
  <c r="FA50" i="167"/>
  <c r="EZ50" i="167"/>
  <c r="EY50" i="167"/>
  <c r="EX50" i="167"/>
  <c r="EW50" i="167"/>
  <c r="EV50" i="167"/>
  <c r="EU50" i="167"/>
  <c r="ET50" i="167"/>
  <c r="ES50" i="167"/>
  <c r="ER50" i="167"/>
  <c r="EQ50" i="167"/>
  <c r="EP50" i="167"/>
  <c r="EO50" i="167"/>
  <c r="EN50" i="167"/>
  <c r="EM50" i="167"/>
  <c r="EL50" i="167"/>
  <c r="EK50" i="167"/>
  <c r="EJ50" i="167"/>
  <c r="EI50" i="167"/>
  <c r="EH50" i="167"/>
  <c r="EG50" i="167"/>
  <c r="EF50" i="167"/>
  <c r="EE50" i="167"/>
  <c r="ED50" i="167"/>
  <c r="EC50" i="167"/>
  <c r="EB50" i="167"/>
  <c r="EA50" i="167"/>
  <c r="DZ50" i="167"/>
  <c r="DY50" i="167"/>
  <c r="DX50" i="167"/>
  <c r="DW50" i="167"/>
  <c r="DV50" i="167"/>
  <c r="DU50" i="167"/>
  <c r="DT50" i="167"/>
  <c r="DS50" i="167"/>
  <c r="DR50" i="167"/>
  <c r="DQ50" i="167"/>
  <c r="DP50" i="167"/>
  <c r="DO50" i="167"/>
  <c r="DN50" i="167"/>
  <c r="DM50" i="167"/>
  <c r="DL50" i="167"/>
  <c r="DK50" i="167"/>
  <c r="DJ50" i="167"/>
  <c r="DI50" i="167"/>
  <c r="DH50" i="167"/>
  <c r="DG50" i="167"/>
  <c r="DF50" i="167"/>
  <c r="DE50" i="167"/>
  <c r="DD50" i="167"/>
  <c r="DC50" i="167"/>
  <c r="DB50" i="167"/>
  <c r="DA50" i="167"/>
  <c r="CZ50" i="167"/>
  <c r="CY50" i="167"/>
  <c r="CX50" i="167"/>
  <c r="CW50" i="167"/>
  <c r="CV50" i="167"/>
  <c r="CU50" i="167"/>
  <c r="CT50" i="167"/>
  <c r="CS50" i="167"/>
  <c r="CR50" i="167"/>
  <c r="CQ50" i="167"/>
  <c r="CP50" i="167"/>
  <c r="CO50" i="167"/>
  <c r="CN50" i="167"/>
  <c r="CM50" i="167"/>
  <c r="CL50" i="167"/>
  <c r="CK50" i="167"/>
  <c r="CJ50" i="167"/>
  <c r="CI50" i="167"/>
  <c r="CH50" i="167"/>
  <c r="CG50" i="167"/>
  <c r="CF50" i="167"/>
  <c r="CE50" i="167"/>
  <c r="CD50" i="167"/>
  <c r="CC50" i="167"/>
  <c r="CB50" i="167"/>
  <c r="CA50" i="167"/>
  <c r="BZ50" i="167"/>
  <c r="BY50" i="167"/>
  <c r="BX50" i="167"/>
  <c r="BW50" i="167"/>
  <c r="BV50" i="167"/>
  <c r="BU50" i="167"/>
  <c r="BT50" i="167"/>
  <c r="BS50" i="167"/>
  <c r="BR50" i="167"/>
  <c r="BQ50" i="167"/>
  <c r="BP50" i="167"/>
  <c r="BO50" i="167"/>
  <c r="BN50" i="167"/>
  <c r="BM50" i="167"/>
  <c r="BL50" i="167"/>
  <c r="BK50" i="167"/>
  <c r="BJ50" i="167"/>
  <c r="BI50" i="167"/>
  <c r="BH50" i="167"/>
  <c r="BG50" i="167"/>
  <c r="BF50" i="167"/>
  <c r="BE50" i="167"/>
  <c r="BD50" i="167"/>
  <c r="BC50" i="167"/>
  <c r="BB50" i="167"/>
  <c r="BA50" i="167"/>
  <c r="AZ50" i="167"/>
  <c r="AY50" i="167"/>
  <c r="AX50" i="167"/>
  <c r="AW50" i="167"/>
  <c r="AV50" i="167"/>
  <c r="AU50" i="167"/>
  <c r="AT50" i="167"/>
  <c r="AS50" i="167"/>
  <c r="AR50" i="167"/>
  <c r="AQ50" i="167"/>
  <c r="AP50" i="167"/>
  <c r="AO50" i="167"/>
  <c r="AN50" i="167"/>
  <c r="AM50" i="167"/>
  <c r="AL50" i="167"/>
  <c r="AK50" i="167"/>
  <c r="AJ50" i="167"/>
  <c r="AI50" i="167"/>
  <c r="AH50" i="167"/>
  <c r="AG50" i="167"/>
  <c r="AF50" i="167"/>
  <c r="AE50" i="167"/>
  <c r="AD50" i="167"/>
  <c r="AC50" i="167"/>
  <c r="AB50" i="167"/>
  <c r="AA50" i="167"/>
  <c r="Z50" i="167"/>
  <c r="Y50" i="167"/>
  <c r="X50" i="167"/>
  <c r="W50" i="167"/>
  <c r="V50" i="167"/>
  <c r="U50" i="167"/>
  <c r="T50" i="167"/>
  <c r="S50" i="167"/>
  <c r="R50" i="167"/>
  <c r="Q50" i="167"/>
  <c r="P50" i="167"/>
  <c r="O50" i="167"/>
  <c r="N50" i="167"/>
  <c r="M50" i="167"/>
  <c r="L50" i="167"/>
  <c r="K50" i="167"/>
  <c r="J50" i="167"/>
  <c r="I50" i="167"/>
  <c r="H50" i="167"/>
  <c r="G50" i="167"/>
  <c r="F50" i="167"/>
  <c r="E50" i="167"/>
  <c r="D50" i="167"/>
  <c r="C50" i="167"/>
  <c r="B50" i="167"/>
  <c r="A50" i="167"/>
  <c r="FE49" i="167"/>
  <c r="FD49" i="167"/>
  <c r="FC49" i="167"/>
  <c r="FB49" i="167"/>
  <c r="FA49" i="167"/>
  <c r="EZ49" i="167"/>
  <c r="EY49" i="167"/>
  <c r="EX49" i="167"/>
  <c r="EW49" i="167"/>
  <c r="EV49" i="167"/>
  <c r="EU49" i="167"/>
  <c r="ET49" i="167"/>
  <c r="ES49" i="167"/>
  <c r="ER49" i="167"/>
  <c r="EQ49" i="167"/>
  <c r="EP49" i="167"/>
  <c r="EO49" i="167"/>
  <c r="EN49" i="167"/>
  <c r="EM49" i="167"/>
  <c r="EL49" i="167"/>
  <c r="EK49" i="167"/>
  <c r="EJ49" i="167"/>
  <c r="EI49" i="167"/>
  <c r="EH49" i="167"/>
  <c r="EG49" i="167"/>
  <c r="EF49" i="167"/>
  <c r="EE49" i="167"/>
  <c r="ED49" i="167"/>
  <c r="EC49" i="167"/>
  <c r="EB49" i="167"/>
  <c r="EA49" i="167"/>
  <c r="DZ49" i="167"/>
  <c r="DY49" i="167"/>
  <c r="DX49" i="167"/>
  <c r="DW49" i="167"/>
  <c r="DV49" i="167"/>
  <c r="DU49" i="167"/>
  <c r="DT49" i="167"/>
  <c r="DS49" i="167"/>
  <c r="DR49" i="167"/>
  <c r="DQ49" i="167"/>
  <c r="DP49" i="167"/>
  <c r="DO49" i="167"/>
  <c r="DN49" i="167"/>
  <c r="DM49" i="167"/>
  <c r="DL49" i="167"/>
  <c r="DK49" i="167"/>
  <c r="DJ49" i="167"/>
  <c r="DI49" i="167"/>
  <c r="DH49" i="167"/>
  <c r="DG49" i="167"/>
  <c r="DF49" i="167"/>
  <c r="DE49" i="167"/>
  <c r="DD49" i="167"/>
  <c r="DC49" i="167"/>
  <c r="DB49" i="167"/>
  <c r="DA49" i="167"/>
  <c r="CZ49" i="167"/>
  <c r="CY49" i="167"/>
  <c r="CX49" i="167"/>
  <c r="CW49" i="167"/>
  <c r="CV49" i="167"/>
  <c r="CU49" i="167"/>
  <c r="CT49" i="167"/>
  <c r="CS49" i="167"/>
  <c r="CR49" i="167"/>
  <c r="CQ49" i="167"/>
  <c r="CP49" i="167"/>
  <c r="CO49" i="167"/>
  <c r="CN49" i="167"/>
  <c r="CM49" i="167"/>
  <c r="CL49" i="167"/>
  <c r="CK49" i="167"/>
  <c r="CJ49" i="167"/>
  <c r="CI49" i="167"/>
  <c r="CH49" i="167"/>
  <c r="CG49" i="167"/>
  <c r="CF49" i="167"/>
  <c r="CE49" i="167"/>
  <c r="CD49" i="167"/>
  <c r="CC49" i="167"/>
  <c r="CB49" i="167"/>
  <c r="CA49" i="167"/>
  <c r="BZ49" i="167"/>
  <c r="BY49" i="167"/>
  <c r="BX49" i="167"/>
  <c r="BW49" i="167"/>
  <c r="BV49" i="167"/>
  <c r="BU49" i="167"/>
  <c r="BT49" i="167"/>
  <c r="BS49" i="167"/>
  <c r="BR49" i="167"/>
  <c r="BQ49" i="167"/>
  <c r="BP49" i="167"/>
  <c r="BO49" i="167"/>
  <c r="BN49" i="167"/>
  <c r="BM49" i="167"/>
  <c r="BL49" i="167"/>
  <c r="BK49" i="167"/>
  <c r="BJ49" i="167"/>
  <c r="BI49" i="167"/>
  <c r="BH49" i="167"/>
  <c r="BG49" i="167"/>
  <c r="BF49" i="167"/>
  <c r="BE49" i="167"/>
  <c r="BD49" i="167"/>
  <c r="BC49" i="167"/>
  <c r="BB49" i="167"/>
  <c r="BA49" i="167"/>
  <c r="AZ49" i="167"/>
  <c r="AY49" i="167"/>
  <c r="AX49" i="167"/>
  <c r="AW49" i="167"/>
  <c r="AV49" i="167"/>
  <c r="AU49" i="167"/>
  <c r="AT49" i="167"/>
  <c r="AS49" i="167"/>
  <c r="AR49" i="167"/>
  <c r="AQ49" i="167"/>
  <c r="AP49" i="167"/>
  <c r="AO49" i="167"/>
  <c r="AN49" i="167"/>
  <c r="AM49" i="167"/>
  <c r="AL49" i="167"/>
  <c r="AK49" i="167"/>
  <c r="AJ49" i="167"/>
  <c r="AI49" i="167"/>
  <c r="AH49" i="167"/>
  <c r="AG49" i="167"/>
  <c r="AF49" i="167"/>
  <c r="AE49" i="167"/>
  <c r="AD49" i="167"/>
  <c r="AC49" i="167"/>
  <c r="AB49" i="167"/>
  <c r="AA49" i="167"/>
  <c r="Z49" i="167"/>
  <c r="Y49" i="167"/>
  <c r="X49" i="167"/>
  <c r="W49" i="167"/>
  <c r="V49" i="167"/>
  <c r="U49" i="167"/>
  <c r="T49" i="167"/>
  <c r="S49" i="167"/>
  <c r="R49" i="167"/>
  <c r="Q49" i="167"/>
  <c r="P49" i="167"/>
  <c r="O49" i="167"/>
  <c r="N49" i="167"/>
  <c r="M49" i="167"/>
  <c r="L49" i="167"/>
  <c r="K49" i="167"/>
  <c r="J49" i="167"/>
  <c r="I49" i="167"/>
  <c r="H49" i="167"/>
  <c r="G49" i="167"/>
  <c r="F49" i="167"/>
  <c r="E49" i="167"/>
  <c r="D49" i="167"/>
  <c r="C49" i="167"/>
  <c r="B49" i="167"/>
  <c r="A49" i="167"/>
  <c r="FE48" i="167"/>
  <c r="FD48" i="167"/>
  <c r="FC48" i="167"/>
  <c r="FB48" i="167"/>
  <c r="FA48" i="167"/>
  <c r="EZ48" i="167"/>
  <c r="EY48" i="167"/>
  <c r="EX48" i="167"/>
  <c r="EW48" i="167"/>
  <c r="EV48" i="167"/>
  <c r="EU48" i="167"/>
  <c r="ET48" i="167"/>
  <c r="ES48" i="167"/>
  <c r="ER48" i="167"/>
  <c r="EQ48" i="167"/>
  <c r="EP48" i="167"/>
  <c r="EO48" i="167"/>
  <c r="EN48" i="167"/>
  <c r="EM48" i="167"/>
  <c r="EL48" i="167"/>
  <c r="EK48" i="167"/>
  <c r="EJ48" i="167"/>
  <c r="EI48" i="167"/>
  <c r="EH48" i="167"/>
  <c r="EG48" i="167"/>
  <c r="EF48" i="167"/>
  <c r="EE48" i="167"/>
  <c r="ED48" i="167"/>
  <c r="EC48" i="167"/>
  <c r="EB48" i="167"/>
  <c r="EA48" i="167"/>
  <c r="DZ48" i="167"/>
  <c r="DY48" i="167"/>
  <c r="DX48" i="167"/>
  <c r="DW48" i="167"/>
  <c r="DV48" i="167"/>
  <c r="DU48" i="167"/>
  <c r="DT48" i="167"/>
  <c r="DS48" i="167"/>
  <c r="DR48" i="167"/>
  <c r="DQ48" i="167"/>
  <c r="DP48" i="167"/>
  <c r="DO48" i="167"/>
  <c r="DN48" i="167"/>
  <c r="DM48" i="167"/>
  <c r="DL48" i="167"/>
  <c r="DK48" i="167"/>
  <c r="DJ48" i="167"/>
  <c r="DI48" i="167"/>
  <c r="DH48" i="167"/>
  <c r="DG48" i="167"/>
  <c r="DF48" i="167"/>
  <c r="DE48" i="167"/>
  <c r="DD48" i="167"/>
  <c r="DC48" i="167"/>
  <c r="DB48" i="167"/>
  <c r="DA48" i="167"/>
  <c r="CZ48" i="167"/>
  <c r="CY48" i="167"/>
  <c r="CX48" i="167"/>
  <c r="CW48" i="167"/>
  <c r="CV48" i="167"/>
  <c r="CU48" i="167"/>
  <c r="CT48" i="167"/>
  <c r="CS48" i="167"/>
  <c r="CR48" i="167"/>
  <c r="CQ48" i="167"/>
  <c r="CP48" i="167"/>
  <c r="CO48" i="167"/>
  <c r="CN48" i="167"/>
  <c r="CM48" i="167"/>
  <c r="CL48" i="167"/>
  <c r="CK48" i="167"/>
  <c r="CJ48" i="167"/>
  <c r="CI48" i="167"/>
  <c r="CH48" i="167"/>
  <c r="CG48" i="167"/>
  <c r="CF48" i="167"/>
  <c r="CE48" i="167"/>
  <c r="CD48" i="167"/>
  <c r="CC48" i="167"/>
  <c r="CB48" i="167"/>
  <c r="CA48" i="167"/>
  <c r="BZ48" i="167"/>
  <c r="BY48" i="167"/>
  <c r="BX48" i="167"/>
  <c r="BW48" i="167"/>
  <c r="BV48" i="167"/>
  <c r="BU48" i="167"/>
  <c r="BT48" i="167"/>
  <c r="BS48" i="167"/>
  <c r="BR48" i="167"/>
  <c r="BQ48" i="167"/>
  <c r="BP48" i="167"/>
  <c r="BO48" i="167"/>
  <c r="BN48" i="167"/>
  <c r="BM48" i="167"/>
  <c r="BL48" i="167"/>
  <c r="BK48" i="167"/>
  <c r="BJ48" i="167"/>
  <c r="BI48" i="167"/>
  <c r="BH48" i="167"/>
  <c r="BG48" i="167"/>
  <c r="BF48" i="167"/>
  <c r="BE48" i="167"/>
  <c r="BD48" i="167"/>
  <c r="BC48" i="167"/>
  <c r="BB48" i="167"/>
  <c r="BA48" i="167"/>
  <c r="AZ48" i="167"/>
  <c r="AY48" i="167"/>
  <c r="AX48" i="167"/>
  <c r="AW48" i="167"/>
  <c r="AV48" i="167"/>
  <c r="AU48" i="167"/>
  <c r="AT48" i="167"/>
  <c r="AS48" i="167"/>
  <c r="AR48" i="167"/>
  <c r="AQ48" i="167"/>
  <c r="AP48" i="167"/>
  <c r="AO48" i="167"/>
  <c r="AN48" i="167"/>
  <c r="AM48" i="167"/>
  <c r="AL48" i="167"/>
  <c r="AK48" i="167"/>
  <c r="AJ48" i="167"/>
  <c r="AI48" i="167"/>
  <c r="AH48" i="167"/>
  <c r="AG48" i="167"/>
  <c r="AF48" i="167"/>
  <c r="AE48" i="167"/>
  <c r="AD48" i="167"/>
  <c r="AC48" i="167"/>
  <c r="AB48" i="167"/>
  <c r="AA48" i="167"/>
  <c r="Z48" i="167"/>
  <c r="Y48" i="167"/>
  <c r="X48" i="167"/>
  <c r="W48" i="167"/>
  <c r="V48" i="167"/>
  <c r="U48" i="167"/>
  <c r="T48" i="167"/>
  <c r="S48" i="167"/>
  <c r="R48" i="167"/>
  <c r="Q48" i="167"/>
  <c r="P48" i="167"/>
  <c r="O48" i="167"/>
  <c r="N48" i="167"/>
  <c r="M48" i="167"/>
  <c r="L48" i="167"/>
  <c r="K48" i="167"/>
  <c r="J48" i="167"/>
  <c r="I48" i="167"/>
  <c r="H48" i="167"/>
  <c r="G48" i="167"/>
  <c r="F48" i="167"/>
  <c r="E48" i="167"/>
  <c r="D48" i="167"/>
  <c r="C48" i="167"/>
  <c r="B48" i="167"/>
  <c r="A48" i="167"/>
  <c r="FE47" i="167"/>
  <c r="FD47" i="167"/>
  <c r="FC47" i="167"/>
  <c r="FB47" i="167"/>
  <c r="FA47" i="167"/>
  <c r="EZ47" i="167"/>
  <c r="EY47" i="167"/>
  <c r="EX47" i="167"/>
  <c r="EW47" i="167"/>
  <c r="EV47" i="167"/>
  <c r="EU47" i="167"/>
  <c r="ET47" i="167"/>
  <c r="ES47" i="167"/>
  <c r="ER47" i="167"/>
  <c r="EQ47" i="167"/>
  <c r="EP47" i="167"/>
  <c r="EO47" i="167"/>
  <c r="EN47" i="167"/>
  <c r="EM47" i="167"/>
  <c r="EL47" i="167"/>
  <c r="EK47" i="167"/>
  <c r="EJ47" i="167"/>
  <c r="EI47" i="167"/>
  <c r="EH47" i="167"/>
  <c r="EG47" i="167"/>
  <c r="EF47" i="167"/>
  <c r="EE47" i="167"/>
  <c r="ED47" i="167"/>
  <c r="EC47" i="167"/>
  <c r="EB47" i="167"/>
  <c r="EA47" i="167"/>
  <c r="DZ47" i="167"/>
  <c r="DY47" i="167"/>
  <c r="DX47" i="167"/>
  <c r="DW47" i="167"/>
  <c r="DV47" i="167"/>
  <c r="DU47" i="167"/>
  <c r="DT47" i="167"/>
  <c r="DS47" i="167"/>
  <c r="DR47" i="167"/>
  <c r="DQ47" i="167"/>
  <c r="DP47" i="167"/>
  <c r="DO47" i="167"/>
  <c r="DN47" i="167"/>
  <c r="DM47" i="167"/>
  <c r="DL47" i="167"/>
  <c r="DK47" i="167"/>
  <c r="DJ47" i="167"/>
  <c r="DI47" i="167"/>
  <c r="DH47" i="167"/>
  <c r="DG47" i="167"/>
  <c r="DF47" i="167"/>
  <c r="DE47" i="167"/>
  <c r="DD47" i="167"/>
  <c r="DC47" i="167"/>
  <c r="DB47" i="167"/>
  <c r="DA47" i="167"/>
  <c r="CZ47" i="167"/>
  <c r="CY47" i="167"/>
  <c r="CX47" i="167"/>
  <c r="CW47" i="167"/>
  <c r="CV47" i="167"/>
  <c r="CU47" i="167"/>
  <c r="CT47" i="167"/>
  <c r="CS47" i="167"/>
  <c r="CR47" i="167"/>
  <c r="CQ47" i="167"/>
  <c r="CP47" i="167"/>
  <c r="CO47" i="167"/>
  <c r="CN47" i="167"/>
  <c r="CM47" i="167"/>
  <c r="CL47" i="167"/>
  <c r="CK47" i="167"/>
  <c r="CJ47" i="167"/>
  <c r="CI47" i="167"/>
  <c r="CH47" i="167"/>
  <c r="CG47" i="167"/>
  <c r="CF47" i="167"/>
  <c r="CE47" i="167"/>
  <c r="CD47" i="167"/>
  <c r="CC47" i="167"/>
  <c r="CB47" i="167"/>
  <c r="CA47" i="167"/>
  <c r="BZ47" i="167"/>
  <c r="BY47" i="167"/>
  <c r="BX47" i="167"/>
  <c r="BW47" i="167"/>
  <c r="BV47" i="167"/>
  <c r="BU47" i="167"/>
  <c r="BT47" i="167"/>
  <c r="BS47" i="167"/>
  <c r="BR47" i="167"/>
  <c r="BQ47" i="167"/>
  <c r="BP47" i="167"/>
  <c r="BO47" i="167"/>
  <c r="BN47" i="167"/>
  <c r="BM47" i="167"/>
  <c r="BL47" i="167"/>
  <c r="BK47" i="167"/>
  <c r="BJ47" i="167"/>
  <c r="BI47" i="167"/>
  <c r="BH47" i="167"/>
  <c r="BG47" i="167"/>
  <c r="BF47" i="167"/>
  <c r="BE47" i="167"/>
  <c r="BD47" i="167"/>
  <c r="BC47" i="167"/>
  <c r="BB47" i="167"/>
  <c r="BA47" i="167"/>
  <c r="AZ47" i="167"/>
  <c r="AY47" i="167"/>
  <c r="AX47" i="167"/>
  <c r="AW47" i="167"/>
  <c r="AV47" i="167"/>
  <c r="AU47" i="167"/>
  <c r="AT47" i="167"/>
  <c r="AS47" i="167"/>
  <c r="AR47" i="167"/>
  <c r="AQ47" i="167"/>
  <c r="AP47" i="167"/>
  <c r="AO47" i="167"/>
  <c r="AN47" i="167"/>
  <c r="AM47" i="167"/>
  <c r="AL47" i="167"/>
  <c r="AK47" i="167"/>
  <c r="AJ47" i="167"/>
  <c r="AI47" i="167"/>
  <c r="AH47" i="167"/>
  <c r="AG47" i="167"/>
  <c r="AF47" i="167"/>
  <c r="AE47" i="167"/>
  <c r="AD47" i="167"/>
  <c r="AC47" i="167"/>
  <c r="AB47" i="167"/>
  <c r="AA47" i="167"/>
  <c r="Z47" i="167"/>
  <c r="Y47" i="167"/>
  <c r="X47" i="167"/>
  <c r="W47" i="167"/>
  <c r="V47" i="167"/>
  <c r="U47" i="167"/>
  <c r="T47" i="167"/>
  <c r="S47" i="167"/>
  <c r="R47" i="167"/>
  <c r="Q47" i="167"/>
  <c r="P47" i="167"/>
  <c r="O47" i="167"/>
  <c r="N47" i="167"/>
  <c r="M47" i="167"/>
  <c r="L47" i="167"/>
  <c r="K47" i="167"/>
  <c r="J47" i="167"/>
  <c r="I47" i="167"/>
  <c r="H47" i="167"/>
  <c r="G47" i="167"/>
  <c r="F47" i="167"/>
  <c r="E47" i="167"/>
  <c r="D47" i="167"/>
  <c r="C47" i="167"/>
  <c r="B47" i="167"/>
  <c r="A47" i="167"/>
  <c r="FE46" i="167"/>
  <c r="FD46" i="167"/>
  <c r="FC46" i="167"/>
  <c r="FB46" i="167"/>
  <c r="FA46" i="167"/>
  <c r="EZ46" i="167"/>
  <c r="EY46" i="167"/>
  <c r="EX46" i="167"/>
  <c r="EW46" i="167"/>
  <c r="EV46" i="167"/>
  <c r="EU46" i="167"/>
  <c r="ET46" i="167"/>
  <c r="ES46" i="167"/>
  <c r="ER46" i="167"/>
  <c r="EQ46" i="167"/>
  <c r="EP46" i="167"/>
  <c r="EO46" i="167"/>
  <c r="EN46" i="167"/>
  <c r="EM46" i="167"/>
  <c r="EL46" i="167"/>
  <c r="EK46" i="167"/>
  <c r="EJ46" i="167"/>
  <c r="EI46" i="167"/>
  <c r="EH46" i="167"/>
  <c r="EG46" i="167"/>
  <c r="EF46" i="167"/>
  <c r="EE46" i="167"/>
  <c r="ED46" i="167"/>
  <c r="EC46" i="167"/>
  <c r="EB46" i="167"/>
  <c r="EA46" i="167"/>
  <c r="DZ46" i="167"/>
  <c r="DY46" i="167"/>
  <c r="DX46" i="167"/>
  <c r="DW46" i="167"/>
  <c r="DV46" i="167"/>
  <c r="DU46" i="167"/>
  <c r="DT46" i="167"/>
  <c r="DS46" i="167"/>
  <c r="DR46" i="167"/>
  <c r="DQ46" i="167"/>
  <c r="DP46" i="167"/>
  <c r="DO46" i="167"/>
  <c r="DN46" i="167"/>
  <c r="DM46" i="167"/>
  <c r="DL46" i="167"/>
  <c r="DK46" i="167"/>
  <c r="DJ46" i="167"/>
  <c r="DI46" i="167"/>
  <c r="DH46" i="167"/>
  <c r="DG46" i="167"/>
  <c r="DF46" i="167"/>
  <c r="DE46" i="167"/>
  <c r="DD46" i="167"/>
  <c r="DC46" i="167"/>
  <c r="DB46" i="167"/>
  <c r="DA46" i="167"/>
  <c r="CZ46" i="167"/>
  <c r="CY46" i="167"/>
  <c r="CX46" i="167"/>
  <c r="CW46" i="167"/>
  <c r="CV46" i="167"/>
  <c r="CU46" i="167"/>
  <c r="CT46" i="167"/>
  <c r="CS46" i="167"/>
  <c r="CR46" i="167"/>
  <c r="CQ46" i="167"/>
  <c r="CP46" i="167"/>
  <c r="CO46" i="167"/>
  <c r="CN46" i="167"/>
  <c r="CM46" i="167"/>
  <c r="CL46" i="167"/>
  <c r="CK46" i="167"/>
  <c r="CJ46" i="167"/>
  <c r="CI46" i="167"/>
  <c r="CH46" i="167"/>
  <c r="CG46" i="167"/>
  <c r="CF46" i="167"/>
  <c r="CE46" i="167"/>
  <c r="CD46" i="167"/>
  <c r="CC46" i="167"/>
  <c r="CB46" i="167"/>
  <c r="CA46" i="167"/>
  <c r="BZ46" i="167"/>
  <c r="BY46" i="167"/>
  <c r="BX46" i="167"/>
  <c r="BW46" i="167"/>
  <c r="BV46" i="167"/>
  <c r="BU46" i="167"/>
  <c r="BT46" i="167"/>
  <c r="BS46" i="167"/>
  <c r="BR46" i="167"/>
  <c r="BQ46" i="167"/>
  <c r="BP46" i="167"/>
  <c r="BO46" i="167"/>
  <c r="BN46" i="167"/>
  <c r="BM46" i="167"/>
  <c r="BL46" i="167"/>
  <c r="BK46" i="167"/>
  <c r="BJ46" i="167"/>
  <c r="BI46" i="167"/>
  <c r="BH46" i="167"/>
  <c r="BG46" i="167"/>
  <c r="BF46" i="167"/>
  <c r="BE46" i="167"/>
  <c r="BD46" i="167"/>
  <c r="BC46" i="167"/>
  <c r="BB46" i="167"/>
  <c r="BA46" i="167"/>
  <c r="AZ46" i="167"/>
  <c r="AY46" i="167"/>
  <c r="AX46" i="167"/>
  <c r="AW46" i="167"/>
  <c r="AV46" i="167"/>
  <c r="AU46" i="167"/>
  <c r="AT46" i="167"/>
  <c r="AS46" i="167"/>
  <c r="AR46" i="167"/>
  <c r="AQ46" i="167"/>
  <c r="AP46" i="167"/>
  <c r="AO46" i="167"/>
  <c r="AN46" i="167"/>
  <c r="AM46" i="167"/>
  <c r="AL46" i="167"/>
  <c r="AK46" i="167"/>
  <c r="AJ46" i="167"/>
  <c r="AI46" i="167"/>
  <c r="AH46" i="167"/>
  <c r="AG46" i="167"/>
  <c r="AF46" i="167"/>
  <c r="AE46" i="167"/>
  <c r="AD46" i="167"/>
  <c r="AC46" i="167"/>
  <c r="AB46" i="167"/>
  <c r="AA46" i="167"/>
  <c r="Z46" i="167"/>
  <c r="Y46" i="167"/>
  <c r="X46" i="167"/>
  <c r="W46" i="167"/>
  <c r="V46" i="167"/>
  <c r="U46" i="167"/>
  <c r="T46" i="167"/>
  <c r="S46" i="167"/>
  <c r="R46" i="167"/>
  <c r="Q46" i="167"/>
  <c r="P46" i="167"/>
  <c r="O46" i="167"/>
  <c r="N46" i="167"/>
  <c r="M46" i="167"/>
  <c r="L46" i="167"/>
  <c r="K46" i="167"/>
  <c r="J46" i="167"/>
  <c r="I46" i="167"/>
  <c r="H46" i="167"/>
  <c r="G46" i="167"/>
  <c r="F46" i="167"/>
  <c r="E46" i="167"/>
  <c r="D46" i="167"/>
  <c r="C46" i="167"/>
  <c r="B46" i="167"/>
  <c r="A46" i="167"/>
  <c r="FE45" i="167"/>
  <c r="FD45" i="167"/>
  <c r="FC45" i="167"/>
  <c r="FB45" i="167"/>
  <c r="FA45" i="167"/>
  <c r="EZ45" i="167"/>
  <c r="EY45" i="167"/>
  <c r="EX45" i="167"/>
  <c r="EW45" i="167"/>
  <c r="EV45" i="167"/>
  <c r="EU45" i="167"/>
  <c r="ET45" i="167"/>
  <c r="ES45" i="167"/>
  <c r="ER45" i="167"/>
  <c r="EQ45" i="167"/>
  <c r="EP45" i="167"/>
  <c r="EO45" i="167"/>
  <c r="EN45" i="167"/>
  <c r="EM45" i="167"/>
  <c r="EL45" i="167"/>
  <c r="EK45" i="167"/>
  <c r="EJ45" i="167"/>
  <c r="EI45" i="167"/>
  <c r="EH45" i="167"/>
  <c r="EG45" i="167"/>
  <c r="EF45" i="167"/>
  <c r="EE45" i="167"/>
  <c r="ED45" i="167"/>
  <c r="EC45" i="167"/>
  <c r="EB45" i="167"/>
  <c r="EA45" i="167"/>
  <c r="DZ45" i="167"/>
  <c r="DY45" i="167"/>
  <c r="DX45" i="167"/>
  <c r="DW45" i="167"/>
  <c r="DV45" i="167"/>
  <c r="DU45" i="167"/>
  <c r="DT45" i="167"/>
  <c r="DS45" i="167"/>
  <c r="DR45" i="167"/>
  <c r="DQ45" i="167"/>
  <c r="DP45" i="167"/>
  <c r="DO45" i="167"/>
  <c r="DN45" i="167"/>
  <c r="DM45" i="167"/>
  <c r="DL45" i="167"/>
  <c r="DK45" i="167"/>
  <c r="DJ45" i="167"/>
  <c r="DI45" i="167"/>
  <c r="DH45" i="167"/>
  <c r="DG45" i="167"/>
  <c r="DF45" i="167"/>
  <c r="DE45" i="167"/>
  <c r="DD45" i="167"/>
  <c r="DC45" i="167"/>
  <c r="DB45" i="167"/>
  <c r="DA45" i="167"/>
  <c r="CZ45" i="167"/>
  <c r="CY45" i="167"/>
  <c r="CX45" i="167"/>
  <c r="CW45" i="167"/>
  <c r="CV45" i="167"/>
  <c r="CU45" i="167"/>
  <c r="CT45" i="167"/>
  <c r="CS45" i="167"/>
  <c r="CR45" i="167"/>
  <c r="CQ45" i="167"/>
  <c r="CP45" i="167"/>
  <c r="CO45" i="167"/>
  <c r="CN45" i="167"/>
  <c r="CM45" i="167"/>
  <c r="CL45" i="167"/>
  <c r="CK45" i="167"/>
  <c r="CJ45" i="167"/>
  <c r="CI45" i="167"/>
  <c r="CH45" i="167"/>
  <c r="CG45" i="167"/>
  <c r="CF45" i="167"/>
  <c r="CE45" i="167"/>
  <c r="CD45" i="167"/>
  <c r="CC45" i="167"/>
  <c r="CB45" i="167"/>
  <c r="CA45" i="167"/>
  <c r="BZ45" i="167"/>
  <c r="BY45" i="167"/>
  <c r="BX45" i="167"/>
  <c r="BW45" i="167"/>
  <c r="BV45" i="167"/>
  <c r="BU45" i="167"/>
  <c r="BT45" i="167"/>
  <c r="BS45" i="167"/>
  <c r="BR45" i="167"/>
  <c r="BQ45" i="167"/>
  <c r="BP45" i="167"/>
  <c r="BO45" i="167"/>
  <c r="BN45" i="167"/>
  <c r="BM45" i="167"/>
  <c r="BL45" i="167"/>
  <c r="BK45" i="167"/>
  <c r="BJ45" i="167"/>
  <c r="BI45" i="167"/>
  <c r="BH45" i="167"/>
  <c r="BG45" i="167"/>
  <c r="BF45" i="167"/>
  <c r="BE45" i="167"/>
  <c r="BD45" i="167"/>
  <c r="BC45" i="167"/>
  <c r="BB45" i="167"/>
  <c r="BA45" i="167"/>
  <c r="AZ45" i="167"/>
  <c r="AY45" i="167"/>
  <c r="AX45" i="167"/>
  <c r="AW45" i="167"/>
  <c r="AV45" i="167"/>
  <c r="AU45" i="167"/>
  <c r="AT45" i="167"/>
  <c r="AS45" i="167"/>
  <c r="AR45" i="167"/>
  <c r="AQ45" i="167"/>
  <c r="AP45" i="167"/>
  <c r="AO45" i="167"/>
  <c r="AN45" i="167"/>
  <c r="AM45" i="167"/>
  <c r="AL45" i="167"/>
  <c r="AK45" i="167"/>
  <c r="AJ45" i="167"/>
  <c r="AI45" i="167"/>
  <c r="AH45" i="167"/>
  <c r="AG45" i="167"/>
  <c r="AF45" i="167"/>
  <c r="AE45" i="167"/>
  <c r="AD45" i="167"/>
  <c r="AC45" i="167"/>
  <c r="AB45" i="167"/>
  <c r="AA45" i="167"/>
  <c r="Z45" i="167"/>
  <c r="Y45" i="167"/>
  <c r="X45" i="167"/>
  <c r="W45" i="167"/>
  <c r="V45" i="167"/>
  <c r="U45" i="167"/>
  <c r="T45" i="167"/>
  <c r="S45" i="167"/>
  <c r="R45" i="167"/>
  <c r="Q45" i="167"/>
  <c r="P45" i="167"/>
  <c r="O45" i="167"/>
  <c r="N45" i="167"/>
  <c r="M45" i="167"/>
  <c r="L45" i="167"/>
  <c r="K45" i="167"/>
  <c r="J45" i="167"/>
  <c r="I45" i="167"/>
  <c r="H45" i="167"/>
  <c r="G45" i="167"/>
  <c r="F45" i="167"/>
  <c r="E45" i="167"/>
  <c r="D45" i="167"/>
  <c r="C45" i="167"/>
  <c r="B45" i="167"/>
  <c r="A45" i="167"/>
  <c r="FE44" i="167"/>
  <c r="FD44" i="167"/>
  <c r="FC44" i="167"/>
  <c r="FB44" i="167"/>
  <c r="FA44" i="167"/>
  <c r="EZ44" i="167"/>
  <c r="EY44" i="167"/>
  <c r="EX44" i="167"/>
  <c r="EW44" i="167"/>
  <c r="EV44" i="167"/>
  <c r="EU44" i="167"/>
  <c r="ET44" i="167"/>
  <c r="ES44" i="167"/>
  <c r="ER44" i="167"/>
  <c r="EQ44" i="167"/>
  <c r="EP44" i="167"/>
  <c r="EO44" i="167"/>
  <c r="EN44" i="167"/>
  <c r="EM44" i="167"/>
  <c r="EL44" i="167"/>
  <c r="EK44" i="167"/>
  <c r="EJ44" i="167"/>
  <c r="EI44" i="167"/>
  <c r="EH44" i="167"/>
  <c r="EG44" i="167"/>
  <c r="EF44" i="167"/>
  <c r="EE44" i="167"/>
  <c r="ED44" i="167"/>
  <c r="EC44" i="167"/>
  <c r="EB44" i="167"/>
  <c r="EA44" i="167"/>
  <c r="DZ44" i="167"/>
  <c r="DY44" i="167"/>
  <c r="DX44" i="167"/>
  <c r="DW44" i="167"/>
  <c r="DV44" i="167"/>
  <c r="DU44" i="167"/>
  <c r="DT44" i="167"/>
  <c r="DS44" i="167"/>
  <c r="DR44" i="167"/>
  <c r="DQ44" i="167"/>
  <c r="DP44" i="167"/>
  <c r="DO44" i="167"/>
  <c r="DN44" i="167"/>
  <c r="DM44" i="167"/>
  <c r="DL44" i="167"/>
  <c r="DK44" i="167"/>
  <c r="DJ44" i="167"/>
  <c r="DI44" i="167"/>
  <c r="DH44" i="167"/>
  <c r="DG44" i="167"/>
  <c r="DF44" i="167"/>
  <c r="DE44" i="167"/>
  <c r="DD44" i="167"/>
  <c r="DC44" i="167"/>
  <c r="DB44" i="167"/>
  <c r="DA44" i="167"/>
  <c r="CZ44" i="167"/>
  <c r="CY44" i="167"/>
  <c r="CX44" i="167"/>
  <c r="CW44" i="167"/>
  <c r="CV44" i="167"/>
  <c r="CU44" i="167"/>
  <c r="CT44" i="167"/>
  <c r="CS44" i="167"/>
  <c r="CR44" i="167"/>
  <c r="CQ44" i="167"/>
  <c r="CP44" i="167"/>
  <c r="CO44" i="167"/>
  <c r="CN44" i="167"/>
  <c r="CM44" i="167"/>
  <c r="CL44" i="167"/>
  <c r="CK44" i="167"/>
  <c r="CJ44" i="167"/>
  <c r="CI44" i="167"/>
  <c r="CH44" i="167"/>
  <c r="CG44" i="167"/>
  <c r="CF44" i="167"/>
  <c r="CE44" i="167"/>
  <c r="CD44" i="167"/>
  <c r="CC44" i="167"/>
  <c r="CB44" i="167"/>
  <c r="CA44" i="167"/>
  <c r="BZ44" i="167"/>
  <c r="BY44" i="167"/>
  <c r="BX44" i="167"/>
  <c r="BW44" i="167"/>
  <c r="BV44" i="167"/>
  <c r="BU44" i="167"/>
  <c r="BT44" i="167"/>
  <c r="BS44" i="167"/>
  <c r="BR44" i="167"/>
  <c r="BQ44" i="167"/>
  <c r="BP44" i="167"/>
  <c r="BO44" i="167"/>
  <c r="BN44" i="167"/>
  <c r="BM44" i="167"/>
  <c r="BL44" i="167"/>
  <c r="BK44" i="167"/>
  <c r="BJ44" i="167"/>
  <c r="BI44" i="167"/>
  <c r="BH44" i="167"/>
  <c r="BG44" i="167"/>
  <c r="BF44" i="167"/>
  <c r="BE44" i="167"/>
  <c r="BD44" i="167"/>
  <c r="BC44" i="167"/>
  <c r="BB44" i="167"/>
  <c r="BA44" i="167"/>
  <c r="AZ44" i="167"/>
  <c r="AY44" i="167"/>
  <c r="AX44" i="167"/>
  <c r="AW44" i="167"/>
  <c r="AV44" i="167"/>
  <c r="AU44" i="167"/>
  <c r="AT44" i="167"/>
  <c r="AS44" i="167"/>
  <c r="AR44" i="167"/>
  <c r="AQ44" i="167"/>
  <c r="AP44" i="167"/>
  <c r="AO44" i="167"/>
  <c r="AN44" i="167"/>
  <c r="AM44" i="167"/>
  <c r="AL44" i="167"/>
  <c r="AK44" i="167"/>
  <c r="AJ44" i="167"/>
  <c r="AI44" i="167"/>
  <c r="AH44" i="167"/>
  <c r="AG44" i="167"/>
  <c r="AF44" i="167"/>
  <c r="AE44" i="167"/>
  <c r="AD44" i="167"/>
  <c r="AC44" i="167"/>
  <c r="AB44" i="167"/>
  <c r="AA44" i="167"/>
  <c r="Z44" i="167"/>
  <c r="Y44" i="167"/>
  <c r="X44" i="167"/>
  <c r="W44" i="167"/>
  <c r="V44" i="167"/>
  <c r="U44" i="167"/>
  <c r="T44" i="167"/>
  <c r="S44" i="167"/>
  <c r="R44" i="167"/>
  <c r="Q44" i="167"/>
  <c r="P44" i="167"/>
  <c r="O44" i="167"/>
  <c r="N44" i="167"/>
  <c r="M44" i="167"/>
  <c r="L44" i="167"/>
  <c r="K44" i="167"/>
  <c r="J44" i="167"/>
  <c r="I44" i="167"/>
  <c r="H44" i="167"/>
  <c r="G44" i="167"/>
  <c r="F44" i="167"/>
  <c r="E44" i="167"/>
  <c r="D44" i="167"/>
  <c r="C44" i="167"/>
  <c r="B44" i="167"/>
  <c r="A44" i="167"/>
  <c r="FE43" i="167"/>
  <c r="FD43" i="167"/>
  <c r="FC43" i="167"/>
  <c r="FB43" i="167"/>
  <c r="FA43" i="167"/>
  <c r="EZ43" i="167"/>
  <c r="EY43" i="167"/>
  <c r="EX43" i="167"/>
  <c r="EW43" i="167"/>
  <c r="EV43" i="167"/>
  <c r="EU43" i="167"/>
  <c r="ET43" i="167"/>
  <c r="ES43" i="167"/>
  <c r="ER43" i="167"/>
  <c r="EQ43" i="167"/>
  <c r="EP43" i="167"/>
  <c r="EO43" i="167"/>
  <c r="EN43" i="167"/>
  <c r="EM43" i="167"/>
  <c r="EL43" i="167"/>
  <c r="EK43" i="167"/>
  <c r="EJ43" i="167"/>
  <c r="EI43" i="167"/>
  <c r="EH43" i="167"/>
  <c r="EG43" i="167"/>
  <c r="EF43" i="167"/>
  <c r="EE43" i="167"/>
  <c r="ED43" i="167"/>
  <c r="EC43" i="167"/>
  <c r="EB43" i="167"/>
  <c r="EA43" i="167"/>
  <c r="DZ43" i="167"/>
  <c r="DY43" i="167"/>
  <c r="DX43" i="167"/>
  <c r="DW43" i="167"/>
  <c r="DV43" i="167"/>
  <c r="DU43" i="167"/>
  <c r="DT43" i="167"/>
  <c r="DS43" i="167"/>
  <c r="DR43" i="167"/>
  <c r="DQ43" i="167"/>
  <c r="DP43" i="167"/>
  <c r="DO43" i="167"/>
  <c r="DN43" i="167"/>
  <c r="DM43" i="167"/>
  <c r="DL43" i="167"/>
  <c r="DK43" i="167"/>
  <c r="DJ43" i="167"/>
  <c r="DI43" i="167"/>
  <c r="DH43" i="167"/>
  <c r="DG43" i="167"/>
  <c r="DF43" i="167"/>
  <c r="DE43" i="167"/>
  <c r="DD43" i="167"/>
  <c r="DC43" i="167"/>
  <c r="DB43" i="167"/>
  <c r="DA43" i="167"/>
  <c r="CZ43" i="167"/>
  <c r="CY43" i="167"/>
  <c r="CX43" i="167"/>
  <c r="CW43" i="167"/>
  <c r="CV43" i="167"/>
  <c r="CU43" i="167"/>
  <c r="CT43" i="167"/>
  <c r="CS43" i="167"/>
  <c r="CR43" i="167"/>
  <c r="CQ43" i="167"/>
  <c r="CP43" i="167"/>
  <c r="CO43" i="167"/>
  <c r="CN43" i="167"/>
  <c r="CM43" i="167"/>
  <c r="CL43" i="167"/>
  <c r="CK43" i="167"/>
  <c r="CJ43" i="167"/>
  <c r="CI43" i="167"/>
  <c r="CH43" i="167"/>
  <c r="CG43" i="167"/>
  <c r="CF43" i="167"/>
  <c r="CE43" i="167"/>
  <c r="CD43" i="167"/>
  <c r="CC43" i="167"/>
  <c r="CB43" i="167"/>
  <c r="CA43" i="167"/>
  <c r="BZ43" i="167"/>
  <c r="BY43" i="167"/>
  <c r="BX43" i="167"/>
  <c r="BW43" i="167"/>
  <c r="BV43" i="167"/>
  <c r="BU43" i="167"/>
  <c r="BT43" i="167"/>
  <c r="BS43" i="167"/>
  <c r="BR43" i="167"/>
  <c r="BQ43" i="167"/>
  <c r="BP43" i="167"/>
  <c r="BO43" i="167"/>
  <c r="BN43" i="167"/>
  <c r="BM43" i="167"/>
  <c r="BL43" i="167"/>
  <c r="BK43" i="167"/>
  <c r="BJ43" i="167"/>
  <c r="BI43" i="167"/>
  <c r="BH43" i="167"/>
  <c r="BG43" i="167"/>
  <c r="BF43" i="167"/>
  <c r="BE43" i="167"/>
  <c r="BD43" i="167"/>
  <c r="BC43" i="167"/>
  <c r="BB43" i="167"/>
  <c r="BA43" i="167"/>
  <c r="AZ43" i="167"/>
  <c r="AY43" i="167"/>
  <c r="AX43" i="167"/>
  <c r="AW43" i="167"/>
  <c r="AV43" i="167"/>
  <c r="AU43" i="167"/>
  <c r="AT43" i="167"/>
  <c r="AS43" i="167"/>
  <c r="AR43" i="167"/>
  <c r="AQ43" i="167"/>
  <c r="AP43" i="167"/>
  <c r="AO43" i="167"/>
  <c r="AN43" i="167"/>
  <c r="AM43" i="167"/>
  <c r="AL43" i="167"/>
  <c r="AK43" i="167"/>
  <c r="AJ43" i="167"/>
  <c r="AI43" i="167"/>
  <c r="AH43" i="167"/>
  <c r="AG43" i="167"/>
  <c r="AF43" i="167"/>
  <c r="AE43" i="167"/>
  <c r="AD43" i="167"/>
  <c r="AC43" i="167"/>
  <c r="AB43" i="167"/>
  <c r="AA43" i="167"/>
  <c r="Z43" i="167"/>
  <c r="Y43" i="167"/>
  <c r="X43" i="167"/>
  <c r="W43" i="167"/>
  <c r="V43" i="167"/>
  <c r="U43" i="167"/>
  <c r="T43" i="167"/>
  <c r="S43" i="167"/>
  <c r="R43" i="167"/>
  <c r="Q43" i="167"/>
  <c r="P43" i="167"/>
  <c r="O43" i="167"/>
  <c r="N43" i="167"/>
  <c r="M43" i="167"/>
  <c r="L43" i="167"/>
  <c r="K43" i="167"/>
  <c r="J43" i="167"/>
  <c r="I43" i="167"/>
  <c r="H43" i="167"/>
  <c r="G43" i="167"/>
  <c r="F43" i="167"/>
  <c r="E43" i="167"/>
  <c r="D43" i="167"/>
  <c r="C43" i="167"/>
  <c r="B43" i="167"/>
  <c r="A43" i="167"/>
  <c r="FE42" i="167"/>
  <c r="FD42" i="167"/>
  <c r="FC42" i="167"/>
  <c r="FB42" i="167"/>
  <c r="FA42" i="167"/>
  <c r="EZ42" i="167"/>
  <c r="EY42" i="167"/>
  <c r="EX42" i="167"/>
  <c r="EW42" i="167"/>
  <c r="EV42" i="167"/>
  <c r="EU42" i="167"/>
  <c r="ET42" i="167"/>
  <c r="ES42" i="167"/>
  <c r="ER42" i="167"/>
  <c r="EQ42" i="167"/>
  <c r="EP42" i="167"/>
  <c r="EO42" i="167"/>
  <c r="EN42" i="167"/>
  <c r="EM42" i="167"/>
  <c r="EL42" i="167"/>
  <c r="EK42" i="167"/>
  <c r="EJ42" i="167"/>
  <c r="EI42" i="167"/>
  <c r="EH42" i="167"/>
  <c r="EG42" i="167"/>
  <c r="EF42" i="167"/>
  <c r="EE42" i="167"/>
  <c r="ED42" i="167"/>
  <c r="EC42" i="167"/>
  <c r="EB42" i="167"/>
  <c r="EA42" i="167"/>
  <c r="DZ42" i="167"/>
  <c r="DY42" i="167"/>
  <c r="DX42" i="167"/>
  <c r="DW42" i="167"/>
  <c r="DV42" i="167"/>
  <c r="DU42" i="167"/>
  <c r="DT42" i="167"/>
  <c r="DS42" i="167"/>
  <c r="DR42" i="167"/>
  <c r="DQ42" i="167"/>
  <c r="DP42" i="167"/>
  <c r="DO42" i="167"/>
  <c r="DN42" i="167"/>
  <c r="DM42" i="167"/>
  <c r="DL42" i="167"/>
  <c r="DK42" i="167"/>
  <c r="DJ42" i="167"/>
  <c r="DI42" i="167"/>
  <c r="DH42" i="167"/>
  <c r="DG42" i="167"/>
  <c r="DF42" i="167"/>
  <c r="DE42" i="167"/>
  <c r="DD42" i="167"/>
  <c r="DC42" i="167"/>
  <c r="DB42" i="167"/>
  <c r="DA42" i="167"/>
  <c r="CZ42" i="167"/>
  <c r="CY42" i="167"/>
  <c r="CX42" i="167"/>
  <c r="CW42" i="167"/>
  <c r="CV42" i="167"/>
  <c r="CU42" i="167"/>
  <c r="CT42" i="167"/>
  <c r="CS42" i="167"/>
  <c r="CR42" i="167"/>
  <c r="CQ42" i="167"/>
  <c r="CP42" i="167"/>
  <c r="CO42" i="167"/>
  <c r="CN42" i="167"/>
  <c r="CM42" i="167"/>
  <c r="CL42" i="167"/>
  <c r="CK42" i="167"/>
  <c r="CJ42" i="167"/>
  <c r="CI42" i="167"/>
  <c r="CH42" i="167"/>
  <c r="CG42" i="167"/>
  <c r="CF42" i="167"/>
  <c r="CE42" i="167"/>
  <c r="CD42" i="167"/>
  <c r="CC42" i="167"/>
  <c r="CB42" i="167"/>
  <c r="CA42" i="167"/>
  <c r="BZ42" i="167"/>
  <c r="BY42" i="167"/>
  <c r="BX42" i="167"/>
  <c r="BW42" i="167"/>
  <c r="BV42" i="167"/>
  <c r="BU42" i="167"/>
  <c r="BT42" i="167"/>
  <c r="BS42" i="167"/>
  <c r="BR42" i="167"/>
  <c r="BQ42" i="167"/>
  <c r="BP42" i="167"/>
  <c r="BO42" i="167"/>
  <c r="BN42" i="167"/>
  <c r="BM42" i="167"/>
  <c r="BL42" i="167"/>
  <c r="BK42" i="167"/>
  <c r="BJ42" i="167"/>
  <c r="BI42" i="167"/>
  <c r="BH42" i="167"/>
  <c r="BG42" i="167"/>
  <c r="BF42" i="167"/>
  <c r="BE42" i="167"/>
  <c r="BD42" i="167"/>
  <c r="BC42" i="167"/>
  <c r="BB42" i="167"/>
  <c r="BA42" i="167"/>
  <c r="AZ42" i="167"/>
  <c r="AY42" i="167"/>
  <c r="AX42" i="167"/>
  <c r="AW42" i="167"/>
  <c r="AV42" i="167"/>
  <c r="AU42" i="167"/>
  <c r="AT42" i="167"/>
  <c r="AS42" i="167"/>
  <c r="AR42" i="167"/>
  <c r="AQ42" i="167"/>
  <c r="AP42" i="167"/>
  <c r="AO42" i="167"/>
  <c r="AN42" i="167"/>
  <c r="AM42" i="167"/>
  <c r="AL42" i="167"/>
  <c r="AK42" i="167"/>
  <c r="AJ42" i="167"/>
  <c r="AI42" i="167"/>
  <c r="AH42" i="167"/>
  <c r="AG42" i="167"/>
  <c r="AF42" i="167"/>
  <c r="AE42" i="167"/>
  <c r="AD42" i="167"/>
  <c r="AC42" i="167"/>
  <c r="AB42" i="167"/>
  <c r="AA42" i="167"/>
  <c r="Z42" i="167"/>
  <c r="Y42" i="167"/>
  <c r="X42" i="167"/>
  <c r="W42" i="167"/>
  <c r="V42" i="167"/>
  <c r="U42" i="167"/>
  <c r="T42" i="167"/>
  <c r="S42" i="167"/>
  <c r="R42" i="167"/>
  <c r="Q42" i="167"/>
  <c r="P42" i="167"/>
  <c r="O42" i="167"/>
  <c r="N42" i="167"/>
  <c r="M42" i="167"/>
  <c r="L42" i="167"/>
  <c r="K42" i="167"/>
  <c r="J42" i="167"/>
  <c r="I42" i="167"/>
  <c r="H42" i="167"/>
  <c r="G42" i="167"/>
  <c r="F42" i="167"/>
  <c r="E42" i="167"/>
  <c r="D42" i="167"/>
  <c r="C42" i="167"/>
  <c r="B42" i="167"/>
  <c r="A42" i="167"/>
  <c r="FE41" i="167"/>
  <c r="FD41" i="167"/>
  <c r="FC41" i="167"/>
  <c r="FB41" i="167"/>
  <c r="FA41" i="167"/>
  <c r="EZ41" i="167"/>
  <c r="EY41" i="167"/>
  <c r="EX41" i="167"/>
  <c r="EW41" i="167"/>
  <c r="EV41" i="167"/>
  <c r="EU41" i="167"/>
  <c r="ET41" i="167"/>
  <c r="ES41" i="167"/>
  <c r="ER41" i="167"/>
  <c r="EQ41" i="167"/>
  <c r="EP41" i="167"/>
  <c r="EO41" i="167"/>
  <c r="EN41" i="167"/>
  <c r="EM41" i="167"/>
  <c r="EL41" i="167"/>
  <c r="EK41" i="167"/>
  <c r="EJ41" i="167"/>
  <c r="EI41" i="167"/>
  <c r="EH41" i="167"/>
  <c r="EG41" i="167"/>
  <c r="EF41" i="167"/>
  <c r="EE41" i="167"/>
  <c r="ED41" i="167"/>
  <c r="EC41" i="167"/>
  <c r="EB41" i="167"/>
  <c r="EA41" i="167"/>
  <c r="DZ41" i="167"/>
  <c r="DY41" i="167"/>
  <c r="DX41" i="167"/>
  <c r="DW41" i="167"/>
  <c r="DV41" i="167"/>
  <c r="DU41" i="167"/>
  <c r="DT41" i="167"/>
  <c r="DS41" i="167"/>
  <c r="DR41" i="167"/>
  <c r="DQ41" i="167"/>
  <c r="DP41" i="167"/>
  <c r="DO41" i="167"/>
  <c r="DN41" i="167"/>
  <c r="DM41" i="167"/>
  <c r="DL41" i="167"/>
  <c r="DK41" i="167"/>
  <c r="DJ41" i="167"/>
  <c r="DI41" i="167"/>
  <c r="DH41" i="167"/>
  <c r="DG41" i="167"/>
  <c r="DF41" i="167"/>
  <c r="DE41" i="167"/>
  <c r="DD41" i="167"/>
  <c r="DC41" i="167"/>
  <c r="DB41" i="167"/>
  <c r="DA41" i="167"/>
  <c r="CZ41" i="167"/>
  <c r="CY41" i="167"/>
  <c r="CX41" i="167"/>
  <c r="CW41" i="167"/>
  <c r="CV41" i="167"/>
  <c r="CU41" i="167"/>
  <c r="CT41" i="167"/>
  <c r="CS41" i="167"/>
  <c r="CR41" i="167"/>
  <c r="CQ41" i="167"/>
  <c r="CP41" i="167"/>
  <c r="CO41" i="167"/>
  <c r="CN41" i="167"/>
  <c r="CM41" i="167"/>
  <c r="CL41" i="167"/>
  <c r="CK41" i="167"/>
  <c r="CJ41" i="167"/>
  <c r="CI41" i="167"/>
  <c r="CH41" i="167"/>
  <c r="CG41" i="167"/>
  <c r="CF41" i="167"/>
  <c r="CE41" i="167"/>
  <c r="CD41" i="167"/>
  <c r="CC41" i="167"/>
  <c r="CB41" i="167"/>
  <c r="CA41" i="167"/>
  <c r="BZ41" i="167"/>
  <c r="BY41" i="167"/>
  <c r="BX41" i="167"/>
  <c r="BW41" i="167"/>
  <c r="BV41" i="167"/>
  <c r="BU41" i="167"/>
  <c r="BT41" i="167"/>
  <c r="BS41" i="167"/>
  <c r="BR41" i="167"/>
  <c r="BQ41" i="167"/>
  <c r="BP41" i="167"/>
  <c r="BO41" i="167"/>
  <c r="BN41" i="167"/>
  <c r="BM41" i="167"/>
  <c r="BL41" i="167"/>
  <c r="BK41" i="167"/>
  <c r="BJ41" i="167"/>
  <c r="BI41" i="167"/>
  <c r="BH41" i="167"/>
  <c r="BG41" i="167"/>
  <c r="BF41" i="167"/>
  <c r="BE41" i="167"/>
  <c r="BD41" i="167"/>
  <c r="BC41" i="167"/>
  <c r="BB41" i="167"/>
  <c r="BA41" i="167"/>
  <c r="AZ41" i="167"/>
  <c r="AY41" i="167"/>
  <c r="AX41" i="167"/>
  <c r="AW41" i="167"/>
  <c r="AV41" i="167"/>
  <c r="AU41" i="167"/>
  <c r="AT41" i="167"/>
  <c r="AS41" i="167"/>
  <c r="AR41" i="167"/>
  <c r="AQ41" i="167"/>
  <c r="AP41" i="167"/>
  <c r="AO41" i="167"/>
  <c r="AN41" i="167"/>
  <c r="AM41" i="167"/>
  <c r="AL41" i="167"/>
  <c r="AK41" i="167"/>
  <c r="AJ41" i="167"/>
  <c r="AI41" i="167"/>
  <c r="AH41" i="167"/>
  <c r="AG41" i="167"/>
  <c r="AF41" i="167"/>
  <c r="AE41" i="167"/>
  <c r="AD41" i="167"/>
  <c r="AC41" i="167"/>
  <c r="AB41" i="167"/>
  <c r="AA41" i="167"/>
  <c r="Z41" i="167"/>
  <c r="Y41" i="167"/>
  <c r="X41" i="167"/>
  <c r="W41" i="167"/>
  <c r="V41" i="167"/>
  <c r="U41" i="167"/>
  <c r="T41" i="167"/>
  <c r="S41" i="167"/>
  <c r="R41" i="167"/>
  <c r="Q41" i="167"/>
  <c r="P41" i="167"/>
  <c r="O41" i="167"/>
  <c r="N41" i="167"/>
  <c r="M41" i="167"/>
  <c r="L41" i="167"/>
  <c r="K41" i="167"/>
  <c r="J41" i="167"/>
  <c r="I41" i="167"/>
  <c r="H41" i="167"/>
  <c r="G41" i="167"/>
  <c r="F41" i="167"/>
  <c r="E41" i="167"/>
  <c r="D41" i="167"/>
  <c r="C41" i="167"/>
  <c r="B41" i="167"/>
  <c r="A41" i="167"/>
  <c r="FE40" i="167"/>
  <c r="FD40" i="167"/>
  <c r="FC40" i="167"/>
  <c r="FB40" i="167"/>
  <c r="FA40" i="167"/>
  <c r="EZ40" i="167"/>
  <c r="EY40" i="167"/>
  <c r="EX40" i="167"/>
  <c r="EW40" i="167"/>
  <c r="EV40" i="167"/>
  <c r="EU40" i="167"/>
  <c r="ET40" i="167"/>
  <c r="ES40" i="167"/>
  <c r="ER40" i="167"/>
  <c r="EQ40" i="167"/>
  <c r="EP40" i="167"/>
  <c r="EO40" i="167"/>
  <c r="EN40" i="167"/>
  <c r="EM40" i="167"/>
  <c r="EL40" i="167"/>
  <c r="EK40" i="167"/>
  <c r="EJ40" i="167"/>
  <c r="EI40" i="167"/>
  <c r="EH40" i="167"/>
  <c r="EG40" i="167"/>
  <c r="EF40" i="167"/>
  <c r="EE40" i="167"/>
  <c r="ED40" i="167"/>
  <c r="EC40" i="167"/>
  <c r="EB40" i="167"/>
  <c r="EA40" i="167"/>
  <c r="DZ40" i="167"/>
  <c r="DY40" i="167"/>
  <c r="DX40" i="167"/>
  <c r="DW40" i="167"/>
  <c r="DV40" i="167"/>
  <c r="DU40" i="167"/>
  <c r="DT40" i="167"/>
  <c r="DS40" i="167"/>
  <c r="DR40" i="167"/>
  <c r="DQ40" i="167"/>
  <c r="DP40" i="167"/>
  <c r="DO40" i="167"/>
  <c r="DN40" i="167"/>
  <c r="DM40" i="167"/>
  <c r="DL40" i="167"/>
  <c r="DK40" i="167"/>
  <c r="DJ40" i="167"/>
  <c r="DI40" i="167"/>
  <c r="DH40" i="167"/>
  <c r="DG40" i="167"/>
  <c r="DF40" i="167"/>
  <c r="DE40" i="167"/>
  <c r="DD40" i="167"/>
  <c r="DC40" i="167"/>
  <c r="DB40" i="167"/>
  <c r="DA40" i="167"/>
  <c r="CZ40" i="167"/>
  <c r="CY40" i="167"/>
  <c r="CX40" i="167"/>
  <c r="CW40" i="167"/>
  <c r="CV40" i="167"/>
  <c r="CU40" i="167"/>
  <c r="CT40" i="167"/>
  <c r="CS40" i="167"/>
  <c r="CR40" i="167"/>
  <c r="CQ40" i="167"/>
  <c r="CP40" i="167"/>
  <c r="CO40" i="167"/>
  <c r="CN40" i="167"/>
  <c r="CM40" i="167"/>
  <c r="CL40" i="167"/>
  <c r="CK40" i="167"/>
  <c r="CJ40" i="167"/>
  <c r="CI40" i="167"/>
  <c r="CH40" i="167"/>
  <c r="CG40" i="167"/>
  <c r="CF40" i="167"/>
  <c r="CE40" i="167"/>
  <c r="CD40" i="167"/>
  <c r="CC40" i="167"/>
  <c r="CB40" i="167"/>
  <c r="CA40" i="167"/>
  <c r="BZ40" i="167"/>
  <c r="BY40" i="167"/>
  <c r="BX40" i="167"/>
  <c r="BW40" i="167"/>
  <c r="BV40" i="167"/>
  <c r="BU40" i="167"/>
  <c r="BT40" i="167"/>
  <c r="BS40" i="167"/>
  <c r="BR40" i="167"/>
  <c r="BQ40" i="167"/>
  <c r="BP40" i="167"/>
  <c r="BO40" i="167"/>
  <c r="BN40" i="167"/>
  <c r="BM40" i="167"/>
  <c r="BL40" i="167"/>
  <c r="BK40" i="167"/>
  <c r="BJ40" i="167"/>
  <c r="BI40" i="167"/>
  <c r="BH40" i="167"/>
  <c r="BG40" i="167"/>
  <c r="BF40" i="167"/>
  <c r="BE40" i="167"/>
  <c r="BD40" i="167"/>
  <c r="BC40" i="167"/>
  <c r="BB40" i="167"/>
  <c r="BA40" i="167"/>
  <c r="AZ40" i="167"/>
  <c r="AY40" i="167"/>
  <c r="AX40" i="167"/>
  <c r="AW40" i="167"/>
  <c r="AV40" i="167"/>
  <c r="AU40" i="167"/>
  <c r="AT40" i="167"/>
  <c r="AS40" i="167"/>
  <c r="AR40" i="167"/>
  <c r="AQ40" i="167"/>
  <c r="AP40" i="167"/>
  <c r="AO40" i="167"/>
  <c r="AN40" i="167"/>
  <c r="AM40" i="167"/>
  <c r="AL40" i="167"/>
  <c r="AK40" i="167"/>
  <c r="AJ40" i="167"/>
  <c r="AI40" i="167"/>
  <c r="AH40" i="167"/>
  <c r="AG40" i="167"/>
  <c r="AF40" i="167"/>
  <c r="AE40" i="167"/>
  <c r="AD40" i="167"/>
  <c r="AC40" i="167"/>
  <c r="AB40" i="167"/>
  <c r="AA40" i="167"/>
  <c r="Z40" i="167"/>
  <c r="Y40" i="167"/>
  <c r="X40" i="167"/>
  <c r="W40" i="167"/>
  <c r="V40" i="167"/>
  <c r="U40" i="167"/>
  <c r="T40" i="167"/>
  <c r="S40" i="167"/>
  <c r="R40" i="167"/>
  <c r="Q40" i="167"/>
  <c r="P40" i="167"/>
  <c r="O40" i="167"/>
  <c r="N40" i="167"/>
  <c r="M40" i="167"/>
  <c r="L40" i="167"/>
  <c r="K40" i="167"/>
  <c r="J40" i="167"/>
  <c r="I40" i="167"/>
  <c r="H40" i="167"/>
  <c r="G40" i="167"/>
  <c r="F40" i="167"/>
  <c r="E40" i="167"/>
  <c r="D40" i="167"/>
  <c r="C40" i="167"/>
  <c r="B40" i="167"/>
  <c r="A40" i="167"/>
  <c r="FE39" i="167"/>
  <c r="FD39" i="167"/>
  <c r="FC39" i="167"/>
  <c r="FB39" i="167"/>
  <c r="FA39" i="167"/>
  <c r="EZ39" i="167"/>
  <c r="EY39" i="167"/>
  <c r="EX39" i="167"/>
  <c r="EW39" i="167"/>
  <c r="EV39" i="167"/>
  <c r="EU39" i="167"/>
  <c r="ET39" i="167"/>
  <c r="ES39" i="167"/>
  <c r="ER39" i="167"/>
  <c r="EQ39" i="167"/>
  <c r="EP39" i="167"/>
  <c r="EO39" i="167"/>
  <c r="EN39" i="167"/>
  <c r="EM39" i="167"/>
  <c r="EL39" i="167"/>
  <c r="EK39" i="167"/>
  <c r="EJ39" i="167"/>
  <c r="EI39" i="167"/>
  <c r="EH39" i="167"/>
  <c r="EG39" i="167"/>
  <c r="EF39" i="167"/>
  <c r="EE39" i="167"/>
  <c r="ED39" i="167"/>
  <c r="EC39" i="167"/>
  <c r="EB39" i="167"/>
  <c r="EA39" i="167"/>
  <c r="DZ39" i="167"/>
  <c r="DY39" i="167"/>
  <c r="DX39" i="167"/>
  <c r="DW39" i="167"/>
  <c r="DV39" i="167"/>
  <c r="DU39" i="167"/>
  <c r="DT39" i="167"/>
  <c r="DS39" i="167"/>
  <c r="DR39" i="167"/>
  <c r="DQ39" i="167"/>
  <c r="DP39" i="167"/>
  <c r="DO39" i="167"/>
  <c r="DN39" i="167"/>
  <c r="DM39" i="167"/>
  <c r="DL39" i="167"/>
  <c r="DK39" i="167"/>
  <c r="DJ39" i="167"/>
  <c r="DI39" i="167"/>
  <c r="DH39" i="167"/>
  <c r="DG39" i="167"/>
  <c r="DF39" i="167"/>
  <c r="DE39" i="167"/>
  <c r="DD39" i="167"/>
  <c r="DC39" i="167"/>
  <c r="DB39" i="167"/>
  <c r="DA39" i="167"/>
  <c r="CZ39" i="167"/>
  <c r="CY39" i="167"/>
  <c r="CX39" i="167"/>
  <c r="CW39" i="167"/>
  <c r="CV39" i="167"/>
  <c r="CU39" i="167"/>
  <c r="CT39" i="167"/>
  <c r="CS39" i="167"/>
  <c r="CR39" i="167"/>
  <c r="CQ39" i="167"/>
  <c r="CP39" i="167"/>
  <c r="CO39" i="167"/>
  <c r="CN39" i="167"/>
  <c r="CM39" i="167"/>
  <c r="CL39" i="167"/>
  <c r="CK39" i="167"/>
  <c r="CJ39" i="167"/>
  <c r="CI39" i="167"/>
  <c r="CH39" i="167"/>
  <c r="CG39" i="167"/>
  <c r="CF39" i="167"/>
  <c r="CE39" i="167"/>
  <c r="CD39" i="167"/>
  <c r="CC39" i="167"/>
  <c r="CB39" i="167"/>
  <c r="CA39" i="167"/>
  <c r="BZ39" i="167"/>
  <c r="BY39" i="167"/>
  <c r="BX39" i="167"/>
  <c r="BW39" i="167"/>
  <c r="BV39" i="167"/>
  <c r="BU39" i="167"/>
  <c r="BT39" i="167"/>
  <c r="BS39" i="167"/>
  <c r="BR39" i="167"/>
  <c r="BQ39" i="167"/>
  <c r="BP39" i="167"/>
  <c r="BO39" i="167"/>
  <c r="BN39" i="167"/>
  <c r="BM39" i="167"/>
  <c r="BL39" i="167"/>
  <c r="BK39" i="167"/>
  <c r="BJ39" i="167"/>
  <c r="BI39" i="167"/>
  <c r="BH39" i="167"/>
  <c r="BG39" i="167"/>
  <c r="BF39" i="167"/>
  <c r="BE39" i="167"/>
  <c r="BD39" i="167"/>
  <c r="BC39" i="167"/>
  <c r="BB39" i="167"/>
  <c r="BA39" i="167"/>
  <c r="AZ39" i="167"/>
  <c r="AY39" i="167"/>
  <c r="AX39" i="167"/>
  <c r="AW39" i="167"/>
  <c r="AV39" i="167"/>
  <c r="AU39" i="167"/>
  <c r="AT39" i="167"/>
  <c r="AS39" i="167"/>
  <c r="AR39" i="167"/>
  <c r="AQ39" i="167"/>
  <c r="AP39" i="167"/>
  <c r="AO39" i="167"/>
  <c r="AN39" i="167"/>
  <c r="AM39" i="167"/>
  <c r="AL39" i="167"/>
  <c r="AK39" i="167"/>
  <c r="AJ39" i="167"/>
  <c r="AI39" i="167"/>
  <c r="AH39" i="167"/>
  <c r="AG39" i="167"/>
  <c r="AF39" i="167"/>
  <c r="AE39" i="167"/>
  <c r="AD39" i="167"/>
  <c r="AC39" i="167"/>
  <c r="AB39" i="167"/>
  <c r="AA39" i="167"/>
  <c r="Z39" i="167"/>
  <c r="Y39" i="167"/>
  <c r="X39" i="167"/>
  <c r="W39" i="167"/>
  <c r="V39" i="167"/>
  <c r="U39" i="167"/>
  <c r="T39" i="167"/>
  <c r="S39" i="167"/>
  <c r="R39" i="167"/>
  <c r="Q39" i="167"/>
  <c r="P39" i="167"/>
  <c r="O39" i="167"/>
  <c r="N39" i="167"/>
  <c r="M39" i="167"/>
  <c r="L39" i="167"/>
  <c r="K39" i="167"/>
  <c r="J39" i="167"/>
  <c r="I39" i="167"/>
  <c r="H39" i="167"/>
  <c r="G39" i="167"/>
  <c r="F39" i="167"/>
  <c r="E39" i="167"/>
  <c r="D39" i="167"/>
  <c r="C39" i="167"/>
  <c r="B39" i="167"/>
  <c r="A39" i="167"/>
  <c r="FE38" i="167"/>
  <c r="FD38" i="167"/>
  <c r="FC38" i="167"/>
  <c r="FB38" i="167"/>
  <c r="FA38" i="167"/>
  <c r="EZ38" i="167"/>
  <c r="EY38" i="167"/>
  <c r="EX38" i="167"/>
  <c r="EW38" i="167"/>
  <c r="EV38" i="167"/>
  <c r="EU38" i="167"/>
  <c r="ET38" i="167"/>
  <c r="ES38" i="167"/>
  <c r="ER38" i="167"/>
  <c r="EQ38" i="167"/>
  <c r="EP38" i="167"/>
  <c r="EO38" i="167"/>
  <c r="EN38" i="167"/>
  <c r="EM38" i="167"/>
  <c r="EL38" i="167"/>
  <c r="EK38" i="167"/>
  <c r="EJ38" i="167"/>
  <c r="EI38" i="167"/>
  <c r="EH38" i="167"/>
  <c r="EG38" i="167"/>
  <c r="EF38" i="167"/>
  <c r="EE38" i="167"/>
  <c r="ED38" i="167"/>
  <c r="EC38" i="167"/>
  <c r="EB38" i="167"/>
  <c r="EA38" i="167"/>
  <c r="DZ38" i="167"/>
  <c r="DY38" i="167"/>
  <c r="DX38" i="167"/>
  <c r="DW38" i="167"/>
  <c r="DV38" i="167"/>
  <c r="DU38" i="167"/>
  <c r="DT38" i="167"/>
  <c r="DS38" i="167"/>
  <c r="DR38" i="167"/>
  <c r="DQ38" i="167"/>
  <c r="DP38" i="167"/>
  <c r="DO38" i="167"/>
  <c r="DN38" i="167"/>
  <c r="DM38" i="167"/>
  <c r="DL38" i="167"/>
  <c r="DK38" i="167"/>
  <c r="DJ38" i="167"/>
  <c r="DI38" i="167"/>
  <c r="DH38" i="167"/>
  <c r="DG38" i="167"/>
  <c r="DF38" i="167"/>
  <c r="DE38" i="167"/>
  <c r="DD38" i="167"/>
  <c r="DC38" i="167"/>
  <c r="DB38" i="167"/>
  <c r="DA38" i="167"/>
  <c r="CZ38" i="167"/>
  <c r="CY38" i="167"/>
  <c r="CX38" i="167"/>
  <c r="CW38" i="167"/>
  <c r="CV38" i="167"/>
  <c r="CU38" i="167"/>
  <c r="CT38" i="167"/>
  <c r="CS38" i="167"/>
  <c r="CR38" i="167"/>
  <c r="CQ38" i="167"/>
  <c r="CP38" i="167"/>
  <c r="CO38" i="167"/>
  <c r="CN38" i="167"/>
  <c r="CM38" i="167"/>
  <c r="CL38" i="167"/>
  <c r="CK38" i="167"/>
  <c r="CJ38" i="167"/>
  <c r="CI38" i="167"/>
  <c r="CH38" i="167"/>
  <c r="CG38" i="167"/>
  <c r="CF38" i="167"/>
  <c r="CE38" i="167"/>
  <c r="CD38" i="167"/>
  <c r="CC38" i="167"/>
  <c r="CB38" i="167"/>
  <c r="CA38" i="167"/>
  <c r="BZ38" i="167"/>
  <c r="BY38" i="167"/>
  <c r="BX38" i="167"/>
  <c r="BW38" i="167"/>
  <c r="BV38" i="167"/>
  <c r="BU38" i="167"/>
  <c r="BT38" i="167"/>
  <c r="BS38" i="167"/>
  <c r="BR38" i="167"/>
  <c r="BQ38" i="167"/>
  <c r="BP38" i="167"/>
  <c r="BO38" i="167"/>
  <c r="BN38" i="167"/>
  <c r="BM38" i="167"/>
  <c r="BL38" i="167"/>
  <c r="BK38" i="167"/>
  <c r="BJ38" i="167"/>
  <c r="BI38" i="167"/>
  <c r="BH38" i="167"/>
  <c r="BG38" i="167"/>
  <c r="BF38" i="167"/>
  <c r="BE38" i="167"/>
  <c r="BD38" i="167"/>
  <c r="BC38" i="167"/>
  <c r="BB38" i="167"/>
  <c r="BA38" i="167"/>
  <c r="AZ38" i="167"/>
  <c r="AY38" i="167"/>
  <c r="AX38" i="167"/>
  <c r="AW38" i="167"/>
  <c r="AV38" i="167"/>
  <c r="AU38" i="167"/>
  <c r="AT38" i="167"/>
  <c r="AS38" i="167"/>
  <c r="AR38" i="167"/>
  <c r="AQ38" i="167"/>
  <c r="AP38" i="167"/>
  <c r="AO38" i="167"/>
  <c r="AN38" i="167"/>
  <c r="AM38" i="167"/>
  <c r="AL38" i="167"/>
  <c r="AK38" i="167"/>
  <c r="AJ38" i="167"/>
  <c r="AI38" i="167"/>
  <c r="AH38" i="167"/>
  <c r="AG38" i="167"/>
  <c r="AF38" i="167"/>
  <c r="AE38" i="167"/>
  <c r="AD38" i="167"/>
  <c r="AC38" i="167"/>
  <c r="AB38" i="167"/>
  <c r="AA38" i="167"/>
  <c r="Z38" i="167"/>
  <c r="Y38" i="167"/>
  <c r="X38" i="167"/>
  <c r="W38" i="167"/>
  <c r="V38" i="167"/>
  <c r="U38" i="167"/>
  <c r="T38" i="167"/>
  <c r="S38" i="167"/>
  <c r="R38" i="167"/>
  <c r="Q38" i="167"/>
  <c r="P38" i="167"/>
  <c r="O38" i="167"/>
  <c r="N38" i="167"/>
  <c r="M38" i="167"/>
  <c r="L38" i="167"/>
  <c r="K38" i="167"/>
  <c r="J38" i="167"/>
  <c r="I38" i="167"/>
  <c r="H38" i="167"/>
  <c r="G38" i="167"/>
  <c r="F38" i="167"/>
  <c r="E38" i="167"/>
  <c r="D38" i="167"/>
  <c r="C38" i="167"/>
  <c r="B38" i="167"/>
  <c r="A38" i="167"/>
  <c r="FE37" i="167"/>
  <c r="FD37" i="167"/>
  <c r="FC37" i="167"/>
  <c r="FB37" i="167"/>
  <c r="FA37" i="167"/>
  <c r="EZ37" i="167"/>
  <c r="EY37" i="167"/>
  <c r="EX37" i="167"/>
  <c r="EW37" i="167"/>
  <c r="EV37" i="167"/>
  <c r="EU37" i="167"/>
  <c r="ET37" i="167"/>
  <c r="ES37" i="167"/>
  <c r="ER37" i="167"/>
  <c r="EQ37" i="167"/>
  <c r="EP37" i="167"/>
  <c r="EO37" i="167"/>
  <c r="EN37" i="167"/>
  <c r="EM37" i="167"/>
  <c r="EL37" i="167"/>
  <c r="EK37" i="167"/>
  <c r="EJ37" i="167"/>
  <c r="EI37" i="167"/>
  <c r="EH37" i="167"/>
  <c r="EG37" i="167"/>
  <c r="EF37" i="167"/>
  <c r="EE37" i="167"/>
  <c r="ED37" i="167"/>
  <c r="EC37" i="167"/>
  <c r="EB37" i="167"/>
  <c r="EA37" i="167"/>
  <c r="DZ37" i="167"/>
  <c r="DY37" i="167"/>
  <c r="DX37" i="167"/>
  <c r="DW37" i="167"/>
  <c r="DV37" i="167"/>
  <c r="DU37" i="167"/>
  <c r="DT37" i="167"/>
  <c r="DS37" i="167"/>
  <c r="DR37" i="167"/>
  <c r="DQ37" i="167"/>
  <c r="DP37" i="167"/>
  <c r="DO37" i="167"/>
  <c r="DN37" i="167"/>
  <c r="DM37" i="167"/>
  <c r="DL37" i="167"/>
  <c r="DK37" i="167"/>
  <c r="DJ37" i="167"/>
  <c r="DI37" i="167"/>
  <c r="DH37" i="167"/>
  <c r="DG37" i="167"/>
  <c r="DF37" i="167"/>
  <c r="DE37" i="167"/>
  <c r="DD37" i="167"/>
  <c r="DC37" i="167"/>
  <c r="DB37" i="167"/>
  <c r="DA37" i="167"/>
  <c r="CZ37" i="167"/>
  <c r="CY37" i="167"/>
  <c r="CX37" i="167"/>
  <c r="CW37" i="167"/>
  <c r="CV37" i="167"/>
  <c r="CU37" i="167"/>
  <c r="CT37" i="167"/>
  <c r="CS37" i="167"/>
  <c r="CR37" i="167"/>
  <c r="CQ37" i="167"/>
  <c r="CP37" i="167"/>
  <c r="CO37" i="167"/>
  <c r="CN37" i="167"/>
  <c r="CM37" i="167"/>
  <c r="CL37" i="167"/>
  <c r="CK37" i="167"/>
  <c r="CJ37" i="167"/>
  <c r="CI37" i="167"/>
  <c r="CH37" i="167"/>
  <c r="CG37" i="167"/>
  <c r="CF37" i="167"/>
  <c r="CE37" i="167"/>
  <c r="CD37" i="167"/>
  <c r="CC37" i="167"/>
  <c r="CB37" i="167"/>
  <c r="CA37" i="167"/>
  <c r="BZ37" i="167"/>
  <c r="BY37" i="167"/>
  <c r="BX37" i="167"/>
  <c r="BW37" i="167"/>
  <c r="BV37" i="167"/>
  <c r="BU37" i="167"/>
  <c r="BT37" i="167"/>
  <c r="BS37" i="167"/>
  <c r="BR37" i="167"/>
  <c r="BQ37" i="167"/>
  <c r="BP37" i="167"/>
  <c r="BO37" i="167"/>
  <c r="BN37" i="167"/>
  <c r="BM37" i="167"/>
  <c r="BL37" i="167"/>
  <c r="BK37" i="167"/>
  <c r="BJ37" i="167"/>
  <c r="BI37" i="167"/>
  <c r="BH37" i="167"/>
  <c r="BG37" i="167"/>
  <c r="BF37" i="167"/>
  <c r="BE37" i="167"/>
  <c r="BD37" i="167"/>
  <c r="BC37" i="167"/>
  <c r="BB37" i="167"/>
  <c r="BA37" i="167"/>
  <c r="AZ37" i="167"/>
  <c r="AY37" i="167"/>
  <c r="AX37" i="167"/>
  <c r="AW37" i="167"/>
  <c r="AV37" i="167"/>
  <c r="AU37" i="167"/>
  <c r="AT37" i="167"/>
  <c r="AS37" i="167"/>
  <c r="AR37" i="167"/>
  <c r="AQ37" i="167"/>
  <c r="AP37" i="167"/>
  <c r="AO37" i="167"/>
  <c r="AN37" i="167"/>
  <c r="AM37" i="167"/>
  <c r="AL37" i="167"/>
  <c r="AK37" i="167"/>
  <c r="AJ37" i="167"/>
  <c r="AI37" i="167"/>
  <c r="AH37" i="167"/>
  <c r="AG37" i="167"/>
  <c r="AF37" i="167"/>
  <c r="AE37" i="167"/>
  <c r="AD37" i="167"/>
  <c r="AC37" i="167"/>
  <c r="AB37" i="167"/>
  <c r="AA37" i="167"/>
  <c r="Z37" i="167"/>
  <c r="Y37" i="167"/>
  <c r="X37" i="167"/>
  <c r="W37" i="167"/>
  <c r="V37" i="167"/>
  <c r="U37" i="167"/>
  <c r="T37" i="167"/>
  <c r="S37" i="167"/>
  <c r="R37" i="167"/>
  <c r="Q37" i="167"/>
  <c r="P37" i="167"/>
  <c r="O37" i="167"/>
  <c r="N37" i="167"/>
  <c r="M37" i="167"/>
  <c r="L37" i="167"/>
  <c r="K37" i="167"/>
  <c r="J37" i="167"/>
  <c r="I37" i="167"/>
  <c r="H37" i="167"/>
  <c r="G37" i="167"/>
  <c r="F37" i="167"/>
  <c r="E37" i="167"/>
  <c r="D37" i="167"/>
  <c r="C37" i="167"/>
  <c r="B37" i="167"/>
  <c r="A37" i="167"/>
  <c r="FE36" i="167"/>
  <c r="FD36" i="167"/>
  <c r="FC36" i="167"/>
  <c r="FB36" i="167"/>
  <c r="FA36" i="167"/>
  <c r="EZ36" i="167"/>
  <c r="EY36" i="167"/>
  <c r="EX36" i="167"/>
  <c r="EW36" i="167"/>
  <c r="EV36" i="167"/>
  <c r="EU36" i="167"/>
  <c r="ET36" i="167"/>
  <c r="ES36" i="167"/>
  <c r="ER36" i="167"/>
  <c r="EQ36" i="167"/>
  <c r="EP36" i="167"/>
  <c r="EO36" i="167"/>
  <c r="EN36" i="167"/>
  <c r="EM36" i="167"/>
  <c r="EL36" i="167"/>
  <c r="EK36" i="167"/>
  <c r="EJ36" i="167"/>
  <c r="EI36" i="167"/>
  <c r="EH36" i="167"/>
  <c r="EG36" i="167"/>
  <c r="EF36" i="167"/>
  <c r="EE36" i="167"/>
  <c r="ED36" i="167"/>
  <c r="EC36" i="167"/>
  <c r="EB36" i="167"/>
  <c r="EA36" i="167"/>
  <c r="DZ36" i="167"/>
  <c r="DY36" i="167"/>
  <c r="DX36" i="167"/>
  <c r="DW36" i="167"/>
  <c r="DV36" i="167"/>
  <c r="DU36" i="167"/>
  <c r="DT36" i="167"/>
  <c r="DS36" i="167"/>
  <c r="DR36" i="167"/>
  <c r="DQ36" i="167"/>
  <c r="DP36" i="167"/>
  <c r="DO36" i="167"/>
  <c r="DN36" i="167"/>
  <c r="DM36" i="167"/>
  <c r="DL36" i="167"/>
  <c r="DK36" i="167"/>
  <c r="DJ36" i="167"/>
  <c r="DI36" i="167"/>
  <c r="DH36" i="167"/>
  <c r="DG36" i="167"/>
  <c r="DF36" i="167"/>
  <c r="DE36" i="167"/>
  <c r="DD36" i="167"/>
  <c r="DC36" i="167"/>
  <c r="DB36" i="167"/>
  <c r="DA36" i="167"/>
  <c r="CZ36" i="167"/>
  <c r="CY36" i="167"/>
  <c r="CX36" i="167"/>
  <c r="CW36" i="167"/>
  <c r="CV36" i="167"/>
  <c r="CU36" i="167"/>
  <c r="CT36" i="167"/>
  <c r="CS36" i="167"/>
  <c r="CR36" i="167"/>
  <c r="CQ36" i="167"/>
  <c r="CP36" i="167"/>
  <c r="CO36" i="167"/>
  <c r="CN36" i="167"/>
  <c r="CM36" i="167"/>
  <c r="CL36" i="167"/>
  <c r="CK36" i="167"/>
  <c r="CJ36" i="167"/>
  <c r="CI36" i="167"/>
  <c r="CH36" i="167"/>
  <c r="CG36" i="167"/>
  <c r="CF36" i="167"/>
  <c r="CE36" i="167"/>
  <c r="CD36" i="167"/>
  <c r="CC36" i="167"/>
  <c r="CB36" i="167"/>
  <c r="CA36" i="167"/>
  <c r="BZ36" i="167"/>
  <c r="BY36" i="167"/>
  <c r="BX36" i="167"/>
  <c r="BW36" i="167"/>
  <c r="BV36" i="167"/>
  <c r="BU36" i="167"/>
  <c r="BT36" i="167"/>
  <c r="BS36" i="167"/>
  <c r="BR36" i="167"/>
  <c r="BQ36" i="167"/>
  <c r="BP36" i="167"/>
  <c r="BO36" i="167"/>
  <c r="BN36" i="167"/>
  <c r="BM36" i="167"/>
  <c r="BL36" i="167"/>
  <c r="BK36" i="167"/>
  <c r="BJ36" i="167"/>
  <c r="BI36" i="167"/>
  <c r="BH36" i="167"/>
  <c r="BG36" i="167"/>
  <c r="BF36" i="167"/>
  <c r="BE36" i="167"/>
  <c r="BD36" i="167"/>
  <c r="BC36" i="167"/>
  <c r="BB36" i="167"/>
  <c r="BA36" i="167"/>
  <c r="AZ36" i="167"/>
  <c r="AY36" i="167"/>
  <c r="AX36" i="167"/>
  <c r="AW36" i="167"/>
  <c r="AV36" i="167"/>
  <c r="AU36" i="167"/>
  <c r="AT36" i="167"/>
  <c r="AS36" i="167"/>
  <c r="AR36" i="167"/>
  <c r="AQ36" i="167"/>
  <c r="AP36" i="167"/>
  <c r="AO36" i="167"/>
  <c r="AN36" i="167"/>
  <c r="AM36" i="167"/>
  <c r="AL36" i="167"/>
  <c r="AK36" i="167"/>
  <c r="AJ36" i="167"/>
  <c r="AI36" i="167"/>
  <c r="AH36" i="167"/>
  <c r="AG36" i="167"/>
  <c r="AF36" i="167"/>
  <c r="AE36" i="167"/>
  <c r="AD36" i="167"/>
  <c r="AC36" i="167"/>
  <c r="AB36" i="167"/>
  <c r="AA36" i="167"/>
  <c r="Z36" i="167"/>
  <c r="Y36" i="167"/>
  <c r="X36" i="167"/>
  <c r="W36" i="167"/>
  <c r="V36" i="167"/>
  <c r="U36" i="167"/>
  <c r="T36" i="167"/>
  <c r="S36" i="167"/>
  <c r="R36" i="167"/>
  <c r="Q36" i="167"/>
  <c r="P36" i="167"/>
  <c r="O36" i="167"/>
  <c r="N36" i="167"/>
  <c r="M36" i="167"/>
  <c r="L36" i="167"/>
  <c r="K36" i="167"/>
  <c r="J36" i="167"/>
  <c r="I36" i="167"/>
  <c r="H36" i="167"/>
  <c r="G36" i="167"/>
  <c r="F36" i="167"/>
  <c r="E36" i="167"/>
  <c r="D36" i="167"/>
  <c r="C36" i="167"/>
  <c r="B36" i="167"/>
  <c r="A36" i="167"/>
  <c r="FE35" i="167"/>
  <c r="FD35" i="167"/>
  <c r="FC35" i="167"/>
  <c r="FB35" i="167"/>
  <c r="FA35" i="167"/>
  <c r="EZ35" i="167"/>
  <c r="EY35" i="167"/>
  <c r="EX35" i="167"/>
  <c r="EW35" i="167"/>
  <c r="EV35" i="167"/>
  <c r="EU35" i="167"/>
  <c r="ET35" i="167"/>
  <c r="ES35" i="167"/>
  <c r="ER35" i="167"/>
  <c r="EQ35" i="167"/>
  <c r="EP35" i="167"/>
  <c r="EO35" i="167"/>
  <c r="EN35" i="167"/>
  <c r="EM35" i="167"/>
  <c r="EL35" i="167"/>
  <c r="EK35" i="167"/>
  <c r="EJ35" i="167"/>
  <c r="EI35" i="167"/>
  <c r="EH35" i="167"/>
  <c r="EG35" i="167"/>
  <c r="EF35" i="167"/>
  <c r="EE35" i="167"/>
  <c r="ED35" i="167"/>
  <c r="EC35" i="167"/>
  <c r="EB35" i="167"/>
  <c r="EA35" i="167"/>
  <c r="DZ35" i="167"/>
  <c r="DY35" i="167"/>
  <c r="DX35" i="167"/>
  <c r="DW35" i="167"/>
  <c r="DV35" i="167"/>
  <c r="DU35" i="167"/>
  <c r="DT35" i="167"/>
  <c r="DS35" i="167"/>
  <c r="DR35" i="167"/>
  <c r="DQ35" i="167"/>
  <c r="DP35" i="167"/>
  <c r="DO35" i="167"/>
  <c r="DN35" i="167"/>
  <c r="DM35" i="167"/>
  <c r="DL35" i="167"/>
  <c r="DK35" i="167"/>
  <c r="DJ35" i="167"/>
  <c r="DI35" i="167"/>
  <c r="DH35" i="167"/>
  <c r="DG35" i="167"/>
  <c r="DF35" i="167"/>
  <c r="DE35" i="167"/>
  <c r="DD35" i="167"/>
  <c r="DC35" i="167"/>
  <c r="DB35" i="167"/>
  <c r="DA35" i="167"/>
  <c r="CZ35" i="167"/>
  <c r="CY35" i="167"/>
  <c r="CX35" i="167"/>
  <c r="CW35" i="167"/>
  <c r="CV35" i="167"/>
  <c r="CU35" i="167"/>
  <c r="CT35" i="167"/>
  <c r="CS35" i="167"/>
  <c r="CR35" i="167"/>
  <c r="CQ35" i="167"/>
  <c r="CP35" i="167"/>
  <c r="CO35" i="167"/>
  <c r="CN35" i="167"/>
  <c r="CM35" i="167"/>
  <c r="CL35" i="167"/>
  <c r="CK35" i="167"/>
  <c r="CJ35" i="167"/>
  <c r="CI35" i="167"/>
  <c r="CH35" i="167"/>
  <c r="CG35" i="167"/>
  <c r="CF35" i="167"/>
  <c r="CE35" i="167"/>
  <c r="CD35" i="167"/>
  <c r="CC35" i="167"/>
  <c r="CB35" i="167"/>
  <c r="CA35" i="167"/>
  <c r="BZ35" i="167"/>
  <c r="BY35" i="167"/>
  <c r="BX35" i="167"/>
  <c r="BW35" i="167"/>
  <c r="BV35" i="167"/>
  <c r="BU35" i="167"/>
  <c r="BT35" i="167"/>
  <c r="BS35" i="167"/>
  <c r="BR35" i="167"/>
  <c r="BQ35" i="167"/>
  <c r="BP35" i="167"/>
  <c r="BO35" i="167"/>
  <c r="BN35" i="167"/>
  <c r="BM35" i="167"/>
  <c r="BL35" i="167"/>
  <c r="BK35" i="167"/>
  <c r="BJ35" i="167"/>
  <c r="BI35" i="167"/>
  <c r="BH35" i="167"/>
  <c r="BG35" i="167"/>
  <c r="BF35" i="167"/>
  <c r="BE35" i="167"/>
  <c r="BD35" i="167"/>
  <c r="BC35" i="167"/>
  <c r="BB35" i="167"/>
  <c r="BA35" i="167"/>
  <c r="AZ35" i="167"/>
  <c r="AY35" i="167"/>
  <c r="AX35" i="167"/>
  <c r="AW35" i="167"/>
  <c r="AV35" i="167"/>
  <c r="AU35" i="167"/>
  <c r="AT35" i="167"/>
  <c r="AS35" i="167"/>
  <c r="AR35" i="167"/>
  <c r="AQ35" i="167"/>
  <c r="AP35" i="167"/>
  <c r="AO35" i="167"/>
  <c r="AN35" i="167"/>
  <c r="AM35" i="167"/>
  <c r="AL35" i="167"/>
  <c r="AK35" i="167"/>
  <c r="AJ35" i="167"/>
  <c r="AI35" i="167"/>
  <c r="AH35" i="167"/>
  <c r="AG35" i="167"/>
  <c r="AF35" i="167"/>
  <c r="AE35" i="167"/>
  <c r="AD35" i="167"/>
  <c r="AC35" i="167"/>
  <c r="AB35" i="167"/>
  <c r="AA35" i="167"/>
  <c r="Z35" i="167"/>
  <c r="Y35" i="167"/>
  <c r="X35" i="167"/>
  <c r="W35" i="167"/>
  <c r="V35" i="167"/>
  <c r="U35" i="167"/>
  <c r="T35" i="167"/>
  <c r="S35" i="167"/>
  <c r="R35" i="167"/>
  <c r="Q35" i="167"/>
  <c r="P35" i="167"/>
  <c r="O35" i="167"/>
  <c r="N35" i="167"/>
  <c r="M35" i="167"/>
  <c r="L35" i="167"/>
  <c r="K35" i="167"/>
  <c r="J35" i="167"/>
  <c r="I35" i="167"/>
  <c r="H35" i="167"/>
  <c r="G35" i="167"/>
  <c r="F35" i="167"/>
  <c r="E35" i="167"/>
  <c r="D35" i="167"/>
  <c r="C35" i="167"/>
  <c r="B35" i="167"/>
  <c r="A35" i="167"/>
  <c r="FE34" i="167"/>
  <c r="FD34" i="167"/>
  <c r="FC34" i="167"/>
  <c r="FB34" i="167"/>
  <c r="FA34" i="167"/>
  <c r="EZ34" i="167"/>
  <c r="EY34" i="167"/>
  <c r="EX34" i="167"/>
  <c r="EW34" i="167"/>
  <c r="EV34" i="167"/>
  <c r="EU34" i="167"/>
  <c r="ET34" i="167"/>
  <c r="ES34" i="167"/>
  <c r="ER34" i="167"/>
  <c r="EQ34" i="167"/>
  <c r="EP34" i="167"/>
  <c r="EO34" i="167"/>
  <c r="EN34" i="167"/>
  <c r="EM34" i="167"/>
  <c r="EL34" i="167"/>
  <c r="EK34" i="167"/>
  <c r="EJ34" i="167"/>
  <c r="EI34" i="167"/>
  <c r="EH34" i="167"/>
  <c r="EG34" i="167"/>
  <c r="EF34" i="167"/>
  <c r="EE34" i="167"/>
  <c r="ED34" i="167"/>
  <c r="EC34" i="167"/>
  <c r="EB34" i="167"/>
  <c r="EA34" i="167"/>
  <c r="DZ34" i="167"/>
  <c r="DY34" i="167"/>
  <c r="DX34" i="167"/>
  <c r="DW34" i="167"/>
  <c r="DV34" i="167"/>
  <c r="DU34" i="167"/>
  <c r="DT34" i="167"/>
  <c r="DS34" i="167"/>
  <c r="DR34" i="167"/>
  <c r="DQ34" i="167"/>
  <c r="DP34" i="167"/>
  <c r="DO34" i="167"/>
  <c r="DN34" i="167"/>
  <c r="DM34" i="167"/>
  <c r="DL34" i="167"/>
  <c r="DK34" i="167"/>
  <c r="DJ34" i="167"/>
  <c r="DI34" i="167"/>
  <c r="DH34" i="167"/>
  <c r="DG34" i="167"/>
  <c r="DF34" i="167"/>
  <c r="DE34" i="167"/>
  <c r="DD34" i="167"/>
  <c r="DC34" i="167"/>
  <c r="DB34" i="167"/>
  <c r="DA34" i="167"/>
  <c r="CZ34" i="167"/>
  <c r="CY34" i="167"/>
  <c r="CX34" i="167"/>
  <c r="CW34" i="167"/>
  <c r="CV34" i="167"/>
  <c r="CU34" i="167"/>
  <c r="CT34" i="167"/>
  <c r="CS34" i="167"/>
  <c r="CR34" i="167"/>
  <c r="CQ34" i="167"/>
  <c r="CP34" i="167"/>
  <c r="CO34" i="167"/>
  <c r="CN34" i="167"/>
  <c r="CM34" i="167"/>
  <c r="CL34" i="167"/>
  <c r="CK34" i="167"/>
  <c r="CJ34" i="167"/>
  <c r="CI34" i="167"/>
  <c r="CH34" i="167"/>
  <c r="CG34" i="167"/>
  <c r="CF34" i="167"/>
  <c r="CE34" i="167"/>
  <c r="CD34" i="167"/>
  <c r="CC34" i="167"/>
  <c r="CB34" i="167"/>
  <c r="CA34" i="167"/>
  <c r="BZ34" i="167"/>
  <c r="BY34" i="167"/>
  <c r="BX34" i="167"/>
  <c r="BW34" i="167"/>
  <c r="BV34" i="167"/>
  <c r="BU34" i="167"/>
  <c r="BT34" i="167"/>
  <c r="BS34" i="167"/>
  <c r="BR34" i="167"/>
  <c r="BQ34" i="167"/>
  <c r="BP34" i="167"/>
  <c r="BO34" i="167"/>
  <c r="BN34" i="167"/>
  <c r="BM34" i="167"/>
  <c r="BL34" i="167"/>
  <c r="BK34" i="167"/>
  <c r="BJ34" i="167"/>
  <c r="BI34" i="167"/>
  <c r="BH34" i="167"/>
  <c r="BG34" i="167"/>
  <c r="BF34" i="167"/>
  <c r="BE34" i="167"/>
  <c r="BD34" i="167"/>
  <c r="BC34" i="167"/>
  <c r="BB34" i="167"/>
  <c r="BA34" i="167"/>
  <c r="AZ34" i="167"/>
  <c r="AY34" i="167"/>
  <c r="AX34" i="167"/>
  <c r="AW34" i="167"/>
  <c r="AV34" i="167"/>
  <c r="AU34" i="167"/>
  <c r="AT34" i="167"/>
  <c r="AS34" i="167"/>
  <c r="AR34" i="167"/>
  <c r="AQ34" i="167"/>
  <c r="AP34" i="167"/>
  <c r="AO34" i="167"/>
  <c r="AN34" i="167"/>
  <c r="AM34" i="167"/>
  <c r="AL34" i="167"/>
  <c r="AK34" i="167"/>
  <c r="AJ34" i="167"/>
  <c r="AI34" i="167"/>
  <c r="AH34" i="167"/>
  <c r="AG34" i="167"/>
  <c r="AF34" i="167"/>
  <c r="AE34" i="167"/>
  <c r="AD34" i="167"/>
  <c r="AC34" i="167"/>
  <c r="AB34" i="167"/>
  <c r="AA34" i="167"/>
  <c r="Z34" i="167"/>
  <c r="Y34" i="167"/>
  <c r="X34" i="167"/>
  <c r="W34" i="167"/>
  <c r="V34" i="167"/>
  <c r="U34" i="167"/>
  <c r="T34" i="167"/>
  <c r="S34" i="167"/>
  <c r="R34" i="167"/>
  <c r="Q34" i="167"/>
  <c r="P34" i="167"/>
  <c r="O34" i="167"/>
  <c r="N34" i="167"/>
  <c r="M34" i="167"/>
  <c r="L34" i="167"/>
  <c r="K34" i="167"/>
  <c r="J34" i="167"/>
  <c r="I34" i="167"/>
  <c r="H34" i="167"/>
  <c r="G34" i="167"/>
  <c r="F34" i="167"/>
  <c r="E34" i="167"/>
  <c r="D34" i="167"/>
  <c r="C34" i="167"/>
  <c r="B34" i="167"/>
  <c r="A34" i="167"/>
  <c r="FE33" i="167"/>
  <c r="FD33" i="167"/>
  <c r="FC33" i="167"/>
  <c r="FB33" i="167"/>
  <c r="FA33" i="167"/>
  <c r="EZ33" i="167"/>
  <c r="EY33" i="167"/>
  <c r="EX33" i="167"/>
  <c r="EW33" i="167"/>
  <c r="EV33" i="167"/>
  <c r="EU33" i="167"/>
  <c r="ET33" i="167"/>
  <c r="ES33" i="167"/>
  <c r="ER33" i="167"/>
  <c r="EQ33" i="167"/>
  <c r="EP33" i="167"/>
  <c r="EO33" i="167"/>
  <c r="EN33" i="167"/>
  <c r="EM33" i="167"/>
  <c r="EL33" i="167"/>
  <c r="EK33" i="167"/>
  <c r="EJ33" i="167"/>
  <c r="EI33" i="167"/>
  <c r="EH33" i="167"/>
  <c r="EG33" i="167"/>
  <c r="EF33" i="167"/>
  <c r="EE33" i="167"/>
  <c r="ED33" i="167"/>
  <c r="EC33" i="167"/>
  <c r="EB33" i="167"/>
  <c r="EA33" i="167"/>
  <c r="DZ33" i="167"/>
  <c r="DY33" i="167"/>
  <c r="DX33" i="167"/>
  <c r="DW33" i="167"/>
  <c r="DV33" i="167"/>
  <c r="DU33" i="167"/>
  <c r="DT33" i="167"/>
  <c r="DS33" i="167"/>
  <c r="DR33" i="167"/>
  <c r="DQ33" i="167"/>
  <c r="DP33" i="167"/>
  <c r="DO33" i="167"/>
  <c r="DN33" i="167"/>
  <c r="DM33" i="167"/>
  <c r="DL33" i="167"/>
  <c r="DK33" i="167"/>
  <c r="DJ33" i="167"/>
  <c r="DI33" i="167"/>
  <c r="DH33" i="167"/>
  <c r="DG33" i="167"/>
  <c r="DF33" i="167"/>
  <c r="DE33" i="167"/>
  <c r="DD33" i="167"/>
  <c r="DC33" i="167"/>
  <c r="DB33" i="167"/>
  <c r="DA33" i="167"/>
  <c r="CZ33" i="167"/>
  <c r="CY33" i="167"/>
  <c r="CX33" i="167"/>
  <c r="CW33" i="167"/>
  <c r="CV33" i="167"/>
  <c r="CU33" i="167"/>
  <c r="CT33" i="167"/>
  <c r="CS33" i="167"/>
  <c r="CR33" i="167"/>
  <c r="CQ33" i="167"/>
  <c r="CP33" i="167"/>
  <c r="CO33" i="167"/>
  <c r="CN33" i="167"/>
  <c r="CM33" i="167"/>
  <c r="CL33" i="167"/>
  <c r="CK33" i="167"/>
  <c r="CJ33" i="167"/>
  <c r="CI33" i="167"/>
  <c r="CH33" i="167"/>
  <c r="CG33" i="167"/>
  <c r="CF33" i="167"/>
  <c r="CE33" i="167"/>
  <c r="CD33" i="167"/>
  <c r="CC33" i="167"/>
  <c r="CB33" i="167"/>
  <c r="CA33" i="167"/>
  <c r="BZ33" i="167"/>
  <c r="BY33" i="167"/>
  <c r="BX33" i="167"/>
  <c r="BW33" i="167"/>
  <c r="BV33" i="167"/>
  <c r="BU33" i="167"/>
  <c r="BT33" i="167"/>
  <c r="BS33" i="167"/>
  <c r="BR33" i="167"/>
  <c r="BQ33" i="167"/>
  <c r="BP33" i="167"/>
  <c r="BO33" i="167"/>
  <c r="BN33" i="167"/>
  <c r="BM33" i="167"/>
  <c r="BL33" i="167"/>
  <c r="BK33" i="167"/>
  <c r="BJ33" i="167"/>
  <c r="BI33" i="167"/>
  <c r="BH33" i="167"/>
  <c r="BG33" i="167"/>
  <c r="BF33" i="167"/>
  <c r="BE33" i="167"/>
  <c r="BD33" i="167"/>
  <c r="BC33" i="167"/>
  <c r="BB33" i="167"/>
  <c r="BA33" i="167"/>
  <c r="AZ33" i="167"/>
  <c r="AY33" i="167"/>
  <c r="AX33" i="167"/>
  <c r="AW33" i="167"/>
  <c r="AV33" i="167"/>
  <c r="AU33" i="167"/>
  <c r="AT33" i="167"/>
  <c r="AS33" i="167"/>
  <c r="AR33" i="167"/>
  <c r="AQ33" i="167"/>
  <c r="AP33" i="167"/>
  <c r="AO33" i="167"/>
  <c r="AN33" i="167"/>
  <c r="AM33" i="167"/>
  <c r="AL33" i="167"/>
  <c r="AK33" i="167"/>
  <c r="AJ33" i="167"/>
  <c r="AI33" i="167"/>
  <c r="AH33" i="167"/>
  <c r="AG33" i="167"/>
  <c r="AF33" i="167"/>
  <c r="AE33" i="167"/>
  <c r="AD33" i="167"/>
  <c r="AC33" i="167"/>
  <c r="AB33" i="167"/>
  <c r="AA33" i="167"/>
  <c r="Z33" i="167"/>
  <c r="Y33" i="167"/>
  <c r="X33" i="167"/>
  <c r="W33" i="167"/>
  <c r="V33" i="167"/>
  <c r="U33" i="167"/>
  <c r="T33" i="167"/>
  <c r="S33" i="167"/>
  <c r="R33" i="167"/>
  <c r="Q33" i="167"/>
  <c r="P33" i="167"/>
  <c r="O33" i="167"/>
  <c r="N33" i="167"/>
  <c r="M33" i="167"/>
  <c r="L33" i="167"/>
  <c r="K33" i="167"/>
  <c r="J33" i="167"/>
  <c r="I33" i="167"/>
  <c r="H33" i="167"/>
  <c r="G33" i="167"/>
  <c r="F33" i="167"/>
  <c r="E33" i="167"/>
  <c r="D33" i="167"/>
  <c r="C33" i="167"/>
  <c r="B33" i="167"/>
  <c r="A33" i="167"/>
  <c r="FE32" i="167"/>
  <c r="FD32" i="167"/>
  <c r="FC32" i="167"/>
  <c r="FB32" i="167"/>
  <c r="FA32" i="167"/>
  <c r="EZ32" i="167"/>
  <c r="EY32" i="167"/>
  <c r="EX32" i="167"/>
  <c r="EW32" i="167"/>
  <c r="EV32" i="167"/>
  <c r="EU32" i="167"/>
  <c r="ET32" i="167"/>
  <c r="ES32" i="167"/>
  <c r="ER32" i="167"/>
  <c r="EQ32" i="167"/>
  <c r="EP32" i="167"/>
  <c r="EO32" i="167"/>
  <c r="EN32" i="167"/>
  <c r="EM32" i="167"/>
  <c r="EL32" i="167"/>
  <c r="EK32" i="167"/>
  <c r="EJ32" i="167"/>
  <c r="EI32" i="167"/>
  <c r="EH32" i="167"/>
  <c r="EG32" i="167"/>
  <c r="EF32" i="167"/>
  <c r="EE32" i="167"/>
  <c r="ED32" i="167"/>
  <c r="EC32" i="167"/>
  <c r="EB32" i="167"/>
  <c r="EA32" i="167"/>
  <c r="DZ32" i="167"/>
  <c r="DY32" i="167"/>
  <c r="DX32" i="167"/>
  <c r="DW32" i="167"/>
  <c r="DV32" i="167"/>
  <c r="DU32" i="167"/>
  <c r="DT32" i="167"/>
  <c r="DS32" i="167"/>
  <c r="DR32" i="167"/>
  <c r="DQ32" i="167"/>
  <c r="DP32" i="167"/>
  <c r="DO32" i="167"/>
  <c r="DN32" i="167"/>
  <c r="DM32" i="167"/>
  <c r="DL32" i="167"/>
  <c r="DK32" i="167"/>
  <c r="DJ32" i="167"/>
  <c r="DI32" i="167"/>
  <c r="DH32" i="167"/>
  <c r="DG32" i="167"/>
  <c r="DF32" i="167"/>
  <c r="DE32" i="167"/>
  <c r="DD32" i="167"/>
  <c r="DC32" i="167"/>
  <c r="DB32" i="167"/>
  <c r="DA32" i="167"/>
  <c r="CZ32" i="167"/>
  <c r="CY32" i="167"/>
  <c r="CX32" i="167"/>
  <c r="CW32" i="167"/>
  <c r="CV32" i="167"/>
  <c r="CU32" i="167"/>
  <c r="CT32" i="167"/>
  <c r="CS32" i="167"/>
  <c r="CR32" i="167"/>
  <c r="CQ32" i="167"/>
  <c r="CP32" i="167"/>
  <c r="CO32" i="167"/>
  <c r="CN32" i="167"/>
  <c r="CM32" i="167"/>
  <c r="CL32" i="167"/>
  <c r="CK32" i="167"/>
  <c r="CJ32" i="167"/>
  <c r="CI32" i="167"/>
  <c r="CH32" i="167"/>
  <c r="CG32" i="167"/>
  <c r="CF32" i="167"/>
  <c r="CE32" i="167"/>
  <c r="CD32" i="167"/>
  <c r="CC32" i="167"/>
  <c r="CB32" i="167"/>
  <c r="CA32" i="167"/>
  <c r="BZ32" i="167"/>
  <c r="BY32" i="167"/>
  <c r="BX32" i="167"/>
  <c r="BW32" i="167"/>
  <c r="BV32" i="167"/>
  <c r="BU32" i="167"/>
  <c r="BT32" i="167"/>
  <c r="BS32" i="167"/>
  <c r="BR32" i="167"/>
  <c r="BQ32" i="167"/>
  <c r="BP32" i="167"/>
  <c r="BO32" i="167"/>
  <c r="BN32" i="167"/>
  <c r="BM32" i="167"/>
  <c r="BL32" i="167"/>
  <c r="BK32" i="167"/>
  <c r="BJ32" i="167"/>
  <c r="BI32" i="167"/>
  <c r="BH32" i="167"/>
  <c r="BG32" i="167"/>
  <c r="BF32" i="167"/>
  <c r="BE32" i="167"/>
  <c r="BD32" i="167"/>
  <c r="BC32" i="167"/>
  <c r="BB32" i="167"/>
  <c r="BA32" i="167"/>
  <c r="AZ32" i="167"/>
  <c r="AY32" i="167"/>
  <c r="AX32" i="167"/>
  <c r="AW32" i="167"/>
  <c r="AV32" i="167"/>
  <c r="AU32" i="167"/>
  <c r="AT32" i="167"/>
  <c r="AS32" i="167"/>
  <c r="AR32" i="167"/>
  <c r="AQ32" i="167"/>
  <c r="AP32" i="167"/>
  <c r="AO32" i="167"/>
  <c r="AN32" i="167"/>
  <c r="AM32" i="167"/>
  <c r="AL32" i="167"/>
  <c r="AK32" i="167"/>
  <c r="AJ32" i="167"/>
  <c r="AI32" i="167"/>
  <c r="AH32" i="167"/>
  <c r="AG32" i="167"/>
  <c r="AF32" i="167"/>
  <c r="AE32" i="167"/>
  <c r="AD32" i="167"/>
  <c r="AC32" i="167"/>
  <c r="AB32" i="167"/>
  <c r="AA32" i="167"/>
  <c r="Z32" i="167"/>
  <c r="Y32" i="167"/>
  <c r="X32" i="167"/>
  <c r="W32" i="167"/>
  <c r="V32" i="167"/>
  <c r="U32" i="167"/>
  <c r="T32" i="167"/>
  <c r="S32" i="167"/>
  <c r="R32" i="167"/>
  <c r="Q32" i="167"/>
  <c r="P32" i="167"/>
  <c r="O32" i="167"/>
  <c r="N32" i="167"/>
  <c r="M32" i="167"/>
  <c r="L32" i="167"/>
  <c r="K32" i="167"/>
  <c r="J32" i="167"/>
  <c r="I32" i="167"/>
  <c r="H32" i="167"/>
  <c r="G32" i="167"/>
  <c r="F32" i="167"/>
  <c r="E32" i="167"/>
  <c r="D32" i="167"/>
  <c r="C32" i="167"/>
  <c r="B32" i="167"/>
  <c r="A32" i="167"/>
  <c r="FE31" i="167"/>
  <c r="FD31" i="167"/>
  <c r="FC31" i="167"/>
  <c r="FB31" i="167"/>
  <c r="FA31" i="167"/>
  <c r="EZ31" i="167"/>
  <c r="EY31" i="167"/>
  <c r="EX31" i="167"/>
  <c r="EW31" i="167"/>
  <c r="EV31" i="167"/>
  <c r="EU31" i="167"/>
  <c r="ET31" i="167"/>
  <c r="ES31" i="167"/>
  <c r="ER31" i="167"/>
  <c r="EQ31" i="167"/>
  <c r="EP31" i="167"/>
  <c r="EO31" i="167"/>
  <c r="EN31" i="167"/>
  <c r="EM31" i="167"/>
  <c r="EL31" i="167"/>
  <c r="EK31" i="167"/>
  <c r="EJ31" i="167"/>
  <c r="EI31" i="167"/>
  <c r="EH31" i="167"/>
  <c r="EG31" i="167"/>
  <c r="EF31" i="167"/>
  <c r="EE31" i="167"/>
  <c r="ED31" i="167"/>
  <c r="EC31" i="167"/>
  <c r="EB31" i="167"/>
  <c r="EA31" i="167"/>
  <c r="DZ31" i="167"/>
  <c r="DY31" i="167"/>
  <c r="DX31" i="167"/>
  <c r="DW31" i="167"/>
  <c r="DV31" i="167"/>
  <c r="DU31" i="167"/>
  <c r="DT31" i="167"/>
  <c r="DS31" i="167"/>
  <c r="DR31" i="167"/>
  <c r="DQ31" i="167"/>
  <c r="DP31" i="167"/>
  <c r="DO31" i="167"/>
  <c r="DN31" i="167"/>
  <c r="DM31" i="167"/>
  <c r="DL31" i="167"/>
  <c r="DK31" i="167"/>
  <c r="DJ31" i="167"/>
  <c r="DI31" i="167"/>
  <c r="DH31" i="167"/>
  <c r="DG31" i="167"/>
  <c r="DF31" i="167"/>
  <c r="DE31" i="167"/>
  <c r="DD31" i="167"/>
  <c r="DC31" i="167"/>
  <c r="DB31" i="167"/>
  <c r="DA31" i="167"/>
  <c r="CZ31" i="167"/>
  <c r="CY31" i="167"/>
  <c r="CX31" i="167"/>
  <c r="CW31" i="167"/>
  <c r="CV31" i="167"/>
  <c r="CU31" i="167"/>
  <c r="CT31" i="167"/>
  <c r="CS31" i="167"/>
  <c r="CR31" i="167"/>
  <c r="CQ31" i="167"/>
  <c r="CP31" i="167"/>
  <c r="CO31" i="167"/>
  <c r="CN31" i="167"/>
  <c r="CM31" i="167"/>
  <c r="CL31" i="167"/>
  <c r="CK31" i="167"/>
  <c r="CJ31" i="167"/>
  <c r="CI31" i="167"/>
  <c r="CH31" i="167"/>
  <c r="CG31" i="167"/>
  <c r="CF31" i="167"/>
  <c r="CE31" i="167"/>
  <c r="CD31" i="167"/>
  <c r="CC31" i="167"/>
  <c r="CB31" i="167"/>
  <c r="CA31" i="167"/>
  <c r="BZ31" i="167"/>
  <c r="BY31" i="167"/>
  <c r="BX31" i="167"/>
  <c r="BW31" i="167"/>
  <c r="BV31" i="167"/>
  <c r="BU31" i="167"/>
  <c r="BT31" i="167"/>
  <c r="BS31" i="167"/>
  <c r="BR31" i="167"/>
  <c r="BQ31" i="167"/>
  <c r="BP31" i="167"/>
  <c r="BO31" i="167"/>
  <c r="BN31" i="167"/>
  <c r="BM31" i="167"/>
  <c r="BL31" i="167"/>
  <c r="BK31" i="167"/>
  <c r="BJ31" i="167"/>
  <c r="BI31" i="167"/>
  <c r="BH31" i="167"/>
  <c r="BG31" i="167"/>
  <c r="BF31" i="167"/>
  <c r="BE31" i="167"/>
  <c r="BD31" i="167"/>
  <c r="BC31" i="167"/>
  <c r="BB31" i="167"/>
  <c r="BA31" i="167"/>
  <c r="AZ31" i="167"/>
  <c r="AY31" i="167"/>
  <c r="AX31" i="167"/>
  <c r="AW31" i="167"/>
  <c r="AV31" i="167"/>
  <c r="AU31" i="167"/>
  <c r="AT31" i="167"/>
  <c r="AS31" i="167"/>
  <c r="AR31" i="167"/>
  <c r="AQ31" i="167"/>
  <c r="AP31" i="167"/>
  <c r="AO31" i="167"/>
  <c r="AN31" i="167"/>
  <c r="AM31" i="167"/>
  <c r="AL31" i="167"/>
  <c r="AK31" i="167"/>
  <c r="AJ31" i="167"/>
  <c r="AI31" i="167"/>
  <c r="AH31" i="167"/>
  <c r="AG31" i="167"/>
  <c r="AF31" i="167"/>
  <c r="AE31" i="167"/>
  <c r="AD31" i="167"/>
  <c r="AC31" i="167"/>
  <c r="AB31" i="167"/>
  <c r="AA31" i="167"/>
  <c r="Z31" i="167"/>
  <c r="Y31" i="167"/>
  <c r="X31" i="167"/>
  <c r="W31" i="167"/>
  <c r="V31" i="167"/>
  <c r="U31" i="167"/>
  <c r="T31" i="167"/>
  <c r="S31" i="167"/>
  <c r="R31" i="167"/>
  <c r="Q31" i="167"/>
  <c r="P31" i="167"/>
  <c r="O31" i="167"/>
  <c r="N31" i="167"/>
  <c r="M31" i="167"/>
  <c r="L31" i="167"/>
  <c r="K31" i="167"/>
  <c r="J31" i="167"/>
  <c r="I31" i="167"/>
  <c r="H31" i="167"/>
  <c r="G31" i="167"/>
  <c r="F31" i="167"/>
  <c r="E31" i="167"/>
  <c r="D31" i="167"/>
  <c r="C31" i="167"/>
  <c r="B31" i="167"/>
  <c r="A31" i="167"/>
  <c r="FE30" i="167"/>
  <c r="FD30" i="167"/>
  <c r="FC30" i="167"/>
  <c r="FB30" i="167"/>
  <c r="FA30" i="167"/>
  <c r="EZ30" i="167"/>
  <c r="EY30" i="167"/>
  <c r="EX30" i="167"/>
  <c r="EW30" i="167"/>
  <c r="EV30" i="167"/>
  <c r="EU30" i="167"/>
  <c r="ET30" i="167"/>
  <c r="ES30" i="167"/>
  <c r="ER30" i="167"/>
  <c r="EQ30" i="167"/>
  <c r="EP30" i="167"/>
  <c r="EO30" i="167"/>
  <c r="EN30" i="167"/>
  <c r="EM30" i="167"/>
  <c r="EL30" i="167"/>
  <c r="EK30" i="167"/>
  <c r="EJ30" i="167"/>
  <c r="EI30" i="167"/>
  <c r="EH30" i="167"/>
  <c r="EG30" i="167"/>
  <c r="EF30" i="167"/>
  <c r="EE30" i="167"/>
  <c r="ED30" i="167"/>
  <c r="EC30" i="167"/>
  <c r="EB30" i="167"/>
  <c r="EA30" i="167"/>
  <c r="DZ30" i="167"/>
  <c r="DY30" i="167"/>
  <c r="DX30" i="167"/>
  <c r="DW30" i="167"/>
  <c r="DV30" i="167"/>
  <c r="DU30" i="167"/>
  <c r="DT30" i="167"/>
  <c r="DS30" i="167"/>
  <c r="DR30" i="167"/>
  <c r="DQ30" i="167"/>
  <c r="DP30" i="167"/>
  <c r="DO30" i="167"/>
  <c r="DN30" i="167"/>
  <c r="DM30" i="167"/>
  <c r="DL30" i="167"/>
  <c r="DK30" i="167"/>
  <c r="DJ30" i="167"/>
  <c r="DI30" i="167"/>
  <c r="DH30" i="167"/>
  <c r="DG30" i="167"/>
  <c r="DF30" i="167"/>
  <c r="DE30" i="167"/>
  <c r="DD30" i="167"/>
  <c r="DC30" i="167"/>
  <c r="DB30" i="167"/>
  <c r="DA30" i="167"/>
  <c r="CZ30" i="167"/>
  <c r="CY30" i="167"/>
  <c r="CX30" i="167"/>
  <c r="CW30" i="167"/>
  <c r="CV30" i="167"/>
  <c r="CU30" i="167"/>
  <c r="CT30" i="167"/>
  <c r="CS30" i="167"/>
  <c r="CR30" i="167"/>
  <c r="CQ30" i="167"/>
  <c r="CP30" i="167"/>
  <c r="CO30" i="167"/>
  <c r="CN30" i="167"/>
  <c r="CM30" i="167"/>
  <c r="CL30" i="167"/>
  <c r="CK30" i="167"/>
  <c r="CJ30" i="167"/>
  <c r="CI30" i="167"/>
  <c r="CH30" i="167"/>
  <c r="CG30" i="167"/>
  <c r="CF30" i="167"/>
  <c r="CE30" i="167"/>
  <c r="CD30" i="167"/>
  <c r="CC30" i="167"/>
  <c r="CB30" i="167"/>
  <c r="CA30" i="167"/>
  <c r="BZ30" i="167"/>
  <c r="BY30" i="167"/>
  <c r="BX30" i="167"/>
  <c r="BW30" i="167"/>
  <c r="BV30" i="167"/>
  <c r="BU30" i="167"/>
  <c r="BT30" i="167"/>
  <c r="BS30" i="167"/>
  <c r="BR30" i="167"/>
  <c r="BQ30" i="167"/>
  <c r="BP30" i="167"/>
  <c r="BO30" i="167"/>
  <c r="BN30" i="167"/>
  <c r="BM30" i="167"/>
  <c r="BL30" i="167"/>
  <c r="BK30" i="167"/>
  <c r="BJ30" i="167"/>
  <c r="BI30" i="167"/>
  <c r="BH30" i="167"/>
  <c r="BG30" i="167"/>
  <c r="BF30" i="167"/>
  <c r="BE30" i="167"/>
  <c r="BD30" i="167"/>
  <c r="BC30" i="167"/>
  <c r="BB30" i="167"/>
  <c r="BA30" i="167"/>
  <c r="AZ30" i="167"/>
  <c r="AY30" i="167"/>
  <c r="AX30" i="167"/>
  <c r="AW30" i="167"/>
  <c r="AV30" i="167"/>
  <c r="AU30" i="167"/>
  <c r="AT30" i="167"/>
  <c r="AS30" i="167"/>
  <c r="AR30" i="167"/>
  <c r="AQ30" i="167"/>
  <c r="AP30" i="167"/>
  <c r="AO30" i="167"/>
  <c r="AN30" i="167"/>
  <c r="AM30" i="167"/>
  <c r="AL30" i="167"/>
  <c r="AK30" i="167"/>
  <c r="AJ30" i="167"/>
  <c r="AI30" i="167"/>
  <c r="AH30" i="167"/>
  <c r="AG30" i="167"/>
  <c r="AF30" i="167"/>
  <c r="AE30" i="167"/>
  <c r="AD30" i="167"/>
  <c r="AC30" i="167"/>
  <c r="AB30" i="167"/>
  <c r="AA30" i="167"/>
  <c r="Z30" i="167"/>
  <c r="Y30" i="167"/>
  <c r="X30" i="167"/>
  <c r="W30" i="167"/>
  <c r="V30" i="167"/>
  <c r="U30" i="167"/>
  <c r="T30" i="167"/>
  <c r="S30" i="167"/>
  <c r="R30" i="167"/>
  <c r="Q30" i="167"/>
  <c r="P30" i="167"/>
  <c r="O30" i="167"/>
  <c r="N30" i="167"/>
  <c r="M30" i="167"/>
  <c r="L30" i="167"/>
  <c r="K30" i="167"/>
  <c r="J30" i="167"/>
  <c r="I30" i="167"/>
  <c r="H30" i="167"/>
  <c r="G30" i="167"/>
  <c r="F30" i="167"/>
  <c r="E30" i="167"/>
  <c r="D30" i="167"/>
  <c r="C30" i="167"/>
  <c r="B30" i="167"/>
  <c r="A30" i="167"/>
  <c r="FE29" i="167"/>
  <c r="FD29" i="167"/>
  <c r="FC29" i="167"/>
  <c r="FB29" i="167"/>
  <c r="FA29" i="167"/>
  <c r="EZ29" i="167"/>
  <c r="EY29" i="167"/>
  <c r="EX29" i="167"/>
  <c r="EW29" i="167"/>
  <c r="EV29" i="167"/>
  <c r="EU29" i="167"/>
  <c r="ET29" i="167"/>
  <c r="ES29" i="167"/>
  <c r="ER29" i="167"/>
  <c r="EQ29" i="167"/>
  <c r="EP29" i="167"/>
  <c r="EO29" i="167"/>
  <c r="EN29" i="167"/>
  <c r="EM29" i="167"/>
  <c r="EL29" i="167"/>
  <c r="EK29" i="167"/>
  <c r="EJ29" i="167"/>
  <c r="EI29" i="167"/>
  <c r="EH29" i="167"/>
  <c r="EG29" i="167"/>
  <c r="EF29" i="167"/>
  <c r="EE29" i="167"/>
  <c r="ED29" i="167"/>
  <c r="EC29" i="167"/>
  <c r="EB29" i="167"/>
  <c r="EA29" i="167"/>
  <c r="DZ29" i="167"/>
  <c r="DY29" i="167"/>
  <c r="DX29" i="167"/>
  <c r="DW29" i="167"/>
  <c r="DV29" i="167"/>
  <c r="DU29" i="167"/>
  <c r="DT29" i="167"/>
  <c r="DS29" i="167"/>
  <c r="DR29" i="167"/>
  <c r="DQ29" i="167"/>
  <c r="DP29" i="167"/>
  <c r="DO29" i="167"/>
  <c r="DN29" i="167"/>
  <c r="DM29" i="167"/>
  <c r="DL29" i="167"/>
  <c r="DK29" i="167"/>
  <c r="DJ29" i="167"/>
  <c r="DI29" i="167"/>
  <c r="DH29" i="167"/>
  <c r="DG29" i="167"/>
  <c r="DF29" i="167"/>
  <c r="DE29" i="167"/>
  <c r="DD29" i="167"/>
  <c r="DC29" i="167"/>
  <c r="DB29" i="167"/>
  <c r="DA29" i="167"/>
  <c r="CZ29" i="167"/>
  <c r="CY29" i="167"/>
  <c r="CX29" i="167"/>
  <c r="CW29" i="167"/>
  <c r="CV29" i="167"/>
  <c r="CU29" i="167"/>
  <c r="CT29" i="167"/>
  <c r="CS29" i="167"/>
  <c r="CR29" i="167"/>
  <c r="CQ29" i="167"/>
  <c r="CP29" i="167"/>
  <c r="CO29" i="167"/>
  <c r="CN29" i="167"/>
  <c r="CM29" i="167"/>
  <c r="CL29" i="167"/>
  <c r="CK29" i="167"/>
  <c r="CJ29" i="167"/>
  <c r="CI29" i="167"/>
  <c r="CH29" i="167"/>
  <c r="CG29" i="167"/>
  <c r="CF29" i="167"/>
  <c r="CE29" i="167"/>
  <c r="CD29" i="167"/>
  <c r="CC29" i="167"/>
  <c r="CB29" i="167"/>
  <c r="CA29" i="167"/>
  <c r="BZ29" i="167"/>
  <c r="BY29" i="167"/>
  <c r="BX29" i="167"/>
  <c r="BW29" i="167"/>
  <c r="BV29" i="167"/>
  <c r="BU29" i="167"/>
  <c r="BT29" i="167"/>
  <c r="BS29" i="167"/>
  <c r="BR29" i="167"/>
  <c r="BQ29" i="167"/>
  <c r="BP29" i="167"/>
  <c r="BO29" i="167"/>
  <c r="BN29" i="167"/>
  <c r="BM29" i="167"/>
  <c r="BL29" i="167"/>
  <c r="BK29" i="167"/>
  <c r="BJ29" i="167"/>
  <c r="BI29" i="167"/>
  <c r="BH29" i="167"/>
  <c r="BG29" i="167"/>
  <c r="BF29" i="167"/>
  <c r="BE29" i="167"/>
  <c r="BD29" i="167"/>
  <c r="BC29" i="167"/>
  <c r="BB29" i="167"/>
  <c r="BA29" i="167"/>
  <c r="AZ29" i="167"/>
  <c r="AY29" i="167"/>
  <c r="AX29" i="167"/>
  <c r="AW29" i="167"/>
  <c r="AV29" i="167"/>
  <c r="AU29" i="167"/>
  <c r="AT29" i="167"/>
  <c r="AS29" i="167"/>
  <c r="AR29" i="167"/>
  <c r="AQ29" i="167"/>
  <c r="AP29" i="167"/>
  <c r="AO29" i="167"/>
  <c r="AN29" i="167"/>
  <c r="AM29" i="167"/>
  <c r="AL29" i="167"/>
  <c r="AK29" i="167"/>
  <c r="AJ29" i="167"/>
  <c r="AI29" i="167"/>
  <c r="AH29" i="167"/>
  <c r="AG29" i="167"/>
  <c r="AF29" i="167"/>
  <c r="AE29" i="167"/>
  <c r="AD29" i="167"/>
  <c r="AC29" i="167"/>
  <c r="AB29" i="167"/>
  <c r="AA29" i="167"/>
  <c r="Z29" i="167"/>
  <c r="Y29" i="167"/>
  <c r="X29" i="167"/>
  <c r="W29" i="167"/>
  <c r="V29" i="167"/>
  <c r="U29" i="167"/>
  <c r="T29" i="167"/>
  <c r="S29" i="167"/>
  <c r="R29" i="167"/>
  <c r="Q29" i="167"/>
  <c r="P29" i="167"/>
  <c r="O29" i="167"/>
  <c r="N29" i="167"/>
  <c r="M29" i="167"/>
  <c r="L29" i="167"/>
  <c r="K29" i="167"/>
  <c r="J29" i="167"/>
  <c r="I29" i="167"/>
  <c r="H29" i="167"/>
  <c r="G29" i="167"/>
  <c r="F29" i="167"/>
  <c r="E29" i="167"/>
  <c r="D29" i="167"/>
  <c r="C29" i="167"/>
  <c r="B29" i="167"/>
  <c r="A29" i="167"/>
  <c r="FE28" i="167"/>
  <c r="FD28" i="167"/>
  <c r="FC28" i="167"/>
  <c r="FB28" i="167"/>
  <c r="FA28" i="167"/>
  <c r="EZ28" i="167"/>
  <c r="EY28" i="167"/>
  <c r="EX28" i="167"/>
  <c r="EW28" i="167"/>
  <c r="EV28" i="167"/>
  <c r="EU28" i="167"/>
  <c r="ET28" i="167"/>
  <c r="ES28" i="167"/>
  <c r="ER28" i="167"/>
  <c r="EQ28" i="167"/>
  <c r="EP28" i="167"/>
  <c r="EO28" i="167"/>
  <c r="EN28" i="167"/>
  <c r="EM28" i="167"/>
  <c r="EL28" i="167"/>
  <c r="EK28" i="167"/>
  <c r="EJ28" i="167"/>
  <c r="EI28" i="167"/>
  <c r="EH28" i="167"/>
  <c r="EG28" i="167"/>
  <c r="EF28" i="167"/>
  <c r="EE28" i="167"/>
  <c r="ED28" i="167"/>
  <c r="EC28" i="167"/>
  <c r="EB28" i="167"/>
  <c r="EA28" i="167"/>
  <c r="DZ28" i="167"/>
  <c r="DY28" i="167"/>
  <c r="DX28" i="167"/>
  <c r="DW28" i="167"/>
  <c r="DV28" i="167"/>
  <c r="DU28" i="167"/>
  <c r="DT28" i="167"/>
  <c r="DS28" i="167"/>
  <c r="DR28" i="167"/>
  <c r="DQ28" i="167"/>
  <c r="DP28" i="167"/>
  <c r="DO28" i="167"/>
  <c r="DN28" i="167"/>
  <c r="DM28" i="167"/>
  <c r="DL28" i="167"/>
  <c r="DK28" i="167"/>
  <c r="DJ28" i="167"/>
  <c r="DI28" i="167"/>
  <c r="DH28" i="167"/>
  <c r="DG28" i="167"/>
  <c r="DF28" i="167"/>
  <c r="DE28" i="167"/>
  <c r="DD28" i="167"/>
  <c r="DC28" i="167"/>
  <c r="DB28" i="167"/>
  <c r="DA28" i="167"/>
  <c r="CZ28" i="167"/>
  <c r="CY28" i="167"/>
  <c r="CX28" i="167"/>
  <c r="CW28" i="167"/>
  <c r="CV28" i="167"/>
  <c r="CU28" i="167"/>
  <c r="CT28" i="167"/>
  <c r="CS28" i="167"/>
  <c r="CR28" i="167"/>
  <c r="CQ28" i="167"/>
  <c r="CP28" i="167"/>
  <c r="CO28" i="167"/>
  <c r="CN28" i="167"/>
  <c r="CM28" i="167"/>
  <c r="CL28" i="167"/>
  <c r="CK28" i="167"/>
  <c r="CJ28" i="167"/>
  <c r="CI28" i="167"/>
  <c r="CH28" i="167"/>
  <c r="CG28" i="167"/>
  <c r="CF28" i="167"/>
  <c r="CE28" i="167"/>
  <c r="CD28" i="167"/>
  <c r="CC28" i="167"/>
  <c r="CB28" i="167"/>
  <c r="CA28" i="167"/>
  <c r="BZ28" i="167"/>
  <c r="BY28" i="167"/>
  <c r="BX28" i="167"/>
  <c r="BW28" i="167"/>
  <c r="BV28" i="167"/>
  <c r="BU28" i="167"/>
  <c r="BT28" i="167"/>
  <c r="BS28" i="167"/>
  <c r="BR28" i="167"/>
  <c r="BQ28" i="167"/>
  <c r="BP28" i="167"/>
  <c r="BO28" i="167"/>
  <c r="BN28" i="167"/>
  <c r="BM28" i="167"/>
  <c r="BL28" i="167"/>
  <c r="BK28" i="167"/>
  <c r="BJ28" i="167"/>
  <c r="BI28" i="167"/>
  <c r="BH28" i="167"/>
  <c r="BG28" i="167"/>
  <c r="BF28" i="167"/>
  <c r="BE28" i="167"/>
  <c r="BD28" i="167"/>
  <c r="BC28" i="167"/>
  <c r="BB28" i="167"/>
  <c r="BA28" i="167"/>
  <c r="AZ28" i="167"/>
  <c r="AY28" i="167"/>
  <c r="AX28" i="167"/>
  <c r="AW28" i="167"/>
  <c r="AV28" i="167"/>
  <c r="AU28" i="167"/>
  <c r="AT28" i="167"/>
  <c r="AS28" i="167"/>
  <c r="AR28" i="167"/>
  <c r="AQ28" i="167"/>
  <c r="AP28" i="167"/>
  <c r="AO28" i="167"/>
  <c r="AN28" i="167"/>
  <c r="AM28" i="167"/>
  <c r="AL28" i="167"/>
  <c r="AK28" i="167"/>
  <c r="AJ28" i="167"/>
  <c r="AI28" i="167"/>
  <c r="AH28" i="167"/>
  <c r="AG28" i="167"/>
  <c r="AF28" i="167"/>
  <c r="AE28" i="167"/>
  <c r="AD28" i="167"/>
  <c r="AC28" i="167"/>
  <c r="AB28" i="167"/>
  <c r="AA28" i="167"/>
  <c r="Z28" i="167"/>
  <c r="Y28" i="167"/>
  <c r="X28" i="167"/>
  <c r="W28" i="167"/>
  <c r="V28" i="167"/>
  <c r="U28" i="167"/>
  <c r="T28" i="167"/>
  <c r="S28" i="167"/>
  <c r="R28" i="167"/>
  <c r="Q28" i="167"/>
  <c r="P28" i="167"/>
  <c r="O28" i="167"/>
  <c r="N28" i="167"/>
  <c r="M28" i="167"/>
  <c r="L28" i="167"/>
  <c r="K28" i="167"/>
  <c r="J28" i="167"/>
  <c r="I28" i="167"/>
  <c r="H28" i="167"/>
  <c r="G28" i="167"/>
  <c r="F28" i="167"/>
  <c r="E28" i="167"/>
  <c r="D28" i="167"/>
  <c r="C28" i="167"/>
  <c r="B28" i="167"/>
  <c r="A28" i="167"/>
  <c r="FE27" i="167"/>
  <c r="FD27" i="167"/>
  <c r="FC27" i="167"/>
  <c r="FB27" i="167"/>
  <c r="FA27" i="167"/>
  <c r="EZ27" i="167"/>
  <c r="EY27" i="167"/>
  <c r="EX27" i="167"/>
  <c r="EW27" i="167"/>
  <c r="EV27" i="167"/>
  <c r="EU27" i="167"/>
  <c r="ET27" i="167"/>
  <c r="ES27" i="167"/>
  <c r="ER27" i="167"/>
  <c r="EQ27" i="167"/>
  <c r="EP27" i="167"/>
  <c r="EO27" i="167"/>
  <c r="EN27" i="167"/>
  <c r="EM27" i="167"/>
  <c r="EL27" i="167"/>
  <c r="EK27" i="167"/>
  <c r="EJ27" i="167"/>
  <c r="EI27" i="167"/>
  <c r="EH27" i="167"/>
  <c r="EG27" i="167"/>
  <c r="EF27" i="167"/>
  <c r="EE27" i="167"/>
  <c r="ED27" i="167"/>
  <c r="EC27" i="167"/>
  <c r="EB27" i="167"/>
  <c r="EA27" i="167"/>
  <c r="DZ27" i="167"/>
  <c r="DY27" i="167"/>
  <c r="DX27" i="167"/>
  <c r="DW27" i="167"/>
  <c r="DV27" i="167"/>
  <c r="DU27" i="167"/>
  <c r="DT27" i="167"/>
  <c r="DS27" i="167"/>
  <c r="DR27" i="167"/>
  <c r="DQ27" i="167"/>
  <c r="DP27" i="167"/>
  <c r="DO27" i="167"/>
  <c r="DN27" i="167"/>
  <c r="DM27" i="167"/>
  <c r="DL27" i="167"/>
  <c r="DK27" i="167"/>
  <c r="DJ27" i="167"/>
  <c r="DI27" i="167"/>
  <c r="DH27" i="167"/>
  <c r="DG27" i="167"/>
  <c r="DF27" i="167"/>
  <c r="DE27" i="167"/>
  <c r="DD27" i="167"/>
  <c r="DC27" i="167"/>
  <c r="DB27" i="167"/>
  <c r="DA27" i="167"/>
  <c r="CZ27" i="167"/>
  <c r="CY27" i="167"/>
  <c r="CX27" i="167"/>
  <c r="CW27" i="167"/>
  <c r="CV27" i="167"/>
  <c r="CU27" i="167"/>
  <c r="CT27" i="167"/>
  <c r="CS27" i="167"/>
  <c r="CR27" i="167"/>
  <c r="CQ27" i="167"/>
  <c r="CP27" i="167"/>
  <c r="CO27" i="167"/>
  <c r="CN27" i="167"/>
  <c r="CM27" i="167"/>
  <c r="CL27" i="167"/>
  <c r="CK27" i="167"/>
  <c r="CJ27" i="167"/>
  <c r="CI27" i="167"/>
  <c r="CH27" i="167"/>
  <c r="CG27" i="167"/>
  <c r="CF27" i="167"/>
  <c r="CE27" i="167"/>
  <c r="CD27" i="167"/>
  <c r="CC27" i="167"/>
  <c r="CB27" i="167"/>
  <c r="CA27" i="167"/>
  <c r="BZ27" i="167"/>
  <c r="BY27" i="167"/>
  <c r="BX27" i="167"/>
  <c r="BW27" i="167"/>
  <c r="BV27" i="167"/>
  <c r="BU27" i="167"/>
  <c r="BT27" i="167"/>
  <c r="BS27" i="167"/>
  <c r="BR27" i="167"/>
  <c r="BQ27" i="167"/>
  <c r="BP27" i="167"/>
  <c r="BO27" i="167"/>
  <c r="BN27" i="167"/>
  <c r="BM27" i="167"/>
  <c r="BL27" i="167"/>
  <c r="BK27" i="167"/>
  <c r="BJ27" i="167"/>
  <c r="BI27" i="167"/>
  <c r="BH27" i="167"/>
  <c r="BG27" i="167"/>
  <c r="BF27" i="167"/>
  <c r="BE27" i="167"/>
  <c r="BD27" i="167"/>
  <c r="BC27" i="167"/>
  <c r="BB27" i="167"/>
  <c r="BA27" i="167"/>
  <c r="AZ27" i="167"/>
  <c r="AY27" i="167"/>
  <c r="AX27" i="167"/>
  <c r="AW27" i="167"/>
  <c r="AV27" i="167"/>
  <c r="AU27" i="167"/>
  <c r="AT27" i="167"/>
  <c r="AS27" i="167"/>
  <c r="AR27" i="167"/>
  <c r="AQ27" i="167"/>
  <c r="AP27" i="167"/>
  <c r="AO27" i="167"/>
  <c r="AN27" i="167"/>
  <c r="AM27" i="167"/>
  <c r="AL27" i="167"/>
  <c r="AK27" i="167"/>
  <c r="AJ27" i="167"/>
  <c r="AI27" i="167"/>
  <c r="AH27" i="167"/>
  <c r="AG27" i="167"/>
  <c r="AF27" i="167"/>
  <c r="AE27" i="167"/>
  <c r="AD27" i="167"/>
  <c r="AC27" i="167"/>
  <c r="AB27" i="167"/>
  <c r="AA27" i="167"/>
  <c r="Z27" i="167"/>
  <c r="Y27" i="167"/>
  <c r="X27" i="167"/>
  <c r="W27" i="167"/>
  <c r="V27" i="167"/>
  <c r="U27" i="167"/>
  <c r="T27" i="167"/>
  <c r="S27" i="167"/>
  <c r="R27" i="167"/>
  <c r="Q27" i="167"/>
  <c r="P27" i="167"/>
  <c r="O27" i="167"/>
  <c r="N27" i="167"/>
  <c r="M27" i="167"/>
  <c r="L27" i="167"/>
  <c r="K27" i="167"/>
  <c r="J27" i="167"/>
  <c r="I27" i="167"/>
  <c r="H27" i="167"/>
  <c r="G27" i="167"/>
  <c r="F27" i="167"/>
  <c r="E27" i="167"/>
  <c r="D27" i="167"/>
  <c r="C27" i="167"/>
  <c r="B27" i="167"/>
  <c r="A27" i="167"/>
  <c r="FE26" i="167"/>
  <c r="FD26" i="167"/>
  <c r="FC26" i="167"/>
  <c r="FB26" i="167"/>
  <c r="FA26" i="167"/>
  <c r="EZ26" i="167"/>
  <c r="EY26" i="167"/>
  <c r="EX26" i="167"/>
  <c r="EW26" i="167"/>
  <c r="EV26" i="167"/>
  <c r="EU26" i="167"/>
  <c r="ET26" i="167"/>
  <c r="ES26" i="167"/>
  <c r="ER26" i="167"/>
  <c r="EQ26" i="167"/>
  <c r="EP26" i="167"/>
  <c r="EO26" i="167"/>
  <c r="EN26" i="167"/>
  <c r="EM26" i="167"/>
  <c r="EL26" i="167"/>
  <c r="EK26" i="167"/>
  <c r="EJ26" i="167"/>
  <c r="EI26" i="167"/>
  <c r="EH26" i="167"/>
  <c r="EG26" i="167"/>
  <c r="EF26" i="167"/>
  <c r="EE26" i="167"/>
  <c r="ED26" i="167"/>
  <c r="EC26" i="167"/>
  <c r="EB26" i="167"/>
  <c r="EA26" i="167"/>
  <c r="DZ26" i="167"/>
  <c r="DY26" i="167"/>
  <c r="DX26" i="167"/>
  <c r="DW26" i="167"/>
  <c r="DV26" i="167"/>
  <c r="DU26" i="167"/>
  <c r="DT26" i="167"/>
  <c r="DS26" i="167"/>
  <c r="DR26" i="167"/>
  <c r="DQ26" i="167"/>
  <c r="DP26" i="167"/>
  <c r="DO26" i="167"/>
  <c r="DN26" i="167"/>
  <c r="DM26" i="167"/>
  <c r="DL26" i="167"/>
  <c r="DK26" i="167"/>
  <c r="DJ26" i="167"/>
  <c r="DI26" i="167"/>
  <c r="DH26" i="167"/>
  <c r="DG26" i="167"/>
  <c r="DF26" i="167"/>
  <c r="DE26" i="167"/>
  <c r="DD26" i="167"/>
  <c r="DC26" i="167"/>
  <c r="DB26" i="167"/>
  <c r="DA26" i="167"/>
  <c r="CZ26" i="167"/>
  <c r="CY26" i="167"/>
  <c r="CX26" i="167"/>
  <c r="CW26" i="167"/>
  <c r="CV26" i="167"/>
  <c r="CU26" i="167"/>
  <c r="CT26" i="167"/>
  <c r="CS26" i="167"/>
  <c r="CR26" i="167"/>
  <c r="CQ26" i="167"/>
  <c r="CP26" i="167"/>
  <c r="CO26" i="167"/>
  <c r="CN26" i="167"/>
  <c r="CM26" i="167"/>
  <c r="CL26" i="167"/>
  <c r="CK26" i="167"/>
  <c r="CJ26" i="167"/>
  <c r="CI26" i="167"/>
  <c r="CH26" i="167"/>
  <c r="CG26" i="167"/>
  <c r="CF26" i="167"/>
  <c r="CE26" i="167"/>
  <c r="CD26" i="167"/>
  <c r="CC26" i="167"/>
  <c r="CB26" i="167"/>
  <c r="CA26" i="167"/>
  <c r="BZ26" i="167"/>
  <c r="BY26" i="167"/>
  <c r="BX26" i="167"/>
  <c r="BW26" i="167"/>
  <c r="BV26" i="167"/>
  <c r="BU26" i="167"/>
  <c r="BT26" i="167"/>
  <c r="BS26" i="167"/>
  <c r="BR26" i="167"/>
  <c r="BQ26" i="167"/>
  <c r="BP26" i="167"/>
  <c r="BO26" i="167"/>
  <c r="BN26" i="167"/>
  <c r="BM26" i="167"/>
  <c r="BL26" i="167"/>
  <c r="BK26" i="167"/>
  <c r="BJ26" i="167"/>
  <c r="BI26" i="167"/>
  <c r="BH26" i="167"/>
  <c r="BG26" i="167"/>
  <c r="BF26" i="167"/>
  <c r="BE26" i="167"/>
  <c r="BD26" i="167"/>
  <c r="BC26" i="167"/>
  <c r="BB26" i="167"/>
  <c r="BA26" i="167"/>
  <c r="AZ26" i="167"/>
  <c r="AY26" i="167"/>
  <c r="AX26" i="167"/>
  <c r="AW26" i="167"/>
  <c r="AV26" i="167"/>
  <c r="AU26" i="167"/>
  <c r="AT26" i="167"/>
  <c r="AS26" i="167"/>
  <c r="AR26" i="167"/>
  <c r="AQ26" i="167"/>
  <c r="AP26" i="167"/>
  <c r="AO26" i="167"/>
  <c r="AN26" i="167"/>
  <c r="AM26" i="167"/>
  <c r="AL26" i="167"/>
  <c r="AK26" i="167"/>
  <c r="AJ26" i="167"/>
  <c r="AI26" i="167"/>
  <c r="AH26" i="167"/>
  <c r="AG26" i="167"/>
  <c r="AF26" i="167"/>
  <c r="AE26" i="167"/>
  <c r="AD26" i="167"/>
  <c r="AC26" i="167"/>
  <c r="AB26" i="167"/>
  <c r="AA26" i="167"/>
  <c r="Z26" i="167"/>
  <c r="Y26" i="167"/>
  <c r="X26" i="167"/>
  <c r="W26" i="167"/>
  <c r="V26" i="167"/>
  <c r="U26" i="167"/>
  <c r="T26" i="167"/>
  <c r="S26" i="167"/>
  <c r="R26" i="167"/>
  <c r="Q26" i="167"/>
  <c r="P26" i="167"/>
  <c r="O26" i="167"/>
  <c r="N26" i="167"/>
  <c r="M26" i="167"/>
  <c r="L26" i="167"/>
  <c r="K26" i="167"/>
  <c r="J26" i="167"/>
  <c r="I26" i="167"/>
  <c r="H26" i="167"/>
  <c r="G26" i="167"/>
  <c r="F26" i="167"/>
  <c r="E26" i="167"/>
  <c r="D26" i="167"/>
  <c r="C26" i="167"/>
  <c r="B26" i="167"/>
  <c r="A26" i="167"/>
  <c r="FE25" i="167"/>
  <c r="FD25" i="167"/>
  <c r="FC25" i="167"/>
  <c r="FB25" i="167"/>
  <c r="FA25" i="167"/>
  <c r="EZ25" i="167"/>
  <c r="EY25" i="167"/>
  <c r="EX25" i="167"/>
  <c r="EW25" i="167"/>
  <c r="EV25" i="167"/>
  <c r="EU25" i="167"/>
  <c r="ET25" i="167"/>
  <c r="ES25" i="167"/>
  <c r="ER25" i="167"/>
  <c r="EQ25" i="167"/>
  <c r="EP25" i="167"/>
  <c r="EO25" i="167"/>
  <c r="EN25" i="167"/>
  <c r="EM25" i="167"/>
  <c r="EL25" i="167"/>
  <c r="EK25" i="167"/>
  <c r="EJ25" i="167"/>
  <c r="EI25" i="167"/>
  <c r="EH25" i="167"/>
  <c r="EG25" i="167"/>
  <c r="EF25" i="167"/>
  <c r="EE25" i="167"/>
  <c r="ED25" i="167"/>
  <c r="EC25" i="167"/>
  <c r="EB25" i="167"/>
  <c r="EA25" i="167"/>
  <c r="DZ25" i="167"/>
  <c r="DY25" i="167"/>
  <c r="DX25" i="167"/>
  <c r="DW25" i="167"/>
  <c r="DV25" i="167"/>
  <c r="DU25" i="167"/>
  <c r="DT25" i="167"/>
  <c r="DS25" i="167"/>
  <c r="DR25" i="167"/>
  <c r="DQ25" i="167"/>
  <c r="DP25" i="167"/>
  <c r="DO25" i="167"/>
  <c r="DN25" i="167"/>
  <c r="DM25" i="167"/>
  <c r="DL25" i="167"/>
  <c r="DK25" i="167"/>
  <c r="DJ25" i="167"/>
  <c r="DI25" i="167"/>
  <c r="DH25" i="167"/>
  <c r="DG25" i="167"/>
  <c r="DF25" i="167"/>
  <c r="DE25" i="167"/>
  <c r="DD25" i="167"/>
  <c r="DC25" i="167"/>
  <c r="DB25" i="167"/>
  <c r="DA25" i="167"/>
  <c r="CZ25" i="167"/>
  <c r="CY25" i="167"/>
  <c r="CX25" i="167"/>
  <c r="CW25" i="167"/>
  <c r="CV25" i="167"/>
  <c r="CU25" i="167"/>
  <c r="CT25" i="167"/>
  <c r="CS25" i="167"/>
  <c r="CR25" i="167"/>
  <c r="CQ25" i="167"/>
  <c r="CP25" i="167"/>
  <c r="CO25" i="167"/>
  <c r="CN25" i="167"/>
  <c r="CM25" i="167"/>
  <c r="CL25" i="167"/>
  <c r="CK25" i="167"/>
  <c r="CJ25" i="167"/>
  <c r="CI25" i="167"/>
  <c r="CH25" i="167"/>
  <c r="CG25" i="167"/>
  <c r="CF25" i="167"/>
  <c r="CE25" i="167"/>
  <c r="CD25" i="167"/>
  <c r="CC25" i="167"/>
  <c r="CB25" i="167"/>
  <c r="CA25" i="167"/>
  <c r="BZ25" i="167"/>
  <c r="BY25" i="167"/>
  <c r="BX25" i="167"/>
  <c r="BW25" i="167"/>
  <c r="BV25" i="167"/>
  <c r="BU25" i="167"/>
  <c r="BT25" i="167"/>
  <c r="BS25" i="167"/>
  <c r="BR25" i="167"/>
  <c r="BQ25" i="167"/>
  <c r="BP25" i="167"/>
  <c r="BO25" i="167"/>
  <c r="BN25" i="167"/>
  <c r="BM25" i="167"/>
  <c r="BL25" i="167"/>
  <c r="BK25" i="167"/>
  <c r="BJ25" i="167"/>
  <c r="BI25" i="167"/>
  <c r="BH25" i="167"/>
  <c r="BG25" i="167"/>
  <c r="BF25" i="167"/>
  <c r="BE25" i="167"/>
  <c r="BD25" i="167"/>
  <c r="BC25" i="167"/>
  <c r="BB25" i="167"/>
  <c r="BA25" i="167"/>
  <c r="AZ25" i="167"/>
  <c r="AY25" i="167"/>
  <c r="AX25" i="167"/>
  <c r="AW25" i="167"/>
  <c r="AV25" i="167"/>
  <c r="AU25" i="167"/>
  <c r="AT25" i="167"/>
  <c r="AS25" i="167"/>
  <c r="AR25" i="167"/>
  <c r="AQ25" i="167"/>
  <c r="AP25" i="167"/>
  <c r="AO25" i="167"/>
  <c r="AN25" i="167"/>
  <c r="AM25" i="167"/>
  <c r="AL25" i="167"/>
  <c r="AK25" i="167"/>
  <c r="AJ25" i="167"/>
  <c r="AI25" i="167"/>
  <c r="AH25" i="167"/>
  <c r="AG25" i="167"/>
  <c r="AF25" i="167"/>
  <c r="AE25" i="167"/>
  <c r="AD25" i="167"/>
  <c r="AC25" i="167"/>
  <c r="AB25" i="167"/>
  <c r="AA25" i="167"/>
  <c r="Z25" i="167"/>
  <c r="Y25" i="167"/>
  <c r="X25" i="167"/>
  <c r="W25" i="167"/>
  <c r="V25" i="167"/>
  <c r="U25" i="167"/>
  <c r="T25" i="167"/>
  <c r="S25" i="167"/>
  <c r="R25" i="167"/>
  <c r="Q25" i="167"/>
  <c r="P25" i="167"/>
  <c r="O25" i="167"/>
  <c r="N25" i="167"/>
  <c r="M25" i="167"/>
  <c r="L25" i="167"/>
  <c r="K25" i="167"/>
  <c r="J25" i="167"/>
  <c r="I25" i="167"/>
  <c r="H25" i="167"/>
  <c r="G25" i="167"/>
  <c r="F25" i="167"/>
  <c r="E25" i="167"/>
  <c r="D25" i="167"/>
  <c r="C25" i="167"/>
  <c r="B25" i="167"/>
  <c r="A25" i="167"/>
  <c r="FE24" i="167"/>
  <c r="FD24" i="167"/>
  <c r="FC24" i="167"/>
  <c r="FB24" i="167"/>
  <c r="FA24" i="167"/>
  <c r="EZ24" i="167"/>
  <c r="EY24" i="167"/>
  <c r="EX24" i="167"/>
  <c r="EW24" i="167"/>
  <c r="EV24" i="167"/>
  <c r="EU24" i="167"/>
  <c r="ET24" i="167"/>
  <c r="ES24" i="167"/>
  <c r="ER24" i="167"/>
  <c r="EQ24" i="167"/>
  <c r="EP24" i="167"/>
  <c r="EO24" i="167"/>
  <c r="EN24" i="167"/>
  <c r="EM24" i="167"/>
  <c r="EL24" i="167"/>
  <c r="EK24" i="167"/>
  <c r="EJ24" i="167"/>
  <c r="EI24" i="167"/>
  <c r="EH24" i="167"/>
  <c r="EG24" i="167"/>
  <c r="EF24" i="167"/>
  <c r="EE24" i="167"/>
  <c r="ED24" i="167"/>
  <c r="EC24" i="167"/>
  <c r="EB24" i="167"/>
  <c r="EA24" i="167"/>
  <c r="DZ24" i="167"/>
  <c r="DY24" i="167"/>
  <c r="DX24" i="167"/>
  <c r="DW24" i="167"/>
  <c r="DV24" i="167"/>
  <c r="DU24" i="167"/>
  <c r="DT24" i="167"/>
  <c r="DS24" i="167"/>
  <c r="DR24" i="167"/>
  <c r="DQ24" i="167"/>
  <c r="DP24" i="167"/>
  <c r="DO24" i="167"/>
  <c r="DN24" i="167"/>
  <c r="DM24" i="167"/>
  <c r="DL24" i="167"/>
  <c r="DK24" i="167"/>
  <c r="DJ24" i="167"/>
  <c r="DI24" i="167"/>
  <c r="DH24" i="167"/>
  <c r="DG24" i="167"/>
  <c r="DF24" i="167"/>
  <c r="DE24" i="167"/>
  <c r="DD24" i="167"/>
  <c r="DC24" i="167"/>
  <c r="DB24" i="167"/>
  <c r="DA24" i="167"/>
  <c r="CZ24" i="167"/>
  <c r="CY24" i="167"/>
  <c r="CX24" i="167"/>
  <c r="CW24" i="167"/>
  <c r="CV24" i="167"/>
  <c r="CU24" i="167"/>
  <c r="CT24" i="167"/>
  <c r="CS24" i="167"/>
  <c r="CR24" i="167"/>
  <c r="CQ24" i="167"/>
  <c r="CP24" i="167"/>
  <c r="CO24" i="167"/>
  <c r="CN24" i="167"/>
  <c r="CM24" i="167"/>
  <c r="CL24" i="167"/>
  <c r="CK24" i="167"/>
  <c r="CJ24" i="167"/>
  <c r="CI24" i="167"/>
  <c r="CH24" i="167"/>
  <c r="CG24" i="167"/>
  <c r="CF24" i="167"/>
  <c r="CE24" i="167"/>
  <c r="CD24" i="167"/>
  <c r="CC24" i="167"/>
  <c r="CB24" i="167"/>
  <c r="CA24" i="167"/>
  <c r="BZ24" i="167"/>
  <c r="BY24" i="167"/>
  <c r="BX24" i="167"/>
  <c r="BW24" i="167"/>
  <c r="BV24" i="167"/>
  <c r="BU24" i="167"/>
  <c r="BT24" i="167"/>
  <c r="BS24" i="167"/>
  <c r="BR24" i="167"/>
  <c r="BQ24" i="167"/>
  <c r="BP24" i="167"/>
  <c r="BO24" i="167"/>
  <c r="BN24" i="167"/>
  <c r="BM24" i="167"/>
  <c r="BL24" i="167"/>
  <c r="BK24" i="167"/>
  <c r="BJ24" i="167"/>
  <c r="BI24" i="167"/>
  <c r="BH24" i="167"/>
  <c r="BG24" i="167"/>
  <c r="BF24" i="167"/>
  <c r="BE24" i="167"/>
  <c r="BD24" i="167"/>
  <c r="BC24" i="167"/>
  <c r="BB24" i="167"/>
  <c r="BA24" i="167"/>
  <c r="AZ24" i="167"/>
  <c r="AY24" i="167"/>
  <c r="AX24" i="167"/>
  <c r="AW24" i="167"/>
  <c r="AV24" i="167"/>
  <c r="AU24" i="167"/>
  <c r="AT24" i="167"/>
  <c r="AS24" i="167"/>
  <c r="AR24" i="167"/>
  <c r="AQ24" i="167"/>
  <c r="AP24" i="167"/>
  <c r="AO24" i="167"/>
  <c r="AN24" i="167"/>
  <c r="AM24" i="167"/>
  <c r="AL24" i="167"/>
  <c r="AK24" i="167"/>
  <c r="AJ24" i="167"/>
  <c r="AI24" i="167"/>
  <c r="AH24" i="167"/>
  <c r="AG24" i="167"/>
  <c r="AF24" i="167"/>
  <c r="AE24" i="167"/>
  <c r="AD24" i="167"/>
  <c r="AC24" i="167"/>
  <c r="AB24" i="167"/>
  <c r="AA24" i="167"/>
  <c r="Z24" i="167"/>
  <c r="Y24" i="167"/>
  <c r="X24" i="167"/>
  <c r="W24" i="167"/>
  <c r="V24" i="167"/>
  <c r="U24" i="167"/>
  <c r="T24" i="167"/>
  <c r="S24" i="167"/>
  <c r="R24" i="167"/>
  <c r="Q24" i="167"/>
  <c r="P24" i="167"/>
  <c r="O24" i="167"/>
  <c r="N24" i="167"/>
  <c r="M24" i="167"/>
  <c r="L24" i="167"/>
  <c r="K24" i="167"/>
  <c r="J24" i="167"/>
  <c r="I24" i="167"/>
  <c r="H24" i="167"/>
  <c r="G24" i="167"/>
  <c r="F24" i="167"/>
  <c r="E24" i="167"/>
  <c r="D24" i="167"/>
  <c r="C24" i="167"/>
  <c r="B24" i="167"/>
  <c r="A24" i="167"/>
  <c r="FE23" i="167"/>
  <c r="FD23" i="167"/>
  <c r="FC23" i="167"/>
  <c r="FB23" i="167"/>
  <c r="FA23" i="167"/>
  <c r="EZ23" i="167"/>
  <c r="EY23" i="167"/>
  <c r="EX23" i="167"/>
  <c r="EW23" i="167"/>
  <c r="EV23" i="167"/>
  <c r="EU23" i="167"/>
  <c r="ET23" i="167"/>
  <c r="ES23" i="167"/>
  <c r="ER23" i="167"/>
  <c r="EQ23" i="167"/>
  <c r="EP23" i="167"/>
  <c r="EO23" i="167"/>
  <c r="EN23" i="167"/>
  <c r="EM23" i="167"/>
  <c r="EL23" i="167"/>
  <c r="EK23" i="167"/>
  <c r="EJ23" i="167"/>
  <c r="EI23" i="167"/>
  <c r="EH23" i="167"/>
  <c r="EG23" i="167"/>
  <c r="EF23" i="167"/>
  <c r="EE23" i="167"/>
  <c r="ED23" i="167"/>
  <c r="EC23" i="167"/>
  <c r="EB23" i="167"/>
  <c r="EA23" i="167"/>
  <c r="DZ23" i="167"/>
  <c r="DY23" i="167"/>
  <c r="DX23" i="167"/>
  <c r="DW23" i="167"/>
  <c r="DV23" i="167"/>
  <c r="DU23" i="167"/>
  <c r="DT23" i="167"/>
  <c r="DS23" i="167"/>
  <c r="DR23" i="167"/>
  <c r="DQ23" i="167"/>
  <c r="DP23" i="167"/>
  <c r="DO23" i="167"/>
  <c r="DN23" i="167"/>
  <c r="DM23" i="167"/>
  <c r="DL23" i="167"/>
  <c r="DK23" i="167"/>
  <c r="DJ23" i="167"/>
  <c r="DI23" i="167"/>
  <c r="DH23" i="167"/>
  <c r="DG23" i="167"/>
  <c r="DF23" i="167"/>
  <c r="DE23" i="167"/>
  <c r="DD23" i="167"/>
  <c r="DC23" i="167"/>
  <c r="DB23" i="167"/>
  <c r="DA23" i="167"/>
  <c r="CZ23" i="167"/>
  <c r="CY23" i="167"/>
  <c r="CX23" i="167"/>
  <c r="CW23" i="167"/>
  <c r="CV23" i="167"/>
  <c r="CU23" i="167"/>
  <c r="CT23" i="167"/>
  <c r="CS23" i="167"/>
  <c r="CR23" i="167"/>
  <c r="CQ23" i="167"/>
  <c r="CP23" i="167"/>
  <c r="CO23" i="167"/>
  <c r="CN23" i="167"/>
  <c r="CM23" i="167"/>
  <c r="CL23" i="167"/>
  <c r="CK23" i="167"/>
  <c r="CJ23" i="167"/>
  <c r="CI23" i="167"/>
  <c r="CH23" i="167"/>
  <c r="CG23" i="167"/>
  <c r="CF23" i="167"/>
  <c r="CE23" i="167"/>
  <c r="CD23" i="167"/>
  <c r="CC23" i="167"/>
  <c r="CB23" i="167"/>
  <c r="CA23" i="167"/>
  <c r="BZ23" i="167"/>
  <c r="BY23" i="167"/>
  <c r="BX23" i="167"/>
  <c r="BW23" i="167"/>
  <c r="BV23" i="167"/>
  <c r="BU23" i="167"/>
  <c r="BT23" i="167"/>
  <c r="BS23" i="167"/>
  <c r="BR23" i="167"/>
  <c r="BQ23" i="167"/>
  <c r="BP23" i="167"/>
  <c r="BO23" i="167"/>
  <c r="BN23" i="167"/>
  <c r="BM23" i="167"/>
  <c r="BL23" i="167"/>
  <c r="BK23" i="167"/>
  <c r="BJ23" i="167"/>
  <c r="BI23" i="167"/>
  <c r="BH23" i="167"/>
  <c r="BG23" i="167"/>
  <c r="BF23" i="167"/>
  <c r="BE23" i="167"/>
  <c r="BD23" i="167"/>
  <c r="BC23" i="167"/>
  <c r="BB23" i="167"/>
  <c r="BA23" i="167"/>
  <c r="AZ23" i="167"/>
  <c r="AY23" i="167"/>
  <c r="AX23" i="167"/>
  <c r="AW23" i="167"/>
  <c r="AV23" i="167"/>
  <c r="AU23" i="167"/>
  <c r="AT23" i="167"/>
  <c r="AS23" i="167"/>
  <c r="AR23" i="167"/>
  <c r="AQ23" i="167"/>
  <c r="AP23" i="167"/>
  <c r="AO23" i="167"/>
  <c r="AN23" i="167"/>
  <c r="AM23" i="167"/>
  <c r="AL23" i="167"/>
  <c r="AK23" i="167"/>
  <c r="AJ23" i="167"/>
  <c r="AI23" i="167"/>
  <c r="AH23" i="167"/>
  <c r="AG23" i="167"/>
  <c r="AF23" i="167"/>
  <c r="AE23" i="167"/>
  <c r="AD23" i="167"/>
  <c r="AC23" i="167"/>
  <c r="AB23" i="167"/>
  <c r="AA23" i="167"/>
  <c r="Z23" i="167"/>
  <c r="Y23" i="167"/>
  <c r="X23" i="167"/>
  <c r="W23" i="167"/>
  <c r="V23" i="167"/>
  <c r="U23" i="167"/>
  <c r="T23" i="167"/>
  <c r="S23" i="167"/>
  <c r="R23" i="167"/>
  <c r="Q23" i="167"/>
  <c r="P23" i="167"/>
  <c r="O23" i="167"/>
  <c r="N23" i="167"/>
  <c r="M23" i="167"/>
  <c r="L23" i="167"/>
  <c r="K23" i="167"/>
  <c r="J23" i="167"/>
  <c r="I23" i="167"/>
  <c r="H23" i="167"/>
  <c r="G23" i="167"/>
  <c r="F23" i="167"/>
  <c r="E23" i="167"/>
  <c r="D23" i="167"/>
  <c r="C23" i="167"/>
  <c r="B23" i="167"/>
  <c r="A23" i="167"/>
  <c r="FE22" i="167"/>
  <c r="FD22" i="167"/>
  <c r="FC22" i="167"/>
  <c r="FB22" i="167"/>
  <c r="FA22" i="167"/>
  <c r="EZ22" i="167"/>
  <c r="EY22" i="167"/>
  <c r="EX22" i="167"/>
  <c r="EW22" i="167"/>
  <c r="EV22" i="167"/>
  <c r="EU22" i="167"/>
  <c r="ET22" i="167"/>
  <c r="ES22" i="167"/>
  <c r="ER22" i="167"/>
  <c r="EQ22" i="167"/>
  <c r="EP22" i="167"/>
  <c r="EO22" i="167"/>
  <c r="EN22" i="167"/>
  <c r="EM22" i="167"/>
  <c r="EL22" i="167"/>
  <c r="EK22" i="167"/>
  <c r="EJ22" i="167"/>
  <c r="EI22" i="167"/>
  <c r="EH22" i="167"/>
  <c r="EG22" i="167"/>
  <c r="EF22" i="167"/>
  <c r="EE22" i="167"/>
  <c r="ED22" i="167"/>
  <c r="EC22" i="167"/>
  <c r="EB22" i="167"/>
  <c r="EA22" i="167"/>
  <c r="DZ22" i="167"/>
  <c r="DY22" i="167"/>
  <c r="DX22" i="167"/>
  <c r="DW22" i="167"/>
  <c r="DV22" i="167"/>
  <c r="DU22" i="167"/>
  <c r="DT22" i="167"/>
  <c r="DS22" i="167"/>
  <c r="DR22" i="167"/>
  <c r="DQ22" i="167"/>
  <c r="DP22" i="167"/>
  <c r="DO22" i="167"/>
  <c r="DN22" i="167"/>
  <c r="DM22" i="167"/>
  <c r="DL22" i="167"/>
  <c r="DK22" i="167"/>
  <c r="DJ22" i="167"/>
  <c r="DI22" i="167"/>
  <c r="DH22" i="167"/>
  <c r="DG22" i="167"/>
  <c r="DF22" i="167"/>
  <c r="DE22" i="167"/>
  <c r="DD22" i="167"/>
  <c r="DC22" i="167"/>
  <c r="DB22" i="167"/>
  <c r="DA22" i="167"/>
  <c r="CZ22" i="167"/>
  <c r="CY22" i="167"/>
  <c r="CX22" i="167"/>
  <c r="CW22" i="167"/>
  <c r="CV22" i="167"/>
  <c r="CU22" i="167"/>
  <c r="CT22" i="167"/>
  <c r="CS22" i="167"/>
  <c r="CR22" i="167"/>
  <c r="CQ22" i="167"/>
  <c r="CP22" i="167"/>
  <c r="CO22" i="167"/>
  <c r="CN22" i="167"/>
  <c r="CM22" i="167"/>
  <c r="CL22" i="167"/>
  <c r="CK22" i="167"/>
  <c r="CJ22" i="167"/>
  <c r="CI22" i="167"/>
  <c r="CH22" i="167"/>
  <c r="CG22" i="167"/>
  <c r="CF22" i="167"/>
  <c r="CE22" i="167"/>
  <c r="CD22" i="167"/>
  <c r="CC22" i="167"/>
  <c r="CB22" i="167"/>
  <c r="CA22" i="167"/>
  <c r="BZ22" i="167"/>
  <c r="BY22" i="167"/>
  <c r="BX22" i="167"/>
  <c r="BW22" i="167"/>
  <c r="BV22" i="167"/>
  <c r="BU22" i="167"/>
  <c r="BT22" i="167"/>
  <c r="BS22" i="167"/>
  <c r="BR22" i="167"/>
  <c r="BQ22" i="167"/>
  <c r="BP22" i="167"/>
  <c r="BO22" i="167"/>
  <c r="BN22" i="167"/>
  <c r="BM22" i="167"/>
  <c r="BL22" i="167"/>
  <c r="BK22" i="167"/>
  <c r="BJ22" i="167"/>
  <c r="BI22" i="167"/>
  <c r="BH22" i="167"/>
  <c r="BG22" i="167"/>
  <c r="BF22" i="167"/>
  <c r="BE22" i="167"/>
  <c r="BD22" i="167"/>
  <c r="BC22" i="167"/>
  <c r="BB22" i="167"/>
  <c r="BA22" i="167"/>
  <c r="AZ22" i="167"/>
  <c r="AY22" i="167"/>
  <c r="AX22" i="167"/>
  <c r="AW22" i="167"/>
  <c r="AV22" i="167"/>
  <c r="AU22" i="167"/>
  <c r="AT22" i="167"/>
  <c r="AS22" i="167"/>
  <c r="AR22" i="167"/>
  <c r="AQ22" i="167"/>
  <c r="AP22" i="167"/>
  <c r="AO22" i="167"/>
  <c r="AN22" i="167"/>
  <c r="AM22" i="167"/>
  <c r="AL22" i="167"/>
  <c r="AK22" i="167"/>
  <c r="AJ22" i="167"/>
  <c r="AI22" i="167"/>
  <c r="AH22" i="167"/>
  <c r="AG22" i="167"/>
  <c r="AF22" i="167"/>
  <c r="AE22" i="167"/>
  <c r="AD22" i="167"/>
  <c r="AC22" i="167"/>
  <c r="AB22" i="167"/>
  <c r="AA22" i="167"/>
  <c r="Z22" i="167"/>
  <c r="Y22" i="167"/>
  <c r="X22" i="167"/>
  <c r="W22" i="167"/>
  <c r="V22" i="167"/>
  <c r="U22" i="167"/>
  <c r="T22" i="167"/>
  <c r="S22" i="167"/>
  <c r="R22" i="167"/>
  <c r="Q22" i="167"/>
  <c r="P22" i="167"/>
  <c r="O22" i="167"/>
  <c r="N22" i="167"/>
  <c r="M22" i="167"/>
  <c r="L22" i="167"/>
  <c r="K22" i="167"/>
  <c r="J22" i="167"/>
  <c r="I22" i="167"/>
  <c r="H22" i="167"/>
  <c r="G22" i="167"/>
  <c r="F22" i="167"/>
  <c r="E22" i="167"/>
  <c r="D22" i="167"/>
  <c r="C22" i="167"/>
  <c r="B22" i="167"/>
  <c r="A22" i="167"/>
  <c r="FE21" i="167"/>
  <c r="FD21" i="167"/>
  <c r="FC21" i="167"/>
  <c r="FB21" i="167"/>
  <c r="FA21" i="167"/>
  <c r="EZ21" i="167"/>
  <c r="EY21" i="167"/>
  <c r="EX21" i="167"/>
  <c r="EW21" i="167"/>
  <c r="EV21" i="167"/>
  <c r="EU21" i="167"/>
  <c r="ET21" i="167"/>
  <c r="ES21" i="167"/>
  <c r="ER21" i="167"/>
  <c r="EQ21" i="167"/>
  <c r="EP21" i="167"/>
  <c r="EO21" i="167"/>
  <c r="EN21" i="167"/>
  <c r="EM21" i="167"/>
  <c r="EL21" i="167"/>
  <c r="EK21" i="167"/>
  <c r="EJ21" i="167"/>
  <c r="EI21" i="167"/>
  <c r="EH21" i="167"/>
  <c r="EG21" i="167"/>
  <c r="EF21" i="167"/>
  <c r="EE21" i="167"/>
  <c r="ED21" i="167"/>
  <c r="EC21" i="167"/>
  <c r="EB21" i="167"/>
  <c r="EA21" i="167"/>
  <c r="DZ21" i="167"/>
  <c r="DY21" i="167"/>
  <c r="DX21" i="167"/>
  <c r="DW21" i="167"/>
  <c r="DV21" i="167"/>
  <c r="DU21" i="167"/>
  <c r="DT21" i="167"/>
  <c r="DS21" i="167"/>
  <c r="DR21" i="167"/>
  <c r="DQ21" i="167"/>
  <c r="DP21" i="167"/>
  <c r="DO21" i="167"/>
  <c r="DN21" i="167"/>
  <c r="DM21" i="167"/>
  <c r="DL21" i="167"/>
  <c r="DK21" i="167"/>
  <c r="DJ21" i="167"/>
  <c r="DI21" i="167"/>
  <c r="DH21" i="167"/>
  <c r="DG21" i="167"/>
  <c r="DF21" i="167"/>
  <c r="DE21" i="167"/>
  <c r="DD21" i="167"/>
  <c r="DC21" i="167"/>
  <c r="DB21" i="167"/>
  <c r="DA21" i="167"/>
  <c r="CZ21" i="167"/>
  <c r="CY21" i="167"/>
  <c r="CX21" i="167"/>
  <c r="CW21" i="167"/>
  <c r="CV21" i="167"/>
  <c r="CU21" i="167"/>
  <c r="CT21" i="167"/>
  <c r="CS21" i="167"/>
  <c r="CR21" i="167"/>
  <c r="CQ21" i="167"/>
  <c r="CP21" i="167"/>
  <c r="CO21" i="167"/>
  <c r="CN21" i="167"/>
  <c r="CM21" i="167"/>
  <c r="CL21" i="167"/>
  <c r="CK21" i="167"/>
  <c r="CJ21" i="167"/>
  <c r="CI21" i="167"/>
  <c r="CH21" i="167"/>
  <c r="CG21" i="167"/>
  <c r="CF21" i="167"/>
  <c r="CE21" i="167"/>
  <c r="CD21" i="167"/>
  <c r="CC21" i="167"/>
  <c r="CB21" i="167"/>
  <c r="CA21" i="167"/>
  <c r="BZ21" i="167"/>
  <c r="BY21" i="167"/>
  <c r="BX21" i="167"/>
  <c r="BW21" i="167"/>
  <c r="BV21" i="167"/>
  <c r="BU21" i="167"/>
  <c r="BT21" i="167"/>
  <c r="BS21" i="167"/>
  <c r="BR21" i="167"/>
  <c r="BQ21" i="167"/>
  <c r="BP21" i="167"/>
  <c r="BO21" i="167"/>
  <c r="BN21" i="167"/>
  <c r="BM21" i="167"/>
  <c r="BL21" i="167"/>
  <c r="BK21" i="167"/>
  <c r="BJ21" i="167"/>
  <c r="BI21" i="167"/>
  <c r="BH21" i="167"/>
  <c r="BG21" i="167"/>
  <c r="BF21" i="167"/>
  <c r="BE21" i="167"/>
  <c r="BD21" i="167"/>
  <c r="BC21" i="167"/>
  <c r="BB21" i="167"/>
  <c r="BA21" i="167"/>
  <c r="AZ21" i="167"/>
  <c r="AY21" i="167"/>
  <c r="AX21" i="167"/>
  <c r="AW21" i="167"/>
  <c r="AV21" i="167"/>
  <c r="AU21" i="167"/>
  <c r="AT21" i="167"/>
  <c r="AS21" i="167"/>
  <c r="AR21" i="167"/>
  <c r="AQ21" i="167"/>
  <c r="AP21" i="167"/>
  <c r="AO21" i="167"/>
  <c r="AN21" i="167"/>
  <c r="AM21" i="167"/>
  <c r="AL21" i="167"/>
  <c r="AK21" i="167"/>
  <c r="AJ21" i="167"/>
  <c r="AI21" i="167"/>
  <c r="AH21" i="167"/>
  <c r="AG21" i="167"/>
  <c r="AF21" i="167"/>
  <c r="AE21" i="167"/>
  <c r="AD21" i="167"/>
  <c r="AC21" i="167"/>
  <c r="AB21" i="167"/>
  <c r="AA21" i="167"/>
  <c r="Z21" i="167"/>
  <c r="Y21" i="167"/>
  <c r="X21" i="167"/>
  <c r="W21" i="167"/>
  <c r="V21" i="167"/>
  <c r="U21" i="167"/>
  <c r="T21" i="167"/>
  <c r="S21" i="167"/>
  <c r="R21" i="167"/>
  <c r="Q21" i="167"/>
  <c r="P21" i="167"/>
  <c r="O21" i="167"/>
  <c r="N21" i="167"/>
  <c r="M21" i="167"/>
  <c r="L21" i="167"/>
  <c r="K21" i="167"/>
  <c r="J21" i="167"/>
  <c r="I21" i="167"/>
  <c r="H21" i="167"/>
  <c r="G21" i="167"/>
  <c r="F21" i="167"/>
  <c r="E21" i="167"/>
  <c r="D21" i="167"/>
  <c r="C21" i="167"/>
  <c r="B21" i="167"/>
  <c r="A21" i="167"/>
  <c r="FE20" i="167"/>
  <c r="FD20" i="167"/>
  <c r="FC20" i="167"/>
  <c r="FB20" i="167"/>
  <c r="FA20" i="167"/>
  <c r="EZ20" i="167"/>
  <c r="EY20" i="167"/>
  <c r="EX20" i="167"/>
  <c r="EW20" i="167"/>
  <c r="EV20" i="167"/>
  <c r="EU20" i="167"/>
  <c r="ET20" i="167"/>
  <c r="ES20" i="167"/>
  <c r="ER20" i="167"/>
  <c r="EQ20" i="167"/>
  <c r="EP20" i="167"/>
  <c r="EO20" i="167"/>
  <c r="EN20" i="167"/>
  <c r="EM20" i="167"/>
  <c r="EL20" i="167"/>
  <c r="EK20" i="167"/>
  <c r="EJ20" i="167"/>
  <c r="EI20" i="167"/>
  <c r="EH20" i="167"/>
  <c r="EG20" i="167"/>
  <c r="EF20" i="167"/>
  <c r="EE20" i="167"/>
  <c r="ED20" i="167"/>
  <c r="EC20" i="167"/>
  <c r="EB20" i="167"/>
  <c r="EA20" i="167"/>
  <c r="DZ20" i="167"/>
  <c r="DY20" i="167"/>
  <c r="DX20" i="167"/>
  <c r="DW20" i="167"/>
  <c r="DV20" i="167"/>
  <c r="DU20" i="167"/>
  <c r="DT20" i="167"/>
  <c r="DS20" i="167"/>
  <c r="DR20" i="167"/>
  <c r="DQ20" i="167"/>
  <c r="DP20" i="167"/>
  <c r="DO20" i="167"/>
  <c r="DN20" i="167"/>
  <c r="DM20" i="167"/>
  <c r="DL20" i="167"/>
  <c r="DK20" i="167"/>
  <c r="DJ20" i="167"/>
  <c r="DI20" i="167"/>
  <c r="DH20" i="167"/>
  <c r="DG20" i="167"/>
  <c r="DF20" i="167"/>
  <c r="DE20" i="167"/>
  <c r="DD20" i="167"/>
  <c r="DC20" i="167"/>
  <c r="DB20" i="167"/>
  <c r="DA20" i="167"/>
  <c r="CZ20" i="167"/>
  <c r="CY20" i="167"/>
  <c r="CX20" i="167"/>
  <c r="CW20" i="167"/>
  <c r="CV20" i="167"/>
  <c r="CU20" i="167"/>
  <c r="CT20" i="167"/>
  <c r="CS20" i="167"/>
  <c r="CR20" i="167"/>
  <c r="CQ20" i="167"/>
  <c r="CP20" i="167"/>
  <c r="CO20" i="167"/>
  <c r="CN20" i="167"/>
  <c r="CM20" i="167"/>
  <c r="CL20" i="167"/>
  <c r="CK20" i="167"/>
  <c r="CJ20" i="167"/>
  <c r="CI20" i="167"/>
  <c r="CH20" i="167"/>
  <c r="CG20" i="167"/>
  <c r="CF20" i="167"/>
  <c r="CE20" i="167"/>
  <c r="CD20" i="167"/>
  <c r="CC20" i="167"/>
  <c r="CB20" i="167"/>
  <c r="CA20" i="167"/>
  <c r="BZ20" i="167"/>
  <c r="BY20" i="167"/>
  <c r="BX20" i="167"/>
  <c r="BW20" i="167"/>
  <c r="BV20" i="167"/>
  <c r="BU20" i="167"/>
  <c r="BT20" i="167"/>
  <c r="BS20" i="167"/>
  <c r="BR20" i="167"/>
  <c r="BQ20" i="167"/>
  <c r="BP20" i="167"/>
  <c r="BO20" i="167"/>
  <c r="BN20" i="167"/>
  <c r="BM20" i="167"/>
  <c r="BL20" i="167"/>
  <c r="BK20" i="167"/>
  <c r="BJ20" i="167"/>
  <c r="BI20" i="167"/>
  <c r="BH20" i="167"/>
  <c r="BG20" i="167"/>
  <c r="BF20" i="167"/>
  <c r="BE20" i="167"/>
  <c r="BD20" i="167"/>
  <c r="BC20" i="167"/>
  <c r="BB20" i="167"/>
  <c r="BA20" i="167"/>
  <c r="AZ20" i="167"/>
  <c r="AY20" i="167"/>
  <c r="AX20" i="167"/>
  <c r="AW20" i="167"/>
  <c r="AV20" i="167"/>
  <c r="AU20" i="167"/>
  <c r="AT20" i="167"/>
  <c r="AS20" i="167"/>
  <c r="AR20" i="167"/>
  <c r="AQ20" i="167"/>
  <c r="AP20" i="167"/>
  <c r="AO20" i="167"/>
  <c r="AN20" i="167"/>
  <c r="AM20" i="167"/>
  <c r="AL20" i="167"/>
  <c r="AK20" i="167"/>
  <c r="AJ20" i="167"/>
  <c r="AI20" i="167"/>
  <c r="AH20" i="167"/>
  <c r="AG20" i="167"/>
  <c r="AF20" i="167"/>
  <c r="AE20" i="167"/>
  <c r="AD20" i="167"/>
  <c r="AC20" i="167"/>
  <c r="AB20" i="167"/>
  <c r="AA20" i="167"/>
  <c r="Z20" i="167"/>
  <c r="Y20" i="167"/>
  <c r="X20" i="167"/>
  <c r="W20" i="167"/>
  <c r="V20" i="167"/>
  <c r="U20" i="167"/>
  <c r="T20" i="167"/>
  <c r="S20" i="167"/>
  <c r="R20" i="167"/>
  <c r="Q20" i="167"/>
  <c r="P20" i="167"/>
  <c r="O20" i="167"/>
  <c r="N20" i="167"/>
  <c r="M20" i="167"/>
  <c r="L20" i="167"/>
  <c r="K20" i="167"/>
  <c r="J20" i="167"/>
  <c r="I20" i="167"/>
  <c r="H20" i="167"/>
  <c r="G20" i="167"/>
  <c r="F20" i="167"/>
  <c r="E20" i="167"/>
  <c r="D20" i="167"/>
  <c r="C20" i="167"/>
  <c r="B20" i="167"/>
  <c r="A20" i="167"/>
  <c r="FE19" i="167"/>
  <c r="FD19" i="167"/>
  <c r="FC19" i="167"/>
  <c r="FB19" i="167"/>
  <c r="FA19" i="167"/>
  <c r="EZ19" i="167"/>
  <c r="EY19" i="167"/>
  <c r="EX19" i="167"/>
  <c r="EW19" i="167"/>
  <c r="EV19" i="167"/>
  <c r="EU19" i="167"/>
  <c r="ET19" i="167"/>
  <c r="ES19" i="167"/>
  <c r="ER19" i="167"/>
  <c r="EQ19" i="167"/>
  <c r="EP19" i="167"/>
  <c r="EO19" i="167"/>
  <c r="EN19" i="167"/>
  <c r="EM19" i="167"/>
  <c r="EL19" i="167"/>
  <c r="EK19" i="167"/>
  <c r="EJ19" i="167"/>
  <c r="EI19" i="167"/>
  <c r="EH19" i="167"/>
  <c r="EG19" i="167"/>
  <c r="EF19" i="167"/>
  <c r="EE19" i="167"/>
  <c r="ED19" i="167"/>
  <c r="EC19" i="167"/>
  <c r="EB19" i="167"/>
  <c r="EA19" i="167"/>
  <c r="DZ19" i="167"/>
  <c r="DY19" i="167"/>
  <c r="DX19" i="167"/>
  <c r="DW19" i="167"/>
  <c r="DV19" i="167"/>
  <c r="DU19" i="167"/>
  <c r="DT19" i="167"/>
  <c r="DS19" i="167"/>
  <c r="DR19" i="167"/>
  <c r="DQ19" i="167"/>
  <c r="DP19" i="167"/>
  <c r="DO19" i="167"/>
  <c r="DN19" i="167"/>
  <c r="DM19" i="167"/>
  <c r="DL19" i="167"/>
  <c r="DK19" i="167"/>
  <c r="DJ19" i="167"/>
  <c r="DI19" i="167"/>
  <c r="DH19" i="167"/>
  <c r="DG19" i="167"/>
  <c r="DF19" i="167"/>
  <c r="DE19" i="167"/>
  <c r="DD19" i="167"/>
  <c r="DC19" i="167"/>
  <c r="DB19" i="167"/>
  <c r="DA19" i="167"/>
  <c r="CZ19" i="167"/>
  <c r="CY19" i="167"/>
  <c r="CX19" i="167"/>
  <c r="CW19" i="167"/>
  <c r="CV19" i="167"/>
  <c r="CU19" i="167"/>
  <c r="CT19" i="167"/>
  <c r="CS19" i="167"/>
  <c r="CR19" i="167"/>
  <c r="CQ19" i="167"/>
  <c r="CP19" i="167"/>
  <c r="CO19" i="167"/>
  <c r="CN19" i="167"/>
  <c r="CM19" i="167"/>
  <c r="CL19" i="167"/>
  <c r="CK19" i="167"/>
  <c r="CJ19" i="167"/>
  <c r="CI19" i="167"/>
  <c r="CH19" i="167"/>
  <c r="CG19" i="167"/>
  <c r="CF19" i="167"/>
  <c r="CE19" i="167"/>
  <c r="CD19" i="167"/>
  <c r="CC19" i="167"/>
  <c r="CB19" i="167"/>
  <c r="CA19" i="167"/>
  <c r="BZ19" i="167"/>
  <c r="BY19" i="167"/>
  <c r="BX19" i="167"/>
  <c r="BW19" i="167"/>
  <c r="BV19" i="167"/>
  <c r="BU19" i="167"/>
  <c r="BT19" i="167"/>
  <c r="BS19" i="167"/>
  <c r="BR19" i="167"/>
  <c r="BQ19" i="167"/>
  <c r="BP19" i="167"/>
  <c r="BO19" i="167"/>
  <c r="BN19" i="167"/>
  <c r="BM19" i="167"/>
  <c r="BL19" i="167"/>
  <c r="BK19" i="167"/>
  <c r="BJ19" i="167"/>
  <c r="BI19" i="167"/>
  <c r="BH19" i="167"/>
  <c r="BG19" i="167"/>
  <c r="BF19" i="167"/>
  <c r="BE19" i="167"/>
  <c r="BD19" i="167"/>
  <c r="BC19" i="167"/>
  <c r="BB19" i="167"/>
  <c r="BA19" i="167"/>
  <c r="AZ19" i="167"/>
  <c r="AY19" i="167"/>
  <c r="AX19" i="167"/>
  <c r="AW19" i="167"/>
  <c r="AV19" i="167"/>
  <c r="AU19" i="167"/>
  <c r="AT19" i="167"/>
  <c r="AS19" i="167"/>
  <c r="AR19" i="167"/>
  <c r="AQ19" i="167"/>
  <c r="AP19" i="167"/>
  <c r="AO19" i="167"/>
  <c r="AN19" i="167"/>
  <c r="AM19" i="167"/>
  <c r="AL19" i="167"/>
  <c r="AK19" i="167"/>
  <c r="AJ19" i="167"/>
  <c r="AI19" i="167"/>
  <c r="AH19" i="167"/>
  <c r="AG19" i="167"/>
  <c r="AF19" i="167"/>
  <c r="AE19" i="167"/>
  <c r="AD19" i="167"/>
  <c r="AC19" i="167"/>
  <c r="AB19" i="167"/>
  <c r="AA19" i="167"/>
  <c r="Z19" i="167"/>
  <c r="Y19" i="167"/>
  <c r="X19" i="167"/>
  <c r="W19" i="167"/>
  <c r="V19" i="167"/>
  <c r="U19" i="167"/>
  <c r="T19" i="167"/>
  <c r="S19" i="167"/>
  <c r="R19" i="167"/>
  <c r="Q19" i="167"/>
  <c r="P19" i="167"/>
  <c r="O19" i="167"/>
  <c r="N19" i="167"/>
  <c r="M19" i="167"/>
  <c r="L19" i="167"/>
  <c r="K19" i="167"/>
  <c r="J19" i="167"/>
  <c r="I19" i="167"/>
  <c r="H19" i="167"/>
  <c r="G19" i="167"/>
  <c r="F19" i="167"/>
  <c r="E19" i="167"/>
  <c r="D19" i="167"/>
  <c r="C19" i="167"/>
  <c r="B19" i="167"/>
  <c r="A19" i="167"/>
  <c r="FE18" i="167"/>
  <c r="FD18" i="167"/>
  <c r="FC18" i="167"/>
  <c r="FB18" i="167"/>
  <c r="FA18" i="167"/>
  <c r="EZ18" i="167"/>
  <c r="EY18" i="167"/>
  <c r="EX18" i="167"/>
  <c r="EW18" i="167"/>
  <c r="EV18" i="167"/>
  <c r="EU18" i="167"/>
  <c r="ET18" i="167"/>
  <c r="ES18" i="167"/>
  <c r="ER18" i="167"/>
  <c r="EQ18" i="167"/>
  <c r="EP18" i="167"/>
  <c r="EO18" i="167"/>
  <c r="EN18" i="167"/>
  <c r="EM18" i="167"/>
  <c r="EL18" i="167"/>
  <c r="EK18" i="167"/>
  <c r="EJ18" i="167"/>
  <c r="EI18" i="167"/>
  <c r="EH18" i="167"/>
  <c r="EG18" i="167"/>
  <c r="EF18" i="167"/>
  <c r="EE18" i="167"/>
  <c r="ED18" i="167"/>
  <c r="EC18" i="167"/>
  <c r="EB18" i="167"/>
  <c r="EA18" i="167"/>
  <c r="DZ18" i="167"/>
  <c r="DY18" i="167"/>
  <c r="DX18" i="167"/>
  <c r="DW18" i="167"/>
  <c r="DV18" i="167"/>
  <c r="DU18" i="167"/>
  <c r="DT18" i="167"/>
  <c r="DS18" i="167"/>
  <c r="DR18" i="167"/>
  <c r="DQ18" i="167"/>
  <c r="DP18" i="167"/>
  <c r="DO18" i="167"/>
  <c r="DN18" i="167"/>
  <c r="DM18" i="167"/>
  <c r="DL18" i="167"/>
  <c r="DK18" i="167"/>
  <c r="DJ18" i="167"/>
  <c r="DI18" i="167"/>
  <c r="DH18" i="167"/>
  <c r="DG18" i="167"/>
  <c r="DF18" i="167"/>
  <c r="DE18" i="167"/>
  <c r="DD18" i="167"/>
  <c r="DC18" i="167"/>
  <c r="DB18" i="167"/>
  <c r="DA18" i="167"/>
  <c r="CZ18" i="167"/>
  <c r="CY18" i="167"/>
  <c r="CX18" i="167"/>
  <c r="CW18" i="167"/>
  <c r="CV18" i="167"/>
  <c r="CU18" i="167"/>
  <c r="CT18" i="167"/>
  <c r="CS18" i="167"/>
  <c r="CR18" i="167"/>
  <c r="CQ18" i="167"/>
  <c r="CP18" i="167"/>
  <c r="CO18" i="167"/>
  <c r="CN18" i="167"/>
  <c r="CM18" i="167"/>
  <c r="CL18" i="167"/>
  <c r="CK18" i="167"/>
  <c r="CJ18" i="167"/>
  <c r="CI18" i="167"/>
  <c r="CH18" i="167"/>
  <c r="CG18" i="167"/>
  <c r="CF18" i="167"/>
  <c r="CE18" i="167"/>
  <c r="CD18" i="167"/>
  <c r="CC18" i="167"/>
  <c r="CB18" i="167"/>
  <c r="CA18" i="167"/>
  <c r="BZ18" i="167"/>
  <c r="BY18" i="167"/>
  <c r="BX18" i="167"/>
  <c r="BW18" i="167"/>
  <c r="BV18" i="167"/>
  <c r="BU18" i="167"/>
  <c r="BT18" i="167"/>
  <c r="BS18" i="167"/>
  <c r="BR18" i="167"/>
  <c r="BQ18" i="167"/>
  <c r="BP18" i="167"/>
  <c r="BO18" i="167"/>
  <c r="BN18" i="167"/>
  <c r="BM18" i="167"/>
  <c r="BL18" i="167"/>
  <c r="BK18" i="167"/>
  <c r="BJ18" i="167"/>
  <c r="BI18" i="167"/>
  <c r="BH18" i="167"/>
  <c r="BG18" i="167"/>
  <c r="BF18" i="167"/>
  <c r="BE18" i="167"/>
  <c r="BD18" i="167"/>
  <c r="BC18" i="167"/>
  <c r="BB18" i="167"/>
  <c r="BA18" i="167"/>
  <c r="AZ18" i="167"/>
  <c r="AY18" i="167"/>
  <c r="AX18" i="167"/>
  <c r="AW18" i="167"/>
  <c r="AV18" i="167"/>
  <c r="AU18" i="167"/>
  <c r="AT18" i="167"/>
  <c r="AS18" i="167"/>
  <c r="AR18" i="167"/>
  <c r="AQ18" i="167"/>
  <c r="AP18" i="167"/>
  <c r="AO18" i="167"/>
  <c r="AN18" i="167"/>
  <c r="AM18" i="167"/>
  <c r="AL18" i="167"/>
  <c r="AK18" i="167"/>
  <c r="AJ18" i="167"/>
  <c r="AI18" i="167"/>
  <c r="AH18" i="167"/>
  <c r="AG18" i="167"/>
  <c r="AF18" i="167"/>
  <c r="AE18" i="167"/>
  <c r="AD18" i="167"/>
  <c r="AC18" i="167"/>
  <c r="AB18" i="167"/>
  <c r="AA18" i="167"/>
  <c r="Z18" i="167"/>
  <c r="Y18" i="167"/>
  <c r="X18" i="167"/>
  <c r="W18" i="167"/>
  <c r="V18" i="167"/>
  <c r="U18" i="167"/>
  <c r="T18" i="167"/>
  <c r="S18" i="167"/>
  <c r="R18" i="167"/>
  <c r="Q18" i="167"/>
  <c r="P18" i="167"/>
  <c r="O18" i="167"/>
  <c r="N18" i="167"/>
  <c r="M18" i="167"/>
  <c r="L18" i="167"/>
  <c r="K18" i="167"/>
  <c r="J18" i="167"/>
  <c r="I18" i="167"/>
  <c r="H18" i="167"/>
  <c r="G18" i="167"/>
  <c r="F18" i="167"/>
  <c r="E18" i="167"/>
  <c r="D18" i="167"/>
  <c r="C18" i="167"/>
  <c r="B18" i="167"/>
  <c r="A18" i="167"/>
  <c r="FE17" i="167"/>
  <c r="FD17" i="167"/>
  <c r="FC17" i="167"/>
  <c r="FB17" i="167"/>
  <c r="FA17" i="167"/>
  <c r="EZ17" i="167"/>
  <c r="EY17" i="167"/>
  <c r="EX17" i="167"/>
  <c r="EW17" i="167"/>
  <c r="EV17" i="167"/>
  <c r="EU17" i="167"/>
  <c r="ET17" i="167"/>
  <c r="ES17" i="167"/>
  <c r="ER17" i="167"/>
  <c r="EQ17" i="167"/>
  <c r="EP17" i="167"/>
  <c r="EO17" i="167"/>
  <c r="EN17" i="167"/>
  <c r="EM17" i="167"/>
  <c r="EL17" i="167"/>
  <c r="EK17" i="167"/>
  <c r="EJ17" i="167"/>
  <c r="EI17" i="167"/>
  <c r="EH17" i="167"/>
  <c r="EG17" i="167"/>
  <c r="EF17" i="167"/>
  <c r="EE17" i="167"/>
  <c r="ED17" i="167"/>
  <c r="EC17" i="167"/>
  <c r="EB17" i="167"/>
  <c r="EA17" i="167"/>
  <c r="DZ17" i="167"/>
  <c r="DY17" i="167"/>
  <c r="DX17" i="167"/>
  <c r="DW17" i="167"/>
  <c r="DV17" i="167"/>
  <c r="DU17" i="167"/>
  <c r="DT17" i="167"/>
  <c r="DS17" i="167"/>
  <c r="DR17" i="167"/>
  <c r="DQ17" i="167"/>
  <c r="DP17" i="167"/>
  <c r="DO17" i="167"/>
  <c r="DN17" i="167"/>
  <c r="DM17" i="167"/>
  <c r="DL17" i="167"/>
  <c r="DK17" i="167"/>
  <c r="DJ17" i="167"/>
  <c r="DI17" i="167"/>
  <c r="DH17" i="167"/>
  <c r="DG17" i="167"/>
  <c r="DF17" i="167"/>
  <c r="DE17" i="167"/>
  <c r="DD17" i="167"/>
  <c r="DC17" i="167"/>
  <c r="DB17" i="167"/>
  <c r="DA17" i="167"/>
  <c r="CZ17" i="167"/>
  <c r="CY17" i="167"/>
  <c r="CX17" i="167"/>
  <c r="CW17" i="167"/>
  <c r="CV17" i="167"/>
  <c r="CU17" i="167"/>
  <c r="CT17" i="167"/>
  <c r="CS17" i="167"/>
  <c r="CR17" i="167"/>
  <c r="CQ17" i="167"/>
  <c r="CP17" i="167"/>
  <c r="CO17" i="167"/>
  <c r="CN17" i="167"/>
  <c r="CM17" i="167"/>
  <c r="CL17" i="167"/>
  <c r="CK17" i="167"/>
  <c r="CJ17" i="167"/>
  <c r="CI17" i="167"/>
  <c r="CH17" i="167"/>
  <c r="CG17" i="167"/>
  <c r="CF17" i="167"/>
  <c r="CE17" i="167"/>
  <c r="CD17" i="167"/>
  <c r="CC17" i="167"/>
  <c r="CB17" i="167"/>
  <c r="CA17" i="167"/>
  <c r="BZ17" i="167"/>
  <c r="BY17" i="167"/>
  <c r="BX17" i="167"/>
  <c r="BW17" i="167"/>
  <c r="BV17" i="167"/>
  <c r="BU17" i="167"/>
  <c r="BT17" i="167"/>
  <c r="BS17" i="167"/>
  <c r="BR17" i="167"/>
  <c r="BQ17" i="167"/>
  <c r="BP17" i="167"/>
  <c r="BO17" i="167"/>
  <c r="BN17" i="167"/>
  <c r="BM17" i="167"/>
  <c r="BL17" i="167"/>
  <c r="BK17" i="167"/>
  <c r="BJ17" i="167"/>
  <c r="BI17" i="167"/>
  <c r="BH17" i="167"/>
  <c r="BG17" i="167"/>
  <c r="BF17" i="167"/>
  <c r="BE17" i="167"/>
  <c r="BD17" i="167"/>
  <c r="BC17" i="167"/>
  <c r="BB17" i="167"/>
  <c r="BA17" i="167"/>
  <c r="AZ17" i="167"/>
  <c r="AY17" i="167"/>
  <c r="AX17" i="167"/>
  <c r="AW17" i="167"/>
  <c r="AV17" i="167"/>
  <c r="AU17" i="167"/>
  <c r="AT17" i="167"/>
  <c r="AS17" i="167"/>
  <c r="AR17" i="167"/>
  <c r="AQ17" i="167"/>
  <c r="AP17" i="167"/>
  <c r="AO17" i="167"/>
  <c r="AN17" i="167"/>
  <c r="AM17" i="167"/>
  <c r="AL17" i="167"/>
  <c r="AK17" i="167"/>
  <c r="AJ17" i="167"/>
  <c r="AI17" i="167"/>
  <c r="AH17" i="167"/>
  <c r="AG17" i="167"/>
  <c r="AF17" i="167"/>
  <c r="AE17" i="167"/>
  <c r="AD17" i="167"/>
  <c r="AC17" i="167"/>
  <c r="AB17" i="167"/>
  <c r="AA17" i="167"/>
  <c r="Z17" i="167"/>
  <c r="Y17" i="167"/>
  <c r="X17" i="167"/>
  <c r="W17" i="167"/>
  <c r="V17" i="167"/>
  <c r="U17" i="167"/>
  <c r="T17" i="167"/>
  <c r="S17" i="167"/>
  <c r="R17" i="167"/>
  <c r="Q17" i="167"/>
  <c r="P17" i="167"/>
  <c r="O17" i="167"/>
  <c r="N17" i="167"/>
  <c r="M17" i="167"/>
  <c r="L17" i="167"/>
  <c r="K17" i="167"/>
  <c r="J17" i="167"/>
  <c r="I17" i="167"/>
  <c r="H17" i="167"/>
  <c r="G17" i="167"/>
  <c r="F17" i="167"/>
  <c r="E17" i="167"/>
  <c r="D17" i="167"/>
  <c r="C17" i="167"/>
  <c r="B17" i="167"/>
  <c r="A17" i="167"/>
  <c r="FE16" i="167"/>
  <c r="FD16" i="167"/>
  <c r="FC16" i="167"/>
  <c r="FB16" i="167"/>
  <c r="FA16" i="167"/>
  <c r="EZ16" i="167"/>
  <c r="EY16" i="167"/>
  <c r="EX16" i="167"/>
  <c r="EW16" i="167"/>
  <c r="EV16" i="167"/>
  <c r="EU16" i="167"/>
  <c r="ET16" i="167"/>
  <c r="ES16" i="167"/>
  <c r="ER16" i="167"/>
  <c r="EQ16" i="167"/>
  <c r="EP16" i="167"/>
  <c r="EO16" i="167"/>
  <c r="EN16" i="167"/>
  <c r="EM16" i="167"/>
  <c r="EL16" i="167"/>
  <c r="EK16" i="167"/>
  <c r="EJ16" i="167"/>
  <c r="EI16" i="167"/>
  <c r="EH16" i="167"/>
  <c r="EG16" i="167"/>
  <c r="EF16" i="167"/>
  <c r="EE16" i="167"/>
  <c r="ED16" i="167"/>
  <c r="EC16" i="167"/>
  <c r="EB16" i="167"/>
  <c r="EA16" i="167"/>
  <c r="DZ16" i="167"/>
  <c r="DY16" i="167"/>
  <c r="DX16" i="167"/>
  <c r="DW16" i="167"/>
  <c r="DV16" i="167"/>
  <c r="DU16" i="167"/>
  <c r="DT16" i="167"/>
  <c r="DS16" i="167"/>
  <c r="DR16" i="167"/>
  <c r="DQ16" i="167"/>
  <c r="DP16" i="167"/>
  <c r="DO16" i="167"/>
  <c r="DN16" i="167"/>
  <c r="DM16" i="167"/>
  <c r="DL16" i="167"/>
  <c r="DK16" i="167"/>
  <c r="DJ16" i="167"/>
  <c r="DI16" i="167"/>
  <c r="DH16" i="167"/>
  <c r="DG16" i="167"/>
  <c r="DF16" i="167"/>
  <c r="DE16" i="167"/>
  <c r="DD16" i="167"/>
  <c r="DC16" i="167"/>
  <c r="DB16" i="167"/>
  <c r="DA16" i="167"/>
  <c r="CZ16" i="167"/>
  <c r="CY16" i="167"/>
  <c r="CX16" i="167"/>
  <c r="CW16" i="167"/>
  <c r="CV16" i="167"/>
  <c r="CU16" i="167"/>
  <c r="CT16" i="167"/>
  <c r="CS16" i="167"/>
  <c r="CR16" i="167"/>
  <c r="CQ16" i="167"/>
  <c r="CP16" i="167"/>
  <c r="CO16" i="167"/>
  <c r="CN16" i="167"/>
  <c r="CM16" i="167"/>
  <c r="CL16" i="167"/>
  <c r="CK16" i="167"/>
  <c r="CJ16" i="167"/>
  <c r="CI16" i="167"/>
  <c r="CH16" i="167"/>
  <c r="CG16" i="167"/>
  <c r="CF16" i="167"/>
  <c r="CE16" i="167"/>
  <c r="CD16" i="167"/>
  <c r="CC16" i="167"/>
  <c r="CB16" i="167"/>
  <c r="CA16" i="167"/>
  <c r="BZ16" i="167"/>
  <c r="BY16" i="167"/>
  <c r="BX16" i="167"/>
  <c r="BW16" i="167"/>
  <c r="BV16" i="167"/>
  <c r="BU16" i="167"/>
  <c r="BT16" i="167"/>
  <c r="BS16" i="167"/>
  <c r="BR16" i="167"/>
  <c r="BQ16" i="167"/>
  <c r="BP16" i="167"/>
  <c r="BO16" i="167"/>
  <c r="BN16" i="167"/>
  <c r="BM16" i="167"/>
  <c r="BL16" i="167"/>
  <c r="BK16" i="167"/>
  <c r="BJ16" i="167"/>
  <c r="BI16" i="167"/>
  <c r="BH16" i="167"/>
  <c r="BG16" i="167"/>
  <c r="BF16" i="167"/>
  <c r="BE16" i="167"/>
  <c r="BD16" i="167"/>
  <c r="BC16" i="167"/>
  <c r="BB16" i="167"/>
  <c r="BA16" i="167"/>
  <c r="AZ16" i="167"/>
  <c r="AY16" i="167"/>
  <c r="AX16" i="167"/>
  <c r="AW16" i="167"/>
  <c r="AV16" i="167"/>
  <c r="AU16" i="167"/>
  <c r="AT16" i="167"/>
  <c r="AS16" i="167"/>
  <c r="AR16" i="167"/>
  <c r="AQ16" i="167"/>
  <c r="AP16" i="167"/>
  <c r="AO16" i="167"/>
  <c r="AN16" i="167"/>
  <c r="AM16" i="167"/>
  <c r="AL16" i="167"/>
  <c r="AK16" i="167"/>
  <c r="AJ16" i="167"/>
  <c r="AI16" i="167"/>
  <c r="AH16" i="167"/>
  <c r="AG16" i="167"/>
  <c r="AF16" i="167"/>
  <c r="AE16" i="167"/>
  <c r="AD16" i="167"/>
  <c r="AC16" i="167"/>
  <c r="AB16" i="167"/>
  <c r="AA16" i="167"/>
  <c r="Z16" i="167"/>
  <c r="Y16" i="167"/>
  <c r="X16" i="167"/>
  <c r="W16" i="167"/>
  <c r="V16" i="167"/>
  <c r="U16" i="167"/>
  <c r="T16" i="167"/>
  <c r="S16" i="167"/>
  <c r="R16" i="167"/>
  <c r="Q16" i="167"/>
  <c r="P16" i="167"/>
  <c r="O16" i="167"/>
  <c r="N16" i="167"/>
  <c r="M16" i="167"/>
  <c r="L16" i="167"/>
  <c r="K16" i="167"/>
  <c r="J16" i="167"/>
  <c r="I16" i="167"/>
  <c r="H16" i="167"/>
  <c r="G16" i="167"/>
  <c r="F16" i="167"/>
  <c r="E16" i="167"/>
  <c r="D16" i="167"/>
  <c r="C16" i="167"/>
  <c r="B16" i="167"/>
  <c r="A16" i="167"/>
  <c r="FE15" i="167"/>
  <c r="FD15" i="167"/>
  <c r="FC15" i="167"/>
  <c r="FB15" i="167"/>
  <c r="FA15" i="167"/>
  <c r="EZ15" i="167"/>
  <c r="EY15" i="167"/>
  <c r="EX15" i="167"/>
  <c r="EW15" i="167"/>
  <c r="EV15" i="167"/>
  <c r="EU15" i="167"/>
  <c r="ET15" i="167"/>
  <c r="ES15" i="167"/>
  <c r="ER15" i="167"/>
  <c r="EQ15" i="167"/>
  <c r="EP15" i="167"/>
  <c r="EO15" i="167"/>
  <c r="EN15" i="167"/>
  <c r="EM15" i="167"/>
  <c r="EL15" i="167"/>
  <c r="EK15" i="167"/>
  <c r="EJ15" i="167"/>
  <c r="EI15" i="167"/>
  <c r="EH15" i="167"/>
  <c r="EG15" i="167"/>
  <c r="EF15" i="167"/>
  <c r="EE15" i="167"/>
  <c r="ED15" i="167"/>
  <c r="EC15" i="167"/>
  <c r="EB15" i="167"/>
  <c r="EA15" i="167"/>
  <c r="DZ15" i="167"/>
  <c r="DY15" i="167"/>
  <c r="DX15" i="167"/>
  <c r="DW15" i="167"/>
  <c r="DV15" i="167"/>
  <c r="DU15" i="167"/>
  <c r="DT15" i="167"/>
  <c r="DS15" i="167"/>
  <c r="DR15" i="167"/>
  <c r="DQ15" i="167"/>
  <c r="DP15" i="167"/>
  <c r="DO15" i="167"/>
  <c r="DN15" i="167"/>
  <c r="DM15" i="167"/>
  <c r="DL15" i="167"/>
  <c r="DK15" i="167"/>
  <c r="DJ15" i="167"/>
  <c r="DI15" i="167"/>
  <c r="DH15" i="167"/>
  <c r="DG15" i="167"/>
  <c r="DF15" i="167"/>
  <c r="DE15" i="167"/>
  <c r="DD15" i="167"/>
  <c r="DC15" i="167"/>
  <c r="DB15" i="167"/>
  <c r="DA15" i="167"/>
  <c r="CZ15" i="167"/>
  <c r="CY15" i="167"/>
  <c r="CX15" i="167"/>
  <c r="CW15" i="167"/>
  <c r="CV15" i="167"/>
  <c r="CU15" i="167"/>
  <c r="CT15" i="167"/>
  <c r="CS15" i="167"/>
  <c r="CR15" i="167"/>
  <c r="CQ15" i="167"/>
  <c r="CP15" i="167"/>
  <c r="CO15" i="167"/>
  <c r="CN15" i="167"/>
  <c r="CM15" i="167"/>
  <c r="CL15" i="167"/>
  <c r="CK15" i="167"/>
  <c r="CJ15" i="167"/>
  <c r="CI15" i="167"/>
  <c r="CH15" i="167"/>
  <c r="CG15" i="167"/>
  <c r="CF15" i="167"/>
  <c r="CE15" i="167"/>
  <c r="CD15" i="167"/>
  <c r="CC15" i="167"/>
  <c r="CB15" i="167"/>
  <c r="CA15" i="167"/>
  <c r="BZ15" i="167"/>
  <c r="BY15" i="167"/>
  <c r="BX15" i="167"/>
  <c r="BW15" i="167"/>
  <c r="BV15" i="167"/>
  <c r="BU15" i="167"/>
  <c r="BT15" i="167"/>
  <c r="BS15" i="167"/>
  <c r="BR15" i="167"/>
  <c r="BQ15" i="167"/>
  <c r="BP15" i="167"/>
  <c r="BO15" i="167"/>
  <c r="BN15" i="167"/>
  <c r="BM15" i="167"/>
  <c r="BL15" i="167"/>
  <c r="BK15" i="167"/>
  <c r="BJ15" i="167"/>
  <c r="BI15" i="167"/>
  <c r="BH15" i="167"/>
  <c r="BG15" i="167"/>
  <c r="BF15" i="167"/>
  <c r="BE15" i="167"/>
  <c r="BD15" i="167"/>
  <c r="BC15" i="167"/>
  <c r="BB15" i="167"/>
  <c r="BA15" i="167"/>
  <c r="AZ15" i="167"/>
  <c r="AY15" i="167"/>
  <c r="AX15" i="167"/>
  <c r="AW15" i="167"/>
  <c r="AV15" i="167"/>
  <c r="AU15" i="167"/>
  <c r="AT15" i="167"/>
  <c r="AS15" i="167"/>
  <c r="AR15" i="167"/>
  <c r="AQ15" i="167"/>
  <c r="AP15" i="167"/>
  <c r="AO15" i="167"/>
  <c r="AN15" i="167"/>
  <c r="AM15" i="167"/>
  <c r="AL15" i="167"/>
  <c r="AK15" i="167"/>
  <c r="AJ15" i="167"/>
  <c r="AI15" i="167"/>
  <c r="AH15" i="167"/>
  <c r="AG15" i="167"/>
  <c r="AF15" i="167"/>
  <c r="AE15" i="167"/>
  <c r="AD15" i="167"/>
  <c r="AC15" i="167"/>
  <c r="AB15" i="167"/>
  <c r="AA15" i="167"/>
  <c r="Z15" i="167"/>
  <c r="Y15" i="167"/>
  <c r="X15" i="167"/>
  <c r="W15" i="167"/>
  <c r="V15" i="167"/>
  <c r="U15" i="167"/>
  <c r="T15" i="167"/>
  <c r="S15" i="167"/>
  <c r="R15" i="167"/>
  <c r="Q15" i="167"/>
  <c r="P15" i="167"/>
  <c r="O15" i="167"/>
  <c r="N15" i="167"/>
  <c r="M15" i="167"/>
  <c r="L15" i="167"/>
  <c r="K15" i="167"/>
  <c r="J15" i="167"/>
  <c r="I15" i="167"/>
  <c r="H15" i="167"/>
  <c r="G15" i="167"/>
  <c r="F15" i="167"/>
  <c r="E15" i="167"/>
  <c r="D15" i="167"/>
  <c r="C15" i="167"/>
  <c r="B15" i="167"/>
  <c r="A15" i="167"/>
  <c r="FE14" i="167"/>
  <c r="FD14" i="167"/>
  <c r="FC14" i="167"/>
  <c r="FB14" i="167"/>
  <c r="FA14" i="167"/>
  <c r="EZ14" i="167"/>
  <c r="EY14" i="167"/>
  <c r="EX14" i="167"/>
  <c r="EW14" i="167"/>
  <c r="EV14" i="167"/>
  <c r="EU14" i="167"/>
  <c r="ET14" i="167"/>
  <c r="ES14" i="167"/>
  <c r="ER14" i="167"/>
  <c r="EQ14" i="167"/>
  <c r="EP14" i="167"/>
  <c r="EO14" i="167"/>
  <c r="EN14" i="167"/>
  <c r="EM14" i="167"/>
  <c r="EL14" i="167"/>
  <c r="EK14" i="167"/>
  <c r="EJ14" i="167"/>
  <c r="EI14" i="167"/>
  <c r="EH14" i="167"/>
  <c r="EG14" i="167"/>
  <c r="EF14" i="167"/>
  <c r="EE14" i="167"/>
  <c r="ED14" i="167"/>
  <c r="EC14" i="167"/>
  <c r="EB14" i="167"/>
  <c r="EA14" i="167"/>
  <c r="DZ14" i="167"/>
  <c r="DY14" i="167"/>
  <c r="DX14" i="167"/>
  <c r="DW14" i="167"/>
  <c r="DV14" i="167"/>
  <c r="DU14" i="167"/>
  <c r="DT14" i="167"/>
  <c r="DS14" i="167"/>
  <c r="DR14" i="167"/>
  <c r="DQ14" i="167"/>
  <c r="DP14" i="167"/>
  <c r="DO14" i="167"/>
  <c r="DN14" i="167"/>
  <c r="DM14" i="167"/>
  <c r="DL14" i="167"/>
  <c r="DK14" i="167"/>
  <c r="DJ14" i="167"/>
  <c r="DI14" i="167"/>
  <c r="DH14" i="167"/>
  <c r="DG14" i="167"/>
  <c r="DF14" i="167"/>
  <c r="DE14" i="167"/>
  <c r="DD14" i="167"/>
  <c r="DC14" i="167"/>
  <c r="DB14" i="167"/>
  <c r="DA14" i="167"/>
  <c r="CZ14" i="167"/>
  <c r="CY14" i="167"/>
  <c r="CX14" i="167"/>
  <c r="CW14" i="167"/>
  <c r="CV14" i="167"/>
  <c r="CU14" i="167"/>
  <c r="CT14" i="167"/>
  <c r="CS14" i="167"/>
  <c r="CR14" i="167"/>
  <c r="CQ14" i="167"/>
  <c r="CP14" i="167"/>
  <c r="CO14" i="167"/>
  <c r="CN14" i="167"/>
  <c r="CM14" i="167"/>
  <c r="CL14" i="167"/>
  <c r="CK14" i="167"/>
  <c r="CJ14" i="167"/>
  <c r="CI14" i="167"/>
  <c r="CH14" i="167"/>
  <c r="CG14" i="167"/>
  <c r="CF14" i="167"/>
  <c r="CE14" i="167"/>
  <c r="CD14" i="167"/>
  <c r="CC14" i="167"/>
  <c r="CB14" i="167"/>
  <c r="CA14" i="167"/>
  <c r="BZ14" i="167"/>
  <c r="BY14" i="167"/>
  <c r="BX14" i="167"/>
  <c r="BW14" i="167"/>
  <c r="BV14" i="167"/>
  <c r="BU14" i="167"/>
  <c r="BT14" i="167"/>
  <c r="BS14" i="167"/>
  <c r="BR14" i="167"/>
  <c r="BQ14" i="167"/>
  <c r="BP14" i="167"/>
  <c r="BO14" i="167"/>
  <c r="BN14" i="167"/>
  <c r="BM14" i="167"/>
  <c r="BL14" i="167"/>
  <c r="BK14" i="167"/>
  <c r="BJ14" i="167"/>
  <c r="BI14" i="167"/>
  <c r="BH14" i="167"/>
  <c r="BG14" i="167"/>
  <c r="BF14" i="167"/>
  <c r="BE14" i="167"/>
  <c r="BD14" i="167"/>
  <c r="BC14" i="167"/>
  <c r="BB14" i="167"/>
  <c r="BA14" i="167"/>
  <c r="AZ14" i="167"/>
  <c r="AY14" i="167"/>
  <c r="AX14" i="167"/>
  <c r="AW14" i="167"/>
  <c r="AV14" i="167"/>
  <c r="AU14" i="167"/>
  <c r="AT14" i="167"/>
  <c r="AS14" i="167"/>
  <c r="AR14" i="167"/>
  <c r="AQ14" i="167"/>
  <c r="AP14" i="167"/>
  <c r="AO14" i="167"/>
  <c r="AN14" i="167"/>
  <c r="AM14" i="167"/>
  <c r="AL14" i="167"/>
  <c r="AK14" i="167"/>
  <c r="AJ14" i="167"/>
  <c r="AI14" i="167"/>
  <c r="AH14" i="167"/>
  <c r="AG14" i="167"/>
  <c r="AF14" i="167"/>
  <c r="AE14" i="167"/>
  <c r="AD14" i="167"/>
  <c r="AC14" i="167"/>
  <c r="AB14" i="167"/>
  <c r="AA14" i="167"/>
  <c r="Z14" i="167"/>
  <c r="Y14" i="167"/>
  <c r="X14" i="167"/>
  <c r="W14" i="167"/>
  <c r="V14" i="167"/>
  <c r="U14" i="167"/>
  <c r="T14" i="167"/>
  <c r="S14" i="167"/>
  <c r="R14" i="167"/>
  <c r="Q14" i="167"/>
  <c r="P14" i="167"/>
  <c r="O14" i="167"/>
  <c r="N14" i="167"/>
  <c r="M14" i="167"/>
  <c r="L14" i="167"/>
  <c r="K14" i="167"/>
  <c r="J14" i="167"/>
  <c r="I14" i="167"/>
  <c r="H14" i="167"/>
  <c r="G14" i="167"/>
  <c r="F14" i="167"/>
  <c r="E14" i="167"/>
  <c r="D14" i="167"/>
  <c r="C14" i="167"/>
  <c r="B14" i="167"/>
  <c r="A14" i="167"/>
  <c r="FE13" i="167"/>
  <c r="FD13" i="167"/>
  <c r="FC13" i="167"/>
  <c r="FB13" i="167"/>
  <c r="FA13" i="167"/>
  <c r="EZ13" i="167"/>
  <c r="EY13" i="167"/>
  <c r="EX13" i="167"/>
  <c r="EW13" i="167"/>
  <c r="EV13" i="167"/>
  <c r="EU13" i="167"/>
  <c r="ET13" i="167"/>
  <c r="ES13" i="167"/>
  <c r="ER13" i="167"/>
  <c r="EQ13" i="167"/>
  <c r="EP13" i="167"/>
  <c r="EO13" i="167"/>
  <c r="EN13" i="167"/>
  <c r="EM13" i="167"/>
  <c r="EL13" i="167"/>
  <c r="EK13" i="167"/>
  <c r="EJ13" i="167"/>
  <c r="EI13" i="167"/>
  <c r="EH13" i="167"/>
  <c r="EG13" i="167"/>
  <c r="EF13" i="167"/>
  <c r="EE13" i="167"/>
  <c r="ED13" i="167"/>
  <c r="EC13" i="167"/>
  <c r="EB13" i="167"/>
  <c r="EA13" i="167"/>
  <c r="DZ13" i="167"/>
  <c r="DY13" i="167"/>
  <c r="DX13" i="167"/>
  <c r="DW13" i="167"/>
  <c r="DV13" i="167"/>
  <c r="DU13" i="167"/>
  <c r="DT13" i="167"/>
  <c r="DS13" i="167"/>
  <c r="DR13" i="167"/>
  <c r="DQ13" i="167"/>
  <c r="DP13" i="167"/>
  <c r="DO13" i="167"/>
  <c r="DN13" i="167"/>
  <c r="DM13" i="167"/>
  <c r="DL13" i="167"/>
  <c r="DK13" i="167"/>
  <c r="DJ13" i="167"/>
  <c r="DI13" i="167"/>
  <c r="DH13" i="167"/>
  <c r="DG13" i="167"/>
  <c r="DF13" i="167"/>
  <c r="DE13" i="167"/>
  <c r="DD13" i="167"/>
  <c r="DC13" i="167"/>
  <c r="DB13" i="167"/>
  <c r="DA13" i="167"/>
  <c r="CZ13" i="167"/>
  <c r="CY13" i="167"/>
  <c r="CX13" i="167"/>
  <c r="CW13" i="167"/>
  <c r="CV13" i="167"/>
  <c r="CU13" i="167"/>
  <c r="CT13" i="167"/>
  <c r="CS13" i="167"/>
  <c r="CR13" i="167"/>
  <c r="CQ13" i="167"/>
  <c r="CP13" i="167"/>
  <c r="CO13" i="167"/>
  <c r="CN13" i="167"/>
  <c r="CM13" i="167"/>
  <c r="CL13" i="167"/>
  <c r="CK13" i="167"/>
  <c r="CJ13" i="167"/>
  <c r="CI13" i="167"/>
  <c r="CH13" i="167"/>
  <c r="CG13" i="167"/>
  <c r="CF13" i="167"/>
  <c r="CE13" i="167"/>
  <c r="CD13" i="167"/>
  <c r="CC13" i="167"/>
  <c r="CB13" i="167"/>
  <c r="CA13" i="167"/>
  <c r="BZ13" i="167"/>
  <c r="BY13" i="167"/>
  <c r="BX13" i="167"/>
  <c r="BW13" i="167"/>
  <c r="BV13" i="167"/>
  <c r="BU13" i="167"/>
  <c r="BT13" i="167"/>
  <c r="BS13" i="167"/>
  <c r="BR13" i="167"/>
  <c r="BQ13" i="167"/>
  <c r="BP13" i="167"/>
  <c r="BO13" i="167"/>
  <c r="BN13" i="167"/>
  <c r="BM13" i="167"/>
  <c r="BL13" i="167"/>
  <c r="BK13" i="167"/>
  <c r="BJ13" i="167"/>
  <c r="BI13" i="167"/>
  <c r="BH13" i="167"/>
  <c r="BG13" i="167"/>
  <c r="BF13" i="167"/>
  <c r="BE13" i="167"/>
  <c r="BD13" i="167"/>
  <c r="BC13" i="167"/>
  <c r="BB13" i="167"/>
  <c r="BA13" i="167"/>
  <c r="AZ13" i="167"/>
  <c r="AY13" i="167"/>
  <c r="AX13" i="167"/>
  <c r="AW13" i="167"/>
  <c r="AV13" i="167"/>
  <c r="AU13" i="167"/>
  <c r="AT13" i="167"/>
  <c r="AS13" i="167"/>
  <c r="AR13" i="167"/>
  <c r="AQ13" i="167"/>
  <c r="AP13" i="167"/>
  <c r="AO13" i="167"/>
  <c r="AN13" i="167"/>
  <c r="AM13" i="167"/>
  <c r="AL13" i="167"/>
  <c r="AK13" i="167"/>
  <c r="AJ13" i="167"/>
  <c r="AI13" i="167"/>
  <c r="AH13" i="167"/>
  <c r="AG13" i="167"/>
  <c r="AF13" i="167"/>
  <c r="AE13" i="167"/>
  <c r="AD13" i="167"/>
  <c r="AC13" i="167"/>
  <c r="AB13" i="167"/>
  <c r="AA13" i="167"/>
  <c r="Z13" i="167"/>
  <c r="Y13" i="167"/>
  <c r="X13" i="167"/>
  <c r="W13" i="167"/>
  <c r="V13" i="167"/>
  <c r="U13" i="167"/>
  <c r="T13" i="167"/>
  <c r="S13" i="167"/>
  <c r="R13" i="167"/>
  <c r="Q13" i="167"/>
  <c r="P13" i="167"/>
  <c r="O13" i="167"/>
  <c r="N13" i="167"/>
  <c r="M13" i="167"/>
  <c r="L13" i="167"/>
  <c r="K13" i="167"/>
  <c r="J13" i="167"/>
  <c r="I13" i="167"/>
  <c r="H13" i="167"/>
  <c r="G13" i="167"/>
  <c r="F13" i="167"/>
  <c r="E13" i="167"/>
  <c r="D13" i="167"/>
  <c r="C13" i="167"/>
  <c r="B13" i="167"/>
  <c r="A13" i="167"/>
  <c r="FE12" i="167"/>
  <c r="FD12" i="167"/>
  <c r="FC12" i="167"/>
  <c r="FB12" i="167"/>
  <c r="FA12" i="167"/>
  <c r="EZ12" i="167"/>
  <c r="EY12" i="167"/>
  <c r="EX12" i="167"/>
  <c r="EW12" i="167"/>
  <c r="EV12" i="167"/>
  <c r="EU12" i="167"/>
  <c r="ET12" i="167"/>
  <c r="ES12" i="167"/>
  <c r="ER12" i="167"/>
  <c r="EQ12" i="167"/>
  <c r="EP12" i="167"/>
  <c r="EO12" i="167"/>
  <c r="EN12" i="167"/>
  <c r="EM12" i="167"/>
  <c r="EL12" i="167"/>
  <c r="EK12" i="167"/>
  <c r="EJ12" i="167"/>
  <c r="EI12" i="167"/>
  <c r="EH12" i="167"/>
  <c r="EG12" i="167"/>
  <c r="EF12" i="167"/>
  <c r="EE12" i="167"/>
  <c r="ED12" i="167"/>
  <c r="EC12" i="167"/>
  <c r="EB12" i="167"/>
  <c r="EA12" i="167"/>
  <c r="DZ12" i="167"/>
  <c r="DY12" i="167"/>
  <c r="DX12" i="167"/>
  <c r="DW12" i="167"/>
  <c r="DV12" i="167"/>
  <c r="DU12" i="167"/>
  <c r="DT12" i="167"/>
  <c r="DS12" i="167"/>
  <c r="DR12" i="167"/>
  <c r="DQ12" i="167"/>
  <c r="DP12" i="167"/>
  <c r="DO12" i="167"/>
  <c r="DN12" i="167"/>
  <c r="DM12" i="167"/>
  <c r="DL12" i="167"/>
  <c r="DK12" i="167"/>
  <c r="DJ12" i="167"/>
  <c r="DI12" i="167"/>
  <c r="DH12" i="167"/>
  <c r="DG12" i="167"/>
  <c r="DF12" i="167"/>
  <c r="DE12" i="167"/>
  <c r="DD12" i="167"/>
  <c r="DC12" i="167"/>
  <c r="DB12" i="167"/>
  <c r="DA12" i="167"/>
  <c r="CZ12" i="167"/>
  <c r="CY12" i="167"/>
  <c r="CX12" i="167"/>
  <c r="CW12" i="167"/>
  <c r="CV12" i="167"/>
  <c r="CU12" i="167"/>
  <c r="CT12" i="167"/>
  <c r="CS12" i="167"/>
  <c r="CR12" i="167"/>
  <c r="CQ12" i="167"/>
  <c r="CP12" i="167"/>
  <c r="CO12" i="167"/>
  <c r="CN12" i="167"/>
  <c r="CM12" i="167"/>
  <c r="CL12" i="167"/>
  <c r="CK12" i="167"/>
  <c r="CJ12" i="167"/>
  <c r="CI12" i="167"/>
  <c r="CH12" i="167"/>
  <c r="CG12" i="167"/>
  <c r="CF12" i="167"/>
  <c r="CE12" i="167"/>
  <c r="CD12" i="167"/>
  <c r="CC12" i="167"/>
  <c r="CB12" i="167"/>
  <c r="CA12" i="167"/>
  <c r="BZ12" i="167"/>
  <c r="BY12" i="167"/>
  <c r="BX12" i="167"/>
  <c r="BW12" i="167"/>
  <c r="BV12" i="167"/>
  <c r="BU12" i="167"/>
  <c r="BT12" i="167"/>
  <c r="BS12" i="167"/>
  <c r="BR12" i="167"/>
  <c r="BQ12" i="167"/>
  <c r="BP12" i="167"/>
  <c r="BO12" i="167"/>
  <c r="BN12" i="167"/>
  <c r="BM12" i="167"/>
  <c r="BL12" i="167"/>
  <c r="BK12" i="167"/>
  <c r="BJ12" i="167"/>
  <c r="BI12" i="167"/>
  <c r="BH12" i="167"/>
  <c r="BG12" i="167"/>
  <c r="BF12" i="167"/>
  <c r="BE12" i="167"/>
  <c r="BD12" i="167"/>
  <c r="BC12" i="167"/>
  <c r="BB12" i="167"/>
  <c r="BA12" i="167"/>
  <c r="AZ12" i="167"/>
  <c r="AY12" i="167"/>
  <c r="AX12" i="167"/>
  <c r="AW12" i="167"/>
  <c r="AV12" i="167"/>
  <c r="AU12" i="167"/>
  <c r="AT12" i="167"/>
  <c r="AS12" i="167"/>
  <c r="AR12" i="167"/>
  <c r="AQ12" i="167"/>
  <c r="AP12" i="167"/>
  <c r="AO12" i="167"/>
  <c r="AN12" i="167"/>
  <c r="AM12" i="167"/>
  <c r="AL12" i="167"/>
  <c r="AK12" i="167"/>
  <c r="AJ12" i="167"/>
  <c r="AI12" i="167"/>
  <c r="AH12" i="167"/>
  <c r="AG12" i="167"/>
  <c r="AF12" i="167"/>
  <c r="AE12" i="167"/>
  <c r="AD12" i="167"/>
  <c r="AC12" i="167"/>
  <c r="AB12" i="167"/>
  <c r="AA12" i="167"/>
  <c r="Z12" i="167"/>
  <c r="Y12" i="167"/>
  <c r="X12" i="167"/>
  <c r="W12" i="167"/>
  <c r="V12" i="167"/>
  <c r="U12" i="167"/>
  <c r="T12" i="167"/>
  <c r="S12" i="167"/>
  <c r="R12" i="167"/>
  <c r="Q12" i="167"/>
  <c r="P12" i="167"/>
  <c r="O12" i="167"/>
  <c r="N12" i="167"/>
  <c r="M12" i="167"/>
  <c r="L12" i="167"/>
  <c r="K12" i="167"/>
  <c r="J12" i="167"/>
  <c r="I12" i="167"/>
  <c r="H12" i="167"/>
  <c r="G12" i="167"/>
  <c r="F12" i="167"/>
  <c r="E12" i="167"/>
  <c r="D12" i="167"/>
  <c r="C12" i="167"/>
  <c r="B12" i="167"/>
  <c r="A12" i="167"/>
  <c r="FE11" i="167"/>
  <c r="FD11" i="167"/>
  <c r="FC11" i="167"/>
  <c r="FB11" i="167"/>
  <c r="FA11" i="167"/>
  <c r="EZ11" i="167"/>
  <c r="EY11" i="167"/>
  <c r="EX11" i="167"/>
  <c r="EW11" i="167"/>
  <c r="EV11" i="167"/>
  <c r="EU11" i="167"/>
  <c r="ET11" i="167"/>
  <c r="ES11" i="167"/>
  <c r="ER11" i="167"/>
  <c r="EQ11" i="167"/>
  <c r="EP11" i="167"/>
  <c r="EO11" i="167"/>
  <c r="EN11" i="167"/>
  <c r="EM11" i="167"/>
  <c r="EL11" i="167"/>
  <c r="EK11" i="167"/>
  <c r="EJ11" i="167"/>
  <c r="EI11" i="167"/>
  <c r="EH11" i="167"/>
  <c r="EG11" i="167"/>
  <c r="EF11" i="167"/>
  <c r="EE11" i="167"/>
  <c r="ED11" i="167"/>
  <c r="EC11" i="167"/>
  <c r="EB11" i="167"/>
  <c r="EA11" i="167"/>
  <c r="DZ11" i="167"/>
  <c r="DY11" i="167"/>
  <c r="DX11" i="167"/>
  <c r="DW11" i="167"/>
  <c r="DV11" i="167"/>
  <c r="DU11" i="167"/>
  <c r="DT11" i="167"/>
  <c r="DS11" i="167"/>
  <c r="DR11" i="167"/>
  <c r="DQ11" i="167"/>
  <c r="DP11" i="167"/>
  <c r="DO11" i="167"/>
  <c r="DN11" i="167"/>
  <c r="DM11" i="167"/>
  <c r="DL11" i="167"/>
  <c r="DK11" i="167"/>
  <c r="DJ11" i="167"/>
  <c r="DI11" i="167"/>
  <c r="DH11" i="167"/>
  <c r="DG11" i="167"/>
  <c r="DF11" i="167"/>
  <c r="DE11" i="167"/>
  <c r="DD11" i="167"/>
  <c r="DC11" i="167"/>
  <c r="DB11" i="167"/>
  <c r="DA11" i="167"/>
  <c r="CZ11" i="167"/>
  <c r="CY11" i="167"/>
  <c r="CX11" i="167"/>
  <c r="CW11" i="167"/>
  <c r="CV11" i="167"/>
  <c r="CU11" i="167"/>
  <c r="CT11" i="167"/>
  <c r="CS11" i="167"/>
  <c r="CR11" i="167"/>
  <c r="CQ11" i="167"/>
  <c r="CP11" i="167"/>
  <c r="CO11" i="167"/>
  <c r="CN11" i="167"/>
  <c r="CM11" i="167"/>
  <c r="CL11" i="167"/>
  <c r="CK11" i="167"/>
  <c r="CJ11" i="167"/>
  <c r="CI11" i="167"/>
  <c r="CH11" i="167"/>
  <c r="CG11" i="167"/>
  <c r="CF11" i="167"/>
  <c r="CE11" i="167"/>
  <c r="CD11" i="167"/>
  <c r="CC11" i="167"/>
  <c r="CB11" i="167"/>
  <c r="CA11" i="167"/>
  <c r="BZ11" i="167"/>
  <c r="BY11" i="167"/>
  <c r="BX11" i="167"/>
  <c r="BW11" i="167"/>
  <c r="BV11" i="167"/>
  <c r="BU11" i="167"/>
  <c r="BT11" i="167"/>
  <c r="BS11" i="167"/>
  <c r="BR11" i="167"/>
  <c r="BQ11" i="167"/>
  <c r="BP11" i="167"/>
  <c r="BO11" i="167"/>
  <c r="BN11" i="167"/>
  <c r="BM11" i="167"/>
  <c r="BL11" i="167"/>
  <c r="BK11" i="167"/>
  <c r="BJ11" i="167"/>
  <c r="BI11" i="167"/>
  <c r="BH11" i="167"/>
  <c r="BG11" i="167"/>
  <c r="BF11" i="167"/>
  <c r="BE11" i="167"/>
  <c r="BD11" i="167"/>
  <c r="BC11" i="167"/>
  <c r="BB11" i="167"/>
  <c r="BA11" i="167"/>
  <c r="AZ11" i="167"/>
  <c r="AY11" i="167"/>
  <c r="AX11" i="167"/>
  <c r="AW11" i="167"/>
  <c r="AV11" i="167"/>
  <c r="AU11" i="167"/>
  <c r="AT11" i="167"/>
  <c r="AS11" i="167"/>
  <c r="AR11" i="167"/>
  <c r="AQ11" i="167"/>
  <c r="AP11" i="167"/>
  <c r="AO11" i="167"/>
  <c r="AN11" i="167"/>
  <c r="AM11" i="167"/>
  <c r="AL11" i="167"/>
  <c r="AK11" i="167"/>
  <c r="AJ11" i="167"/>
  <c r="AI11" i="167"/>
  <c r="AH11" i="167"/>
  <c r="AG11" i="167"/>
  <c r="AF11" i="167"/>
  <c r="AE11" i="167"/>
  <c r="AD11" i="167"/>
  <c r="AC11" i="167"/>
  <c r="AB11" i="167"/>
  <c r="AA11" i="167"/>
  <c r="Z11" i="167"/>
  <c r="Y11" i="167"/>
  <c r="X11" i="167"/>
  <c r="W11" i="167"/>
  <c r="V11" i="167"/>
  <c r="U11" i="167"/>
  <c r="T11" i="167"/>
  <c r="S11" i="167"/>
  <c r="R11" i="167"/>
  <c r="Q11" i="167"/>
  <c r="P11" i="167"/>
  <c r="O11" i="167"/>
  <c r="N11" i="167"/>
  <c r="M11" i="167"/>
  <c r="L11" i="167"/>
  <c r="K11" i="167"/>
  <c r="J11" i="167"/>
  <c r="I11" i="167"/>
  <c r="H11" i="167"/>
  <c r="G11" i="167"/>
  <c r="F11" i="167"/>
  <c r="E11" i="167"/>
  <c r="D11" i="167"/>
  <c r="C11" i="167"/>
  <c r="B11" i="167"/>
  <c r="A11" i="167"/>
  <c r="FE10" i="167"/>
  <c r="FD10" i="167"/>
  <c r="FC10" i="167"/>
  <c r="FB10" i="167"/>
  <c r="FA10" i="167"/>
  <c r="EZ10" i="167"/>
  <c r="EY10" i="167"/>
  <c r="EX10" i="167"/>
  <c r="EW10" i="167"/>
  <c r="EV10" i="167"/>
  <c r="EU10" i="167"/>
  <c r="ET10" i="167"/>
  <c r="ES10" i="167"/>
  <c r="ER10" i="167"/>
  <c r="EQ10" i="167"/>
  <c r="EP10" i="167"/>
  <c r="EO10" i="167"/>
  <c r="EN10" i="167"/>
  <c r="EM10" i="167"/>
  <c r="EL10" i="167"/>
  <c r="EK10" i="167"/>
  <c r="EJ10" i="167"/>
  <c r="EI10" i="167"/>
  <c r="EH10" i="167"/>
  <c r="EG10" i="167"/>
  <c r="EF10" i="167"/>
  <c r="EE10" i="167"/>
  <c r="ED10" i="167"/>
  <c r="EC10" i="167"/>
  <c r="EB10" i="167"/>
  <c r="EA10" i="167"/>
  <c r="DZ10" i="167"/>
  <c r="DY10" i="167"/>
  <c r="DX10" i="167"/>
  <c r="DW10" i="167"/>
  <c r="DV10" i="167"/>
  <c r="DU10" i="167"/>
  <c r="DT10" i="167"/>
  <c r="DS10" i="167"/>
  <c r="DR10" i="167"/>
  <c r="DQ10" i="167"/>
  <c r="DP10" i="167"/>
  <c r="DO10" i="167"/>
  <c r="DN10" i="167"/>
  <c r="DM10" i="167"/>
  <c r="DL10" i="167"/>
  <c r="DK10" i="167"/>
  <c r="DJ10" i="167"/>
  <c r="DI10" i="167"/>
  <c r="DH10" i="167"/>
  <c r="DG10" i="167"/>
  <c r="DF10" i="167"/>
  <c r="DE10" i="167"/>
  <c r="DD10" i="167"/>
  <c r="DC10" i="167"/>
  <c r="DB10" i="167"/>
  <c r="DA10" i="167"/>
  <c r="CZ10" i="167"/>
  <c r="CY10" i="167"/>
  <c r="CX10" i="167"/>
  <c r="CW10" i="167"/>
  <c r="CV10" i="167"/>
  <c r="CU10" i="167"/>
  <c r="CT10" i="167"/>
  <c r="CS10" i="167"/>
  <c r="CR10" i="167"/>
  <c r="CQ10" i="167"/>
  <c r="CP10" i="167"/>
  <c r="CO10" i="167"/>
  <c r="CN10" i="167"/>
  <c r="CM10" i="167"/>
  <c r="CL10" i="167"/>
  <c r="CK10" i="167"/>
  <c r="CJ10" i="167"/>
  <c r="CI10" i="167"/>
  <c r="CH10" i="167"/>
  <c r="CG10" i="167"/>
  <c r="CF10" i="167"/>
  <c r="CE10" i="167"/>
  <c r="CD10" i="167"/>
  <c r="CC10" i="167"/>
  <c r="CB10" i="167"/>
  <c r="CA10" i="167"/>
  <c r="BZ10" i="167"/>
  <c r="BY10" i="167"/>
  <c r="BX10" i="167"/>
  <c r="BW10" i="167"/>
  <c r="BV10" i="167"/>
  <c r="BU10" i="167"/>
  <c r="BT10" i="167"/>
  <c r="BS10" i="167"/>
  <c r="BR10" i="167"/>
  <c r="BQ10" i="167"/>
  <c r="BP10" i="167"/>
  <c r="BO10" i="167"/>
  <c r="BN10" i="167"/>
  <c r="BM10" i="167"/>
  <c r="BL10" i="167"/>
  <c r="BK10" i="167"/>
  <c r="BJ10" i="167"/>
  <c r="BI10" i="167"/>
  <c r="BH10" i="167"/>
  <c r="BG10" i="167"/>
  <c r="BF10" i="167"/>
  <c r="BE10" i="167"/>
  <c r="BD10" i="167"/>
  <c r="BC10" i="167"/>
  <c r="BB10" i="167"/>
  <c r="BA10" i="167"/>
  <c r="AZ10" i="167"/>
  <c r="AY10" i="167"/>
  <c r="AX10" i="167"/>
  <c r="AW10" i="167"/>
  <c r="AV10" i="167"/>
  <c r="AU10" i="167"/>
  <c r="AT10" i="167"/>
  <c r="AS10" i="167"/>
  <c r="AR10" i="167"/>
  <c r="AQ10" i="167"/>
  <c r="AP10" i="167"/>
  <c r="AO10" i="167"/>
  <c r="AN10" i="167"/>
  <c r="AM10" i="167"/>
  <c r="AL10" i="167"/>
  <c r="AK10" i="167"/>
  <c r="AJ10" i="167"/>
  <c r="AI10" i="167"/>
  <c r="AH10" i="167"/>
  <c r="AG10" i="167"/>
  <c r="AF10" i="167"/>
  <c r="AE10" i="167"/>
  <c r="AD10" i="167"/>
  <c r="AC10" i="167"/>
  <c r="AB10" i="167"/>
  <c r="AA10" i="167"/>
  <c r="Z10" i="167"/>
  <c r="Y10" i="167"/>
  <c r="X10" i="167"/>
  <c r="W10" i="167"/>
  <c r="V10" i="167"/>
  <c r="U10" i="167"/>
  <c r="T10" i="167"/>
  <c r="S10" i="167"/>
  <c r="R10" i="167"/>
  <c r="Q10" i="167"/>
  <c r="P10" i="167"/>
  <c r="O10" i="167"/>
  <c r="N10" i="167"/>
  <c r="M10" i="167"/>
  <c r="L10" i="167"/>
  <c r="K10" i="167"/>
  <c r="J10" i="167"/>
  <c r="I10" i="167"/>
  <c r="H10" i="167"/>
  <c r="G10" i="167"/>
  <c r="F10" i="167"/>
  <c r="E10" i="167"/>
  <c r="D10" i="167"/>
  <c r="C10" i="167"/>
  <c r="B10" i="167"/>
  <c r="A10" i="167"/>
  <c r="FE9" i="167"/>
  <c r="FD9" i="167"/>
  <c r="FC9" i="167"/>
  <c r="FB9" i="167"/>
  <c r="FA9" i="167"/>
  <c r="EZ9" i="167"/>
  <c r="EY9" i="167"/>
  <c r="EX9" i="167"/>
  <c r="EW9" i="167"/>
  <c r="EV9" i="167"/>
  <c r="EU9" i="167"/>
  <c r="ET9" i="167"/>
  <c r="ES9" i="167"/>
  <c r="ER9" i="167"/>
  <c r="EQ9" i="167"/>
  <c r="EP9" i="167"/>
  <c r="EO9" i="167"/>
  <c r="EN9" i="167"/>
  <c r="EM9" i="167"/>
  <c r="EL9" i="167"/>
  <c r="EK9" i="167"/>
  <c r="EJ9" i="167"/>
  <c r="EI9" i="167"/>
  <c r="EH9" i="167"/>
  <c r="EG9" i="167"/>
  <c r="EF9" i="167"/>
  <c r="EE9" i="167"/>
  <c r="ED9" i="167"/>
  <c r="EC9" i="167"/>
  <c r="EB9" i="167"/>
  <c r="EA9" i="167"/>
  <c r="DZ9" i="167"/>
  <c r="DY9" i="167"/>
  <c r="DX9" i="167"/>
  <c r="DW9" i="167"/>
  <c r="DV9" i="167"/>
  <c r="DU9" i="167"/>
  <c r="DT9" i="167"/>
  <c r="DS9" i="167"/>
  <c r="DR9" i="167"/>
  <c r="DQ9" i="167"/>
  <c r="DP9" i="167"/>
  <c r="DO9" i="167"/>
  <c r="DN9" i="167"/>
  <c r="DM9" i="167"/>
  <c r="DL9" i="167"/>
  <c r="DK9" i="167"/>
  <c r="DJ9" i="167"/>
  <c r="DI9" i="167"/>
  <c r="DH9" i="167"/>
  <c r="DG9" i="167"/>
  <c r="DF9" i="167"/>
  <c r="DE9" i="167"/>
  <c r="DD9" i="167"/>
  <c r="DC9" i="167"/>
  <c r="DB9" i="167"/>
  <c r="DA9" i="167"/>
  <c r="CZ9" i="167"/>
  <c r="CY9" i="167"/>
  <c r="CX9" i="167"/>
  <c r="CW9" i="167"/>
  <c r="CV9" i="167"/>
  <c r="CU9" i="167"/>
  <c r="CT9" i="167"/>
  <c r="CS9" i="167"/>
  <c r="CR9" i="167"/>
  <c r="CQ9" i="167"/>
  <c r="CP9" i="167"/>
  <c r="CO9" i="167"/>
  <c r="CN9" i="167"/>
  <c r="CM9" i="167"/>
  <c r="CL9" i="167"/>
  <c r="CK9" i="167"/>
  <c r="CJ9" i="167"/>
  <c r="CI9" i="167"/>
  <c r="CH9" i="167"/>
  <c r="CG9" i="167"/>
  <c r="CF9" i="167"/>
  <c r="CE9" i="167"/>
  <c r="CD9" i="167"/>
  <c r="CC9" i="167"/>
  <c r="CB9" i="167"/>
  <c r="CA9" i="167"/>
  <c r="BZ9" i="167"/>
  <c r="BY9" i="167"/>
  <c r="BX9" i="167"/>
  <c r="BW9" i="167"/>
  <c r="BV9" i="167"/>
  <c r="BU9" i="167"/>
  <c r="BT9" i="167"/>
  <c r="BS9" i="167"/>
  <c r="BR9" i="167"/>
  <c r="BQ9" i="167"/>
  <c r="BP9" i="167"/>
  <c r="BO9" i="167"/>
  <c r="BN9" i="167"/>
  <c r="BM9" i="167"/>
  <c r="BL9" i="167"/>
  <c r="BK9" i="167"/>
  <c r="BJ9" i="167"/>
  <c r="BI9" i="167"/>
  <c r="BH9" i="167"/>
  <c r="BG9" i="167"/>
  <c r="BF9" i="167"/>
  <c r="BE9" i="167"/>
  <c r="BD9" i="167"/>
  <c r="BC9" i="167"/>
  <c r="BB9" i="167"/>
  <c r="BA9" i="167"/>
  <c r="AZ9" i="167"/>
  <c r="AY9" i="167"/>
  <c r="AX9" i="167"/>
  <c r="AW9" i="167"/>
  <c r="AV9" i="167"/>
  <c r="AU9" i="167"/>
  <c r="AT9" i="167"/>
  <c r="AS9" i="167"/>
  <c r="AR9" i="167"/>
  <c r="AQ9" i="167"/>
  <c r="AP9" i="167"/>
  <c r="AO9" i="167"/>
  <c r="AN9" i="167"/>
  <c r="AM9" i="167"/>
  <c r="AL9" i="167"/>
  <c r="AK9" i="167"/>
  <c r="AJ9" i="167"/>
  <c r="AI9" i="167"/>
  <c r="AH9" i="167"/>
  <c r="AG9" i="167"/>
  <c r="AF9" i="167"/>
  <c r="AE9" i="167"/>
  <c r="AD9" i="167"/>
  <c r="AC9" i="167"/>
  <c r="AB9" i="167"/>
  <c r="AA9" i="167"/>
  <c r="Z9" i="167"/>
  <c r="Y9" i="167"/>
  <c r="X9" i="167"/>
  <c r="W9" i="167"/>
  <c r="V9" i="167"/>
  <c r="U9" i="167"/>
  <c r="T9" i="167"/>
  <c r="S9" i="167"/>
  <c r="R9" i="167"/>
  <c r="Q9" i="167"/>
  <c r="P9" i="167"/>
  <c r="O9" i="167"/>
  <c r="N9" i="167"/>
  <c r="M9" i="167"/>
  <c r="L9" i="167"/>
  <c r="K9" i="167"/>
  <c r="J9" i="167"/>
  <c r="I9" i="167"/>
  <c r="H9" i="167"/>
  <c r="G9" i="167"/>
  <c r="F9" i="167"/>
  <c r="E9" i="167"/>
  <c r="D9" i="167"/>
  <c r="C9" i="167"/>
  <c r="B9" i="167"/>
  <c r="A9" i="167"/>
  <c r="FE8" i="167"/>
  <c r="FD8" i="167"/>
  <c r="FC8" i="167"/>
  <c r="FB8" i="167"/>
  <c r="FA8" i="167"/>
  <c r="EZ8" i="167"/>
  <c r="EY8" i="167"/>
  <c r="EX8" i="167"/>
  <c r="EW8" i="167"/>
  <c r="EV8" i="167"/>
  <c r="EU8" i="167"/>
  <c r="ET8" i="167"/>
  <c r="ES8" i="167"/>
  <c r="ER8" i="167"/>
  <c r="EQ8" i="167"/>
  <c r="EP8" i="167"/>
  <c r="EO8" i="167"/>
  <c r="EN8" i="167"/>
  <c r="EM8" i="167"/>
  <c r="EL8" i="167"/>
  <c r="EK8" i="167"/>
  <c r="EJ8" i="167"/>
  <c r="EI8" i="167"/>
  <c r="EH8" i="167"/>
  <c r="EG8" i="167"/>
  <c r="EF8" i="167"/>
  <c r="EE8" i="167"/>
  <c r="ED8" i="167"/>
  <c r="EC8" i="167"/>
  <c r="EB8" i="167"/>
  <c r="EA8" i="167"/>
  <c r="DZ8" i="167"/>
  <c r="DY8" i="167"/>
  <c r="DX8" i="167"/>
  <c r="DW8" i="167"/>
  <c r="DV8" i="167"/>
  <c r="DU8" i="167"/>
  <c r="DT8" i="167"/>
  <c r="DS8" i="167"/>
  <c r="DR8" i="167"/>
  <c r="DQ8" i="167"/>
  <c r="DP8" i="167"/>
  <c r="DO8" i="167"/>
  <c r="DN8" i="167"/>
  <c r="DM8" i="167"/>
  <c r="DL8" i="167"/>
  <c r="DK8" i="167"/>
  <c r="DJ8" i="167"/>
  <c r="DI8" i="167"/>
  <c r="DH8" i="167"/>
  <c r="DG8" i="167"/>
  <c r="DF8" i="167"/>
  <c r="DE8" i="167"/>
  <c r="DD8" i="167"/>
  <c r="DC8" i="167"/>
  <c r="DB8" i="167"/>
  <c r="DA8" i="167"/>
  <c r="CZ8" i="167"/>
  <c r="CY8" i="167"/>
  <c r="CX8" i="167"/>
  <c r="CW8" i="167"/>
  <c r="CV8" i="167"/>
  <c r="CU8" i="167"/>
  <c r="CT8" i="167"/>
  <c r="CS8" i="167"/>
  <c r="CR8" i="167"/>
  <c r="CQ8" i="167"/>
  <c r="CP8" i="167"/>
  <c r="CO8" i="167"/>
  <c r="CN8" i="167"/>
  <c r="CM8" i="167"/>
  <c r="CL8" i="167"/>
  <c r="CK8" i="167"/>
  <c r="CJ8" i="167"/>
  <c r="CI8" i="167"/>
  <c r="CH8" i="167"/>
  <c r="CG8" i="167"/>
  <c r="CF8" i="167"/>
  <c r="CE8" i="167"/>
  <c r="CD8" i="167"/>
  <c r="CC8" i="167"/>
  <c r="CB8" i="167"/>
  <c r="CA8" i="167"/>
  <c r="BZ8" i="167"/>
  <c r="BY8" i="167"/>
  <c r="BX8" i="167"/>
  <c r="BW8" i="167"/>
  <c r="BV8" i="167"/>
  <c r="BU8" i="167"/>
  <c r="BT8" i="167"/>
  <c r="BS8" i="167"/>
  <c r="BR8" i="167"/>
  <c r="BQ8" i="167"/>
  <c r="BP8" i="167"/>
  <c r="BO8" i="167"/>
  <c r="BN8" i="167"/>
  <c r="BM8" i="167"/>
  <c r="BL8" i="167"/>
  <c r="BK8" i="167"/>
  <c r="BJ8" i="167"/>
  <c r="BI8" i="167"/>
  <c r="BH8" i="167"/>
  <c r="BG8" i="167"/>
  <c r="BF8" i="167"/>
  <c r="BE8" i="167"/>
  <c r="BD8" i="167"/>
  <c r="BC8" i="167"/>
  <c r="BB8" i="167"/>
  <c r="BA8" i="167"/>
  <c r="AZ8" i="167"/>
  <c r="AY8" i="167"/>
  <c r="AX8" i="167"/>
  <c r="AW8" i="167"/>
  <c r="AV8" i="167"/>
  <c r="AU8" i="167"/>
  <c r="AT8" i="167"/>
  <c r="AS8" i="167"/>
  <c r="AR8" i="167"/>
  <c r="AQ8" i="167"/>
  <c r="AP8" i="167"/>
  <c r="AO8" i="167"/>
  <c r="AN8" i="167"/>
  <c r="AM8" i="167"/>
  <c r="AL8" i="167"/>
  <c r="AK8" i="167"/>
  <c r="AJ8" i="167"/>
  <c r="AI8" i="167"/>
  <c r="AH8" i="167"/>
  <c r="AG8" i="167"/>
  <c r="AF8" i="167"/>
  <c r="AE8" i="167"/>
  <c r="AD8" i="167"/>
  <c r="AC8" i="167"/>
  <c r="AB8" i="167"/>
  <c r="AA8" i="167"/>
  <c r="Z8" i="167"/>
  <c r="Y8" i="167"/>
  <c r="X8" i="167"/>
  <c r="W8" i="167"/>
  <c r="V8" i="167"/>
  <c r="U8" i="167"/>
  <c r="T8" i="167"/>
  <c r="S8" i="167"/>
  <c r="R8" i="167"/>
  <c r="Q8" i="167"/>
  <c r="P8" i="167"/>
  <c r="O8" i="167"/>
  <c r="N8" i="167"/>
  <c r="M8" i="167"/>
  <c r="L8" i="167"/>
  <c r="K8" i="167"/>
  <c r="J8" i="167"/>
  <c r="I8" i="167"/>
  <c r="H8" i="167"/>
  <c r="G8" i="167"/>
  <c r="F8" i="167"/>
  <c r="E8" i="167"/>
  <c r="D8" i="167"/>
  <c r="C8" i="167"/>
  <c r="B8" i="167"/>
  <c r="A8" i="167"/>
  <c r="FE7" i="167"/>
  <c r="FD7" i="167"/>
  <c r="FC7" i="167"/>
  <c r="FB7" i="167"/>
  <c r="FA7" i="167"/>
  <c r="EZ7" i="167"/>
  <c r="EY7" i="167"/>
  <c r="EX7" i="167"/>
  <c r="EW7" i="167"/>
  <c r="EV7" i="167"/>
  <c r="EU7" i="167"/>
  <c r="ET7" i="167"/>
  <c r="ES7" i="167"/>
  <c r="ER7" i="167"/>
  <c r="EQ7" i="167"/>
  <c r="EP7" i="167"/>
  <c r="EO7" i="167"/>
  <c r="EN7" i="167"/>
  <c r="EM7" i="167"/>
  <c r="EL7" i="167"/>
  <c r="EK7" i="167"/>
  <c r="EJ7" i="167"/>
  <c r="EI7" i="167"/>
  <c r="EH7" i="167"/>
  <c r="EG7" i="167"/>
  <c r="EF7" i="167"/>
  <c r="EE7" i="167"/>
  <c r="ED7" i="167"/>
  <c r="EC7" i="167"/>
  <c r="EB7" i="167"/>
  <c r="EA7" i="167"/>
  <c r="DZ7" i="167"/>
  <c r="DY7" i="167"/>
  <c r="DX7" i="167"/>
  <c r="DW7" i="167"/>
  <c r="DV7" i="167"/>
  <c r="DU7" i="167"/>
  <c r="DT7" i="167"/>
  <c r="DS7" i="167"/>
  <c r="DR7" i="167"/>
  <c r="DQ7" i="167"/>
  <c r="DP7" i="167"/>
  <c r="DO7" i="167"/>
  <c r="DN7" i="167"/>
  <c r="DM7" i="167"/>
  <c r="DL7" i="167"/>
  <c r="DK7" i="167"/>
  <c r="DJ7" i="167"/>
  <c r="DI7" i="167"/>
  <c r="DH7" i="167"/>
  <c r="DG7" i="167"/>
  <c r="DF7" i="167"/>
  <c r="DE7" i="167"/>
  <c r="DD7" i="167"/>
  <c r="DC7" i="167"/>
  <c r="DB7" i="167"/>
  <c r="DA7" i="167"/>
  <c r="CZ7" i="167"/>
  <c r="CY7" i="167"/>
  <c r="CX7" i="167"/>
  <c r="CW7" i="167"/>
  <c r="CV7" i="167"/>
  <c r="CU7" i="167"/>
  <c r="CT7" i="167"/>
  <c r="CS7" i="167"/>
  <c r="CR7" i="167"/>
  <c r="CQ7" i="167"/>
  <c r="CP7" i="167"/>
  <c r="CO7" i="167"/>
  <c r="CN7" i="167"/>
  <c r="CM7" i="167"/>
  <c r="CL7" i="167"/>
  <c r="CK7" i="167"/>
  <c r="CJ7" i="167"/>
  <c r="CI7" i="167"/>
  <c r="CH7" i="167"/>
  <c r="CG7" i="167"/>
  <c r="CF7" i="167"/>
  <c r="CE7" i="167"/>
  <c r="CD7" i="167"/>
  <c r="CC7" i="167"/>
  <c r="CB7" i="167"/>
  <c r="CA7" i="167"/>
  <c r="BZ7" i="167"/>
  <c r="BY7" i="167"/>
  <c r="BX7" i="167"/>
  <c r="BW7" i="167"/>
  <c r="BV7" i="167"/>
  <c r="BU7" i="167"/>
  <c r="BT7" i="167"/>
  <c r="BS7" i="167"/>
  <c r="BR7" i="167"/>
  <c r="BQ7" i="167"/>
  <c r="BP7" i="167"/>
  <c r="BO7" i="167"/>
  <c r="BN7" i="167"/>
  <c r="BM7" i="167"/>
  <c r="BL7" i="167"/>
  <c r="BK7" i="167"/>
  <c r="BJ7" i="167"/>
  <c r="BI7" i="167"/>
  <c r="BH7" i="167"/>
  <c r="BG7" i="167"/>
  <c r="BF7" i="167"/>
  <c r="BE7" i="167"/>
  <c r="BD7" i="167"/>
  <c r="BC7" i="167"/>
  <c r="BB7" i="167"/>
  <c r="BA7" i="167"/>
  <c r="AZ7" i="167"/>
  <c r="AY7" i="167"/>
  <c r="AX7" i="167"/>
  <c r="AW7" i="167"/>
  <c r="AV7" i="167"/>
  <c r="AU7" i="167"/>
  <c r="AT7" i="167"/>
  <c r="AS7" i="167"/>
  <c r="AR7" i="167"/>
  <c r="AQ7" i="167"/>
  <c r="AP7" i="167"/>
  <c r="AO7" i="167"/>
  <c r="AN7" i="167"/>
  <c r="AM7" i="167"/>
  <c r="AL7" i="167"/>
  <c r="AK7" i="167"/>
  <c r="AJ7" i="167"/>
  <c r="AI7" i="167"/>
  <c r="AH7" i="167"/>
  <c r="AG7" i="167"/>
  <c r="AF7" i="167"/>
  <c r="AE7" i="167"/>
  <c r="AD7" i="167"/>
  <c r="AC7" i="167"/>
  <c r="AB7" i="167"/>
  <c r="AA7" i="167"/>
  <c r="Z7" i="167"/>
  <c r="Y7" i="167"/>
  <c r="X7" i="167"/>
  <c r="W7" i="167"/>
  <c r="V7" i="167"/>
  <c r="U7" i="167"/>
  <c r="T7" i="167"/>
  <c r="S7" i="167"/>
  <c r="R7" i="167"/>
  <c r="Q7" i="167"/>
  <c r="P7" i="167"/>
  <c r="O7" i="167"/>
  <c r="N7" i="167"/>
  <c r="M7" i="167"/>
  <c r="L7" i="167"/>
  <c r="K7" i="167"/>
  <c r="J7" i="167"/>
  <c r="I7" i="167"/>
  <c r="H7" i="167"/>
  <c r="G7" i="167"/>
  <c r="F7" i="167"/>
  <c r="E7" i="167"/>
  <c r="D7" i="167"/>
  <c r="C7" i="167"/>
  <c r="B7" i="167"/>
  <c r="A7" i="167"/>
  <c r="FE6" i="167"/>
  <c r="FD6" i="167"/>
  <c r="FC6" i="167"/>
  <c r="FB6" i="167"/>
  <c r="FA6" i="167"/>
  <c r="EZ6" i="167"/>
  <c r="EY6" i="167"/>
  <c r="EX6" i="167"/>
  <c r="EW6" i="167"/>
  <c r="EV6" i="167"/>
  <c r="EU6" i="167"/>
  <c r="ET6" i="167"/>
  <c r="ES6" i="167"/>
  <c r="ER6" i="167"/>
  <c r="EQ6" i="167"/>
  <c r="EP6" i="167"/>
  <c r="EO6" i="167"/>
  <c r="EN6" i="167"/>
  <c r="EM6" i="167"/>
  <c r="EL6" i="167"/>
  <c r="EK6" i="167"/>
  <c r="EJ6" i="167"/>
  <c r="EI6" i="167"/>
  <c r="EH6" i="167"/>
  <c r="EG6" i="167"/>
  <c r="EF6" i="167"/>
  <c r="EE6" i="167"/>
  <c r="ED6" i="167"/>
  <c r="EC6" i="167"/>
  <c r="EB6" i="167"/>
  <c r="EA6" i="167"/>
  <c r="DZ6" i="167"/>
  <c r="DY6" i="167"/>
  <c r="DX6" i="167"/>
  <c r="DW6" i="167"/>
  <c r="DV6" i="167"/>
  <c r="DU6" i="167"/>
  <c r="DT6" i="167"/>
  <c r="DS6" i="167"/>
  <c r="DR6" i="167"/>
  <c r="DQ6" i="167"/>
  <c r="DP6" i="167"/>
  <c r="DO6" i="167"/>
  <c r="DN6" i="167"/>
  <c r="DM6" i="167"/>
  <c r="DL6" i="167"/>
  <c r="DK6" i="167"/>
  <c r="DJ6" i="167"/>
  <c r="DI6" i="167"/>
  <c r="DH6" i="167"/>
  <c r="DG6" i="167"/>
  <c r="DF6" i="167"/>
  <c r="DE6" i="167"/>
  <c r="DD6" i="167"/>
  <c r="DC6" i="167"/>
  <c r="DB6" i="167"/>
  <c r="DA6" i="167"/>
  <c r="CZ6" i="167"/>
  <c r="CY6" i="167"/>
  <c r="CX6" i="167"/>
  <c r="CW6" i="167"/>
  <c r="CV6" i="167"/>
  <c r="CU6" i="167"/>
  <c r="CT6" i="167"/>
  <c r="CS6" i="167"/>
  <c r="CR6" i="167"/>
  <c r="CQ6" i="167"/>
  <c r="CP6" i="167"/>
  <c r="CO6" i="167"/>
  <c r="CN6" i="167"/>
  <c r="CM6" i="167"/>
  <c r="CL6" i="167"/>
  <c r="CK6" i="167"/>
  <c r="CJ6" i="167"/>
  <c r="CI6" i="167"/>
  <c r="CH6" i="167"/>
  <c r="CG6" i="167"/>
  <c r="CF6" i="167"/>
  <c r="CE6" i="167"/>
  <c r="CD6" i="167"/>
  <c r="CC6" i="167"/>
  <c r="CB6" i="167"/>
  <c r="CA6" i="167"/>
  <c r="BZ6" i="167"/>
  <c r="BY6" i="167"/>
  <c r="BX6" i="167"/>
  <c r="BW6" i="167"/>
  <c r="BV6" i="167"/>
  <c r="BU6" i="167"/>
  <c r="BT6" i="167"/>
  <c r="BS6" i="167"/>
  <c r="BR6" i="167"/>
  <c r="BQ6" i="167"/>
  <c r="BP6" i="167"/>
  <c r="BO6" i="167"/>
  <c r="BN6" i="167"/>
  <c r="BM6" i="167"/>
  <c r="BL6" i="167"/>
  <c r="BK6" i="167"/>
  <c r="BJ6" i="167"/>
  <c r="BI6" i="167"/>
  <c r="BH6" i="167"/>
  <c r="BG6" i="167"/>
  <c r="BF6" i="167"/>
  <c r="BE6" i="167"/>
  <c r="BD6" i="167"/>
  <c r="BC6" i="167"/>
  <c r="BB6" i="167"/>
  <c r="BA6" i="167"/>
  <c r="AZ6" i="167"/>
  <c r="AY6" i="167"/>
  <c r="AX6" i="167"/>
  <c r="AW6" i="167"/>
  <c r="AV6" i="167"/>
  <c r="AU6" i="167"/>
  <c r="AT6" i="167"/>
  <c r="AS6" i="167"/>
  <c r="AR6" i="167"/>
  <c r="AQ6" i="167"/>
  <c r="AP6" i="167"/>
  <c r="AO6" i="167"/>
  <c r="AN6" i="167"/>
  <c r="AM6" i="167"/>
  <c r="AL6" i="167"/>
  <c r="AK6" i="167"/>
  <c r="AJ6" i="167"/>
  <c r="AI6" i="167"/>
  <c r="AH6" i="167"/>
  <c r="AG6" i="167"/>
  <c r="AF6" i="167"/>
  <c r="AE6" i="167"/>
  <c r="AD6" i="167"/>
  <c r="AC6" i="167"/>
  <c r="AB6" i="167"/>
  <c r="AA6" i="167"/>
  <c r="Z6" i="167"/>
  <c r="Y6" i="167"/>
  <c r="X6" i="167"/>
  <c r="W6" i="167"/>
  <c r="V6" i="167"/>
  <c r="U6" i="167"/>
  <c r="T6" i="167"/>
  <c r="S6" i="167"/>
  <c r="R6" i="167"/>
  <c r="Q6" i="167"/>
  <c r="P6" i="167"/>
  <c r="O6" i="167"/>
  <c r="N6" i="167"/>
  <c r="M6" i="167"/>
  <c r="L6" i="167"/>
  <c r="K6" i="167"/>
  <c r="J6" i="167"/>
  <c r="I6" i="167"/>
  <c r="H6" i="167"/>
  <c r="G6" i="167"/>
  <c r="F6" i="167"/>
  <c r="E6" i="167"/>
  <c r="D6" i="167"/>
  <c r="C6" i="167"/>
  <c r="B6" i="167"/>
  <c r="A6" i="167"/>
  <c r="FE5" i="167"/>
  <c r="FD5" i="167"/>
  <c r="FC5" i="167"/>
  <c r="FB5" i="167"/>
  <c r="FA5" i="167"/>
  <c r="EZ5" i="167"/>
  <c r="EY5" i="167"/>
  <c r="EX5" i="167"/>
  <c r="EW5" i="167"/>
  <c r="EV5" i="167"/>
  <c r="EU5" i="167"/>
  <c r="ET5" i="167"/>
  <c r="ES5" i="167"/>
  <c r="ER5" i="167"/>
  <c r="EQ5" i="167"/>
  <c r="EP5" i="167"/>
  <c r="EO5" i="167"/>
  <c r="EN5" i="167"/>
  <c r="EM5" i="167"/>
  <c r="EL5" i="167"/>
  <c r="EK5" i="167"/>
  <c r="EJ5" i="167"/>
  <c r="EI5" i="167"/>
  <c r="EH5" i="167"/>
  <c r="EG5" i="167"/>
  <c r="EF5" i="167"/>
  <c r="EE5" i="167"/>
  <c r="ED5" i="167"/>
  <c r="EC5" i="167"/>
  <c r="EB5" i="167"/>
  <c r="EA5" i="167"/>
  <c r="DZ5" i="167"/>
  <c r="DY5" i="167"/>
  <c r="DX5" i="167"/>
  <c r="DW5" i="167"/>
  <c r="DV5" i="167"/>
  <c r="DU5" i="167"/>
  <c r="DT5" i="167"/>
  <c r="DS5" i="167"/>
  <c r="DR5" i="167"/>
  <c r="DQ5" i="167"/>
  <c r="DP5" i="167"/>
  <c r="DO5" i="167"/>
  <c r="DN5" i="167"/>
  <c r="DM5" i="167"/>
  <c r="DL5" i="167"/>
  <c r="DK5" i="167"/>
  <c r="DJ5" i="167"/>
  <c r="DI5" i="167"/>
  <c r="DH5" i="167"/>
  <c r="DG5" i="167"/>
  <c r="DF5" i="167"/>
  <c r="DE5" i="167"/>
  <c r="DD5" i="167"/>
  <c r="DC5" i="167"/>
  <c r="DB5" i="167"/>
  <c r="DA5" i="167"/>
  <c r="CZ5" i="167"/>
  <c r="CY5" i="167"/>
  <c r="CX5" i="167"/>
  <c r="CW5" i="167"/>
  <c r="CV5" i="167"/>
  <c r="CU5" i="167"/>
  <c r="CT5" i="167"/>
  <c r="CS5" i="167"/>
  <c r="CR5" i="167"/>
  <c r="CQ5" i="167"/>
  <c r="CP5" i="167"/>
  <c r="CO5" i="167"/>
  <c r="CN5" i="167"/>
  <c r="CM5" i="167"/>
  <c r="CL5" i="167"/>
  <c r="CK5" i="167"/>
  <c r="CJ5" i="167"/>
  <c r="CI5" i="167"/>
  <c r="CH5" i="167"/>
  <c r="CG5" i="167"/>
  <c r="CF5" i="167"/>
  <c r="CE5" i="167"/>
  <c r="CD5" i="167"/>
  <c r="CC5" i="167"/>
  <c r="CB5" i="167"/>
  <c r="CA5" i="167"/>
  <c r="BZ5" i="167"/>
  <c r="BY5" i="167"/>
  <c r="BX5" i="167"/>
  <c r="BW5" i="167"/>
  <c r="BV5" i="167"/>
  <c r="BU5" i="167"/>
  <c r="BT5" i="167"/>
  <c r="BS5" i="167"/>
  <c r="BR5" i="167"/>
  <c r="BQ5" i="167"/>
  <c r="BP5" i="167"/>
  <c r="BO5" i="167"/>
  <c r="BN5" i="167"/>
  <c r="BM5" i="167"/>
  <c r="BL5" i="167"/>
  <c r="BK5" i="167"/>
  <c r="BJ5" i="167"/>
  <c r="BI5" i="167"/>
  <c r="BH5" i="167"/>
  <c r="BG5" i="167"/>
  <c r="BF5" i="167"/>
  <c r="BE5" i="167"/>
  <c r="BD5" i="167"/>
  <c r="BC5" i="167"/>
  <c r="BB5" i="167"/>
  <c r="BA5" i="167"/>
  <c r="AZ5" i="167"/>
  <c r="AY5" i="167"/>
  <c r="AX5" i="167"/>
  <c r="AW5" i="167"/>
  <c r="AV5" i="167"/>
  <c r="AU5" i="167"/>
  <c r="AT5" i="167"/>
  <c r="AS5" i="167"/>
  <c r="AR5" i="167"/>
  <c r="AQ5" i="167"/>
  <c r="AP5" i="167"/>
  <c r="AO5" i="167"/>
  <c r="AN5" i="167"/>
  <c r="AM5" i="167"/>
  <c r="AL5" i="167"/>
  <c r="AK5" i="167"/>
  <c r="AJ5" i="167"/>
  <c r="AI5" i="167"/>
  <c r="AH5" i="167"/>
  <c r="AG5" i="167"/>
  <c r="AF5" i="167"/>
  <c r="AE5" i="167"/>
  <c r="AD5" i="167"/>
  <c r="AC5" i="167"/>
  <c r="AB5" i="167"/>
  <c r="AA5" i="167"/>
  <c r="Z5" i="167"/>
  <c r="Y5" i="167"/>
  <c r="X5" i="167"/>
  <c r="W5" i="167"/>
  <c r="V5" i="167"/>
  <c r="U5" i="167"/>
  <c r="T5" i="167"/>
  <c r="S5" i="167"/>
  <c r="R5" i="167"/>
  <c r="Q5" i="167"/>
  <c r="P5" i="167"/>
  <c r="O5" i="167"/>
  <c r="N5" i="167"/>
  <c r="M5" i="167"/>
  <c r="L5" i="167"/>
  <c r="K5" i="167"/>
  <c r="J5" i="167"/>
  <c r="I5" i="167"/>
  <c r="H5" i="167"/>
  <c r="G5" i="167"/>
  <c r="F5" i="167"/>
  <c r="E5" i="167"/>
  <c r="D5" i="167"/>
  <c r="C5" i="167"/>
  <c r="B5" i="167"/>
  <c r="A5" i="167"/>
  <c r="FE4" i="167"/>
  <c r="FD4" i="167"/>
  <c r="FC4" i="167"/>
  <c r="FB4" i="167"/>
  <c r="FA4" i="167"/>
  <c r="EZ4" i="167"/>
  <c r="EY4" i="167"/>
  <c r="EX4" i="167"/>
  <c r="EW4" i="167"/>
  <c r="EV4" i="167"/>
  <c r="EU4" i="167"/>
  <c r="ET4" i="167"/>
  <c r="ES4" i="167"/>
  <c r="ER4" i="167"/>
  <c r="EQ4" i="167"/>
  <c r="EP4" i="167"/>
  <c r="EO4" i="167"/>
  <c r="EN4" i="167"/>
  <c r="EM4" i="167"/>
  <c r="EL4" i="167"/>
  <c r="EK4" i="167"/>
  <c r="EJ4" i="167"/>
  <c r="EI4" i="167"/>
  <c r="EH4" i="167"/>
  <c r="EG4" i="167"/>
  <c r="EF4" i="167"/>
  <c r="EE4" i="167"/>
  <c r="ED4" i="167"/>
  <c r="EC4" i="167"/>
  <c r="EB4" i="167"/>
  <c r="EA4" i="167"/>
  <c r="DZ4" i="167"/>
  <c r="DY4" i="167"/>
  <c r="DX4" i="167"/>
  <c r="DW4" i="167"/>
  <c r="DV4" i="167"/>
  <c r="DU4" i="167"/>
  <c r="DT4" i="167"/>
  <c r="DS4" i="167"/>
  <c r="DR4" i="167"/>
  <c r="DQ4" i="167"/>
  <c r="DP4" i="167"/>
  <c r="DO4" i="167"/>
  <c r="DN4" i="167"/>
  <c r="DM4" i="167"/>
  <c r="DL4" i="167"/>
  <c r="DK4" i="167"/>
  <c r="DJ4" i="167"/>
  <c r="DI4" i="167"/>
  <c r="DH4" i="167"/>
  <c r="DG4" i="167"/>
  <c r="DF4" i="167"/>
  <c r="DE4" i="167"/>
  <c r="DD4" i="167"/>
  <c r="DC4" i="167"/>
  <c r="DB4" i="167"/>
  <c r="DA4" i="167"/>
  <c r="CZ4" i="167"/>
  <c r="CY4" i="167"/>
  <c r="CX4" i="167"/>
  <c r="CW4" i="167"/>
  <c r="CV4" i="167"/>
  <c r="CU4" i="167"/>
  <c r="CT4" i="167"/>
  <c r="CS4" i="167"/>
  <c r="CR4" i="167"/>
  <c r="CQ4" i="167"/>
  <c r="CP4" i="167"/>
  <c r="CO4" i="167"/>
  <c r="CN4" i="167"/>
  <c r="CM4" i="167"/>
  <c r="CL4" i="167"/>
  <c r="CK4" i="167"/>
  <c r="CJ4" i="167"/>
  <c r="CI4" i="167"/>
  <c r="CH4" i="167"/>
  <c r="CG4" i="167"/>
  <c r="CF4" i="167"/>
  <c r="CE4" i="167"/>
  <c r="CD4" i="167"/>
  <c r="CC4" i="167"/>
  <c r="CB4" i="167"/>
  <c r="CA4" i="167"/>
  <c r="BZ4" i="167"/>
  <c r="BY4" i="167"/>
  <c r="BX4" i="167"/>
  <c r="BW4" i="167"/>
  <c r="BV4" i="167"/>
  <c r="BU4" i="167"/>
  <c r="BT4" i="167"/>
  <c r="BS4" i="167"/>
  <c r="BR4" i="167"/>
  <c r="BQ4" i="167"/>
  <c r="BP4" i="167"/>
  <c r="BO4" i="167"/>
  <c r="BN4" i="167"/>
  <c r="BM4" i="167"/>
  <c r="BL4" i="167"/>
  <c r="BK4" i="167"/>
  <c r="BJ4" i="167"/>
  <c r="BI4" i="167"/>
  <c r="BH4" i="167"/>
  <c r="BG4" i="167"/>
  <c r="BF4" i="167"/>
  <c r="BE4" i="167"/>
  <c r="BD4" i="167"/>
  <c r="BC4" i="167"/>
  <c r="BB4" i="167"/>
  <c r="BA4" i="167"/>
  <c r="AZ4" i="167"/>
  <c r="AY4" i="167"/>
  <c r="AX4" i="167"/>
  <c r="AW4" i="167"/>
  <c r="AV4" i="167"/>
  <c r="AU4" i="167"/>
  <c r="AT4" i="167"/>
  <c r="AS4" i="167"/>
  <c r="AR4" i="167"/>
  <c r="AQ4" i="167"/>
  <c r="AP4" i="167"/>
  <c r="AO4" i="167"/>
  <c r="AN4" i="167"/>
  <c r="AM4" i="167"/>
  <c r="AL4" i="167"/>
  <c r="AK4" i="167"/>
  <c r="AJ4" i="167"/>
  <c r="AI4" i="167"/>
  <c r="AH4" i="167"/>
  <c r="AG4" i="167"/>
  <c r="AF4" i="167"/>
  <c r="AE4" i="167"/>
  <c r="AD4" i="167"/>
  <c r="AC4" i="167"/>
  <c r="AB4" i="167"/>
  <c r="AA4" i="167"/>
  <c r="Z4" i="167"/>
  <c r="Y4" i="167"/>
  <c r="X4" i="167"/>
  <c r="W4" i="167"/>
  <c r="V4" i="167"/>
  <c r="U4" i="167"/>
  <c r="T4" i="167"/>
  <c r="S4" i="167"/>
  <c r="R4" i="167"/>
  <c r="Q4" i="167"/>
  <c r="P4" i="167"/>
  <c r="O4" i="167"/>
  <c r="N4" i="167"/>
  <c r="M4" i="167"/>
  <c r="L4" i="167"/>
  <c r="K4" i="167"/>
  <c r="J4" i="167"/>
  <c r="I4" i="167"/>
  <c r="H4" i="167"/>
  <c r="G4" i="167"/>
  <c r="F4" i="167"/>
  <c r="E4" i="167"/>
  <c r="D4" i="167"/>
  <c r="C4" i="167"/>
  <c r="B4" i="167"/>
  <c r="A4" i="167"/>
  <c r="FE3" i="167"/>
  <c r="FD3" i="167"/>
  <c r="FC3" i="167"/>
  <c r="FB3" i="167"/>
  <c r="FA3" i="167"/>
  <c r="EZ3" i="167"/>
  <c r="EY3" i="167"/>
  <c r="EX3" i="167"/>
  <c r="EW3" i="167"/>
  <c r="EV3" i="167"/>
  <c r="EU3" i="167"/>
  <c r="ET3" i="167"/>
  <c r="ES3" i="167"/>
  <c r="ER3" i="167"/>
  <c r="EQ3" i="167"/>
  <c r="EP3" i="167"/>
  <c r="EO3" i="167"/>
  <c r="EN3" i="167"/>
  <c r="EM3" i="167"/>
  <c r="EL3" i="167"/>
  <c r="EK3" i="167"/>
  <c r="EJ3" i="167"/>
  <c r="EI3" i="167"/>
  <c r="EH3" i="167"/>
  <c r="EG3" i="167"/>
  <c r="EF3" i="167"/>
  <c r="EE3" i="167"/>
  <c r="ED3" i="167"/>
  <c r="EC3" i="167"/>
  <c r="EB3" i="167"/>
  <c r="EA3" i="167"/>
  <c r="DZ3" i="167"/>
  <c r="DY3" i="167"/>
  <c r="DX3" i="167"/>
  <c r="DW3" i="167"/>
  <c r="DV3" i="167"/>
  <c r="DU3" i="167"/>
  <c r="DT3" i="167"/>
  <c r="DS3" i="167"/>
  <c r="DR3" i="167"/>
  <c r="DQ3" i="167"/>
  <c r="DP3" i="167"/>
  <c r="DO3" i="167"/>
  <c r="DN3" i="167"/>
  <c r="DM3" i="167"/>
  <c r="DL3" i="167"/>
  <c r="DK3" i="167"/>
  <c r="DJ3" i="167"/>
  <c r="DI3" i="167"/>
  <c r="DH3" i="167"/>
  <c r="DG3" i="167"/>
  <c r="DF3" i="167"/>
  <c r="DE3" i="167"/>
  <c r="DD3" i="167"/>
  <c r="DC3" i="167"/>
  <c r="DB3" i="167"/>
  <c r="DA3" i="167"/>
  <c r="CZ3" i="167"/>
  <c r="CY3" i="167"/>
  <c r="CX3" i="167"/>
  <c r="CW3" i="167"/>
  <c r="CV3" i="167"/>
  <c r="CU3" i="167"/>
  <c r="CT3" i="167"/>
  <c r="CS3" i="167"/>
  <c r="CR3" i="167"/>
  <c r="CQ3" i="167"/>
  <c r="CP3" i="167"/>
  <c r="CO3" i="167"/>
  <c r="CN3" i="167"/>
  <c r="CM3" i="167"/>
  <c r="CL3" i="167"/>
  <c r="CK3" i="167"/>
  <c r="CJ3" i="167"/>
  <c r="CI3" i="167"/>
  <c r="CH3" i="167"/>
  <c r="CG3" i="167"/>
  <c r="CF3" i="167"/>
  <c r="CE3" i="167"/>
  <c r="CD3" i="167"/>
  <c r="CC3" i="167"/>
  <c r="CB3" i="167"/>
  <c r="CA3" i="167"/>
  <c r="BZ3" i="167"/>
  <c r="BY3" i="167"/>
  <c r="BX3" i="167"/>
  <c r="BW3" i="167"/>
  <c r="BV3" i="167"/>
  <c r="BU3" i="167"/>
  <c r="BT3" i="167"/>
  <c r="BS3" i="167"/>
  <c r="BR3" i="167"/>
  <c r="BQ3" i="167"/>
  <c r="BP3" i="167"/>
  <c r="BO3" i="167"/>
  <c r="BN3" i="167"/>
  <c r="BM3" i="167"/>
  <c r="BL3" i="167"/>
  <c r="BK3" i="167"/>
  <c r="BJ3" i="167"/>
  <c r="BI3" i="167"/>
  <c r="BH3" i="167"/>
  <c r="BG3" i="167"/>
  <c r="BF3" i="167"/>
  <c r="BE3" i="167"/>
  <c r="BD3" i="167"/>
  <c r="BC3" i="167"/>
  <c r="BB3" i="167"/>
  <c r="BA3" i="167"/>
  <c r="AZ3" i="167"/>
  <c r="AY3" i="167"/>
  <c r="AX3" i="167"/>
  <c r="AW3" i="167"/>
  <c r="AV3" i="167"/>
  <c r="AU3" i="167"/>
  <c r="AT3" i="167"/>
  <c r="AS3" i="167"/>
  <c r="AR3" i="167"/>
  <c r="AQ3" i="167"/>
  <c r="AP3" i="167"/>
  <c r="AO3" i="167"/>
  <c r="AN3" i="167"/>
  <c r="AM3" i="167"/>
  <c r="AL3" i="167"/>
  <c r="AK3" i="167"/>
  <c r="AJ3" i="167"/>
  <c r="AI3" i="167"/>
  <c r="AH3" i="167"/>
  <c r="AG3" i="167"/>
  <c r="AF3" i="167"/>
  <c r="AE3" i="167"/>
  <c r="AD3" i="167"/>
  <c r="AC3" i="167"/>
  <c r="AB3" i="167"/>
  <c r="AA3" i="167"/>
  <c r="Z3" i="167"/>
  <c r="Y3" i="167"/>
  <c r="X3" i="167"/>
  <c r="W3" i="167"/>
  <c r="V3" i="167"/>
  <c r="U3" i="167"/>
  <c r="T3" i="167"/>
  <c r="S3" i="167"/>
  <c r="R3" i="167"/>
  <c r="Q3" i="167"/>
  <c r="P3" i="167"/>
  <c r="O3" i="167"/>
  <c r="N3" i="167"/>
  <c r="M3" i="167"/>
  <c r="L3" i="167"/>
  <c r="K3" i="167"/>
  <c r="J3" i="167"/>
  <c r="I3" i="167"/>
  <c r="H3" i="167"/>
  <c r="G3" i="167"/>
  <c r="F3" i="167"/>
  <c r="E3" i="167"/>
  <c r="D3" i="167"/>
  <c r="C3" i="167"/>
  <c r="B3" i="167"/>
  <c r="A3" i="167"/>
  <c r="FE2" i="167"/>
  <c r="FD2" i="167"/>
  <c r="FC2" i="167"/>
  <c r="FB2" i="167"/>
  <c r="FA2" i="167"/>
  <c r="EZ2" i="167"/>
  <c r="EY2" i="167"/>
  <c r="EX2" i="167"/>
  <c r="EW2" i="167"/>
  <c r="EV2" i="167"/>
  <c r="EU2" i="167"/>
  <c r="ET2" i="167"/>
  <c r="ES2" i="167"/>
  <c r="ER2" i="167"/>
  <c r="EQ2" i="167"/>
  <c r="EP2" i="167"/>
  <c r="EO2" i="167"/>
  <c r="EN2" i="167"/>
  <c r="EM2" i="167"/>
  <c r="EL2" i="167"/>
  <c r="EK2" i="167"/>
  <c r="EJ2" i="167"/>
  <c r="EI2" i="167"/>
  <c r="EH2" i="167"/>
  <c r="EG2" i="167"/>
  <c r="EF2" i="167"/>
  <c r="EE2" i="167"/>
  <c r="ED2" i="167"/>
  <c r="EC2" i="167"/>
  <c r="EB2" i="167"/>
  <c r="EA2" i="167"/>
  <c r="DZ2" i="167"/>
  <c r="DY2" i="167"/>
  <c r="DX2" i="167"/>
  <c r="DW2" i="167"/>
  <c r="DV2" i="167"/>
  <c r="DU2" i="167"/>
  <c r="DT2" i="167"/>
  <c r="DS2" i="167"/>
  <c r="DR2" i="167"/>
  <c r="DQ2" i="167"/>
  <c r="DP2" i="167"/>
  <c r="DO2" i="167"/>
  <c r="DN2" i="167"/>
  <c r="DM2" i="167"/>
  <c r="DL2" i="167"/>
  <c r="DK2" i="167"/>
  <c r="DJ2" i="167"/>
  <c r="DI2" i="167"/>
  <c r="DH2" i="167"/>
  <c r="DG2" i="167"/>
  <c r="DF2" i="167"/>
  <c r="DE2" i="167"/>
  <c r="DD2" i="167"/>
  <c r="DC2" i="167"/>
  <c r="DB2" i="167"/>
  <c r="DA2" i="167"/>
  <c r="CZ2" i="167"/>
  <c r="CY2" i="167"/>
  <c r="CX2" i="167"/>
  <c r="CW2" i="167"/>
  <c r="CV2" i="167"/>
  <c r="CU2" i="167"/>
  <c r="CT2" i="167"/>
  <c r="CS2" i="167"/>
  <c r="CR2" i="167"/>
  <c r="CQ2" i="167"/>
  <c r="CP2" i="167"/>
  <c r="CO2" i="167"/>
  <c r="CN2" i="167"/>
  <c r="CM2" i="167"/>
  <c r="CL2" i="167"/>
  <c r="CK2" i="167"/>
  <c r="CJ2" i="167"/>
  <c r="CI2" i="167"/>
  <c r="CH2" i="167"/>
  <c r="CG2" i="167"/>
  <c r="CF2" i="167"/>
  <c r="CE2" i="167"/>
  <c r="CD2" i="167"/>
  <c r="CC2" i="167"/>
  <c r="CB2" i="167"/>
  <c r="CA2" i="167"/>
  <c r="BZ2" i="167"/>
  <c r="BY2" i="167"/>
  <c r="BX2" i="167"/>
  <c r="BW2" i="167"/>
  <c r="BV2" i="167"/>
  <c r="BU2" i="167"/>
  <c r="BT2" i="167"/>
  <c r="BS2" i="167"/>
  <c r="BR2" i="167"/>
  <c r="BQ2" i="167"/>
  <c r="BP2" i="167"/>
  <c r="BO2" i="167"/>
  <c r="BN2" i="167"/>
  <c r="BM2" i="167"/>
  <c r="BL2" i="167"/>
  <c r="BK2" i="167"/>
  <c r="BJ2" i="167"/>
  <c r="BI2" i="167"/>
  <c r="BH2" i="167"/>
  <c r="BG2" i="167"/>
  <c r="BF2" i="167"/>
  <c r="BE2" i="167"/>
  <c r="BD2" i="167"/>
  <c r="BC2" i="167"/>
  <c r="BB2" i="167"/>
  <c r="BA2" i="167"/>
  <c r="AZ2" i="167"/>
  <c r="AY2" i="167"/>
  <c r="AX2" i="167"/>
  <c r="AW2" i="167"/>
  <c r="AV2" i="167"/>
  <c r="AU2" i="167"/>
  <c r="AT2" i="167"/>
  <c r="AS2" i="167"/>
  <c r="AR2" i="167"/>
  <c r="AQ2" i="167"/>
  <c r="AP2" i="167"/>
  <c r="AO2" i="167"/>
  <c r="AN2" i="167"/>
  <c r="AM2" i="167"/>
  <c r="AL2" i="167"/>
  <c r="AK2" i="167"/>
  <c r="AJ2" i="167"/>
  <c r="AI2" i="167"/>
  <c r="AH2" i="167"/>
  <c r="AG2" i="167"/>
  <c r="AF2" i="167"/>
  <c r="AE2" i="167"/>
  <c r="AD2" i="167"/>
  <c r="AC2" i="167"/>
  <c r="AB2" i="167"/>
  <c r="AA2" i="167"/>
  <c r="Z2" i="167"/>
  <c r="Y2" i="167"/>
  <c r="X2" i="167"/>
  <c r="W2" i="167"/>
  <c r="V2" i="167"/>
  <c r="U2" i="167"/>
  <c r="T2" i="167"/>
  <c r="S2" i="167"/>
  <c r="R2" i="167"/>
  <c r="Q2" i="167"/>
  <c r="P2" i="167"/>
  <c r="O2" i="167"/>
  <c r="N2" i="167"/>
  <c r="M2" i="167"/>
  <c r="L2" i="167"/>
  <c r="K2" i="167"/>
  <c r="J2" i="167"/>
  <c r="I2" i="167"/>
  <c r="H2" i="167"/>
  <c r="G2" i="167"/>
  <c r="F2" i="167"/>
  <c r="E2" i="167"/>
  <c r="D2" i="167"/>
  <c r="C2" i="167"/>
  <c r="B2" i="167"/>
  <c r="A2" i="167"/>
  <c r="FE1" i="167"/>
  <c r="FD1" i="167"/>
  <c r="FC1" i="167"/>
  <c r="FB1" i="167"/>
  <c r="FA1" i="167"/>
  <c r="EZ1" i="167"/>
  <c r="EY1" i="167"/>
  <c r="EX1" i="167"/>
  <c r="EW1" i="167"/>
  <c r="EV1" i="167"/>
  <c r="EU1" i="167"/>
  <c r="ET1" i="167"/>
  <c r="ES1" i="167"/>
  <c r="ER1" i="167"/>
  <c r="EQ1" i="167"/>
  <c r="EP1" i="167"/>
  <c r="EO1" i="167"/>
  <c r="EN1" i="167"/>
  <c r="EM1" i="167"/>
  <c r="EL1" i="167"/>
  <c r="EK1" i="167"/>
  <c r="EJ1" i="167"/>
  <c r="EI1" i="167"/>
  <c r="EH1" i="167"/>
  <c r="EG1" i="167"/>
  <c r="EF1" i="167"/>
  <c r="EE1" i="167"/>
  <c r="ED1" i="167"/>
  <c r="EC1" i="167"/>
  <c r="EB1" i="167"/>
  <c r="EA1" i="167"/>
  <c r="DZ1" i="167"/>
  <c r="DY1" i="167"/>
  <c r="DX1" i="167"/>
  <c r="DW1" i="167"/>
  <c r="DV1" i="167"/>
  <c r="DU1" i="167"/>
  <c r="DT1" i="167"/>
  <c r="DS1" i="167"/>
  <c r="DR1" i="167"/>
  <c r="DQ1" i="167"/>
  <c r="DP1" i="167"/>
  <c r="DO1" i="167"/>
  <c r="DN1" i="167"/>
  <c r="DM1" i="167"/>
  <c r="DL1" i="167"/>
  <c r="DK1" i="167"/>
  <c r="DJ1" i="167"/>
  <c r="DI1" i="167"/>
  <c r="DH1" i="167"/>
  <c r="DG1" i="167"/>
  <c r="DF1" i="167"/>
  <c r="DE1" i="167"/>
  <c r="DD1" i="167"/>
  <c r="DC1" i="167"/>
  <c r="DB1" i="167"/>
  <c r="DA1" i="167"/>
  <c r="CZ1" i="167"/>
  <c r="CY1" i="167"/>
  <c r="CX1" i="167"/>
  <c r="CW1" i="167"/>
  <c r="CV1" i="167"/>
  <c r="CU1" i="167"/>
  <c r="CT1" i="167"/>
  <c r="CS1" i="167"/>
  <c r="CR1" i="167"/>
  <c r="CQ1" i="167"/>
  <c r="CP1" i="167"/>
  <c r="CO1" i="167"/>
  <c r="CN1" i="167"/>
  <c r="CM1" i="167"/>
  <c r="CL1" i="167"/>
  <c r="CK1" i="167"/>
  <c r="CJ1" i="167"/>
  <c r="CI1" i="167"/>
  <c r="CH1" i="167"/>
  <c r="CG1" i="167"/>
  <c r="CF1" i="167"/>
  <c r="CE1" i="167"/>
  <c r="CD1" i="167"/>
  <c r="CC1" i="167"/>
  <c r="CB1" i="167"/>
  <c r="CA1" i="167"/>
  <c r="BZ1" i="167"/>
  <c r="BY1" i="167"/>
  <c r="BX1" i="167"/>
  <c r="BW1" i="167"/>
  <c r="BV1" i="167"/>
  <c r="BU1" i="167"/>
  <c r="BT1" i="167"/>
  <c r="BS1" i="167"/>
  <c r="BR1" i="167"/>
  <c r="BQ1" i="167"/>
  <c r="BP1" i="167"/>
  <c r="BO1" i="167"/>
  <c r="BN1" i="167"/>
  <c r="BM1" i="167"/>
  <c r="BL1" i="167"/>
  <c r="BK1" i="167"/>
  <c r="BJ1" i="167"/>
  <c r="BI1" i="167"/>
  <c r="BH1" i="167"/>
  <c r="BG1" i="167"/>
  <c r="BF1" i="167"/>
  <c r="BE1" i="167"/>
  <c r="BD1" i="167"/>
  <c r="BC1" i="167"/>
  <c r="BB1" i="167"/>
  <c r="BA1" i="167"/>
  <c r="AZ1" i="167"/>
  <c r="AY1" i="167"/>
  <c r="AX1" i="167"/>
  <c r="AW1" i="167"/>
  <c r="AV1" i="167"/>
  <c r="AU1" i="167"/>
  <c r="AT1" i="167"/>
  <c r="AS1" i="167"/>
  <c r="AR1" i="167"/>
  <c r="AQ1" i="167"/>
  <c r="AP1" i="167"/>
  <c r="AO1" i="167"/>
  <c r="AN1" i="167"/>
  <c r="AM1" i="167"/>
  <c r="AL1" i="167"/>
  <c r="AK1" i="167"/>
  <c r="AJ1" i="167"/>
  <c r="AI1" i="167"/>
  <c r="AH1" i="167"/>
  <c r="AG1" i="167"/>
  <c r="AF1" i="167"/>
  <c r="AE1" i="167"/>
  <c r="AD1" i="167"/>
  <c r="AC1" i="167"/>
  <c r="AB1" i="167"/>
  <c r="AA1" i="167"/>
  <c r="Z1" i="167"/>
  <c r="Y1" i="167"/>
  <c r="X1" i="167"/>
  <c r="W1" i="167"/>
  <c r="V1" i="167"/>
  <c r="U1" i="167"/>
  <c r="T1" i="167"/>
  <c r="S1" i="167"/>
  <c r="R1" i="167"/>
  <c r="Q1" i="167"/>
  <c r="P1" i="167"/>
  <c r="O1" i="167"/>
  <c r="N1" i="167"/>
  <c r="M1" i="167"/>
  <c r="L1" i="167"/>
  <c r="K1" i="167"/>
  <c r="J1" i="167"/>
  <c r="I1" i="167"/>
  <c r="H1" i="167"/>
  <c r="G1" i="167"/>
  <c r="F1" i="167"/>
  <c r="E1" i="167"/>
  <c r="D1" i="167"/>
  <c r="C1" i="167"/>
  <c r="B1" i="167"/>
  <c r="AK3" i="166"/>
  <c r="BC3" i="166"/>
  <c r="FY3" i="166"/>
  <c r="DE3" i="166"/>
  <c r="FG3" i="166"/>
  <c r="DW3" i="166"/>
  <c r="CM3" i="166"/>
  <c r="BU3" i="166"/>
  <c r="S3" i="166"/>
  <c r="EO3" i="166"/>
  <c r="AK4" i="166"/>
  <c r="BC4" i="166"/>
  <c r="FY4" i="166"/>
  <c r="DE4" i="166"/>
  <c r="FG4" i="166"/>
  <c r="DW4" i="166"/>
  <c r="CM4" i="166"/>
  <c r="BU4" i="166"/>
  <c r="S4" i="166"/>
  <c r="EO4" i="166"/>
  <c r="AK5" i="166"/>
  <c r="BC5" i="166"/>
  <c r="FY5" i="166"/>
  <c r="DE5" i="166"/>
  <c r="FG5" i="166"/>
  <c r="DW5" i="166"/>
  <c r="CM5" i="166"/>
  <c r="BU5" i="166"/>
  <c r="S5" i="166"/>
  <c r="EO5" i="166"/>
  <c r="AK6" i="166"/>
  <c r="BC6" i="166"/>
  <c r="FY6" i="166"/>
  <c r="DE6" i="166"/>
  <c r="FG6" i="166"/>
  <c r="DW6" i="166"/>
  <c r="CM6" i="166"/>
  <c r="BU6" i="166"/>
  <c r="S6" i="166"/>
  <c r="EO6" i="166"/>
  <c r="AK7" i="166"/>
  <c r="BC7" i="166"/>
  <c r="FY7" i="166"/>
  <c r="DE7" i="166"/>
  <c r="FG7" i="166"/>
  <c r="DW7" i="166"/>
  <c r="CM7" i="166"/>
  <c r="BU7" i="166"/>
  <c r="S7" i="166"/>
  <c r="EO7" i="166"/>
  <c r="AK8" i="166"/>
  <c r="BC8" i="166"/>
  <c r="FY8" i="166"/>
  <c r="DE8" i="166"/>
  <c r="FG8" i="166"/>
  <c r="DW8" i="166"/>
  <c r="CM8" i="166"/>
  <c r="BU8" i="166"/>
  <c r="S8" i="166"/>
  <c r="EO8" i="166"/>
  <c r="AK9" i="166"/>
  <c r="BC9" i="166"/>
  <c r="FY9" i="166"/>
  <c r="DE9" i="166"/>
  <c r="FG9" i="166"/>
  <c r="DW9" i="166"/>
  <c r="CM9" i="166"/>
  <c r="BU9" i="166"/>
  <c r="S9" i="166"/>
  <c r="EO9" i="166"/>
  <c r="AK10" i="166"/>
  <c r="BC10" i="166"/>
  <c r="FY10" i="166"/>
  <c r="DE10" i="166"/>
  <c r="FG10" i="166"/>
  <c r="DW10" i="166"/>
  <c r="CM10" i="166"/>
  <c r="BU10" i="166"/>
  <c r="S10" i="166"/>
  <c r="EO10" i="166"/>
  <c r="AK11" i="166"/>
  <c r="BC11" i="166"/>
  <c r="FY11" i="166"/>
  <c r="DE11" i="166"/>
  <c r="FG11" i="166"/>
  <c r="DW11" i="166"/>
  <c r="CM11" i="166"/>
  <c r="BU11" i="166"/>
  <c r="S11" i="166"/>
  <c r="EO11" i="166"/>
  <c r="AK12" i="166"/>
  <c r="BC12" i="166"/>
  <c r="FY12" i="166"/>
  <c r="DE12" i="166"/>
  <c r="FG12" i="166"/>
  <c r="DW12" i="166"/>
  <c r="CM12" i="166"/>
  <c r="BU12" i="166"/>
  <c r="S12" i="166"/>
  <c r="EO12" i="166"/>
  <c r="AK13" i="166"/>
  <c r="BC13" i="166"/>
  <c r="FY13" i="166"/>
  <c r="DE13" i="166"/>
  <c r="FG13" i="166"/>
  <c r="DW13" i="166"/>
  <c r="CM13" i="166"/>
  <c r="BU13" i="166"/>
  <c r="S13" i="166"/>
  <c r="EO13" i="166"/>
  <c r="AK14" i="166"/>
  <c r="BC14" i="166"/>
  <c r="FY14" i="166"/>
  <c r="DE14" i="166"/>
  <c r="FG14" i="166"/>
  <c r="DW14" i="166"/>
  <c r="CM14" i="166"/>
  <c r="BU14" i="166"/>
  <c r="S14" i="166"/>
  <c r="EO14" i="166"/>
  <c r="AK15" i="166"/>
  <c r="BC15" i="166"/>
  <c r="FY15" i="166"/>
  <c r="DE15" i="166"/>
  <c r="FG15" i="166"/>
  <c r="DW15" i="166"/>
  <c r="CM15" i="166"/>
  <c r="BU15" i="166"/>
  <c r="S15" i="166"/>
  <c r="EO15" i="166"/>
  <c r="AK16" i="166"/>
  <c r="BC16" i="166"/>
  <c r="FY16" i="166"/>
  <c r="DE16" i="166"/>
  <c r="FG16" i="166"/>
  <c r="DW16" i="166"/>
  <c r="CM16" i="166"/>
  <c r="BU16" i="166"/>
  <c r="S16" i="166"/>
  <c r="EO16" i="166"/>
  <c r="AK17" i="166"/>
  <c r="BC17" i="166"/>
  <c r="FY17" i="166"/>
  <c r="DE17" i="166"/>
  <c r="FG17" i="166"/>
  <c r="DW17" i="166"/>
  <c r="CM17" i="166"/>
  <c r="BU17" i="166"/>
  <c r="S17" i="166"/>
  <c r="EO17" i="166"/>
  <c r="AK18" i="166"/>
  <c r="BC18" i="166"/>
  <c r="FY18" i="166"/>
  <c r="DE18" i="166"/>
  <c r="FG18" i="166"/>
  <c r="DW18" i="166"/>
  <c r="CM18" i="166"/>
  <c r="BU18" i="166"/>
  <c r="S18" i="166"/>
  <c r="EO18" i="166"/>
  <c r="AK19" i="166"/>
  <c r="BC19" i="166"/>
  <c r="FY19" i="166"/>
  <c r="DE19" i="166"/>
  <c r="FG19" i="166"/>
  <c r="DW19" i="166"/>
  <c r="CM19" i="166"/>
  <c r="BU19" i="166"/>
  <c r="S19" i="166"/>
  <c r="EO19" i="166"/>
  <c r="AK20" i="166"/>
  <c r="BC20" i="166"/>
  <c r="FY20" i="166"/>
  <c r="DE20" i="166"/>
  <c r="FG20" i="166"/>
  <c r="DW20" i="166"/>
  <c r="CM20" i="166"/>
  <c r="BU20" i="166"/>
  <c r="S20" i="166"/>
  <c r="EO20" i="166"/>
  <c r="AK21" i="166"/>
  <c r="BC21" i="166"/>
  <c r="FY21" i="166"/>
  <c r="DE21" i="166"/>
  <c r="FG21" i="166"/>
  <c r="DW21" i="166"/>
  <c r="CM21" i="166"/>
  <c r="BU21" i="166"/>
  <c r="S21" i="166"/>
  <c r="EO21" i="166"/>
  <c r="AK22" i="166"/>
  <c r="BC22" i="166"/>
  <c r="FY22" i="166"/>
  <c r="DE22" i="166"/>
  <c r="FG22" i="166"/>
  <c r="DW22" i="166"/>
  <c r="CM22" i="166"/>
  <c r="BU22" i="166"/>
  <c r="S22" i="166"/>
  <c r="EO22" i="166"/>
  <c r="AK23" i="166"/>
  <c r="BC23" i="166"/>
  <c r="FY23" i="166"/>
  <c r="DE23" i="166"/>
  <c r="FG23" i="166"/>
  <c r="DW23" i="166"/>
  <c r="CM23" i="166"/>
  <c r="BU23" i="166"/>
  <c r="S23" i="166"/>
  <c r="EO23" i="166"/>
  <c r="AK24" i="166"/>
  <c r="BC24" i="166"/>
  <c r="FY24" i="166"/>
  <c r="DE24" i="166"/>
  <c r="FG24" i="166"/>
  <c r="DW24" i="166"/>
  <c r="CM24" i="166"/>
  <c r="BU24" i="166"/>
  <c r="S24" i="166"/>
  <c r="EO24" i="166"/>
  <c r="AK25" i="166"/>
  <c r="BC25" i="166"/>
  <c r="FY25" i="166"/>
  <c r="DE25" i="166"/>
  <c r="FG25" i="166"/>
  <c r="DW25" i="166"/>
  <c r="CM25" i="166"/>
  <c r="BU25" i="166"/>
  <c r="S25" i="166"/>
  <c r="EO25" i="166"/>
  <c r="AK26" i="166"/>
  <c r="BC26" i="166"/>
  <c r="FY26" i="166"/>
  <c r="DE26" i="166"/>
  <c r="FG26" i="166"/>
  <c r="DW26" i="166"/>
  <c r="CM26" i="166"/>
  <c r="BU26" i="166"/>
  <c r="S26" i="166"/>
  <c r="EO26" i="166"/>
  <c r="AK27" i="166"/>
  <c r="BC27" i="166"/>
  <c r="FY27" i="166"/>
  <c r="DE27" i="166"/>
  <c r="FG27" i="166"/>
  <c r="DW27" i="166"/>
  <c r="CM27" i="166"/>
  <c r="BU27" i="166"/>
  <c r="S27" i="166"/>
  <c r="EO27" i="166"/>
  <c r="AK28" i="166"/>
  <c r="BC28" i="166"/>
  <c r="FY28" i="166"/>
  <c r="DE28" i="166"/>
  <c r="FG28" i="166"/>
  <c r="DW28" i="166"/>
  <c r="CM28" i="166"/>
  <c r="BU28" i="166"/>
  <c r="S28" i="166"/>
  <c r="EO28" i="166"/>
  <c r="AK29" i="166"/>
  <c r="BC29" i="166"/>
  <c r="FY29" i="166"/>
  <c r="DE29" i="166"/>
  <c r="FG29" i="166"/>
  <c r="DW29" i="166"/>
  <c r="CM29" i="166"/>
  <c r="BU29" i="166"/>
  <c r="S29" i="166"/>
  <c r="EO29" i="166"/>
  <c r="AK30" i="166"/>
  <c r="BC30" i="166"/>
  <c r="FY30" i="166"/>
  <c r="DE30" i="166"/>
  <c r="FG30" i="166"/>
  <c r="DW30" i="166"/>
  <c r="CM30" i="166"/>
  <c r="BU30" i="166"/>
  <c r="S30" i="166"/>
  <c r="EO30" i="166"/>
  <c r="AK31" i="166"/>
  <c r="BC31" i="166"/>
  <c r="FY31" i="166"/>
  <c r="DE31" i="166"/>
  <c r="FG31" i="166"/>
  <c r="DW31" i="166"/>
  <c r="CM31" i="166"/>
  <c r="BU31" i="166"/>
  <c r="S31" i="166"/>
  <c r="EO31" i="166"/>
  <c r="AK32" i="166"/>
  <c r="BC32" i="166"/>
  <c r="FY32" i="166"/>
  <c r="DE32" i="166"/>
  <c r="FG32" i="166"/>
  <c r="DW32" i="166"/>
  <c r="CM32" i="166"/>
  <c r="BU32" i="166"/>
  <c r="S32" i="166"/>
  <c r="EO32" i="166"/>
  <c r="AK33" i="166"/>
  <c r="BC33" i="166"/>
  <c r="FY33" i="166"/>
  <c r="DE33" i="166"/>
  <c r="FG33" i="166"/>
  <c r="DW33" i="166"/>
  <c r="CM33" i="166"/>
  <c r="BU33" i="166"/>
  <c r="S33" i="166"/>
  <c r="EO33" i="166"/>
  <c r="AK34" i="166"/>
  <c r="BC34" i="166"/>
  <c r="FY34" i="166"/>
  <c r="DE34" i="166"/>
  <c r="FG34" i="166"/>
  <c r="DW34" i="166"/>
  <c r="CM34" i="166"/>
  <c r="BU34" i="166"/>
  <c r="S34" i="166"/>
  <c r="EO34" i="166"/>
  <c r="AK35" i="166"/>
  <c r="BC35" i="166"/>
  <c r="FY35" i="166"/>
  <c r="DE35" i="166"/>
  <c r="FG35" i="166"/>
  <c r="DW35" i="166"/>
  <c r="CM35" i="166"/>
  <c r="BU35" i="166"/>
  <c r="S35" i="166"/>
  <c r="EO35" i="166"/>
  <c r="AK36" i="166"/>
  <c r="BC36" i="166"/>
  <c r="FY36" i="166"/>
  <c r="DE36" i="166"/>
  <c r="FG36" i="166"/>
  <c r="DW36" i="166"/>
  <c r="CM36" i="166"/>
  <c r="BU36" i="166"/>
  <c r="S36" i="166"/>
  <c r="EO36" i="166"/>
  <c r="AK37" i="166"/>
  <c r="BC37" i="166"/>
  <c r="FY37" i="166"/>
  <c r="DE37" i="166"/>
  <c r="FG37" i="166"/>
  <c r="DW37" i="166"/>
  <c r="CM37" i="166"/>
  <c r="BU37" i="166"/>
  <c r="S37" i="166"/>
  <c r="EO37" i="166"/>
  <c r="AK38" i="166"/>
  <c r="BC38" i="166"/>
  <c r="FY38" i="166"/>
  <c r="DE38" i="166"/>
  <c r="FG38" i="166"/>
  <c r="DW38" i="166"/>
  <c r="CM38" i="166"/>
  <c r="BU38" i="166"/>
  <c r="S38" i="166"/>
  <c r="EO38" i="166"/>
  <c r="AK39" i="166"/>
  <c r="BC39" i="166"/>
  <c r="FY39" i="166"/>
  <c r="DE39" i="166"/>
  <c r="FG39" i="166"/>
  <c r="DW39" i="166"/>
  <c r="CM39" i="166"/>
  <c r="BU39" i="166"/>
  <c r="S39" i="166"/>
  <c r="EO39" i="166"/>
  <c r="AK40" i="166"/>
  <c r="BC40" i="166"/>
  <c r="FY40" i="166"/>
  <c r="DE40" i="166"/>
  <c r="FG40" i="166"/>
  <c r="DW40" i="166"/>
  <c r="CM40" i="166"/>
  <c r="BU40" i="166"/>
  <c r="S40" i="166"/>
  <c r="EO40" i="166"/>
  <c r="AK41" i="166"/>
  <c r="BC41" i="166"/>
  <c r="FY41" i="166"/>
  <c r="DE41" i="166"/>
  <c r="FG41" i="166"/>
  <c r="DW41" i="166"/>
  <c r="CM41" i="166"/>
  <c r="BU41" i="166"/>
  <c r="S41" i="166"/>
  <c r="EO41" i="166"/>
  <c r="AK42" i="166"/>
  <c r="BC42" i="166"/>
  <c r="FY42" i="166"/>
  <c r="DE42" i="166"/>
  <c r="FG42" i="166"/>
  <c r="DW42" i="166"/>
  <c r="CM42" i="166"/>
  <c r="BU42" i="166"/>
  <c r="S42" i="166"/>
  <c r="EO42" i="166"/>
  <c r="AK43" i="166"/>
  <c r="BC43" i="166"/>
  <c r="FY43" i="166"/>
  <c r="DE43" i="166"/>
  <c r="FG43" i="166"/>
  <c r="DW43" i="166"/>
  <c r="CM43" i="166"/>
  <c r="BU43" i="166"/>
  <c r="S43" i="166"/>
  <c r="EO43" i="166"/>
  <c r="AK44" i="166"/>
  <c r="BC44" i="166"/>
  <c r="FY44" i="166"/>
  <c r="DE44" i="166"/>
  <c r="FG44" i="166"/>
  <c r="DW44" i="166"/>
  <c r="CM44" i="166"/>
  <c r="BU44" i="166"/>
  <c r="S44" i="166"/>
  <c r="EO44" i="166"/>
  <c r="AK45" i="166"/>
  <c r="BC45" i="166"/>
  <c r="FY45" i="166"/>
  <c r="DE45" i="166"/>
  <c r="FG45" i="166"/>
  <c r="DW45" i="166"/>
  <c r="CM45" i="166"/>
  <c r="BU45" i="166"/>
  <c r="S45" i="166"/>
  <c r="EO45" i="166"/>
  <c r="AK46" i="166"/>
  <c r="BC46" i="166"/>
  <c r="FY46" i="166"/>
  <c r="DE46" i="166"/>
  <c r="FG46" i="166"/>
  <c r="DW46" i="166"/>
  <c r="CM46" i="166"/>
  <c r="BU46" i="166"/>
  <c r="S46" i="166"/>
  <c r="EO46" i="166"/>
  <c r="AK47" i="166"/>
  <c r="BC47" i="166"/>
  <c r="FY47" i="166"/>
  <c r="DE47" i="166"/>
  <c r="FG47" i="166"/>
  <c r="DW47" i="166"/>
  <c r="CM47" i="166"/>
  <c r="BU47" i="166"/>
  <c r="S47" i="166"/>
  <c r="EO47" i="166"/>
  <c r="AK48" i="166"/>
  <c r="BC48" i="166"/>
  <c r="FY48" i="166"/>
  <c r="DE48" i="166"/>
  <c r="FG48" i="166"/>
  <c r="DW48" i="166"/>
  <c r="CM48" i="166"/>
  <c r="BU48" i="166"/>
  <c r="S48" i="166"/>
  <c r="EO48" i="166"/>
  <c r="AK49" i="166"/>
  <c r="BC49" i="166"/>
  <c r="FY49" i="166"/>
  <c r="DE49" i="166"/>
  <c r="FG49" i="166"/>
  <c r="DW49" i="166"/>
  <c r="CM49" i="166"/>
  <c r="BU49" i="166"/>
  <c r="S49" i="166"/>
  <c r="EO49" i="166"/>
  <c r="AK50" i="166"/>
  <c r="BC50" i="166"/>
  <c r="FY50" i="166"/>
  <c r="DE50" i="166"/>
  <c r="FG50" i="166"/>
  <c r="DW50" i="166"/>
  <c r="CM50" i="166"/>
  <c r="BU50" i="166"/>
  <c r="S50" i="166"/>
  <c r="EO50" i="166"/>
  <c r="AK51" i="166"/>
  <c r="BC51" i="166"/>
  <c r="FY51" i="166"/>
  <c r="DE51" i="166"/>
  <c r="FG51" i="166"/>
  <c r="DW51" i="166"/>
  <c r="CM51" i="166"/>
  <c r="BU51" i="166"/>
  <c r="S51" i="166"/>
  <c r="EO51" i="166"/>
  <c r="AK52" i="166"/>
  <c r="BC52" i="166"/>
  <c r="FY52" i="166"/>
  <c r="DE52" i="166"/>
  <c r="FG52" i="166"/>
  <c r="DW52" i="166"/>
  <c r="CM52" i="166"/>
  <c r="BU52" i="166"/>
  <c r="S52" i="166"/>
  <c r="EO52" i="166"/>
  <c r="BC2" i="166"/>
  <c r="FY2" i="166"/>
  <c r="DE2" i="166"/>
  <c r="FG2" i="166"/>
  <c r="DW2" i="166"/>
  <c r="CM2" i="166"/>
  <c r="BU2" i="166"/>
  <c r="S2" i="166"/>
  <c r="EO2" i="166"/>
  <c r="AK2" i="166"/>
  <c r="BC1" i="166"/>
  <c r="FY1" i="166"/>
  <c r="DE1" i="166"/>
  <c r="FG1" i="166"/>
  <c r="DW1" i="166"/>
  <c r="CM1" i="166"/>
  <c r="BU1" i="166"/>
  <c r="S1" i="166"/>
  <c r="EO1" i="166"/>
  <c r="AK1" i="166"/>
  <c r="AJ3" i="166"/>
  <c r="BB3" i="166"/>
  <c r="FX3" i="166"/>
  <c r="DD3" i="166"/>
  <c r="FF3" i="166"/>
  <c r="DV3" i="166"/>
  <c r="CL3" i="166"/>
  <c r="BT3" i="166"/>
  <c r="R3" i="166"/>
  <c r="EN3" i="166"/>
  <c r="AJ4" i="166"/>
  <c r="BB4" i="166"/>
  <c r="FX4" i="166"/>
  <c r="DD4" i="166"/>
  <c r="FF4" i="166"/>
  <c r="DV4" i="166"/>
  <c r="CL4" i="166"/>
  <c r="BT4" i="166"/>
  <c r="R4" i="166"/>
  <c r="EN4" i="166"/>
  <c r="AJ5" i="166"/>
  <c r="BB5" i="166"/>
  <c r="FX5" i="166"/>
  <c r="DD5" i="166"/>
  <c r="FF5" i="166"/>
  <c r="DV5" i="166"/>
  <c r="CL5" i="166"/>
  <c r="BT5" i="166"/>
  <c r="R5" i="166"/>
  <c r="EN5" i="166"/>
  <c r="AJ6" i="166"/>
  <c r="BB6" i="166"/>
  <c r="FX6" i="166"/>
  <c r="DD6" i="166"/>
  <c r="FF6" i="166"/>
  <c r="DV6" i="166"/>
  <c r="CL6" i="166"/>
  <c r="BT6" i="166"/>
  <c r="R6" i="166"/>
  <c r="EN6" i="166"/>
  <c r="AJ7" i="166"/>
  <c r="BB7" i="166"/>
  <c r="FX7" i="166"/>
  <c r="DD7" i="166"/>
  <c r="FF7" i="166"/>
  <c r="DV7" i="166"/>
  <c r="CL7" i="166"/>
  <c r="BT7" i="166"/>
  <c r="R7" i="166"/>
  <c r="EN7" i="166"/>
  <c r="AJ8" i="166"/>
  <c r="BB8" i="166"/>
  <c r="FX8" i="166"/>
  <c r="DD8" i="166"/>
  <c r="FF8" i="166"/>
  <c r="DV8" i="166"/>
  <c r="CL8" i="166"/>
  <c r="BT8" i="166"/>
  <c r="R8" i="166"/>
  <c r="EN8" i="166"/>
  <c r="AJ9" i="166"/>
  <c r="BB9" i="166"/>
  <c r="FX9" i="166"/>
  <c r="DD9" i="166"/>
  <c r="FF9" i="166"/>
  <c r="DV9" i="166"/>
  <c r="CL9" i="166"/>
  <c r="BT9" i="166"/>
  <c r="R9" i="166"/>
  <c r="EN9" i="166"/>
  <c r="AJ10" i="166"/>
  <c r="BB10" i="166"/>
  <c r="FX10" i="166"/>
  <c r="DD10" i="166"/>
  <c r="FF10" i="166"/>
  <c r="DV10" i="166"/>
  <c r="CL10" i="166"/>
  <c r="BT10" i="166"/>
  <c r="R10" i="166"/>
  <c r="EN10" i="166"/>
  <c r="AJ11" i="166"/>
  <c r="BB11" i="166"/>
  <c r="FX11" i="166"/>
  <c r="DD11" i="166"/>
  <c r="FF11" i="166"/>
  <c r="DV11" i="166"/>
  <c r="CL11" i="166"/>
  <c r="BT11" i="166"/>
  <c r="R11" i="166"/>
  <c r="EN11" i="166"/>
  <c r="AJ12" i="166"/>
  <c r="BB12" i="166"/>
  <c r="FX12" i="166"/>
  <c r="DD12" i="166"/>
  <c r="FF12" i="166"/>
  <c r="DV12" i="166"/>
  <c r="CL12" i="166"/>
  <c r="BT12" i="166"/>
  <c r="R12" i="166"/>
  <c r="EN12" i="166"/>
  <c r="AJ13" i="166"/>
  <c r="BB13" i="166"/>
  <c r="FX13" i="166"/>
  <c r="DD13" i="166"/>
  <c r="FF13" i="166"/>
  <c r="DV13" i="166"/>
  <c r="CL13" i="166"/>
  <c r="BT13" i="166"/>
  <c r="R13" i="166"/>
  <c r="EN13" i="166"/>
  <c r="AJ14" i="166"/>
  <c r="BB14" i="166"/>
  <c r="FX14" i="166"/>
  <c r="DD14" i="166"/>
  <c r="FF14" i="166"/>
  <c r="DV14" i="166"/>
  <c r="CL14" i="166"/>
  <c r="BT14" i="166"/>
  <c r="R14" i="166"/>
  <c r="EN14" i="166"/>
  <c r="AJ15" i="166"/>
  <c r="BB15" i="166"/>
  <c r="FX15" i="166"/>
  <c r="DD15" i="166"/>
  <c r="FF15" i="166"/>
  <c r="DV15" i="166"/>
  <c r="CL15" i="166"/>
  <c r="BT15" i="166"/>
  <c r="R15" i="166"/>
  <c r="EN15" i="166"/>
  <c r="AJ16" i="166"/>
  <c r="BB16" i="166"/>
  <c r="FX16" i="166"/>
  <c r="DD16" i="166"/>
  <c r="FF16" i="166"/>
  <c r="DV16" i="166"/>
  <c r="CL16" i="166"/>
  <c r="BT16" i="166"/>
  <c r="R16" i="166"/>
  <c r="EN16" i="166"/>
  <c r="AJ17" i="166"/>
  <c r="BB17" i="166"/>
  <c r="FX17" i="166"/>
  <c r="DD17" i="166"/>
  <c r="FF17" i="166"/>
  <c r="DV17" i="166"/>
  <c r="CL17" i="166"/>
  <c r="BT17" i="166"/>
  <c r="R17" i="166"/>
  <c r="EN17" i="166"/>
  <c r="AJ18" i="166"/>
  <c r="BB18" i="166"/>
  <c r="FX18" i="166"/>
  <c r="DD18" i="166"/>
  <c r="FF18" i="166"/>
  <c r="DV18" i="166"/>
  <c r="CL18" i="166"/>
  <c r="BT18" i="166"/>
  <c r="R18" i="166"/>
  <c r="EN18" i="166"/>
  <c r="AJ19" i="166"/>
  <c r="BB19" i="166"/>
  <c r="FX19" i="166"/>
  <c r="DD19" i="166"/>
  <c r="FF19" i="166"/>
  <c r="DV19" i="166"/>
  <c r="CL19" i="166"/>
  <c r="BT19" i="166"/>
  <c r="R19" i="166"/>
  <c r="EN19" i="166"/>
  <c r="AJ20" i="166"/>
  <c r="BB20" i="166"/>
  <c r="FX20" i="166"/>
  <c r="DD20" i="166"/>
  <c r="FF20" i="166"/>
  <c r="DV20" i="166"/>
  <c r="CL20" i="166"/>
  <c r="BT20" i="166"/>
  <c r="R20" i="166"/>
  <c r="EN20" i="166"/>
  <c r="AJ21" i="166"/>
  <c r="BB21" i="166"/>
  <c r="FX21" i="166"/>
  <c r="DD21" i="166"/>
  <c r="FF21" i="166"/>
  <c r="DV21" i="166"/>
  <c r="CL21" i="166"/>
  <c r="BT21" i="166"/>
  <c r="R21" i="166"/>
  <c r="EN21" i="166"/>
  <c r="AJ22" i="166"/>
  <c r="BB22" i="166"/>
  <c r="FX22" i="166"/>
  <c r="DD22" i="166"/>
  <c r="FF22" i="166"/>
  <c r="DV22" i="166"/>
  <c r="CL22" i="166"/>
  <c r="BT22" i="166"/>
  <c r="R22" i="166"/>
  <c r="EN22" i="166"/>
  <c r="AJ23" i="166"/>
  <c r="BB23" i="166"/>
  <c r="FX23" i="166"/>
  <c r="DD23" i="166"/>
  <c r="FF23" i="166"/>
  <c r="DV23" i="166"/>
  <c r="CL23" i="166"/>
  <c r="BT23" i="166"/>
  <c r="R23" i="166"/>
  <c r="EN23" i="166"/>
  <c r="AJ24" i="166"/>
  <c r="BB24" i="166"/>
  <c r="FX24" i="166"/>
  <c r="DD24" i="166"/>
  <c r="FF24" i="166"/>
  <c r="DV24" i="166"/>
  <c r="CL24" i="166"/>
  <c r="BT24" i="166"/>
  <c r="R24" i="166"/>
  <c r="EN24" i="166"/>
  <c r="AJ25" i="166"/>
  <c r="BB25" i="166"/>
  <c r="FX25" i="166"/>
  <c r="DD25" i="166"/>
  <c r="FF25" i="166"/>
  <c r="DV25" i="166"/>
  <c r="CL25" i="166"/>
  <c r="BT25" i="166"/>
  <c r="R25" i="166"/>
  <c r="EN25" i="166"/>
  <c r="AJ26" i="166"/>
  <c r="BB26" i="166"/>
  <c r="FX26" i="166"/>
  <c r="DD26" i="166"/>
  <c r="FF26" i="166"/>
  <c r="DV26" i="166"/>
  <c r="CL26" i="166"/>
  <c r="BT26" i="166"/>
  <c r="R26" i="166"/>
  <c r="EN26" i="166"/>
  <c r="AJ27" i="166"/>
  <c r="BB27" i="166"/>
  <c r="FX27" i="166"/>
  <c r="DD27" i="166"/>
  <c r="FF27" i="166"/>
  <c r="DV27" i="166"/>
  <c r="CL27" i="166"/>
  <c r="BT27" i="166"/>
  <c r="R27" i="166"/>
  <c r="EN27" i="166"/>
  <c r="AJ28" i="166"/>
  <c r="BB28" i="166"/>
  <c r="FX28" i="166"/>
  <c r="DD28" i="166"/>
  <c r="FF28" i="166"/>
  <c r="DV28" i="166"/>
  <c r="CL28" i="166"/>
  <c r="BT28" i="166"/>
  <c r="R28" i="166"/>
  <c r="EN28" i="166"/>
  <c r="AJ29" i="166"/>
  <c r="BB29" i="166"/>
  <c r="FX29" i="166"/>
  <c r="DD29" i="166"/>
  <c r="FF29" i="166"/>
  <c r="DV29" i="166"/>
  <c r="CL29" i="166"/>
  <c r="BT29" i="166"/>
  <c r="R29" i="166"/>
  <c r="EN29" i="166"/>
  <c r="AJ30" i="166"/>
  <c r="BB30" i="166"/>
  <c r="FX30" i="166"/>
  <c r="DD30" i="166"/>
  <c r="FF30" i="166"/>
  <c r="DV30" i="166"/>
  <c r="CL30" i="166"/>
  <c r="BT30" i="166"/>
  <c r="R30" i="166"/>
  <c r="EN30" i="166"/>
  <c r="AJ31" i="166"/>
  <c r="BB31" i="166"/>
  <c r="FX31" i="166"/>
  <c r="DD31" i="166"/>
  <c r="FF31" i="166"/>
  <c r="DV31" i="166"/>
  <c r="CL31" i="166"/>
  <c r="BT31" i="166"/>
  <c r="R31" i="166"/>
  <c r="EN31" i="166"/>
  <c r="AJ32" i="166"/>
  <c r="BB32" i="166"/>
  <c r="FX32" i="166"/>
  <c r="DD32" i="166"/>
  <c r="FF32" i="166"/>
  <c r="DV32" i="166"/>
  <c r="CL32" i="166"/>
  <c r="BT32" i="166"/>
  <c r="R32" i="166"/>
  <c r="EN32" i="166"/>
  <c r="AJ33" i="166"/>
  <c r="BB33" i="166"/>
  <c r="FX33" i="166"/>
  <c r="DD33" i="166"/>
  <c r="FF33" i="166"/>
  <c r="DV33" i="166"/>
  <c r="CL33" i="166"/>
  <c r="BT33" i="166"/>
  <c r="R33" i="166"/>
  <c r="EN33" i="166"/>
  <c r="AJ34" i="166"/>
  <c r="BB34" i="166"/>
  <c r="FX34" i="166"/>
  <c r="DD34" i="166"/>
  <c r="FF34" i="166"/>
  <c r="DV34" i="166"/>
  <c r="CL34" i="166"/>
  <c r="BT34" i="166"/>
  <c r="R34" i="166"/>
  <c r="EN34" i="166"/>
  <c r="AJ35" i="166"/>
  <c r="BB35" i="166"/>
  <c r="FX35" i="166"/>
  <c r="DD35" i="166"/>
  <c r="FF35" i="166"/>
  <c r="DV35" i="166"/>
  <c r="CL35" i="166"/>
  <c r="BT35" i="166"/>
  <c r="R35" i="166"/>
  <c r="EN35" i="166"/>
  <c r="AJ36" i="166"/>
  <c r="BB36" i="166"/>
  <c r="FX36" i="166"/>
  <c r="DD36" i="166"/>
  <c r="FF36" i="166"/>
  <c r="DV36" i="166"/>
  <c r="CL36" i="166"/>
  <c r="BT36" i="166"/>
  <c r="R36" i="166"/>
  <c r="EN36" i="166"/>
  <c r="AJ37" i="166"/>
  <c r="BB37" i="166"/>
  <c r="FX37" i="166"/>
  <c r="DD37" i="166"/>
  <c r="FF37" i="166"/>
  <c r="DV37" i="166"/>
  <c r="CL37" i="166"/>
  <c r="BT37" i="166"/>
  <c r="R37" i="166"/>
  <c r="EN37" i="166"/>
  <c r="AJ38" i="166"/>
  <c r="BB38" i="166"/>
  <c r="FX38" i="166"/>
  <c r="DD38" i="166"/>
  <c r="FF38" i="166"/>
  <c r="DV38" i="166"/>
  <c r="CL38" i="166"/>
  <c r="BT38" i="166"/>
  <c r="R38" i="166"/>
  <c r="EN38" i="166"/>
  <c r="AJ39" i="166"/>
  <c r="BB39" i="166"/>
  <c r="FX39" i="166"/>
  <c r="DD39" i="166"/>
  <c r="FF39" i="166"/>
  <c r="DV39" i="166"/>
  <c r="CL39" i="166"/>
  <c r="BT39" i="166"/>
  <c r="R39" i="166"/>
  <c r="EN39" i="166"/>
  <c r="AJ40" i="166"/>
  <c r="BB40" i="166"/>
  <c r="FX40" i="166"/>
  <c r="DD40" i="166"/>
  <c r="FF40" i="166"/>
  <c r="DV40" i="166"/>
  <c r="CL40" i="166"/>
  <c r="BT40" i="166"/>
  <c r="R40" i="166"/>
  <c r="EN40" i="166"/>
  <c r="AJ41" i="166"/>
  <c r="BB41" i="166"/>
  <c r="FX41" i="166"/>
  <c r="DD41" i="166"/>
  <c r="FF41" i="166"/>
  <c r="DV41" i="166"/>
  <c r="CL41" i="166"/>
  <c r="BT41" i="166"/>
  <c r="R41" i="166"/>
  <c r="EN41" i="166"/>
  <c r="AJ42" i="166"/>
  <c r="BB42" i="166"/>
  <c r="FX42" i="166"/>
  <c r="DD42" i="166"/>
  <c r="FF42" i="166"/>
  <c r="DV42" i="166"/>
  <c r="CL42" i="166"/>
  <c r="BT42" i="166"/>
  <c r="R42" i="166"/>
  <c r="EN42" i="166"/>
  <c r="AJ43" i="166"/>
  <c r="BB43" i="166"/>
  <c r="FX43" i="166"/>
  <c r="DD43" i="166"/>
  <c r="FF43" i="166"/>
  <c r="DV43" i="166"/>
  <c r="CL43" i="166"/>
  <c r="BT43" i="166"/>
  <c r="R43" i="166"/>
  <c r="EN43" i="166"/>
  <c r="AJ44" i="166"/>
  <c r="BB44" i="166"/>
  <c r="FX44" i="166"/>
  <c r="DD44" i="166"/>
  <c r="FF44" i="166"/>
  <c r="DV44" i="166"/>
  <c r="CL44" i="166"/>
  <c r="BT44" i="166"/>
  <c r="R44" i="166"/>
  <c r="EN44" i="166"/>
  <c r="AJ45" i="166"/>
  <c r="BB45" i="166"/>
  <c r="FX45" i="166"/>
  <c r="DD45" i="166"/>
  <c r="FF45" i="166"/>
  <c r="DV45" i="166"/>
  <c r="CL45" i="166"/>
  <c r="BT45" i="166"/>
  <c r="R45" i="166"/>
  <c r="EN45" i="166"/>
  <c r="AJ46" i="166"/>
  <c r="BB46" i="166"/>
  <c r="FX46" i="166"/>
  <c r="DD46" i="166"/>
  <c r="FF46" i="166"/>
  <c r="DV46" i="166"/>
  <c r="CL46" i="166"/>
  <c r="BT46" i="166"/>
  <c r="R46" i="166"/>
  <c r="EN46" i="166"/>
  <c r="AJ47" i="166"/>
  <c r="BB47" i="166"/>
  <c r="FX47" i="166"/>
  <c r="DD47" i="166"/>
  <c r="FF47" i="166"/>
  <c r="DV47" i="166"/>
  <c r="CL47" i="166"/>
  <c r="BT47" i="166"/>
  <c r="R47" i="166"/>
  <c r="EN47" i="166"/>
  <c r="AJ48" i="166"/>
  <c r="BB48" i="166"/>
  <c r="FX48" i="166"/>
  <c r="DD48" i="166"/>
  <c r="FF48" i="166"/>
  <c r="DV48" i="166"/>
  <c r="CL48" i="166"/>
  <c r="BT48" i="166"/>
  <c r="R48" i="166"/>
  <c r="EN48" i="166"/>
  <c r="AJ49" i="166"/>
  <c r="BB49" i="166"/>
  <c r="FX49" i="166"/>
  <c r="DD49" i="166"/>
  <c r="FF49" i="166"/>
  <c r="DV49" i="166"/>
  <c r="CL49" i="166"/>
  <c r="BT49" i="166"/>
  <c r="R49" i="166"/>
  <c r="EN49" i="166"/>
  <c r="AJ50" i="166"/>
  <c r="BB50" i="166"/>
  <c r="FX50" i="166"/>
  <c r="DD50" i="166"/>
  <c r="FF50" i="166"/>
  <c r="DV50" i="166"/>
  <c r="CL50" i="166"/>
  <c r="BT50" i="166"/>
  <c r="R50" i="166"/>
  <c r="EN50" i="166"/>
  <c r="AJ51" i="166"/>
  <c r="BB51" i="166"/>
  <c r="FX51" i="166"/>
  <c r="DD51" i="166"/>
  <c r="FF51" i="166"/>
  <c r="DV51" i="166"/>
  <c r="CL51" i="166"/>
  <c r="BT51" i="166"/>
  <c r="R51" i="166"/>
  <c r="EN51" i="166"/>
  <c r="AJ52" i="166"/>
  <c r="BB52" i="166"/>
  <c r="FX52" i="166"/>
  <c r="DD52" i="166"/>
  <c r="FF52" i="166"/>
  <c r="DV52" i="166"/>
  <c r="CL52" i="166"/>
  <c r="BT52" i="166"/>
  <c r="R52" i="166"/>
  <c r="EN52" i="166"/>
  <c r="BB2" i="166"/>
  <c r="FX2" i="166"/>
  <c r="DD2" i="166"/>
  <c r="FF2" i="166"/>
  <c r="DV2" i="166"/>
  <c r="CL2" i="166"/>
  <c r="BT2" i="166"/>
  <c r="R2" i="166"/>
  <c r="EN2" i="166"/>
  <c r="AJ2" i="166"/>
  <c r="BB1" i="166"/>
  <c r="FX1" i="166"/>
  <c r="DD1" i="166"/>
  <c r="FF1" i="166"/>
  <c r="DV1" i="166"/>
  <c r="CL1" i="166"/>
  <c r="BT1" i="166"/>
  <c r="R1" i="166"/>
  <c r="EN1" i="166"/>
  <c r="AJ1" i="166"/>
  <c r="AI3" i="166"/>
  <c r="BA3" i="166"/>
  <c r="FW3" i="166"/>
  <c r="DC3" i="166"/>
  <c r="FE3" i="166"/>
  <c r="DU3" i="166"/>
  <c r="CK3" i="166"/>
  <c r="BS3" i="166"/>
  <c r="Q3" i="166"/>
  <c r="EM3" i="166"/>
  <c r="AI4" i="166"/>
  <c r="BA4" i="166"/>
  <c r="FW4" i="166"/>
  <c r="DC4" i="166"/>
  <c r="FE4" i="166"/>
  <c r="DU4" i="166"/>
  <c r="CK4" i="166"/>
  <c r="BS4" i="166"/>
  <c r="Q4" i="166"/>
  <c r="EM4" i="166"/>
  <c r="AI5" i="166"/>
  <c r="BA5" i="166"/>
  <c r="FW5" i="166"/>
  <c r="DC5" i="166"/>
  <c r="FE5" i="166"/>
  <c r="DU5" i="166"/>
  <c r="CK5" i="166"/>
  <c r="BS5" i="166"/>
  <c r="Q5" i="166"/>
  <c r="EM5" i="166"/>
  <c r="AI6" i="166"/>
  <c r="BA6" i="166"/>
  <c r="FW6" i="166"/>
  <c r="DC6" i="166"/>
  <c r="FE6" i="166"/>
  <c r="DU6" i="166"/>
  <c r="CK6" i="166"/>
  <c r="BS6" i="166"/>
  <c r="Q6" i="166"/>
  <c r="EM6" i="166"/>
  <c r="AI7" i="166"/>
  <c r="BA7" i="166"/>
  <c r="FW7" i="166"/>
  <c r="DC7" i="166"/>
  <c r="FE7" i="166"/>
  <c r="DU7" i="166"/>
  <c r="CK7" i="166"/>
  <c r="BS7" i="166"/>
  <c r="Q7" i="166"/>
  <c r="EM7" i="166"/>
  <c r="AI8" i="166"/>
  <c r="BA8" i="166"/>
  <c r="FW8" i="166"/>
  <c r="DC8" i="166"/>
  <c r="FE8" i="166"/>
  <c r="DU8" i="166"/>
  <c r="CK8" i="166"/>
  <c r="BS8" i="166"/>
  <c r="Q8" i="166"/>
  <c r="EM8" i="166"/>
  <c r="AI9" i="166"/>
  <c r="BA9" i="166"/>
  <c r="FW9" i="166"/>
  <c r="DC9" i="166"/>
  <c r="FE9" i="166"/>
  <c r="DU9" i="166"/>
  <c r="CK9" i="166"/>
  <c r="BS9" i="166"/>
  <c r="Q9" i="166"/>
  <c r="EM9" i="166"/>
  <c r="AI10" i="166"/>
  <c r="BA10" i="166"/>
  <c r="FW10" i="166"/>
  <c r="DC10" i="166"/>
  <c r="FE10" i="166"/>
  <c r="DU10" i="166"/>
  <c r="CK10" i="166"/>
  <c r="BS10" i="166"/>
  <c r="Q10" i="166"/>
  <c r="EM10" i="166"/>
  <c r="AI11" i="166"/>
  <c r="BA11" i="166"/>
  <c r="FW11" i="166"/>
  <c r="DC11" i="166"/>
  <c r="FE11" i="166"/>
  <c r="DU11" i="166"/>
  <c r="CK11" i="166"/>
  <c r="BS11" i="166"/>
  <c r="Q11" i="166"/>
  <c r="EM11" i="166"/>
  <c r="AI12" i="166"/>
  <c r="BA12" i="166"/>
  <c r="FW12" i="166"/>
  <c r="DC12" i="166"/>
  <c r="FE12" i="166"/>
  <c r="DU12" i="166"/>
  <c r="CK12" i="166"/>
  <c r="BS12" i="166"/>
  <c r="Q12" i="166"/>
  <c r="EM12" i="166"/>
  <c r="AI13" i="166"/>
  <c r="BA13" i="166"/>
  <c r="FW13" i="166"/>
  <c r="DC13" i="166"/>
  <c r="FE13" i="166"/>
  <c r="DU13" i="166"/>
  <c r="CK13" i="166"/>
  <c r="BS13" i="166"/>
  <c r="Q13" i="166"/>
  <c r="EM13" i="166"/>
  <c r="AI14" i="166"/>
  <c r="BA14" i="166"/>
  <c r="FW14" i="166"/>
  <c r="DC14" i="166"/>
  <c r="FE14" i="166"/>
  <c r="DU14" i="166"/>
  <c r="CK14" i="166"/>
  <c r="BS14" i="166"/>
  <c r="Q14" i="166"/>
  <c r="EM14" i="166"/>
  <c r="AI15" i="166"/>
  <c r="BA15" i="166"/>
  <c r="FW15" i="166"/>
  <c r="DC15" i="166"/>
  <c r="FE15" i="166"/>
  <c r="DU15" i="166"/>
  <c r="CK15" i="166"/>
  <c r="BS15" i="166"/>
  <c r="Q15" i="166"/>
  <c r="EM15" i="166"/>
  <c r="AI16" i="166"/>
  <c r="BA16" i="166"/>
  <c r="FW16" i="166"/>
  <c r="DC16" i="166"/>
  <c r="FE16" i="166"/>
  <c r="DU16" i="166"/>
  <c r="CK16" i="166"/>
  <c r="BS16" i="166"/>
  <c r="Q16" i="166"/>
  <c r="EM16" i="166"/>
  <c r="AI17" i="166"/>
  <c r="BA17" i="166"/>
  <c r="FW17" i="166"/>
  <c r="DC17" i="166"/>
  <c r="FE17" i="166"/>
  <c r="DU17" i="166"/>
  <c r="CK17" i="166"/>
  <c r="BS17" i="166"/>
  <c r="Q17" i="166"/>
  <c r="EM17" i="166"/>
  <c r="AI18" i="166"/>
  <c r="BA18" i="166"/>
  <c r="FW18" i="166"/>
  <c r="DC18" i="166"/>
  <c r="FE18" i="166"/>
  <c r="DU18" i="166"/>
  <c r="CK18" i="166"/>
  <c r="BS18" i="166"/>
  <c r="Q18" i="166"/>
  <c r="EM18" i="166"/>
  <c r="AI19" i="166"/>
  <c r="BA19" i="166"/>
  <c r="FW19" i="166"/>
  <c r="DC19" i="166"/>
  <c r="FE19" i="166"/>
  <c r="DU19" i="166"/>
  <c r="CK19" i="166"/>
  <c r="BS19" i="166"/>
  <c r="Q19" i="166"/>
  <c r="EM19" i="166"/>
  <c r="AI20" i="166"/>
  <c r="BA20" i="166"/>
  <c r="FW20" i="166"/>
  <c r="DC20" i="166"/>
  <c r="FE20" i="166"/>
  <c r="DU20" i="166"/>
  <c r="CK20" i="166"/>
  <c r="BS20" i="166"/>
  <c r="Q20" i="166"/>
  <c r="EM20" i="166"/>
  <c r="AI21" i="166"/>
  <c r="BA21" i="166"/>
  <c r="FW21" i="166"/>
  <c r="DC21" i="166"/>
  <c r="FE21" i="166"/>
  <c r="DU21" i="166"/>
  <c r="CK21" i="166"/>
  <c r="BS21" i="166"/>
  <c r="Q21" i="166"/>
  <c r="EM21" i="166"/>
  <c r="AI22" i="166"/>
  <c r="BA22" i="166"/>
  <c r="FW22" i="166"/>
  <c r="DC22" i="166"/>
  <c r="FE22" i="166"/>
  <c r="DU22" i="166"/>
  <c r="CK22" i="166"/>
  <c r="BS22" i="166"/>
  <c r="Q22" i="166"/>
  <c r="EM22" i="166"/>
  <c r="AI23" i="166"/>
  <c r="BA23" i="166"/>
  <c r="FW23" i="166"/>
  <c r="DC23" i="166"/>
  <c r="FE23" i="166"/>
  <c r="DU23" i="166"/>
  <c r="CK23" i="166"/>
  <c r="BS23" i="166"/>
  <c r="Q23" i="166"/>
  <c r="EM23" i="166"/>
  <c r="AI24" i="166"/>
  <c r="BA24" i="166"/>
  <c r="FW24" i="166"/>
  <c r="DC24" i="166"/>
  <c r="FE24" i="166"/>
  <c r="DU24" i="166"/>
  <c r="CK24" i="166"/>
  <c r="BS24" i="166"/>
  <c r="Q24" i="166"/>
  <c r="EM24" i="166"/>
  <c r="AI25" i="166"/>
  <c r="BA25" i="166"/>
  <c r="FW25" i="166"/>
  <c r="DC25" i="166"/>
  <c r="FE25" i="166"/>
  <c r="DU25" i="166"/>
  <c r="CK25" i="166"/>
  <c r="BS25" i="166"/>
  <c r="Q25" i="166"/>
  <c r="EM25" i="166"/>
  <c r="AI26" i="166"/>
  <c r="BA26" i="166"/>
  <c r="FW26" i="166"/>
  <c r="DC26" i="166"/>
  <c r="FE26" i="166"/>
  <c r="DU26" i="166"/>
  <c r="CK26" i="166"/>
  <c r="BS26" i="166"/>
  <c r="Q26" i="166"/>
  <c r="EM26" i="166"/>
  <c r="AI27" i="166"/>
  <c r="BA27" i="166"/>
  <c r="FW27" i="166"/>
  <c r="DC27" i="166"/>
  <c r="FE27" i="166"/>
  <c r="DU27" i="166"/>
  <c r="CK27" i="166"/>
  <c r="BS27" i="166"/>
  <c r="Q27" i="166"/>
  <c r="EM27" i="166"/>
  <c r="AI28" i="166"/>
  <c r="BA28" i="166"/>
  <c r="FW28" i="166"/>
  <c r="DC28" i="166"/>
  <c r="FE28" i="166"/>
  <c r="DU28" i="166"/>
  <c r="CK28" i="166"/>
  <c r="BS28" i="166"/>
  <c r="Q28" i="166"/>
  <c r="EM28" i="166"/>
  <c r="AI29" i="166"/>
  <c r="BA29" i="166"/>
  <c r="FW29" i="166"/>
  <c r="DC29" i="166"/>
  <c r="FE29" i="166"/>
  <c r="DU29" i="166"/>
  <c r="CK29" i="166"/>
  <c r="BS29" i="166"/>
  <c r="Q29" i="166"/>
  <c r="EM29" i="166"/>
  <c r="AI30" i="166"/>
  <c r="BA30" i="166"/>
  <c r="FW30" i="166"/>
  <c r="DC30" i="166"/>
  <c r="FE30" i="166"/>
  <c r="DU30" i="166"/>
  <c r="CK30" i="166"/>
  <c r="BS30" i="166"/>
  <c r="Q30" i="166"/>
  <c r="EM30" i="166"/>
  <c r="AI31" i="166"/>
  <c r="BA31" i="166"/>
  <c r="FW31" i="166"/>
  <c r="DC31" i="166"/>
  <c r="FE31" i="166"/>
  <c r="DU31" i="166"/>
  <c r="CK31" i="166"/>
  <c r="BS31" i="166"/>
  <c r="Q31" i="166"/>
  <c r="EM31" i="166"/>
  <c r="AI32" i="166"/>
  <c r="BA32" i="166"/>
  <c r="FW32" i="166"/>
  <c r="DC32" i="166"/>
  <c r="FE32" i="166"/>
  <c r="DU32" i="166"/>
  <c r="CK32" i="166"/>
  <c r="BS32" i="166"/>
  <c r="Q32" i="166"/>
  <c r="EM32" i="166"/>
  <c r="AI33" i="166"/>
  <c r="BA33" i="166"/>
  <c r="FW33" i="166"/>
  <c r="DC33" i="166"/>
  <c r="FE33" i="166"/>
  <c r="DU33" i="166"/>
  <c r="CK33" i="166"/>
  <c r="BS33" i="166"/>
  <c r="Q33" i="166"/>
  <c r="EM33" i="166"/>
  <c r="AI34" i="166"/>
  <c r="BA34" i="166"/>
  <c r="FW34" i="166"/>
  <c r="DC34" i="166"/>
  <c r="FE34" i="166"/>
  <c r="DU34" i="166"/>
  <c r="CK34" i="166"/>
  <c r="BS34" i="166"/>
  <c r="Q34" i="166"/>
  <c r="EM34" i="166"/>
  <c r="AI35" i="166"/>
  <c r="BA35" i="166"/>
  <c r="FW35" i="166"/>
  <c r="DC35" i="166"/>
  <c r="FE35" i="166"/>
  <c r="DU35" i="166"/>
  <c r="CK35" i="166"/>
  <c r="BS35" i="166"/>
  <c r="Q35" i="166"/>
  <c r="EM35" i="166"/>
  <c r="AI36" i="166"/>
  <c r="BA36" i="166"/>
  <c r="FW36" i="166"/>
  <c r="DC36" i="166"/>
  <c r="FE36" i="166"/>
  <c r="DU36" i="166"/>
  <c r="CK36" i="166"/>
  <c r="BS36" i="166"/>
  <c r="Q36" i="166"/>
  <c r="EM36" i="166"/>
  <c r="AI37" i="166"/>
  <c r="BA37" i="166"/>
  <c r="FW37" i="166"/>
  <c r="DC37" i="166"/>
  <c r="FE37" i="166"/>
  <c r="DU37" i="166"/>
  <c r="CK37" i="166"/>
  <c r="BS37" i="166"/>
  <c r="Q37" i="166"/>
  <c r="EM37" i="166"/>
  <c r="AI38" i="166"/>
  <c r="BA38" i="166"/>
  <c r="FW38" i="166"/>
  <c r="DC38" i="166"/>
  <c r="FE38" i="166"/>
  <c r="DU38" i="166"/>
  <c r="CK38" i="166"/>
  <c r="BS38" i="166"/>
  <c r="Q38" i="166"/>
  <c r="EM38" i="166"/>
  <c r="AI39" i="166"/>
  <c r="BA39" i="166"/>
  <c r="FW39" i="166"/>
  <c r="DC39" i="166"/>
  <c r="FE39" i="166"/>
  <c r="DU39" i="166"/>
  <c r="CK39" i="166"/>
  <c r="BS39" i="166"/>
  <c r="Q39" i="166"/>
  <c r="EM39" i="166"/>
  <c r="AI40" i="166"/>
  <c r="BA40" i="166"/>
  <c r="FW40" i="166"/>
  <c r="DC40" i="166"/>
  <c r="FE40" i="166"/>
  <c r="DU40" i="166"/>
  <c r="CK40" i="166"/>
  <c r="BS40" i="166"/>
  <c r="Q40" i="166"/>
  <c r="EM40" i="166"/>
  <c r="AI41" i="166"/>
  <c r="BA41" i="166"/>
  <c r="FW41" i="166"/>
  <c r="DC41" i="166"/>
  <c r="FE41" i="166"/>
  <c r="DU41" i="166"/>
  <c r="CK41" i="166"/>
  <c r="BS41" i="166"/>
  <c r="Q41" i="166"/>
  <c r="EM41" i="166"/>
  <c r="AI42" i="166"/>
  <c r="BA42" i="166"/>
  <c r="FW42" i="166"/>
  <c r="DC42" i="166"/>
  <c r="FE42" i="166"/>
  <c r="DU42" i="166"/>
  <c r="CK42" i="166"/>
  <c r="BS42" i="166"/>
  <c r="Q42" i="166"/>
  <c r="EM42" i="166"/>
  <c r="AI43" i="166"/>
  <c r="BA43" i="166"/>
  <c r="FW43" i="166"/>
  <c r="DC43" i="166"/>
  <c r="FE43" i="166"/>
  <c r="DU43" i="166"/>
  <c r="CK43" i="166"/>
  <c r="BS43" i="166"/>
  <c r="Q43" i="166"/>
  <c r="EM43" i="166"/>
  <c r="AI44" i="166"/>
  <c r="BA44" i="166"/>
  <c r="FW44" i="166"/>
  <c r="DC44" i="166"/>
  <c r="FE44" i="166"/>
  <c r="DU44" i="166"/>
  <c r="CK44" i="166"/>
  <c r="BS44" i="166"/>
  <c r="Q44" i="166"/>
  <c r="EM44" i="166"/>
  <c r="AI45" i="166"/>
  <c r="BA45" i="166"/>
  <c r="FW45" i="166"/>
  <c r="DC45" i="166"/>
  <c r="FE45" i="166"/>
  <c r="DU45" i="166"/>
  <c r="CK45" i="166"/>
  <c r="BS45" i="166"/>
  <c r="Q45" i="166"/>
  <c r="EM45" i="166"/>
  <c r="AI46" i="166"/>
  <c r="BA46" i="166"/>
  <c r="FW46" i="166"/>
  <c r="DC46" i="166"/>
  <c r="FE46" i="166"/>
  <c r="DU46" i="166"/>
  <c r="CK46" i="166"/>
  <c r="BS46" i="166"/>
  <c r="Q46" i="166"/>
  <c r="EM46" i="166"/>
  <c r="AI47" i="166"/>
  <c r="BA47" i="166"/>
  <c r="FW47" i="166"/>
  <c r="DC47" i="166"/>
  <c r="FE47" i="166"/>
  <c r="DU47" i="166"/>
  <c r="CK47" i="166"/>
  <c r="BS47" i="166"/>
  <c r="Q47" i="166"/>
  <c r="EM47" i="166"/>
  <c r="AI48" i="166"/>
  <c r="BA48" i="166"/>
  <c r="FW48" i="166"/>
  <c r="DC48" i="166"/>
  <c r="FE48" i="166"/>
  <c r="DU48" i="166"/>
  <c r="CK48" i="166"/>
  <c r="BS48" i="166"/>
  <c r="Q48" i="166"/>
  <c r="EM48" i="166"/>
  <c r="AI49" i="166"/>
  <c r="BA49" i="166"/>
  <c r="FW49" i="166"/>
  <c r="DC49" i="166"/>
  <c r="FE49" i="166"/>
  <c r="DU49" i="166"/>
  <c r="CK49" i="166"/>
  <c r="BS49" i="166"/>
  <c r="Q49" i="166"/>
  <c r="EM49" i="166"/>
  <c r="AI50" i="166"/>
  <c r="BA50" i="166"/>
  <c r="FW50" i="166"/>
  <c r="DC50" i="166"/>
  <c r="FE50" i="166"/>
  <c r="DU50" i="166"/>
  <c r="CK50" i="166"/>
  <c r="BS50" i="166"/>
  <c r="Q50" i="166"/>
  <c r="EM50" i="166"/>
  <c r="AI51" i="166"/>
  <c r="BA51" i="166"/>
  <c r="FW51" i="166"/>
  <c r="DC51" i="166"/>
  <c r="FE51" i="166"/>
  <c r="DU51" i="166"/>
  <c r="CK51" i="166"/>
  <c r="BS51" i="166"/>
  <c r="Q51" i="166"/>
  <c r="EM51" i="166"/>
  <c r="AI52" i="166"/>
  <c r="BA52" i="166"/>
  <c r="FW52" i="166"/>
  <c r="DC52" i="166"/>
  <c r="FE52" i="166"/>
  <c r="DU52" i="166"/>
  <c r="CK52" i="166"/>
  <c r="BS52" i="166"/>
  <c r="Q52" i="166"/>
  <c r="EM52" i="166"/>
  <c r="BA2" i="166"/>
  <c r="FW2" i="166"/>
  <c r="DC2" i="166"/>
  <c r="FE2" i="166"/>
  <c r="DU2" i="166"/>
  <c r="CK2" i="166"/>
  <c r="BS2" i="166"/>
  <c r="Q2" i="166"/>
  <c r="EM2" i="166"/>
  <c r="AI2" i="166"/>
  <c r="BA1" i="166"/>
  <c r="FW1" i="166"/>
  <c r="DC1" i="166"/>
  <c r="FE1" i="166"/>
  <c r="DU1" i="166"/>
  <c r="CK1" i="166"/>
  <c r="BS1" i="166"/>
  <c r="Q1" i="166"/>
  <c r="EM1" i="166"/>
  <c r="AI1" i="166"/>
  <c r="AH3" i="166"/>
  <c r="AZ3" i="166"/>
  <c r="FV3" i="166"/>
  <c r="DB3" i="166"/>
  <c r="FD3" i="166"/>
  <c r="DT3" i="166"/>
  <c r="CJ3" i="166"/>
  <c r="BR3" i="166"/>
  <c r="P3" i="166"/>
  <c r="EL3" i="166"/>
  <c r="AH4" i="166"/>
  <c r="AZ4" i="166"/>
  <c r="FV4" i="166"/>
  <c r="DB4" i="166"/>
  <c r="FD4" i="166"/>
  <c r="DT4" i="166"/>
  <c r="CJ4" i="166"/>
  <c r="BR4" i="166"/>
  <c r="P4" i="166"/>
  <c r="EL4" i="166"/>
  <c r="AH5" i="166"/>
  <c r="AZ5" i="166"/>
  <c r="FV5" i="166"/>
  <c r="DB5" i="166"/>
  <c r="FD5" i="166"/>
  <c r="DT5" i="166"/>
  <c r="CJ5" i="166"/>
  <c r="BR5" i="166"/>
  <c r="P5" i="166"/>
  <c r="EL5" i="166"/>
  <c r="AH6" i="166"/>
  <c r="AZ6" i="166"/>
  <c r="FV6" i="166"/>
  <c r="DB6" i="166"/>
  <c r="FD6" i="166"/>
  <c r="DT6" i="166"/>
  <c r="CJ6" i="166"/>
  <c r="BR6" i="166"/>
  <c r="P6" i="166"/>
  <c r="EL6" i="166"/>
  <c r="AH7" i="166"/>
  <c r="AZ7" i="166"/>
  <c r="FV7" i="166"/>
  <c r="DB7" i="166"/>
  <c r="FD7" i="166"/>
  <c r="DT7" i="166"/>
  <c r="CJ7" i="166"/>
  <c r="BR7" i="166"/>
  <c r="P7" i="166"/>
  <c r="EL7" i="166"/>
  <c r="AH8" i="166"/>
  <c r="AZ8" i="166"/>
  <c r="FV8" i="166"/>
  <c r="DB8" i="166"/>
  <c r="FD8" i="166"/>
  <c r="DT8" i="166"/>
  <c r="CJ8" i="166"/>
  <c r="BR8" i="166"/>
  <c r="P8" i="166"/>
  <c r="EL8" i="166"/>
  <c r="AH9" i="166"/>
  <c r="AZ9" i="166"/>
  <c r="FV9" i="166"/>
  <c r="DB9" i="166"/>
  <c r="FD9" i="166"/>
  <c r="DT9" i="166"/>
  <c r="CJ9" i="166"/>
  <c r="BR9" i="166"/>
  <c r="P9" i="166"/>
  <c r="EL9" i="166"/>
  <c r="AH10" i="166"/>
  <c r="AZ10" i="166"/>
  <c r="FV10" i="166"/>
  <c r="DB10" i="166"/>
  <c r="FD10" i="166"/>
  <c r="DT10" i="166"/>
  <c r="CJ10" i="166"/>
  <c r="BR10" i="166"/>
  <c r="P10" i="166"/>
  <c r="EL10" i="166"/>
  <c r="AH11" i="166"/>
  <c r="AZ11" i="166"/>
  <c r="FV11" i="166"/>
  <c r="DB11" i="166"/>
  <c r="FD11" i="166"/>
  <c r="DT11" i="166"/>
  <c r="CJ11" i="166"/>
  <c r="BR11" i="166"/>
  <c r="P11" i="166"/>
  <c r="EL11" i="166"/>
  <c r="AH12" i="166"/>
  <c r="AZ12" i="166"/>
  <c r="FV12" i="166"/>
  <c r="DB12" i="166"/>
  <c r="FD12" i="166"/>
  <c r="DT12" i="166"/>
  <c r="CJ12" i="166"/>
  <c r="BR12" i="166"/>
  <c r="P12" i="166"/>
  <c r="EL12" i="166"/>
  <c r="AH13" i="166"/>
  <c r="AZ13" i="166"/>
  <c r="FV13" i="166"/>
  <c r="DB13" i="166"/>
  <c r="FD13" i="166"/>
  <c r="DT13" i="166"/>
  <c r="CJ13" i="166"/>
  <c r="BR13" i="166"/>
  <c r="P13" i="166"/>
  <c r="EL13" i="166"/>
  <c r="AH14" i="166"/>
  <c r="AZ14" i="166"/>
  <c r="FV14" i="166"/>
  <c r="DB14" i="166"/>
  <c r="FD14" i="166"/>
  <c r="DT14" i="166"/>
  <c r="CJ14" i="166"/>
  <c r="BR14" i="166"/>
  <c r="P14" i="166"/>
  <c r="EL14" i="166"/>
  <c r="AH15" i="166"/>
  <c r="AZ15" i="166"/>
  <c r="FV15" i="166"/>
  <c r="DB15" i="166"/>
  <c r="FD15" i="166"/>
  <c r="DT15" i="166"/>
  <c r="CJ15" i="166"/>
  <c r="BR15" i="166"/>
  <c r="P15" i="166"/>
  <c r="EL15" i="166"/>
  <c r="AH16" i="166"/>
  <c r="AZ16" i="166"/>
  <c r="FV16" i="166"/>
  <c r="DB16" i="166"/>
  <c r="FD16" i="166"/>
  <c r="DT16" i="166"/>
  <c r="CJ16" i="166"/>
  <c r="BR16" i="166"/>
  <c r="P16" i="166"/>
  <c r="EL16" i="166"/>
  <c r="AH17" i="166"/>
  <c r="AZ17" i="166"/>
  <c r="FV17" i="166"/>
  <c r="DB17" i="166"/>
  <c r="FD17" i="166"/>
  <c r="DT17" i="166"/>
  <c r="CJ17" i="166"/>
  <c r="BR17" i="166"/>
  <c r="P17" i="166"/>
  <c r="EL17" i="166"/>
  <c r="AH18" i="166"/>
  <c r="AZ18" i="166"/>
  <c r="FV18" i="166"/>
  <c r="DB18" i="166"/>
  <c r="FD18" i="166"/>
  <c r="DT18" i="166"/>
  <c r="CJ18" i="166"/>
  <c r="BR18" i="166"/>
  <c r="P18" i="166"/>
  <c r="EL18" i="166"/>
  <c r="AH19" i="166"/>
  <c r="AZ19" i="166"/>
  <c r="FV19" i="166"/>
  <c r="DB19" i="166"/>
  <c r="FD19" i="166"/>
  <c r="DT19" i="166"/>
  <c r="CJ19" i="166"/>
  <c r="BR19" i="166"/>
  <c r="P19" i="166"/>
  <c r="EL19" i="166"/>
  <c r="AH20" i="166"/>
  <c r="AZ20" i="166"/>
  <c r="FV20" i="166"/>
  <c r="DB20" i="166"/>
  <c r="FD20" i="166"/>
  <c r="DT20" i="166"/>
  <c r="CJ20" i="166"/>
  <c r="BR20" i="166"/>
  <c r="P20" i="166"/>
  <c r="EL20" i="166"/>
  <c r="AH21" i="166"/>
  <c r="AZ21" i="166"/>
  <c r="FV21" i="166"/>
  <c r="DB21" i="166"/>
  <c r="FD21" i="166"/>
  <c r="DT21" i="166"/>
  <c r="CJ21" i="166"/>
  <c r="BR21" i="166"/>
  <c r="P21" i="166"/>
  <c r="EL21" i="166"/>
  <c r="AH22" i="166"/>
  <c r="AZ22" i="166"/>
  <c r="FV22" i="166"/>
  <c r="DB22" i="166"/>
  <c r="FD22" i="166"/>
  <c r="DT22" i="166"/>
  <c r="CJ22" i="166"/>
  <c r="BR22" i="166"/>
  <c r="P22" i="166"/>
  <c r="EL22" i="166"/>
  <c r="AH23" i="166"/>
  <c r="AZ23" i="166"/>
  <c r="FV23" i="166"/>
  <c r="DB23" i="166"/>
  <c r="FD23" i="166"/>
  <c r="DT23" i="166"/>
  <c r="CJ23" i="166"/>
  <c r="BR23" i="166"/>
  <c r="P23" i="166"/>
  <c r="EL23" i="166"/>
  <c r="AH24" i="166"/>
  <c r="AZ24" i="166"/>
  <c r="FV24" i="166"/>
  <c r="DB24" i="166"/>
  <c r="FD24" i="166"/>
  <c r="DT24" i="166"/>
  <c r="CJ24" i="166"/>
  <c r="BR24" i="166"/>
  <c r="P24" i="166"/>
  <c r="EL24" i="166"/>
  <c r="AH25" i="166"/>
  <c r="AZ25" i="166"/>
  <c r="FV25" i="166"/>
  <c r="DB25" i="166"/>
  <c r="FD25" i="166"/>
  <c r="DT25" i="166"/>
  <c r="CJ25" i="166"/>
  <c r="BR25" i="166"/>
  <c r="P25" i="166"/>
  <c r="EL25" i="166"/>
  <c r="AH26" i="166"/>
  <c r="AZ26" i="166"/>
  <c r="FV26" i="166"/>
  <c r="DB26" i="166"/>
  <c r="FD26" i="166"/>
  <c r="DT26" i="166"/>
  <c r="CJ26" i="166"/>
  <c r="BR26" i="166"/>
  <c r="P26" i="166"/>
  <c r="EL26" i="166"/>
  <c r="AH27" i="166"/>
  <c r="AZ27" i="166"/>
  <c r="FV27" i="166"/>
  <c r="DB27" i="166"/>
  <c r="FD27" i="166"/>
  <c r="DT27" i="166"/>
  <c r="CJ27" i="166"/>
  <c r="BR27" i="166"/>
  <c r="P27" i="166"/>
  <c r="EL27" i="166"/>
  <c r="AH28" i="166"/>
  <c r="AZ28" i="166"/>
  <c r="FV28" i="166"/>
  <c r="DB28" i="166"/>
  <c r="FD28" i="166"/>
  <c r="DT28" i="166"/>
  <c r="CJ28" i="166"/>
  <c r="BR28" i="166"/>
  <c r="P28" i="166"/>
  <c r="EL28" i="166"/>
  <c r="AH29" i="166"/>
  <c r="AZ29" i="166"/>
  <c r="FV29" i="166"/>
  <c r="DB29" i="166"/>
  <c r="FD29" i="166"/>
  <c r="DT29" i="166"/>
  <c r="CJ29" i="166"/>
  <c r="BR29" i="166"/>
  <c r="P29" i="166"/>
  <c r="EL29" i="166"/>
  <c r="AH30" i="166"/>
  <c r="AZ30" i="166"/>
  <c r="FV30" i="166"/>
  <c r="DB30" i="166"/>
  <c r="FD30" i="166"/>
  <c r="DT30" i="166"/>
  <c r="CJ30" i="166"/>
  <c r="BR30" i="166"/>
  <c r="P30" i="166"/>
  <c r="EL30" i="166"/>
  <c r="AH31" i="166"/>
  <c r="AZ31" i="166"/>
  <c r="FV31" i="166"/>
  <c r="DB31" i="166"/>
  <c r="FD31" i="166"/>
  <c r="DT31" i="166"/>
  <c r="CJ31" i="166"/>
  <c r="BR31" i="166"/>
  <c r="P31" i="166"/>
  <c r="EL31" i="166"/>
  <c r="AH32" i="166"/>
  <c r="AZ32" i="166"/>
  <c r="FV32" i="166"/>
  <c r="DB32" i="166"/>
  <c r="FD32" i="166"/>
  <c r="DT32" i="166"/>
  <c r="CJ32" i="166"/>
  <c r="BR32" i="166"/>
  <c r="P32" i="166"/>
  <c r="EL32" i="166"/>
  <c r="AH33" i="166"/>
  <c r="AZ33" i="166"/>
  <c r="FV33" i="166"/>
  <c r="DB33" i="166"/>
  <c r="FD33" i="166"/>
  <c r="DT33" i="166"/>
  <c r="CJ33" i="166"/>
  <c r="BR33" i="166"/>
  <c r="P33" i="166"/>
  <c r="EL33" i="166"/>
  <c r="AH34" i="166"/>
  <c r="AZ34" i="166"/>
  <c r="FV34" i="166"/>
  <c r="DB34" i="166"/>
  <c r="FD34" i="166"/>
  <c r="DT34" i="166"/>
  <c r="CJ34" i="166"/>
  <c r="BR34" i="166"/>
  <c r="P34" i="166"/>
  <c r="EL34" i="166"/>
  <c r="AH35" i="166"/>
  <c r="AZ35" i="166"/>
  <c r="FV35" i="166"/>
  <c r="DB35" i="166"/>
  <c r="FD35" i="166"/>
  <c r="DT35" i="166"/>
  <c r="CJ35" i="166"/>
  <c r="BR35" i="166"/>
  <c r="P35" i="166"/>
  <c r="EL35" i="166"/>
  <c r="AH36" i="166"/>
  <c r="AZ36" i="166"/>
  <c r="FV36" i="166"/>
  <c r="DB36" i="166"/>
  <c r="FD36" i="166"/>
  <c r="DT36" i="166"/>
  <c r="CJ36" i="166"/>
  <c r="BR36" i="166"/>
  <c r="P36" i="166"/>
  <c r="EL36" i="166"/>
  <c r="AH37" i="166"/>
  <c r="AZ37" i="166"/>
  <c r="FV37" i="166"/>
  <c r="DB37" i="166"/>
  <c r="FD37" i="166"/>
  <c r="DT37" i="166"/>
  <c r="CJ37" i="166"/>
  <c r="BR37" i="166"/>
  <c r="P37" i="166"/>
  <c r="EL37" i="166"/>
  <c r="AH38" i="166"/>
  <c r="AZ38" i="166"/>
  <c r="FV38" i="166"/>
  <c r="DB38" i="166"/>
  <c r="FD38" i="166"/>
  <c r="DT38" i="166"/>
  <c r="CJ38" i="166"/>
  <c r="BR38" i="166"/>
  <c r="P38" i="166"/>
  <c r="EL38" i="166"/>
  <c r="AH39" i="166"/>
  <c r="AZ39" i="166"/>
  <c r="FV39" i="166"/>
  <c r="DB39" i="166"/>
  <c r="FD39" i="166"/>
  <c r="DT39" i="166"/>
  <c r="CJ39" i="166"/>
  <c r="BR39" i="166"/>
  <c r="P39" i="166"/>
  <c r="EL39" i="166"/>
  <c r="AH40" i="166"/>
  <c r="AZ40" i="166"/>
  <c r="FV40" i="166"/>
  <c r="DB40" i="166"/>
  <c r="FD40" i="166"/>
  <c r="DT40" i="166"/>
  <c r="CJ40" i="166"/>
  <c r="BR40" i="166"/>
  <c r="P40" i="166"/>
  <c r="EL40" i="166"/>
  <c r="AH41" i="166"/>
  <c r="AZ41" i="166"/>
  <c r="FV41" i="166"/>
  <c r="DB41" i="166"/>
  <c r="FD41" i="166"/>
  <c r="DT41" i="166"/>
  <c r="CJ41" i="166"/>
  <c r="BR41" i="166"/>
  <c r="P41" i="166"/>
  <c r="EL41" i="166"/>
  <c r="AH42" i="166"/>
  <c r="AZ42" i="166"/>
  <c r="FV42" i="166"/>
  <c r="DB42" i="166"/>
  <c r="FD42" i="166"/>
  <c r="DT42" i="166"/>
  <c r="CJ42" i="166"/>
  <c r="BR42" i="166"/>
  <c r="P42" i="166"/>
  <c r="EL42" i="166"/>
  <c r="AH43" i="166"/>
  <c r="AZ43" i="166"/>
  <c r="FV43" i="166"/>
  <c r="DB43" i="166"/>
  <c r="FD43" i="166"/>
  <c r="DT43" i="166"/>
  <c r="CJ43" i="166"/>
  <c r="BR43" i="166"/>
  <c r="P43" i="166"/>
  <c r="EL43" i="166"/>
  <c r="AH44" i="166"/>
  <c r="AZ44" i="166"/>
  <c r="FV44" i="166"/>
  <c r="DB44" i="166"/>
  <c r="FD44" i="166"/>
  <c r="DT44" i="166"/>
  <c r="CJ44" i="166"/>
  <c r="BR44" i="166"/>
  <c r="P44" i="166"/>
  <c r="EL44" i="166"/>
  <c r="AH45" i="166"/>
  <c r="AZ45" i="166"/>
  <c r="FV45" i="166"/>
  <c r="DB45" i="166"/>
  <c r="FD45" i="166"/>
  <c r="DT45" i="166"/>
  <c r="CJ45" i="166"/>
  <c r="BR45" i="166"/>
  <c r="P45" i="166"/>
  <c r="EL45" i="166"/>
  <c r="AH46" i="166"/>
  <c r="AZ46" i="166"/>
  <c r="FV46" i="166"/>
  <c r="DB46" i="166"/>
  <c r="FD46" i="166"/>
  <c r="DT46" i="166"/>
  <c r="CJ46" i="166"/>
  <c r="BR46" i="166"/>
  <c r="P46" i="166"/>
  <c r="EL46" i="166"/>
  <c r="AH47" i="166"/>
  <c r="AZ47" i="166"/>
  <c r="FV47" i="166"/>
  <c r="DB47" i="166"/>
  <c r="FD47" i="166"/>
  <c r="DT47" i="166"/>
  <c r="CJ47" i="166"/>
  <c r="BR47" i="166"/>
  <c r="P47" i="166"/>
  <c r="EL47" i="166"/>
  <c r="AH48" i="166"/>
  <c r="AZ48" i="166"/>
  <c r="FV48" i="166"/>
  <c r="DB48" i="166"/>
  <c r="FD48" i="166"/>
  <c r="DT48" i="166"/>
  <c r="CJ48" i="166"/>
  <c r="BR48" i="166"/>
  <c r="P48" i="166"/>
  <c r="EL48" i="166"/>
  <c r="AH49" i="166"/>
  <c r="AZ49" i="166"/>
  <c r="FV49" i="166"/>
  <c r="DB49" i="166"/>
  <c r="FD49" i="166"/>
  <c r="DT49" i="166"/>
  <c r="CJ49" i="166"/>
  <c r="BR49" i="166"/>
  <c r="P49" i="166"/>
  <c r="EL49" i="166"/>
  <c r="AH50" i="166"/>
  <c r="AZ50" i="166"/>
  <c r="FV50" i="166"/>
  <c r="DB50" i="166"/>
  <c r="FD50" i="166"/>
  <c r="DT50" i="166"/>
  <c r="CJ50" i="166"/>
  <c r="BR50" i="166"/>
  <c r="P50" i="166"/>
  <c r="EL50" i="166"/>
  <c r="AH51" i="166"/>
  <c r="AZ51" i="166"/>
  <c r="FV51" i="166"/>
  <c r="DB51" i="166"/>
  <c r="FD51" i="166"/>
  <c r="DT51" i="166"/>
  <c r="CJ51" i="166"/>
  <c r="BR51" i="166"/>
  <c r="P51" i="166"/>
  <c r="EL51" i="166"/>
  <c r="AH52" i="166"/>
  <c r="AZ52" i="166"/>
  <c r="FV52" i="166"/>
  <c r="DB52" i="166"/>
  <c r="FD52" i="166"/>
  <c r="DT52" i="166"/>
  <c r="CJ52" i="166"/>
  <c r="BR52" i="166"/>
  <c r="P52" i="166"/>
  <c r="EL52" i="166"/>
  <c r="AZ2" i="166"/>
  <c r="FV2" i="166"/>
  <c r="DB2" i="166"/>
  <c r="FD2" i="166"/>
  <c r="DT2" i="166"/>
  <c r="CJ2" i="166"/>
  <c r="BR2" i="166"/>
  <c r="P2" i="166"/>
  <c r="EL2" i="166"/>
  <c r="AH2" i="166"/>
  <c r="AZ1" i="166"/>
  <c r="FV1" i="166"/>
  <c r="DB1" i="166"/>
  <c r="FD1" i="166"/>
  <c r="DT1" i="166"/>
  <c r="CJ1" i="166"/>
  <c r="BR1" i="166"/>
  <c r="P1" i="166"/>
  <c r="EL1" i="166"/>
  <c r="AH1" i="166"/>
  <c r="AG3" i="166"/>
  <c r="AY3" i="166"/>
  <c r="FU3" i="166"/>
  <c r="DA3" i="166"/>
  <c r="FC3" i="166"/>
  <c r="DS3" i="166"/>
  <c r="CI3" i="166"/>
  <c r="BQ3" i="166"/>
  <c r="O3" i="166"/>
  <c r="EK3" i="166"/>
  <c r="AG4" i="166"/>
  <c r="AY4" i="166"/>
  <c r="FU4" i="166"/>
  <c r="DA4" i="166"/>
  <c r="FC4" i="166"/>
  <c r="DS4" i="166"/>
  <c r="CI4" i="166"/>
  <c r="BQ4" i="166"/>
  <c r="O4" i="166"/>
  <c r="EK4" i="166"/>
  <c r="AG5" i="166"/>
  <c r="AY5" i="166"/>
  <c r="FU5" i="166"/>
  <c r="DA5" i="166"/>
  <c r="FC5" i="166"/>
  <c r="DS5" i="166"/>
  <c r="CI5" i="166"/>
  <c r="BQ5" i="166"/>
  <c r="O5" i="166"/>
  <c r="EK5" i="166"/>
  <c r="AG6" i="166"/>
  <c r="AY6" i="166"/>
  <c r="FU6" i="166"/>
  <c r="DA6" i="166"/>
  <c r="FC6" i="166"/>
  <c r="DS6" i="166"/>
  <c r="CI6" i="166"/>
  <c r="BQ6" i="166"/>
  <c r="O6" i="166"/>
  <c r="EK6" i="166"/>
  <c r="AG7" i="166"/>
  <c r="AY7" i="166"/>
  <c r="FU7" i="166"/>
  <c r="DA7" i="166"/>
  <c r="FC7" i="166"/>
  <c r="DS7" i="166"/>
  <c r="CI7" i="166"/>
  <c r="BQ7" i="166"/>
  <c r="O7" i="166"/>
  <c r="EK7" i="166"/>
  <c r="AG8" i="166"/>
  <c r="AY8" i="166"/>
  <c r="FU8" i="166"/>
  <c r="DA8" i="166"/>
  <c r="FC8" i="166"/>
  <c r="DS8" i="166"/>
  <c r="CI8" i="166"/>
  <c r="BQ8" i="166"/>
  <c r="O8" i="166"/>
  <c r="EK8" i="166"/>
  <c r="AG9" i="166"/>
  <c r="AY9" i="166"/>
  <c r="FU9" i="166"/>
  <c r="DA9" i="166"/>
  <c r="FC9" i="166"/>
  <c r="DS9" i="166"/>
  <c r="CI9" i="166"/>
  <c r="BQ9" i="166"/>
  <c r="O9" i="166"/>
  <c r="EK9" i="166"/>
  <c r="AG10" i="166"/>
  <c r="AY10" i="166"/>
  <c r="FU10" i="166"/>
  <c r="DA10" i="166"/>
  <c r="FC10" i="166"/>
  <c r="DS10" i="166"/>
  <c r="CI10" i="166"/>
  <c r="BQ10" i="166"/>
  <c r="O10" i="166"/>
  <c r="EK10" i="166"/>
  <c r="AG11" i="166"/>
  <c r="AY11" i="166"/>
  <c r="FU11" i="166"/>
  <c r="DA11" i="166"/>
  <c r="FC11" i="166"/>
  <c r="DS11" i="166"/>
  <c r="CI11" i="166"/>
  <c r="BQ11" i="166"/>
  <c r="O11" i="166"/>
  <c r="EK11" i="166"/>
  <c r="AG12" i="166"/>
  <c r="AY12" i="166"/>
  <c r="FU12" i="166"/>
  <c r="DA12" i="166"/>
  <c r="FC12" i="166"/>
  <c r="DS12" i="166"/>
  <c r="CI12" i="166"/>
  <c r="BQ12" i="166"/>
  <c r="O12" i="166"/>
  <c r="EK12" i="166"/>
  <c r="AG13" i="166"/>
  <c r="AY13" i="166"/>
  <c r="FU13" i="166"/>
  <c r="DA13" i="166"/>
  <c r="FC13" i="166"/>
  <c r="DS13" i="166"/>
  <c r="CI13" i="166"/>
  <c r="BQ13" i="166"/>
  <c r="O13" i="166"/>
  <c r="EK13" i="166"/>
  <c r="AG14" i="166"/>
  <c r="AY14" i="166"/>
  <c r="FU14" i="166"/>
  <c r="DA14" i="166"/>
  <c r="FC14" i="166"/>
  <c r="DS14" i="166"/>
  <c r="CI14" i="166"/>
  <c r="BQ14" i="166"/>
  <c r="O14" i="166"/>
  <c r="EK14" i="166"/>
  <c r="AG15" i="166"/>
  <c r="AY15" i="166"/>
  <c r="FU15" i="166"/>
  <c r="DA15" i="166"/>
  <c r="FC15" i="166"/>
  <c r="DS15" i="166"/>
  <c r="CI15" i="166"/>
  <c r="BQ15" i="166"/>
  <c r="O15" i="166"/>
  <c r="EK15" i="166"/>
  <c r="AG16" i="166"/>
  <c r="AY16" i="166"/>
  <c r="FU16" i="166"/>
  <c r="DA16" i="166"/>
  <c r="FC16" i="166"/>
  <c r="DS16" i="166"/>
  <c r="CI16" i="166"/>
  <c r="BQ16" i="166"/>
  <c r="O16" i="166"/>
  <c r="EK16" i="166"/>
  <c r="AG17" i="166"/>
  <c r="AY17" i="166"/>
  <c r="FU17" i="166"/>
  <c r="DA17" i="166"/>
  <c r="FC17" i="166"/>
  <c r="DS17" i="166"/>
  <c r="CI17" i="166"/>
  <c r="BQ17" i="166"/>
  <c r="O17" i="166"/>
  <c r="EK17" i="166"/>
  <c r="AG18" i="166"/>
  <c r="AY18" i="166"/>
  <c r="FU18" i="166"/>
  <c r="DA18" i="166"/>
  <c r="FC18" i="166"/>
  <c r="DS18" i="166"/>
  <c r="CI18" i="166"/>
  <c r="BQ18" i="166"/>
  <c r="O18" i="166"/>
  <c r="EK18" i="166"/>
  <c r="AG19" i="166"/>
  <c r="AY19" i="166"/>
  <c r="FU19" i="166"/>
  <c r="DA19" i="166"/>
  <c r="FC19" i="166"/>
  <c r="DS19" i="166"/>
  <c r="CI19" i="166"/>
  <c r="BQ19" i="166"/>
  <c r="O19" i="166"/>
  <c r="EK19" i="166"/>
  <c r="AG20" i="166"/>
  <c r="AY20" i="166"/>
  <c r="FU20" i="166"/>
  <c r="DA20" i="166"/>
  <c r="FC20" i="166"/>
  <c r="DS20" i="166"/>
  <c r="CI20" i="166"/>
  <c r="BQ20" i="166"/>
  <c r="O20" i="166"/>
  <c r="EK20" i="166"/>
  <c r="AG21" i="166"/>
  <c r="AY21" i="166"/>
  <c r="FU21" i="166"/>
  <c r="DA21" i="166"/>
  <c r="FC21" i="166"/>
  <c r="DS21" i="166"/>
  <c r="CI21" i="166"/>
  <c r="BQ21" i="166"/>
  <c r="O21" i="166"/>
  <c r="EK21" i="166"/>
  <c r="AG22" i="166"/>
  <c r="AY22" i="166"/>
  <c r="FU22" i="166"/>
  <c r="DA22" i="166"/>
  <c r="FC22" i="166"/>
  <c r="DS22" i="166"/>
  <c r="CI22" i="166"/>
  <c r="BQ22" i="166"/>
  <c r="O22" i="166"/>
  <c r="EK22" i="166"/>
  <c r="AG23" i="166"/>
  <c r="AY23" i="166"/>
  <c r="FU23" i="166"/>
  <c r="DA23" i="166"/>
  <c r="FC23" i="166"/>
  <c r="DS23" i="166"/>
  <c r="CI23" i="166"/>
  <c r="BQ23" i="166"/>
  <c r="O23" i="166"/>
  <c r="EK23" i="166"/>
  <c r="AG24" i="166"/>
  <c r="AY24" i="166"/>
  <c r="FU24" i="166"/>
  <c r="DA24" i="166"/>
  <c r="FC24" i="166"/>
  <c r="DS24" i="166"/>
  <c r="CI24" i="166"/>
  <c r="BQ24" i="166"/>
  <c r="O24" i="166"/>
  <c r="EK24" i="166"/>
  <c r="AG25" i="166"/>
  <c r="AY25" i="166"/>
  <c r="FU25" i="166"/>
  <c r="DA25" i="166"/>
  <c r="FC25" i="166"/>
  <c r="DS25" i="166"/>
  <c r="CI25" i="166"/>
  <c r="BQ25" i="166"/>
  <c r="O25" i="166"/>
  <c r="EK25" i="166"/>
  <c r="AG26" i="166"/>
  <c r="AY26" i="166"/>
  <c r="FU26" i="166"/>
  <c r="DA26" i="166"/>
  <c r="FC26" i="166"/>
  <c r="DS26" i="166"/>
  <c r="CI26" i="166"/>
  <c r="BQ26" i="166"/>
  <c r="O26" i="166"/>
  <c r="EK26" i="166"/>
  <c r="AG27" i="166"/>
  <c r="AY27" i="166"/>
  <c r="FU27" i="166"/>
  <c r="DA27" i="166"/>
  <c r="FC27" i="166"/>
  <c r="DS27" i="166"/>
  <c r="CI27" i="166"/>
  <c r="BQ27" i="166"/>
  <c r="O27" i="166"/>
  <c r="EK27" i="166"/>
  <c r="AG28" i="166"/>
  <c r="AY28" i="166"/>
  <c r="FU28" i="166"/>
  <c r="DA28" i="166"/>
  <c r="FC28" i="166"/>
  <c r="DS28" i="166"/>
  <c r="CI28" i="166"/>
  <c r="BQ28" i="166"/>
  <c r="O28" i="166"/>
  <c r="EK28" i="166"/>
  <c r="AG29" i="166"/>
  <c r="AY29" i="166"/>
  <c r="FU29" i="166"/>
  <c r="DA29" i="166"/>
  <c r="FC29" i="166"/>
  <c r="DS29" i="166"/>
  <c r="CI29" i="166"/>
  <c r="BQ29" i="166"/>
  <c r="O29" i="166"/>
  <c r="EK29" i="166"/>
  <c r="AG30" i="166"/>
  <c r="AY30" i="166"/>
  <c r="FU30" i="166"/>
  <c r="DA30" i="166"/>
  <c r="FC30" i="166"/>
  <c r="DS30" i="166"/>
  <c r="CI30" i="166"/>
  <c r="BQ30" i="166"/>
  <c r="O30" i="166"/>
  <c r="EK30" i="166"/>
  <c r="AG31" i="166"/>
  <c r="AY31" i="166"/>
  <c r="FU31" i="166"/>
  <c r="DA31" i="166"/>
  <c r="FC31" i="166"/>
  <c r="DS31" i="166"/>
  <c r="CI31" i="166"/>
  <c r="BQ31" i="166"/>
  <c r="O31" i="166"/>
  <c r="EK31" i="166"/>
  <c r="AG32" i="166"/>
  <c r="AY32" i="166"/>
  <c r="FU32" i="166"/>
  <c r="DA32" i="166"/>
  <c r="FC32" i="166"/>
  <c r="DS32" i="166"/>
  <c r="CI32" i="166"/>
  <c r="BQ32" i="166"/>
  <c r="O32" i="166"/>
  <c r="EK32" i="166"/>
  <c r="AG33" i="166"/>
  <c r="AY33" i="166"/>
  <c r="FU33" i="166"/>
  <c r="DA33" i="166"/>
  <c r="FC33" i="166"/>
  <c r="DS33" i="166"/>
  <c r="CI33" i="166"/>
  <c r="BQ33" i="166"/>
  <c r="O33" i="166"/>
  <c r="EK33" i="166"/>
  <c r="AG34" i="166"/>
  <c r="AY34" i="166"/>
  <c r="FU34" i="166"/>
  <c r="DA34" i="166"/>
  <c r="FC34" i="166"/>
  <c r="DS34" i="166"/>
  <c r="CI34" i="166"/>
  <c r="BQ34" i="166"/>
  <c r="O34" i="166"/>
  <c r="EK34" i="166"/>
  <c r="AG35" i="166"/>
  <c r="AY35" i="166"/>
  <c r="FU35" i="166"/>
  <c r="DA35" i="166"/>
  <c r="FC35" i="166"/>
  <c r="DS35" i="166"/>
  <c r="CI35" i="166"/>
  <c r="BQ35" i="166"/>
  <c r="O35" i="166"/>
  <c r="EK35" i="166"/>
  <c r="AG36" i="166"/>
  <c r="AY36" i="166"/>
  <c r="FU36" i="166"/>
  <c r="DA36" i="166"/>
  <c r="FC36" i="166"/>
  <c r="DS36" i="166"/>
  <c r="CI36" i="166"/>
  <c r="BQ36" i="166"/>
  <c r="O36" i="166"/>
  <c r="EK36" i="166"/>
  <c r="AG37" i="166"/>
  <c r="AY37" i="166"/>
  <c r="FU37" i="166"/>
  <c r="DA37" i="166"/>
  <c r="FC37" i="166"/>
  <c r="DS37" i="166"/>
  <c r="CI37" i="166"/>
  <c r="BQ37" i="166"/>
  <c r="O37" i="166"/>
  <c r="EK37" i="166"/>
  <c r="AG38" i="166"/>
  <c r="AY38" i="166"/>
  <c r="FU38" i="166"/>
  <c r="DA38" i="166"/>
  <c r="FC38" i="166"/>
  <c r="DS38" i="166"/>
  <c r="CI38" i="166"/>
  <c r="BQ38" i="166"/>
  <c r="O38" i="166"/>
  <c r="EK38" i="166"/>
  <c r="AG39" i="166"/>
  <c r="AY39" i="166"/>
  <c r="FU39" i="166"/>
  <c r="DA39" i="166"/>
  <c r="FC39" i="166"/>
  <c r="DS39" i="166"/>
  <c r="CI39" i="166"/>
  <c r="BQ39" i="166"/>
  <c r="O39" i="166"/>
  <c r="EK39" i="166"/>
  <c r="AG40" i="166"/>
  <c r="AY40" i="166"/>
  <c r="FU40" i="166"/>
  <c r="DA40" i="166"/>
  <c r="FC40" i="166"/>
  <c r="DS40" i="166"/>
  <c r="CI40" i="166"/>
  <c r="BQ40" i="166"/>
  <c r="O40" i="166"/>
  <c r="EK40" i="166"/>
  <c r="AG41" i="166"/>
  <c r="AY41" i="166"/>
  <c r="FU41" i="166"/>
  <c r="DA41" i="166"/>
  <c r="FC41" i="166"/>
  <c r="DS41" i="166"/>
  <c r="CI41" i="166"/>
  <c r="BQ41" i="166"/>
  <c r="O41" i="166"/>
  <c r="EK41" i="166"/>
  <c r="AG42" i="166"/>
  <c r="AY42" i="166"/>
  <c r="FU42" i="166"/>
  <c r="DA42" i="166"/>
  <c r="FC42" i="166"/>
  <c r="DS42" i="166"/>
  <c r="CI42" i="166"/>
  <c r="BQ42" i="166"/>
  <c r="O42" i="166"/>
  <c r="EK42" i="166"/>
  <c r="AG43" i="166"/>
  <c r="AY43" i="166"/>
  <c r="FU43" i="166"/>
  <c r="DA43" i="166"/>
  <c r="FC43" i="166"/>
  <c r="DS43" i="166"/>
  <c r="CI43" i="166"/>
  <c r="BQ43" i="166"/>
  <c r="O43" i="166"/>
  <c r="EK43" i="166"/>
  <c r="AG44" i="166"/>
  <c r="AY44" i="166"/>
  <c r="FU44" i="166"/>
  <c r="DA44" i="166"/>
  <c r="FC44" i="166"/>
  <c r="DS44" i="166"/>
  <c r="CI44" i="166"/>
  <c r="BQ44" i="166"/>
  <c r="O44" i="166"/>
  <c r="EK44" i="166"/>
  <c r="AG45" i="166"/>
  <c r="AY45" i="166"/>
  <c r="FU45" i="166"/>
  <c r="DA45" i="166"/>
  <c r="FC45" i="166"/>
  <c r="DS45" i="166"/>
  <c r="CI45" i="166"/>
  <c r="BQ45" i="166"/>
  <c r="O45" i="166"/>
  <c r="EK45" i="166"/>
  <c r="AG46" i="166"/>
  <c r="AY46" i="166"/>
  <c r="FU46" i="166"/>
  <c r="DA46" i="166"/>
  <c r="FC46" i="166"/>
  <c r="DS46" i="166"/>
  <c r="CI46" i="166"/>
  <c r="BQ46" i="166"/>
  <c r="O46" i="166"/>
  <c r="EK46" i="166"/>
  <c r="AG47" i="166"/>
  <c r="AY47" i="166"/>
  <c r="FU47" i="166"/>
  <c r="DA47" i="166"/>
  <c r="FC47" i="166"/>
  <c r="DS47" i="166"/>
  <c r="CI47" i="166"/>
  <c r="BQ47" i="166"/>
  <c r="O47" i="166"/>
  <c r="EK47" i="166"/>
  <c r="AG48" i="166"/>
  <c r="AY48" i="166"/>
  <c r="FU48" i="166"/>
  <c r="DA48" i="166"/>
  <c r="FC48" i="166"/>
  <c r="DS48" i="166"/>
  <c r="CI48" i="166"/>
  <c r="BQ48" i="166"/>
  <c r="O48" i="166"/>
  <c r="EK48" i="166"/>
  <c r="AG49" i="166"/>
  <c r="AY49" i="166"/>
  <c r="FU49" i="166"/>
  <c r="DA49" i="166"/>
  <c r="FC49" i="166"/>
  <c r="DS49" i="166"/>
  <c r="CI49" i="166"/>
  <c r="BQ49" i="166"/>
  <c r="O49" i="166"/>
  <c r="EK49" i="166"/>
  <c r="AG50" i="166"/>
  <c r="AY50" i="166"/>
  <c r="FU50" i="166"/>
  <c r="DA50" i="166"/>
  <c r="FC50" i="166"/>
  <c r="DS50" i="166"/>
  <c r="CI50" i="166"/>
  <c r="BQ50" i="166"/>
  <c r="O50" i="166"/>
  <c r="EK50" i="166"/>
  <c r="AG51" i="166"/>
  <c r="AY51" i="166"/>
  <c r="FU51" i="166"/>
  <c r="DA51" i="166"/>
  <c r="FC51" i="166"/>
  <c r="DS51" i="166"/>
  <c r="CI51" i="166"/>
  <c r="BQ51" i="166"/>
  <c r="O51" i="166"/>
  <c r="EK51" i="166"/>
  <c r="AG52" i="166"/>
  <c r="AY52" i="166"/>
  <c r="FU52" i="166"/>
  <c r="DA52" i="166"/>
  <c r="FC52" i="166"/>
  <c r="DS52" i="166"/>
  <c r="CI52" i="166"/>
  <c r="BQ52" i="166"/>
  <c r="O52" i="166"/>
  <c r="EK52" i="166"/>
  <c r="AY2" i="166"/>
  <c r="FU2" i="166"/>
  <c r="DA2" i="166"/>
  <c r="FC2" i="166"/>
  <c r="DS2" i="166"/>
  <c r="CI2" i="166"/>
  <c r="BQ2" i="166"/>
  <c r="O2" i="166"/>
  <c r="EK2" i="166"/>
  <c r="AG2" i="166"/>
  <c r="AY1" i="166"/>
  <c r="FU1" i="166"/>
  <c r="DA1" i="166"/>
  <c r="FC1" i="166"/>
  <c r="DS1" i="166"/>
  <c r="CI1" i="166"/>
  <c r="BQ1" i="166"/>
  <c r="O1" i="166"/>
  <c r="EK1" i="166"/>
  <c r="AG1" i="166"/>
  <c r="AF3" i="166"/>
  <c r="AX3" i="166"/>
  <c r="FT3" i="166"/>
  <c r="CZ3" i="166"/>
  <c r="FB3" i="166"/>
  <c r="DR3" i="166"/>
  <c r="CH3" i="166"/>
  <c r="BP3" i="166"/>
  <c r="N3" i="166"/>
  <c r="EJ3" i="166"/>
  <c r="AF4" i="166"/>
  <c r="AX4" i="166"/>
  <c r="FT4" i="166"/>
  <c r="CZ4" i="166"/>
  <c r="FB4" i="166"/>
  <c r="DR4" i="166"/>
  <c r="CH4" i="166"/>
  <c r="BP4" i="166"/>
  <c r="N4" i="166"/>
  <c r="EJ4" i="166"/>
  <c r="AF5" i="166"/>
  <c r="AX5" i="166"/>
  <c r="FT5" i="166"/>
  <c r="CZ5" i="166"/>
  <c r="FB5" i="166"/>
  <c r="DR5" i="166"/>
  <c r="CH5" i="166"/>
  <c r="BP5" i="166"/>
  <c r="N5" i="166"/>
  <c r="EJ5" i="166"/>
  <c r="AF6" i="166"/>
  <c r="AX6" i="166"/>
  <c r="FT6" i="166"/>
  <c r="CZ6" i="166"/>
  <c r="FB6" i="166"/>
  <c r="DR6" i="166"/>
  <c r="CH6" i="166"/>
  <c r="BP6" i="166"/>
  <c r="N6" i="166"/>
  <c r="EJ6" i="166"/>
  <c r="AF7" i="166"/>
  <c r="AX7" i="166"/>
  <c r="FT7" i="166"/>
  <c r="CZ7" i="166"/>
  <c r="FB7" i="166"/>
  <c r="DR7" i="166"/>
  <c r="CH7" i="166"/>
  <c r="BP7" i="166"/>
  <c r="N7" i="166"/>
  <c r="EJ7" i="166"/>
  <c r="AF8" i="166"/>
  <c r="AX8" i="166"/>
  <c r="FT8" i="166"/>
  <c r="CZ8" i="166"/>
  <c r="FB8" i="166"/>
  <c r="DR8" i="166"/>
  <c r="CH8" i="166"/>
  <c r="BP8" i="166"/>
  <c r="N8" i="166"/>
  <c r="EJ8" i="166"/>
  <c r="AF9" i="166"/>
  <c r="AX9" i="166"/>
  <c r="FT9" i="166"/>
  <c r="CZ9" i="166"/>
  <c r="FB9" i="166"/>
  <c r="DR9" i="166"/>
  <c r="CH9" i="166"/>
  <c r="BP9" i="166"/>
  <c r="N9" i="166"/>
  <c r="EJ9" i="166"/>
  <c r="AF10" i="166"/>
  <c r="AX10" i="166"/>
  <c r="FT10" i="166"/>
  <c r="CZ10" i="166"/>
  <c r="FB10" i="166"/>
  <c r="DR10" i="166"/>
  <c r="CH10" i="166"/>
  <c r="BP10" i="166"/>
  <c r="N10" i="166"/>
  <c r="EJ10" i="166"/>
  <c r="AF11" i="166"/>
  <c r="AX11" i="166"/>
  <c r="FT11" i="166"/>
  <c r="CZ11" i="166"/>
  <c r="FB11" i="166"/>
  <c r="DR11" i="166"/>
  <c r="CH11" i="166"/>
  <c r="BP11" i="166"/>
  <c r="N11" i="166"/>
  <c r="EJ11" i="166"/>
  <c r="AF12" i="166"/>
  <c r="AX12" i="166"/>
  <c r="FT12" i="166"/>
  <c r="CZ12" i="166"/>
  <c r="FB12" i="166"/>
  <c r="DR12" i="166"/>
  <c r="CH12" i="166"/>
  <c r="BP12" i="166"/>
  <c r="N12" i="166"/>
  <c r="EJ12" i="166"/>
  <c r="AF13" i="166"/>
  <c r="AX13" i="166"/>
  <c r="FT13" i="166"/>
  <c r="CZ13" i="166"/>
  <c r="FB13" i="166"/>
  <c r="DR13" i="166"/>
  <c r="CH13" i="166"/>
  <c r="BP13" i="166"/>
  <c r="N13" i="166"/>
  <c r="EJ13" i="166"/>
  <c r="AF14" i="166"/>
  <c r="AX14" i="166"/>
  <c r="FT14" i="166"/>
  <c r="CZ14" i="166"/>
  <c r="FB14" i="166"/>
  <c r="DR14" i="166"/>
  <c r="CH14" i="166"/>
  <c r="BP14" i="166"/>
  <c r="N14" i="166"/>
  <c r="EJ14" i="166"/>
  <c r="AF15" i="166"/>
  <c r="AX15" i="166"/>
  <c r="FT15" i="166"/>
  <c r="CZ15" i="166"/>
  <c r="FB15" i="166"/>
  <c r="DR15" i="166"/>
  <c r="CH15" i="166"/>
  <c r="BP15" i="166"/>
  <c r="N15" i="166"/>
  <c r="EJ15" i="166"/>
  <c r="AF16" i="166"/>
  <c r="AX16" i="166"/>
  <c r="FT16" i="166"/>
  <c r="CZ16" i="166"/>
  <c r="FB16" i="166"/>
  <c r="DR16" i="166"/>
  <c r="CH16" i="166"/>
  <c r="BP16" i="166"/>
  <c r="N16" i="166"/>
  <c r="EJ16" i="166"/>
  <c r="AF17" i="166"/>
  <c r="AX17" i="166"/>
  <c r="FT17" i="166"/>
  <c r="CZ17" i="166"/>
  <c r="FB17" i="166"/>
  <c r="DR17" i="166"/>
  <c r="CH17" i="166"/>
  <c r="BP17" i="166"/>
  <c r="N17" i="166"/>
  <c r="EJ17" i="166"/>
  <c r="AF18" i="166"/>
  <c r="AX18" i="166"/>
  <c r="FT18" i="166"/>
  <c r="CZ18" i="166"/>
  <c r="FB18" i="166"/>
  <c r="DR18" i="166"/>
  <c r="CH18" i="166"/>
  <c r="BP18" i="166"/>
  <c r="N18" i="166"/>
  <c r="EJ18" i="166"/>
  <c r="AF19" i="166"/>
  <c r="AX19" i="166"/>
  <c r="FT19" i="166"/>
  <c r="CZ19" i="166"/>
  <c r="FB19" i="166"/>
  <c r="DR19" i="166"/>
  <c r="CH19" i="166"/>
  <c r="BP19" i="166"/>
  <c r="N19" i="166"/>
  <c r="EJ19" i="166"/>
  <c r="AF20" i="166"/>
  <c r="AX20" i="166"/>
  <c r="FT20" i="166"/>
  <c r="CZ20" i="166"/>
  <c r="FB20" i="166"/>
  <c r="DR20" i="166"/>
  <c r="CH20" i="166"/>
  <c r="BP20" i="166"/>
  <c r="N20" i="166"/>
  <c r="EJ20" i="166"/>
  <c r="AF21" i="166"/>
  <c r="AX21" i="166"/>
  <c r="FT21" i="166"/>
  <c r="CZ21" i="166"/>
  <c r="FB21" i="166"/>
  <c r="DR21" i="166"/>
  <c r="CH21" i="166"/>
  <c r="BP21" i="166"/>
  <c r="N21" i="166"/>
  <c r="EJ21" i="166"/>
  <c r="AF22" i="166"/>
  <c r="AX22" i="166"/>
  <c r="FT22" i="166"/>
  <c r="CZ22" i="166"/>
  <c r="FB22" i="166"/>
  <c r="DR22" i="166"/>
  <c r="CH22" i="166"/>
  <c r="BP22" i="166"/>
  <c r="N22" i="166"/>
  <c r="EJ22" i="166"/>
  <c r="AF23" i="166"/>
  <c r="AX23" i="166"/>
  <c r="FT23" i="166"/>
  <c r="CZ23" i="166"/>
  <c r="FB23" i="166"/>
  <c r="DR23" i="166"/>
  <c r="CH23" i="166"/>
  <c r="BP23" i="166"/>
  <c r="N23" i="166"/>
  <c r="EJ23" i="166"/>
  <c r="AF24" i="166"/>
  <c r="AX24" i="166"/>
  <c r="FT24" i="166"/>
  <c r="CZ24" i="166"/>
  <c r="FB24" i="166"/>
  <c r="DR24" i="166"/>
  <c r="CH24" i="166"/>
  <c r="BP24" i="166"/>
  <c r="N24" i="166"/>
  <c r="EJ24" i="166"/>
  <c r="AF25" i="166"/>
  <c r="AX25" i="166"/>
  <c r="FT25" i="166"/>
  <c r="CZ25" i="166"/>
  <c r="FB25" i="166"/>
  <c r="DR25" i="166"/>
  <c r="CH25" i="166"/>
  <c r="BP25" i="166"/>
  <c r="N25" i="166"/>
  <c r="EJ25" i="166"/>
  <c r="AF26" i="166"/>
  <c r="AX26" i="166"/>
  <c r="FT26" i="166"/>
  <c r="CZ26" i="166"/>
  <c r="FB26" i="166"/>
  <c r="DR26" i="166"/>
  <c r="CH26" i="166"/>
  <c r="BP26" i="166"/>
  <c r="N26" i="166"/>
  <c r="EJ26" i="166"/>
  <c r="AF27" i="166"/>
  <c r="AX27" i="166"/>
  <c r="FT27" i="166"/>
  <c r="CZ27" i="166"/>
  <c r="FB27" i="166"/>
  <c r="DR27" i="166"/>
  <c r="CH27" i="166"/>
  <c r="BP27" i="166"/>
  <c r="N27" i="166"/>
  <c r="EJ27" i="166"/>
  <c r="AF28" i="166"/>
  <c r="AX28" i="166"/>
  <c r="FT28" i="166"/>
  <c r="CZ28" i="166"/>
  <c r="FB28" i="166"/>
  <c r="DR28" i="166"/>
  <c r="CH28" i="166"/>
  <c r="BP28" i="166"/>
  <c r="N28" i="166"/>
  <c r="EJ28" i="166"/>
  <c r="AF29" i="166"/>
  <c r="AX29" i="166"/>
  <c r="FT29" i="166"/>
  <c r="CZ29" i="166"/>
  <c r="FB29" i="166"/>
  <c r="DR29" i="166"/>
  <c r="CH29" i="166"/>
  <c r="BP29" i="166"/>
  <c r="N29" i="166"/>
  <c r="EJ29" i="166"/>
  <c r="AF30" i="166"/>
  <c r="AX30" i="166"/>
  <c r="FT30" i="166"/>
  <c r="CZ30" i="166"/>
  <c r="FB30" i="166"/>
  <c r="DR30" i="166"/>
  <c r="CH30" i="166"/>
  <c r="BP30" i="166"/>
  <c r="N30" i="166"/>
  <c r="EJ30" i="166"/>
  <c r="AF31" i="166"/>
  <c r="AX31" i="166"/>
  <c r="FT31" i="166"/>
  <c r="CZ31" i="166"/>
  <c r="FB31" i="166"/>
  <c r="DR31" i="166"/>
  <c r="CH31" i="166"/>
  <c r="BP31" i="166"/>
  <c r="N31" i="166"/>
  <c r="EJ31" i="166"/>
  <c r="AF32" i="166"/>
  <c r="AX32" i="166"/>
  <c r="FT32" i="166"/>
  <c r="CZ32" i="166"/>
  <c r="FB32" i="166"/>
  <c r="DR32" i="166"/>
  <c r="CH32" i="166"/>
  <c r="BP32" i="166"/>
  <c r="N32" i="166"/>
  <c r="EJ32" i="166"/>
  <c r="AF33" i="166"/>
  <c r="AX33" i="166"/>
  <c r="FT33" i="166"/>
  <c r="CZ33" i="166"/>
  <c r="FB33" i="166"/>
  <c r="DR33" i="166"/>
  <c r="CH33" i="166"/>
  <c r="BP33" i="166"/>
  <c r="N33" i="166"/>
  <c r="EJ33" i="166"/>
  <c r="AF34" i="166"/>
  <c r="AX34" i="166"/>
  <c r="FT34" i="166"/>
  <c r="CZ34" i="166"/>
  <c r="FB34" i="166"/>
  <c r="DR34" i="166"/>
  <c r="CH34" i="166"/>
  <c r="BP34" i="166"/>
  <c r="N34" i="166"/>
  <c r="EJ34" i="166"/>
  <c r="AF35" i="166"/>
  <c r="AX35" i="166"/>
  <c r="FT35" i="166"/>
  <c r="CZ35" i="166"/>
  <c r="FB35" i="166"/>
  <c r="DR35" i="166"/>
  <c r="CH35" i="166"/>
  <c r="BP35" i="166"/>
  <c r="N35" i="166"/>
  <c r="EJ35" i="166"/>
  <c r="AF36" i="166"/>
  <c r="AX36" i="166"/>
  <c r="FT36" i="166"/>
  <c r="CZ36" i="166"/>
  <c r="FB36" i="166"/>
  <c r="DR36" i="166"/>
  <c r="CH36" i="166"/>
  <c r="BP36" i="166"/>
  <c r="N36" i="166"/>
  <c r="EJ36" i="166"/>
  <c r="AF37" i="166"/>
  <c r="AX37" i="166"/>
  <c r="FT37" i="166"/>
  <c r="CZ37" i="166"/>
  <c r="FB37" i="166"/>
  <c r="DR37" i="166"/>
  <c r="CH37" i="166"/>
  <c r="BP37" i="166"/>
  <c r="N37" i="166"/>
  <c r="EJ37" i="166"/>
  <c r="AF38" i="166"/>
  <c r="AX38" i="166"/>
  <c r="FT38" i="166"/>
  <c r="CZ38" i="166"/>
  <c r="FB38" i="166"/>
  <c r="DR38" i="166"/>
  <c r="CH38" i="166"/>
  <c r="BP38" i="166"/>
  <c r="N38" i="166"/>
  <c r="EJ38" i="166"/>
  <c r="AF39" i="166"/>
  <c r="AX39" i="166"/>
  <c r="FT39" i="166"/>
  <c r="CZ39" i="166"/>
  <c r="FB39" i="166"/>
  <c r="DR39" i="166"/>
  <c r="CH39" i="166"/>
  <c r="BP39" i="166"/>
  <c r="N39" i="166"/>
  <c r="EJ39" i="166"/>
  <c r="AF40" i="166"/>
  <c r="AX40" i="166"/>
  <c r="FT40" i="166"/>
  <c r="CZ40" i="166"/>
  <c r="FB40" i="166"/>
  <c r="DR40" i="166"/>
  <c r="CH40" i="166"/>
  <c r="BP40" i="166"/>
  <c r="N40" i="166"/>
  <c r="EJ40" i="166"/>
  <c r="AF41" i="166"/>
  <c r="AX41" i="166"/>
  <c r="FT41" i="166"/>
  <c r="CZ41" i="166"/>
  <c r="FB41" i="166"/>
  <c r="DR41" i="166"/>
  <c r="CH41" i="166"/>
  <c r="BP41" i="166"/>
  <c r="N41" i="166"/>
  <c r="EJ41" i="166"/>
  <c r="AF42" i="166"/>
  <c r="AX42" i="166"/>
  <c r="FT42" i="166"/>
  <c r="CZ42" i="166"/>
  <c r="FB42" i="166"/>
  <c r="DR42" i="166"/>
  <c r="CH42" i="166"/>
  <c r="BP42" i="166"/>
  <c r="N42" i="166"/>
  <c r="EJ42" i="166"/>
  <c r="AF43" i="166"/>
  <c r="AX43" i="166"/>
  <c r="FT43" i="166"/>
  <c r="CZ43" i="166"/>
  <c r="FB43" i="166"/>
  <c r="DR43" i="166"/>
  <c r="CH43" i="166"/>
  <c r="BP43" i="166"/>
  <c r="N43" i="166"/>
  <c r="EJ43" i="166"/>
  <c r="AF44" i="166"/>
  <c r="AX44" i="166"/>
  <c r="FT44" i="166"/>
  <c r="CZ44" i="166"/>
  <c r="FB44" i="166"/>
  <c r="DR44" i="166"/>
  <c r="CH44" i="166"/>
  <c r="BP44" i="166"/>
  <c r="N44" i="166"/>
  <c r="EJ44" i="166"/>
  <c r="AF45" i="166"/>
  <c r="AX45" i="166"/>
  <c r="FT45" i="166"/>
  <c r="CZ45" i="166"/>
  <c r="FB45" i="166"/>
  <c r="DR45" i="166"/>
  <c r="CH45" i="166"/>
  <c r="BP45" i="166"/>
  <c r="N45" i="166"/>
  <c r="EJ45" i="166"/>
  <c r="AF46" i="166"/>
  <c r="AX46" i="166"/>
  <c r="FT46" i="166"/>
  <c r="CZ46" i="166"/>
  <c r="FB46" i="166"/>
  <c r="DR46" i="166"/>
  <c r="CH46" i="166"/>
  <c r="BP46" i="166"/>
  <c r="N46" i="166"/>
  <c r="EJ46" i="166"/>
  <c r="AF47" i="166"/>
  <c r="AX47" i="166"/>
  <c r="FT47" i="166"/>
  <c r="CZ47" i="166"/>
  <c r="FB47" i="166"/>
  <c r="DR47" i="166"/>
  <c r="CH47" i="166"/>
  <c r="BP47" i="166"/>
  <c r="N47" i="166"/>
  <c r="EJ47" i="166"/>
  <c r="AF48" i="166"/>
  <c r="AX48" i="166"/>
  <c r="FT48" i="166"/>
  <c r="CZ48" i="166"/>
  <c r="FB48" i="166"/>
  <c r="DR48" i="166"/>
  <c r="CH48" i="166"/>
  <c r="BP48" i="166"/>
  <c r="N48" i="166"/>
  <c r="EJ48" i="166"/>
  <c r="AF49" i="166"/>
  <c r="AX49" i="166"/>
  <c r="FT49" i="166"/>
  <c r="CZ49" i="166"/>
  <c r="FB49" i="166"/>
  <c r="DR49" i="166"/>
  <c r="CH49" i="166"/>
  <c r="BP49" i="166"/>
  <c r="N49" i="166"/>
  <c r="EJ49" i="166"/>
  <c r="AF50" i="166"/>
  <c r="AX50" i="166"/>
  <c r="FT50" i="166"/>
  <c r="CZ50" i="166"/>
  <c r="FB50" i="166"/>
  <c r="DR50" i="166"/>
  <c r="CH50" i="166"/>
  <c r="BP50" i="166"/>
  <c r="N50" i="166"/>
  <c r="EJ50" i="166"/>
  <c r="AF51" i="166"/>
  <c r="AX51" i="166"/>
  <c r="FT51" i="166"/>
  <c r="CZ51" i="166"/>
  <c r="FB51" i="166"/>
  <c r="DR51" i="166"/>
  <c r="CH51" i="166"/>
  <c r="BP51" i="166"/>
  <c r="N51" i="166"/>
  <c r="EJ51" i="166"/>
  <c r="AF52" i="166"/>
  <c r="AX52" i="166"/>
  <c r="FT52" i="166"/>
  <c r="CZ52" i="166"/>
  <c r="FB52" i="166"/>
  <c r="DR52" i="166"/>
  <c r="CH52" i="166"/>
  <c r="BP52" i="166"/>
  <c r="N52" i="166"/>
  <c r="EJ52" i="166"/>
  <c r="AX2" i="166"/>
  <c r="FT2" i="166"/>
  <c r="CZ2" i="166"/>
  <c r="FB2" i="166"/>
  <c r="DR2" i="166"/>
  <c r="CH2" i="166"/>
  <c r="BP2" i="166"/>
  <c r="N2" i="166"/>
  <c r="EJ2" i="166"/>
  <c r="AF2" i="166"/>
  <c r="AX1" i="166"/>
  <c r="FT1" i="166"/>
  <c r="CZ1" i="166"/>
  <c r="FB1" i="166"/>
  <c r="DR1" i="166"/>
  <c r="CH1" i="166"/>
  <c r="BP1" i="166"/>
  <c r="N1" i="166"/>
  <c r="EJ1" i="166"/>
  <c r="AF1" i="166"/>
  <c r="AE3" i="166"/>
  <c r="AW3" i="166"/>
  <c r="FS3" i="166"/>
  <c r="CY3" i="166"/>
  <c r="FA3" i="166"/>
  <c r="DQ3" i="166"/>
  <c r="CG3" i="166"/>
  <c r="BO3" i="166"/>
  <c r="M3" i="166"/>
  <c r="EI3" i="166"/>
  <c r="AE4" i="166"/>
  <c r="AW4" i="166"/>
  <c r="FS4" i="166"/>
  <c r="CY4" i="166"/>
  <c r="FA4" i="166"/>
  <c r="DQ4" i="166"/>
  <c r="CG4" i="166"/>
  <c r="BO4" i="166"/>
  <c r="M4" i="166"/>
  <c r="EI4" i="166"/>
  <c r="AE5" i="166"/>
  <c r="AW5" i="166"/>
  <c r="FS5" i="166"/>
  <c r="CY5" i="166"/>
  <c r="FA5" i="166"/>
  <c r="DQ5" i="166"/>
  <c r="CG5" i="166"/>
  <c r="BO5" i="166"/>
  <c r="M5" i="166"/>
  <c r="EI5" i="166"/>
  <c r="AE6" i="166"/>
  <c r="AW6" i="166"/>
  <c r="FS6" i="166"/>
  <c r="CY6" i="166"/>
  <c r="FA6" i="166"/>
  <c r="DQ6" i="166"/>
  <c r="CG6" i="166"/>
  <c r="BO6" i="166"/>
  <c r="M6" i="166"/>
  <c r="EI6" i="166"/>
  <c r="AE7" i="166"/>
  <c r="AW7" i="166"/>
  <c r="FS7" i="166"/>
  <c r="CY7" i="166"/>
  <c r="FA7" i="166"/>
  <c r="DQ7" i="166"/>
  <c r="CG7" i="166"/>
  <c r="BO7" i="166"/>
  <c r="M7" i="166"/>
  <c r="EI7" i="166"/>
  <c r="AE8" i="166"/>
  <c r="AW8" i="166"/>
  <c r="FS8" i="166"/>
  <c r="CY8" i="166"/>
  <c r="FA8" i="166"/>
  <c r="DQ8" i="166"/>
  <c r="CG8" i="166"/>
  <c r="BO8" i="166"/>
  <c r="M8" i="166"/>
  <c r="EI8" i="166"/>
  <c r="AE9" i="166"/>
  <c r="AW9" i="166"/>
  <c r="FS9" i="166"/>
  <c r="CY9" i="166"/>
  <c r="FA9" i="166"/>
  <c r="DQ9" i="166"/>
  <c r="CG9" i="166"/>
  <c r="BO9" i="166"/>
  <c r="M9" i="166"/>
  <c r="EI9" i="166"/>
  <c r="AE10" i="166"/>
  <c r="AW10" i="166"/>
  <c r="FS10" i="166"/>
  <c r="CY10" i="166"/>
  <c r="FA10" i="166"/>
  <c r="DQ10" i="166"/>
  <c r="CG10" i="166"/>
  <c r="BO10" i="166"/>
  <c r="M10" i="166"/>
  <c r="EI10" i="166"/>
  <c r="AE11" i="166"/>
  <c r="AW11" i="166"/>
  <c r="FS11" i="166"/>
  <c r="CY11" i="166"/>
  <c r="FA11" i="166"/>
  <c r="DQ11" i="166"/>
  <c r="CG11" i="166"/>
  <c r="BO11" i="166"/>
  <c r="M11" i="166"/>
  <c r="EI11" i="166"/>
  <c r="AE12" i="166"/>
  <c r="AW12" i="166"/>
  <c r="FS12" i="166"/>
  <c r="CY12" i="166"/>
  <c r="FA12" i="166"/>
  <c r="DQ12" i="166"/>
  <c r="CG12" i="166"/>
  <c r="BO12" i="166"/>
  <c r="M12" i="166"/>
  <c r="EI12" i="166"/>
  <c r="AE13" i="166"/>
  <c r="AW13" i="166"/>
  <c r="FS13" i="166"/>
  <c r="CY13" i="166"/>
  <c r="FA13" i="166"/>
  <c r="DQ13" i="166"/>
  <c r="CG13" i="166"/>
  <c r="BO13" i="166"/>
  <c r="M13" i="166"/>
  <c r="EI13" i="166"/>
  <c r="AE14" i="166"/>
  <c r="AW14" i="166"/>
  <c r="FS14" i="166"/>
  <c r="CY14" i="166"/>
  <c r="FA14" i="166"/>
  <c r="DQ14" i="166"/>
  <c r="CG14" i="166"/>
  <c r="BO14" i="166"/>
  <c r="M14" i="166"/>
  <c r="EI14" i="166"/>
  <c r="AE15" i="166"/>
  <c r="AW15" i="166"/>
  <c r="FS15" i="166"/>
  <c r="CY15" i="166"/>
  <c r="FA15" i="166"/>
  <c r="DQ15" i="166"/>
  <c r="CG15" i="166"/>
  <c r="BO15" i="166"/>
  <c r="M15" i="166"/>
  <c r="EI15" i="166"/>
  <c r="AE16" i="166"/>
  <c r="AW16" i="166"/>
  <c r="FS16" i="166"/>
  <c r="CY16" i="166"/>
  <c r="FA16" i="166"/>
  <c r="DQ16" i="166"/>
  <c r="CG16" i="166"/>
  <c r="BO16" i="166"/>
  <c r="M16" i="166"/>
  <c r="EI16" i="166"/>
  <c r="AE17" i="166"/>
  <c r="AW17" i="166"/>
  <c r="FS17" i="166"/>
  <c r="CY17" i="166"/>
  <c r="FA17" i="166"/>
  <c r="DQ17" i="166"/>
  <c r="CG17" i="166"/>
  <c r="BO17" i="166"/>
  <c r="M17" i="166"/>
  <c r="EI17" i="166"/>
  <c r="AE18" i="166"/>
  <c r="AW18" i="166"/>
  <c r="FS18" i="166"/>
  <c r="CY18" i="166"/>
  <c r="FA18" i="166"/>
  <c r="DQ18" i="166"/>
  <c r="CG18" i="166"/>
  <c r="BO18" i="166"/>
  <c r="M18" i="166"/>
  <c r="EI18" i="166"/>
  <c r="AE19" i="166"/>
  <c r="AW19" i="166"/>
  <c r="FS19" i="166"/>
  <c r="CY19" i="166"/>
  <c r="FA19" i="166"/>
  <c r="DQ19" i="166"/>
  <c r="CG19" i="166"/>
  <c r="BO19" i="166"/>
  <c r="M19" i="166"/>
  <c r="EI19" i="166"/>
  <c r="AE20" i="166"/>
  <c r="AW20" i="166"/>
  <c r="FS20" i="166"/>
  <c r="CY20" i="166"/>
  <c r="FA20" i="166"/>
  <c r="DQ20" i="166"/>
  <c r="CG20" i="166"/>
  <c r="BO20" i="166"/>
  <c r="M20" i="166"/>
  <c r="EI20" i="166"/>
  <c r="AE21" i="166"/>
  <c r="AW21" i="166"/>
  <c r="FS21" i="166"/>
  <c r="CY21" i="166"/>
  <c r="FA21" i="166"/>
  <c r="DQ21" i="166"/>
  <c r="CG21" i="166"/>
  <c r="BO21" i="166"/>
  <c r="M21" i="166"/>
  <c r="EI21" i="166"/>
  <c r="AE22" i="166"/>
  <c r="AW22" i="166"/>
  <c r="FS22" i="166"/>
  <c r="CY22" i="166"/>
  <c r="FA22" i="166"/>
  <c r="DQ22" i="166"/>
  <c r="CG22" i="166"/>
  <c r="BO22" i="166"/>
  <c r="M22" i="166"/>
  <c r="EI22" i="166"/>
  <c r="AE23" i="166"/>
  <c r="AW23" i="166"/>
  <c r="FS23" i="166"/>
  <c r="CY23" i="166"/>
  <c r="FA23" i="166"/>
  <c r="DQ23" i="166"/>
  <c r="CG23" i="166"/>
  <c r="BO23" i="166"/>
  <c r="M23" i="166"/>
  <c r="EI23" i="166"/>
  <c r="AE24" i="166"/>
  <c r="AW24" i="166"/>
  <c r="FS24" i="166"/>
  <c r="CY24" i="166"/>
  <c r="FA24" i="166"/>
  <c r="DQ24" i="166"/>
  <c r="CG24" i="166"/>
  <c r="BO24" i="166"/>
  <c r="M24" i="166"/>
  <c r="EI24" i="166"/>
  <c r="AE25" i="166"/>
  <c r="AW25" i="166"/>
  <c r="FS25" i="166"/>
  <c r="CY25" i="166"/>
  <c r="FA25" i="166"/>
  <c r="DQ25" i="166"/>
  <c r="CG25" i="166"/>
  <c r="BO25" i="166"/>
  <c r="M25" i="166"/>
  <c r="EI25" i="166"/>
  <c r="AE26" i="166"/>
  <c r="AW26" i="166"/>
  <c r="FS26" i="166"/>
  <c r="CY26" i="166"/>
  <c r="FA26" i="166"/>
  <c r="DQ26" i="166"/>
  <c r="CG26" i="166"/>
  <c r="BO26" i="166"/>
  <c r="M26" i="166"/>
  <c r="EI26" i="166"/>
  <c r="AE27" i="166"/>
  <c r="AW27" i="166"/>
  <c r="FS27" i="166"/>
  <c r="CY27" i="166"/>
  <c r="FA27" i="166"/>
  <c r="DQ27" i="166"/>
  <c r="CG27" i="166"/>
  <c r="BO27" i="166"/>
  <c r="M27" i="166"/>
  <c r="EI27" i="166"/>
  <c r="AE28" i="166"/>
  <c r="AW28" i="166"/>
  <c r="FS28" i="166"/>
  <c r="CY28" i="166"/>
  <c r="FA28" i="166"/>
  <c r="DQ28" i="166"/>
  <c r="CG28" i="166"/>
  <c r="BO28" i="166"/>
  <c r="M28" i="166"/>
  <c r="EI28" i="166"/>
  <c r="AE29" i="166"/>
  <c r="AW29" i="166"/>
  <c r="FS29" i="166"/>
  <c r="CY29" i="166"/>
  <c r="FA29" i="166"/>
  <c r="DQ29" i="166"/>
  <c r="CG29" i="166"/>
  <c r="BO29" i="166"/>
  <c r="M29" i="166"/>
  <c r="EI29" i="166"/>
  <c r="AE30" i="166"/>
  <c r="AW30" i="166"/>
  <c r="FS30" i="166"/>
  <c r="CY30" i="166"/>
  <c r="FA30" i="166"/>
  <c r="DQ30" i="166"/>
  <c r="CG30" i="166"/>
  <c r="BO30" i="166"/>
  <c r="M30" i="166"/>
  <c r="EI30" i="166"/>
  <c r="AE31" i="166"/>
  <c r="AW31" i="166"/>
  <c r="FS31" i="166"/>
  <c r="CY31" i="166"/>
  <c r="FA31" i="166"/>
  <c r="DQ31" i="166"/>
  <c r="CG31" i="166"/>
  <c r="BO31" i="166"/>
  <c r="M31" i="166"/>
  <c r="EI31" i="166"/>
  <c r="AE32" i="166"/>
  <c r="AW32" i="166"/>
  <c r="FS32" i="166"/>
  <c r="CY32" i="166"/>
  <c r="FA32" i="166"/>
  <c r="DQ32" i="166"/>
  <c r="CG32" i="166"/>
  <c r="BO32" i="166"/>
  <c r="M32" i="166"/>
  <c r="EI32" i="166"/>
  <c r="AE33" i="166"/>
  <c r="AW33" i="166"/>
  <c r="FS33" i="166"/>
  <c r="CY33" i="166"/>
  <c r="FA33" i="166"/>
  <c r="DQ33" i="166"/>
  <c r="CG33" i="166"/>
  <c r="BO33" i="166"/>
  <c r="M33" i="166"/>
  <c r="EI33" i="166"/>
  <c r="AE34" i="166"/>
  <c r="AW34" i="166"/>
  <c r="FS34" i="166"/>
  <c r="CY34" i="166"/>
  <c r="FA34" i="166"/>
  <c r="DQ34" i="166"/>
  <c r="CG34" i="166"/>
  <c r="BO34" i="166"/>
  <c r="M34" i="166"/>
  <c r="EI34" i="166"/>
  <c r="AE35" i="166"/>
  <c r="AW35" i="166"/>
  <c r="FS35" i="166"/>
  <c r="CY35" i="166"/>
  <c r="FA35" i="166"/>
  <c r="DQ35" i="166"/>
  <c r="CG35" i="166"/>
  <c r="BO35" i="166"/>
  <c r="M35" i="166"/>
  <c r="EI35" i="166"/>
  <c r="AE36" i="166"/>
  <c r="AW36" i="166"/>
  <c r="FS36" i="166"/>
  <c r="CY36" i="166"/>
  <c r="FA36" i="166"/>
  <c r="DQ36" i="166"/>
  <c r="CG36" i="166"/>
  <c r="BO36" i="166"/>
  <c r="M36" i="166"/>
  <c r="EI36" i="166"/>
  <c r="AE37" i="166"/>
  <c r="AW37" i="166"/>
  <c r="FS37" i="166"/>
  <c r="CY37" i="166"/>
  <c r="FA37" i="166"/>
  <c r="DQ37" i="166"/>
  <c r="CG37" i="166"/>
  <c r="BO37" i="166"/>
  <c r="M37" i="166"/>
  <c r="EI37" i="166"/>
  <c r="AE38" i="166"/>
  <c r="AW38" i="166"/>
  <c r="FS38" i="166"/>
  <c r="CY38" i="166"/>
  <c r="FA38" i="166"/>
  <c r="DQ38" i="166"/>
  <c r="CG38" i="166"/>
  <c r="BO38" i="166"/>
  <c r="M38" i="166"/>
  <c r="EI38" i="166"/>
  <c r="AE39" i="166"/>
  <c r="AW39" i="166"/>
  <c r="FS39" i="166"/>
  <c r="CY39" i="166"/>
  <c r="FA39" i="166"/>
  <c r="DQ39" i="166"/>
  <c r="CG39" i="166"/>
  <c r="BO39" i="166"/>
  <c r="M39" i="166"/>
  <c r="EI39" i="166"/>
  <c r="AE40" i="166"/>
  <c r="AW40" i="166"/>
  <c r="FS40" i="166"/>
  <c r="CY40" i="166"/>
  <c r="FA40" i="166"/>
  <c r="DQ40" i="166"/>
  <c r="CG40" i="166"/>
  <c r="BO40" i="166"/>
  <c r="M40" i="166"/>
  <c r="EI40" i="166"/>
  <c r="AE41" i="166"/>
  <c r="AW41" i="166"/>
  <c r="FS41" i="166"/>
  <c r="CY41" i="166"/>
  <c r="FA41" i="166"/>
  <c r="DQ41" i="166"/>
  <c r="CG41" i="166"/>
  <c r="BO41" i="166"/>
  <c r="M41" i="166"/>
  <c r="EI41" i="166"/>
  <c r="AE42" i="166"/>
  <c r="AW42" i="166"/>
  <c r="FS42" i="166"/>
  <c r="CY42" i="166"/>
  <c r="FA42" i="166"/>
  <c r="DQ42" i="166"/>
  <c r="CG42" i="166"/>
  <c r="BO42" i="166"/>
  <c r="M42" i="166"/>
  <c r="EI42" i="166"/>
  <c r="AE43" i="166"/>
  <c r="AW43" i="166"/>
  <c r="FS43" i="166"/>
  <c r="CY43" i="166"/>
  <c r="FA43" i="166"/>
  <c r="DQ43" i="166"/>
  <c r="CG43" i="166"/>
  <c r="BO43" i="166"/>
  <c r="M43" i="166"/>
  <c r="EI43" i="166"/>
  <c r="AE44" i="166"/>
  <c r="AW44" i="166"/>
  <c r="FS44" i="166"/>
  <c r="CY44" i="166"/>
  <c r="FA44" i="166"/>
  <c r="DQ44" i="166"/>
  <c r="CG44" i="166"/>
  <c r="BO44" i="166"/>
  <c r="M44" i="166"/>
  <c r="EI44" i="166"/>
  <c r="AE45" i="166"/>
  <c r="AW45" i="166"/>
  <c r="FS45" i="166"/>
  <c r="CY45" i="166"/>
  <c r="FA45" i="166"/>
  <c r="DQ45" i="166"/>
  <c r="CG45" i="166"/>
  <c r="BO45" i="166"/>
  <c r="M45" i="166"/>
  <c r="EI45" i="166"/>
  <c r="AE46" i="166"/>
  <c r="AW46" i="166"/>
  <c r="FS46" i="166"/>
  <c r="CY46" i="166"/>
  <c r="FA46" i="166"/>
  <c r="DQ46" i="166"/>
  <c r="CG46" i="166"/>
  <c r="BO46" i="166"/>
  <c r="M46" i="166"/>
  <c r="EI46" i="166"/>
  <c r="AE47" i="166"/>
  <c r="AW47" i="166"/>
  <c r="FS47" i="166"/>
  <c r="CY47" i="166"/>
  <c r="FA47" i="166"/>
  <c r="DQ47" i="166"/>
  <c r="CG47" i="166"/>
  <c r="BO47" i="166"/>
  <c r="M47" i="166"/>
  <c r="EI47" i="166"/>
  <c r="AE48" i="166"/>
  <c r="AW48" i="166"/>
  <c r="FS48" i="166"/>
  <c r="CY48" i="166"/>
  <c r="FA48" i="166"/>
  <c r="DQ48" i="166"/>
  <c r="CG48" i="166"/>
  <c r="BO48" i="166"/>
  <c r="M48" i="166"/>
  <c r="EI48" i="166"/>
  <c r="AE49" i="166"/>
  <c r="AW49" i="166"/>
  <c r="FS49" i="166"/>
  <c r="CY49" i="166"/>
  <c r="FA49" i="166"/>
  <c r="DQ49" i="166"/>
  <c r="CG49" i="166"/>
  <c r="BO49" i="166"/>
  <c r="M49" i="166"/>
  <c r="EI49" i="166"/>
  <c r="AE50" i="166"/>
  <c r="AW50" i="166"/>
  <c r="FS50" i="166"/>
  <c r="CY50" i="166"/>
  <c r="FA50" i="166"/>
  <c r="DQ50" i="166"/>
  <c r="CG50" i="166"/>
  <c r="BO50" i="166"/>
  <c r="M50" i="166"/>
  <c r="EI50" i="166"/>
  <c r="AE51" i="166"/>
  <c r="AW51" i="166"/>
  <c r="FS51" i="166"/>
  <c r="CY51" i="166"/>
  <c r="FA51" i="166"/>
  <c r="DQ51" i="166"/>
  <c r="CG51" i="166"/>
  <c r="BO51" i="166"/>
  <c r="M51" i="166"/>
  <c r="EI51" i="166"/>
  <c r="AE52" i="166"/>
  <c r="AW52" i="166"/>
  <c r="FS52" i="166"/>
  <c r="CY52" i="166"/>
  <c r="FA52" i="166"/>
  <c r="DQ52" i="166"/>
  <c r="CG52" i="166"/>
  <c r="BO52" i="166"/>
  <c r="M52" i="166"/>
  <c r="EI52" i="166"/>
  <c r="AW2" i="166"/>
  <c r="FS2" i="166"/>
  <c r="CY2" i="166"/>
  <c r="FA2" i="166"/>
  <c r="DQ2" i="166"/>
  <c r="CG2" i="166"/>
  <c r="BO2" i="166"/>
  <c r="M2" i="166"/>
  <c r="EI2" i="166"/>
  <c r="AE2" i="166"/>
  <c r="AW1" i="166"/>
  <c r="FS1" i="166"/>
  <c r="CY1" i="166"/>
  <c r="FA1" i="166"/>
  <c r="DQ1" i="166"/>
  <c r="CG1" i="166"/>
  <c r="BO1" i="166"/>
  <c r="M1" i="166"/>
  <c r="EI1" i="166"/>
  <c r="AE1" i="166"/>
  <c r="AD3" i="166"/>
  <c r="AV3" i="166"/>
  <c r="FR3" i="166"/>
  <c r="CX3" i="166"/>
  <c r="EZ3" i="166"/>
  <c r="DP3" i="166"/>
  <c r="CF3" i="166"/>
  <c r="BN3" i="166"/>
  <c r="L3" i="166"/>
  <c r="EH3" i="166"/>
  <c r="AD4" i="166"/>
  <c r="AV4" i="166"/>
  <c r="FR4" i="166"/>
  <c r="CX4" i="166"/>
  <c r="EZ4" i="166"/>
  <c r="DP4" i="166"/>
  <c r="CF4" i="166"/>
  <c r="BN4" i="166"/>
  <c r="L4" i="166"/>
  <c r="EH4" i="166"/>
  <c r="AD5" i="166"/>
  <c r="AV5" i="166"/>
  <c r="FR5" i="166"/>
  <c r="CX5" i="166"/>
  <c r="EZ5" i="166"/>
  <c r="DP5" i="166"/>
  <c r="CF5" i="166"/>
  <c r="BN5" i="166"/>
  <c r="L5" i="166"/>
  <c r="EH5" i="166"/>
  <c r="AD6" i="166"/>
  <c r="AV6" i="166"/>
  <c r="FR6" i="166"/>
  <c r="CX6" i="166"/>
  <c r="EZ6" i="166"/>
  <c r="DP6" i="166"/>
  <c r="CF6" i="166"/>
  <c r="BN6" i="166"/>
  <c r="L6" i="166"/>
  <c r="EH6" i="166"/>
  <c r="AD7" i="166"/>
  <c r="AV7" i="166"/>
  <c r="FR7" i="166"/>
  <c r="CX7" i="166"/>
  <c r="EZ7" i="166"/>
  <c r="DP7" i="166"/>
  <c r="CF7" i="166"/>
  <c r="BN7" i="166"/>
  <c r="L7" i="166"/>
  <c r="EH7" i="166"/>
  <c r="AD8" i="166"/>
  <c r="AV8" i="166"/>
  <c r="FR8" i="166"/>
  <c r="CX8" i="166"/>
  <c r="EZ8" i="166"/>
  <c r="DP8" i="166"/>
  <c r="CF8" i="166"/>
  <c r="BN8" i="166"/>
  <c r="L8" i="166"/>
  <c r="EH8" i="166"/>
  <c r="AD9" i="166"/>
  <c r="AV9" i="166"/>
  <c r="FR9" i="166"/>
  <c r="CX9" i="166"/>
  <c r="EZ9" i="166"/>
  <c r="DP9" i="166"/>
  <c r="CF9" i="166"/>
  <c r="BN9" i="166"/>
  <c r="L9" i="166"/>
  <c r="EH9" i="166"/>
  <c r="AD10" i="166"/>
  <c r="AV10" i="166"/>
  <c r="FR10" i="166"/>
  <c r="CX10" i="166"/>
  <c r="EZ10" i="166"/>
  <c r="DP10" i="166"/>
  <c r="CF10" i="166"/>
  <c r="BN10" i="166"/>
  <c r="L10" i="166"/>
  <c r="EH10" i="166"/>
  <c r="AD11" i="166"/>
  <c r="AV11" i="166"/>
  <c r="FR11" i="166"/>
  <c r="CX11" i="166"/>
  <c r="EZ11" i="166"/>
  <c r="DP11" i="166"/>
  <c r="CF11" i="166"/>
  <c r="BN11" i="166"/>
  <c r="L11" i="166"/>
  <c r="EH11" i="166"/>
  <c r="AD12" i="166"/>
  <c r="AV12" i="166"/>
  <c r="FR12" i="166"/>
  <c r="CX12" i="166"/>
  <c r="EZ12" i="166"/>
  <c r="DP12" i="166"/>
  <c r="CF12" i="166"/>
  <c r="BN12" i="166"/>
  <c r="L12" i="166"/>
  <c r="EH12" i="166"/>
  <c r="AD13" i="166"/>
  <c r="AV13" i="166"/>
  <c r="FR13" i="166"/>
  <c r="CX13" i="166"/>
  <c r="EZ13" i="166"/>
  <c r="DP13" i="166"/>
  <c r="CF13" i="166"/>
  <c r="BN13" i="166"/>
  <c r="L13" i="166"/>
  <c r="EH13" i="166"/>
  <c r="AD14" i="166"/>
  <c r="AV14" i="166"/>
  <c r="FR14" i="166"/>
  <c r="CX14" i="166"/>
  <c r="EZ14" i="166"/>
  <c r="DP14" i="166"/>
  <c r="CF14" i="166"/>
  <c r="BN14" i="166"/>
  <c r="L14" i="166"/>
  <c r="EH14" i="166"/>
  <c r="AD15" i="166"/>
  <c r="AV15" i="166"/>
  <c r="FR15" i="166"/>
  <c r="CX15" i="166"/>
  <c r="EZ15" i="166"/>
  <c r="DP15" i="166"/>
  <c r="CF15" i="166"/>
  <c r="BN15" i="166"/>
  <c r="L15" i="166"/>
  <c r="EH15" i="166"/>
  <c r="AD16" i="166"/>
  <c r="AV16" i="166"/>
  <c r="FR16" i="166"/>
  <c r="CX16" i="166"/>
  <c r="EZ16" i="166"/>
  <c r="DP16" i="166"/>
  <c r="CF16" i="166"/>
  <c r="BN16" i="166"/>
  <c r="L16" i="166"/>
  <c r="EH16" i="166"/>
  <c r="AD17" i="166"/>
  <c r="AV17" i="166"/>
  <c r="FR17" i="166"/>
  <c r="CX17" i="166"/>
  <c r="EZ17" i="166"/>
  <c r="DP17" i="166"/>
  <c r="CF17" i="166"/>
  <c r="BN17" i="166"/>
  <c r="L17" i="166"/>
  <c r="EH17" i="166"/>
  <c r="AD18" i="166"/>
  <c r="AV18" i="166"/>
  <c r="FR18" i="166"/>
  <c r="CX18" i="166"/>
  <c r="EZ18" i="166"/>
  <c r="DP18" i="166"/>
  <c r="CF18" i="166"/>
  <c r="BN18" i="166"/>
  <c r="L18" i="166"/>
  <c r="EH18" i="166"/>
  <c r="AD19" i="166"/>
  <c r="AV19" i="166"/>
  <c r="FR19" i="166"/>
  <c r="CX19" i="166"/>
  <c r="EZ19" i="166"/>
  <c r="DP19" i="166"/>
  <c r="CF19" i="166"/>
  <c r="BN19" i="166"/>
  <c r="L19" i="166"/>
  <c r="EH19" i="166"/>
  <c r="AD20" i="166"/>
  <c r="AV20" i="166"/>
  <c r="FR20" i="166"/>
  <c r="CX20" i="166"/>
  <c r="EZ20" i="166"/>
  <c r="DP20" i="166"/>
  <c r="CF20" i="166"/>
  <c r="BN20" i="166"/>
  <c r="L20" i="166"/>
  <c r="EH20" i="166"/>
  <c r="AD21" i="166"/>
  <c r="AV21" i="166"/>
  <c r="FR21" i="166"/>
  <c r="CX21" i="166"/>
  <c r="EZ21" i="166"/>
  <c r="DP21" i="166"/>
  <c r="CF21" i="166"/>
  <c r="BN21" i="166"/>
  <c r="L21" i="166"/>
  <c r="EH21" i="166"/>
  <c r="AD22" i="166"/>
  <c r="AV22" i="166"/>
  <c r="FR22" i="166"/>
  <c r="CX22" i="166"/>
  <c r="EZ22" i="166"/>
  <c r="DP22" i="166"/>
  <c r="CF22" i="166"/>
  <c r="BN22" i="166"/>
  <c r="L22" i="166"/>
  <c r="EH22" i="166"/>
  <c r="AD23" i="166"/>
  <c r="AV23" i="166"/>
  <c r="FR23" i="166"/>
  <c r="CX23" i="166"/>
  <c r="EZ23" i="166"/>
  <c r="DP23" i="166"/>
  <c r="CF23" i="166"/>
  <c r="BN23" i="166"/>
  <c r="L23" i="166"/>
  <c r="EH23" i="166"/>
  <c r="AD24" i="166"/>
  <c r="AV24" i="166"/>
  <c r="FR24" i="166"/>
  <c r="CX24" i="166"/>
  <c r="EZ24" i="166"/>
  <c r="DP24" i="166"/>
  <c r="CF24" i="166"/>
  <c r="BN24" i="166"/>
  <c r="L24" i="166"/>
  <c r="EH24" i="166"/>
  <c r="AD25" i="166"/>
  <c r="AV25" i="166"/>
  <c r="FR25" i="166"/>
  <c r="CX25" i="166"/>
  <c r="EZ25" i="166"/>
  <c r="DP25" i="166"/>
  <c r="CF25" i="166"/>
  <c r="BN25" i="166"/>
  <c r="L25" i="166"/>
  <c r="EH25" i="166"/>
  <c r="AD26" i="166"/>
  <c r="AV26" i="166"/>
  <c r="FR26" i="166"/>
  <c r="CX26" i="166"/>
  <c r="EZ26" i="166"/>
  <c r="DP26" i="166"/>
  <c r="CF26" i="166"/>
  <c r="BN26" i="166"/>
  <c r="L26" i="166"/>
  <c r="EH26" i="166"/>
  <c r="AD27" i="166"/>
  <c r="AV27" i="166"/>
  <c r="FR27" i="166"/>
  <c r="CX27" i="166"/>
  <c r="EZ27" i="166"/>
  <c r="DP27" i="166"/>
  <c r="CF27" i="166"/>
  <c r="BN27" i="166"/>
  <c r="L27" i="166"/>
  <c r="EH27" i="166"/>
  <c r="AD28" i="166"/>
  <c r="AV28" i="166"/>
  <c r="FR28" i="166"/>
  <c r="CX28" i="166"/>
  <c r="EZ28" i="166"/>
  <c r="DP28" i="166"/>
  <c r="CF28" i="166"/>
  <c r="BN28" i="166"/>
  <c r="L28" i="166"/>
  <c r="EH28" i="166"/>
  <c r="AD29" i="166"/>
  <c r="AV29" i="166"/>
  <c r="FR29" i="166"/>
  <c r="CX29" i="166"/>
  <c r="EZ29" i="166"/>
  <c r="DP29" i="166"/>
  <c r="CF29" i="166"/>
  <c r="BN29" i="166"/>
  <c r="L29" i="166"/>
  <c r="EH29" i="166"/>
  <c r="AD30" i="166"/>
  <c r="AV30" i="166"/>
  <c r="FR30" i="166"/>
  <c r="CX30" i="166"/>
  <c r="EZ30" i="166"/>
  <c r="DP30" i="166"/>
  <c r="CF30" i="166"/>
  <c r="BN30" i="166"/>
  <c r="L30" i="166"/>
  <c r="EH30" i="166"/>
  <c r="AD31" i="166"/>
  <c r="AV31" i="166"/>
  <c r="FR31" i="166"/>
  <c r="CX31" i="166"/>
  <c r="EZ31" i="166"/>
  <c r="DP31" i="166"/>
  <c r="CF31" i="166"/>
  <c r="BN31" i="166"/>
  <c r="L31" i="166"/>
  <c r="EH31" i="166"/>
  <c r="AD32" i="166"/>
  <c r="AV32" i="166"/>
  <c r="FR32" i="166"/>
  <c r="CX32" i="166"/>
  <c r="EZ32" i="166"/>
  <c r="DP32" i="166"/>
  <c r="CF32" i="166"/>
  <c r="BN32" i="166"/>
  <c r="L32" i="166"/>
  <c r="EH32" i="166"/>
  <c r="AD33" i="166"/>
  <c r="AV33" i="166"/>
  <c r="FR33" i="166"/>
  <c r="CX33" i="166"/>
  <c r="EZ33" i="166"/>
  <c r="DP33" i="166"/>
  <c r="CF33" i="166"/>
  <c r="BN33" i="166"/>
  <c r="L33" i="166"/>
  <c r="EH33" i="166"/>
  <c r="AD34" i="166"/>
  <c r="AV34" i="166"/>
  <c r="FR34" i="166"/>
  <c r="CX34" i="166"/>
  <c r="EZ34" i="166"/>
  <c r="DP34" i="166"/>
  <c r="CF34" i="166"/>
  <c r="BN34" i="166"/>
  <c r="L34" i="166"/>
  <c r="EH34" i="166"/>
  <c r="AD35" i="166"/>
  <c r="AV35" i="166"/>
  <c r="FR35" i="166"/>
  <c r="CX35" i="166"/>
  <c r="EZ35" i="166"/>
  <c r="DP35" i="166"/>
  <c r="CF35" i="166"/>
  <c r="BN35" i="166"/>
  <c r="L35" i="166"/>
  <c r="EH35" i="166"/>
  <c r="AD36" i="166"/>
  <c r="AV36" i="166"/>
  <c r="FR36" i="166"/>
  <c r="CX36" i="166"/>
  <c r="EZ36" i="166"/>
  <c r="DP36" i="166"/>
  <c r="CF36" i="166"/>
  <c r="BN36" i="166"/>
  <c r="L36" i="166"/>
  <c r="EH36" i="166"/>
  <c r="AD37" i="166"/>
  <c r="AV37" i="166"/>
  <c r="FR37" i="166"/>
  <c r="CX37" i="166"/>
  <c r="EZ37" i="166"/>
  <c r="DP37" i="166"/>
  <c r="CF37" i="166"/>
  <c r="BN37" i="166"/>
  <c r="L37" i="166"/>
  <c r="EH37" i="166"/>
  <c r="AD38" i="166"/>
  <c r="AV38" i="166"/>
  <c r="FR38" i="166"/>
  <c r="CX38" i="166"/>
  <c r="EZ38" i="166"/>
  <c r="DP38" i="166"/>
  <c r="CF38" i="166"/>
  <c r="BN38" i="166"/>
  <c r="L38" i="166"/>
  <c r="EH38" i="166"/>
  <c r="AD39" i="166"/>
  <c r="AV39" i="166"/>
  <c r="FR39" i="166"/>
  <c r="CX39" i="166"/>
  <c r="EZ39" i="166"/>
  <c r="DP39" i="166"/>
  <c r="CF39" i="166"/>
  <c r="BN39" i="166"/>
  <c r="L39" i="166"/>
  <c r="EH39" i="166"/>
  <c r="AD40" i="166"/>
  <c r="AV40" i="166"/>
  <c r="FR40" i="166"/>
  <c r="CX40" i="166"/>
  <c r="EZ40" i="166"/>
  <c r="DP40" i="166"/>
  <c r="CF40" i="166"/>
  <c r="BN40" i="166"/>
  <c r="L40" i="166"/>
  <c r="EH40" i="166"/>
  <c r="AD41" i="166"/>
  <c r="AV41" i="166"/>
  <c r="FR41" i="166"/>
  <c r="CX41" i="166"/>
  <c r="EZ41" i="166"/>
  <c r="DP41" i="166"/>
  <c r="CF41" i="166"/>
  <c r="BN41" i="166"/>
  <c r="L41" i="166"/>
  <c r="EH41" i="166"/>
  <c r="AD42" i="166"/>
  <c r="AV42" i="166"/>
  <c r="FR42" i="166"/>
  <c r="CX42" i="166"/>
  <c r="EZ42" i="166"/>
  <c r="DP42" i="166"/>
  <c r="CF42" i="166"/>
  <c r="BN42" i="166"/>
  <c r="L42" i="166"/>
  <c r="EH42" i="166"/>
  <c r="AD43" i="166"/>
  <c r="AV43" i="166"/>
  <c r="FR43" i="166"/>
  <c r="CX43" i="166"/>
  <c r="EZ43" i="166"/>
  <c r="DP43" i="166"/>
  <c r="CF43" i="166"/>
  <c r="BN43" i="166"/>
  <c r="L43" i="166"/>
  <c r="EH43" i="166"/>
  <c r="AD44" i="166"/>
  <c r="AV44" i="166"/>
  <c r="FR44" i="166"/>
  <c r="CX44" i="166"/>
  <c r="EZ44" i="166"/>
  <c r="DP44" i="166"/>
  <c r="CF44" i="166"/>
  <c r="BN44" i="166"/>
  <c r="L44" i="166"/>
  <c r="EH44" i="166"/>
  <c r="AD45" i="166"/>
  <c r="AV45" i="166"/>
  <c r="FR45" i="166"/>
  <c r="CX45" i="166"/>
  <c r="EZ45" i="166"/>
  <c r="DP45" i="166"/>
  <c r="CF45" i="166"/>
  <c r="BN45" i="166"/>
  <c r="L45" i="166"/>
  <c r="EH45" i="166"/>
  <c r="AD46" i="166"/>
  <c r="AV46" i="166"/>
  <c r="FR46" i="166"/>
  <c r="CX46" i="166"/>
  <c r="EZ46" i="166"/>
  <c r="DP46" i="166"/>
  <c r="CF46" i="166"/>
  <c r="BN46" i="166"/>
  <c r="L46" i="166"/>
  <c r="EH46" i="166"/>
  <c r="AD47" i="166"/>
  <c r="AV47" i="166"/>
  <c r="FR47" i="166"/>
  <c r="CX47" i="166"/>
  <c r="EZ47" i="166"/>
  <c r="DP47" i="166"/>
  <c r="CF47" i="166"/>
  <c r="BN47" i="166"/>
  <c r="L47" i="166"/>
  <c r="EH47" i="166"/>
  <c r="AD48" i="166"/>
  <c r="AV48" i="166"/>
  <c r="FR48" i="166"/>
  <c r="CX48" i="166"/>
  <c r="EZ48" i="166"/>
  <c r="DP48" i="166"/>
  <c r="CF48" i="166"/>
  <c r="BN48" i="166"/>
  <c r="L48" i="166"/>
  <c r="EH48" i="166"/>
  <c r="AD49" i="166"/>
  <c r="AV49" i="166"/>
  <c r="FR49" i="166"/>
  <c r="CX49" i="166"/>
  <c r="EZ49" i="166"/>
  <c r="DP49" i="166"/>
  <c r="CF49" i="166"/>
  <c r="BN49" i="166"/>
  <c r="L49" i="166"/>
  <c r="EH49" i="166"/>
  <c r="AD50" i="166"/>
  <c r="AV50" i="166"/>
  <c r="FR50" i="166"/>
  <c r="CX50" i="166"/>
  <c r="EZ50" i="166"/>
  <c r="DP50" i="166"/>
  <c r="CF50" i="166"/>
  <c r="BN50" i="166"/>
  <c r="L50" i="166"/>
  <c r="EH50" i="166"/>
  <c r="AD51" i="166"/>
  <c r="AV51" i="166"/>
  <c r="FR51" i="166"/>
  <c r="CX51" i="166"/>
  <c r="EZ51" i="166"/>
  <c r="DP51" i="166"/>
  <c r="CF51" i="166"/>
  <c r="BN51" i="166"/>
  <c r="L51" i="166"/>
  <c r="EH51" i="166"/>
  <c r="AD52" i="166"/>
  <c r="AV52" i="166"/>
  <c r="FR52" i="166"/>
  <c r="CX52" i="166"/>
  <c r="EZ52" i="166"/>
  <c r="DP52" i="166"/>
  <c r="CF52" i="166"/>
  <c r="BN52" i="166"/>
  <c r="L52" i="166"/>
  <c r="EH52" i="166"/>
  <c r="AV2" i="166"/>
  <c r="FR2" i="166"/>
  <c r="CX2" i="166"/>
  <c r="EZ2" i="166"/>
  <c r="DP2" i="166"/>
  <c r="CF2" i="166"/>
  <c r="BN2" i="166"/>
  <c r="L2" i="166"/>
  <c r="EH2" i="166"/>
  <c r="AD2" i="166"/>
  <c r="AV1" i="166"/>
  <c r="FR1" i="166"/>
  <c r="CX1" i="166"/>
  <c r="EZ1" i="166"/>
  <c r="DP1" i="166"/>
  <c r="CF1" i="166"/>
  <c r="BN1" i="166"/>
  <c r="L1" i="166"/>
  <c r="EH1" i="166"/>
  <c r="AD1" i="166"/>
  <c r="AC3" i="166"/>
  <c r="AU3" i="166"/>
  <c r="FQ3" i="166"/>
  <c r="CW3" i="166"/>
  <c r="EY3" i="166"/>
  <c r="DO3" i="166"/>
  <c r="CE3" i="166"/>
  <c r="BM3" i="166"/>
  <c r="K3" i="166"/>
  <c r="EG3" i="166"/>
  <c r="AC4" i="166"/>
  <c r="AU4" i="166"/>
  <c r="FQ4" i="166"/>
  <c r="CW4" i="166"/>
  <c r="EY4" i="166"/>
  <c r="DO4" i="166"/>
  <c r="CE4" i="166"/>
  <c r="BM4" i="166"/>
  <c r="K4" i="166"/>
  <c r="EG4" i="166"/>
  <c r="AC5" i="166"/>
  <c r="AU5" i="166"/>
  <c r="FQ5" i="166"/>
  <c r="CW5" i="166"/>
  <c r="EY5" i="166"/>
  <c r="DO5" i="166"/>
  <c r="CE5" i="166"/>
  <c r="BM5" i="166"/>
  <c r="K5" i="166"/>
  <c r="EG5" i="166"/>
  <c r="AC6" i="166"/>
  <c r="AU6" i="166"/>
  <c r="FQ6" i="166"/>
  <c r="CW6" i="166"/>
  <c r="EY6" i="166"/>
  <c r="DO6" i="166"/>
  <c r="CE6" i="166"/>
  <c r="BM6" i="166"/>
  <c r="K6" i="166"/>
  <c r="EG6" i="166"/>
  <c r="AC7" i="166"/>
  <c r="AU7" i="166"/>
  <c r="FQ7" i="166"/>
  <c r="CW7" i="166"/>
  <c r="EY7" i="166"/>
  <c r="DO7" i="166"/>
  <c r="CE7" i="166"/>
  <c r="BM7" i="166"/>
  <c r="K7" i="166"/>
  <c r="EG7" i="166"/>
  <c r="AC8" i="166"/>
  <c r="AU8" i="166"/>
  <c r="FQ8" i="166"/>
  <c r="CW8" i="166"/>
  <c r="EY8" i="166"/>
  <c r="DO8" i="166"/>
  <c r="CE8" i="166"/>
  <c r="BM8" i="166"/>
  <c r="K8" i="166"/>
  <c r="EG8" i="166"/>
  <c r="AC9" i="166"/>
  <c r="AU9" i="166"/>
  <c r="FQ9" i="166"/>
  <c r="CW9" i="166"/>
  <c r="EY9" i="166"/>
  <c r="DO9" i="166"/>
  <c r="CE9" i="166"/>
  <c r="BM9" i="166"/>
  <c r="K9" i="166"/>
  <c r="EG9" i="166"/>
  <c r="AC10" i="166"/>
  <c r="AU10" i="166"/>
  <c r="FQ10" i="166"/>
  <c r="CW10" i="166"/>
  <c r="EY10" i="166"/>
  <c r="DO10" i="166"/>
  <c r="CE10" i="166"/>
  <c r="BM10" i="166"/>
  <c r="K10" i="166"/>
  <c r="EG10" i="166"/>
  <c r="AC11" i="166"/>
  <c r="AU11" i="166"/>
  <c r="FQ11" i="166"/>
  <c r="CW11" i="166"/>
  <c r="EY11" i="166"/>
  <c r="DO11" i="166"/>
  <c r="CE11" i="166"/>
  <c r="BM11" i="166"/>
  <c r="K11" i="166"/>
  <c r="EG11" i="166"/>
  <c r="AC12" i="166"/>
  <c r="AU12" i="166"/>
  <c r="FQ12" i="166"/>
  <c r="CW12" i="166"/>
  <c r="EY12" i="166"/>
  <c r="DO12" i="166"/>
  <c r="CE12" i="166"/>
  <c r="BM12" i="166"/>
  <c r="K12" i="166"/>
  <c r="EG12" i="166"/>
  <c r="AC13" i="166"/>
  <c r="AU13" i="166"/>
  <c r="FQ13" i="166"/>
  <c r="CW13" i="166"/>
  <c r="EY13" i="166"/>
  <c r="DO13" i="166"/>
  <c r="CE13" i="166"/>
  <c r="BM13" i="166"/>
  <c r="K13" i="166"/>
  <c r="EG13" i="166"/>
  <c r="AC14" i="166"/>
  <c r="AU14" i="166"/>
  <c r="FQ14" i="166"/>
  <c r="CW14" i="166"/>
  <c r="EY14" i="166"/>
  <c r="DO14" i="166"/>
  <c r="CE14" i="166"/>
  <c r="BM14" i="166"/>
  <c r="K14" i="166"/>
  <c r="EG14" i="166"/>
  <c r="AC15" i="166"/>
  <c r="AU15" i="166"/>
  <c r="FQ15" i="166"/>
  <c r="CW15" i="166"/>
  <c r="EY15" i="166"/>
  <c r="DO15" i="166"/>
  <c r="CE15" i="166"/>
  <c r="BM15" i="166"/>
  <c r="K15" i="166"/>
  <c r="EG15" i="166"/>
  <c r="AC16" i="166"/>
  <c r="AU16" i="166"/>
  <c r="FQ16" i="166"/>
  <c r="CW16" i="166"/>
  <c r="EY16" i="166"/>
  <c r="DO16" i="166"/>
  <c r="CE16" i="166"/>
  <c r="BM16" i="166"/>
  <c r="K16" i="166"/>
  <c r="EG16" i="166"/>
  <c r="AC17" i="166"/>
  <c r="AU17" i="166"/>
  <c r="FQ17" i="166"/>
  <c r="CW17" i="166"/>
  <c r="EY17" i="166"/>
  <c r="DO17" i="166"/>
  <c r="CE17" i="166"/>
  <c r="BM17" i="166"/>
  <c r="K17" i="166"/>
  <c r="EG17" i="166"/>
  <c r="AC18" i="166"/>
  <c r="AU18" i="166"/>
  <c r="FQ18" i="166"/>
  <c r="CW18" i="166"/>
  <c r="EY18" i="166"/>
  <c r="DO18" i="166"/>
  <c r="CE18" i="166"/>
  <c r="BM18" i="166"/>
  <c r="K18" i="166"/>
  <c r="EG18" i="166"/>
  <c r="AC19" i="166"/>
  <c r="AU19" i="166"/>
  <c r="FQ19" i="166"/>
  <c r="CW19" i="166"/>
  <c r="EY19" i="166"/>
  <c r="DO19" i="166"/>
  <c r="CE19" i="166"/>
  <c r="BM19" i="166"/>
  <c r="K19" i="166"/>
  <c r="EG19" i="166"/>
  <c r="AC20" i="166"/>
  <c r="AU20" i="166"/>
  <c r="FQ20" i="166"/>
  <c r="CW20" i="166"/>
  <c r="EY20" i="166"/>
  <c r="DO20" i="166"/>
  <c r="CE20" i="166"/>
  <c r="BM20" i="166"/>
  <c r="K20" i="166"/>
  <c r="EG20" i="166"/>
  <c r="AC21" i="166"/>
  <c r="AU21" i="166"/>
  <c r="FQ21" i="166"/>
  <c r="CW21" i="166"/>
  <c r="EY21" i="166"/>
  <c r="DO21" i="166"/>
  <c r="CE21" i="166"/>
  <c r="BM21" i="166"/>
  <c r="K21" i="166"/>
  <c r="EG21" i="166"/>
  <c r="AC22" i="166"/>
  <c r="AU22" i="166"/>
  <c r="FQ22" i="166"/>
  <c r="CW22" i="166"/>
  <c r="EY22" i="166"/>
  <c r="DO22" i="166"/>
  <c r="CE22" i="166"/>
  <c r="BM22" i="166"/>
  <c r="K22" i="166"/>
  <c r="EG22" i="166"/>
  <c r="AC23" i="166"/>
  <c r="AU23" i="166"/>
  <c r="FQ23" i="166"/>
  <c r="CW23" i="166"/>
  <c r="EY23" i="166"/>
  <c r="DO23" i="166"/>
  <c r="CE23" i="166"/>
  <c r="BM23" i="166"/>
  <c r="K23" i="166"/>
  <c r="EG23" i="166"/>
  <c r="AC24" i="166"/>
  <c r="AU24" i="166"/>
  <c r="FQ24" i="166"/>
  <c r="CW24" i="166"/>
  <c r="EY24" i="166"/>
  <c r="DO24" i="166"/>
  <c r="CE24" i="166"/>
  <c r="BM24" i="166"/>
  <c r="K24" i="166"/>
  <c r="EG24" i="166"/>
  <c r="AC25" i="166"/>
  <c r="AU25" i="166"/>
  <c r="FQ25" i="166"/>
  <c r="CW25" i="166"/>
  <c r="EY25" i="166"/>
  <c r="DO25" i="166"/>
  <c r="CE25" i="166"/>
  <c r="BM25" i="166"/>
  <c r="K25" i="166"/>
  <c r="EG25" i="166"/>
  <c r="AC26" i="166"/>
  <c r="AU26" i="166"/>
  <c r="FQ26" i="166"/>
  <c r="CW26" i="166"/>
  <c r="EY26" i="166"/>
  <c r="DO26" i="166"/>
  <c r="CE26" i="166"/>
  <c r="BM26" i="166"/>
  <c r="K26" i="166"/>
  <c r="EG26" i="166"/>
  <c r="AC27" i="166"/>
  <c r="AU27" i="166"/>
  <c r="FQ27" i="166"/>
  <c r="CW27" i="166"/>
  <c r="EY27" i="166"/>
  <c r="DO27" i="166"/>
  <c r="CE27" i="166"/>
  <c r="BM27" i="166"/>
  <c r="K27" i="166"/>
  <c r="EG27" i="166"/>
  <c r="AC28" i="166"/>
  <c r="AU28" i="166"/>
  <c r="FQ28" i="166"/>
  <c r="CW28" i="166"/>
  <c r="EY28" i="166"/>
  <c r="DO28" i="166"/>
  <c r="CE28" i="166"/>
  <c r="BM28" i="166"/>
  <c r="K28" i="166"/>
  <c r="EG28" i="166"/>
  <c r="AC29" i="166"/>
  <c r="AU29" i="166"/>
  <c r="FQ29" i="166"/>
  <c r="CW29" i="166"/>
  <c r="EY29" i="166"/>
  <c r="DO29" i="166"/>
  <c r="CE29" i="166"/>
  <c r="BM29" i="166"/>
  <c r="K29" i="166"/>
  <c r="EG29" i="166"/>
  <c r="AC30" i="166"/>
  <c r="AU30" i="166"/>
  <c r="FQ30" i="166"/>
  <c r="CW30" i="166"/>
  <c r="EY30" i="166"/>
  <c r="DO30" i="166"/>
  <c r="CE30" i="166"/>
  <c r="BM30" i="166"/>
  <c r="K30" i="166"/>
  <c r="EG30" i="166"/>
  <c r="AC31" i="166"/>
  <c r="AU31" i="166"/>
  <c r="FQ31" i="166"/>
  <c r="CW31" i="166"/>
  <c r="EY31" i="166"/>
  <c r="DO31" i="166"/>
  <c r="CE31" i="166"/>
  <c r="BM31" i="166"/>
  <c r="K31" i="166"/>
  <c r="EG31" i="166"/>
  <c r="AC32" i="166"/>
  <c r="AU32" i="166"/>
  <c r="FQ32" i="166"/>
  <c r="CW32" i="166"/>
  <c r="EY32" i="166"/>
  <c r="DO32" i="166"/>
  <c r="CE32" i="166"/>
  <c r="BM32" i="166"/>
  <c r="K32" i="166"/>
  <c r="EG32" i="166"/>
  <c r="AC33" i="166"/>
  <c r="AU33" i="166"/>
  <c r="FQ33" i="166"/>
  <c r="CW33" i="166"/>
  <c r="EY33" i="166"/>
  <c r="DO33" i="166"/>
  <c r="CE33" i="166"/>
  <c r="BM33" i="166"/>
  <c r="K33" i="166"/>
  <c r="EG33" i="166"/>
  <c r="AC34" i="166"/>
  <c r="AU34" i="166"/>
  <c r="FQ34" i="166"/>
  <c r="CW34" i="166"/>
  <c r="EY34" i="166"/>
  <c r="DO34" i="166"/>
  <c r="CE34" i="166"/>
  <c r="BM34" i="166"/>
  <c r="K34" i="166"/>
  <c r="EG34" i="166"/>
  <c r="AC35" i="166"/>
  <c r="AU35" i="166"/>
  <c r="FQ35" i="166"/>
  <c r="CW35" i="166"/>
  <c r="EY35" i="166"/>
  <c r="DO35" i="166"/>
  <c r="CE35" i="166"/>
  <c r="BM35" i="166"/>
  <c r="K35" i="166"/>
  <c r="EG35" i="166"/>
  <c r="AC36" i="166"/>
  <c r="AU36" i="166"/>
  <c r="FQ36" i="166"/>
  <c r="CW36" i="166"/>
  <c r="EY36" i="166"/>
  <c r="DO36" i="166"/>
  <c r="CE36" i="166"/>
  <c r="BM36" i="166"/>
  <c r="K36" i="166"/>
  <c r="EG36" i="166"/>
  <c r="AC37" i="166"/>
  <c r="AU37" i="166"/>
  <c r="FQ37" i="166"/>
  <c r="CW37" i="166"/>
  <c r="EY37" i="166"/>
  <c r="DO37" i="166"/>
  <c r="CE37" i="166"/>
  <c r="BM37" i="166"/>
  <c r="K37" i="166"/>
  <c r="EG37" i="166"/>
  <c r="AC38" i="166"/>
  <c r="AU38" i="166"/>
  <c r="FQ38" i="166"/>
  <c r="CW38" i="166"/>
  <c r="EY38" i="166"/>
  <c r="DO38" i="166"/>
  <c r="CE38" i="166"/>
  <c r="BM38" i="166"/>
  <c r="K38" i="166"/>
  <c r="EG38" i="166"/>
  <c r="AC39" i="166"/>
  <c r="AU39" i="166"/>
  <c r="FQ39" i="166"/>
  <c r="CW39" i="166"/>
  <c r="EY39" i="166"/>
  <c r="DO39" i="166"/>
  <c r="CE39" i="166"/>
  <c r="BM39" i="166"/>
  <c r="K39" i="166"/>
  <c r="EG39" i="166"/>
  <c r="AC40" i="166"/>
  <c r="AU40" i="166"/>
  <c r="FQ40" i="166"/>
  <c r="CW40" i="166"/>
  <c r="EY40" i="166"/>
  <c r="DO40" i="166"/>
  <c r="CE40" i="166"/>
  <c r="BM40" i="166"/>
  <c r="K40" i="166"/>
  <c r="EG40" i="166"/>
  <c r="AC41" i="166"/>
  <c r="AU41" i="166"/>
  <c r="FQ41" i="166"/>
  <c r="CW41" i="166"/>
  <c r="EY41" i="166"/>
  <c r="DO41" i="166"/>
  <c r="CE41" i="166"/>
  <c r="BM41" i="166"/>
  <c r="K41" i="166"/>
  <c r="EG41" i="166"/>
  <c r="AC42" i="166"/>
  <c r="AU42" i="166"/>
  <c r="FQ42" i="166"/>
  <c r="CW42" i="166"/>
  <c r="EY42" i="166"/>
  <c r="DO42" i="166"/>
  <c r="CE42" i="166"/>
  <c r="BM42" i="166"/>
  <c r="K42" i="166"/>
  <c r="EG42" i="166"/>
  <c r="AC43" i="166"/>
  <c r="AU43" i="166"/>
  <c r="FQ43" i="166"/>
  <c r="CW43" i="166"/>
  <c r="EY43" i="166"/>
  <c r="DO43" i="166"/>
  <c r="CE43" i="166"/>
  <c r="BM43" i="166"/>
  <c r="K43" i="166"/>
  <c r="EG43" i="166"/>
  <c r="AC44" i="166"/>
  <c r="AU44" i="166"/>
  <c r="FQ44" i="166"/>
  <c r="CW44" i="166"/>
  <c r="EY44" i="166"/>
  <c r="DO44" i="166"/>
  <c r="CE44" i="166"/>
  <c r="BM44" i="166"/>
  <c r="K44" i="166"/>
  <c r="EG44" i="166"/>
  <c r="AC45" i="166"/>
  <c r="AU45" i="166"/>
  <c r="FQ45" i="166"/>
  <c r="CW45" i="166"/>
  <c r="EY45" i="166"/>
  <c r="DO45" i="166"/>
  <c r="CE45" i="166"/>
  <c r="BM45" i="166"/>
  <c r="K45" i="166"/>
  <c r="EG45" i="166"/>
  <c r="AC46" i="166"/>
  <c r="AU46" i="166"/>
  <c r="FQ46" i="166"/>
  <c r="CW46" i="166"/>
  <c r="EY46" i="166"/>
  <c r="DO46" i="166"/>
  <c r="CE46" i="166"/>
  <c r="BM46" i="166"/>
  <c r="K46" i="166"/>
  <c r="EG46" i="166"/>
  <c r="AC47" i="166"/>
  <c r="AU47" i="166"/>
  <c r="FQ47" i="166"/>
  <c r="CW47" i="166"/>
  <c r="EY47" i="166"/>
  <c r="DO47" i="166"/>
  <c r="CE47" i="166"/>
  <c r="BM47" i="166"/>
  <c r="K47" i="166"/>
  <c r="EG47" i="166"/>
  <c r="AC48" i="166"/>
  <c r="AU48" i="166"/>
  <c r="FQ48" i="166"/>
  <c r="CW48" i="166"/>
  <c r="EY48" i="166"/>
  <c r="DO48" i="166"/>
  <c r="CE48" i="166"/>
  <c r="BM48" i="166"/>
  <c r="K48" i="166"/>
  <c r="EG48" i="166"/>
  <c r="AC49" i="166"/>
  <c r="AU49" i="166"/>
  <c r="FQ49" i="166"/>
  <c r="CW49" i="166"/>
  <c r="EY49" i="166"/>
  <c r="DO49" i="166"/>
  <c r="CE49" i="166"/>
  <c r="BM49" i="166"/>
  <c r="K49" i="166"/>
  <c r="EG49" i="166"/>
  <c r="AC50" i="166"/>
  <c r="AU50" i="166"/>
  <c r="FQ50" i="166"/>
  <c r="CW50" i="166"/>
  <c r="EY50" i="166"/>
  <c r="DO50" i="166"/>
  <c r="CE50" i="166"/>
  <c r="BM50" i="166"/>
  <c r="K50" i="166"/>
  <c r="EG50" i="166"/>
  <c r="AC51" i="166"/>
  <c r="AU51" i="166"/>
  <c r="FQ51" i="166"/>
  <c r="CW51" i="166"/>
  <c r="EY51" i="166"/>
  <c r="DO51" i="166"/>
  <c r="CE51" i="166"/>
  <c r="BM51" i="166"/>
  <c r="K51" i="166"/>
  <c r="EG51" i="166"/>
  <c r="AC52" i="166"/>
  <c r="AU52" i="166"/>
  <c r="FQ52" i="166"/>
  <c r="CW52" i="166"/>
  <c r="EY52" i="166"/>
  <c r="DO52" i="166"/>
  <c r="CE52" i="166"/>
  <c r="BM52" i="166"/>
  <c r="K52" i="166"/>
  <c r="EG52" i="166"/>
  <c r="AU2" i="166"/>
  <c r="FQ2" i="166"/>
  <c r="CW2" i="166"/>
  <c r="EY2" i="166"/>
  <c r="DO2" i="166"/>
  <c r="CE2" i="166"/>
  <c r="BM2" i="166"/>
  <c r="K2" i="166"/>
  <c r="EG2" i="166"/>
  <c r="AC2" i="166"/>
  <c r="AU1" i="166"/>
  <c r="FQ1" i="166"/>
  <c r="CW1" i="166"/>
  <c r="EY1" i="166"/>
  <c r="DO1" i="166"/>
  <c r="CE1" i="166"/>
  <c r="BM1" i="166"/>
  <c r="K1" i="166"/>
  <c r="EG1" i="166"/>
  <c r="AC1" i="166"/>
  <c r="AB3" i="166"/>
  <c r="AT3" i="166"/>
  <c r="FP3" i="166"/>
  <c r="CV3" i="166"/>
  <c r="EX3" i="166"/>
  <c r="DN3" i="166"/>
  <c r="CD3" i="166"/>
  <c r="BL3" i="166"/>
  <c r="J3" i="166"/>
  <c r="EF3" i="166"/>
  <c r="AB4" i="166"/>
  <c r="AT4" i="166"/>
  <c r="FP4" i="166"/>
  <c r="CV4" i="166"/>
  <c r="EX4" i="166"/>
  <c r="DN4" i="166"/>
  <c r="CD4" i="166"/>
  <c r="BL4" i="166"/>
  <c r="J4" i="166"/>
  <c r="EF4" i="166"/>
  <c r="AB5" i="166"/>
  <c r="AT5" i="166"/>
  <c r="FP5" i="166"/>
  <c r="CV5" i="166"/>
  <c r="EX5" i="166"/>
  <c r="DN5" i="166"/>
  <c r="CD5" i="166"/>
  <c r="BL5" i="166"/>
  <c r="J5" i="166"/>
  <c r="EF5" i="166"/>
  <c r="AB6" i="166"/>
  <c r="AT6" i="166"/>
  <c r="FP6" i="166"/>
  <c r="CV6" i="166"/>
  <c r="EX6" i="166"/>
  <c r="DN6" i="166"/>
  <c r="CD6" i="166"/>
  <c r="BL6" i="166"/>
  <c r="J6" i="166"/>
  <c r="EF6" i="166"/>
  <c r="AB7" i="166"/>
  <c r="AT7" i="166"/>
  <c r="FP7" i="166"/>
  <c r="CV7" i="166"/>
  <c r="EX7" i="166"/>
  <c r="DN7" i="166"/>
  <c r="CD7" i="166"/>
  <c r="BL7" i="166"/>
  <c r="J7" i="166"/>
  <c r="EF7" i="166"/>
  <c r="AB8" i="166"/>
  <c r="AT8" i="166"/>
  <c r="FP8" i="166"/>
  <c r="CV8" i="166"/>
  <c r="EX8" i="166"/>
  <c r="DN8" i="166"/>
  <c r="CD8" i="166"/>
  <c r="BL8" i="166"/>
  <c r="J8" i="166"/>
  <c r="EF8" i="166"/>
  <c r="AB9" i="166"/>
  <c r="AT9" i="166"/>
  <c r="FP9" i="166"/>
  <c r="CV9" i="166"/>
  <c r="EX9" i="166"/>
  <c r="DN9" i="166"/>
  <c r="CD9" i="166"/>
  <c r="BL9" i="166"/>
  <c r="J9" i="166"/>
  <c r="EF9" i="166"/>
  <c r="AB10" i="166"/>
  <c r="AT10" i="166"/>
  <c r="FP10" i="166"/>
  <c r="CV10" i="166"/>
  <c r="EX10" i="166"/>
  <c r="DN10" i="166"/>
  <c r="CD10" i="166"/>
  <c r="BL10" i="166"/>
  <c r="J10" i="166"/>
  <c r="EF10" i="166"/>
  <c r="AB11" i="166"/>
  <c r="AT11" i="166"/>
  <c r="FP11" i="166"/>
  <c r="CV11" i="166"/>
  <c r="EX11" i="166"/>
  <c r="DN11" i="166"/>
  <c r="CD11" i="166"/>
  <c r="BL11" i="166"/>
  <c r="J11" i="166"/>
  <c r="EF11" i="166"/>
  <c r="AB12" i="166"/>
  <c r="AT12" i="166"/>
  <c r="FP12" i="166"/>
  <c r="CV12" i="166"/>
  <c r="EX12" i="166"/>
  <c r="DN12" i="166"/>
  <c r="CD12" i="166"/>
  <c r="BL12" i="166"/>
  <c r="J12" i="166"/>
  <c r="EF12" i="166"/>
  <c r="AB13" i="166"/>
  <c r="AT13" i="166"/>
  <c r="FP13" i="166"/>
  <c r="CV13" i="166"/>
  <c r="EX13" i="166"/>
  <c r="DN13" i="166"/>
  <c r="CD13" i="166"/>
  <c r="BL13" i="166"/>
  <c r="J13" i="166"/>
  <c r="EF13" i="166"/>
  <c r="AB14" i="166"/>
  <c r="AT14" i="166"/>
  <c r="FP14" i="166"/>
  <c r="CV14" i="166"/>
  <c r="EX14" i="166"/>
  <c r="DN14" i="166"/>
  <c r="CD14" i="166"/>
  <c r="BL14" i="166"/>
  <c r="J14" i="166"/>
  <c r="EF14" i="166"/>
  <c r="AB15" i="166"/>
  <c r="AT15" i="166"/>
  <c r="FP15" i="166"/>
  <c r="CV15" i="166"/>
  <c r="EX15" i="166"/>
  <c r="DN15" i="166"/>
  <c r="CD15" i="166"/>
  <c r="BL15" i="166"/>
  <c r="J15" i="166"/>
  <c r="EF15" i="166"/>
  <c r="AB16" i="166"/>
  <c r="AT16" i="166"/>
  <c r="FP16" i="166"/>
  <c r="CV16" i="166"/>
  <c r="EX16" i="166"/>
  <c r="DN16" i="166"/>
  <c r="CD16" i="166"/>
  <c r="BL16" i="166"/>
  <c r="J16" i="166"/>
  <c r="EF16" i="166"/>
  <c r="AB17" i="166"/>
  <c r="AT17" i="166"/>
  <c r="FP17" i="166"/>
  <c r="CV17" i="166"/>
  <c r="EX17" i="166"/>
  <c r="DN17" i="166"/>
  <c r="CD17" i="166"/>
  <c r="BL17" i="166"/>
  <c r="J17" i="166"/>
  <c r="EF17" i="166"/>
  <c r="AB18" i="166"/>
  <c r="AT18" i="166"/>
  <c r="FP18" i="166"/>
  <c r="CV18" i="166"/>
  <c r="EX18" i="166"/>
  <c r="DN18" i="166"/>
  <c r="CD18" i="166"/>
  <c r="BL18" i="166"/>
  <c r="J18" i="166"/>
  <c r="EF18" i="166"/>
  <c r="AB19" i="166"/>
  <c r="AT19" i="166"/>
  <c r="FP19" i="166"/>
  <c r="CV19" i="166"/>
  <c r="EX19" i="166"/>
  <c r="DN19" i="166"/>
  <c r="CD19" i="166"/>
  <c r="BL19" i="166"/>
  <c r="J19" i="166"/>
  <c r="EF19" i="166"/>
  <c r="AB20" i="166"/>
  <c r="AT20" i="166"/>
  <c r="FP20" i="166"/>
  <c r="CV20" i="166"/>
  <c r="EX20" i="166"/>
  <c r="DN20" i="166"/>
  <c r="CD20" i="166"/>
  <c r="BL20" i="166"/>
  <c r="J20" i="166"/>
  <c r="EF20" i="166"/>
  <c r="AB21" i="166"/>
  <c r="AT21" i="166"/>
  <c r="FP21" i="166"/>
  <c r="CV21" i="166"/>
  <c r="EX21" i="166"/>
  <c r="DN21" i="166"/>
  <c r="CD21" i="166"/>
  <c r="BL21" i="166"/>
  <c r="J21" i="166"/>
  <c r="EF21" i="166"/>
  <c r="AB22" i="166"/>
  <c r="AT22" i="166"/>
  <c r="FP22" i="166"/>
  <c r="CV22" i="166"/>
  <c r="EX22" i="166"/>
  <c r="DN22" i="166"/>
  <c r="CD22" i="166"/>
  <c r="BL22" i="166"/>
  <c r="J22" i="166"/>
  <c r="EF22" i="166"/>
  <c r="AB23" i="166"/>
  <c r="AT23" i="166"/>
  <c r="FP23" i="166"/>
  <c r="CV23" i="166"/>
  <c r="EX23" i="166"/>
  <c r="DN23" i="166"/>
  <c r="CD23" i="166"/>
  <c r="BL23" i="166"/>
  <c r="J23" i="166"/>
  <c r="EF23" i="166"/>
  <c r="AB24" i="166"/>
  <c r="AT24" i="166"/>
  <c r="FP24" i="166"/>
  <c r="CV24" i="166"/>
  <c r="EX24" i="166"/>
  <c r="DN24" i="166"/>
  <c r="CD24" i="166"/>
  <c r="BL24" i="166"/>
  <c r="J24" i="166"/>
  <c r="EF24" i="166"/>
  <c r="AB25" i="166"/>
  <c r="AT25" i="166"/>
  <c r="FP25" i="166"/>
  <c r="CV25" i="166"/>
  <c r="EX25" i="166"/>
  <c r="DN25" i="166"/>
  <c r="CD25" i="166"/>
  <c r="BL25" i="166"/>
  <c r="J25" i="166"/>
  <c r="EF25" i="166"/>
  <c r="AB26" i="166"/>
  <c r="AT26" i="166"/>
  <c r="FP26" i="166"/>
  <c r="CV26" i="166"/>
  <c r="EX26" i="166"/>
  <c r="DN26" i="166"/>
  <c r="CD26" i="166"/>
  <c r="BL26" i="166"/>
  <c r="J26" i="166"/>
  <c r="EF26" i="166"/>
  <c r="AB27" i="166"/>
  <c r="AT27" i="166"/>
  <c r="FP27" i="166"/>
  <c r="CV27" i="166"/>
  <c r="EX27" i="166"/>
  <c r="DN27" i="166"/>
  <c r="CD27" i="166"/>
  <c r="BL27" i="166"/>
  <c r="J27" i="166"/>
  <c r="EF27" i="166"/>
  <c r="AB28" i="166"/>
  <c r="AT28" i="166"/>
  <c r="FP28" i="166"/>
  <c r="CV28" i="166"/>
  <c r="EX28" i="166"/>
  <c r="DN28" i="166"/>
  <c r="CD28" i="166"/>
  <c r="BL28" i="166"/>
  <c r="J28" i="166"/>
  <c r="EF28" i="166"/>
  <c r="AB29" i="166"/>
  <c r="AT29" i="166"/>
  <c r="FP29" i="166"/>
  <c r="CV29" i="166"/>
  <c r="EX29" i="166"/>
  <c r="DN29" i="166"/>
  <c r="CD29" i="166"/>
  <c r="BL29" i="166"/>
  <c r="J29" i="166"/>
  <c r="EF29" i="166"/>
  <c r="AB30" i="166"/>
  <c r="AT30" i="166"/>
  <c r="FP30" i="166"/>
  <c r="CV30" i="166"/>
  <c r="EX30" i="166"/>
  <c r="DN30" i="166"/>
  <c r="CD30" i="166"/>
  <c r="BL30" i="166"/>
  <c r="J30" i="166"/>
  <c r="EF30" i="166"/>
  <c r="AB31" i="166"/>
  <c r="AT31" i="166"/>
  <c r="FP31" i="166"/>
  <c r="CV31" i="166"/>
  <c r="EX31" i="166"/>
  <c r="DN31" i="166"/>
  <c r="CD31" i="166"/>
  <c r="BL31" i="166"/>
  <c r="J31" i="166"/>
  <c r="EF31" i="166"/>
  <c r="AB32" i="166"/>
  <c r="AT32" i="166"/>
  <c r="FP32" i="166"/>
  <c r="CV32" i="166"/>
  <c r="EX32" i="166"/>
  <c r="DN32" i="166"/>
  <c r="CD32" i="166"/>
  <c r="BL32" i="166"/>
  <c r="J32" i="166"/>
  <c r="EF32" i="166"/>
  <c r="AB33" i="166"/>
  <c r="AT33" i="166"/>
  <c r="FP33" i="166"/>
  <c r="CV33" i="166"/>
  <c r="EX33" i="166"/>
  <c r="DN33" i="166"/>
  <c r="CD33" i="166"/>
  <c r="BL33" i="166"/>
  <c r="J33" i="166"/>
  <c r="EF33" i="166"/>
  <c r="AB34" i="166"/>
  <c r="AT34" i="166"/>
  <c r="FP34" i="166"/>
  <c r="CV34" i="166"/>
  <c r="EX34" i="166"/>
  <c r="DN34" i="166"/>
  <c r="CD34" i="166"/>
  <c r="BL34" i="166"/>
  <c r="J34" i="166"/>
  <c r="EF34" i="166"/>
  <c r="AB35" i="166"/>
  <c r="AT35" i="166"/>
  <c r="FP35" i="166"/>
  <c r="CV35" i="166"/>
  <c r="EX35" i="166"/>
  <c r="DN35" i="166"/>
  <c r="CD35" i="166"/>
  <c r="BL35" i="166"/>
  <c r="J35" i="166"/>
  <c r="EF35" i="166"/>
  <c r="AB36" i="166"/>
  <c r="AT36" i="166"/>
  <c r="FP36" i="166"/>
  <c r="CV36" i="166"/>
  <c r="EX36" i="166"/>
  <c r="DN36" i="166"/>
  <c r="CD36" i="166"/>
  <c r="BL36" i="166"/>
  <c r="J36" i="166"/>
  <c r="EF36" i="166"/>
  <c r="AB37" i="166"/>
  <c r="AT37" i="166"/>
  <c r="FP37" i="166"/>
  <c r="CV37" i="166"/>
  <c r="EX37" i="166"/>
  <c r="DN37" i="166"/>
  <c r="CD37" i="166"/>
  <c r="BL37" i="166"/>
  <c r="J37" i="166"/>
  <c r="EF37" i="166"/>
  <c r="AB38" i="166"/>
  <c r="AT38" i="166"/>
  <c r="FP38" i="166"/>
  <c r="CV38" i="166"/>
  <c r="EX38" i="166"/>
  <c r="DN38" i="166"/>
  <c r="CD38" i="166"/>
  <c r="BL38" i="166"/>
  <c r="J38" i="166"/>
  <c r="EF38" i="166"/>
  <c r="AB39" i="166"/>
  <c r="AT39" i="166"/>
  <c r="FP39" i="166"/>
  <c r="CV39" i="166"/>
  <c r="EX39" i="166"/>
  <c r="DN39" i="166"/>
  <c r="CD39" i="166"/>
  <c r="BL39" i="166"/>
  <c r="J39" i="166"/>
  <c r="EF39" i="166"/>
  <c r="AB40" i="166"/>
  <c r="AT40" i="166"/>
  <c r="FP40" i="166"/>
  <c r="CV40" i="166"/>
  <c r="EX40" i="166"/>
  <c r="DN40" i="166"/>
  <c r="CD40" i="166"/>
  <c r="BL40" i="166"/>
  <c r="J40" i="166"/>
  <c r="EF40" i="166"/>
  <c r="AB41" i="166"/>
  <c r="AT41" i="166"/>
  <c r="FP41" i="166"/>
  <c r="CV41" i="166"/>
  <c r="EX41" i="166"/>
  <c r="DN41" i="166"/>
  <c r="CD41" i="166"/>
  <c r="BL41" i="166"/>
  <c r="J41" i="166"/>
  <c r="EF41" i="166"/>
  <c r="AB42" i="166"/>
  <c r="AT42" i="166"/>
  <c r="FP42" i="166"/>
  <c r="CV42" i="166"/>
  <c r="EX42" i="166"/>
  <c r="DN42" i="166"/>
  <c r="CD42" i="166"/>
  <c r="BL42" i="166"/>
  <c r="J42" i="166"/>
  <c r="EF42" i="166"/>
  <c r="AB43" i="166"/>
  <c r="AT43" i="166"/>
  <c r="FP43" i="166"/>
  <c r="CV43" i="166"/>
  <c r="EX43" i="166"/>
  <c r="DN43" i="166"/>
  <c r="CD43" i="166"/>
  <c r="BL43" i="166"/>
  <c r="J43" i="166"/>
  <c r="EF43" i="166"/>
  <c r="AB44" i="166"/>
  <c r="AT44" i="166"/>
  <c r="FP44" i="166"/>
  <c r="CV44" i="166"/>
  <c r="EX44" i="166"/>
  <c r="DN44" i="166"/>
  <c r="CD44" i="166"/>
  <c r="BL44" i="166"/>
  <c r="J44" i="166"/>
  <c r="EF44" i="166"/>
  <c r="AB45" i="166"/>
  <c r="AT45" i="166"/>
  <c r="FP45" i="166"/>
  <c r="CV45" i="166"/>
  <c r="EX45" i="166"/>
  <c r="DN45" i="166"/>
  <c r="CD45" i="166"/>
  <c r="BL45" i="166"/>
  <c r="J45" i="166"/>
  <c r="EF45" i="166"/>
  <c r="AB46" i="166"/>
  <c r="AT46" i="166"/>
  <c r="FP46" i="166"/>
  <c r="CV46" i="166"/>
  <c r="EX46" i="166"/>
  <c r="DN46" i="166"/>
  <c r="CD46" i="166"/>
  <c r="BL46" i="166"/>
  <c r="J46" i="166"/>
  <c r="EF46" i="166"/>
  <c r="AB47" i="166"/>
  <c r="AT47" i="166"/>
  <c r="FP47" i="166"/>
  <c r="CV47" i="166"/>
  <c r="EX47" i="166"/>
  <c r="DN47" i="166"/>
  <c r="CD47" i="166"/>
  <c r="BL47" i="166"/>
  <c r="J47" i="166"/>
  <c r="EF47" i="166"/>
  <c r="AB48" i="166"/>
  <c r="AT48" i="166"/>
  <c r="FP48" i="166"/>
  <c r="CV48" i="166"/>
  <c r="EX48" i="166"/>
  <c r="DN48" i="166"/>
  <c r="CD48" i="166"/>
  <c r="BL48" i="166"/>
  <c r="J48" i="166"/>
  <c r="EF48" i="166"/>
  <c r="AB49" i="166"/>
  <c r="AT49" i="166"/>
  <c r="FP49" i="166"/>
  <c r="CV49" i="166"/>
  <c r="EX49" i="166"/>
  <c r="DN49" i="166"/>
  <c r="CD49" i="166"/>
  <c r="BL49" i="166"/>
  <c r="J49" i="166"/>
  <c r="EF49" i="166"/>
  <c r="AB50" i="166"/>
  <c r="AT50" i="166"/>
  <c r="FP50" i="166"/>
  <c r="CV50" i="166"/>
  <c r="EX50" i="166"/>
  <c r="DN50" i="166"/>
  <c r="CD50" i="166"/>
  <c r="BL50" i="166"/>
  <c r="J50" i="166"/>
  <c r="EF50" i="166"/>
  <c r="AB51" i="166"/>
  <c r="AT51" i="166"/>
  <c r="FP51" i="166"/>
  <c r="CV51" i="166"/>
  <c r="EX51" i="166"/>
  <c r="DN51" i="166"/>
  <c r="CD51" i="166"/>
  <c r="BL51" i="166"/>
  <c r="J51" i="166"/>
  <c r="EF51" i="166"/>
  <c r="AB52" i="166"/>
  <c r="AT52" i="166"/>
  <c r="FP52" i="166"/>
  <c r="CV52" i="166"/>
  <c r="EX52" i="166"/>
  <c r="DN52" i="166"/>
  <c r="CD52" i="166"/>
  <c r="BL52" i="166"/>
  <c r="J52" i="166"/>
  <c r="EF52" i="166"/>
  <c r="AT2" i="166"/>
  <c r="FP2" i="166"/>
  <c r="CV2" i="166"/>
  <c r="EX2" i="166"/>
  <c r="DN2" i="166"/>
  <c r="CD2" i="166"/>
  <c r="BL2" i="166"/>
  <c r="J2" i="166"/>
  <c r="EF2" i="166"/>
  <c r="AB2" i="166"/>
  <c r="AT1" i="166"/>
  <c r="FP1" i="166"/>
  <c r="CV1" i="166"/>
  <c r="EX1" i="166"/>
  <c r="DN1" i="166"/>
  <c r="CD1" i="166"/>
  <c r="BL1" i="166"/>
  <c r="J1" i="166"/>
  <c r="EF1" i="166"/>
  <c r="AB1" i="166"/>
  <c r="AA3" i="166"/>
  <c r="AS3" i="166"/>
  <c r="FO3" i="166"/>
  <c r="CU3" i="166"/>
  <c r="EW3" i="166"/>
  <c r="DM3" i="166"/>
  <c r="CC3" i="166"/>
  <c r="BK3" i="166"/>
  <c r="I3" i="166"/>
  <c r="EE3" i="166"/>
  <c r="AA4" i="166"/>
  <c r="AS4" i="166"/>
  <c r="FO4" i="166"/>
  <c r="CU4" i="166"/>
  <c r="EW4" i="166"/>
  <c r="DM4" i="166"/>
  <c r="CC4" i="166"/>
  <c r="BK4" i="166"/>
  <c r="I4" i="166"/>
  <c r="EE4" i="166"/>
  <c r="AA5" i="166"/>
  <c r="AS5" i="166"/>
  <c r="FO5" i="166"/>
  <c r="CU5" i="166"/>
  <c r="EW5" i="166"/>
  <c r="DM5" i="166"/>
  <c r="CC5" i="166"/>
  <c r="BK5" i="166"/>
  <c r="I5" i="166"/>
  <c r="EE5" i="166"/>
  <c r="AA6" i="166"/>
  <c r="AS6" i="166"/>
  <c r="FO6" i="166"/>
  <c r="CU6" i="166"/>
  <c r="EW6" i="166"/>
  <c r="DM6" i="166"/>
  <c r="CC6" i="166"/>
  <c r="BK6" i="166"/>
  <c r="I6" i="166"/>
  <c r="EE6" i="166"/>
  <c r="AA7" i="166"/>
  <c r="AS7" i="166"/>
  <c r="FO7" i="166"/>
  <c r="CU7" i="166"/>
  <c r="EW7" i="166"/>
  <c r="DM7" i="166"/>
  <c r="CC7" i="166"/>
  <c r="BK7" i="166"/>
  <c r="I7" i="166"/>
  <c r="EE7" i="166"/>
  <c r="AA8" i="166"/>
  <c r="AS8" i="166"/>
  <c r="FO8" i="166"/>
  <c r="CU8" i="166"/>
  <c r="EW8" i="166"/>
  <c r="DM8" i="166"/>
  <c r="CC8" i="166"/>
  <c r="BK8" i="166"/>
  <c r="I8" i="166"/>
  <c r="EE8" i="166"/>
  <c r="AA9" i="166"/>
  <c r="AS9" i="166"/>
  <c r="FO9" i="166"/>
  <c r="CU9" i="166"/>
  <c r="EW9" i="166"/>
  <c r="DM9" i="166"/>
  <c r="CC9" i="166"/>
  <c r="BK9" i="166"/>
  <c r="I9" i="166"/>
  <c r="EE9" i="166"/>
  <c r="AA10" i="166"/>
  <c r="AS10" i="166"/>
  <c r="FO10" i="166"/>
  <c r="CU10" i="166"/>
  <c r="EW10" i="166"/>
  <c r="DM10" i="166"/>
  <c r="CC10" i="166"/>
  <c r="BK10" i="166"/>
  <c r="I10" i="166"/>
  <c r="EE10" i="166"/>
  <c r="AA11" i="166"/>
  <c r="AS11" i="166"/>
  <c r="FO11" i="166"/>
  <c r="CU11" i="166"/>
  <c r="EW11" i="166"/>
  <c r="DM11" i="166"/>
  <c r="CC11" i="166"/>
  <c r="BK11" i="166"/>
  <c r="I11" i="166"/>
  <c r="EE11" i="166"/>
  <c r="AA12" i="166"/>
  <c r="AS12" i="166"/>
  <c r="FO12" i="166"/>
  <c r="CU12" i="166"/>
  <c r="EW12" i="166"/>
  <c r="DM12" i="166"/>
  <c r="CC12" i="166"/>
  <c r="BK12" i="166"/>
  <c r="I12" i="166"/>
  <c r="EE12" i="166"/>
  <c r="AA13" i="166"/>
  <c r="AS13" i="166"/>
  <c r="FO13" i="166"/>
  <c r="CU13" i="166"/>
  <c r="EW13" i="166"/>
  <c r="DM13" i="166"/>
  <c r="CC13" i="166"/>
  <c r="BK13" i="166"/>
  <c r="I13" i="166"/>
  <c r="EE13" i="166"/>
  <c r="AA14" i="166"/>
  <c r="AS14" i="166"/>
  <c r="FO14" i="166"/>
  <c r="CU14" i="166"/>
  <c r="EW14" i="166"/>
  <c r="DM14" i="166"/>
  <c r="CC14" i="166"/>
  <c r="BK14" i="166"/>
  <c r="I14" i="166"/>
  <c r="EE14" i="166"/>
  <c r="AA15" i="166"/>
  <c r="AS15" i="166"/>
  <c r="FO15" i="166"/>
  <c r="CU15" i="166"/>
  <c r="EW15" i="166"/>
  <c r="DM15" i="166"/>
  <c r="CC15" i="166"/>
  <c r="BK15" i="166"/>
  <c r="I15" i="166"/>
  <c r="EE15" i="166"/>
  <c r="AA16" i="166"/>
  <c r="AS16" i="166"/>
  <c r="FO16" i="166"/>
  <c r="CU16" i="166"/>
  <c r="EW16" i="166"/>
  <c r="DM16" i="166"/>
  <c r="CC16" i="166"/>
  <c r="BK16" i="166"/>
  <c r="I16" i="166"/>
  <c r="EE16" i="166"/>
  <c r="AA17" i="166"/>
  <c r="AS17" i="166"/>
  <c r="FO17" i="166"/>
  <c r="CU17" i="166"/>
  <c r="EW17" i="166"/>
  <c r="DM17" i="166"/>
  <c r="CC17" i="166"/>
  <c r="BK17" i="166"/>
  <c r="I17" i="166"/>
  <c r="EE17" i="166"/>
  <c r="AA18" i="166"/>
  <c r="AS18" i="166"/>
  <c r="FO18" i="166"/>
  <c r="CU18" i="166"/>
  <c r="EW18" i="166"/>
  <c r="DM18" i="166"/>
  <c r="CC18" i="166"/>
  <c r="BK18" i="166"/>
  <c r="I18" i="166"/>
  <c r="EE18" i="166"/>
  <c r="AA19" i="166"/>
  <c r="AS19" i="166"/>
  <c r="FO19" i="166"/>
  <c r="CU19" i="166"/>
  <c r="EW19" i="166"/>
  <c r="DM19" i="166"/>
  <c r="CC19" i="166"/>
  <c r="BK19" i="166"/>
  <c r="I19" i="166"/>
  <c r="EE19" i="166"/>
  <c r="AA20" i="166"/>
  <c r="AS20" i="166"/>
  <c r="FO20" i="166"/>
  <c r="CU20" i="166"/>
  <c r="EW20" i="166"/>
  <c r="DM20" i="166"/>
  <c r="CC20" i="166"/>
  <c r="BK20" i="166"/>
  <c r="I20" i="166"/>
  <c r="EE20" i="166"/>
  <c r="AA21" i="166"/>
  <c r="AS21" i="166"/>
  <c r="FO21" i="166"/>
  <c r="CU21" i="166"/>
  <c r="EW21" i="166"/>
  <c r="DM21" i="166"/>
  <c r="CC21" i="166"/>
  <c r="BK21" i="166"/>
  <c r="I21" i="166"/>
  <c r="EE21" i="166"/>
  <c r="AA22" i="166"/>
  <c r="AS22" i="166"/>
  <c r="FO22" i="166"/>
  <c r="CU22" i="166"/>
  <c r="EW22" i="166"/>
  <c r="DM22" i="166"/>
  <c r="CC22" i="166"/>
  <c r="BK22" i="166"/>
  <c r="I22" i="166"/>
  <c r="EE22" i="166"/>
  <c r="AA23" i="166"/>
  <c r="AS23" i="166"/>
  <c r="FO23" i="166"/>
  <c r="CU23" i="166"/>
  <c r="EW23" i="166"/>
  <c r="DM23" i="166"/>
  <c r="CC23" i="166"/>
  <c r="BK23" i="166"/>
  <c r="I23" i="166"/>
  <c r="EE23" i="166"/>
  <c r="AA24" i="166"/>
  <c r="AS24" i="166"/>
  <c r="FO24" i="166"/>
  <c r="CU24" i="166"/>
  <c r="EW24" i="166"/>
  <c r="DM24" i="166"/>
  <c r="CC24" i="166"/>
  <c r="BK24" i="166"/>
  <c r="I24" i="166"/>
  <c r="EE24" i="166"/>
  <c r="AA25" i="166"/>
  <c r="AS25" i="166"/>
  <c r="FO25" i="166"/>
  <c r="CU25" i="166"/>
  <c r="EW25" i="166"/>
  <c r="DM25" i="166"/>
  <c r="CC25" i="166"/>
  <c r="BK25" i="166"/>
  <c r="I25" i="166"/>
  <c r="EE25" i="166"/>
  <c r="AA26" i="166"/>
  <c r="AS26" i="166"/>
  <c r="FO26" i="166"/>
  <c r="CU26" i="166"/>
  <c r="EW26" i="166"/>
  <c r="DM26" i="166"/>
  <c r="CC26" i="166"/>
  <c r="BK26" i="166"/>
  <c r="I26" i="166"/>
  <c r="EE26" i="166"/>
  <c r="AA27" i="166"/>
  <c r="AS27" i="166"/>
  <c r="FO27" i="166"/>
  <c r="CU27" i="166"/>
  <c r="EW27" i="166"/>
  <c r="DM27" i="166"/>
  <c r="CC27" i="166"/>
  <c r="BK27" i="166"/>
  <c r="I27" i="166"/>
  <c r="EE27" i="166"/>
  <c r="AA28" i="166"/>
  <c r="AS28" i="166"/>
  <c r="FO28" i="166"/>
  <c r="CU28" i="166"/>
  <c r="EW28" i="166"/>
  <c r="DM28" i="166"/>
  <c r="CC28" i="166"/>
  <c r="BK28" i="166"/>
  <c r="I28" i="166"/>
  <c r="EE28" i="166"/>
  <c r="AA29" i="166"/>
  <c r="AS29" i="166"/>
  <c r="FO29" i="166"/>
  <c r="CU29" i="166"/>
  <c r="EW29" i="166"/>
  <c r="DM29" i="166"/>
  <c r="CC29" i="166"/>
  <c r="BK29" i="166"/>
  <c r="I29" i="166"/>
  <c r="EE29" i="166"/>
  <c r="AA30" i="166"/>
  <c r="AS30" i="166"/>
  <c r="FO30" i="166"/>
  <c r="CU30" i="166"/>
  <c r="EW30" i="166"/>
  <c r="DM30" i="166"/>
  <c r="CC30" i="166"/>
  <c r="BK30" i="166"/>
  <c r="I30" i="166"/>
  <c r="EE30" i="166"/>
  <c r="AA31" i="166"/>
  <c r="AS31" i="166"/>
  <c r="FO31" i="166"/>
  <c r="CU31" i="166"/>
  <c r="EW31" i="166"/>
  <c r="DM31" i="166"/>
  <c r="CC31" i="166"/>
  <c r="BK31" i="166"/>
  <c r="I31" i="166"/>
  <c r="EE31" i="166"/>
  <c r="AA32" i="166"/>
  <c r="AS32" i="166"/>
  <c r="FO32" i="166"/>
  <c r="CU32" i="166"/>
  <c r="EW32" i="166"/>
  <c r="DM32" i="166"/>
  <c r="CC32" i="166"/>
  <c r="BK32" i="166"/>
  <c r="I32" i="166"/>
  <c r="EE32" i="166"/>
  <c r="AA33" i="166"/>
  <c r="AS33" i="166"/>
  <c r="FO33" i="166"/>
  <c r="CU33" i="166"/>
  <c r="EW33" i="166"/>
  <c r="DM33" i="166"/>
  <c r="CC33" i="166"/>
  <c r="BK33" i="166"/>
  <c r="I33" i="166"/>
  <c r="EE33" i="166"/>
  <c r="AA34" i="166"/>
  <c r="AS34" i="166"/>
  <c r="FO34" i="166"/>
  <c r="CU34" i="166"/>
  <c r="EW34" i="166"/>
  <c r="DM34" i="166"/>
  <c r="CC34" i="166"/>
  <c r="BK34" i="166"/>
  <c r="I34" i="166"/>
  <c r="EE34" i="166"/>
  <c r="AA35" i="166"/>
  <c r="AS35" i="166"/>
  <c r="FO35" i="166"/>
  <c r="CU35" i="166"/>
  <c r="EW35" i="166"/>
  <c r="DM35" i="166"/>
  <c r="CC35" i="166"/>
  <c r="BK35" i="166"/>
  <c r="I35" i="166"/>
  <c r="EE35" i="166"/>
  <c r="AA36" i="166"/>
  <c r="AS36" i="166"/>
  <c r="FO36" i="166"/>
  <c r="CU36" i="166"/>
  <c r="EW36" i="166"/>
  <c r="DM36" i="166"/>
  <c r="CC36" i="166"/>
  <c r="BK36" i="166"/>
  <c r="I36" i="166"/>
  <c r="EE36" i="166"/>
  <c r="AA37" i="166"/>
  <c r="AS37" i="166"/>
  <c r="FO37" i="166"/>
  <c r="CU37" i="166"/>
  <c r="EW37" i="166"/>
  <c r="DM37" i="166"/>
  <c r="CC37" i="166"/>
  <c r="BK37" i="166"/>
  <c r="I37" i="166"/>
  <c r="EE37" i="166"/>
  <c r="AA38" i="166"/>
  <c r="AS38" i="166"/>
  <c r="FO38" i="166"/>
  <c r="CU38" i="166"/>
  <c r="EW38" i="166"/>
  <c r="DM38" i="166"/>
  <c r="CC38" i="166"/>
  <c r="BK38" i="166"/>
  <c r="I38" i="166"/>
  <c r="EE38" i="166"/>
  <c r="AA39" i="166"/>
  <c r="AS39" i="166"/>
  <c r="FO39" i="166"/>
  <c r="CU39" i="166"/>
  <c r="EW39" i="166"/>
  <c r="DM39" i="166"/>
  <c r="CC39" i="166"/>
  <c r="BK39" i="166"/>
  <c r="I39" i="166"/>
  <c r="EE39" i="166"/>
  <c r="AA40" i="166"/>
  <c r="AS40" i="166"/>
  <c r="FO40" i="166"/>
  <c r="CU40" i="166"/>
  <c r="EW40" i="166"/>
  <c r="DM40" i="166"/>
  <c r="CC40" i="166"/>
  <c r="BK40" i="166"/>
  <c r="I40" i="166"/>
  <c r="EE40" i="166"/>
  <c r="AA41" i="166"/>
  <c r="AS41" i="166"/>
  <c r="FO41" i="166"/>
  <c r="CU41" i="166"/>
  <c r="EW41" i="166"/>
  <c r="DM41" i="166"/>
  <c r="CC41" i="166"/>
  <c r="BK41" i="166"/>
  <c r="I41" i="166"/>
  <c r="EE41" i="166"/>
  <c r="AA42" i="166"/>
  <c r="AS42" i="166"/>
  <c r="FO42" i="166"/>
  <c r="CU42" i="166"/>
  <c r="EW42" i="166"/>
  <c r="DM42" i="166"/>
  <c r="CC42" i="166"/>
  <c r="BK42" i="166"/>
  <c r="I42" i="166"/>
  <c r="EE42" i="166"/>
  <c r="AA43" i="166"/>
  <c r="AS43" i="166"/>
  <c r="FO43" i="166"/>
  <c r="CU43" i="166"/>
  <c r="EW43" i="166"/>
  <c r="DM43" i="166"/>
  <c r="CC43" i="166"/>
  <c r="BK43" i="166"/>
  <c r="I43" i="166"/>
  <c r="EE43" i="166"/>
  <c r="AA44" i="166"/>
  <c r="AS44" i="166"/>
  <c r="FO44" i="166"/>
  <c r="CU44" i="166"/>
  <c r="EW44" i="166"/>
  <c r="DM44" i="166"/>
  <c r="CC44" i="166"/>
  <c r="BK44" i="166"/>
  <c r="I44" i="166"/>
  <c r="EE44" i="166"/>
  <c r="AA45" i="166"/>
  <c r="AS45" i="166"/>
  <c r="FO45" i="166"/>
  <c r="CU45" i="166"/>
  <c r="EW45" i="166"/>
  <c r="DM45" i="166"/>
  <c r="CC45" i="166"/>
  <c r="BK45" i="166"/>
  <c r="I45" i="166"/>
  <c r="EE45" i="166"/>
  <c r="AA46" i="166"/>
  <c r="AS46" i="166"/>
  <c r="FO46" i="166"/>
  <c r="CU46" i="166"/>
  <c r="EW46" i="166"/>
  <c r="DM46" i="166"/>
  <c r="CC46" i="166"/>
  <c r="BK46" i="166"/>
  <c r="I46" i="166"/>
  <c r="EE46" i="166"/>
  <c r="AA47" i="166"/>
  <c r="AS47" i="166"/>
  <c r="FO47" i="166"/>
  <c r="CU47" i="166"/>
  <c r="EW47" i="166"/>
  <c r="DM47" i="166"/>
  <c r="CC47" i="166"/>
  <c r="BK47" i="166"/>
  <c r="I47" i="166"/>
  <c r="EE47" i="166"/>
  <c r="AA48" i="166"/>
  <c r="AS48" i="166"/>
  <c r="FO48" i="166"/>
  <c r="CU48" i="166"/>
  <c r="EW48" i="166"/>
  <c r="DM48" i="166"/>
  <c r="CC48" i="166"/>
  <c r="BK48" i="166"/>
  <c r="I48" i="166"/>
  <c r="EE48" i="166"/>
  <c r="AA49" i="166"/>
  <c r="AS49" i="166"/>
  <c r="FO49" i="166"/>
  <c r="CU49" i="166"/>
  <c r="EW49" i="166"/>
  <c r="DM49" i="166"/>
  <c r="CC49" i="166"/>
  <c r="BK49" i="166"/>
  <c r="I49" i="166"/>
  <c r="EE49" i="166"/>
  <c r="AA50" i="166"/>
  <c r="AS50" i="166"/>
  <c r="FO50" i="166"/>
  <c r="CU50" i="166"/>
  <c r="EW50" i="166"/>
  <c r="DM50" i="166"/>
  <c r="CC50" i="166"/>
  <c r="BK50" i="166"/>
  <c r="I50" i="166"/>
  <c r="EE50" i="166"/>
  <c r="AA51" i="166"/>
  <c r="AS51" i="166"/>
  <c r="FO51" i="166"/>
  <c r="CU51" i="166"/>
  <c r="EW51" i="166"/>
  <c r="DM51" i="166"/>
  <c r="CC51" i="166"/>
  <c r="BK51" i="166"/>
  <c r="I51" i="166"/>
  <c r="EE51" i="166"/>
  <c r="AA52" i="166"/>
  <c r="AS52" i="166"/>
  <c r="FO52" i="166"/>
  <c r="CU52" i="166"/>
  <c r="EW52" i="166"/>
  <c r="DM52" i="166"/>
  <c r="CC52" i="166"/>
  <c r="BK52" i="166"/>
  <c r="I52" i="166"/>
  <c r="EE52" i="166"/>
  <c r="AS2" i="166"/>
  <c r="FO2" i="166"/>
  <c r="CU2" i="166"/>
  <c r="EW2" i="166"/>
  <c r="DM2" i="166"/>
  <c r="CC2" i="166"/>
  <c r="BK2" i="166"/>
  <c r="I2" i="166"/>
  <c r="EE2" i="166"/>
  <c r="AA2" i="166"/>
  <c r="EE1" i="166"/>
  <c r="FO1" i="166"/>
  <c r="CU1" i="166"/>
  <c r="EW1" i="166"/>
  <c r="DM1" i="166"/>
  <c r="CC1" i="166"/>
  <c r="BK1" i="166"/>
  <c r="I1" i="166"/>
  <c r="AS1" i="166"/>
  <c r="AA1" i="166"/>
  <c r="Z3" i="166"/>
  <c r="AR3" i="166"/>
  <c r="FN3" i="166"/>
  <c r="CT3" i="166"/>
  <c r="EV3" i="166"/>
  <c r="DL3" i="166"/>
  <c r="CB3" i="166"/>
  <c r="BJ3" i="166"/>
  <c r="H3" i="166"/>
  <c r="ED3" i="166"/>
  <c r="Z4" i="166"/>
  <c r="AR4" i="166"/>
  <c r="FN4" i="166"/>
  <c r="CT4" i="166"/>
  <c r="EV4" i="166"/>
  <c r="DL4" i="166"/>
  <c r="CB4" i="166"/>
  <c r="BJ4" i="166"/>
  <c r="H4" i="166"/>
  <c r="ED4" i="166"/>
  <c r="Z5" i="166"/>
  <c r="AR5" i="166"/>
  <c r="FN5" i="166"/>
  <c r="CT5" i="166"/>
  <c r="EV5" i="166"/>
  <c r="DL5" i="166"/>
  <c r="CB5" i="166"/>
  <c r="BJ5" i="166"/>
  <c r="H5" i="166"/>
  <c r="ED5" i="166"/>
  <c r="Z6" i="166"/>
  <c r="AR6" i="166"/>
  <c r="FN6" i="166"/>
  <c r="CT6" i="166"/>
  <c r="EV6" i="166"/>
  <c r="DL6" i="166"/>
  <c r="CB6" i="166"/>
  <c r="BJ6" i="166"/>
  <c r="H6" i="166"/>
  <c r="ED6" i="166"/>
  <c r="Z7" i="166"/>
  <c r="AR7" i="166"/>
  <c r="FN7" i="166"/>
  <c r="CT7" i="166"/>
  <c r="EV7" i="166"/>
  <c r="DL7" i="166"/>
  <c r="CB7" i="166"/>
  <c r="BJ7" i="166"/>
  <c r="H7" i="166"/>
  <c r="ED7" i="166"/>
  <c r="Z8" i="166"/>
  <c r="AR8" i="166"/>
  <c r="FN8" i="166"/>
  <c r="CT8" i="166"/>
  <c r="EV8" i="166"/>
  <c r="DL8" i="166"/>
  <c r="CB8" i="166"/>
  <c r="BJ8" i="166"/>
  <c r="H8" i="166"/>
  <c r="ED8" i="166"/>
  <c r="Z9" i="166"/>
  <c r="AR9" i="166"/>
  <c r="FN9" i="166"/>
  <c r="CT9" i="166"/>
  <c r="EV9" i="166"/>
  <c r="DL9" i="166"/>
  <c r="CB9" i="166"/>
  <c r="BJ9" i="166"/>
  <c r="H9" i="166"/>
  <c r="ED9" i="166"/>
  <c r="Z10" i="166"/>
  <c r="AR10" i="166"/>
  <c r="FN10" i="166"/>
  <c r="CT10" i="166"/>
  <c r="EV10" i="166"/>
  <c r="DL10" i="166"/>
  <c r="CB10" i="166"/>
  <c r="BJ10" i="166"/>
  <c r="H10" i="166"/>
  <c r="ED10" i="166"/>
  <c r="Z11" i="166"/>
  <c r="AR11" i="166"/>
  <c r="FN11" i="166"/>
  <c r="CT11" i="166"/>
  <c r="EV11" i="166"/>
  <c r="DL11" i="166"/>
  <c r="CB11" i="166"/>
  <c r="BJ11" i="166"/>
  <c r="H11" i="166"/>
  <c r="ED11" i="166"/>
  <c r="Z12" i="166"/>
  <c r="AR12" i="166"/>
  <c r="FN12" i="166"/>
  <c r="CT12" i="166"/>
  <c r="EV12" i="166"/>
  <c r="DL12" i="166"/>
  <c r="CB12" i="166"/>
  <c r="BJ12" i="166"/>
  <c r="H12" i="166"/>
  <c r="ED12" i="166"/>
  <c r="Z13" i="166"/>
  <c r="AR13" i="166"/>
  <c r="FN13" i="166"/>
  <c r="CT13" i="166"/>
  <c r="EV13" i="166"/>
  <c r="DL13" i="166"/>
  <c r="CB13" i="166"/>
  <c r="BJ13" i="166"/>
  <c r="H13" i="166"/>
  <c r="ED13" i="166"/>
  <c r="Z14" i="166"/>
  <c r="AR14" i="166"/>
  <c r="FN14" i="166"/>
  <c r="CT14" i="166"/>
  <c r="EV14" i="166"/>
  <c r="DL14" i="166"/>
  <c r="CB14" i="166"/>
  <c r="BJ14" i="166"/>
  <c r="H14" i="166"/>
  <c r="ED14" i="166"/>
  <c r="Z15" i="166"/>
  <c r="AR15" i="166"/>
  <c r="FN15" i="166"/>
  <c r="CT15" i="166"/>
  <c r="EV15" i="166"/>
  <c r="DL15" i="166"/>
  <c r="CB15" i="166"/>
  <c r="BJ15" i="166"/>
  <c r="H15" i="166"/>
  <c r="ED15" i="166"/>
  <c r="Z16" i="166"/>
  <c r="AR16" i="166"/>
  <c r="FN16" i="166"/>
  <c r="CT16" i="166"/>
  <c r="EV16" i="166"/>
  <c r="DL16" i="166"/>
  <c r="CB16" i="166"/>
  <c r="BJ16" i="166"/>
  <c r="H16" i="166"/>
  <c r="ED16" i="166"/>
  <c r="Z17" i="166"/>
  <c r="AR17" i="166"/>
  <c r="FN17" i="166"/>
  <c r="CT17" i="166"/>
  <c r="EV17" i="166"/>
  <c r="DL17" i="166"/>
  <c r="CB17" i="166"/>
  <c r="BJ17" i="166"/>
  <c r="H17" i="166"/>
  <c r="ED17" i="166"/>
  <c r="Z18" i="166"/>
  <c r="AR18" i="166"/>
  <c r="FN18" i="166"/>
  <c r="CT18" i="166"/>
  <c r="EV18" i="166"/>
  <c r="DL18" i="166"/>
  <c r="CB18" i="166"/>
  <c r="BJ18" i="166"/>
  <c r="H18" i="166"/>
  <c r="ED18" i="166"/>
  <c r="Z19" i="166"/>
  <c r="AR19" i="166"/>
  <c r="FN19" i="166"/>
  <c r="CT19" i="166"/>
  <c r="EV19" i="166"/>
  <c r="DL19" i="166"/>
  <c r="CB19" i="166"/>
  <c r="BJ19" i="166"/>
  <c r="H19" i="166"/>
  <c r="ED19" i="166"/>
  <c r="Z20" i="166"/>
  <c r="AR20" i="166"/>
  <c r="FN20" i="166"/>
  <c r="CT20" i="166"/>
  <c r="EV20" i="166"/>
  <c r="DL20" i="166"/>
  <c r="CB20" i="166"/>
  <c r="BJ20" i="166"/>
  <c r="H20" i="166"/>
  <c r="ED20" i="166"/>
  <c r="Z21" i="166"/>
  <c r="AR21" i="166"/>
  <c r="FN21" i="166"/>
  <c r="CT21" i="166"/>
  <c r="EV21" i="166"/>
  <c r="DL21" i="166"/>
  <c r="CB21" i="166"/>
  <c r="BJ21" i="166"/>
  <c r="H21" i="166"/>
  <c r="ED21" i="166"/>
  <c r="Z22" i="166"/>
  <c r="AR22" i="166"/>
  <c r="FN22" i="166"/>
  <c r="CT22" i="166"/>
  <c r="EV22" i="166"/>
  <c r="DL22" i="166"/>
  <c r="CB22" i="166"/>
  <c r="BJ22" i="166"/>
  <c r="H22" i="166"/>
  <c r="ED22" i="166"/>
  <c r="Z23" i="166"/>
  <c r="AR23" i="166"/>
  <c r="FN23" i="166"/>
  <c r="CT23" i="166"/>
  <c r="EV23" i="166"/>
  <c r="DL23" i="166"/>
  <c r="CB23" i="166"/>
  <c r="BJ23" i="166"/>
  <c r="H23" i="166"/>
  <c r="ED23" i="166"/>
  <c r="Z24" i="166"/>
  <c r="AR24" i="166"/>
  <c r="FN24" i="166"/>
  <c r="CT24" i="166"/>
  <c r="EV24" i="166"/>
  <c r="DL24" i="166"/>
  <c r="CB24" i="166"/>
  <c r="BJ24" i="166"/>
  <c r="H24" i="166"/>
  <c r="ED24" i="166"/>
  <c r="Z25" i="166"/>
  <c r="AR25" i="166"/>
  <c r="FN25" i="166"/>
  <c r="CT25" i="166"/>
  <c r="EV25" i="166"/>
  <c r="DL25" i="166"/>
  <c r="CB25" i="166"/>
  <c r="BJ25" i="166"/>
  <c r="H25" i="166"/>
  <c r="ED25" i="166"/>
  <c r="Z26" i="166"/>
  <c r="AR26" i="166"/>
  <c r="FN26" i="166"/>
  <c r="CT26" i="166"/>
  <c r="EV26" i="166"/>
  <c r="DL26" i="166"/>
  <c r="CB26" i="166"/>
  <c r="BJ26" i="166"/>
  <c r="H26" i="166"/>
  <c r="ED26" i="166"/>
  <c r="Z27" i="166"/>
  <c r="AR27" i="166"/>
  <c r="FN27" i="166"/>
  <c r="CT27" i="166"/>
  <c r="EV27" i="166"/>
  <c r="DL27" i="166"/>
  <c r="CB27" i="166"/>
  <c r="BJ27" i="166"/>
  <c r="H27" i="166"/>
  <c r="ED27" i="166"/>
  <c r="Z28" i="166"/>
  <c r="AR28" i="166"/>
  <c r="FN28" i="166"/>
  <c r="CT28" i="166"/>
  <c r="EV28" i="166"/>
  <c r="DL28" i="166"/>
  <c r="CB28" i="166"/>
  <c r="BJ28" i="166"/>
  <c r="H28" i="166"/>
  <c r="ED28" i="166"/>
  <c r="Z29" i="166"/>
  <c r="AR29" i="166"/>
  <c r="FN29" i="166"/>
  <c r="CT29" i="166"/>
  <c r="EV29" i="166"/>
  <c r="DL29" i="166"/>
  <c r="CB29" i="166"/>
  <c r="BJ29" i="166"/>
  <c r="H29" i="166"/>
  <c r="ED29" i="166"/>
  <c r="Z30" i="166"/>
  <c r="AR30" i="166"/>
  <c r="FN30" i="166"/>
  <c r="CT30" i="166"/>
  <c r="EV30" i="166"/>
  <c r="DL30" i="166"/>
  <c r="CB30" i="166"/>
  <c r="BJ30" i="166"/>
  <c r="H30" i="166"/>
  <c r="ED30" i="166"/>
  <c r="Z31" i="166"/>
  <c r="AR31" i="166"/>
  <c r="FN31" i="166"/>
  <c r="CT31" i="166"/>
  <c r="EV31" i="166"/>
  <c r="DL31" i="166"/>
  <c r="CB31" i="166"/>
  <c r="BJ31" i="166"/>
  <c r="H31" i="166"/>
  <c r="ED31" i="166"/>
  <c r="Z32" i="166"/>
  <c r="AR32" i="166"/>
  <c r="FN32" i="166"/>
  <c r="CT32" i="166"/>
  <c r="EV32" i="166"/>
  <c r="DL32" i="166"/>
  <c r="CB32" i="166"/>
  <c r="BJ32" i="166"/>
  <c r="H32" i="166"/>
  <c r="ED32" i="166"/>
  <c r="Z33" i="166"/>
  <c r="AR33" i="166"/>
  <c r="FN33" i="166"/>
  <c r="CT33" i="166"/>
  <c r="EV33" i="166"/>
  <c r="DL33" i="166"/>
  <c r="CB33" i="166"/>
  <c r="BJ33" i="166"/>
  <c r="H33" i="166"/>
  <c r="ED33" i="166"/>
  <c r="Z34" i="166"/>
  <c r="AR34" i="166"/>
  <c r="FN34" i="166"/>
  <c r="CT34" i="166"/>
  <c r="EV34" i="166"/>
  <c r="DL34" i="166"/>
  <c r="CB34" i="166"/>
  <c r="BJ34" i="166"/>
  <c r="H34" i="166"/>
  <c r="ED34" i="166"/>
  <c r="Z35" i="166"/>
  <c r="AR35" i="166"/>
  <c r="FN35" i="166"/>
  <c r="CT35" i="166"/>
  <c r="EV35" i="166"/>
  <c r="DL35" i="166"/>
  <c r="CB35" i="166"/>
  <c r="BJ35" i="166"/>
  <c r="H35" i="166"/>
  <c r="ED35" i="166"/>
  <c r="Z36" i="166"/>
  <c r="AR36" i="166"/>
  <c r="FN36" i="166"/>
  <c r="CT36" i="166"/>
  <c r="EV36" i="166"/>
  <c r="DL36" i="166"/>
  <c r="CB36" i="166"/>
  <c r="BJ36" i="166"/>
  <c r="H36" i="166"/>
  <c r="ED36" i="166"/>
  <c r="Z37" i="166"/>
  <c r="AR37" i="166"/>
  <c r="FN37" i="166"/>
  <c r="CT37" i="166"/>
  <c r="EV37" i="166"/>
  <c r="DL37" i="166"/>
  <c r="CB37" i="166"/>
  <c r="BJ37" i="166"/>
  <c r="H37" i="166"/>
  <c r="ED37" i="166"/>
  <c r="Z38" i="166"/>
  <c r="AR38" i="166"/>
  <c r="FN38" i="166"/>
  <c r="CT38" i="166"/>
  <c r="EV38" i="166"/>
  <c r="DL38" i="166"/>
  <c r="CB38" i="166"/>
  <c r="BJ38" i="166"/>
  <c r="H38" i="166"/>
  <c r="ED38" i="166"/>
  <c r="Z39" i="166"/>
  <c r="AR39" i="166"/>
  <c r="FN39" i="166"/>
  <c r="CT39" i="166"/>
  <c r="EV39" i="166"/>
  <c r="DL39" i="166"/>
  <c r="CB39" i="166"/>
  <c r="BJ39" i="166"/>
  <c r="H39" i="166"/>
  <c r="ED39" i="166"/>
  <c r="Z40" i="166"/>
  <c r="AR40" i="166"/>
  <c r="FN40" i="166"/>
  <c r="CT40" i="166"/>
  <c r="EV40" i="166"/>
  <c r="DL40" i="166"/>
  <c r="CB40" i="166"/>
  <c r="BJ40" i="166"/>
  <c r="H40" i="166"/>
  <c r="ED40" i="166"/>
  <c r="Z41" i="166"/>
  <c r="AR41" i="166"/>
  <c r="FN41" i="166"/>
  <c r="CT41" i="166"/>
  <c r="EV41" i="166"/>
  <c r="DL41" i="166"/>
  <c r="CB41" i="166"/>
  <c r="BJ41" i="166"/>
  <c r="H41" i="166"/>
  <c r="ED41" i="166"/>
  <c r="Z42" i="166"/>
  <c r="AR42" i="166"/>
  <c r="FN42" i="166"/>
  <c r="CT42" i="166"/>
  <c r="EV42" i="166"/>
  <c r="DL42" i="166"/>
  <c r="CB42" i="166"/>
  <c r="BJ42" i="166"/>
  <c r="H42" i="166"/>
  <c r="ED42" i="166"/>
  <c r="Z43" i="166"/>
  <c r="AR43" i="166"/>
  <c r="FN43" i="166"/>
  <c r="CT43" i="166"/>
  <c r="EV43" i="166"/>
  <c r="DL43" i="166"/>
  <c r="CB43" i="166"/>
  <c r="BJ43" i="166"/>
  <c r="H43" i="166"/>
  <c r="ED43" i="166"/>
  <c r="Z44" i="166"/>
  <c r="AR44" i="166"/>
  <c r="FN44" i="166"/>
  <c r="CT44" i="166"/>
  <c r="EV44" i="166"/>
  <c r="DL44" i="166"/>
  <c r="CB44" i="166"/>
  <c r="BJ44" i="166"/>
  <c r="H44" i="166"/>
  <c r="ED44" i="166"/>
  <c r="Z45" i="166"/>
  <c r="AR45" i="166"/>
  <c r="FN45" i="166"/>
  <c r="CT45" i="166"/>
  <c r="EV45" i="166"/>
  <c r="DL45" i="166"/>
  <c r="CB45" i="166"/>
  <c r="BJ45" i="166"/>
  <c r="H45" i="166"/>
  <c r="ED45" i="166"/>
  <c r="Z46" i="166"/>
  <c r="AR46" i="166"/>
  <c r="FN46" i="166"/>
  <c r="CT46" i="166"/>
  <c r="EV46" i="166"/>
  <c r="DL46" i="166"/>
  <c r="CB46" i="166"/>
  <c r="BJ46" i="166"/>
  <c r="H46" i="166"/>
  <c r="ED46" i="166"/>
  <c r="Z47" i="166"/>
  <c r="AR47" i="166"/>
  <c r="FN47" i="166"/>
  <c r="CT47" i="166"/>
  <c r="EV47" i="166"/>
  <c r="DL47" i="166"/>
  <c r="CB47" i="166"/>
  <c r="BJ47" i="166"/>
  <c r="H47" i="166"/>
  <c r="ED47" i="166"/>
  <c r="Z48" i="166"/>
  <c r="AR48" i="166"/>
  <c r="FN48" i="166"/>
  <c r="CT48" i="166"/>
  <c r="EV48" i="166"/>
  <c r="DL48" i="166"/>
  <c r="CB48" i="166"/>
  <c r="BJ48" i="166"/>
  <c r="H48" i="166"/>
  <c r="ED48" i="166"/>
  <c r="Z49" i="166"/>
  <c r="AR49" i="166"/>
  <c r="FN49" i="166"/>
  <c r="CT49" i="166"/>
  <c r="EV49" i="166"/>
  <c r="DL49" i="166"/>
  <c r="CB49" i="166"/>
  <c r="BJ49" i="166"/>
  <c r="H49" i="166"/>
  <c r="ED49" i="166"/>
  <c r="Z50" i="166"/>
  <c r="AR50" i="166"/>
  <c r="FN50" i="166"/>
  <c r="CT50" i="166"/>
  <c r="EV50" i="166"/>
  <c r="DL50" i="166"/>
  <c r="CB50" i="166"/>
  <c r="BJ50" i="166"/>
  <c r="H50" i="166"/>
  <c r="ED50" i="166"/>
  <c r="Z51" i="166"/>
  <c r="AR51" i="166"/>
  <c r="FN51" i="166"/>
  <c r="CT51" i="166"/>
  <c r="EV51" i="166"/>
  <c r="DL51" i="166"/>
  <c r="CB51" i="166"/>
  <c r="BJ51" i="166"/>
  <c r="H51" i="166"/>
  <c r="ED51" i="166"/>
  <c r="Z52" i="166"/>
  <c r="AR52" i="166"/>
  <c r="FN52" i="166"/>
  <c r="CT52" i="166"/>
  <c r="EV52" i="166"/>
  <c r="DL52" i="166"/>
  <c r="CB52" i="166"/>
  <c r="BJ52" i="166"/>
  <c r="H52" i="166"/>
  <c r="ED52" i="166"/>
  <c r="AR2" i="166"/>
  <c r="FN2" i="166"/>
  <c r="CT2" i="166"/>
  <c r="EV2" i="166"/>
  <c r="DL2" i="166"/>
  <c r="CB2" i="166"/>
  <c r="BJ2" i="166"/>
  <c r="H2" i="166"/>
  <c r="ED2" i="166"/>
  <c r="Z2" i="166"/>
  <c r="AR1" i="166"/>
  <c r="FN1" i="166"/>
  <c r="CT1" i="166"/>
  <c r="EV1" i="166"/>
  <c r="DL1" i="166"/>
  <c r="CB1" i="166"/>
  <c r="BJ1" i="166"/>
  <c r="H1" i="166"/>
  <c r="ED1" i="166"/>
  <c r="Z1" i="166"/>
  <c r="Y3" i="166"/>
  <c r="AQ3" i="166"/>
  <c r="FM3" i="166"/>
  <c r="CS3" i="166"/>
  <c r="EU3" i="166"/>
  <c r="DK3" i="166"/>
  <c r="CA3" i="166"/>
  <c r="BI3" i="166"/>
  <c r="G3" i="166"/>
  <c r="EC3" i="166"/>
  <c r="Y4" i="166"/>
  <c r="AQ4" i="166"/>
  <c r="FM4" i="166"/>
  <c r="CS4" i="166"/>
  <c r="EU4" i="166"/>
  <c r="DK4" i="166"/>
  <c r="CA4" i="166"/>
  <c r="BI4" i="166"/>
  <c r="G4" i="166"/>
  <c r="EC4" i="166"/>
  <c r="Y5" i="166"/>
  <c r="AQ5" i="166"/>
  <c r="FM5" i="166"/>
  <c r="CS5" i="166"/>
  <c r="EU5" i="166"/>
  <c r="DK5" i="166"/>
  <c r="CA5" i="166"/>
  <c r="BI5" i="166"/>
  <c r="G5" i="166"/>
  <c r="EC5" i="166"/>
  <c r="Y6" i="166"/>
  <c r="AQ6" i="166"/>
  <c r="FM6" i="166"/>
  <c r="CS6" i="166"/>
  <c r="EU6" i="166"/>
  <c r="DK6" i="166"/>
  <c r="CA6" i="166"/>
  <c r="BI6" i="166"/>
  <c r="G6" i="166"/>
  <c r="EC6" i="166"/>
  <c r="Y7" i="166"/>
  <c r="AQ7" i="166"/>
  <c r="FM7" i="166"/>
  <c r="CS7" i="166"/>
  <c r="EU7" i="166"/>
  <c r="DK7" i="166"/>
  <c r="CA7" i="166"/>
  <c r="BI7" i="166"/>
  <c r="G7" i="166"/>
  <c r="EC7" i="166"/>
  <c r="Y8" i="166"/>
  <c r="AQ8" i="166"/>
  <c r="FM8" i="166"/>
  <c r="CS8" i="166"/>
  <c r="EU8" i="166"/>
  <c r="DK8" i="166"/>
  <c r="CA8" i="166"/>
  <c r="BI8" i="166"/>
  <c r="G8" i="166"/>
  <c r="EC8" i="166"/>
  <c r="Y9" i="166"/>
  <c r="AQ9" i="166"/>
  <c r="FM9" i="166"/>
  <c r="CS9" i="166"/>
  <c r="EU9" i="166"/>
  <c r="DK9" i="166"/>
  <c r="CA9" i="166"/>
  <c r="BI9" i="166"/>
  <c r="G9" i="166"/>
  <c r="EC9" i="166"/>
  <c r="Y10" i="166"/>
  <c r="AQ10" i="166"/>
  <c r="FM10" i="166"/>
  <c r="CS10" i="166"/>
  <c r="EU10" i="166"/>
  <c r="DK10" i="166"/>
  <c r="CA10" i="166"/>
  <c r="BI10" i="166"/>
  <c r="G10" i="166"/>
  <c r="EC10" i="166"/>
  <c r="Y11" i="166"/>
  <c r="AQ11" i="166"/>
  <c r="FM11" i="166"/>
  <c r="CS11" i="166"/>
  <c r="EU11" i="166"/>
  <c r="DK11" i="166"/>
  <c r="CA11" i="166"/>
  <c r="BI11" i="166"/>
  <c r="G11" i="166"/>
  <c r="EC11" i="166"/>
  <c r="Y12" i="166"/>
  <c r="AQ12" i="166"/>
  <c r="FM12" i="166"/>
  <c r="CS12" i="166"/>
  <c r="EU12" i="166"/>
  <c r="DK12" i="166"/>
  <c r="CA12" i="166"/>
  <c r="BI12" i="166"/>
  <c r="G12" i="166"/>
  <c r="EC12" i="166"/>
  <c r="Y13" i="166"/>
  <c r="AQ13" i="166"/>
  <c r="FM13" i="166"/>
  <c r="CS13" i="166"/>
  <c r="EU13" i="166"/>
  <c r="DK13" i="166"/>
  <c r="CA13" i="166"/>
  <c r="BI13" i="166"/>
  <c r="G13" i="166"/>
  <c r="EC13" i="166"/>
  <c r="Y14" i="166"/>
  <c r="AQ14" i="166"/>
  <c r="FM14" i="166"/>
  <c r="CS14" i="166"/>
  <c r="EU14" i="166"/>
  <c r="DK14" i="166"/>
  <c r="CA14" i="166"/>
  <c r="BI14" i="166"/>
  <c r="G14" i="166"/>
  <c r="EC14" i="166"/>
  <c r="Y15" i="166"/>
  <c r="AQ15" i="166"/>
  <c r="FM15" i="166"/>
  <c r="CS15" i="166"/>
  <c r="EU15" i="166"/>
  <c r="DK15" i="166"/>
  <c r="CA15" i="166"/>
  <c r="BI15" i="166"/>
  <c r="G15" i="166"/>
  <c r="EC15" i="166"/>
  <c r="Y16" i="166"/>
  <c r="AQ16" i="166"/>
  <c r="FM16" i="166"/>
  <c r="CS16" i="166"/>
  <c r="EU16" i="166"/>
  <c r="DK16" i="166"/>
  <c r="CA16" i="166"/>
  <c r="BI16" i="166"/>
  <c r="G16" i="166"/>
  <c r="EC16" i="166"/>
  <c r="Y17" i="166"/>
  <c r="AQ17" i="166"/>
  <c r="FM17" i="166"/>
  <c r="CS17" i="166"/>
  <c r="EU17" i="166"/>
  <c r="DK17" i="166"/>
  <c r="CA17" i="166"/>
  <c r="BI17" i="166"/>
  <c r="G17" i="166"/>
  <c r="EC17" i="166"/>
  <c r="Y18" i="166"/>
  <c r="AQ18" i="166"/>
  <c r="FM18" i="166"/>
  <c r="CS18" i="166"/>
  <c r="EU18" i="166"/>
  <c r="DK18" i="166"/>
  <c r="CA18" i="166"/>
  <c r="BI18" i="166"/>
  <c r="G18" i="166"/>
  <c r="EC18" i="166"/>
  <c r="Y19" i="166"/>
  <c r="AQ19" i="166"/>
  <c r="FM19" i="166"/>
  <c r="CS19" i="166"/>
  <c r="EU19" i="166"/>
  <c r="DK19" i="166"/>
  <c r="CA19" i="166"/>
  <c r="BI19" i="166"/>
  <c r="G19" i="166"/>
  <c r="EC19" i="166"/>
  <c r="Y20" i="166"/>
  <c r="AQ20" i="166"/>
  <c r="FM20" i="166"/>
  <c r="CS20" i="166"/>
  <c r="EU20" i="166"/>
  <c r="DK20" i="166"/>
  <c r="CA20" i="166"/>
  <c r="BI20" i="166"/>
  <c r="G20" i="166"/>
  <c r="EC20" i="166"/>
  <c r="Y21" i="166"/>
  <c r="AQ21" i="166"/>
  <c r="FM21" i="166"/>
  <c r="CS21" i="166"/>
  <c r="EU21" i="166"/>
  <c r="DK21" i="166"/>
  <c r="CA21" i="166"/>
  <c r="BI21" i="166"/>
  <c r="G21" i="166"/>
  <c r="EC21" i="166"/>
  <c r="Y22" i="166"/>
  <c r="AQ22" i="166"/>
  <c r="FM22" i="166"/>
  <c r="CS22" i="166"/>
  <c r="EU22" i="166"/>
  <c r="DK22" i="166"/>
  <c r="CA22" i="166"/>
  <c r="BI22" i="166"/>
  <c r="G22" i="166"/>
  <c r="EC22" i="166"/>
  <c r="Y23" i="166"/>
  <c r="AQ23" i="166"/>
  <c r="FM23" i="166"/>
  <c r="CS23" i="166"/>
  <c r="EU23" i="166"/>
  <c r="DK23" i="166"/>
  <c r="CA23" i="166"/>
  <c r="BI23" i="166"/>
  <c r="G23" i="166"/>
  <c r="EC23" i="166"/>
  <c r="Y24" i="166"/>
  <c r="AQ24" i="166"/>
  <c r="FM24" i="166"/>
  <c r="CS24" i="166"/>
  <c r="EU24" i="166"/>
  <c r="DK24" i="166"/>
  <c r="CA24" i="166"/>
  <c r="BI24" i="166"/>
  <c r="G24" i="166"/>
  <c r="EC24" i="166"/>
  <c r="Y25" i="166"/>
  <c r="AQ25" i="166"/>
  <c r="FM25" i="166"/>
  <c r="CS25" i="166"/>
  <c r="EU25" i="166"/>
  <c r="DK25" i="166"/>
  <c r="CA25" i="166"/>
  <c r="BI25" i="166"/>
  <c r="G25" i="166"/>
  <c r="EC25" i="166"/>
  <c r="Y26" i="166"/>
  <c r="AQ26" i="166"/>
  <c r="FM26" i="166"/>
  <c r="CS26" i="166"/>
  <c r="EU26" i="166"/>
  <c r="DK26" i="166"/>
  <c r="CA26" i="166"/>
  <c r="BI26" i="166"/>
  <c r="G26" i="166"/>
  <c r="EC26" i="166"/>
  <c r="Y27" i="166"/>
  <c r="AQ27" i="166"/>
  <c r="FM27" i="166"/>
  <c r="CS27" i="166"/>
  <c r="EU27" i="166"/>
  <c r="DK27" i="166"/>
  <c r="CA27" i="166"/>
  <c r="BI27" i="166"/>
  <c r="G27" i="166"/>
  <c r="EC27" i="166"/>
  <c r="Y28" i="166"/>
  <c r="AQ28" i="166"/>
  <c r="FM28" i="166"/>
  <c r="CS28" i="166"/>
  <c r="EU28" i="166"/>
  <c r="DK28" i="166"/>
  <c r="CA28" i="166"/>
  <c r="BI28" i="166"/>
  <c r="G28" i="166"/>
  <c r="EC28" i="166"/>
  <c r="Y29" i="166"/>
  <c r="AQ29" i="166"/>
  <c r="FM29" i="166"/>
  <c r="CS29" i="166"/>
  <c r="EU29" i="166"/>
  <c r="DK29" i="166"/>
  <c r="CA29" i="166"/>
  <c r="BI29" i="166"/>
  <c r="G29" i="166"/>
  <c r="EC29" i="166"/>
  <c r="Y30" i="166"/>
  <c r="AQ30" i="166"/>
  <c r="FM30" i="166"/>
  <c r="CS30" i="166"/>
  <c r="EU30" i="166"/>
  <c r="DK30" i="166"/>
  <c r="CA30" i="166"/>
  <c r="BI30" i="166"/>
  <c r="G30" i="166"/>
  <c r="EC30" i="166"/>
  <c r="Y31" i="166"/>
  <c r="AQ31" i="166"/>
  <c r="FM31" i="166"/>
  <c r="CS31" i="166"/>
  <c r="EU31" i="166"/>
  <c r="DK31" i="166"/>
  <c r="CA31" i="166"/>
  <c r="BI31" i="166"/>
  <c r="G31" i="166"/>
  <c r="EC31" i="166"/>
  <c r="Y32" i="166"/>
  <c r="AQ32" i="166"/>
  <c r="FM32" i="166"/>
  <c r="CS32" i="166"/>
  <c r="EU32" i="166"/>
  <c r="DK32" i="166"/>
  <c r="CA32" i="166"/>
  <c r="BI32" i="166"/>
  <c r="G32" i="166"/>
  <c r="EC32" i="166"/>
  <c r="Y33" i="166"/>
  <c r="AQ33" i="166"/>
  <c r="FM33" i="166"/>
  <c r="CS33" i="166"/>
  <c r="EU33" i="166"/>
  <c r="DK33" i="166"/>
  <c r="CA33" i="166"/>
  <c r="BI33" i="166"/>
  <c r="G33" i="166"/>
  <c r="EC33" i="166"/>
  <c r="Y34" i="166"/>
  <c r="AQ34" i="166"/>
  <c r="FM34" i="166"/>
  <c r="CS34" i="166"/>
  <c r="EU34" i="166"/>
  <c r="DK34" i="166"/>
  <c r="CA34" i="166"/>
  <c r="BI34" i="166"/>
  <c r="G34" i="166"/>
  <c r="EC34" i="166"/>
  <c r="Y35" i="166"/>
  <c r="AQ35" i="166"/>
  <c r="FM35" i="166"/>
  <c r="CS35" i="166"/>
  <c r="EU35" i="166"/>
  <c r="DK35" i="166"/>
  <c r="CA35" i="166"/>
  <c r="BI35" i="166"/>
  <c r="G35" i="166"/>
  <c r="EC35" i="166"/>
  <c r="Y36" i="166"/>
  <c r="AQ36" i="166"/>
  <c r="FM36" i="166"/>
  <c r="CS36" i="166"/>
  <c r="EU36" i="166"/>
  <c r="DK36" i="166"/>
  <c r="CA36" i="166"/>
  <c r="BI36" i="166"/>
  <c r="G36" i="166"/>
  <c r="EC36" i="166"/>
  <c r="Y37" i="166"/>
  <c r="AQ37" i="166"/>
  <c r="FM37" i="166"/>
  <c r="CS37" i="166"/>
  <c r="EU37" i="166"/>
  <c r="DK37" i="166"/>
  <c r="CA37" i="166"/>
  <c r="BI37" i="166"/>
  <c r="G37" i="166"/>
  <c r="EC37" i="166"/>
  <c r="Y38" i="166"/>
  <c r="AQ38" i="166"/>
  <c r="FM38" i="166"/>
  <c r="CS38" i="166"/>
  <c r="EU38" i="166"/>
  <c r="DK38" i="166"/>
  <c r="CA38" i="166"/>
  <c r="BI38" i="166"/>
  <c r="G38" i="166"/>
  <c r="EC38" i="166"/>
  <c r="Y39" i="166"/>
  <c r="AQ39" i="166"/>
  <c r="FM39" i="166"/>
  <c r="CS39" i="166"/>
  <c r="EU39" i="166"/>
  <c r="DK39" i="166"/>
  <c r="CA39" i="166"/>
  <c r="BI39" i="166"/>
  <c r="G39" i="166"/>
  <c r="EC39" i="166"/>
  <c r="Y40" i="166"/>
  <c r="AQ40" i="166"/>
  <c r="FM40" i="166"/>
  <c r="CS40" i="166"/>
  <c r="EU40" i="166"/>
  <c r="DK40" i="166"/>
  <c r="CA40" i="166"/>
  <c r="BI40" i="166"/>
  <c r="G40" i="166"/>
  <c r="EC40" i="166"/>
  <c r="Y41" i="166"/>
  <c r="AQ41" i="166"/>
  <c r="FM41" i="166"/>
  <c r="CS41" i="166"/>
  <c r="EU41" i="166"/>
  <c r="DK41" i="166"/>
  <c r="CA41" i="166"/>
  <c r="BI41" i="166"/>
  <c r="G41" i="166"/>
  <c r="EC41" i="166"/>
  <c r="Y42" i="166"/>
  <c r="AQ42" i="166"/>
  <c r="FM42" i="166"/>
  <c r="CS42" i="166"/>
  <c r="EU42" i="166"/>
  <c r="DK42" i="166"/>
  <c r="CA42" i="166"/>
  <c r="BI42" i="166"/>
  <c r="G42" i="166"/>
  <c r="EC42" i="166"/>
  <c r="Y43" i="166"/>
  <c r="AQ43" i="166"/>
  <c r="FM43" i="166"/>
  <c r="CS43" i="166"/>
  <c r="EU43" i="166"/>
  <c r="DK43" i="166"/>
  <c r="CA43" i="166"/>
  <c r="BI43" i="166"/>
  <c r="G43" i="166"/>
  <c r="EC43" i="166"/>
  <c r="Y44" i="166"/>
  <c r="AQ44" i="166"/>
  <c r="FM44" i="166"/>
  <c r="CS44" i="166"/>
  <c r="EU44" i="166"/>
  <c r="DK44" i="166"/>
  <c r="CA44" i="166"/>
  <c r="BI44" i="166"/>
  <c r="G44" i="166"/>
  <c r="EC44" i="166"/>
  <c r="Y45" i="166"/>
  <c r="AQ45" i="166"/>
  <c r="FM45" i="166"/>
  <c r="CS45" i="166"/>
  <c r="EU45" i="166"/>
  <c r="DK45" i="166"/>
  <c r="CA45" i="166"/>
  <c r="BI45" i="166"/>
  <c r="G45" i="166"/>
  <c r="EC45" i="166"/>
  <c r="Y46" i="166"/>
  <c r="AQ46" i="166"/>
  <c r="FM46" i="166"/>
  <c r="CS46" i="166"/>
  <c r="EU46" i="166"/>
  <c r="DK46" i="166"/>
  <c r="CA46" i="166"/>
  <c r="BI46" i="166"/>
  <c r="G46" i="166"/>
  <c r="EC46" i="166"/>
  <c r="Y47" i="166"/>
  <c r="AQ47" i="166"/>
  <c r="FM47" i="166"/>
  <c r="CS47" i="166"/>
  <c r="EU47" i="166"/>
  <c r="DK47" i="166"/>
  <c r="CA47" i="166"/>
  <c r="BI47" i="166"/>
  <c r="G47" i="166"/>
  <c r="EC47" i="166"/>
  <c r="Y48" i="166"/>
  <c r="AQ48" i="166"/>
  <c r="FM48" i="166"/>
  <c r="CS48" i="166"/>
  <c r="EU48" i="166"/>
  <c r="DK48" i="166"/>
  <c r="CA48" i="166"/>
  <c r="BI48" i="166"/>
  <c r="G48" i="166"/>
  <c r="EC48" i="166"/>
  <c r="Y49" i="166"/>
  <c r="AQ49" i="166"/>
  <c r="FM49" i="166"/>
  <c r="CS49" i="166"/>
  <c r="EU49" i="166"/>
  <c r="DK49" i="166"/>
  <c r="CA49" i="166"/>
  <c r="BI49" i="166"/>
  <c r="G49" i="166"/>
  <c r="EC49" i="166"/>
  <c r="Y50" i="166"/>
  <c r="AQ50" i="166"/>
  <c r="FM50" i="166"/>
  <c r="CS50" i="166"/>
  <c r="EU50" i="166"/>
  <c r="DK50" i="166"/>
  <c r="CA50" i="166"/>
  <c r="BI50" i="166"/>
  <c r="G50" i="166"/>
  <c r="EC50" i="166"/>
  <c r="Y51" i="166"/>
  <c r="AQ51" i="166"/>
  <c r="FM51" i="166"/>
  <c r="CS51" i="166"/>
  <c r="EU51" i="166"/>
  <c r="DK51" i="166"/>
  <c r="CA51" i="166"/>
  <c r="BI51" i="166"/>
  <c r="G51" i="166"/>
  <c r="EC51" i="166"/>
  <c r="Y52" i="166"/>
  <c r="AQ52" i="166"/>
  <c r="FM52" i="166"/>
  <c r="CS52" i="166"/>
  <c r="EU52" i="166"/>
  <c r="DK52" i="166"/>
  <c r="CA52" i="166"/>
  <c r="BI52" i="166"/>
  <c r="G52" i="166"/>
  <c r="EC52" i="166"/>
  <c r="AQ2" i="166"/>
  <c r="FM2" i="166"/>
  <c r="CS2" i="166"/>
  <c r="EU2" i="166"/>
  <c r="DK2" i="166"/>
  <c r="CA2" i="166"/>
  <c r="BI2" i="166"/>
  <c r="G2" i="166"/>
  <c r="EC2" i="166"/>
  <c r="Y2" i="166"/>
  <c r="AQ1" i="166"/>
  <c r="FM1" i="166"/>
  <c r="CS1" i="166"/>
  <c r="EU1" i="166"/>
  <c r="DK1" i="166"/>
  <c r="CA1" i="166"/>
  <c r="BI1" i="166"/>
  <c r="G1" i="166"/>
  <c r="EC1" i="166"/>
  <c r="Y1" i="166"/>
  <c r="X3" i="166"/>
  <c r="AP3" i="166"/>
  <c r="FL3" i="166"/>
  <c r="CR3" i="166"/>
  <c r="ET3" i="166"/>
  <c r="DJ3" i="166"/>
  <c r="BZ3" i="166"/>
  <c r="BH3" i="166"/>
  <c r="F3" i="166"/>
  <c r="EB3" i="166"/>
  <c r="X4" i="166"/>
  <c r="AP4" i="166"/>
  <c r="FL4" i="166"/>
  <c r="CR4" i="166"/>
  <c r="ET4" i="166"/>
  <c r="DJ4" i="166"/>
  <c r="BZ4" i="166"/>
  <c r="BH4" i="166"/>
  <c r="F4" i="166"/>
  <c r="EB4" i="166"/>
  <c r="X5" i="166"/>
  <c r="AP5" i="166"/>
  <c r="FL5" i="166"/>
  <c r="CR5" i="166"/>
  <c r="ET5" i="166"/>
  <c r="DJ5" i="166"/>
  <c r="BZ5" i="166"/>
  <c r="BH5" i="166"/>
  <c r="F5" i="166"/>
  <c r="EB5" i="166"/>
  <c r="X6" i="166"/>
  <c r="AP6" i="166"/>
  <c r="FL6" i="166"/>
  <c r="CR6" i="166"/>
  <c r="ET6" i="166"/>
  <c r="DJ6" i="166"/>
  <c r="BZ6" i="166"/>
  <c r="BH6" i="166"/>
  <c r="F6" i="166"/>
  <c r="EB6" i="166"/>
  <c r="X7" i="166"/>
  <c r="AP7" i="166"/>
  <c r="FL7" i="166"/>
  <c r="CR7" i="166"/>
  <c r="ET7" i="166"/>
  <c r="DJ7" i="166"/>
  <c r="BZ7" i="166"/>
  <c r="BH7" i="166"/>
  <c r="F7" i="166"/>
  <c r="EB7" i="166"/>
  <c r="X8" i="166"/>
  <c r="AP8" i="166"/>
  <c r="FL8" i="166"/>
  <c r="CR8" i="166"/>
  <c r="ET8" i="166"/>
  <c r="DJ8" i="166"/>
  <c r="BZ8" i="166"/>
  <c r="BH8" i="166"/>
  <c r="F8" i="166"/>
  <c r="EB8" i="166"/>
  <c r="X9" i="166"/>
  <c r="AP9" i="166"/>
  <c r="FL9" i="166"/>
  <c r="CR9" i="166"/>
  <c r="ET9" i="166"/>
  <c r="DJ9" i="166"/>
  <c r="BZ9" i="166"/>
  <c r="BH9" i="166"/>
  <c r="F9" i="166"/>
  <c r="EB9" i="166"/>
  <c r="X10" i="166"/>
  <c r="AP10" i="166"/>
  <c r="FL10" i="166"/>
  <c r="CR10" i="166"/>
  <c r="ET10" i="166"/>
  <c r="DJ10" i="166"/>
  <c r="BZ10" i="166"/>
  <c r="BH10" i="166"/>
  <c r="F10" i="166"/>
  <c r="EB10" i="166"/>
  <c r="X11" i="166"/>
  <c r="AP11" i="166"/>
  <c r="FL11" i="166"/>
  <c r="CR11" i="166"/>
  <c r="ET11" i="166"/>
  <c r="DJ11" i="166"/>
  <c r="BZ11" i="166"/>
  <c r="BH11" i="166"/>
  <c r="F11" i="166"/>
  <c r="EB11" i="166"/>
  <c r="X12" i="166"/>
  <c r="AP12" i="166"/>
  <c r="FL12" i="166"/>
  <c r="CR12" i="166"/>
  <c r="ET12" i="166"/>
  <c r="DJ12" i="166"/>
  <c r="BZ12" i="166"/>
  <c r="BH12" i="166"/>
  <c r="F12" i="166"/>
  <c r="EB12" i="166"/>
  <c r="X13" i="166"/>
  <c r="AP13" i="166"/>
  <c r="FL13" i="166"/>
  <c r="CR13" i="166"/>
  <c r="ET13" i="166"/>
  <c r="DJ13" i="166"/>
  <c r="BZ13" i="166"/>
  <c r="BH13" i="166"/>
  <c r="F13" i="166"/>
  <c r="EB13" i="166"/>
  <c r="X14" i="166"/>
  <c r="AP14" i="166"/>
  <c r="FL14" i="166"/>
  <c r="CR14" i="166"/>
  <c r="ET14" i="166"/>
  <c r="DJ14" i="166"/>
  <c r="BZ14" i="166"/>
  <c r="BH14" i="166"/>
  <c r="F14" i="166"/>
  <c r="EB14" i="166"/>
  <c r="X15" i="166"/>
  <c r="AP15" i="166"/>
  <c r="FL15" i="166"/>
  <c r="CR15" i="166"/>
  <c r="ET15" i="166"/>
  <c r="DJ15" i="166"/>
  <c r="BZ15" i="166"/>
  <c r="BH15" i="166"/>
  <c r="F15" i="166"/>
  <c r="EB15" i="166"/>
  <c r="X16" i="166"/>
  <c r="AP16" i="166"/>
  <c r="FL16" i="166"/>
  <c r="CR16" i="166"/>
  <c r="ET16" i="166"/>
  <c r="DJ16" i="166"/>
  <c r="BZ16" i="166"/>
  <c r="BH16" i="166"/>
  <c r="F16" i="166"/>
  <c r="EB16" i="166"/>
  <c r="X17" i="166"/>
  <c r="AP17" i="166"/>
  <c r="FL17" i="166"/>
  <c r="CR17" i="166"/>
  <c r="ET17" i="166"/>
  <c r="DJ17" i="166"/>
  <c r="BZ17" i="166"/>
  <c r="BH17" i="166"/>
  <c r="F17" i="166"/>
  <c r="EB17" i="166"/>
  <c r="X18" i="166"/>
  <c r="AP18" i="166"/>
  <c r="FL18" i="166"/>
  <c r="CR18" i="166"/>
  <c r="ET18" i="166"/>
  <c r="DJ18" i="166"/>
  <c r="BZ18" i="166"/>
  <c r="BH18" i="166"/>
  <c r="F18" i="166"/>
  <c r="EB18" i="166"/>
  <c r="X19" i="166"/>
  <c r="AP19" i="166"/>
  <c r="FL19" i="166"/>
  <c r="CR19" i="166"/>
  <c r="ET19" i="166"/>
  <c r="DJ19" i="166"/>
  <c r="BZ19" i="166"/>
  <c r="BH19" i="166"/>
  <c r="F19" i="166"/>
  <c r="EB19" i="166"/>
  <c r="X20" i="166"/>
  <c r="AP20" i="166"/>
  <c r="FL20" i="166"/>
  <c r="CR20" i="166"/>
  <c r="ET20" i="166"/>
  <c r="DJ20" i="166"/>
  <c r="BZ20" i="166"/>
  <c r="BH20" i="166"/>
  <c r="F20" i="166"/>
  <c r="EB20" i="166"/>
  <c r="X21" i="166"/>
  <c r="AP21" i="166"/>
  <c r="FL21" i="166"/>
  <c r="CR21" i="166"/>
  <c r="ET21" i="166"/>
  <c r="DJ21" i="166"/>
  <c r="BZ21" i="166"/>
  <c r="BH21" i="166"/>
  <c r="F21" i="166"/>
  <c r="EB21" i="166"/>
  <c r="X22" i="166"/>
  <c r="AP22" i="166"/>
  <c r="FL22" i="166"/>
  <c r="CR22" i="166"/>
  <c r="ET22" i="166"/>
  <c r="DJ22" i="166"/>
  <c r="BZ22" i="166"/>
  <c r="BH22" i="166"/>
  <c r="F22" i="166"/>
  <c r="EB22" i="166"/>
  <c r="X23" i="166"/>
  <c r="AP23" i="166"/>
  <c r="FL23" i="166"/>
  <c r="CR23" i="166"/>
  <c r="ET23" i="166"/>
  <c r="DJ23" i="166"/>
  <c r="BZ23" i="166"/>
  <c r="BH23" i="166"/>
  <c r="F23" i="166"/>
  <c r="EB23" i="166"/>
  <c r="X24" i="166"/>
  <c r="AP24" i="166"/>
  <c r="FL24" i="166"/>
  <c r="CR24" i="166"/>
  <c r="ET24" i="166"/>
  <c r="DJ24" i="166"/>
  <c r="BZ24" i="166"/>
  <c r="BH24" i="166"/>
  <c r="F24" i="166"/>
  <c r="EB24" i="166"/>
  <c r="X25" i="166"/>
  <c r="AP25" i="166"/>
  <c r="FL25" i="166"/>
  <c r="CR25" i="166"/>
  <c r="ET25" i="166"/>
  <c r="DJ25" i="166"/>
  <c r="BZ25" i="166"/>
  <c r="BH25" i="166"/>
  <c r="F25" i="166"/>
  <c r="EB25" i="166"/>
  <c r="X26" i="166"/>
  <c r="AP26" i="166"/>
  <c r="FL26" i="166"/>
  <c r="CR26" i="166"/>
  <c r="ET26" i="166"/>
  <c r="DJ26" i="166"/>
  <c r="BZ26" i="166"/>
  <c r="BH26" i="166"/>
  <c r="F26" i="166"/>
  <c r="EB26" i="166"/>
  <c r="X27" i="166"/>
  <c r="AP27" i="166"/>
  <c r="FL27" i="166"/>
  <c r="CR27" i="166"/>
  <c r="ET27" i="166"/>
  <c r="DJ27" i="166"/>
  <c r="BZ27" i="166"/>
  <c r="BH27" i="166"/>
  <c r="F27" i="166"/>
  <c r="EB27" i="166"/>
  <c r="X28" i="166"/>
  <c r="AP28" i="166"/>
  <c r="FL28" i="166"/>
  <c r="CR28" i="166"/>
  <c r="ET28" i="166"/>
  <c r="DJ28" i="166"/>
  <c r="BZ28" i="166"/>
  <c r="BH28" i="166"/>
  <c r="F28" i="166"/>
  <c r="EB28" i="166"/>
  <c r="X29" i="166"/>
  <c r="AP29" i="166"/>
  <c r="FL29" i="166"/>
  <c r="CR29" i="166"/>
  <c r="ET29" i="166"/>
  <c r="DJ29" i="166"/>
  <c r="BZ29" i="166"/>
  <c r="BH29" i="166"/>
  <c r="F29" i="166"/>
  <c r="EB29" i="166"/>
  <c r="X30" i="166"/>
  <c r="AP30" i="166"/>
  <c r="FL30" i="166"/>
  <c r="CR30" i="166"/>
  <c r="ET30" i="166"/>
  <c r="DJ30" i="166"/>
  <c r="BZ30" i="166"/>
  <c r="BH30" i="166"/>
  <c r="F30" i="166"/>
  <c r="EB30" i="166"/>
  <c r="X31" i="166"/>
  <c r="AP31" i="166"/>
  <c r="FL31" i="166"/>
  <c r="CR31" i="166"/>
  <c r="ET31" i="166"/>
  <c r="DJ31" i="166"/>
  <c r="BZ31" i="166"/>
  <c r="BH31" i="166"/>
  <c r="F31" i="166"/>
  <c r="EB31" i="166"/>
  <c r="X32" i="166"/>
  <c r="AP32" i="166"/>
  <c r="FL32" i="166"/>
  <c r="CR32" i="166"/>
  <c r="ET32" i="166"/>
  <c r="DJ32" i="166"/>
  <c r="BZ32" i="166"/>
  <c r="BH32" i="166"/>
  <c r="F32" i="166"/>
  <c r="EB32" i="166"/>
  <c r="X33" i="166"/>
  <c r="AP33" i="166"/>
  <c r="FL33" i="166"/>
  <c r="CR33" i="166"/>
  <c r="ET33" i="166"/>
  <c r="DJ33" i="166"/>
  <c r="BZ33" i="166"/>
  <c r="BH33" i="166"/>
  <c r="F33" i="166"/>
  <c r="EB33" i="166"/>
  <c r="X34" i="166"/>
  <c r="AP34" i="166"/>
  <c r="FL34" i="166"/>
  <c r="CR34" i="166"/>
  <c r="ET34" i="166"/>
  <c r="DJ34" i="166"/>
  <c r="BZ34" i="166"/>
  <c r="BH34" i="166"/>
  <c r="F34" i="166"/>
  <c r="EB34" i="166"/>
  <c r="X35" i="166"/>
  <c r="AP35" i="166"/>
  <c r="FL35" i="166"/>
  <c r="CR35" i="166"/>
  <c r="ET35" i="166"/>
  <c r="DJ35" i="166"/>
  <c r="BZ35" i="166"/>
  <c r="BH35" i="166"/>
  <c r="F35" i="166"/>
  <c r="EB35" i="166"/>
  <c r="X36" i="166"/>
  <c r="AP36" i="166"/>
  <c r="FL36" i="166"/>
  <c r="CR36" i="166"/>
  <c r="ET36" i="166"/>
  <c r="DJ36" i="166"/>
  <c r="BZ36" i="166"/>
  <c r="BH36" i="166"/>
  <c r="F36" i="166"/>
  <c r="EB36" i="166"/>
  <c r="X37" i="166"/>
  <c r="AP37" i="166"/>
  <c r="FL37" i="166"/>
  <c r="CR37" i="166"/>
  <c r="ET37" i="166"/>
  <c r="DJ37" i="166"/>
  <c r="BZ37" i="166"/>
  <c r="BH37" i="166"/>
  <c r="F37" i="166"/>
  <c r="EB37" i="166"/>
  <c r="X38" i="166"/>
  <c r="AP38" i="166"/>
  <c r="FL38" i="166"/>
  <c r="CR38" i="166"/>
  <c r="ET38" i="166"/>
  <c r="DJ38" i="166"/>
  <c r="BZ38" i="166"/>
  <c r="BH38" i="166"/>
  <c r="F38" i="166"/>
  <c r="EB38" i="166"/>
  <c r="X39" i="166"/>
  <c r="AP39" i="166"/>
  <c r="FL39" i="166"/>
  <c r="CR39" i="166"/>
  <c r="ET39" i="166"/>
  <c r="DJ39" i="166"/>
  <c r="BZ39" i="166"/>
  <c r="BH39" i="166"/>
  <c r="F39" i="166"/>
  <c r="EB39" i="166"/>
  <c r="X40" i="166"/>
  <c r="AP40" i="166"/>
  <c r="FL40" i="166"/>
  <c r="CR40" i="166"/>
  <c r="ET40" i="166"/>
  <c r="DJ40" i="166"/>
  <c r="BZ40" i="166"/>
  <c r="BH40" i="166"/>
  <c r="F40" i="166"/>
  <c r="EB40" i="166"/>
  <c r="X41" i="166"/>
  <c r="AP41" i="166"/>
  <c r="FL41" i="166"/>
  <c r="CR41" i="166"/>
  <c r="ET41" i="166"/>
  <c r="DJ41" i="166"/>
  <c r="BZ41" i="166"/>
  <c r="BH41" i="166"/>
  <c r="F41" i="166"/>
  <c r="EB41" i="166"/>
  <c r="X42" i="166"/>
  <c r="AP42" i="166"/>
  <c r="FL42" i="166"/>
  <c r="CR42" i="166"/>
  <c r="ET42" i="166"/>
  <c r="DJ42" i="166"/>
  <c r="BZ42" i="166"/>
  <c r="BH42" i="166"/>
  <c r="F42" i="166"/>
  <c r="EB42" i="166"/>
  <c r="X43" i="166"/>
  <c r="AP43" i="166"/>
  <c r="FL43" i="166"/>
  <c r="CR43" i="166"/>
  <c r="ET43" i="166"/>
  <c r="DJ43" i="166"/>
  <c r="BZ43" i="166"/>
  <c r="BH43" i="166"/>
  <c r="F43" i="166"/>
  <c r="EB43" i="166"/>
  <c r="X44" i="166"/>
  <c r="AP44" i="166"/>
  <c r="FL44" i="166"/>
  <c r="CR44" i="166"/>
  <c r="ET44" i="166"/>
  <c r="DJ44" i="166"/>
  <c r="BZ44" i="166"/>
  <c r="BH44" i="166"/>
  <c r="F44" i="166"/>
  <c r="EB44" i="166"/>
  <c r="X45" i="166"/>
  <c r="AP45" i="166"/>
  <c r="FL45" i="166"/>
  <c r="CR45" i="166"/>
  <c r="ET45" i="166"/>
  <c r="DJ45" i="166"/>
  <c r="BZ45" i="166"/>
  <c r="BH45" i="166"/>
  <c r="F45" i="166"/>
  <c r="EB45" i="166"/>
  <c r="X46" i="166"/>
  <c r="AP46" i="166"/>
  <c r="FL46" i="166"/>
  <c r="CR46" i="166"/>
  <c r="ET46" i="166"/>
  <c r="DJ46" i="166"/>
  <c r="BZ46" i="166"/>
  <c r="BH46" i="166"/>
  <c r="F46" i="166"/>
  <c r="EB46" i="166"/>
  <c r="X47" i="166"/>
  <c r="AP47" i="166"/>
  <c r="FL47" i="166"/>
  <c r="CR47" i="166"/>
  <c r="ET47" i="166"/>
  <c r="DJ47" i="166"/>
  <c r="BZ47" i="166"/>
  <c r="BH47" i="166"/>
  <c r="F47" i="166"/>
  <c r="EB47" i="166"/>
  <c r="X48" i="166"/>
  <c r="AP48" i="166"/>
  <c r="FL48" i="166"/>
  <c r="CR48" i="166"/>
  <c r="ET48" i="166"/>
  <c r="DJ48" i="166"/>
  <c r="BZ48" i="166"/>
  <c r="BH48" i="166"/>
  <c r="F48" i="166"/>
  <c r="EB48" i="166"/>
  <c r="X49" i="166"/>
  <c r="AP49" i="166"/>
  <c r="FL49" i="166"/>
  <c r="CR49" i="166"/>
  <c r="ET49" i="166"/>
  <c r="DJ49" i="166"/>
  <c r="BZ49" i="166"/>
  <c r="BH49" i="166"/>
  <c r="F49" i="166"/>
  <c r="EB49" i="166"/>
  <c r="X50" i="166"/>
  <c r="AP50" i="166"/>
  <c r="FL50" i="166"/>
  <c r="CR50" i="166"/>
  <c r="ET50" i="166"/>
  <c r="DJ50" i="166"/>
  <c r="BZ50" i="166"/>
  <c r="BH50" i="166"/>
  <c r="F50" i="166"/>
  <c r="EB50" i="166"/>
  <c r="X51" i="166"/>
  <c r="AP51" i="166"/>
  <c r="FL51" i="166"/>
  <c r="CR51" i="166"/>
  <c r="ET51" i="166"/>
  <c r="DJ51" i="166"/>
  <c r="BZ51" i="166"/>
  <c r="BH51" i="166"/>
  <c r="F51" i="166"/>
  <c r="EB51" i="166"/>
  <c r="X52" i="166"/>
  <c r="AP52" i="166"/>
  <c r="FL52" i="166"/>
  <c r="CR52" i="166"/>
  <c r="ET52" i="166"/>
  <c r="DJ52" i="166"/>
  <c r="BZ52" i="166"/>
  <c r="BH52" i="166"/>
  <c r="F52" i="166"/>
  <c r="EB52" i="166"/>
  <c r="AP2" i="166"/>
  <c r="FL2" i="166"/>
  <c r="CR2" i="166"/>
  <c r="ET2" i="166"/>
  <c r="DJ2" i="166"/>
  <c r="BZ2" i="166"/>
  <c r="BH2" i="166"/>
  <c r="F2" i="166"/>
  <c r="EB2" i="166"/>
  <c r="X2" i="166"/>
  <c r="AP1" i="166"/>
  <c r="FL1" i="166"/>
  <c r="CR1" i="166"/>
  <c r="ET1" i="166"/>
  <c r="DJ1" i="166"/>
  <c r="BZ1" i="166"/>
  <c r="BH1" i="166"/>
  <c r="F1" i="166"/>
  <c r="EB1" i="166"/>
  <c r="X1" i="166"/>
  <c r="W3" i="166"/>
  <c r="AO3" i="166"/>
  <c r="FK3" i="166"/>
  <c r="CQ3" i="166"/>
  <c r="ES3" i="166"/>
  <c r="DI3" i="166"/>
  <c r="BY3" i="166"/>
  <c r="BG3" i="166"/>
  <c r="E3" i="166"/>
  <c r="EA3" i="166"/>
  <c r="W4" i="166"/>
  <c r="AO4" i="166"/>
  <c r="FK4" i="166"/>
  <c r="CQ4" i="166"/>
  <c r="ES4" i="166"/>
  <c r="DI4" i="166"/>
  <c r="BY4" i="166"/>
  <c r="BG4" i="166"/>
  <c r="E4" i="166"/>
  <c r="EA4" i="166"/>
  <c r="W5" i="166"/>
  <c r="AO5" i="166"/>
  <c r="FK5" i="166"/>
  <c r="CQ5" i="166"/>
  <c r="ES5" i="166"/>
  <c r="DI5" i="166"/>
  <c r="BY5" i="166"/>
  <c r="BG5" i="166"/>
  <c r="E5" i="166"/>
  <c r="EA5" i="166"/>
  <c r="W6" i="166"/>
  <c r="AO6" i="166"/>
  <c r="FK6" i="166"/>
  <c r="CQ6" i="166"/>
  <c r="ES6" i="166"/>
  <c r="DI6" i="166"/>
  <c r="BY6" i="166"/>
  <c r="BG6" i="166"/>
  <c r="E6" i="166"/>
  <c r="EA6" i="166"/>
  <c r="W7" i="166"/>
  <c r="AO7" i="166"/>
  <c r="FK7" i="166"/>
  <c r="CQ7" i="166"/>
  <c r="ES7" i="166"/>
  <c r="DI7" i="166"/>
  <c r="BY7" i="166"/>
  <c r="BG7" i="166"/>
  <c r="E7" i="166"/>
  <c r="EA7" i="166"/>
  <c r="W8" i="166"/>
  <c r="AO8" i="166"/>
  <c r="FK8" i="166"/>
  <c r="CQ8" i="166"/>
  <c r="ES8" i="166"/>
  <c r="DI8" i="166"/>
  <c r="BY8" i="166"/>
  <c r="BG8" i="166"/>
  <c r="E8" i="166"/>
  <c r="EA8" i="166"/>
  <c r="W9" i="166"/>
  <c r="AO9" i="166"/>
  <c r="FK9" i="166"/>
  <c r="CQ9" i="166"/>
  <c r="ES9" i="166"/>
  <c r="DI9" i="166"/>
  <c r="BY9" i="166"/>
  <c r="BG9" i="166"/>
  <c r="E9" i="166"/>
  <c r="EA9" i="166"/>
  <c r="W10" i="166"/>
  <c r="AO10" i="166"/>
  <c r="FK10" i="166"/>
  <c r="CQ10" i="166"/>
  <c r="ES10" i="166"/>
  <c r="DI10" i="166"/>
  <c r="BY10" i="166"/>
  <c r="BG10" i="166"/>
  <c r="E10" i="166"/>
  <c r="EA10" i="166"/>
  <c r="W11" i="166"/>
  <c r="AO11" i="166"/>
  <c r="FK11" i="166"/>
  <c r="CQ11" i="166"/>
  <c r="ES11" i="166"/>
  <c r="DI11" i="166"/>
  <c r="BY11" i="166"/>
  <c r="BG11" i="166"/>
  <c r="E11" i="166"/>
  <c r="EA11" i="166"/>
  <c r="W12" i="166"/>
  <c r="AO12" i="166"/>
  <c r="FK12" i="166"/>
  <c r="CQ12" i="166"/>
  <c r="ES12" i="166"/>
  <c r="DI12" i="166"/>
  <c r="BY12" i="166"/>
  <c r="BG12" i="166"/>
  <c r="E12" i="166"/>
  <c r="EA12" i="166"/>
  <c r="W13" i="166"/>
  <c r="AO13" i="166"/>
  <c r="FK13" i="166"/>
  <c r="CQ13" i="166"/>
  <c r="ES13" i="166"/>
  <c r="DI13" i="166"/>
  <c r="BY13" i="166"/>
  <c r="BG13" i="166"/>
  <c r="E13" i="166"/>
  <c r="EA13" i="166"/>
  <c r="W14" i="166"/>
  <c r="AO14" i="166"/>
  <c r="FK14" i="166"/>
  <c r="CQ14" i="166"/>
  <c r="ES14" i="166"/>
  <c r="DI14" i="166"/>
  <c r="BY14" i="166"/>
  <c r="BG14" i="166"/>
  <c r="E14" i="166"/>
  <c r="EA14" i="166"/>
  <c r="W15" i="166"/>
  <c r="AO15" i="166"/>
  <c r="FK15" i="166"/>
  <c r="CQ15" i="166"/>
  <c r="ES15" i="166"/>
  <c r="DI15" i="166"/>
  <c r="BY15" i="166"/>
  <c r="BG15" i="166"/>
  <c r="E15" i="166"/>
  <c r="EA15" i="166"/>
  <c r="W16" i="166"/>
  <c r="AO16" i="166"/>
  <c r="FK16" i="166"/>
  <c r="CQ16" i="166"/>
  <c r="ES16" i="166"/>
  <c r="DI16" i="166"/>
  <c r="BY16" i="166"/>
  <c r="BG16" i="166"/>
  <c r="E16" i="166"/>
  <c r="EA16" i="166"/>
  <c r="W17" i="166"/>
  <c r="AO17" i="166"/>
  <c r="FK17" i="166"/>
  <c r="CQ17" i="166"/>
  <c r="ES17" i="166"/>
  <c r="DI17" i="166"/>
  <c r="BY17" i="166"/>
  <c r="BG17" i="166"/>
  <c r="E17" i="166"/>
  <c r="EA17" i="166"/>
  <c r="W18" i="166"/>
  <c r="AO18" i="166"/>
  <c r="FK18" i="166"/>
  <c r="CQ18" i="166"/>
  <c r="ES18" i="166"/>
  <c r="DI18" i="166"/>
  <c r="BY18" i="166"/>
  <c r="BG18" i="166"/>
  <c r="E18" i="166"/>
  <c r="EA18" i="166"/>
  <c r="W19" i="166"/>
  <c r="AO19" i="166"/>
  <c r="FK19" i="166"/>
  <c r="CQ19" i="166"/>
  <c r="ES19" i="166"/>
  <c r="DI19" i="166"/>
  <c r="BY19" i="166"/>
  <c r="BG19" i="166"/>
  <c r="E19" i="166"/>
  <c r="EA19" i="166"/>
  <c r="W20" i="166"/>
  <c r="AO20" i="166"/>
  <c r="FK20" i="166"/>
  <c r="CQ20" i="166"/>
  <c r="ES20" i="166"/>
  <c r="DI20" i="166"/>
  <c r="BY20" i="166"/>
  <c r="BG20" i="166"/>
  <c r="E20" i="166"/>
  <c r="EA20" i="166"/>
  <c r="W21" i="166"/>
  <c r="AO21" i="166"/>
  <c r="FK21" i="166"/>
  <c r="CQ21" i="166"/>
  <c r="ES21" i="166"/>
  <c r="DI21" i="166"/>
  <c r="BY21" i="166"/>
  <c r="BG21" i="166"/>
  <c r="E21" i="166"/>
  <c r="EA21" i="166"/>
  <c r="W22" i="166"/>
  <c r="AO22" i="166"/>
  <c r="FK22" i="166"/>
  <c r="CQ22" i="166"/>
  <c r="ES22" i="166"/>
  <c r="DI22" i="166"/>
  <c r="BY22" i="166"/>
  <c r="BG22" i="166"/>
  <c r="E22" i="166"/>
  <c r="EA22" i="166"/>
  <c r="W23" i="166"/>
  <c r="AO23" i="166"/>
  <c r="FK23" i="166"/>
  <c r="CQ23" i="166"/>
  <c r="ES23" i="166"/>
  <c r="DI23" i="166"/>
  <c r="BY23" i="166"/>
  <c r="BG23" i="166"/>
  <c r="E23" i="166"/>
  <c r="EA23" i="166"/>
  <c r="W24" i="166"/>
  <c r="AO24" i="166"/>
  <c r="FK24" i="166"/>
  <c r="CQ24" i="166"/>
  <c r="ES24" i="166"/>
  <c r="DI24" i="166"/>
  <c r="BY24" i="166"/>
  <c r="BG24" i="166"/>
  <c r="E24" i="166"/>
  <c r="EA24" i="166"/>
  <c r="W25" i="166"/>
  <c r="AO25" i="166"/>
  <c r="FK25" i="166"/>
  <c r="CQ25" i="166"/>
  <c r="ES25" i="166"/>
  <c r="DI25" i="166"/>
  <c r="BY25" i="166"/>
  <c r="BG25" i="166"/>
  <c r="E25" i="166"/>
  <c r="EA25" i="166"/>
  <c r="W26" i="166"/>
  <c r="AO26" i="166"/>
  <c r="FK26" i="166"/>
  <c r="CQ26" i="166"/>
  <c r="ES26" i="166"/>
  <c r="DI26" i="166"/>
  <c r="BY26" i="166"/>
  <c r="BG26" i="166"/>
  <c r="E26" i="166"/>
  <c r="EA26" i="166"/>
  <c r="W27" i="166"/>
  <c r="AO27" i="166"/>
  <c r="FK27" i="166"/>
  <c r="CQ27" i="166"/>
  <c r="ES27" i="166"/>
  <c r="DI27" i="166"/>
  <c r="BY27" i="166"/>
  <c r="BG27" i="166"/>
  <c r="E27" i="166"/>
  <c r="EA27" i="166"/>
  <c r="W28" i="166"/>
  <c r="AO28" i="166"/>
  <c r="FK28" i="166"/>
  <c r="CQ28" i="166"/>
  <c r="ES28" i="166"/>
  <c r="DI28" i="166"/>
  <c r="BY28" i="166"/>
  <c r="BG28" i="166"/>
  <c r="E28" i="166"/>
  <c r="EA28" i="166"/>
  <c r="W29" i="166"/>
  <c r="AO29" i="166"/>
  <c r="FK29" i="166"/>
  <c r="CQ29" i="166"/>
  <c r="ES29" i="166"/>
  <c r="DI29" i="166"/>
  <c r="BY29" i="166"/>
  <c r="BG29" i="166"/>
  <c r="E29" i="166"/>
  <c r="EA29" i="166"/>
  <c r="W30" i="166"/>
  <c r="AO30" i="166"/>
  <c r="FK30" i="166"/>
  <c r="CQ30" i="166"/>
  <c r="ES30" i="166"/>
  <c r="DI30" i="166"/>
  <c r="BY30" i="166"/>
  <c r="BG30" i="166"/>
  <c r="E30" i="166"/>
  <c r="EA30" i="166"/>
  <c r="W31" i="166"/>
  <c r="AO31" i="166"/>
  <c r="FK31" i="166"/>
  <c r="CQ31" i="166"/>
  <c r="ES31" i="166"/>
  <c r="DI31" i="166"/>
  <c r="BY31" i="166"/>
  <c r="BG31" i="166"/>
  <c r="E31" i="166"/>
  <c r="EA31" i="166"/>
  <c r="W32" i="166"/>
  <c r="AO32" i="166"/>
  <c r="FK32" i="166"/>
  <c r="CQ32" i="166"/>
  <c r="ES32" i="166"/>
  <c r="DI32" i="166"/>
  <c r="BY32" i="166"/>
  <c r="BG32" i="166"/>
  <c r="E32" i="166"/>
  <c r="EA32" i="166"/>
  <c r="W33" i="166"/>
  <c r="AO33" i="166"/>
  <c r="FK33" i="166"/>
  <c r="CQ33" i="166"/>
  <c r="ES33" i="166"/>
  <c r="DI33" i="166"/>
  <c r="BY33" i="166"/>
  <c r="BG33" i="166"/>
  <c r="E33" i="166"/>
  <c r="EA33" i="166"/>
  <c r="W34" i="166"/>
  <c r="AO34" i="166"/>
  <c r="FK34" i="166"/>
  <c r="CQ34" i="166"/>
  <c r="ES34" i="166"/>
  <c r="DI34" i="166"/>
  <c r="BY34" i="166"/>
  <c r="BG34" i="166"/>
  <c r="E34" i="166"/>
  <c r="EA34" i="166"/>
  <c r="W35" i="166"/>
  <c r="AO35" i="166"/>
  <c r="FK35" i="166"/>
  <c r="CQ35" i="166"/>
  <c r="ES35" i="166"/>
  <c r="DI35" i="166"/>
  <c r="BY35" i="166"/>
  <c r="BG35" i="166"/>
  <c r="E35" i="166"/>
  <c r="EA35" i="166"/>
  <c r="W36" i="166"/>
  <c r="AO36" i="166"/>
  <c r="FK36" i="166"/>
  <c r="CQ36" i="166"/>
  <c r="ES36" i="166"/>
  <c r="DI36" i="166"/>
  <c r="BY36" i="166"/>
  <c r="BG36" i="166"/>
  <c r="E36" i="166"/>
  <c r="EA36" i="166"/>
  <c r="W37" i="166"/>
  <c r="AO37" i="166"/>
  <c r="FK37" i="166"/>
  <c r="CQ37" i="166"/>
  <c r="ES37" i="166"/>
  <c r="DI37" i="166"/>
  <c r="BY37" i="166"/>
  <c r="BG37" i="166"/>
  <c r="E37" i="166"/>
  <c r="EA37" i="166"/>
  <c r="W38" i="166"/>
  <c r="AO38" i="166"/>
  <c r="FK38" i="166"/>
  <c r="CQ38" i="166"/>
  <c r="ES38" i="166"/>
  <c r="DI38" i="166"/>
  <c r="BY38" i="166"/>
  <c r="BG38" i="166"/>
  <c r="E38" i="166"/>
  <c r="EA38" i="166"/>
  <c r="W39" i="166"/>
  <c r="AO39" i="166"/>
  <c r="FK39" i="166"/>
  <c r="CQ39" i="166"/>
  <c r="ES39" i="166"/>
  <c r="DI39" i="166"/>
  <c r="BY39" i="166"/>
  <c r="BG39" i="166"/>
  <c r="E39" i="166"/>
  <c r="EA39" i="166"/>
  <c r="W40" i="166"/>
  <c r="AO40" i="166"/>
  <c r="FK40" i="166"/>
  <c r="CQ40" i="166"/>
  <c r="ES40" i="166"/>
  <c r="DI40" i="166"/>
  <c r="BY40" i="166"/>
  <c r="BG40" i="166"/>
  <c r="E40" i="166"/>
  <c r="EA40" i="166"/>
  <c r="W41" i="166"/>
  <c r="AO41" i="166"/>
  <c r="FK41" i="166"/>
  <c r="CQ41" i="166"/>
  <c r="ES41" i="166"/>
  <c r="DI41" i="166"/>
  <c r="BY41" i="166"/>
  <c r="BG41" i="166"/>
  <c r="E41" i="166"/>
  <c r="EA41" i="166"/>
  <c r="W42" i="166"/>
  <c r="AO42" i="166"/>
  <c r="FK42" i="166"/>
  <c r="CQ42" i="166"/>
  <c r="ES42" i="166"/>
  <c r="DI42" i="166"/>
  <c r="BY42" i="166"/>
  <c r="BG42" i="166"/>
  <c r="E42" i="166"/>
  <c r="EA42" i="166"/>
  <c r="W43" i="166"/>
  <c r="AO43" i="166"/>
  <c r="FK43" i="166"/>
  <c r="CQ43" i="166"/>
  <c r="ES43" i="166"/>
  <c r="DI43" i="166"/>
  <c r="BY43" i="166"/>
  <c r="BG43" i="166"/>
  <c r="E43" i="166"/>
  <c r="EA43" i="166"/>
  <c r="W44" i="166"/>
  <c r="AO44" i="166"/>
  <c r="FK44" i="166"/>
  <c r="CQ44" i="166"/>
  <c r="ES44" i="166"/>
  <c r="DI44" i="166"/>
  <c r="BY44" i="166"/>
  <c r="BG44" i="166"/>
  <c r="E44" i="166"/>
  <c r="EA44" i="166"/>
  <c r="W45" i="166"/>
  <c r="AO45" i="166"/>
  <c r="FK45" i="166"/>
  <c r="CQ45" i="166"/>
  <c r="ES45" i="166"/>
  <c r="DI45" i="166"/>
  <c r="BY45" i="166"/>
  <c r="BG45" i="166"/>
  <c r="E45" i="166"/>
  <c r="EA45" i="166"/>
  <c r="W46" i="166"/>
  <c r="AO46" i="166"/>
  <c r="FK46" i="166"/>
  <c r="CQ46" i="166"/>
  <c r="ES46" i="166"/>
  <c r="DI46" i="166"/>
  <c r="BY46" i="166"/>
  <c r="BG46" i="166"/>
  <c r="E46" i="166"/>
  <c r="EA46" i="166"/>
  <c r="W47" i="166"/>
  <c r="AO47" i="166"/>
  <c r="FK47" i="166"/>
  <c r="CQ47" i="166"/>
  <c r="ES47" i="166"/>
  <c r="DI47" i="166"/>
  <c r="BY47" i="166"/>
  <c r="BG47" i="166"/>
  <c r="E47" i="166"/>
  <c r="EA47" i="166"/>
  <c r="W48" i="166"/>
  <c r="AO48" i="166"/>
  <c r="FK48" i="166"/>
  <c r="CQ48" i="166"/>
  <c r="ES48" i="166"/>
  <c r="DI48" i="166"/>
  <c r="BY48" i="166"/>
  <c r="BG48" i="166"/>
  <c r="E48" i="166"/>
  <c r="EA48" i="166"/>
  <c r="W49" i="166"/>
  <c r="AO49" i="166"/>
  <c r="FK49" i="166"/>
  <c r="CQ49" i="166"/>
  <c r="ES49" i="166"/>
  <c r="DI49" i="166"/>
  <c r="BY49" i="166"/>
  <c r="BG49" i="166"/>
  <c r="E49" i="166"/>
  <c r="EA49" i="166"/>
  <c r="W50" i="166"/>
  <c r="AO50" i="166"/>
  <c r="FK50" i="166"/>
  <c r="CQ50" i="166"/>
  <c r="ES50" i="166"/>
  <c r="DI50" i="166"/>
  <c r="BY50" i="166"/>
  <c r="BG50" i="166"/>
  <c r="E50" i="166"/>
  <c r="EA50" i="166"/>
  <c r="W51" i="166"/>
  <c r="AO51" i="166"/>
  <c r="FK51" i="166"/>
  <c r="CQ51" i="166"/>
  <c r="ES51" i="166"/>
  <c r="DI51" i="166"/>
  <c r="BY51" i="166"/>
  <c r="BG51" i="166"/>
  <c r="E51" i="166"/>
  <c r="EA51" i="166"/>
  <c r="W52" i="166"/>
  <c r="AO52" i="166"/>
  <c r="FK52" i="166"/>
  <c r="CQ52" i="166"/>
  <c r="ES52" i="166"/>
  <c r="DI52" i="166"/>
  <c r="BY52" i="166"/>
  <c r="BG52" i="166"/>
  <c r="E52" i="166"/>
  <c r="EA52" i="166"/>
  <c r="AO2" i="166"/>
  <c r="FK2" i="166"/>
  <c r="CQ2" i="166"/>
  <c r="ES2" i="166"/>
  <c r="DI2" i="166"/>
  <c r="BY2" i="166"/>
  <c r="BG2" i="166"/>
  <c r="E2" i="166"/>
  <c r="EA2" i="166"/>
  <c r="W2" i="166"/>
  <c r="AO1" i="166"/>
  <c r="FK1" i="166"/>
  <c r="CQ1" i="166"/>
  <c r="ES1" i="166"/>
  <c r="DI1" i="166"/>
  <c r="BY1" i="166"/>
  <c r="BG1" i="166"/>
  <c r="E1" i="166"/>
  <c r="EA1" i="166"/>
  <c r="W1" i="166"/>
  <c r="V3" i="166"/>
  <c r="AN3" i="166"/>
  <c r="FJ3" i="166"/>
  <c r="CP3" i="166"/>
  <c r="ER3" i="166"/>
  <c r="DH3" i="166"/>
  <c r="BX3" i="166"/>
  <c r="BF3" i="166"/>
  <c r="D3" i="166"/>
  <c r="DZ3" i="166"/>
  <c r="V4" i="166"/>
  <c r="AN4" i="166"/>
  <c r="FJ4" i="166"/>
  <c r="CP4" i="166"/>
  <c r="ER4" i="166"/>
  <c r="DH4" i="166"/>
  <c r="BX4" i="166"/>
  <c r="BF4" i="166"/>
  <c r="D4" i="166"/>
  <c r="DZ4" i="166"/>
  <c r="V5" i="166"/>
  <c r="AN5" i="166"/>
  <c r="FJ5" i="166"/>
  <c r="CP5" i="166"/>
  <c r="ER5" i="166"/>
  <c r="DH5" i="166"/>
  <c r="BX5" i="166"/>
  <c r="BF5" i="166"/>
  <c r="D5" i="166"/>
  <c r="DZ5" i="166"/>
  <c r="V6" i="166"/>
  <c r="AN6" i="166"/>
  <c r="FJ6" i="166"/>
  <c r="CP6" i="166"/>
  <c r="ER6" i="166"/>
  <c r="DH6" i="166"/>
  <c r="BX6" i="166"/>
  <c r="BF6" i="166"/>
  <c r="D6" i="166"/>
  <c r="DZ6" i="166"/>
  <c r="V7" i="166"/>
  <c r="AN7" i="166"/>
  <c r="FJ7" i="166"/>
  <c r="CP7" i="166"/>
  <c r="ER7" i="166"/>
  <c r="DH7" i="166"/>
  <c r="BX7" i="166"/>
  <c r="BF7" i="166"/>
  <c r="D7" i="166"/>
  <c r="DZ7" i="166"/>
  <c r="V8" i="166"/>
  <c r="AN8" i="166"/>
  <c r="FJ8" i="166"/>
  <c r="CP8" i="166"/>
  <c r="ER8" i="166"/>
  <c r="DH8" i="166"/>
  <c r="BX8" i="166"/>
  <c r="BF8" i="166"/>
  <c r="D8" i="166"/>
  <c r="DZ8" i="166"/>
  <c r="V9" i="166"/>
  <c r="AN9" i="166"/>
  <c r="FJ9" i="166"/>
  <c r="CP9" i="166"/>
  <c r="ER9" i="166"/>
  <c r="DH9" i="166"/>
  <c r="BX9" i="166"/>
  <c r="BF9" i="166"/>
  <c r="D9" i="166"/>
  <c r="DZ9" i="166"/>
  <c r="V10" i="166"/>
  <c r="AN10" i="166"/>
  <c r="FJ10" i="166"/>
  <c r="CP10" i="166"/>
  <c r="ER10" i="166"/>
  <c r="DH10" i="166"/>
  <c r="BX10" i="166"/>
  <c r="BF10" i="166"/>
  <c r="D10" i="166"/>
  <c r="DZ10" i="166"/>
  <c r="V11" i="166"/>
  <c r="AN11" i="166"/>
  <c r="FJ11" i="166"/>
  <c r="CP11" i="166"/>
  <c r="ER11" i="166"/>
  <c r="DH11" i="166"/>
  <c r="BX11" i="166"/>
  <c r="BF11" i="166"/>
  <c r="D11" i="166"/>
  <c r="DZ11" i="166"/>
  <c r="V12" i="166"/>
  <c r="AN12" i="166"/>
  <c r="FJ12" i="166"/>
  <c r="CP12" i="166"/>
  <c r="ER12" i="166"/>
  <c r="DH12" i="166"/>
  <c r="BX12" i="166"/>
  <c r="BF12" i="166"/>
  <c r="D12" i="166"/>
  <c r="DZ12" i="166"/>
  <c r="V13" i="166"/>
  <c r="AN13" i="166"/>
  <c r="FJ13" i="166"/>
  <c r="CP13" i="166"/>
  <c r="ER13" i="166"/>
  <c r="DH13" i="166"/>
  <c r="BX13" i="166"/>
  <c r="BF13" i="166"/>
  <c r="D13" i="166"/>
  <c r="DZ13" i="166"/>
  <c r="V14" i="166"/>
  <c r="AN14" i="166"/>
  <c r="FJ14" i="166"/>
  <c r="CP14" i="166"/>
  <c r="ER14" i="166"/>
  <c r="DH14" i="166"/>
  <c r="BX14" i="166"/>
  <c r="BF14" i="166"/>
  <c r="D14" i="166"/>
  <c r="DZ14" i="166"/>
  <c r="V15" i="166"/>
  <c r="AN15" i="166"/>
  <c r="FJ15" i="166"/>
  <c r="CP15" i="166"/>
  <c r="ER15" i="166"/>
  <c r="DH15" i="166"/>
  <c r="BX15" i="166"/>
  <c r="BF15" i="166"/>
  <c r="D15" i="166"/>
  <c r="DZ15" i="166"/>
  <c r="V16" i="166"/>
  <c r="AN16" i="166"/>
  <c r="FJ16" i="166"/>
  <c r="CP16" i="166"/>
  <c r="ER16" i="166"/>
  <c r="DH16" i="166"/>
  <c r="BX16" i="166"/>
  <c r="BF16" i="166"/>
  <c r="D16" i="166"/>
  <c r="DZ16" i="166"/>
  <c r="V17" i="166"/>
  <c r="AN17" i="166"/>
  <c r="FJ17" i="166"/>
  <c r="CP17" i="166"/>
  <c r="ER17" i="166"/>
  <c r="DH17" i="166"/>
  <c r="BX17" i="166"/>
  <c r="BF17" i="166"/>
  <c r="D17" i="166"/>
  <c r="DZ17" i="166"/>
  <c r="V18" i="166"/>
  <c r="AN18" i="166"/>
  <c r="FJ18" i="166"/>
  <c r="CP18" i="166"/>
  <c r="ER18" i="166"/>
  <c r="DH18" i="166"/>
  <c r="BX18" i="166"/>
  <c r="BF18" i="166"/>
  <c r="D18" i="166"/>
  <c r="DZ18" i="166"/>
  <c r="V19" i="166"/>
  <c r="AN19" i="166"/>
  <c r="FJ19" i="166"/>
  <c r="CP19" i="166"/>
  <c r="ER19" i="166"/>
  <c r="DH19" i="166"/>
  <c r="BX19" i="166"/>
  <c r="BF19" i="166"/>
  <c r="D19" i="166"/>
  <c r="DZ19" i="166"/>
  <c r="V20" i="166"/>
  <c r="AN20" i="166"/>
  <c r="FJ20" i="166"/>
  <c r="CP20" i="166"/>
  <c r="ER20" i="166"/>
  <c r="DH20" i="166"/>
  <c r="BX20" i="166"/>
  <c r="BF20" i="166"/>
  <c r="D20" i="166"/>
  <c r="DZ20" i="166"/>
  <c r="V21" i="166"/>
  <c r="AN21" i="166"/>
  <c r="FJ21" i="166"/>
  <c r="CP21" i="166"/>
  <c r="ER21" i="166"/>
  <c r="DH21" i="166"/>
  <c r="BX21" i="166"/>
  <c r="BF21" i="166"/>
  <c r="D21" i="166"/>
  <c r="DZ21" i="166"/>
  <c r="V22" i="166"/>
  <c r="AN22" i="166"/>
  <c r="FJ22" i="166"/>
  <c r="CP22" i="166"/>
  <c r="ER22" i="166"/>
  <c r="DH22" i="166"/>
  <c r="BX22" i="166"/>
  <c r="BF22" i="166"/>
  <c r="D22" i="166"/>
  <c r="DZ22" i="166"/>
  <c r="V23" i="166"/>
  <c r="AN23" i="166"/>
  <c r="FJ23" i="166"/>
  <c r="CP23" i="166"/>
  <c r="ER23" i="166"/>
  <c r="DH23" i="166"/>
  <c r="BX23" i="166"/>
  <c r="BF23" i="166"/>
  <c r="D23" i="166"/>
  <c r="DZ23" i="166"/>
  <c r="V24" i="166"/>
  <c r="AN24" i="166"/>
  <c r="FJ24" i="166"/>
  <c r="CP24" i="166"/>
  <c r="ER24" i="166"/>
  <c r="DH24" i="166"/>
  <c r="BX24" i="166"/>
  <c r="BF24" i="166"/>
  <c r="D24" i="166"/>
  <c r="DZ24" i="166"/>
  <c r="V25" i="166"/>
  <c r="AN25" i="166"/>
  <c r="FJ25" i="166"/>
  <c r="CP25" i="166"/>
  <c r="ER25" i="166"/>
  <c r="DH25" i="166"/>
  <c r="BX25" i="166"/>
  <c r="BF25" i="166"/>
  <c r="D25" i="166"/>
  <c r="DZ25" i="166"/>
  <c r="V26" i="166"/>
  <c r="AN26" i="166"/>
  <c r="FJ26" i="166"/>
  <c r="CP26" i="166"/>
  <c r="ER26" i="166"/>
  <c r="DH26" i="166"/>
  <c r="BX26" i="166"/>
  <c r="BF26" i="166"/>
  <c r="D26" i="166"/>
  <c r="DZ26" i="166"/>
  <c r="V27" i="166"/>
  <c r="AN27" i="166"/>
  <c r="FJ27" i="166"/>
  <c r="CP27" i="166"/>
  <c r="ER27" i="166"/>
  <c r="DH27" i="166"/>
  <c r="BX27" i="166"/>
  <c r="BF27" i="166"/>
  <c r="D27" i="166"/>
  <c r="DZ27" i="166"/>
  <c r="V28" i="166"/>
  <c r="AN28" i="166"/>
  <c r="FJ28" i="166"/>
  <c r="CP28" i="166"/>
  <c r="ER28" i="166"/>
  <c r="DH28" i="166"/>
  <c r="BX28" i="166"/>
  <c r="BF28" i="166"/>
  <c r="D28" i="166"/>
  <c r="DZ28" i="166"/>
  <c r="V29" i="166"/>
  <c r="AN29" i="166"/>
  <c r="FJ29" i="166"/>
  <c r="CP29" i="166"/>
  <c r="ER29" i="166"/>
  <c r="DH29" i="166"/>
  <c r="BX29" i="166"/>
  <c r="BF29" i="166"/>
  <c r="D29" i="166"/>
  <c r="DZ29" i="166"/>
  <c r="V30" i="166"/>
  <c r="AN30" i="166"/>
  <c r="FJ30" i="166"/>
  <c r="CP30" i="166"/>
  <c r="ER30" i="166"/>
  <c r="DH30" i="166"/>
  <c r="BX30" i="166"/>
  <c r="BF30" i="166"/>
  <c r="D30" i="166"/>
  <c r="DZ30" i="166"/>
  <c r="V31" i="166"/>
  <c r="AN31" i="166"/>
  <c r="FJ31" i="166"/>
  <c r="CP31" i="166"/>
  <c r="ER31" i="166"/>
  <c r="DH31" i="166"/>
  <c r="BX31" i="166"/>
  <c r="BF31" i="166"/>
  <c r="D31" i="166"/>
  <c r="DZ31" i="166"/>
  <c r="V32" i="166"/>
  <c r="AN32" i="166"/>
  <c r="FJ32" i="166"/>
  <c r="CP32" i="166"/>
  <c r="ER32" i="166"/>
  <c r="DH32" i="166"/>
  <c r="BX32" i="166"/>
  <c r="BF32" i="166"/>
  <c r="D32" i="166"/>
  <c r="DZ32" i="166"/>
  <c r="V33" i="166"/>
  <c r="AN33" i="166"/>
  <c r="FJ33" i="166"/>
  <c r="CP33" i="166"/>
  <c r="ER33" i="166"/>
  <c r="DH33" i="166"/>
  <c r="BX33" i="166"/>
  <c r="BF33" i="166"/>
  <c r="D33" i="166"/>
  <c r="DZ33" i="166"/>
  <c r="V34" i="166"/>
  <c r="AN34" i="166"/>
  <c r="FJ34" i="166"/>
  <c r="CP34" i="166"/>
  <c r="ER34" i="166"/>
  <c r="DH34" i="166"/>
  <c r="BX34" i="166"/>
  <c r="BF34" i="166"/>
  <c r="D34" i="166"/>
  <c r="DZ34" i="166"/>
  <c r="V35" i="166"/>
  <c r="AN35" i="166"/>
  <c r="FJ35" i="166"/>
  <c r="CP35" i="166"/>
  <c r="ER35" i="166"/>
  <c r="DH35" i="166"/>
  <c r="BX35" i="166"/>
  <c r="BF35" i="166"/>
  <c r="D35" i="166"/>
  <c r="DZ35" i="166"/>
  <c r="V36" i="166"/>
  <c r="AN36" i="166"/>
  <c r="FJ36" i="166"/>
  <c r="CP36" i="166"/>
  <c r="ER36" i="166"/>
  <c r="DH36" i="166"/>
  <c r="BX36" i="166"/>
  <c r="BF36" i="166"/>
  <c r="D36" i="166"/>
  <c r="DZ36" i="166"/>
  <c r="V37" i="166"/>
  <c r="AN37" i="166"/>
  <c r="FJ37" i="166"/>
  <c r="CP37" i="166"/>
  <c r="ER37" i="166"/>
  <c r="DH37" i="166"/>
  <c r="BX37" i="166"/>
  <c r="BF37" i="166"/>
  <c r="D37" i="166"/>
  <c r="DZ37" i="166"/>
  <c r="V38" i="166"/>
  <c r="AN38" i="166"/>
  <c r="FJ38" i="166"/>
  <c r="CP38" i="166"/>
  <c r="ER38" i="166"/>
  <c r="DH38" i="166"/>
  <c r="BX38" i="166"/>
  <c r="BF38" i="166"/>
  <c r="D38" i="166"/>
  <c r="DZ38" i="166"/>
  <c r="V39" i="166"/>
  <c r="AN39" i="166"/>
  <c r="FJ39" i="166"/>
  <c r="CP39" i="166"/>
  <c r="ER39" i="166"/>
  <c r="DH39" i="166"/>
  <c r="BX39" i="166"/>
  <c r="BF39" i="166"/>
  <c r="D39" i="166"/>
  <c r="DZ39" i="166"/>
  <c r="V40" i="166"/>
  <c r="AN40" i="166"/>
  <c r="FJ40" i="166"/>
  <c r="CP40" i="166"/>
  <c r="ER40" i="166"/>
  <c r="DH40" i="166"/>
  <c r="BX40" i="166"/>
  <c r="BF40" i="166"/>
  <c r="D40" i="166"/>
  <c r="DZ40" i="166"/>
  <c r="V41" i="166"/>
  <c r="AN41" i="166"/>
  <c r="FJ41" i="166"/>
  <c r="CP41" i="166"/>
  <c r="ER41" i="166"/>
  <c r="DH41" i="166"/>
  <c r="BX41" i="166"/>
  <c r="BF41" i="166"/>
  <c r="D41" i="166"/>
  <c r="DZ41" i="166"/>
  <c r="V42" i="166"/>
  <c r="AN42" i="166"/>
  <c r="FJ42" i="166"/>
  <c r="CP42" i="166"/>
  <c r="ER42" i="166"/>
  <c r="DH42" i="166"/>
  <c r="BX42" i="166"/>
  <c r="BF42" i="166"/>
  <c r="D42" i="166"/>
  <c r="DZ42" i="166"/>
  <c r="V43" i="166"/>
  <c r="AN43" i="166"/>
  <c r="FJ43" i="166"/>
  <c r="CP43" i="166"/>
  <c r="ER43" i="166"/>
  <c r="DH43" i="166"/>
  <c r="BX43" i="166"/>
  <c r="BF43" i="166"/>
  <c r="D43" i="166"/>
  <c r="DZ43" i="166"/>
  <c r="V44" i="166"/>
  <c r="AN44" i="166"/>
  <c r="FJ44" i="166"/>
  <c r="CP44" i="166"/>
  <c r="ER44" i="166"/>
  <c r="DH44" i="166"/>
  <c r="BX44" i="166"/>
  <c r="BF44" i="166"/>
  <c r="D44" i="166"/>
  <c r="DZ44" i="166"/>
  <c r="V45" i="166"/>
  <c r="AN45" i="166"/>
  <c r="FJ45" i="166"/>
  <c r="CP45" i="166"/>
  <c r="ER45" i="166"/>
  <c r="DH45" i="166"/>
  <c r="BX45" i="166"/>
  <c r="BF45" i="166"/>
  <c r="D45" i="166"/>
  <c r="DZ45" i="166"/>
  <c r="V46" i="166"/>
  <c r="AN46" i="166"/>
  <c r="FJ46" i="166"/>
  <c r="CP46" i="166"/>
  <c r="ER46" i="166"/>
  <c r="DH46" i="166"/>
  <c r="BX46" i="166"/>
  <c r="BF46" i="166"/>
  <c r="D46" i="166"/>
  <c r="DZ46" i="166"/>
  <c r="V47" i="166"/>
  <c r="AN47" i="166"/>
  <c r="FJ47" i="166"/>
  <c r="CP47" i="166"/>
  <c r="ER47" i="166"/>
  <c r="DH47" i="166"/>
  <c r="BX47" i="166"/>
  <c r="BF47" i="166"/>
  <c r="D47" i="166"/>
  <c r="DZ47" i="166"/>
  <c r="V48" i="166"/>
  <c r="AN48" i="166"/>
  <c r="FJ48" i="166"/>
  <c r="CP48" i="166"/>
  <c r="ER48" i="166"/>
  <c r="DH48" i="166"/>
  <c r="BX48" i="166"/>
  <c r="BF48" i="166"/>
  <c r="D48" i="166"/>
  <c r="DZ48" i="166"/>
  <c r="V49" i="166"/>
  <c r="AN49" i="166"/>
  <c r="FJ49" i="166"/>
  <c r="CP49" i="166"/>
  <c r="ER49" i="166"/>
  <c r="DH49" i="166"/>
  <c r="BX49" i="166"/>
  <c r="BF49" i="166"/>
  <c r="D49" i="166"/>
  <c r="DZ49" i="166"/>
  <c r="V50" i="166"/>
  <c r="AN50" i="166"/>
  <c r="FJ50" i="166"/>
  <c r="CP50" i="166"/>
  <c r="ER50" i="166"/>
  <c r="DH50" i="166"/>
  <c r="BX50" i="166"/>
  <c r="BF50" i="166"/>
  <c r="D50" i="166"/>
  <c r="DZ50" i="166"/>
  <c r="V51" i="166"/>
  <c r="AN51" i="166"/>
  <c r="FJ51" i="166"/>
  <c r="CP51" i="166"/>
  <c r="ER51" i="166"/>
  <c r="DH51" i="166"/>
  <c r="BX51" i="166"/>
  <c r="BF51" i="166"/>
  <c r="D51" i="166"/>
  <c r="DZ51" i="166"/>
  <c r="V52" i="166"/>
  <c r="AN52" i="166"/>
  <c r="FJ52" i="166"/>
  <c r="CP52" i="166"/>
  <c r="ER52" i="166"/>
  <c r="DH52" i="166"/>
  <c r="BX52" i="166"/>
  <c r="BF52" i="166"/>
  <c r="D52" i="166"/>
  <c r="DZ52" i="166"/>
  <c r="AN2" i="166"/>
  <c r="FJ2" i="166"/>
  <c r="CP2" i="166"/>
  <c r="ER2" i="166"/>
  <c r="DH2" i="166"/>
  <c r="BX2" i="166"/>
  <c r="BF2" i="166"/>
  <c r="D2" i="166"/>
  <c r="DZ2" i="166"/>
  <c r="V2" i="166"/>
  <c r="AN1" i="166"/>
  <c r="FJ1" i="166"/>
  <c r="CP1" i="166"/>
  <c r="ER1" i="166"/>
  <c r="DH1" i="166"/>
  <c r="BX1" i="166"/>
  <c r="BF1" i="166"/>
  <c r="D1" i="166"/>
  <c r="DZ1" i="166"/>
  <c r="V1" i="166"/>
  <c r="U3" i="166"/>
  <c r="AM3" i="166"/>
  <c r="FI3" i="166"/>
  <c r="CO3" i="166"/>
  <c r="EQ3" i="166"/>
  <c r="DG3" i="166"/>
  <c r="BW3" i="166"/>
  <c r="BE3" i="166"/>
  <c r="C3" i="166"/>
  <c r="DY3" i="166"/>
  <c r="U4" i="166"/>
  <c r="AM4" i="166"/>
  <c r="FI4" i="166"/>
  <c r="CO4" i="166"/>
  <c r="EQ4" i="166"/>
  <c r="DG4" i="166"/>
  <c r="BW4" i="166"/>
  <c r="BE4" i="166"/>
  <c r="C4" i="166"/>
  <c r="DY4" i="166"/>
  <c r="U5" i="166"/>
  <c r="AM5" i="166"/>
  <c r="FI5" i="166"/>
  <c r="CO5" i="166"/>
  <c r="EQ5" i="166"/>
  <c r="DG5" i="166"/>
  <c r="BW5" i="166"/>
  <c r="BE5" i="166"/>
  <c r="C5" i="166"/>
  <c r="DY5" i="166"/>
  <c r="U6" i="166"/>
  <c r="AM6" i="166"/>
  <c r="FI6" i="166"/>
  <c r="CO6" i="166"/>
  <c r="EQ6" i="166"/>
  <c r="DG6" i="166"/>
  <c r="BW6" i="166"/>
  <c r="BE6" i="166"/>
  <c r="C6" i="166"/>
  <c r="DY6" i="166"/>
  <c r="U7" i="166"/>
  <c r="AM7" i="166"/>
  <c r="FI7" i="166"/>
  <c r="CO7" i="166"/>
  <c r="EQ7" i="166"/>
  <c r="DG7" i="166"/>
  <c r="BW7" i="166"/>
  <c r="BE7" i="166"/>
  <c r="C7" i="166"/>
  <c r="DY7" i="166"/>
  <c r="U8" i="166"/>
  <c r="AM8" i="166"/>
  <c r="FI8" i="166"/>
  <c r="CO8" i="166"/>
  <c r="EQ8" i="166"/>
  <c r="DG8" i="166"/>
  <c r="BW8" i="166"/>
  <c r="BE8" i="166"/>
  <c r="C8" i="166"/>
  <c r="DY8" i="166"/>
  <c r="U9" i="166"/>
  <c r="AM9" i="166"/>
  <c r="FI9" i="166"/>
  <c r="CO9" i="166"/>
  <c r="EQ9" i="166"/>
  <c r="DG9" i="166"/>
  <c r="BW9" i="166"/>
  <c r="BE9" i="166"/>
  <c r="C9" i="166"/>
  <c r="DY9" i="166"/>
  <c r="U10" i="166"/>
  <c r="AM10" i="166"/>
  <c r="FI10" i="166"/>
  <c r="CO10" i="166"/>
  <c r="EQ10" i="166"/>
  <c r="DG10" i="166"/>
  <c r="BW10" i="166"/>
  <c r="BE10" i="166"/>
  <c r="C10" i="166"/>
  <c r="DY10" i="166"/>
  <c r="U11" i="166"/>
  <c r="AM11" i="166"/>
  <c r="FI11" i="166"/>
  <c r="CO11" i="166"/>
  <c r="EQ11" i="166"/>
  <c r="DG11" i="166"/>
  <c r="BW11" i="166"/>
  <c r="BE11" i="166"/>
  <c r="C11" i="166"/>
  <c r="DY11" i="166"/>
  <c r="U12" i="166"/>
  <c r="AM12" i="166"/>
  <c r="FI12" i="166"/>
  <c r="CO12" i="166"/>
  <c r="EQ12" i="166"/>
  <c r="DG12" i="166"/>
  <c r="BW12" i="166"/>
  <c r="BE12" i="166"/>
  <c r="C12" i="166"/>
  <c r="DY12" i="166"/>
  <c r="U13" i="166"/>
  <c r="AM13" i="166"/>
  <c r="FI13" i="166"/>
  <c r="CO13" i="166"/>
  <c r="EQ13" i="166"/>
  <c r="DG13" i="166"/>
  <c r="BW13" i="166"/>
  <c r="BE13" i="166"/>
  <c r="C13" i="166"/>
  <c r="DY13" i="166"/>
  <c r="U14" i="166"/>
  <c r="AM14" i="166"/>
  <c r="FI14" i="166"/>
  <c r="CO14" i="166"/>
  <c r="EQ14" i="166"/>
  <c r="DG14" i="166"/>
  <c r="BW14" i="166"/>
  <c r="BE14" i="166"/>
  <c r="C14" i="166"/>
  <c r="DY14" i="166"/>
  <c r="U15" i="166"/>
  <c r="AM15" i="166"/>
  <c r="FI15" i="166"/>
  <c r="CO15" i="166"/>
  <c r="EQ15" i="166"/>
  <c r="DG15" i="166"/>
  <c r="BW15" i="166"/>
  <c r="BE15" i="166"/>
  <c r="C15" i="166"/>
  <c r="DY15" i="166"/>
  <c r="U16" i="166"/>
  <c r="AM16" i="166"/>
  <c r="FI16" i="166"/>
  <c r="CO16" i="166"/>
  <c r="EQ16" i="166"/>
  <c r="DG16" i="166"/>
  <c r="BW16" i="166"/>
  <c r="BE16" i="166"/>
  <c r="C16" i="166"/>
  <c r="DY16" i="166"/>
  <c r="U17" i="166"/>
  <c r="AM17" i="166"/>
  <c r="FI17" i="166"/>
  <c r="CO17" i="166"/>
  <c r="EQ17" i="166"/>
  <c r="DG17" i="166"/>
  <c r="BW17" i="166"/>
  <c r="BE17" i="166"/>
  <c r="C17" i="166"/>
  <c r="DY17" i="166"/>
  <c r="U18" i="166"/>
  <c r="AM18" i="166"/>
  <c r="FI18" i="166"/>
  <c r="CO18" i="166"/>
  <c r="EQ18" i="166"/>
  <c r="DG18" i="166"/>
  <c r="BW18" i="166"/>
  <c r="BE18" i="166"/>
  <c r="C18" i="166"/>
  <c r="DY18" i="166"/>
  <c r="U19" i="166"/>
  <c r="AM19" i="166"/>
  <c r="FI19" i="166"/>
  <c r="CO19" i="166"/>
  <c r="EQ19" i="166"/>
  <c r="DG19" i="166"/>
  <c r="BW19" i="166"/>
  <c r="BE19" i="166"/>
  <c r="C19" i="166"/>
  <c r="DY19" i="166"/>
  <c r="U20" i="166"/>
  <c r="AM20" i="166"/>
  <c r="FI20" i="166"/>
  <c r="CO20" i="166"/>
  <c r="EQ20" i="166"/>
  <c r="DG20" i="166"/>
  <c r="BW20" i="166"/>
  <c r="BE20" i="166"/>
  <c r="C20" i="166"/>
  <c r="DY20" i="166"/>
  <c r="U21" i="166"/>
  <c r="AM21" i="166"/>
  <c r="FI21" i="166"/>
  <c r="CO21" i="166"/>
  <c r="EQ21" i="166"/>
  <c r="DG21" i="166"/>
  <c r="BW21" i="166"/>
  <c r="BE21" i="166"/>
  <c r="C21" i="166"/>
  <c r="DY21" i="166"/>
  <c r="U22" i="166"/>
  <c r="AM22" i="166"/>
  <c r="FI22" i="166"/>
  <c r="CO22" i="166"/>
  <c r="EQ22" i="166"/>
  <c r="DG22" i="166"/>
  <c r="BW22" i="166"/>
  <c r="BE22" i="166"/>
  <c r="C22" i="166"/>
  <c r="DY22" i="166"/>
  <c r="U23" i="166"/>
  <c r="AM23" i="166"/>
  <c r="FI23" i="166"/>
  <c r="CO23" i="166"/>
  <c r="EQ23" i="166"/>
  <c r="DG23" i="166"/>
  <c r="BW23" i="166"/>
  <c r="BE23" i="166"/>
  <c r="C23" i="166"/>
  <c r="DY23" i="166"/>
  <c r="U24" i="166"/>
  <c r="AM24" i="166"/>
  <c r="FI24" i="166"/>
  <c r="CO24" i="166"/>
  <c r="EQ24" i="166"/>
  <c r="DG24" i="166"/>
  <c r="BW24" i="166"/>
  <c r="BE24" i="166"/>
  <c r="C24" i="166"/>
  <c r="DY24" i="166"/>
  <c r="U25" i="166"/>
  <c r="AM25" i="166"/>
  <c r="FI25" i="166"/>
  <c r="CO25" i="166"/>
  <c r="EQ25" i="166"/>
  <c r="DG25" i="166"/>
  <c r="BW25" i="166"/>
  <c r="BE25" i="166"/>
  <c r="C25" i="166"/>
  <c r="DY25" i="166"/>
  <c r="U26" i="166"/>
  <c r="AM26" i="166"/>
  <c r="FI26" i="166"/>
  <c r="CO26" i="166"/>
  <c r="EQ26" i="166"/>
  <c r="DG26" i="166"/>
  <c r="BW26" i="166"/>
  <c r="BE26" i="166"/>
  <c r="C26" i="166"/>
  <c r="DY26" i="166"/>
  <c r="U27" i="166"/>
  <c r="AM27" i="166"/>
  <c r="FI27" i="166"/>
  <c r="CO27" i="166"/>
  <c r="EQ27" i="166"/>
  <c r="DG27" i="166"/>
  <c r="BW27" i="166"/>
  <c r="BE27" i="166"/>
  <c r="C27" i="166"/>
  <c r="DY27" i="166"/>
  <c r="U28" i="166"/>
  <c r="AM28" i="166"/>
  <c r="FI28" i="166"/>
  <c r="CO28" i="166"/>
  <c r="EQ28" i="166"/>
  <c r="DG28" i="166"/>
  <c r="BW28" i="166"/>
  <c r="BE28" i="166"/>
  <c r="C28" i="166"/>
  <c r="DY28" i="166"/>
  <c r="U29" i="166"/>
  <c r="AM29" i="166"/>
  <c r="FI29" i="166"/>
  <c r="CO29" i="166"/>
  <c r="EQ29" i="166"/>
  <c r="DG29" i="166"/>
  <c r="BW29" i="166"/>
  <c r="BE29" i="166"/>
  <c r="C29" i="166"/>
  <c r="DY29" i="166"/>
  <c r="U30" i="166"/>
  <c r="AM30" i="166"/>
  <c r="FI30" i="166"/>
  <c r="CO30" i="166"/>
  <c r="EQ30" i="166"/>
  <c r="DG30" i="166"/>
  <c r="BW30" i="166"/>
  <c r="BE30" i="166"/>
  <c r="C30" i="166"/>
  <c r="DY30" i="166"/>
  <c r="U31" i="166"/>
  <c r="AM31" i="166"/>
  <c r="FI31" i="166"/>
  <c r="CO31" i="166"/>
  <c r="EQ31" i="166"/>
  <c r="DG31" i="166"/>
  <c r="BW31" i="166"/>
  <c r="BE31" i="166"/>
  <c r="C31" i="166"/>
  <c r="DY31" i="166"/>
  <c r="U32" i="166"/>
  <c r="AM32" i="166"/>
  <c r="FI32" i="166"/>
  <c r="CO32" i="166"/>
  <c r="EQ32" i="166"/>
  <c r="DG32" i="166"/>
  <c r="BW32" i="166"/>
  <c r="BE32" i="166"/>
  <c r="C32" i="166"/>
  <c r="DY32" i="166"/>
  <c r="U33" i="166"/>
  <c r="AM33" i="166"/>
  <c r="FI33" i="166"/>
  <c r="CO33" i="166"/>
  <c r="EQ33" i="166"/>
  <c r="DG33" i="166"/>
  <c r="BW33" i="166"/>
  <c r="BE33" i="166"/>
  <c r="C33" i="166"/>
  <c r="DY33" i="166"/>
  <c r="U34" i="166"/>
  <c r="AM34" i="166"/>
  <c r="FI34" i="166"/>
  <c r="CO34" i="166"/>
  <c r="EQ34" i="166"/>
  <c r="DG34" i="166"/>
  <c r="BW34" i="166"/>
  <c r="BE34" i="166"/>
  <c r="C34" i="166"/>
  <c r="DY34" i="166"/>
  <c r="U35" i="166"/>
  <c r="AM35" i="166"/>
  <c r="FI35" i="166"/>
  <c r="CO35" i="166"/>
  <c r="EQ35" i="166"/>
  <c r="DG35" i="166"/>
  <c r="BW35" i="166"/>
  <c r="BE35" i="166"/>
  <c r="C35" i="166"/>
  <c r="DY35" i="166"/>
  <c r="U36" i="166"/>
  <c r="AM36" i="166"/>
  <c r="FI36" i="166"/>
  <c r="CO36" i="166"/>
  <c r="EQ36" i="166"/>
  <c r="DG36" i="166"/>
  <c r="BW36" i="166"/>
  <c r="BE36" i="166"/>
  <c r="C36" i="166"/>
  <c r="DY36" i="166"/>
  <c r="U37" i="166"/>
  <c r="AM37" i="166"/>
  <c r="FI37" i="166"/>
  <c r="CO37" i="166"/>
  <c r="EQ37" i="166"/>
  <c r="DG37" i="166"/>
  <c r="BW37" i="166"/>
  <c r="BE37" i="166"/>
  <c r="C37" i="166"/>
  <c r="DY37" i="166"/>
  <c r="U38" i="166"/>
  <c r="AM38" i="166"/>
  <c r="FI38" i="166"/>
  <c r="CO38" i="166"/>
  <c r="EQ38" i="166"/>
  <c r="DG38" i="166"/>
  <c r="BW38" i="166"/>
  <c r="BE38" i="166"/>
  <c r="C38" i="166"/>
  <c r="DY38" i="166"/>
  <c r="U39" i="166"/>
  <c r="AM39" i="166"/>
  <c r="FI39" i="166"/>
  <c r="CO39" i="166"/>
  <c r="EQ39" i="166"/>
  <c r="DG39" i="166"/>
  <c r="BW39" i="166"/>
  <c r="BE39" i="166"/>
  <c r="C39" i="166"/>
  <c r="DY39" i="166"/>
  <c r="U40" i="166"/>
  <c r="AM40" i="166"/>
  <c r="FI40" i="166"/>
  <c r="CO40" i="166"/>
  <c r="EQ40" i="166"/>
  <c r="DG40" i="166"/>
  <c r="BW40" i="166"/>
  <c r="BE40" i="166"/>
  <c r="C40" i="166"/>
  <c r="DY40" i="166"/>
  <c r="U41" i="166"/>
  <c r="AM41" i="166"/>
  <c r="FI41" i="166"/>
  <c r="CO41" i="166"/>
  <c r="EQ41" i="166"/>
  <c r="DG41" i="166"/>
  <c r="BW41" i="166"/>
  <c r="BE41" i="166"/>
  <c r="C41" i="166"/>
  <c r="DY41" i="166"/>
  <c r="U42" i="166"/>
  <c r="AM42" i="166"/>
  <c r="FI42" i="166"/>
  <c r="CO42" i="166"/>
  <c r="EQ42" i="166"/>
  <c r="DG42" i="166"/>
  <c r="BW42" i="166"/>
  <c r="BE42" i="166"/>
  <c r="C42" i="166"/>
  <c r="DY42" i="166"/>
  <c r="U43" i="166"/>
  <c r="AM43" i="166"/>
  <c r="FI43" i="166"/>
  <c r="CO43" i="166"/>
  <c r="EQ43" i="166"/>
  <c r="DG43" i="166"/>
  <c r="BW43" i="166"/>
  <c r="BE43" i="166"/>
  <c r="C43" i="166"/>
  <c r="DY43" i="166"/>
  <c r="U44" i="166"/>
  <c r="AM44" i="166"/>
  <c r="FI44" i="166"/>
  <c r="CO44" i="166"/>
  <c r="EQ44" i="166"/>
  <c r="DG44" i="166"/>
  <c r="BW44" i="166"/>
  <c r="BE44" i="166"/>
  <c r="C44" i="166"/>
  <c r="DY44" i="166"/>
  <c r="U45" i="166"/>
  <c r="AM45" i="166"/>
  <c r="FI45" i="166"/>
  <c r="CO45" i="166"/>
  <c r="EQ45" i="166"/>
  <c r="DG45" i="166"/>
  <c r="BW45" i="166"/>
  <c r="BE45" i="166"/>
  <c r="C45" i="166"/>
  <c r="DY45" i="166"/>
  <c r="U46" i="166"/>
  <c r="AM46" i="166"/>
  <c r="FI46" i="166"/>
  <c r="CO46" i="166"/>
  <c r="EQ46" i="166"/>
  <c r="DG46" i="166"/>
  <c r="BW46" i="166"/>
  <c r="BE46" i="166"/>
  <c r="C46" i="166"/>
  <c r="DY46" i="166"/>
  <c r="U47" i="166"/>
  <c r="AM47" i="166"/>
  <c r="FI47" i="166"/>
  <c r="CO47" i="166"/>
  <c r="EQ47" i="166"/>
  <c r="DG47" i="166"/>
  <c r="BW47" i="166"/>
  <c r="BE47" i="166"/>
  <c r="C47" i="166"/>
  <c r="DY47" i="166"/>
  <c r="U48" i="166"/>
  <c r="AM48" i="166"/>
  <c r="FI48" i="166"/>
  <c r="CO48" i="166"/>
  <c r="EQ48" i="166"/>
  <c r="DG48" i="166"/>
  <c r="BW48" i="166"/>
  <c r="BE48" i="166"/>
  <c r="C48" i="166"/>
  <c r="DY48" i="166"/>
  <c r="U49" i="166"/>
  <c r="AM49" i="166"/>
  <c r="FI49" i="166"/>
  <c r="CO49" i="166"/>
  <c r="EQ49" i="166"/>
  <c r="DG49" i="166"/>
  <c r="BW49" i="166"/>
  <c r="BE49" i="166"/>
  <c r="C49" i="166"/>
  <c r="DY49" i="166"/>
  <c r="U50" i="166"/>
  <c r="AM50" i="166"/>
  <c r="FI50" i="166"/>
  <c r="CO50" i="166"/>
  <c r="EQ50" i="166"/>
  <c r="DG50" i="166"/>
  <c r="BW50" i="166"/>
  <c r="BE50" i="166"/>
  <c r="C50" i="166"/>
  <c r="DY50" i="166"/>
  <c r="U51" i="166"/>
  <c r="AM51" i="166"/>
  <c r="FI51" i="166"/>
  <c r="CO51" i="166"/>
  <c r="EQ51" i="166"/>
  <c r="DG51" i="166"/>
  <c r="BW51" i="166"/>
  <c r="BE51" i="166"/>
  <c r="C51" i="166"/>
  <c r="DY51" i="166"/>
  <c r="U52" i="166"/>
  <c r="AM52" i="166"/>
  <c r="FI52" i="166"/>
  <c r="CO52" i="166"/>
  <c r="EQ52" i="166"/>
  <c r="DG52" i="166"/>
  <c r="BW52" i="166"/>
  <c r="BE52" i="166"/>
  <c r="C52" i="166"/>
  <c r="DY52" i="166"/>
  <c r="AM2" i="166"/>
  <c r="FI2" i="166"/>
  <c r="CO2" i="166"/>
  <c r="EQ2" i="166"/>
  <c r="DG2" i="166"/>
  <c r="BW2" i="166"/>
  <c r="BE2" i="166"/>
  <c r="C2" i="166"/>
  <c r="DY2" i="166"/>
  <c r="U2" i="166"/>
  <c r="AM1" i="166"/>
  <c r="FI1" i="166"/>
  <c r="CO1" i="166"/>
  <c r="EQ1" i="166"/>
  <c r="DG1" i="166"/>
  <c r="BW1" i="166"/>
  <c r="BE1" i="166"/>
  <c r="C1" i="166"/>
  <c r="DY1" i="166"/>
  <c r="U1" i="166"/>
  <c r="T3" i="166"/>
  <c r="AL3" i="166"/>
  <c r="FH3" i="166"/>
  <c r="CN3" i="166"/>
  <c r="EP3" i="166"/>
  <c r="DF3" i="166"/>
  <c r="BV3" i="166"/>
  <c r="BD3" i="166"/>
  <c r="B3" i="166"/>
  <c r="DX3" i="166"/>
  <c r="T4" i="166"/>
  <c r="AL4" i="166"/>
  <c r="FH4" i="166"/>
  <c r="CN4" i="166"/>
  <c r="EP4" i="166"/>
  <c r="DF4" i="166"/>
  <c r="BV4" i="166"/>
  <c r="BD4" i="166"/>
  <c r="B4" i="166"/>
  <c r="DX4" i="166"/>
  <c r="T5" i="166"/>
  <c r="AL5" i="166"/>
  <c r="FH5" i="166"/>
  <c r="CN5" i="166"/>
  <c r="EP5" i="166"/>
  <c r="DF5" i="166"/>
  <c r="BV5" i="166"/>
  <c r="BD5" i="166"/>
  <c r="B5" i="166"/>
  <c r="DX5" i="166"/>
  <c r="T6" i="166"/>
  <c r="AL6" i="166"/>
  <c r="FH6" i="166"/>
  <c r="CN6" i="166"/>
  <c r="EP6" i="166"/>
  <c r="DF6" i="166"/>
  <c r="BV6" i="166"/>
  <c r="BD6" i="166"/>
  <c r="B6" i="166"/>
  <c r="DX6" i="166"/>
  <c r="T7" i="166"/>
  <c r="AL7" i="166"/>
  <c r="FH7" i="166"/>
  <c r="CN7" i="166"/>
  <c r="EP7" i="166"/>
  <c r="DF7" i="166"/>
  <c r="BV7" i="166"/>
  <c r="BD7" i="166"/>
  <c r="B7" i="166"/>
  <c r="DX7" i="166"/>
  <c r="T8" i="166"/>
  <c r="AL8" i="166"/>
  <c r="FH8" i="166"/>
  <c r="CN8" i="166"/>
  <c r="EP8" i="166"/>
  <c r="DF8" i="166"/>
  <c r="BV8" i="166"/>
  <c r="BD8" i="166"/>
  <c r="B8" i="166"/>
  <c r="DX8" i="166"/>
  <c r="T9" i="166"/>
  <c r="AL9" i="166"/>
  <c r="FH9" i="166"/>
  <c r="CN9" i="166"/>
  <c r="EP9" i="166"/>
  <c r="DF9" i="166"/>
  <c r="BV9" i="166"/>
  <c r="BD9" i="166"/>
  <c r="B9" i="166"/>
  <c r="DX9" i="166"/>
  <c r="T10" i="166"/>
  <c r="AL10" i="166"/>
  <c r="FH10" i="166"/>
  <c r="CN10" i="166"/>
  <c r="EP10" i="166"/>
  <c r="DF10" i="166"/>
  <c r="BV10" i="166"/>
  <c r="BD10" i="166"/>
  <c r="B10" i="166"/>
  <c r="DX10" i="166"/>
  <c r="T11" i="166"/>
  <c r="AL11" i="166"/>
  <c r="FH11" i="166"/>
  <c r="CN11" i="166"/>
  <c r="EP11" i="166"/>
  <c r="DF11" i="166"/>
  <c r="BV11" i="166"/>
  <c r="BD11" i="166"/>
  <c r="B11" i="166"/>
  <c r="DX11" i="166"/>
  <c r="T12" i="166"/>
  <c r="AL12" i="166"/>
  <c r="FH12" i="166"/>
  <c r="CN12" i="166"/>
  <c r="EP12" i="166"/>
  <c r="DF12" i="166"/>
  <c r="BV12" i="166"/>
  <c r="BD12" i="166"/>
  <c r="B12" i="166"/>
  <c r="DX12" i="166"/>
  <c r="T13" i="166"/>
  <c r="AL13" i="166"/>
  <c r="FH13" i="166"/>
  <c r="CN13" i="166"/>
  <c r="EP13" i="166"/>
  <c r="DF13" i="166"/>
  <c r="BV13" i="166"/>
  <c r="BD13" i="166"/>
  <c r="B13" i="166"/>
  <c r="DX13" i="166"/>
  <c r="T14" i="166"/>
  <c r="AL14" i="166"/>
  <c r="FH14" i="166"/>
  <c r="CN14" i="166"/>
  <c r="EP14" i="166"/>
  <c r="DF14" i="166"/>
  <c r="BV14" i="166"/>
  <c r="BD14" i="166"/>
  <c r="B14" i="166"/>
  <c r="DX14" i="166"/>
  <c r="T15" i="166"/>
  <c r="AL15" i="166"/>
  <c r="FH15" i="166"/>
  <c r="CN15" i="166"/>
  <c r="EP15" i="166"/>
  <c r="DF15" i="166"/>
  <c r="BV15" i="166"/>
  <c r="BD15" i="166"/>
  <c r="B15" i="166"/>
  <c r="DX15" i="166"/>
  <c r="T16" i="166"/>
  <c r="AL16" i="166"/>
  <c r="FH16" i="166"/>
  <c r="CN16" i="166"/>
  <c r="EP16" i="166"/>
  <c r="DF16" i="166"/>
  <c r="BV16" i="166"/>
  <c r="BD16" i="166"/>
  <c r="B16" i="166"/>
  <c r="DX16" i="166"/>
  <c r="T17" i="166"/>
  <c r="AL17" i="166"/>
  <c r="FH17" i="166"/>
  <c r="CN17" i="166"/>
  <c r="EP17" i="166"/>
  <c r="DF17" i="166"/>
  <c r="BV17" i="166"/>
  <c r="BD17" i="166"/>
  <c r="B17" i="166"/>
  <c r="DX17" i="166"/>
  <c r="T18" i="166"/>
  <c r="AL18" i="166"/>
  <c r="FH18" i="166"/>
  <c r="CN18" i="166"/>
  <c r="EP18" i="166"/>
  <c r="DF18" i="166"/>
  <c r="BV18" i="166"/>
  <c r="BD18" i="166"/>
  <c r="B18" i="166"/>
  <c r="DX18" i="166"/>
  <c r="T19" i="166"/>
  <c r="AL19" i="166"/>
  <c r="FH19" i="166"/>
  <c r="CN19" i="166"/>
  <c r="EP19" i="166"/>
  <c r="DF19" i="166"/>
  <c r="BV19" i="166"/>
  <c r="BD19" i="166"/>
  <c r="B19" i="166"/>
  <c r="DX19" i="166"/>
  <c r="T20" i="166"/>
  <c r="AL20" i="166"/>
  <c r="FH20" i="166"/>
  <c r="CN20" i="166"/>
  <c r="EP20" i="166"/>
  <c r="DF20" i="166"/>
  <c r="BV20" i="166"/>
  <c r="BD20" i="166"/>
  <c r="B20" i="166"/>
  <c r="DX20" i="166"/>
  <c r="T21" i="166"/>
  <c r="AL21" i="166"/>
  <c r="FH21" i="166"/>
  <c r="CN21" i="166"/>
  <c r="EP21" i="166"/>
  <c r="DF21" i="166"/>
  <c r="BV21" i="166"/>
  <c r="BD21" i="166"/>
  <c r="B21" i="166"/>
  <c r="DX21" i="166"/>
  <c r="T22" i="166"/>
  <c r="AL22" i="166"/>
  <c r="FH22" i="166"/>
  <c r="CN22" i="166"/>
  <c r="EP22" i="166"/>
  <c r="DF22" i="166"/>
  <c r="BV22" i="166"/>
  <c r="BD22" i="166"/>
  <c r="B22" i="166"/>
  <c r="DX22" i="166"/>
  <c r="T23" i="166"/>
  <c r="AL23" i="166"/>
  <c r="FH23" i="166"/>
  <c r="CN23" i="166"/>
  <c r="EP23" i="166"/>
  <c r="DF23" i="166"/>
  <c r="BV23" i="166"/>
  <c r="BD23" i="166"/>
  <c r="B23" i="166"/>
  <c r="DX23" i="166"/>
  <c r="T24" i="166"/>
  <c r="AL24" i="166"/>
  <c r="FH24" i="166"/>
  <c r="CN24" i="166"/>
  <c r="EP24" i="166"/>
  <c r="DF24" i="166"/>
  <c r="BV24" i="166"/>
  <c r="BD24" i="166"/>
  <c r="B24" i="166"/>
  <c r="DX24" i="166"/>
  <c r="T25" i="166"/>
  <c r="AL25" i="166"/>
  <c r="FH25" i="166"/>
  <c r="CN25" i="166"/>
  <c r="EP25" i="166"/>
  <c r="DF25" i="166"/>
  <c r="BV25" i="166"/>
  <c r="BD25" i="166"/>
  <c r="B25" i="166"/>
  <c r="DX25" i="166"/>
  <c r="T26" i="166"/>
  <c r="AL26" i="166"/>
  <c r="FH26" i="166"/>
  <c r="CN26" i="166"/>
  <c r="EP26" i="166"/>
  <c r="DF26" i="166"/>
  <c r="BV26" i="166"/>
  <c r="BD26" i="166"/>
  <c r="B26" i="166"/>
  <c r="DX26" i="166"/>
  <c r="T27" i="166"/>
  <c r="AL27" i="166"/>
  <c r="FH27" i="166"/>
  <c r="CN27" i="166"/>
  <c r="EP27" i="166"/>
  <c r="DF27" i="166"/>
  <c r="BV27" i="166"/>
  <c r="BD27" i="166"/>
  <c r="B27" i="166"/>
  <c r="DX27" i="166"/>
  <c r="T28" i="166"/>
  <c r="AL28" i="166"/>
  <c r="FH28" i="166"/>
  <c r="CN28" i="166"/>
  <c r="EP28" i="166"/>
  <c r="DF28" i="166"/>
  <c r="BV28" i="166"/>
  <c r="BD28" i="166"/>
  <c r="B28" i="166"/>
  <c r="DX28" i="166"/>
  <c r="T29" i="166"/>
  <c r="AL29" i="166"/>
  <c r="FH29" i="166"/>
  <c r="CN29" i="166"/>
  <c r="EP29" i="166"/>
  <c r="DF29" i="166"/>
  <c r="BV29" i="166"/>
  <c r="BD29" i="166"/>
  <c r="B29" i="166"/>
  <c r="DX29" i="166"/>
  <c r="T30" i="166"/>
  <c r="AL30" i="166"/>
  <c r="FH30" i="166"/>
  <c r="CN30" i="166"/>
  <c r="EP30" i="166"/>
  <c r="DF30" i="166"/>
  <c r="BV30" i="166"/>
  <c r="BD30" i="166"/>
  <c r="B30" i="166"/>
  <c r="DX30" i="166"/>
  <c r="T31" i="166"/>
  <c r="AL31" i="166"/>
  <c r="FH31" i="166"/>
  <c r="CN31" i="166"/>
  <c r="EP31" i="166"/>
  <c r="DF31" i="166"/>
  <c r="BV31" i="166"/>
  <c r="BD31" i="166"/>
  <c r="B31" i="166"/>
  <c r="DX31" i="166"/>
  <c r="T32" i="166"/>
  <c r="AL32" i="166"/>
  <c r="FH32" i="166"/>
  <c r="CN32" i="166"/>
  <c r="EP32" i="166"/>
  <c r="DF32" i="166"/>
  <c r="BV32" i="166"/>
  <c r="BD32" i="166"/>
  <c r="B32" i="166"/>
  <c r="DX32" i="166"/>
  <c r="T33" i="166"/>
  <c r="AL33" i="166"/>
  <c r="FH33" i="166"/>
  <c r="CN33" i="166"/>
  <c r="EP33" i="166"/>
  <c r="DF33" i="166"/>
  <c r="BV33" i="166"/>
  <c r="BD33" i="166"/>
  <c r="B33" i="166"/>
  <c r="DX33" i="166"/>
  <c r="T34" i="166"/>
  <c r="AL34" i="166"/>
  <c r="FH34" i="166"/>
  <c r="CN34" i="166"/>
  <c r="EP34" i="166"/>
  <c r="DF34" i="166"/>
  <c r="BV34" i="166"/>
  <c r="BD34" i="166"/>
  <c r="B34" i="166"/>
  <c r="DX34" i="166"/>
  <c r="T35" i="166"/>
  <c r="AL35" i="166"/>
  <c r="FH35" i="166"/>
  <c r="CN35" i="166"/>
  <c r="EP35" i="166"/>
  <c r="DF35" i="166"/>
  <c r="BV35" i="166"/>
  <c r="BD35" i="166"/>
  <c r="B35" i="166"/>
  <c r="DX35" i="166"/>
  <c r="T36" i="166"/>
  <c r="AL36" i="166"/>
  <c r="FH36" i="166"/>
  <c r="CN36" i="166"/>
  <c r="EP36" i="166"/>
  <c r="DF36" i="166"/>
  <c r="BV36" i="166"/>
  <c r="BD36" i="166"/>
  <c r="B36" i="166"/>
  <c r="DX36" i="166"/>
  <c r="T37" i="166"/>
  <c r="AL37" i="166"/>
  <c r="FH37" i="166"/>
  <c r="CN37" i="166"/>
  <c r="EP37" i="166"/>
  <c r="DF37" i="166"/>
  <c r="BV37" i="166"/>
  <c r="BD37" i="166"/>
  <c r="B37" i="166"/>
  <c r="DX37" i="166"/>
  <c r="T38" i="166"/>
  <c r="AL38" i="166"/>
  <c r="FH38" i="166"/>
  <c r="CN38" i="166"/>
  <c r="EP38" i="166"/>
  <c r="DF38" i="166"/>
  <c r="BV38" i="166"/>
  <c r="BD38" i="166"/>
  <c r="B38" i="166"/>
  <c r="DX38" i="166"/>
  <c r="T39" i="166"/>
  <c r="AL39" i="166"/>
  <c r="FH39" i="166"/>
  <c r="CN39" i="166"/>
  <c r="EP39" i="166"/>
  <c r="DF39" i="166"/>
  <c r="BV39" i="166"/>
  <c r="BD39" i="166"/>
  <c r="B39" i="166"/>
  <c r="DX39" i="166"/>
  <c r="T40" i="166"/>
  <c r="AL40" i="166"/>
  <c r="FH40" i="166"/>
  <c r="CN40" i="166"/>
  <c r="EP40" i="166"/>
  <c r="DF40" i="166"/>
  <c r="BV40" i="166"/>
  <c r="BD40" i="166"/>
  <c r="B40" i="166"/>
  <c r="DX40" i="166"/>
  <c r="T41" i="166"/>
  <c r="AL41" i="166"/>
  <c r="FH41" i="166"/>
  <c r="CN41" i="166"/>
  <c r="EP41" i="166"/>
  <c r="DF41" i="166"/>
  <c r="BV41" i="166"/>
  <c r="BD41" i="166"/>
  <c r="B41" i="166"/>
  <c r="DX41" i="166"/>
  <c r="T42" i="166"/>
  <c r="AL42" i="166"/>
  <c r="FH42" i="166"/>
  <c r="CN42" i="166"/>
  <c r="EP42" i="166"/>
  <c r="DF42" i="166"/>
  <c r="BV42" i="166"/>
  <c r="BD42" i="166"/>
  <c r="B42" i="166"/>
  <c r="DX42" i="166"/>
  <c r="T43" i="166"/>
  <c r="AL43" i="166"/>
  <c r="FH43" i="166"/>
  <c r="CN43" i="166"/>
  <c r="EP43" i="166"/>
  <c r="DF43" i="166"/>
  <c r="BV43" i="166"/>
  <c r="BD43" i="166"/>
  <c r="B43" i="166"/>
  <c r="DX43" i="166"/>
  <c r="T44" i="166"/>
  <c r="AL44" i="166"/>
  <c r="FH44" i="166"/>
  <c r="CN44" i="166"/>
  <c r="EP44" i="166"/>
  <c r="DF44" i="166"/>
  <c r="BV44" i="166"/>
  <c r="BD44" i="166"/>
  <c r="B44" i="166"/>
  <c r="DX44" i="166"/>
  <c r="T45" i="166"/>
  <c r="AL45" i="166"/>
  <c r="FH45" i="166"/>
  <c r="CN45" i="166"/>
  <c r="EP45" i="166"/>
  <c r="DF45" i="166"/>
  <c r="BV45" i="166"/>
  <c r="BD45" i="166"/>
  <c r="B45" i="166"/>
  <c r="DX45" i="166"/>
  <c r="T46" i="166"/>
  <c r="AL46" i="166"/>
  <c r="FH46" i="166"/>
  <c r="CN46" i="166"/>
  <c r="EP46" i="166"/>
  <c r="DF46" i="166"/>
  <c r="BV46" i="166"/>
  <c r="BD46" i="166"/>
  <c r="B46" i="166"/>
  <c r="DX46" i="166"/>
  <c r="T47" i="166"/>
  <c r="AL47" i="166"/>
  <c r="FH47" i="166"/>
  <c r="CN47" i="166"/>
  <c r="EP47" i="166"/>
  <c r="DF47" i="166"/>
  <c r="BV47" i="166"/>
  <c r="BD47" i="166"/>
  <c r="B47" i="166"/>
  <c r="DX47" i="166"/>
  <c r="T48" i="166"/>
  <c r="AL48" i="166"/>
  <c r="FH48" i="166"/>
  <c r="CN48" i="166"/>
  <c r="EP48" i="166"/>
  <c r="DF48" i="166"/>
  <c r="BV48" i="166"/>
  <c r="BD48" i="166"/>
  <c r="B48" i="166"/>
  <c r="DX48" i="166"/>
  <c r="T49" i="166"/>
  <c r="AL49" i="166"/>
  <c r="FH49" i="166"/>
  <c r="CN49" i="166"/>
  <c r="EP49" i="166"/>
  <c r="DF49" i="166"/>
  <c r="BV49" i="166"/>
  <c r="BD49" i="166"/>
  <c r="B49" i="166"/>
  <c r="DX49" i="166"/>
  <c r="T50" i="166"/>
  <c r="AL50" i="166"/>
  <c r="FH50" i="166"/>
  <c r="CN50" i="166"/>
  <c r="EP50" i="166"/>
  <c r="DF50" i="166"/>
  <c r="BV50" i="166"/>
  <c r="BD50" i="166"/>
  <c r="B50" i="166"/>
  <c r="DX50" i="166"/>
  <c r="T51" i="166"/>
  <c r="AL51" i="166"/>
  <c r="FH51" i="166"/>
  <c r="CN51" i="166"/>
  <c r="EP51" i="166"/>
  <c r="DF51" i="166"/>
  <c r="BV51" i="166"/>
  <c r="BD51" i="166"/>
  <c r="B51" i="166"/>
  <c r="DX51" i="166"/>
  <c r="T52" i="166"/>
  <c r="AL52" i="166"/>
  <c r="FH52" i="166"/>
  <c r="CN52" i="166"/>
  <c r="EP52" i="166"/>
  <c r="DF52" i="166"/>
  <c r="BV52" i="166"/>
  <c r="BD52" i="166"/>
  <c r="B52" i="166"/>
  <c r="DX52" i="166"/>
  <c r="AL2" i="166"/>
  <c r="FH2" i="166"/>
  <c r="CN2" i="166"/>
  <c r="EP2" i="166"/>
  <c r="DF2" i="166"/>
  <c r="BV2" i="166"/>
  <c r="BD2" i="166"/>
  <c r="B2" i="166"/>
  <c r="DX2" i="166"/>
  <c r="T2" i="166"/>
  <c r="AL1" i="166"/>
  <c r="FH1" i="166"/>
  <c r="CN1" i="166"/>
  <c r="EP1" i="166"/>
  <c r="DF1" i="166"/>
  <c r="BV1" i="166"/>
  <c r="BD1" i="166"/>
  <c r="B1" i="166"/>
  <c r="DX1" i="166"/>
  <c r="T1" i="166"/>
  <c r="A52" i="166"/>
  <c r="A51" i="166"/>
  <c r="A50" i="166"/>
  <c r="A49" i="166"/>
  <c r="A48" i="166"/>
  <c r="A47" i="166"/>
  <c r="A46" i="166"/>
  <c r="A45" i="166"/>
  <c r="A44" i="166"/>
  <c r="A43" i="166"/>
  <c r="A42" i="166"/>
  <c r="A41" i="166"/>
  <c r="A40" i="166"/>
  <c r="A39" i="166"/>
  <c r="A38" i="166"/>
  <c r="A37" i="166"/>
  <c r="A36" i="166"/>
  <c r="A35" i="166"/>
  <c r="A34" i="166"/>
  <c r="A33" i="166"/>
  <c r="A32" i="166"/>
  <c r="A31" i="166"/>
  <c r="A30" i="166"/>
  <c r="A29" i="166"/>
  <c r="A28" i="166"/>
  <c r="A27" i="166"/>
  <c r="A26" i="166"/>
  <c r="A25" i="166"/>
  <c r="A24" i="166"/>
  <c r="A23" i="166"/>
  <c r="A22" i="166"/>
  <c r="A21" i="166"/>
  <c r="A20" i="166"/>
  <c r="A19" i="166"/>
  <c r="A18" i="166"/>
  <c r="A17" i="166"/>
  <c r="A16" i="166"/>
  <c r="A15" i="166"/>
  <c r="A14" i="166"/>
  <c r="A13" i="166"/>
  <c r="A12" i="166"/>
  <c r="A11" i="166"/>
  <c r="A10" i="166"/>
  <c r="A9" i="166"/>
  <c r="A8" i="166"/>
  <c r="A7" i="166"/>
  <c r="A6" i="166"/>
  <c r="A5" i="166"/>
  <c r="A4" i="166"/>
  <c r="A3" i="166"/>
  <c r="A2" i="166"/>
  <c r="W56" i="158"/>
  <c r="DP3" i="158"/>
  <c r="DP4" i="158"/>
  <c r="DP5" i="158"/>
  <c r="DP6" i="158"/>
  <c r="DP7" i="158"/>
  <c r="DP8" i="158"/>
  <c r="DP9" i="158"/>
  <c r="DP10" i="158"/>
  <c r="DP11" i="158"/>
  <c r="DP12" i="158"/>
  <c r="DP13" i="158"/>
  <c r="DP14" i="158"/>
  <c r="DP15" i="158"/>
  <c r="DP16" i="158"/>
  <c r="DP17" i="158"/>
  <c r="DP18" i="158"/>
  <c r="DP19" i="158"/>
  <c r="DP20" i="158"/>
  <c r="DP21" i="158"/>
  <c r="DP22" i="158"/>
  <c r="DP23" i="158"/>
  <c r="DP24" i="158"/>
  <c r="DP25" i="158"/>
  <c r="DP26" i="158"/>
  <c r="DP27" i="158"/>
  <c r="DP28" i="158"/>
  <c r="DP29" i="158"/>
  <c r="DP30" i="158"/>
  <c r="DP31" i="158"/>
  <c r="DP32" i="158"/>
  <c r="DP33" i="158"/>
  <c r="DP34" i="158"/>
  <c r="DP35" i="158"/>
  <c r="DP36" i="158"/>
  <c r="DP37" i="158"/>
  <c r="DP38" i="158"/>
  <c r="DP39" i="158"/>
  <c r="DP40" i="158"/>
  <c r="DP41" i="158"/>
  <c r="DP42" i="158"/>
  <c r="DP43" i="158"/>
  <c r="DP44" i="158"/>
  <c r="DP45" i="158"/>
  <c r="DP46" i="158"/>
  <c r="DP47" i="158"/>
  <c r="DP48" i="158"/>
  <c r="DP49" i="158"/>
  <c r="DP50" i="158"/>
  <c r="DP51" i="158"/>
  <c r="DP52" i="158"/>
  <c r="DP53" i="158"/>
  <c r="DP2" i="158"/>
  <c r="DD3" i="158"/>
  <c r="EB3" i="158"/>
  <c r="GJ3" i="158"/>
  <c r="GA3" i="158"/>
  <c r="DD4" i="158"/>
  <c r="EB4" i="158"/>
  <c r="GJ4" i="158"/>
  <c r="GA4" i="158"/>
  <c r="DD5" i="158"/>
  <c r="EB5" i="158"/>
  <c r="GJ5" i="158"/>
  <c r="GA5" i="158"/>
  <c r="DD6" i="158"/>
  <c r="EB6" i="158"/>
  <c r="GJ6" i="158"/>
  <c r="GA6" i="158"/>
  <c r="DD7" i="158"/>
  <c r="EB7" i="158"/>
  <c r="GJ7" i="158"/>
  <c r="GA7" i="158"/>
  <c r="DD8" i="158"/>
  <c r="EB8" i="158"/>
  <c r="GJ8" i="158"/>
  <c r="GA8" i="158"/>
  <c r="DD9" i="158"/>
  <c r="EB9" i="158"/>
  <c r="GJ9" i="158"/>
  <c r="GA9" i="158"/>
  <c r="DD10" i="158"/>
  <c r="EB10" i="158"/>
  <c r="GJ10" i="158"/>
  <c r="GA10" i="158"/>
  <c r="DD11" i="158"/>
  <c r="EB11" i="158"/>
  <c r="GJ11" i="158"/>
  <c r="GA11" i="158"/>
  <c r="DD12" i="158"/>
  <c r="EB12" i="158"/>
  <c r="GJ12" i="158"/>
  <c r="GA12" i="158"/>
  <c r="DD13" i="158"/>
  <c r="EB13" i="158"/>
  <c r="GJ13" i="158"/>
  <c r="GA13" i="158"/>
  <c r="DD14" i="158"/>
  <c r="EB14" i="158"/>
  <c r="GJ14" i="158"/>
  <c r="GA14" i="158"/>
  <c r="DD15" i="158"/>
  <c r="EB15" i="158"/>
  <c r="GJ15" i="158"/>
  <c r="GA15" i="158"/>
  <c r="DD16" i="158"/>
  <c r="EB16" i="158"/>
  <c r="GJ16" i="158"/>
  <c r="GA16" i="158"/>
  <c r="DD17" i="158"/>
  <c r="EB17" i="158"/>
  <c r="GJ17" i="158"/>
  <c r="GA17" i="158"/>
  <c r="DD18" i="158"/>
  <c r="EB18" i="158"/>
  <c r="GJ18" i="158"/>
  <c r="GA18" i="158"/>
  <c r="DD19" i="158"/>
  <c r="EB19" i="158"/>
  <c r="GJ19" i="158"/>
  <c r="GA19" i="158"/>
  <c r="DD20" i="158"/>
  <c r="EB20" i="158"/>
  <c r="GJ20" i="158"/>
  <c r="GA20" i="158"/>
  <c r="DD21" i="158"/>
  <c r="EB21" i="158"/>
  <c r="GJ21" i="158"/>
  <c r="GA21" i="158"/>
  <c r="DD22" i="158"/>
  <c r="EB22" i="158"/>
  <c r="GJ22" i="158"/>
  <c r="GA22" i="158"/>
  <c r="DD23" i="158"/>
  <c r="EB23" i="158"/>
  <c r="GJ23" i="158"/>
  <c r="GA23" i="158"/>
  <c r="DD24" i="158"/>
  <c r="EB24" i="158"/>
  <c r="GJ24" i="158"/>
  <c r="GA24" i="158"/>
  <c r="DD25" i="158"/>
  <c r="EB25" i="158"/>
  <c r="GJ25" i="158"/>
  <c r="GA25" i="158"/>
  <c r="DD26" i="158"/>
  <c r="EB26" i="158"/>
  <c r="GJ26" i="158"/>
  <c r="GA26" i="158"/>
  <c r="DD27" i="158"/>
  <c r="EB27" i="158"/>
  <c r="GJ27" i="158"/>
  <c r="GA27" i="158"/>
  <c r="DD28" i="158"/>
  <c r="EB28" i="158"/>
  <c r="GJ28" i="158"/>
  <c r="GA28" i="158"/>
  <c r="DD29" i="158"/>
  <c r="EB29" i="158"/>
  <c r="GJ29" i="158"/>
  <c r="GA29" i="158"/>
  <c r="DD30" i="158"/>
  <c r="EB30" i="158"/>
  <c r="GJ30" i="158"/>
  <c r="GA30" i="158"/>
  <c r="DD31" i="158"/>
  <c r="EB31" i="158"/>
  <c r="GJ31" i="158"/>
  <c r="GA31" i="158"/>
  <c r="DD32" i="158"/>
  <c r="EB32" i="158"/>
  <c r="GJ32" i="158"/>
  <c r="GA32" i="158"/>
  <c r="DD33" i="158"/>
  <c r="EB33" i="158"/>
  <c r="GJ33" i="158"/>
  <c r="GA33" i="158"/>
  <c r="DD34" i="158"/>
  <c r="EB34" i="158"/>
  <c r="GJ34" i="158"/>
  <c r="GA34" i="158"/>
  <c r="DD35" i="158"/>
  <c r="EB35" i="158"/>
  <c r="GJ35" i="158"/>
  <c r="GA35" i="158"/>
  <c r="DD36" i="158"/>
  <c r="EB36" i="158"/>
  <c r="GJ36" i="158"/>
  <c r="GA36" i="158"/>
  <c r="DD37" i="158"/>
  <c r="EB37" i="158"/>
  <c r="GJ37" i="158"/>
  <c r="GA37" i="158"/>
  <c r="DD38" i="158"/>
  <c r="EB38" i="158"/>
  <c r="GJ38" i="158"/>
  <c r="GA38" i="158"/>
  <c r="DD39" i="158"/>
  <c r="EB39" i="158"/>
  <c r="GJ39" i="158"/>
  <c r="GA39" i="158"/>
  <c r="DD40" i="158"/>
  <c r="EB40" i="158"/>
  <c r="GJ40" i="158"/>
  <c r="GA40" i="158"/>
  <c r="DD41" i="158"/>
  <c r="EB41" i="158"/>
  <c r="GJ41" i="158"/>
  <c r="GA41" i="158"/>
  <c r="DD42" i="158"/>
  <c r="EB42" i="158"/>
  <c r="GJ42" i="158"/>
  <c r="GA42" i="158"/>
  <c r="DD43" i="158"/>
  <c r="EB43" i="158"/>
  <c r="GJ43" i="158"/>
  <c r="GA43" i="158"/>
  <c r="DD44" i="158"/>
  <c r="EB44" i="158"/>
  <c r="GJ44" i="158"/>
  <c r="GA44" i="158"/>
  <c r="DD45" i="158"/>
  <c r="EB45" i="158"/>
  <c r="GJ45" i="158"/>
  <c r="GA45" i="158"/>
  <c r="DD46" i="158"/>
  <c r="EB46" i="158"/>
  <c r="GJ46" i="158"/>
  <c r="GA46" i="158"/>
  <c r="DD47" i="158"/>
  <c r="EB47" i="158"/>
  <c r="GJ47" i="158"/>
  <c r="GA47" i="158"/>
  <c r="DD48" i="158"/>
  <c r="EB48" i="158"/>
  <c r="GJ48" i="158"/>
  <c r="GA48" i="158"/>
  <c r="DD49" i="158"/>
  <c r="EB49" i="158"/>
  <c r="GJ49" i="158"/>
  <c r="GA49" i="158"/>
  <c r="DD50" i="158"/>
  <c r="EB50" i="158"/>
  <c r="GJ50" i="158"/>
  <c r="GA50" i="158"/>
  <c r="DD51" i="158"/>
  <c r="EB51" i="158"/>
  <c r="GJ51" i="158"/>
  <c r="GA51" i="158"/>
  <c r="DD52" i="158"/>
  <c r="EB52" i="158"/>
  <c r="GJ52" i="158"/>
  <c r="GA52" i="158"/>
  <c r="DD53" i="158"/>
  <c r="EB53" i="158"/>
  <c r="GJ53" i="158"/>
  <c r="GA53" i="158"/>
  <c r="DD2" i="158"/>
  <c r="EB2" i="158"/>
  <c r="GJ2" i="158"/>
  <c r="GA2" i="158"/>
  <c r="CR3" i="158"/>
  <c r="CR4" i="158"/>
  <c r="CR5" i="158"/>
  <c r="CR6" i="158"/>
  <c r="CR7" i="158"/>
  <c r="CR8" i="158"/>
  <c r="CR9" i="158"/>
  <c r="CR10" i="158"/>
  <c r="CR11" i="158"/>
  <c r="CR12" i="158"/>
  <c r="CR13" i="158"/>
  <c r="CR14" i="158"/>
  <c r="CR15" i="158"/>
  <c r="CR16" i="158"/>
  <c r="CR17" i="158"/>
  <c r="CR18" i="158"/>
  <c r="CR19" i="158"/>
  <c r="CR20" i="158"/>
  <c r="CR21" i="158"/>
  <c r="CR22" i="158"/>
  <c r="CR23" i="158"/>
  <c r="CR24" i="158"/>
  <c r="CR25" i="158"/>
  <c r="CR26" i="158"/>
  <c r="CR27" i="158"/>
  <c r="CR28" i="158"/>
  <c r="CR29" i="158"/>
  <c r="CR30" i="158"/>
  <c r="CR31" i="158"/>
  <c r="CR32" i="158"/>
  <c r="CR33" i="158"/>
  <c r="CR34" i="158"/>
  <c r="CR35" i="158"/>
  <c r="CR36" i="158"/>
  <c r="CR37" i="158"/>
  <c r="CR38" i="158"/>
  <c r="CR39" i="158"/>
  <c r="CR40" i="158"/>
  <c r="CR41" i="158"/>
  <c r="CR42" i="158"/>
  <c r="CR43" i="158"/>
  <c r="CR44" i="158"/>
  <c r="CR45" i="158"/>
  <c r="CR46" i="158"/>
  <c r="CR47" i="158"/>
  <c r="CR48" i="158"/>
  <c r="CR49" i="158"/>
  <c r="CR50" i="158"/>
  <c r="CR51" i="158"/>
  <c r="CR52" i="158"/>
  <c r="CR53" i="158"/>
  <c r="CR2" i="158"/>
  <c r="CF3" i="158"/>
  <c r="CF4" i="158"/>
  <c r="CF5" i="158"/>
  <c r="CF6" i="158"/>
  <c r="CF7" i="158"/>
  <c r="CF8" i="158"/>
  <c r="CF9" i="158"/>
  <c r="CF10" i="158"/>
  <c r="CF11" i="158"/>
  <c r="CF12" i="158"/>
  <c r="CF13" i="158"/>
  <c r="CF14" i="158"/>
  <c r="CF15" i="158"/>
  <c r="CF16" i="158"/>
  <c r="CF17" i="158"/>
  <c r="CF18" i="158"/>
  <c r="CF19" i="158"/>
  <c r="CF20" i="158"/>
  <c r="CF21" i="158"/>
  <c r="CF22" i="158"/>
  <c r="CF23" i="158"/>
  <c r="CF24" i="158"/>
  <c r="CF25" i="158"/>
  <c r="CF26" i="158"/>
  <c r="CF27" i="158"/>
  <c r="CF28" i="158"/>
  <c r="CF29" i="158"/>
  <c r="CF30" i="158"/>
  <c r="CF31" i="158"/>
  <c r="CF32" i="158"/>
  <c r="CF33" i="158"/>
  <c r="CF34" i="158"/>
  <c r="CF35" i="158"/>
  <c r="CF36" i="158"/>
  <c r="CF37" i="158"/>
  <c r="CF38" i="158"/>
  <c r="CF39" i="158"/>
  <c r="CF40" i="158"/>
  <c r="CF41" i="158"/>
  <c r="CF42" i="158"/>
  <c r="CF43" i="158"/>
  <c r="CF44" i="158"/>
  <c r="CF45" i="158"/>
  <c r="CF46" i="158"/>
  <c r="CF47" i="158"/>
  <c r="CF48" i="158"/>
  <c r="CF49" i="158"/>
  <c r="CF50" i="158"/>
  <c r="CF51" i="158"/>
  <c r="CF52" i="158"/>
  <c r="CF53" i="158"/>
  <c r="CF2" i="158"/>
  <c r="BT3" i="158"/>
  <c r="BT4" i="158"/>
  <c r="BT5" i="158"/>
  <c r="BT6" i="158"/>
  <c r="BT7" i="158"/>
  <c r="BT8" i="158"/>
  <c r="BT9" i="158"/>
  <c r="BT10" i="158"/>
  <c r="BT11" i="158"/>
  <c r="BT12" i="158"/>
  <c r="BT13" i="158"/>
  <c r="BT14" i="158"/>
  <c r="BT15" i="158"/>
  <c r="BT16" i="158"/>
  <c r="BT17" i="158"/>
  <c r="BT18" i="158"/>
  <c r="BT19" i="158"/>
  <c r="BT20" i="158"/>
  <c r="BT21" i="158"/>
  <c r="BT22" i="158"/>
  <c r="BT23" i="158"/>
  <c r="BT24" i="158"/>
  <c r="BT25" i="158"/>
  <c r="BT26" i="158"/>
  <c r="BT27" i="158"/>
  <c r="BT28" i="158"/>
  <c r="BT29" i="158"/>
  <c r="BT30" i="158"/>
  <c r="BT31" i="158"/>
  <c r="BT32" i="158"/>
  <c r="BT33" i="158"/>
  <c r="BT34" i="158"/>
  <c r="BT35" i="158"/>
  <c r="BT36" i="158"/>
  <c r="BT37" i="158"/>
  <c r="BT38" i="158"/>
  <c r="BT39" i="158"/>
  <c r="BT40" i="158"/>
  <c r="BT41" i="158"/>
  <c r="BT42" i="158"/>
  <c r="BT43" i="158"/>
  <c r="BT44" i="158"/>
  <c r="BT45" i="158"/>
  <c r="BT46" i="158"/>
  <c r="BT47" i="158"/>
  <c r="BT48" i="158"/>
  <c r="BT49" i="158"/>
  <c r="BT50" i="158"/>
  <c r="BT51" i="158"/>
  <c r="BT52" i="158"/>
  <c r="BT53" i="158"/>
  <c r="BT2" i="158"/>
  <c r="BH3" i="158"/>
  <c r="BH4" i="158"/>
  <c r="BH5" i="158"/>
  <c r="BH6" i="158"/>
  <c r="BH7" i="158"/>
  <c r="BH8" i="158"/>
  <c r="BH9" i="158"/>
  <c r="BH10" i="158"/>
  <c r="BH11" i="158"/>
  <c r="BH12" i="158"/>
  <c r="BH13" i="158"/>
  <c r="BH14" i="158"/>
  <c r="BH15" i="158"/>
  <c r="BH16" i="158"/>
  <c r="BH17" i="158"/>
  <c r="BH18" i="158"/>
  <c r="BH19" i="158"/>
  <c r="BH20" i="158"/>
  <c r="BH21" i="158"/>
  <c r="BH22" i="158"/>
  <c r="BH23" i="158"/>
  <c r="BH24" i="158"/>
  <c r="BH25" i="158"/>
  <c r="BH26" i="158"/>
  <c r="BH27" i="158"/>
  <c r="BH28" i="158"/>
  <c r="BH29" i="158"/>
  <c r="BH30" i="158"/>
  <c r="BH31" i="158"/>
  <c r="BH32" i="158"/>
  <c r="BH33" i="158"/>
  <c r="BH34" i="158"/>
  <c r="BH35" i="158"/>
  <c r="BH36" i="158"/>
  <c r="BH37" i="158"/>
  <c r="BH38" i="158"/>
  <c r="BH39" i="158"/>
  <c r="BH40" i="158"/>
  <c r="BH41" i="158"/>
  <c r="BH42" i="158"/>
  <c r="BH43" i="158"/>
  <c r="BH44" i="158"/>
  <c r="BH45" i="158"/>
  <c r="BH46" i="158"/>
  <c r="BH47" i="158"/>
  <c r="BH48" i="158"/>
  <c r="BH49" i="158"/>
  <c r="BH50" i="158"/>
  <c r="BH51" i="158"/>
  <c r="BH52" i="158"/>
  <c r="BH53" i="158"/>
  <c r="BH2" i="158"/>
  <c r="AW3" i="158"/>
  <c r="AW4" i="158"/>
  <c r="AW5" i="158"/>
  <c r="AW6" i="158"/>
  <c r="AW7" i="158"/>
  <c r="AW8" i="158"/>
  <c r="AW9" i="158"/>
  <c r="AW10" i="158"/>
  <c r="AW11" i="158"/>
  <c r="AW12" i="158"/>
  <c r="AW13" i="158"/>
  <c r="AW14" i="158"/>
  <c r="AW15" i="158"/>
  <c r="AW16" i="158"/>
  <c r="AW17" i="158"/>
  <c r="AW18" i="158"/>
  <c r="AW19" i="158"/>
  <c r="AW20" i="158"/>
  <c r="AW21" i="158"/>
  <c r="AW22" i="158"/>
  <c r="AW23" i="158"/>
  <c r="AW24" i="158"/>
  <c r="AW25" i="158"/>
  <c r="AW26" i="158"/>
  <c r="AW27" i="158"/>
  <c r="AW28" i="158"/>
  <c r="AW29" i="158"/>
  <c r="AW30" i="158"/>
  <c r="AW31" i="158"/>
  <c r="AW32" i="158"/>
  <c r="AW33" i="158"/>
  <c r="AW34" i="158"/>
  <c r="AW35" i="158"/>
  <c r="AW36" i="158"/>
  <c r="AW37" i="158"/>
  <c r="AW38" i="158"/>
  <c r="AW39" i="158"/>
  <c r="AW40" i="158"/>
  <c r="AW41" i="158"/>
  <c r="AW42" i="158"/>
  <c r="AW43" i="158"/>
  <c r="AW44" i="158"/>
  <c r="AW45" i="158"/>
  <c r="AW46" i="158"/>
  <c r="AW47" i="158"/>
  <c r="AW48" i="158"/>
  <c r="AW49" i="158"/>
  <c r="AW50" i="158"/>
  <c r="AW51" i="158"/>
  <c r="AW52" i="158"/>
  <c r="AW53" i="158"/>
  <c r="AW2" i="158"/>
  <c r="AJ3" i="158"/>
  <c r="AJ4" i="158"/>
  <c r="AJ5" i="158"/>
  <c r="AJ6" i="158"/>
  <c r="AJ7" i="158"/>
  <c r="AJ8" i="158"/>
  <c r="AJ9" i="158"/>
  <c r="AJ10" i="158"/>
  <c r="AJ11" i="158"/>
  <c r="AJ12" i="158"/>
  <c r="AJ13" i="158"/>
  <c r="AJ14" i="158"/>
  <c r="AJ15" i="158"/>
  <c r="AJ16" i="158"/>
  <c r="AJ17" i="158"/>
  <c r="AJ18" i="158"/>
  <c r="AJ19" i="158"/>
  <c r="AJ20" i="158"/>
  <c r="AJ21" i="158"/>
  <c r="AJ22" i="158"/>
  <c r="AJ23" i="158"/>
  <c r="AJ24" i="158"/>
  <c r="AJ25" i="158"/>
  <c r="AJ26" i="158"/>
  <c r="AJ27" i="158"/>
  <c r="AJ28" i="158"/>
  <c r="AJ29" i="158"/>
  <c r="AJ30" i="158"/>
  <c r="AJ31" i="158"/>
  <c r="AJ32" i="158"/>
  <c r="AJ33" i="158"/>
  <c r="AJ34" i="158"/>
  <c r="AJ35" i="158"/>
  <c r="AJ36" i="158"/>
  <c r="AJ37" i="158"/>
  <c r="AJ38" i="158"/>
  <c r="AJ39" i="158"/>
  <c r="AJ40" i="158"/>
  <c r="AJ41" i="158"/>
  <c r="AJ42" i="158"/>
  <c r="AJ43" i="158"/>
  <c r="AJ44" i="158"/>
  <c r="AJ45" i="158"/>
  <c r="AJ46" i="158"/>
  <c r="AJ47" i="158"/>
  <c r="AJ48" i="158"/>
  <c r="AJ49" i="158"/>
  <c r="AJ50" i="158"/>
  <c r="AJ51" i="158"/>
  <c r="AJ52" i="158"/>
  <c r="AJ53" i="158"/>
  <c r="AJ2" i="158"/>
  <c r="X44" i="158"/>
  <c r="X3" i="158"/>
  <c r="X4" i="158"/>
  <c r="X5" i="158"/>
  <c r="X6" i="158"/>
  <c r="X7" i="158"/>
  <c r="X8" i="158"/>
  <c r="X9" i="158"/>
  <c r="X10" i="158"/>
  <c r="X11" i="158"/>
  <c r="X12" i="158"/>
  <c r="X13" i="158"/>
  <c r="X14" i="158"/>
  <c r="X15" i="158"/>
  <c r="X16" i="158"/>
  <c r="X17" i="158"/>
  <c r="X18" i="158"/>
  <c r="X19" i="158"/>
  <c r="X20" i="158"/>
  <c r="X21" i="158"/>
  <c r="X22" i="158"/>
  <c r="X23" i="158"/>
  <c r="X24" i="158"/>
  <c r="X25" i="158"/>
  <c r="X26" i="158"/>
  <c r="X27" i="158"/>
  <c r="X28" i="158"/>
  <c r="X29" i="158"/>
  <c r="X30" i="158"/>
  <c r="X31" i="158"/>
  <c r="X32" i="158"/>
  <c r="X33" i="158"/>
  <c r="X34" i="158"/>
  <c r="X35" i="158"/>
  <c r="X36" i="158"/>
  <c r="X37" i="158"/>
  <c r="X38" i="158"/>
  <c r="X39" i="158"/>
  <c r="X40" i="158"/>
  <c r="X41" i="158"/>
  <c r="X42" i="158"/>
  <c r="X43" i="158"/>
  <c r="X45" i="158"/>
  <c r="X46" i="158"/>
  <c r="X47" i="158"/>
  <c r="X48" i="158"/>
  <c r="X49" i="158"/>
  <c r="X50" i="158"/>
  <c r="X51" i="158"/>
  <c r="X52" i="158"/>
  <c r="X53" i="158"/>
  <c r="X2" i="158"/>
  <c r="L3" i="152"/>
  <c r="L3" i="158"/>
  <c r="B3" i="152"/>
  <c r="C3" i="152"/>
  <c r="D3" i="152"/>
  <c r="E3" i="152"/>
  <c r="F3" i="152"/>
  <c r="G3" i="152"/>
  <c r="H3" i="152"/>
  <c r="I3" i="152"/>
  <c r="J3" i="152"/>
  <c r="K3" i="152"/>
  <c r="L4" i="152"/>
  <c r="L4" i="158"/>
  <c r="B4" i="152"/>
  <c r="C4" i="152"/>
  <c r="D4" i="152"/>
  <c r="E4" i="152"/>
  <c r="F4" i="152"/>
  <c r="G4" i="152"/>
  <c r="H4" i="152"/>
  <c r="I4" i="152"/>
  <c r="J4" i="152"/>
  <c r="K4" i="152"/>
  <c r="L5" i="152"/>
  <c r="L5" i="158"/>
  <c r="B5" i="152"/>
  <c r="C5" i="152"/>
  <c r="D5" i="152"/>
  <c r="E5" i="152"/>
  <c r="F5" i="152"/>
  <c r="G5" i="152"/>
  <c r="H5" i="152"/>
  <c r="I5" i="152"/>
  <c r="J5" i="152"/>
  <c r="K5" i="152"/>
  <c r="L6" i="152"/>
  <c r="L6" i="158"/>
  <c r="B6" i="152"/>
  <c r="C6" i="152"/>
  <c r="D6" i="152"/>
  <c r="E6" i="152"/>
  <c r="F6" i="152"/>
  <c r="G6" i="152"/>
  <c r="H6" i="152"/>
  <c r="I6" i="152"/>
  <c r="J6" i="152"/>
  <c r="K6" i="152"/>
  <c r="L7" i="152"/>
  <c r="L7" i="158"/>
  <c r="B7" i="152"/>
  <c r="C7" i="152"/>
  <c r="D7" i="152"/>
  <c r="E7" i="152"/>
  <c r="F7" i="152"/>
  <c r="G7" i="152"/>
  <c r="H7" i="152"/>
  <c r="I7" i="152"/>
  <c r="J7" i="152"/>
  <c r="K7" i="152"/>
  <c r="L8" i="152"/>
  <c r="L8" i="158"/>
  <c r="B8" i="152"/>
  <c r="C8" i="152"/>
  <c r="D8" i="152"/>
  <c r="E8" i="152"/>
  <c r="F8" i="152"/>
  <c r="G8" i="152"/>
  <c r="H8" i="152"/>
  <c r="I8" i="152"/>
  <c r="J8" i="152"/>
  <c r="K8" i="152"/>
  <c r="L9" i="152"/>
  <c r="L9" i="158"/>
  <c r="B9" i="152"/>
  <c r="C9" i="152"/>
  <c r="D9" i="152"/>
  <c r="E9" i="152"/>
  <c r="F9" i="152"/>
  <c r="G9" i="152"/>
  <c r="H9" i="152"/>
  <c r="I9" i="152"/>
  <c r="J9" i="152"/>
  <c r="K9" i="152"/>
  <c r="L10" i="152"/>
  <c r="L10" i="158"/>
  <c r="B10" i="152"/>
  <c r="C10" i="152"/>
  <c r="D10" i="152"/>
  <c r="E10" i="152"/>
  <c r="F10" i="152"/>
  <c r="G10" i="152"/>
  <c r="H10" i="152"/>
  <c r="I10" i="152"/>
  <c r="J10" i="152"/>
  <c r="K10" i="152"/>
  <c r="L11" i="152"/>
  <c r="L11" i="158"/>
  <c r="B11" i="152"/>
  <c r="C11" i="152"/>
  <c r="D11" i="152"/>
  <c r="E11" i="152"/>
  <c r="F11" i="152"/>
  <c r="G11" i="152"/>
  <c r="H11" i="152"/>
  <c r="I11" i="152"/>
  <c r="J11" i="152"/>
  <c r="K11" i="152"/>
  <c r="L12" i="152"/>
  <c r="L12" i="158"/>
  <c r="B12" i="152"/>
  <c r="C12" i="152"/>
  <c r="D12" i="152"/>
  <c r="E12" i="152"/>
  <c r="F12" i="152"/>
  <c r="G12" i="152"/>
  <c r="H12" i="152"/>
  <c r="I12" i="152"/>
  <c r="J12" i="152"/>
  <c r="K12" i="152"/>
  <c r="L13" i="152"/>
  <c r="L13" i="158"/>
  <c r="B13" i="152"/>
  <c r="C13" i="152"/>
  <c r="D13" i="152"/>
  <c r="E13" i="152"/>
  <c r="F13" i="152"/>
  <c r="G13" i="152"/>
  <c r="H13" i="152"/>
  <c r="I13" i="152"/>
  <c r="J13" i="152"/>
  <c r="K13" i="152"/>
  <c r="L14" i="152"/>
  <c r="L14" i="158"/>
  <c r="B14" i="152"/>
  <c r="C14" i="152"/>
  <c r="D14" i="152"/>
  <c r="E14" i="152"/>
  <c r="F14" i="152"/>
  <c r="G14" i="152"/>
  <c r="H14" i="152"/>
  <c r="I14" i="152"/>
  <c r="J14" i="152"/>
  <c r="K14" i="152"/>
  <c r="L15" i="152"/>
  <c r="L15" i="158"/>
  <c r="B15" i="152"/>
  <c r="C15" i="152"/>
  <c r="D15" i="152"/>
  <c r="E15" i="152"/>
  <c r="F15" i="152"/>
  <c r="G15" i="152"/>
  <c r="H15" i="152"/>
  <c r="I15" i="152"/>
  <c r="J15" i="152"/>
  <c r="K15" i="152"/>
  <c r="L16" i="152"/>
  <c r="L16" i="158"/>
  <c r="B16" i="152"/>
  <c r="C16" i="152"/>
  <c r="D16" i="152"/>
  <c r="E16" i="152"/>
  <c r="F16" i="152"/>
  <c r="G16" i="152"/>
  <c r="H16" i="152"/>
  <c r="I16" i="152"/>
  <c r="J16" i="152"/>
  <c r="K16" i="152"/>
  <c r="L17" i="152"/>
  <c r="L17" i="158"/>
  <c r="B17" i="152"/>
  <c r="C17" i="152"/>
  <c r="D17" i="152"/>
  <c r="E17" i="152"/>
  <c r="F17" i="152"/>
  <c r="G17" i="152"/>
  <c r="H17" i="152"/>
  <c r="I17" i="152"/>
  <c r="J17" i="152"/>
  <c r="K17" i="152"/>
  <c r="L18" i="152"/>
  <c r="L18" i="158"/>
  <c r="B18" i="152"/>
  <c r="C18" i="152"/>
  <c r="D18" i="152"/>
  <c r="E18" i="152"/>
  <c r="F18" i="152"/>
  <c r="G18" i="152"/>
  <c r="H18" i="152"/>
  <c r="I18" i="152"/>
  <c r="J18" i="152"/>
  <c r="K18" i="152"/>
  <c r="L19" i="152"/>
  <c r="L19" i="158"/>
  <c r="B19" i="152"/>
  <c r="C19" i="152"/>
  <c r="D19" i="152"/>
  <c r="E19" i="152"/>
  <c r="F19" i="152"/>
  <c r="G19" i="152"/>
  <c r="H19" i="152"/>
  <c r="I19" i="152"/>
  <c r="J19" i="152"/>
  <c r="K19" i="152"/>
  <c r="L20" i="152"/>
  <c r="L20" i="158"/>
  <c r="B20" i="152"/>
  <c r="C20" i="152"/>
  <c r="D20" i="152"/>
  <c r="E20" i="152"/>
  <c r="F20" i="152"/>
  <c r="G20" i="152"/>
  <c r="H20" i="152"/>
  <c r="I20" i="152"/>
  <c r="J20" i="152"/>
  <c r="K20" i="152"/>
  <c r="L21" i="152"/>
  <c r="L21" i="158"/>
  <c r="B21" i="152"/>
  <c r="C21" i="152"/>
  <c r="D21" i="152"/>
  <c r="E21" i="152"/>
  <c r="F21" i="152"/>
  <c r="G21" i="152"/>
  <c r="H21" i="152"/>
  <c r="I21" i="152"/>
  <c r="J21" i="152"/>
  <c r="K21" i="152"/>
  <c r="L22" i="152"/>
  <c r="L22" i="158"/>
  <c r="B22" i="152"/>
  <c r="C22" i="152"/>
  <c r="D22" i="152"/>
  <c r="E22" i="152"/>
  <c r="F22" i="152"/>
  <c r="G22" i="152"/>
  <c r="H22" i="152"/>
  <c r="I22" i="152"/>
  <c r="J22" i="152"/>
  <c r="K22" i="152"/>
  <c r="L23" i="152"/>
  <c r="L23" i="158"/>
  <c r="B23" i="152"/>
  <c r="C23" i="152"/>
  <c r="D23" i="152"/>
  <c r="E23" i="152"/>
  <c r="F23" i="152"/>
  <c r="G23" i="152"/>
  <c r="H23" i="152"/>
  <c r="I23" i="152"/>
  <c r="J23" i="152"/>
  <c r="K23" i="152"/>
  <c r="L24" i="152"/>
  <c r="L24" i="158"/>
  <c r="B24" i="152"/>
  <c r="C24" i="152"/>
  <c r="D24" i="152"/>
  <c r="E24" i="152"/>
  <c r="F24" i="152"/>
  <c r="G24" i="152"/>
  <c r="H24" i="152"/>
  <c r="I24" i="152"/>
  <c r="J24" i="152"/>
  <c r="K24" i="152"/>
  <c r="L25" i="152"/>
  <c r="L25" i="158"/>
  <c r="B25" i="152"/>
  <c r="C25" i="152"/>
  <c r="D25" i="152"/>
  <c r="E25" i="152"/>
  <c r="F25" i="152"/>
  <c r="G25" i="152"/>
  <c r="H25" i="152"/>
  <c r="I25" i="152"/>
  <c r="J25" i="152"/>
  <c r="K25" i="152"/>
  <c r="L26" i="152"/>
  <c r="L26" i="158"/>
  <c r="B26" i="152"/>
  <c r="C26" i="152"/>
  <c r="D26" i="152"/>
  <c r="E26" i="152"/>
  <c r="F26" i="152"/>
  <c r="G26" i="152"/>
  <c r="H26" i="152"/>
  <c r="I26" i="152"/>
  <c r="J26" i="152"/>
  <c r="K26" i="152"/>
  <c r="L27" i="152"/>
  <c r="L27" i="158"/>
  <c r="B27" i="152"/>
  <c r="C27" i="152"/>
  <c r="D27" i="152"/>
  <c r="E27" i="152"/>
  <c r="F27" i="152"/>
  <c r="G27" i="152"/>
  <c r="H27" i="152"/>
  <c r="I27" i="152"/>
  <c r="J27" i="152"/>
  <c r="K27" i="152"/>
  <c r="L28" i="152"/>
  <c r="L28" i="158"/>
  <c r="B28" i="152"/>
  <c r="C28" i="152"/>
  <c r="D28" i="152"/>
  <c r="E28" i="152"/>
  <c r="F28" i="152"/>
  <c r="G28" i="152"/>
  <c r="H28" i="152"/>
  <c r="I28" i="152"/>
  <c r="J28" i="152"/>
  <c r="K28" i="152"/>
  <c r="L29" i="152"/>
  <c r="L29" i="158"/>
  <c r="B29" i="152"/>
  <c r="C29" i="152"/>
  <c r="D29" i="152"/>
  <c r="E29" i="152"/>
  <c r="F29" i="152"/>
  <c r="G29" i="152"/>
  <c r="H29" i="152"/>
  <c r="I29" i="152"/>
  <c r="J29" i="152"/>
  <c r="K29" i="152"/>
  <c r="L30" i="152"/>
  <c r="L30" i="158"/>
  <c r="B30" i="152"/>
  <c r="C30" i="152"/>
  <c r="D30" i="152"/>
  <c r="E30" i="152"/>
  <c r="F30" i="152"/>
  <c r="G30" i="152"/>
  <c r="H30" i="152"/>
  <c r="I30" i="152"/>
  <c r="J30" i="152"/>
  <c r="K30" i="152"/>
  <c r="L31" i="152"/>
  <c r="L31" i="158"/>
  <c r="B31" i="152"/>
  <c r="C31" i="152"/>
  <c r="D31" i="152"/>
  <c r="E31" i="152"/>
  <c r="F31" i="152"/>
  <c r="G31" i="152"/>
  <c r="H31" i="152"/>
  <c r="I31" i="152"/>
  <c r="J31" i="152"/>
  <c r="K31" i="152"/>
  <c r="L32" i="152"/>
  <c r="L32" i="158"/>
  <c r="B32" i="152"/>
  <c r="C32" i="152"/>
  <c r="D32" i="152"/>
  <c r="E32" i="152"/>
  <c r="F32" i="152"/>
  <c r="G32" i="152"/>
  <c r="H32" i="152"/>
  <c r="I32" i="152"/>
  <c r="J32" i="152"/>
  <c r="K32" i="152"/>
  <c r="L33" i="152"/>
  <c r="L33" i="158"/>
  <c r="B33" i="152"/>
  <c r="C33" i="152"/>
  <c r="D33" i="152"/>
  <c r="E33" i="152"/>
  <c r="F33" i="152"/>
  <c r="G33" i="152"/>
  <c r="H33" i="152"/>
  <c r="I33" i="152"/>
  <c r="J33" i="152"/>
  <c r="K33" i="152"/>
  <c r="L34" i="152"/>
  <c r="L34" i="158"/>
  <c r="B34" i="152"/>
  <c r="C34" i="152"/>
  <c r="D34" i="152"/>
  <c r="E34" i="152"/>
  <c r="F34" i="152"/>
  <c r="G34" i="152"/>
  <c r="H34" i="152"/>
  <c r="I34" i="152"/>
  <c r="J34" i="152"/>
  <c r="K34" i="152"/>
  <c r="L35" i="152"/>
  <c r="L35" i="158"/>
  <c r="B35" i="152"/>
  <c r="C35" i="152"/>
  <c r="D35" i="152"/>
  <c r="E35" i="152"/>
  <c r="F35" i="152"/>
  <c r="G35" i="152"/>
  <c r="H35" i="152"/>
  <c r="I35" i="152"/>
  <c r="J35" i="152"/>
  <c r="K35" i="152"/>
  <c r="L36" i="152"/>
  <c r="L36" i="158"/>
  <c r="B36" i="152"/>
  <c r="C36" i="152"/>
  <c r="D36" i="152"/>
  <c r="E36" i="152"/>
  <c r="F36" i="152"/>
  <c r="G36" i="152"/>
  <c r="H36" i="152"/>
  <c r="I36" i="152"/>
  <c r="J36" i="152"/>
  <c r="K36" i="152"/>
  <c r="L37" i="152"/>
  <c r="L37" i="158"/>
  <c r="B37" i="152"/>
  <c r="C37" i="152"/>
  <c r="D37" i="152"/>
  <c r="E37" i="152"/>
  <c r="F37" i="152"/>
  <c r="G37" i="152"/>
  <c r="H37" i="152"/>
  <c r="I37" i="152"/>
  <c r="J37" i="152"/>
  <c r="K37" i="152"/>
  <c r="L38" i="152"/>
  <c r="L38" i="158"/>
  <c r="B38" i="152"/>
  <c r="C38" i="152"/>
  <c r="D38" i="152"/>
  <c r="E38" i="152"/>
  <c r="F38" i="152"/>
  <c r="G38" i="152"/>
  <c r="H38" i="152"/>
  <c r="I38" i="152"/>
  <c r="J38" i="152"/>
  <c r="K38" i="152"/>
  <c r="L39" i="152"/>
  <c r="L39" i="158"/>
  <c r="B39" i="152"/>
  <c r="C39" i="152"/>
  <c r="D39" i="152"/>
  <c r="E39" i="152"/>
  <c r="F39" i="152"/>
  <c r="G39" i="152"/>
  <c r="H39" i="152"/>
  <c r="I39" i="152"/>
  <c r="J39" i="152"/>
  <c r="K39" i="152"/>
  <c r="L40" i="152"/>
  <c r="L40" i="158"/>
  <c r="B40" i="152"/>
  <c r="C40" i="152"/>
  <c r="D40" i="152"/>
  <c r="E40" i="152"/>
  <c r="F40" i="152"/>
  <c r="G40" i="152"/>
  <c r="H40" i="152"/>
  <c r="I40" i="152"/>
  <c r="J40" i="152"/>
  <c r="K40" i="152"/>
  <c r="L41" i="152"/>
  <c r="L41" i="158"/>
  <c r="B41" i="152"/>
  <c r="C41" i="152"/>
  <c r="D41" i="152"/>
  <c r="E41" i="152"/>
  <c r="F41" i="152"/>
  <c r="G41" i="152"/>
  <c r="H41" i="152"/>
  <c r="I41" i="152"/>
  <c r="J41" i="152"/>
  <c r="K41" i="152"/>
  <c r="L42" i="152"/>
  <c r="L42" i="158"/>
  <c r="B42" i="152"/>
  <c r="C42" i="152"/>
  <c r="D42" i="152"/>
  <c r="E42" i="152"/>
  <c r="F42" i="152"/>
  <c r="G42" i="152"/>
  <c r="H42" i="152"/>
  <c r="I42" i="152"/>
  <c r="J42" i="152"/>
  <c r="K42" i="152"/>
  <c r="L43" i="152"/>
  <c r="L43" i="158"/>
  <c r="B43" i="152"/>
  <c r="C43" i="152"/>
  <c r="D43" i="152"/>
  <c r="E43" i="152"/>
  <c r="F43" i="152"/>
  <c r="G43" i="152"/>
  <c r="H43" i="152"/>
  <c r="I43" i="152"/>
  <c r="J43" i="152"/>
  <c r="K43" i="152"/>
  <c r="L44" i="152"/>
  <c r="L44" i="158"/>
  <c r="B44" i="152"/>
  <c r="C44" i="152"/>
  <c r="D44" i="152"/>
  <c r="E44" i="152"/>
  <c r="F44" i="152"/>
  <c r="G44" i="152"/>
  <c r="H44" i="152"/>
  <c r="I44" i="152"/>
  <c r="J44" i="152"/>
  <c r="K44" i="152"/>
  <c r="L45" i="152"/>
  <c r="L45" i="158"/>
  <c r="B45" i="152"/>
  <c r="C45" i="152"/>
  <c r="D45" i="152"/>
  <c r="E45" i="152"/>
  <c r="F45" i="152"/>
  <c r="G45" i="152"/>
  <c r="H45" i="152"/>
  <c r="I45" i="152"/>
  <c r="J45" i="152"/>
  <c r="K45" i="152"/>
  <c r="L46" i="152"/>
  <c r="L46" i="158"/>
  <c r="B46" i="152"/>
  <c r="C46" i="152"/>
  <c r="D46" i="152"/>
  <c r="E46" i="152"/>
  <c r="F46" i="152"/>
  <c r="G46" i="152"/>
  <c r="H46" i="152"/>
  <c r="I46" i="152"/>
  <c r="J46" i="152"/>
  <c r="K46" i="152"/>
  <c r="L47" i="152"/>
  <c r="L47" i="158"/>
  <c r="B47" i="152"/>
  <c r="C47" i="152"/>
  <c r="D47" i="152"/>
  <c r="E47" i="152"/>
  <c r="F47" i="152"/>
  <c r="G47" i="152"/>
  <c r="H47" i="152"/>
  <c r="I47" i="152"/>
  <c r="J47" i="152"/>
  <c r="K47" i="152"/>
  <c r="L48" i="152"/>
  <c r="L48" i="158"/>
  <c r="B48" i="152"/>
  <c r="C48" i="152"/>
  <c r="D48" i="152"/>
  <c r="E48" i="152"/>
  <c r="F48" i="152"/>
  <c r="G48" i="152"/>
  <c r="H48" i="152"/>
  <c r="I48" i="152"/>
  <c r="J48" i="152"/>
  <c r="K48" i="152"/>
  <c r="L49" i="152"/>
  <c r="L49" i="158"/>
  <c r="B49" i="152"/>
  <c r="C49" i="152"/>
  <c r="D49" i="152"/>
  <c r="E49" i="152"/>
  <c r="F49" i="152"/>
  <c r="G49" i="152"/>
  <c r="H49" i="152"/>
  <c r="I49" i="152"/>
  <c r="J49" i="152"/>
  <c r="K49" i="152"/>
  <c r="L50" i="152"/>
  <c r="L50" i="158"/>
  <c r="B50" i="152"/>
  <c r="C50" i="152"/>
  <c r="D50" i="152"/>
  <c r="E50" i="152"/>
  <c r="F50" i="152"/>
  <c r="G50" i="152"/>
  <c r="H50" i="152"/>
  <c r="I50" i="152"/>
  <c r="J50" i="152"/>
  <c r="K50" i="152"/>
  <c r="L51" i="152"/>
  <c r="L51" i="158"/>
  <c r="B51" i="152"/>
  <c r="C51" i="152"/>
  <c r="D51" i="152"/>
  <c r="E51" i="152"/>
  <c r="F51" i="152"/>
  <c r="G51" i="152"/>
  <c r="H51" i="152"/>
  <c r="I51" i="152"/>
  <c r="J51" i="152"/>
  <c r="K51" i="152"/>
  <c r="L52" i="152"/>
  <c r="L52" i="158"/>
  <c r="B52" i="152"/>
  <c r="C52" i="152"/>
  <c r="D52" i="152"/>
  <c r="E52" i="152"/>
  <c r="F52" i="152"/>
  <c r="G52" i="152"/>
  <c r="H52" i="152"/>
  <c r="I52" i="152"/>
  <c r="J52" i="152"/>
  <c r="K52" i="152"/>
  <c r="L53" i="152"/>
  <c r="L53" i="158"/>
  <c r="B53" i="152"/>
  <c r="C53" i="152"/>
  <c r="D53" i="152"/>
  <c r="E53" i="152"/>
  <c r="F53" i="152"/>
  <c r="G53" i="152"/>
  <c r="H53" i="152"/>
  <c r="I53" i="152"/>
  <c r="J53" i="152"/>
  <c r="K53" i="152"/>
  <c r="L2" i="152"/>
  <c r="L2" i="158"/>
  <c r="B2" i="152"/>
  <c r="C2" i="152"/>
  <c r="D2" i="152"/>
  <c r="E2" i="152"/>
  <c r="F2" i="152"/>
  <c r="G2" i="152"/>
  <c r="H2" i="152"/>
  <c r="I2" i="152"/>
  <c r="J2" i="152"/>
  <c r="K2" i="152"/>
  <c r="HH3" i="158"/>
  <c r="HH4" i="158"/>
  <c r="HH5" i="158"/>
  <c r="HH6" i="158"/>
  <c r="HH7" i="158"/>
  <c r="HH8" i="158"/>
  <c r="HH9" i="158"/>
  <c r="HH10" i="158"/>
  <c r="HH11" i="158"/>
  <c r="HH12" i="158"/>
  <c r="HH13" i="158"/>
  <c r="HH14" i="158"/>
  <c r="HH15" i="158"/>
  <c r="HH16" i="158"/>
  <c r="HH17" i="158"/>
  <c r="HH18" i="158"/>
  <c r="HH19" i="158"/>
  <c r="HH20" i="158"/>
  <c r="HH21" i="158"/>
  <c r="HH22" i="158"/>
  <c r="HH23" i="158"/>
  <c r="HH24" i="158"/>
  <c r="HH25" i="158"/>
  <c r="HH26" i="158"/>
  <c r="HH27" i="158"/>
  <c r="HH28" i="158"/>
  <c r="HH29" i="158"/>
  <c r="HH30" i="158"/>
  <c r="HH31" i="158"/>
  <c r="HH32" i="158"/>
  <c r="HH33" i="158"/>
  <c r="HH34" i="158"/>
  <c r="HH35" i="158"/>
  <c r="HH36" i="158"/>
  <c r="HH37" i="158"/>
  <c r="HH38" i="158"/>
  <c r="HH39" i="158"/>
  <c r="HH40" i="158"/>
  <c r="HH41" i="158"/>
  <c r="HH42" i="158"/>
  <c r="HH43" i="158"/>
  <c r="HH44" i="158"/>
  <c r="HH45" i="158"/>
  <c r="HH46" i="158"/>
  <c r="HH47" i="158"/>
  <c r="HH48" i="158"/>
  <c r="HH49" i="158"/>
  <c r="HH50" i="158"/>
  <c r="HH51" i="158"/>
  <c r="HH52" i="158"/>
  <c r="HH53" i="158"/>
  <c r="HH2" i="158"/>
  <c r="GV3" i="158"/>
  <c r="GV4" i="158"/>
  <c r="GV5" i="158"/>
  <c r="GV6" i="158"/>
  <c r="GV7" i="158"/>
  <c r="GV8" i="158"/>
  <c r="GV9" i="158"/>
  <c r="GV10" i="158"/>
  <c r="GV11" i="158"/>
  <c r="GV12" i="158"/>
  <c r="GV13" i="158"/>
  <c r="GV14" i="158"/>
  <c r="GV15" i="158"/>
  <c r="GV16" i="158"/>
  <c r="GV17" i="158"/>
  <c r="GV18" i="158"/>
  <c r="GV19" i="158"/>
  <c r="GV20" i="158"/>
  <c r="GV21" i="158"/>
  <c r="GV22" i="158"/>
  <c r="GV23" i="158"/>
  <c r="GV24" i="158"/>
  <c r="GV25" i="158"/>
  <c r="GV26" i="158"/>
  <c r="GV27" i="158"/>
  <c r="GV28" i="158"/>
  <c r="GV29" i="158"/>
  <c r="GV30" i="158"/>
  <c r="GV31" i="158"/>
  <c r="GV32" i="158"/>
  <c r="GV33" i="158"/>
  <c r="GV34" i="158"/>
  <c r="GV35" i="158"/>
  <c r="GV36" i="158"/>
  <c r="GV37" i="158"/>
  <c r="GV38" i="158"/>
  <c r="GV39" i="158"/>
  <c r="GV40" i="158"/>
  <c r="GV41" i="158"/>
  <c r="GV42" i="158"/>
  <c r="GV43" i="158"/>
  <c r="GV44" i="158"/>
  <c r="GV45" i="158"/>
  <c r="GV46" i="158"/>
  <c r="GV47" i="158"/>
  <c r="GV48" i="158"/>
  <c r="GV49" i="158"/>
  <c r="GV50" i="158"/>
  <c r="GV51" i="158"/>
  <c r="GV52" i="158"/>
  <c r="GV53" i="158"/>
  <c r="GV2" i="158"/>
  <c r="FZ3" i="158"/>
  <c r="GB3" i="158"/>
  <c r="GC3" i="158"/>
  <c r="GD3" i="158"/>
  <c r="GE3" i="158"/>
  <c r="GF3" i="158"/>
  <c r="GG3" i="158"/>
  <c r="GH3" i="158"/>
  <c r="GI3" i="158"/>
  <c r="FZ4" i="158"/>
  <c r="GB4" i="158"/>
  <c r="GC4" i="158"/>
  <c r="GD4" i="158"/>
  <c r="GE4" i="158"/>
  <c r="GF4" i="158"/>
  <c r="GG4" i="158"/>
  <c r="GH4" i="158"/>
  <c r="GI4" i="158"/>
  <c r="FZ5" i="158"/>
  <c r="GB5" i="158"/>
  <c r="GC5" i="158"/>
  <c r="GD5" i="158"/>
  <c r="GE5" i="158"/>
  <c r="GF5" i="158"/>
  <c r="GG5" i="158"/>
  <c r="GH5" i="158"/>
  <c r="GI5" i="158"/>
  <c r="FZ6" i="158"/>
  <c r="GB6" i="158"/>
  <c r="GC6" i="158"/>
  <c r="GD6" i="158"/>
  <c r="GE6" i="158"/>
  <c r="GF6" i="158"/>
  <c r="GG6" i="158"/>
  <c r="GH6" i="158"/>
  <c r="GI6" i="158"/>
  <c r="FZ7" i="158"/>
  <c r="GB7" i="158"/>
  <c r="GC7" i="158"/>
  <c r="GD7" i="158"/>
  <c r="GE7" i="158"/>
  <c r="GF7" i="158"/>
  <c r="GG7" i="158"/>
  <c r="GH7" i="158"/>
  <c r="GI7" i="158"/>
  <c r="FZ8" i="158"/>
  <c r="GB8" i="158"/>
  <c r="GC8" i="158"/>
  <c r="GD8" i="158"/>
  <c r="GE8" i="158"/>
  <c r="GF8" i="158"/>
  <c r="GG8" i="158"/>
  <c r="GH8" i="158"/>
  <c r="GI8" i="158"/>
  <c r="FZ9" i="158"/>
  <c r="GB9" i="158"/>
  <c r="GC9" i="158"/>
  <c r="GD9" i="158"/>
  <c r="GE9" i="158"/>
  <c r="GF9" i="158"/>
  <c r="GG9" i="158"/>
  <c r="GH9" i="158"/>
  <c r="GI9" i="158"/>
  <c r="FZ10" i="158"/>
  <c r="GB10" i="158"/>
  <c r="GC10" i="158"/>
  <c r="GD10" i="158"/>
  <c r="GE10" i="158"/>
  <c r="GF10" i="158"/>
  <c r="GG10" i="158"/>
  <c r="GH10" i="158"/>
  <c r="GI10" i="158"/>
  <c r="FZ11" i="158"/>
  <c r="GB11" i="158"/>
  <c r="GC11" i="158"/>
  <c r="GD11" i="158"/>
  <c r="GE11" i="158"/>
  <c r="GF11" i="158"/>
  <c r="GG11" i="158"/>
  <c r="GH11" i="158"/>
  <c r="GI11" i="158"/>
  <c r="FZ12" i="158"/>
  <c r="GB12" i="158"/>
  <c r="GC12" i="158"/>
  <c r="GD12" i="158"/>
  <c r="GE12" i="158"/>
  <c r="GF12" i="158"/>
  <c r="GG12" i="158"/>
  <c r="GH12" i="158"/>
  <c r="GI12" i="158"/>
  <c r="FZ13" i="158"/>
  <c r="GB13" i="158"/>
  <c r="GC13" i="158"/>
  <c r="GD13" i="158"/>
  <c r="GE13" i="158"/>
  <c r="GF13" i="158"/>
  <c r="GG13" i="158"/>
  <c r="GH13" i="158"/>
  <c r="GI13" i="158"/>
  <c r="FZ14" i="158"/>
  <c r="GB14" i="158"/>
  <c r="GC14" i="158"/>
  <c r="GD14" i="158"/>
  <c r="GE14" i="158"/>
  <c r="GF14" i="158"/>
  <c r="GG14" i="158"/>
  <c r="GH14" i="158"/>
  <c r="GI14" i="158"/>
  <c r="FZ15" i="158"/>
  <c r="GB15" i="158"/>
  <c r="GC15" i="158"/>
  <c r="GD15" i="158"/>
  <c r="GE15" i="158"/>
  <c r="GF15" i="158"/>
  <c r="GG15" i="158"/>
  <c r="GH15" i="158"/>
  <c r="GI15" i="158"/>
  <c r="FZ16" i="158"/>
  <c r="GB16" i="158"/>
  <c r="GC16" i="158"/>
  <c r="GD16" i="158"/>
  <c r="GE16" i="158"/>
  <c r="GF16" i="158"/>
  <c r="GG16" i="158"/>
  <c r="GH16" i="158"/>
  <c r="GI16" i="158"/>
  <c r="FZ17" i="158"/>
  <c r="GB17" i="158"/>
  <c r="GC17" i="158"/>
  <c r="GD17" i="158"/>
  <c r="GE17" i="158"/>
  <c r="GF17" i="158"/>
  <c r="GG17" i="158"/>
  <c r="GH17" i="158"/>
  <c r="GI17" i="158"/>
  <c r="FZ18" i="158"/>
  <c r="GB18" i="158"/>
  <c r="GC18" i="158"/>
  <c r="GD18" i="158"/>
  <c r="GE18" i="158"/>
  <c r="GF18" i="158"/>
  <c r="GG18" i="158"/>
  <c r="GH18" i="158"/>
  <c r="GI18" i="158"/>
  <c r="FZ19" i="158"/>
  <c r="GB19" i="158"/>
  <c r="GC19" i="158"/>
  <c r="GD19" i="158"/>
  <c r="GE19" i="158"/>
  <c r="GF19" i="158"/>
  <c r="GG19" i="158"/>
  <c r="GH19" i="158"/>
  <c r="GI19" i="158"/>
  <c r="FZ20" i="158"/>
  <c r="GB20" i="158"/>
  <c r="GC20" i="158"/>
  <c r="GD20" i="158"/>
  <c r="GE20" i="158"/>
  <c r="GF20" i="158"/>
  <c r="GG20" i="158"/>
  <c r="GH20" i="158"/>
  <c r="GI20" i="158"/>
  <c r="FZ21" i="158"/>
  <c r="GB21" i="158"/>
  <c r="GC21" i="158"/>
  <c r="GD21" i="158"/>
  <c r="GE21" i="158"/>
  <c r="GF21" i="158"/>
  <c r="GG21" i="158"/>
  <c r="GH21" i="158"/>
  <c r="GI21" i="158"/>
  <c r="FZ22" i="158"/>
  <c r="GB22" i="158"/>
  <c r="GC22" i="158"/>
  <c r="GD22" i="158"/>
  <c r="GE22" i="158"/>
  <c r="GF22" i="158"/>
  <c r="GG22" i="158"/>
  <c r="GH22" i="158"/>
  <c r="GI22" i="158"/>
  <c r="FZ23" i="158"/>
  <c r="GB23" i="158"/>
  <c r="GC23" i="158"/>
  <c r="GD23" i="158"/>
  <c r="GE23" i="158"/>
  <c r="GF23" i="158"/>
  <c r="GG23" i="158"/>
  <c r="GH23" i="158"/>
  <c r="GI23" i="158"/>
  <c r="FZ24" i="158"/>
  <c r="GB24" i="158"/>
  <c r="GC24" i="158"/>
  <c r="GD24" i="158"/>
  <c r="GE24" i="158"/>
  <c r="GF24" i="158"/>
  <c r="GG24" i="158"/>
  <c r="GH24" i="158"/>
  <c r="GI24" i="158"/>
  <c r="FZ25" i="158"/>
  <c r="GB25" i="158"/>
  <c r="GC25" i="158"/>
  <c r="GD25" i="158"/>
  <c r="GE25" i="158"/>
  <c r="GF25" i="158"/>
  <c r="GG25" i="158"/>
  <c r="GH25" i="158"/>
  <c r="GI25" i="158"/>
  <c r="FZ26" i="158"/>
  <c r="GB26" i="158"/>
  <c r="GC26" i="158"/>
  <c r="GD26" i="158"/>
  <c r="GE26" i="158"/>
  <c r="GF26" i="158"/>
  <c r="GG26" i="158"/>
  <c r="GH26" i="158"/>
  <c r="GI26" i="158"/>
  <c r="FZ27" i="158"/>
  <c r="GB27" i="158"/>
  <c r="GC27" i="158"/>
  <c r="GD27" i="158"/>
  <c r="GE27" i="158"/>
  <c r="GF27" i="158"/>
  <c r="GG27" i="158"/>
  <c r="GH27" i="158"/>
  <c r="GI27" i="158"/>
  <c r="FZ28" i="158"/>
  <c r="GB28" i="158"/>
  <c r="GC28" i="158"/>
  <c r="GD28" i="158"/>
  <c r="GE28" i="158"/>
  <c r="GF28" i="158"/>
  <c r="GG28" i="158"/>
  <c r="GH28" i="158"/>
  <c r="GI28" i="158"/>
  <c r="FZ29" i="158"/>
  <c r="GB29" i="158"/>
  <c r="GC29" i="158"/>
  <c r="GD29" i="158"/>
  <c r="GE29" i="158"/>
  <c r="GF29" i="158"/>
  <c r="GG29" i="158"/>
  <c r="GH29" i="158"/>
  <c r="GI29" i="158"/>
  <c r="FZ30" i="158"/>
  <c r="GB30" i="158"/>
  <c r="GC30" i="158"/>
  <c r="GD30" i="158"/>
  <c r="GE30" i="158"/>
  <c r="GF30" i="158"/>
  <c r="GG30" i="158"/>
  <c r="GH30" i="158"/>
  <c r="GI30" i="158"/>
  <c r="FZ31" i="158"/>
  <c r="GB31" i="158"/>
  <c r="GC31" i="158"/>
  <c r="GD31" i="158"/>
  <c r="GE31" i="158"/>
  <c r="GF31" i="158"/>
  <c r="GG31" i="158"/>
  <c r="GH31" i="158"/>
  <c r="GI31" i="158"/>
  <c r="FZ32" i="158"/>
  <c r="GB32" i="158"/>
  <c r="GC32" i="158"/>
  <c r="GD32" i="158"/>
  <c r="GE32" i="158"/>
  <c r="GF32" i="158"/>
  <c r="GG32" i="158"/>
  <c r="GH32" i="158"/>
  <c r="GI32" i="158"/>
  <c r="FZ33" i="158"/>
  <c r="GB33" i="158"/>
  <c r="GC33" i="158"/>
  <c r="GD33" i="158"/>
  <c r="GE33" i="158"/>
  <c r="GF33" i="158"/>
  <c r="GG33" i="158"/>
  <c r="GH33" i="158"/>
  <c r="GI33" i="158"/>
  <c r="FZ34" i="158"/>
  <c r="GB34" i="158"/>
  <c r="GC34" i="158"/>
  <c r="GD34" i="158"/>
  <c r="GE34" i="158"/>
  <c r="GF34" i="158"/>
  <c r="GG34" i="158"/>
  <c r="GH34" i="158"/>
  <c r="GI34" i="158"/>
  <c r="FZ35" i="158"/>
  <c r="GB35" i="158"/>
  <c r="GC35" i="158"/>
  <c r="GD35" i="158"/>
  <c r="GE35" i="158"/>
  <c r="GF35" i="158"/>
  <c r="GG35" i="158"/>
  <c r="GH35" i="158"/>
  <c r="GI35" i="158"/>
  <c r="FZ36" i="158"/>
  <c r="GB36" i="158"/>
  <c r="GC36" i="158"/>
  <c r="GD36" i="158"/>
  <c r="GE36" i="158"/>
  <c r="GF36" i="158"/>
  <c r="GG36" i="158"/>
  <c r="GH36" i="158"/>
  <c r="GI36" i="158"/>
  <c r="FZ37" i="158"/>
  <c r="GB37" i="158"/>
  <c r="GC37" i="158"/>
  <c r="GD37" i="158"/>
  <c r="GE37" i="158"/>
  <c r="GF37" i="158"/>
  <c r="GG37" i="158"/>
  <c r="GH37" i="158"/>
  <c r="GI37" i="158"/>
  <c r="FZ38" i="158"/>
  <c r="GB38" i="158"/>
  <c r="GC38" i="158"/>
  <c r="GD38" i="158"/>
  <c r="GE38" i="158"/>
  <c r="GF38" i="158"/>
  <c r="GG38" i="158"/>
  <c r="GH38" i="158"/>
  <c r="GI38" i="158"/>
  <c r="FZ39" i="158"/>
  <c r="GB39" i="158"/>
  <c r="GC39" i="158"/>
  <c r="GD39" i="158"/>
  <c r="GE39" i="158"/>
  <c r="GF39" i="158"/>
  <c r="GG39" i="158"/>
  <c r="GH39" i="158"/>
  <c r="GI39" i="158"/>
  <c r="FZ40" i="158"/>
  <c r="GB40" i="158"/>
  <c r="GC40" i="158"/>
  <c r="GD40" i="158"/>
  <c r="GE40" i="158"/>
  <c r="GF40" i="158"/>
  <c r="GG40" i="158"/>
  <c r="GH40" i="158"/>
  <c r="GI40" i="158"/>
  <c r="FZ41" i="158"/>
  <c r="GB41" i="158"/>
  <c r="GC41" i="158"/>
  <c r="GD41" i="158"/>
  <c r="GE41" i="158"/>
  <c r="GF41" i="158"/>
  <c r="GG41" i="158"/>
  <c r="GH41" i="158"/>
  <c r="GI41" i="158"/>
  <c r="FZ42" i="158"/>
  <c r="GB42" i="158"/>
  <c r="GC42" i="158"/>
  <c r="GD42" i="158"/>
  <c r="GE42" i="158"/>
  <c r="GF42" i="158"/>
  <c r="GG42" i="158"/>
  <c r="GH42" i="158"/>
  <c r="GI42" i="158"/>
  <c r="FZ43" i="158"/>
  <c r="GB43" i="158"/>
  <c r="GC43" i="158"/>
  <c r="GD43" i="158"/>
  <c r="GE43" i="158"/>
  <c r="GF43" i="158"/>
  <c r="GG43" i="158"/>
  <c r="GH43" i="158"/>
  <c r="GI43" i="158"/>
  <c r="FZ44" i="158"/>
  <c r="GB44" i="158"/>
  <c r="GC44" i="158"/>
  <c r="GD44" i="158"/>
  <c r="GE44" i="158"/>
  <c r="GF44" i="158"/>
  <c r="GG44" i="158"/>
  <c r="GH44" i="158"/>
  <c r="GI44" i="158"/>
  <c r="FZ45" i="158"/>
  <c r="GB45" i="158"/>
  <c r="GC45" i="158"/>
  <c r="GD45" i="158"/>
  <c r="GE45" i="158"/>
  <c r="GF45" i="158"/>
  <c r="GG45" i="158"/>
  <c r="GH45" i="158"/>
  <c r="GI45" i="158"/>
  <c r="FZ46" i="158"/>
  <c r="GB46" i="158"/>
  <c r="GC46" i="158"/>
  <c r="GD46" i="158"/>
  <c r="GE46" i="158"/>
  <c r="GF46" i="158"/>
  <c r="GG46" i="158"/>
  <c r="GH46" i="158"/>
  <c r="GI46" i="158"/>
  <c r="FZ47" i="158"/>
  <c r="GB47" i="158"/>
  <c r="GC47" i="158"/>
  <c r="GD47" i="158"/>
  <c r="GE47" i="158"/>
  <c r="GF47" i="158"/>
  <c r="GG47" i="158"/>
  <c r="GH47" i="158"/>
  <c r="GI47" i="158"/>
  <c r="FZ48" i="158"/>
  <c r="GB48" i="158"/>
  <c r="GC48" i="158"/>
  <c r="GD48" i="158"/>
  <c r="GE48" i="158"/>
  <c r="GF48" i="158"/>
  <c r="GG48" i="158"/>
  <c r="GH48" i="158"/>
  <c r="GI48" i="158"/>
  <c r="FZ49" i="158"/>
  <c r="GB49" i="158"/>
  <c r="GC49" i="158"/>
  <c r="GD49" i="158"/>
  <c r="GE49" i="158"/>
  <c r="GF49" i="158"/>
  <c r="GG49" i="158"/>
  <c r="GH49" i="158"/>
  <c r="GI49" i="158"/>
  <c r="FZ50" i="158"/>
  <c r="GB50" i="158"/>
  <c r="GC50" i="158"/>
  <c r="GD50" i="158"/>
  <c r="GE50" i="158"/>
  <c r="GF50" i="158"/>
  <c r="GG50" i="158"/>
  <c r="GH50" i="158"/>
  <c r="GI50" i="158"/>
  <c r="FZ51" i="158"/>
  <c r="GB51" i="158"/>
  <c r="GC51" i="158"/>
  <c r="GD51" i="158"/>
  <c r="GE51" i="158"/>
  <c r="GF51" i="158"/>
  <c r="GG51" i="158"/>
  <c r="GH51" i="158"/>
  <c r="GI51" i="158"/>
  <c r="FZ52" i="158"/>
  <c r="GB52" i="158"/>
  <c r="GC52" i="158"/>
  <c r="GD52" i="158"/>
  <c r="GE52" i="158"/>
  <c r="GF52" i="158"/>
  <c r="GG52" i="158"/>
  <c r="GH52" i="158"/>
  <c r="GI52" i="158"/>
  <c r="FZ53" i="158"/>
  <c r="GB53" i="158"/>
  <c r="GC53" i="158"/>
  <c r="GD53" i="158"/>
  <c r="GE53" i="158"/>
  <c r="GF53" i="158"/>
  <c r="GG53" i="158"/>
  <c r="GH53" i="158"/>
  <c r="GI53" i="158"/>
  <c r="FZ2" i="158"/>
  <c r="GB2" i="158"/>
  <c r="GC2" i="158"/>
  <c r="GD2" i="158"/>
  <c r="GE2" i="158"/>
  <c r="GF2" i="158"/>
  <c r="GG2" i="158"/>
  <c r="GH2" i="158"/>
  <c r="GI2" i="158"/>
  <c r="FX3" i="158"/>
  <c r="FX4" i="158"/>
  <c r="FX5" i="158"/>
  <c r="FX6" i="158"/>
  <c r="FX7" i="158"/>
  <c r="FX8" i="158"/>
  <c r="FX9" i="158"/>
  <c r="FX10" i="158"/>
  <c r="FX11" i="158"/>
  <c r="FX12" i="158"/>
  <c r="FX13" i="158"/>
  <c r="FX14" i="158"/>
  <c r="FX15" i="158"/>
  <c r="FX16" i="158"/>
  <c r="FX17" i="158"/>
  <c r="FX18" i="158"/>
  <c r="FX19" i="158"/>
  <c r="FX20" i="158"/>
  <c r="FX21" i="158"/>
  <c r="FX22" i="158"/>
  <c r="FX23" i="158"/>
  <c r="FX24" i="158"/>
  <c r="FX25" i="158"/>
  <c r="FX26" i="158"/>
  <c r="FX27" i="158"/>
  <c r="FX28" i="158"/>
  <c r="FX29" i="158"/>
  <c r="FX30" i="158"/>
  <c r="FX31" i="158"/>
  <c r="FX32" i="158"/>
  <c r="FX33" i="158"/>
  <c r="FX34" i="158"/>
  <c r="FX35" i="158"/>
  <c r="FX36" i="158"/>
  <c r="FX37" i="158"/>
  <c r="FX38" i="158"/>
  <c r="FX39" i="158"/>
  <c r="FX40" i="158"/>
  <c r="FX41" i="158"/>
  <c r="FX42" i="158"/>
  <c r="FX43" i="158"/>
  <c r="FX44" i="158"/>
  <c r="FX45" i="158"/>
  <c r="FX46" i="158"/>
  <c r="FX47" i="158"/>
  <c r="FX48" i="158"/>
  <c r="FX49" i="158"/>
  <c r="FX50" i="158"/>
  <c r="FX51" i="158"/>
  <c r="FX52" i="158"/>
  <c r="FX53" i="158"/>
  <c r="FX2" i="158"/>
  <c r="FL3" i="158"/>
  <c r="FL4" i="158"/>
  <c r="FL5" i="158"/>
  <c r="FL6" i="158"/>
  <c r="FL7" i="158"/>
  <c r="FL8" i="158"/>
  <c r="FL9" i="158"/>
  <c r="FL10" i="158"/>
  <c r="FL11" i="158"/>
  <c r="FL12" i="158"/>
  <c r="FL13" i="158"/>
  <c r="FL14" i="158"/>
  <c r="FL15" i="158"/>
  <c r="FL16" i="158"/>
  <c r="FL17" i="158"/>
  <c r="FL18" i="158"/>
  <c r="FL19" i="158"/>
  <c r="FL20" i="158"/>
  <c r="FL21" i="158"/>
  <c r="FL22" i="158"/>
  <c r="FL23" i="158"/>
  <c r="FL24" i="158"/>
  <c r="FL25" i="158"/>
  <c r="FL26" i="158"/>
  <c r="FL27" i="158"/>
  <c r="FL28" i="158"/>
  <c r="FL29" i="158"/>
  <c r="FL30" i="158"/>
  <c r="FL31" i="158"/>
  <c r="FL32" i="158"/>
  <c r="FL33" i="158"/>
  <c r="FL34" i="158"/>
  <c r="FL35" i="158"/>
  <c r="FL36" i="158"/>
  <c r="FL37" i="158"/>
  <c r="FL38" i="158"/>
  <c r="FL39" i="158"/>
  <c r="FL40" i="158"/>
  <c r="FL41" i="158"/>
  <c r="FL42" i="158"/>
  <c r="FL43" i="158"/>
  <c r="FL44" i="158"/>
  <c r="FL45" i="158"/>
  <c r="FL46" i="158"/>
  <c r="FL47" i="158"/>
  <c r="FL48" i="158"/>
  <c r="FL49" i="158"/>
  <c r="FL50" i="158"/>
  <c r="FL51" i="158"/>
  <c r="FL52" i="158"/>
  <c r="FL53" i="158"/>
  <c r="FL2" i="158"/>
  <c r="EZ3" i="158"/>
  <c r="EZ4" i="158"/>
  <c r="EZ5" i="158"/>
  <c r="EZ6" i="158"/>
  <c r="EZ7" i="158"/>
  <c r="EZ8" i="158"/>
  <c r="EZ9" i="158"/>
  <c r="EZ10" i="158"/>
  <c r="EZ11" i="158"/>
  <c r="EZ12" i="158"/>
  <c r="EZ13" i="158"/>
  <c r="EZ14" i="158"/>
  <c r="EZ15" i="158"/>
  <c r="EZ16" i="158"/>
  <c r="EZ17" i="158"/>
  <c r="EZ18" i="158"/>
  <c r="EZ19" i="158"/>
  <c r="EZ20" i="158"/>
  <c r="EZ21" i="158"/>
  <c r="EZ22" i="158"/>
  <c r="EZ23" i="158"/>
  <c r="EZ24" i="158"/>
  <c r="EZ25" i="158"/>
  <c r="EZ26" i="158"/>
  <c r="EZ27" i="158"/>
  <c r="EZ28" i="158"/>
  <c r="EZ29" i="158"/>
  <c r="EZ30" i="158"/>
  <c r="EZ31" i="158"/>
  <c r="EZ32" i="158"/>
  <c r="EZ33" i="158"/>
  <c r="EZ34" i="158"/>
  <c r="EZ35" i="158"/>
  <c r="EZ36" i="158"/>
  <c r="EZ37" i="158"/>
  <c r="EZ38" i="158"/>
  <c r="EZ39" i="158"/>
  <c r="EZ40" i="158"/>
  <c r="EZ41" i="158"/>
  <c r="EZ42" i="158"/>
  <c r="EZ43" i="158"/>
  <c r="EZ44" i="158"/>
  <c r="EZ45" i="158"/>
  <c r="EZ46" i="158"/>
  <c r="EZ47" i="158"/>
  <c r="EZ48" i="158"/>
  <c r="EZ49" i="158"/>
  <c r="EZ50" i="158"/>
  <c r="EZ51" i="158"/>
  <c r="EZ52" i="158"/>
  <c r="EZ53" i="158"/>
  <c r="EZ2" i="158"/>
  <c r="EN3" i="158"/>
  <c r="EN4" i="158"/>
  <c r="EN5" i="158"/>
  <c r="EN6" i="158"/>
  <c r="EN7" i="158"/>
  <c r="EN8" i="158"/>
  <c r="EN9" i="158"/>
  <c r="EN10" i="158"/>
  <c r="EN11" i="158"/>
  <c r="EN12" i="158"/>
  <c r="EN13" i="158"/>
  <c r="EN14" i="158"/>
  <c r="EN15" i="158"/>
  <c r="EN16" i="158"/>
  <c r="EN17" i="158"/>
  <c r="EN18" i="158"/>
  <c r="EN19" i="158"/>
  <c r="EN20" i="158"/>
  <c r="EN21" i="158"/>
  <c r="EN22" i="158"/>
  <c r="EN23" i="158"/>
  <c r="EN24" i="158"/>
  <c r="EN25" i="158"/>
  <c r="EN26" i="158"/>
  <c r="EN27" i="158"/>
  <c r="EN28" i="158"/>
  <c r="EN29" i="158"/>
  <c r="EN30" i="158"/>
  <c r="EN31" i="158"/>
  <c r="EN32" i="158"/>
  <c r="EN33" i="158"/>
  <c r="EN34" i="158"/>
  <c r="EN35" i="158"/>
  <c r="EN36" i="158"/>
  <c r="EN37" i="158"/>
  <c r="EN38" i="158"/>
  <c r="EN39" i="158"/>
  <c r="EN40" i="158"/>
  <c r="EN41" i="158"/>
  <c r="EN42" i="158"/>
  <c r="EN43" i="158"/>
  <c r="EN44" i="158"/>
  <c r="EN45" i="158"/>
  <c r="EN46" i="158"/>
  <c r="EN47" i="158"/>
  <c r="EN48" i="158"/>
  <c r="EN49" i="158"/>
  <c r="EN50" i="158"/>
  <c r="EN51" i="158"/>
  <c r="EN52" i="158"/>
  <c r="EN53" i="158"/>
  <c r="EN2" i="158"/>
  <c r="A53" i="158"/>
  <c r="A52" i="158"/>
  <c r="A51" i="158"/>
  <c r="A50" i="158"/>
  <c r="A49" i="158"/>
  <c r="A48" i="158"/>
  <c r="A47" i="158"/>
  <c r="A46" i="158"/>
  <c r="A45" i="158"/>
  <c r="A44" i="158"/>
  <c r="A43" i="158"/>
  <c r="A42" i="158"/>
  <c r="A41" i="158"/>
  <c r="A40" i="158"/>
  <c r="A39" i="158"/>
  <c r="A38" i="158"/>
  <c r="A37" i="158"/>
  <c r="A36" i="158"/>
  <c r="A35" i="158"/>
  <c r="A34" i="158"/>
  <c r="A33" i="158"/>
  <c r="A32" i="158"/>
  <c r="A31" i="158"/>
  <c r="A30" i="158"/>
  <c r="A29" i="158"/>
  <c r="A28" i="158"/>
  <c r="A27" i="158"/>
  <c r="A26" i="158"/>
  <c r="A25" i="158"/>
  <c r="A24" i="158"/>
  <c r="A23" i="158"/>
  <c r="A22" i="158"/>
  <c r="A21" i="158"/>
  <c r="A20" i="158"/>
  <c r="A19" i="158"/>
  <c r="A18" i="158"/>
  <c r="A17" i="158"/>
  <c r="A16" i="158"/>
  <c r="A15" i="158"/>
  <c r="A14" i="158"/>
  <c r="A13" i="158"/>
  <c r="A12" i="158"/>
  <c r="A11" i="158"/>
  <c r="A10" i="158"/>
  <c r="A9" i="158"/>
  <c r="A8" i="158"/>
  <c r="A7" i="158"/>
  <c r="A6" i="158"/>
  <c r="A5" i="158"/>
  <c r="A4" i="158"/>
  <c r="A3" i="158"/>
  <c r="A2" i="158"/>
  <c r="HH1" i="158"/>
  <c r="HG1" i="158"/>
  <c r="HF1" i="158"/>
  <c r="HE1" i="158"/>
  <c r="HD1" i="158"/>
  <c r="HC1" i="158"/>
  <c r="HB1" i="158"/>
  <c r="HA1" i="158"/>
  <c r="GZ1" i="158"/>
  <c r="GY1" i="158"/>
  <c r="GX1" i="158"/>
  <c r="GV1" i="158"/>
  <c r="GU1" i="158"/>
  <c r="GT1" i="158"/>
  <c r="GS1" i="158"/>
  <c r="GR1" i="158"/>
  <c r="GQ1" i="158"/>
  <c r="GP1" i="158"/>
  <c r="GO1" i="158"/>
  <c r="GN1" i="158"/>
  <c r="GM1" i="158"/>
  <c r="GL1" i="158"/>
  <c r="GJ1" i="158"/>
  <c r="GI1" i="158"/>
  <c r="GH1" i="158"/>
  <c r="GG1" i="158"/>
  <c r="GF1" i="158"/>
  <c r="GE1" i="158"/>
  <c r="GD1" i="158"/>
  <c r="GC1" i="158"/>
  <c r="GB1" i="158"/>
  <c r="GA1" i="158"/>
  <c r="FZ1" i="158"/>
  <c r="FX1" i="158"/>
  <c r="FW1" i="158"/>
  <c r="FV1" i="158"/>
  <c r="FU1" i="158"/>
  <c r="FT1" i="158"/>
  <c r="FS1" i="158"/>
  <c r="FR1" i="158"/>
  <c r="FQ1" i="158"/>
  <c r="FP1" i="158"/>
  <c r="FO1" i="158"/>
  <c r="FN1" i="158"/>
  <c r="FL1" i="158"/>
  <c r="FK1" i="158"/>
  <c r="FJ1" i="158"/>
  <c r="FI1" i="158"/>
  <c r="FH1" i="158"/>
  <c r="FG1" i="158"/>
  <c r="FF1" i="158"/>
  <c r="FE1" i="158"/>
  <c r="FD1" i="158"/>
  <c r="FC1" i="158"/>
  <c r="FB1" i="158"/>
  <c r="EZ1" i="158"/>
  <c r="EY1" i="158"/>
  <c r="EX1" i="158"/>
  <c r="EW1" i="158"/>
  <c r="EV1" i="158"/>
  <c r="EU1" i="158"/>
  <c r="ET1" i="158"/>
  <c r="ES1" i="158"/>
  <c r="ER1" i="158"/>
  <c r="EQ1" i="158"/>
  <c r="EP1" i="158"/>
  <c r="EN1" i="158"/>
  <c r="EM1" i="158"/>
  <c r="EL1" i="158"/>
  <c r="EK1" i="158"/>
  <c r="EJ1" i="158"/>
  <c r="EI1" i="158"/>
  <c r="EH1" i="158"/>
  <c r="EG1" i="158"/>
  <c r="EF1" i="158"/>
  <c r="EE1" i="158"/>
  <c r="ED1" i="158"/>
  <c r="EB1" i="158"/>
  <c r="EA1" i="158"/>
  <c r="DZ1" i="158"/>
  <c r="DY1" i="158"/>
  <c r="DX1" i="158"/>
  <c r="DW1" i="158"/>
  <c r="DV1" i="158"/>
  <c r="DU1" i="158"/>
  <c r="DT1" i="158"/>
  <c r="DS1" i="158"/>
  <c r="DR1" i="158"/>
  <c r="DP1" i="158"/>
  <c r="DO1" i="158"/>
  <c r="DN1" i="158"/>
  <c r="DM1" i="158"/>
  <c r="DL1" i="158"/>
  <c r="DK1" i="158"/>
  <c r="DJ1" i="158"/>
  <c r="DI1" i="158"/>
  <c r="DH1" i="158"/>
  <c r="DG1" i="158"/>
  <c r="DF1" i="158"/>
  <c r="DD1" i="158"/>
  <c r="DC1" i="158"/>
  <c r="DB1" i="158"/>
  <c r="DA1" i="158"/>
  <c r="CZ1" i="158"/>
  <c r="CY1" i="158"/>
  <c r="CX1" i="158"/>
  <c r="CW1" i="158"/>
  <c r="CV1" i="158"/>
  <c r="CU1" i="158"/>
  <c r="CT1" i="158"/>
  <c r="CR1" i="158"/>
  <c r="CQ1" i="158"/>
  <c r="CP1" i="158"/>
  <c r="CO1" i="158"/>
  <c r="CN1" i="158"/>
  <c r="CM1" i="158"/>
  <c r="CL1" i="158"/>
  <c r="CK1" i="158"/>
  <c r="CJ1" i="158"/>
  <c r="CI1" i="158"/>
  <c r="CH1" i="158"/>
  <c r="CF1" i="158"/>
  <c r="CE1" i="158"/>
  <c r="CD1" i="158"/>
  <c r="CC1" i="158"/>
  <c r="CB1" i="158"/>
  <c r="CA1" i="158"/>
  <c r="BZ1" i="158"/>
  <c r="BY1" i="158"/>
  <c r="BX1" i="158"/>
  <c r="BW1" i="158"/>
  <c r="BV1" i="158"/>
  <c r="BT1" i="158"/>
  <c r="BS1" i="158"/>
  <c r="BR1" i="158"/>
  <c r="BQ1" i="158"/>
  <c r="BP1" i="158"/>
  <c r="BO1" i="158"/>
  <c r="BN1" i="158"/>
  <c r="BM1" i="158"/>
  <c r="BL1" i="158"/>
  <c r="BK1" i="158"/>
  <c r="BJ1" i="158"/>
  <c r="BH1" i="158"/>
  <c r="BG1" i="158"/>
  <c r="BF1" i="158"/>
  <c r="BE1" i="158"/>
  <c r="BD1" i="158"/>
  <c r="BC1" i="158"/>
  <c r="BB1" i="158"/>
  <c r="BA1" i="158"/>
  <c r="AZ1" i="158"/>
  <c r="AY1" i="158"/>
  <c r="AX1" i="158"/>
  <c r="AW1" i="158"/>
  <c r="AU1" i="158"/>
  <c r="AT1" i="158"/>
  <c r="AS1" i="158"/>
  <c r="AR1" i="158"/>
  <c r="AQ1" i="158"/>
  <c r="AP1" i="158"/>
  <c r="AO1" i="158"/>
  <c r="AN1" i="158"/>
  <c r="AM1" i="158"/>
  <c r="AL1" i="158"/>
  <c r="AJ1" i="158"/>
  <c r="AI1" i="158"/>
  <c r="AH1" i="158"/>
  <c r="AG1" i="158"/>
  <c r="AF1" i="158"/>
  <c r="AE1" i="158"/>
  <c r="AD1" i="158"/>
  <c r="AC1" i="158"/>
  <c r="AB1" i="158"/>
  <c r="AA1" i="158"/>
  <c r="Z1" i="158"/>
  <c r="X1" i="158"/>
  <c r="W1" i="158"/>
  <c r="V1" i="158"/>
  <c r="U1" i="158"/>
  <c r="T1" i="158"/>
  <c r="S1" i="158"/>
  <c r="R1" i="158"/>
  <c r="Q1" i="158"/>
  <c r="P1" i="158"/>
  <c r="O1" i="158"/>
  <c r="N1" i="158"/>
  <c r="L1" i="158"/>
  <c r="K1" i="158"/>
  <c r="J1" i="158"/>
  <c r="I1" i="158"/>
  <c r="H1" i="158"/>
  <c r="G1" i="158"/>
  <c r="F1" i="158"/>
  <c r="E1" i="158"/>
  <c r="D1" i="158"/>
  <c r="C1" i="158"/>
  <c r="B1" i="158"/>
  <c r="A1" i="158"/>
  <c r="A3" i="156"/>
  <c r="B3" i="156"/>
  <c r="C3" i="156"/>
  <c r="D3" i="156"/>
  <c r="E3" i="156"/>
  <c r="F3" i="156"/>
  <c r="G3" i="156"/>
  <c r="H3" i="156"/>
  <c r="I3" i="156"/>
  <c r="J3" i="156"/>
  <c r="K3" i="156"/>
  <c r="L3" i="156"/>
  <c r="M3" i="156"/>
  <c r="N3" i="156"/>
  <c r="O3" i="156"/>
  <c r="P3" i="156"/>
  <c r="Q3" i="156"/>
  <c r="R3" i="156"/>
  <c r="A4" i="156"/>
  <c r="B4" i="156"/>
  <c r="C4" i="156"/>
  <c r="D4" i="156"/>
  <c r="E4" i="156"/>
  <c r="F4" i="156"/>
  <c r="G4" i="156"/>
  <c r="H4" i="156"/>
  <c r="I4" i="156"/>
  <c r="J4" i="156"/>
  <c r="K4" i="156"/>
  <c r="L4" i="156"/>
  <c r="M4" i="156"/>
  <c r="N4" i="156"/>
  <c r="O4" i="156"/>
  <c r="P4" i="156"/>
  <c r="Q4" i="156"/>
  <c r="R4" i="156"/>
  <c r="A5" i="156"/>
  <c r="B5" i="156"/>
  <c r="C5" i="156"/>
  <c r="D5" i="156"/>
  <c r="E5" i="156"/>
  <c r="F5" i="156"/>
  <c r="G5" i="156"/>
  <c r="H5" i="156"/>
  <c r="I5" i="156"/>
  <c r="J5" i="156"/>
  <c r="K5" i="156"/>
  <c r="L5" i="156"/>
  <c r="M5" i="156"/>
  <c r="N5" i="156"/>
  <c r="O5" i="156"/>
  <c r="P5" i="156"/>
  <c r="Q5" i="156"/>
  <c r="R5" i="156"/>
  <c r="A6" i="156"/>
  <c r="B6" i="156"/>
  <c r="C6" i="156"/>
  <c r="D6" i="156"/>
  <c r="E6" i="156"/>
  <c r="F6" i="156"/>
  <c r="G6" i="156"/>
  <c r="H6" i="156"/>
  <c r="I6" i="156"/>
  <c r="J6" i="156"/>
  <c r="K6" i="156"/>
  <c r="L6" i="156"/>
  <c r="M6" i="156"/>
  <c r="N6" i="156"/>
  <c r="O6" i="156"/>
  <c r="P6" i="156"/>
  <c r="Q6" i="156"/>
  <c r="R6" i="156"/>
  <c r="A7" i="156"/>
  <c r="B7" i="156"/>
  <c r="C7" i="156"/>
  <c r="D7" i="156"/>
  <c r="E7" i="156"/>
  <c r="F7" i="156"/>
  <c r="G7" i="156"/>
  <c r="H7" i="156"/>
  <c r="I7" i="156"/>
  <c r="J7" i="156"/>
  <c r="K7" i="156"/>
  <c r="L7" i="156"/>
  <c r="M7" i="156"/>
  <c r="N7" i="156"/>
  <c r="O7" i="156"/>
  <c r="P7" i="156"/>
  <c r="Q7" i="156"/>
  <c r="R7" i="156"/>
  <c r="A8" i="156"/>
  <c r="B8" i="156"/>
  <c r="C8" i="156"/>
  <c r="D8" i="156"/>
  <c r="E8" i="156"/>
  <c r="F8" i="156"/>
  <c r="G8" i="156"/>
  <c r="H8" i="156"/>
  <c r="I8" i="156"/>
  <c r="J8" i="156"/>
  <c r="K8" i="156"/>
  <c r="L8" i="156"/>
  <c r="M8" i="156"/>
  <c r="N8" i="156"/>
  <c r="O8" i="156"/>
  <c r="P8" i="156"/>
  <c r="Q8" i="156"/>
  <c r="R8" i="156"/>
  <c r="A9" i="156"/>
  <c r="B9" i="156"/>
  <c r="C9" i="156"/>
  <c r="D9" i="156"/>
  <c r="E9" i="156"/>
  <c r="F9" i="156"/>
  <c r="G9" i="156"/>
  <c r="H9" i="156"/>
  <c r="I9" i="156"/>
  <c r="J9" i="156"/>
  <c r="K9" i="156"/>
  <c r="L9" i="156"/>
  <c r="M9" i="156"/>
  <c r="N9" i="156"/>
  <c r="O9" i="156"/>
  <c r="P9" i="156"/>
  <c r="Q9" i="156"/>
  <c r="R9" i="156"/>
  <c r="A10" i="156"/>
  <c r="B10" i="156"/>
  <c r="C10" i="156"/>
  <c r="D10" i="156"/>
  <c r="E10" i="156"/>
  <c r="F10" i="156"/>
  <c r="G10" i="156"/>
  <c r="H10" i="156"/>
  <c r="I10" i="156"/>
  <c r="J10" i="156"/>
  <c r="K10" i="156"/>
  <c r="L10" i="156"/>
  <c r="M10" i="156"/>
  <c r="N10" i="156"/>
  <c r="O10" i="156"/>
  <c r="P10" i="156"/>
  <c r="Q10" i="156"/>
  <c r="R10" i="156"/>
  <c r="A11" i="156"/>
  <c r="B11" i="156"/>
  <c r="C11" i="156"/>
  <c r="D11" i="156"/>
  <c r="E11" i="156"/>
  <c r="F11" i="156"/>
  <c r="G11" i="156"/>
  <c r="H11" i="156"/>
  <c r="I11" i="156"/>
  <c r="J11" i="156"/>
  <c r="K11" i="156"/>
  <c r="L11" i="156"/>
  <c r="M11" i="156"/>
  <c r="N11" i="156"/>
  <c r="O11" i="156"/>
  <c r="P11" i="156"/>
  <c r="Q11" i="156"/>
  <c r="R11" i="156"/>
  <c r="A12" i="156"/>
  <c r="B12" i="156"/>
  <c r="C12" i="156"/>
  <c r="D12" i="156"/>
  <c r="E12" i="156"/>
  <c r="F12" i="156"/>
  <c r="G12" i="156"/>
  <c r="H12" i="156"/>
  <c r="I12" i="156"/>
  <c r="J12" i="156"/>
  <c r="K12" i="156"/>
  <c r="L12" i="156"/>
  <c r="M12" i="156"/>
  <c r="N12" i="156"/>
  <c r="O12" i="156"/>
  <c r="P12" i="156"/>
  <c r="Q12" i="156"/>
  <c r="R12" i="156"/>
  <c r="A13" i="156"/>
  <c r="B13" i="156"/>
  <c r="C13" i="156"/>
  <c r="D13" i="156"/>
  <c r="E13" i="156"/>
  <c r="F13" i="156"/>
  <c r="G13" i="156"/>
  <c r="H13" i="156"/>
  <c r="I13" i="156"/>
  <c r="J13" i="156"/>
  <c r="K13" i="156"/>
  <c r="L13" i="156"/>
  <c r="M13" i="156"/>
  <c r="N13" i="156"/>
  <c r="O13" i="156"/>
  <c r="P13" i="156"/>
  <c r="Q13" i="156"/>
  <c r="R13" i="156"/>
  <c r="A14" i="156"/>
  <c r="B14" i="156"/>
  <c r="C14" i="156"/>
  <c r="D14" i="156"/>
  <c r="E14" i="156"/>
  <c r="F14" i="156"/>
  <c r="G14" i="156"/>
  <c r="H14" i="156"/>
  <c r="I14" i="156"/>
  <c r="J14" i="156"/>
  <c r="K14" i="156"/>
  <c r="L14" i="156"/>
  <c r="M14" i="156"/>
  <c r="N14" i="156"/>
  <c r="O14" i="156"/>
  <c r="P14" i="156"/>
  <c r="Q14" i="156"/>
  <c r="R14" i="156"/>
  <c r="A15" i="156"/>
  <c r="B15" i="156"/>
  <c r="C15" i="156"/>
  <c r="D15" i="156"/>
  <c r="E15" i="156"/>
  <c r="F15" i="156"/>
  <c r="G15" i="156"/>
  <c r="H15" i="156"/>
  <c r="I15" i="156"/>
  <c r="J15" i="156"/>
  <c r="K15" i="156"/>
  <c r="L15" i="156"/>
  <c r="M15" i="156"/>
  <c r="N15" i="156"/>
  <c r="O15" i="156"/>
  <c r="P15" i="156"/>
  <c r="Q15" i="156"/>
  <c r="R15" i="156"/>
  <c r="A16" i="156"/>
  <c r="B16" i="156"/>
  <c r="C16" i="156"/>
  <c r="D16" i="156"/>
  <c r="E16" i="156"/>
  <c r="F16" i="156"/>
  <c r="G16" i="156"/>
  <c r="H16" i="156"/>
  <c r="I16" i="156"/>
  <c r="J16" i="156"/>
  <c r="K16" i="156"/>
  <c r="L16" i="156"/>
  <c r="M16" i="156"/>
  <c r="N16" i="156"/>
  <c r="O16" i="156"/>
  <c r="P16" i="156"/>
  <c r="Q16" i="156"/>
  <c r="R16" i="156"/>
  <c r="A17" i="156"/>
  <c r="B17" i="156"/>
  <c r="C17" i="156"/>
  <c r="D17" i="156"/>
  <c r="E17" i="156"/>
  <c r="F17" i="156"/>
  <c r="G17" i="156"/>
  <c r="H17" i="156"/>
  <c r="I17" i="156"/>
  <c r="J17" i="156"/>
  <c r="K17" i="156"/>
  <c r="L17" i="156"/>
  <c r="M17" i="156"/>
  <c r="N17" i="156"/>
  <c r="O17" i="156"/>
  <c r="P17" i="156"/>
  <c r="Q17" i="156"/>
  <c r="R17" i="156"/>
  <c r="A18" i="156"/>
  <c r="B18" i="156"/>
  <c r="C18" i="156"/>
  <c r="D18" i="156"/>
  <c r="E18" i="156"/>
  <c r="F18" i="156"/>
  <c r="G18" i="156"/>
  <c r="H18" i="156"/>
  <c r="I18" i="156"/>
  <c r="J18" i="156"/>
  <c r="K18" i="156"/>
  <c r="L18" i="156"/>
  <c r="M18" i="156"/>
  <c r="N18" i="156"/>
  <c r="O18" i="156"/>
  <c r="P18" i="156"/>
  <c r="Q18" i="156"/>
  <c r="R18" i="156"/>
  <c r="A19" i="156"/>
  <c r="B19" i="156"/>
  <c r="C19" i="156"/>
  <c r="D19" i="156"/>
  <c r="E19" i="156"/>
  <c r="F19" i="156"/>
  <c r="G19" i="156"/>
  <c r="H19" i="156"/>
  <c r="I19" i="156"/>
  <c r="J19" i="156"/>
  <c r="K19" i="156"/>
  <c r="L19" i="156"/>
  <c r="M19" i="156"/>
  <c r="N19" i="156"/>
  <c r="O19" i="156"/>
  <c r="P19" i="156"/>
  <c r="Q19" i="156"/>
  <c r="R19" i="156"/>
  <c r="A20" i="156"/>
  <c r="B20" i="156"/>
  <c r="C20" i="156"/>
  <c r="D20" i="156"/>
  <c r="E20" i="156"/>
  <c r="F20" i="156"/>
  <c r="G20" i="156"/>
  <c r="H20" i="156"/>
  <c r="I20" i="156"/>
  <c r="J20" i="156"/>
  <c r="K20" i="156"/>
  <c r="L20" i="156"/>
  <c r="M20" i="156"/>
  <c r="N20" i="156"/>
  <c r="O20" i="156"/>
  <c r="P20" i="156"/>
  <c r="Q20" i="156"/>
  <c r="R20" i="156"/>
  <c r="A21" i="156"/>
  <c r="B21" i="156"/>
  <c r="C21" i="156"/>
  <c r="D21" i="156"/>
  <c r="E21" i="156"/>
  <c r="F21" i="156"/>
  <c r="G21" i="156"/>
  <c r="H21" i="156"/>
  <c r="I21" i="156"/>
  <c r="J21" i="156"/>
  <c r="K21" i="156"/>
  <c r="L21" i="156"/>
  <c r="M21" i="156"/>
  <c r="N21" i="156"/>
  <c r="O21" i="156"/>
  <c r="P21" i="156"/>
  <c r="Q21" i="156"/>
  <c r="R21" i="156"/>
  <c r="A22" i="156"/>
  <c r="B22" i="156"/>
  <c r="C22" i="156"/>
  <c r="D22" i="156"/>
  <c r="E22" i="156"/>
  <c r="F22" i="156"/>
  <c r="G22" i="156"/>
  <c r="H22" i="156"/>
  <c r="I22" i="156"/>
  <c r="J22" i="156"/>
  <c r="K22" i="156"/>
  <c r="L22" i="156"/>
  <c r="M22" i="156"/>
  <c r="N22" i="156"/>
  <c r="O22" i="156"/>
  <c r="P22" i="156"/>
  <c r="Q22" i="156"/>
  <c r="R22" i="156"/>
  <c r="A23" i="156"/>
  <c r="B23" i="156"/>
  <c r="C23" i="156"/>
  <c r="D23" i="156"/>
  <c r="E23" i="156"/>
  <c r="F23" i="156"/>
  <c r="G23" i="156"/>
  <c r="H23" i="156"/>
  <c r="I23" i="156"/>
  <c r="J23" i="156"/>
  <c r="K23" i="156"/>
  <c r="L23" i="156"/>
  <c r="M23" i="156"/>
  <c r="N23" i="156"/>
  <c r="O23" i="156"/>
  <c r="P23" i="156"/>
  <c r="Q23" i="156"/>
  <c r="R23" i="156"/>
  <c r="A24" i="156"/>
  <c r="B24" i="156"/>
  <c r="C24" i="156"/>
  <c r="D24" i="156"/>
  <c r="E24" i="156"/>
  <c r="F24" i="156"/>
  <c r="G24" i="156"/>
  <c r="H24" i="156"/>
  <c r="I24" i="156"/>
  <c r="J24" i="156"/>
  <c r="K24" i="156"/>
  <c r="L24" i="156"/>
  <c r="M24" i="156"/>
  <c r="N24" i="156"/>
  <c r="O24" i="156"/>
  <c r="P24" i="156"/>
  <c r="Q24" i="156"/>
  <c r="R24" i="156"/>
  <c r="A25" i="156"/>
  <c r="B25" i="156"/>
  <c r="C25" i="156"/>
  <c r="D25" i="156"/>
  <c r="E25" i="156"/>
  <c r="F25" i="156"/>
  <c r="G25" i="156"/>
  <c r="H25" i="156"/>
  <c r="I25" i="156"/>
  <c r="J25" i="156"/>
  <c r="K25" i="156"/>
  <c r="L25" i="156"/>
  <c r="M25" i="156"/>
  <c r="N25" i="156"/>
  <c r="O25" i="156"/>
  <c r="P25" i="156"/>
  <c r="Q25" i="156"/>
  <c r="R25" i="156"/>
  <c r="A26" i="156"/>
  <c r="B26" i="156"/>
  <c r="C26" i="156"/>
  <c r="D26" i="156"/>
  <c r="E26" i="156"/>
  <c r="F26" i="156"/>
  <c r="G26" i="156"/>
  <c r="H26" i="156"/>
  <c r="I26" i="156"/>
  <c r="J26" i="156"/>
  <c r="K26" i="156"/>
  <c r="L26" i="156"/>
  <c r="M26" i="156"/>
  <c r="N26" i="156"/>
  <c r="O26" i="156"/>
  <c r="P26" i="156"/>
  <c r="Q26" i="156"/>
  <c r="R26" i="156"/>
  <c r="A27" i="156"/>
  <c r="B27" i="156"/>
  <c r="C27" i="156"/>
  <c r="D27" i="156"/>
  <c r="E27" i="156"/>
  <c r="F27" i="156"/>
  <c r="G27" i="156"/>
  <c r="H27" i="156"/>
  <c r="I27" i="156"/>
  <c r="J27" i="156"/>
  <c r="K27" i="156"/>
  <c r="L27" i="156"/>
  <c r="M27" i="156"/>
  <c r="N27" i="156"/>
  <c r="O27" i="156"/>
  <c r="P27" i="156"/>
  <c r="Q27" i="156"/>
  <c r="R27" i="156"/>
  <c r="A28" i="156"/>
  <c r="B28" i="156"/>
  <c r="C28" i="156"/>
  <c r="D28" i="156"/>
  <c r="E28" i="156"/>
  <c r="F28" i="156"/>
  <c r="G28" i="156"/>
  <c r="H28" i="156"/>
  <c r="I28" i="156"/>
  <c r="J28" i="156"/>
  <c r="K28" i="156"/>
  <c r="L28" i="156"/>
  <c r="M28" i="156"/>
  <c r="N28" i="156"/>
  <c r="O28" i="156"/>
  <c r="P28" i="156"/>
  <c r="Q28" i="156"/>
  <c r="R28" i="156"/>
  <c r="A29" i="156"/>
  <c r="B29" i="156"/>
  <c r="C29" i="156"/>
  <c r="D29" i="156"/>
  <c r="E29" i="156"/>
  <c r="F29" i="156"/>
  <c r="G29" i="156"/>
  <c r="H29" i="156"/>
  <c r="I29" i="156"/>
  <c r="J29" i="156"/>
  <c r="K29" i="156"/>
  <c r="L29" i="156"/>
  <c r="M29" i="156"/>
  <c r="N29" i="156"/>
  <c r="O29" i="156"/>
  <c r="P29" i="156"/>
  <c r="Q29" i="156"/>
  <c r="R29" i="156"/>
  <c r="A30" i="156"/>
  <c r="B30" i="156"/>
  <c r="C30" i="156"/>
  <c r="D30" i="156"/>
  <c r="E30" i="156"/>
  <c r="F30" i="156"/>
  <c r="G30" i="156"/>
  <c r="H30" i="156"/>
  <c r="I30" i="156"/>
  <c r="J30" i="156"/>
  <c r="K30" i="156"/>
  <c r="L30" i="156"/>
  <c r="M30" i="156"/>
  <c r="N30" i="156"/>
  <c r="O30" i="156"/>
  <c r="P30" i="156"/>
  <c r="Q30" i="156"/>
  <c r="R30" i="156"/>
  <c r="A31" i="156"/>
  <c r="B31" i="156"/>
  <c r="C31" i="156"/>
  <c r="D31" i="156"/>
  <c r="E31" i="156"/>
  <c r="F31" i="156"/>
  <c r="G31" i="156"/>
  <c r="H31" i="156"/>
  <c r="I31" i="156"/>
  <c r="J31" i="156"/>
  <c r="K31" i="156"/>
  <c r="L31" i="156"/>
  <c r="M31" i="156"/>
  <c r="N31" i="156"/>
  <c r="O31" i="156"/>
  <c r="P31" i="156"/>
  <c r="Q31" i="156"/>
  <c r="R31" i="156"/>
  <c r="A32" i="156"/>
  <c r="B32" i="156"/>
  <c r="C32" i="156"/>
  <c r="D32" i="156"/>
  <c r="E32" i="156"/>
  <c r="F32" i="156"/>
  <c r="G32" i="156"/>
  <c r="H32" i="156"/>
  <c r="I32" i="156"/>
  <c r="J32" i="156"/>
  <c r="K32" i="156"/>
  <c r="L32" i="156"/>
  <c r="M32" i="156"/>
  <c r="N32" i="156"/>
  <c r="O32" i="156"/>
  <c r="P32" i="156"/>
  <c r="Q32" i="156"/>
  <c r="R32" i="156"/>
  <c r="A33" i="156"/>
  <c r="B33" i="156"/>
  <c r="C33" i="156"/>
  <c r="D33" i="156"/>
  <c r="E33" i="156"/>
  <c r="F33" i="156"/>
  <c r="G33" i="156"/>
  <c r="H33" i="156"/>
  <c r="I33" i="156"/>
  <c r="J33" i="156"/>
  <c r="K33" i="156"/>
  <c r="L33" i="156"/>
  <c r="M33" i="156"/>
  <c r="N33" i="156"/>
  <c r="O33" i="156"/>
  <c r="P33" i="156"/>
  <c r="Q33" i="156"/>
  <c r="R33" i="156"/>
  <c r="A34" i="156"/>
  <c r="B34" i="156"/>
  <c r="C34" i="156"/>
  <c r="D34" i="156"/>
  <c r="E34" i="156"/>
  <c r="F34" i="156"/>
  <c r="G34" i="156"/>
  <c r="H34" i="156"/>
  <c r="I34" i="156"/>
  <c r="J34" i="156"/>
  <c r="K34" i="156"/>
  <c r="L34" i="156"/>
  <c r="M34" i="156"/>
  <c r="N34" i="156"/>
  <c r="O34" i="156"/>
  <c r="P34" i="156"/>
  <c r="Q34" i="156"/>
  <c r="R34" i="156"/>
  <c r="A35" i="156"/>
  <c r="B35" i="156"/>
  <c r="C35" i="156"/>
  <c r="D35" i="156"/>
  <c r="E35" i="156"/>
  <c r="F35" i="156"/>
  <c r="G35" i="156"/>
  <c r="H35" i="156"/>
  <c r="I35" i="156"/>
  <c r="J35" i="156"/>
  <c r="K35" i="156"/>
  <c r="L35" i="156"/>
  <c r="M35" i="156"/>
  <c r="N35" i="156"/>
  <c r="O35" i="156"/>
  <c r="P35" i="156"/>
  <c r="Q35" i="156"/>
  <c r="R35" i="156"/>
  <c r="A36" i="156"/>
  <c r="B36" i="156"/>
  <c r="C36" i="156"/>
  <c r="D36" i="156"/>
  <c r="E36" i="156"/>
  <c r="F36" i="156"/>
  <c r="G36" i="156"/>
  <c r="H36" i="156"/>
  <c r="I36" i="156"/>
  <c r="J36" i="156"/>
  <c r="K36" i="156"/>
  <c r="L36" i="156"/>
  <c r="M36" i="156"/>
  <c r="N36" i="156"/>
  <c r="O36" i="156"/>
  <c r="P36" i="156"/>
  <c r="Q36" i="156"/>
  <c r="R36" i="156"/>
  <c r="A37" i="156"/>
  <c r="B37" i="156"/>
  <c r="C37" i="156"/>
  <c r="D37" i="156"/>
  <c r="E37" i="156"/>
  <c r="F37" i="156"/>
  <c r="G37" i="156"/>
  <c r="H37" i="156"/>
  <c r="I37" i="156"/>
  <c r="J37" i="156"/>
  <c r="K37" i="156"/>
  <c r="L37" i="156"/>
  <c r="M37" i="156"/>
  <c r="N37" i="156"/>
  <c r="O37" i="156"/>
  <c r="P37" i="156"/>
  <c r="Q37" i="156"/>
  <c r="R37" i="156"/>
  <c r="A38" i="156"/>
  <c r="B38" i="156"/>
  <c r="C38" i="156"/>
  <c r="D38" i="156"/>
  <c r="E38" i="156"/>
  <c r="F38" i="156"/>
  <c r="G38" i="156"/>
  <c r="H38" i="156"/>
  <c r="I38" i="156"/>
  <c r="J38" i="156"/>
  <c r="K38" i="156"/>
  <c r="L38" i="156"/>
  <c r="M38" i="156"/>
  <c r="N38" i="156"/>
  <c r="O38" i="156"/>
  <c r="P38" i="156"/>
  <c r="Q38" i="156"/>
  <c r="R38" i="156"/>
  <c r="A39" i="156"/>
  <c r="B39" i="156"/>
  <c r="C39" i="156"/>
  <c r="D39" i="156"/>
  <c r="E39" i="156"/>
  <c r="F39" i="156"/>
  <c r="G39" i="156"/>
  <c r="H39" i="156"/>
  <c r="I39" i="156"/>
  <c r="J39" i="156"/>
  <c r="K39" i="156"/>
  <c r="L39" i="156"/>
  <c r="M39" i="156"/>
  <c r="N39" i="156"/>
  <c r="O39" i="156"/>
  <c r="P39" i="156"/>
  <c r="Q39" i="156"/>
  <c r="R39" i="156"/>
  <c r="A40" i="156"/>
  <c r="B40" i="156"/>
  <c r="C40" i="156"/>
  <c r="D40" i="156"/>
  <c r="E40" i="156"/>
  <c r="F40" i="156"/>
  <c r="G40" i="156"/>
  <c r="H40" i="156"/>
  <c r="I40" i="156"/>
  <c r="J40" i="156"/>
  <c r="K40" i="156"/>
  <c r="L40" i="156"/>
  <c r="M40" i="156"/>
  <c r="N40" i="156"/>
  <c r="O40" i="156"/>
  <c r="P40" i="156"/>
  <c r="Q40" i="156"/>
  <c r="R40" i="156"/>
  <c r="A41" i="156"/>
  <c r="B41" i="156"/>
  <c r="C41" i="156"/>
  <c r="D41" i="156"/>
  <c r="E41" i="156"/>
  <c r="F41" i="156"/>
  <c r="G41" i="156"/>
  <c r="H41" i="156"/>
  <c r="I41" i="156"/>
  <c r="J41" i="156"/>
  <c r="K41" i="156"/>
  <c r="L41" i="156"/>
  <c r="M41" i="156"/>
  <c r="N41" i="156"/>
  <c r="O41" i="156"/>
  <c r="P41" i="156"/>
  <c r="Q41" i="156"/>
  <c r="R41" i="156"/>
  <c r="A42" i="156"/>
  <c r="B42" i="156"/>
  <c r="C42" i="156"/>
  <c r="D42" i="156"/>
  <c r="E42" i="156"/>
  <c r="F42" i="156"/>
  <c r="G42" i="156"/>
  <c r="H42" i="156"/>
  <c r="I42" i="156"/>
  <c r="J42" i="156"/>
  <c r="K42" i="156"/>
  <c r="L42" i="156"/>
  <c r="M42" i="156"/>
  <c r="N42" i="156"/>
  <c r="O42" i="156"/>
  <c r="P42" i="156"/>
  <c r="Q42" i="156"/>
  <c r="R42" i="156"/>
  <c r="A43" i="156"/>
  <c r="B43" i="156"/>
  <c r="C43" i="156"/>
  <c r="D43" i="156"/>
  <c r="E43" i="156"/>
  <c r="F43" i="156"/>
  <c r="G43" i="156"/>
  <c r="H43" i="156"/>
  <c r="I43" i="156"/>
  <c r="J43" i="156"/>
  <c r="K43" i="156"/>
  <c r="L43" i="156"/>
  <c r="M43" i="156"/>
  <c r="N43" i="156"/>
  <c r="O43" i="156"/>
  <c r="P43" i="156"/>
  <c r="Q43" i="156"/>
  <c r="R43" i="156"/>
  <c r="A44" i="156"/>
  <c r="B44" i="156"/>
  <c r="C44" i="156"/>
  <c r="D44" i="156"/>
  <c r="E44" i="156"/>
  <c r="F44" i="156"/>
  <c r="G44" i="156"/>
  <c r="H44" i="156"/>
  <c r="I44" i="156"/>
  <c r="J44" i="156"/>
  <c r="K44" i="156"/>
  <c r="L44" i="156"/>
  <c r="M44" i="156"/>
  <c r="N44" i="156"/>
  <c r="O44" i="156"/>
  <c r="P44" i="156"/>
  <c r="Q44" i="156"/>
  <c r="R44" i="156"/>
  <c r="A45" i="156"/>
  <c r="B45" i="156"/>
  <c r="C45" i="156"/>
  <c r="D45" i="156"/>
  <c r="E45" i="156"/>
  <c r="F45" i="156"/>
  <c r="G45" i="156"/>
  <c r="H45" i="156"/>
  <c r="I45" i="156"/>
  <c r="J45" i="156"/>
  <c r="K45" i="156"/>
  <c r="L45" i="156"/>
  <c r="M45" i="156"/>
  <c r="N45" i="156"/>
  <c r="O45" i="156"/>
  <c r="P45" i="156"/>
  <c r="Q45" i="156"/>
  <c r="R45" i="156"/>
  <c r="A46" i="156"/>
  <c r="B46" i="156"/>
  <c r="C46" i="156"/>
  <c r="D46" i="156"/>
  <c r="E46" i="156"/>
  <c r="F46" i="156"/>
  <c r="G46" i="156"/>
  <c r="H46" i="156"/>
  <c r="I46" i="156"/>
  <c r="J46" i="156"/>
  <c r="K46" i="156"/>
  <c r="L46" i="156"/>
  <c r="M46" i="156"/>
  <c r="N46" i="156"/>
  <c r="O46" i="156"/>
  <c r="P46" i="156"/>
  <c r="Q46" i="156"/>
  <c r="R46" i="156"/>
  <c r="A47" i="156"/>
  <c r="B47" i="156"/>
  <c r="C47" i="156"/>
  <c r="D47" i="156"/>
  <c r="E47" i="156"/>
  <c r="F47" i="156"/>
  <c r="G47" i="156"/>
  <c r="H47" i="156"/>
  <c r="I47" i="156"/>
  <c r="J47" i="156"/>
  <c r="K47" i="156"/>
  <c r="L47" i="156"/>
  <c r="M47" i="156"/>
  <c r="N47" i="156"/>
  <c r="O47" i="156"/>
  <c r="P47" i="156"/>
  <c r="Q47" i="156"/>
  <c r="R47" i="156"/>
  <c r="A48" i="156"/>
  <c r="B48" i="156"/>
  <c r="C48" i="156"/>
  <c r="D48" i="156"/>
  <c r="E48" i="156"/>
  <c r="F48" i="156"/>
  <c r="G48" i="156"/>
  <c r="H48" i="156"/>
  <c r="I48" i="156"/>
  <c r="J48" i="156"/>
  <c r="K48" i="156"/>
  <c r="L48" i="156"/>
  <c r="M48" i="156"/>
  <c r="N48" i="156"/>
  <c r="O48" i="156"/>
  <c r="P48" i="156"/>
  <c r="Q48" i="156"/>
  <c r="R48" i="156"/>
  <c r="A49" i="156"/>
  <c r="B49" i="156"/>
  <c r="C49" i="156"/>
  <c r="D49" i="156"/>
  <c r="E49" i="156"/>
  <c r="F49" i="156"/>
  <c r="G49" i="156"/>
  <c r="H49" i="156"/>
  <c r="I49" i="156"/>
  <c r="J49" i="156"/>
  <c r="K49" i="156"/>
  <c r="L49" i="156"/>
  <c r="M49" i="156"/>
  <c r="N49" i="156"/>
  <c r="O49" i="156"/>
  <c r="P49" i="156"/>
  <c r="Q49" i="156"/>
  <c r="R49" i="156"/>
  <c r="A50" i="156"/>
  <c r="B50" i="156"/>
  <c r="C50" i="156"/>
  <c r="D50" i="156"/>
  <c r="E50" i="156"/>
  <c r="F50" i="156"/>
  <c r="G50" i="156"/>
  <c r="H50" i="156"/>
  <c r="I50" i="156"/>
  <c r="J50" i="156"/>
  <c r="K50" i="156"/>
  <c r="L50" i="156"/>
  <c r="M50" i="156"/>
  <c r="N50" i="156"/>
  <c r="O50" i="156"/>
  <c r="P50" i="156"/>
  <c r="Q50" i="156"/>
  <c r="R50" i="156"/>
  <c r="A51" i="156"/>
  <c r="B51" i="156"/>
  <c r="C51" i="156"/>
  <c r="D51" i="156"/>
  <c r="E51" i="156"/>
  <c r="F51" i="156"/>
  <c r="G51" i="156"/>
  <c r="H51" i="156"/>
  <c r="I51" i="156"/>
  <c r="J51" i="156"/>
  <c r="K51" i="156"/>
  <c r="L51" i="156"/>
  <c r="M51" i="156"/>
  <c r="N51" i="156"/>
  <c r="O51" i="156"/>
  <c r="P51" i="156"/>
  <c r="Q51" i="156"/>
  <c r="R51" i="156"/>
  <c r="A52" i="156"/>
  <c r="B52" i="156"/>
  <c r="C52" i="156"/>
  <c r="D52" i="156"/>
  <c r="E52" i="156"/>
  <c r="F52" i="156"/>
  <c r="G52" i="156"/>
  <c r="H52" i="156"/>
  <c r="I52" i="156"/>
  <c r="J52" i="156"/>
  <c r="K52" i="156"/>
  <c r="L52" i="156"/>
  <c r="M52" i="156"/>
  <c r="N52" i="156"/>
  <c r="O52" i="156"/>
  <c r="P52" i="156"/>
  <c r="Q52" i="156"/>
  <c r="R52" i="156"/>
  <c r="A53" i="156"/>
  <c r="B53" i="156"/>
  <c r="C53" i="156"/>
  <c r="D53" i="156"/>
  <c r="E53" i="156"/>
  <c r="F53" i="156"/>
  <c r="G53" i="156"/>
  <c r="H53" i="156"/>
  <c r="I53" i="156"/>
  <c r="J53" i="156"/>
  <c r="K53" i="156"/>
  <c r="L53" i="156"/>
  <c r="M53" i="156"/>
  <c r="N53" i="156"/>
  <c r="O53" i="156"/>
  <c r="P53" i="156"/>
  <c r="Q53" i="156"/>
  <c r="R53" i="156"/>
  <c r="A54" i="156"/>
  <c r="B54" i="156"/>
  <c r="C54" i="156"/>
  <c r="D54" i="156"/>
  <c r="E54" i="156"/>
  <c r="F54" i="156"/>
  <c r="G54" i="156"/>
  <c r="H54" i="156"/>
  <c r="I54" i="156"/>
  <c r="J54" i="156"/>
  <c r="K54" i="156"/>
  <c r="L54" i="156"/>
  <c r="M54" i="156"/>
  <c r="N54" i="156"/>
  <c r="O54" i="156"/>
  <c r="P54" i="156"/>
  <c r="Q54" i="156"/>
  <c r="R54" i="156"/>
  <c r="R2" i="156"/>
  <c r="Q2" i="156"/>
  <c r="P2" i="156"/>
  <c r="O2" i="156"/>
  <c r="N2" i="156"/>
  <c r="M2" i="156"/>
  <c r="L2" i="156"/>
  <c r="K2" i="156"/>
  <c r="J2" i="156"/>
  <c r="I2" i="156"/>
  <c r="H2" i="156"/>
  <c r="G2" i="156"/>
  <c r="F2" i="156"/>
  <c r="E2" i="156"/>
  <c r="D2" i="156"/>
  <c r="C2" i="156"/>
  <c r="B2" i="156"/>
  <c r="A2" i="156"/>
  <c r="N53" i="142"/>
  <c r="B56" i="142"/>
  <c r="B53" i="142"/>
  <c r="C56" i="142"/>
  <c r="C53" i="142"/>
  <c r="D56" i="142"/>
  <c r="D53" i="142"/>
  <c r="E56" i="142"/>
  <c r="E53" i="142"/>
  <c r="F56" i="142"/>
  <c r="F53" i="142"/>
  <c r="G56" i="142"/>
  <c r="G53" i="142"/>
  <c r="H56" i="142"/>
  <c r="H53" i="142"/>
  <c r="I56" i="142"/>
  <c r="I53" i="142"/>
  <c r="J56" i="142"/>
  <c r="J53" i="142"/>
  <c r="K56" i="142"/>
  <c r="K53" i="142"/>
  <c r="N56" i="142"/>
  <c r="L56" i="142"/>
  <c r="L53" i="142"/>
  <c r="B2" i="142"/>
  <c r="C2" i="142"/>
  <c r="D2" i="142"/>
  <c r="E2" i="142"/>
  <c r="F2" i="142"/>
  <c r="G2" i="142"/>
  <c r="H2" i="142"/>
  <c r="I2" i="142"/>
  <c r="J2" i="142"/>
  <c r="K2" i="142"/>
  <c r="L2" i="142"/>
  <c r="B3" i="142"/>
  <c r="C3" i="142"/>
  <c r="D3" i="142"/>
  <c r="E3" i="142"/>
  <c r="F3" i="142"/>
  <c r="G3" i="142"/>
  <c r="H3" i="142"/>
  <c r="I3" i="142"/>
  <c r="J3" i="142"/>
  <c r="K3" i="142"/>
  <c r="L3" i="142"/>
  <c r="B4" i="142"/>
  <c r="C4" i="142"/>
  <c r="D4" i="142"/>
  <c r="E4" i="142"/>
  <c r="F4" i="142"/>
  <c r="G4" i="142"/>
  <c r="H4" i="142"/>
  <c r="I4" i="142"/>
  <c r="J4" i="142"/>
  <c r="K4" i="142"/>
  <c r="L4" i="142"/>
  <c r="B5" i="142"/>
  <c r="C5" i="142"/>
  <c r="D5" i="142"/>
  <c r="E5" i="142"/>
  <c r="F5" i="142"/>
  <c r="G5" i="142"/>
  <c r="H5" i="142"/>
  <c r="I5" i="142"/>
  <c r="J5" i="142"/>
  <c r="K5" i="142"/>
  <c r="L5" i="142"/>
  <c r="B6" i="142"/>
  <c r="C6" i="142"/>
  <c r="D6" i="142"/>
  <c r="E6" i="142"/>
  <c r="F6" i="142"/>
  <c r="G6" i="142"/>
  <c r="H6" i="142"/>
  <c r="I6" i="142"/>
  <c r="J6" i="142"/>
  <c r="K6" i="142"/>
  <c r="L6" i="142"/>
  <c r="B7" i="142"/>
  <c r="C7" i="142"/>
  <c r="D7" i="142"/>
  <c r="E7" i="142"/>
  <c r="F7" i="142"/>
  <c r="G7" i="142"/>
  <c r="H7" i="142"/>
  <c r="I7" i="142"/>
  <c r="J7" i="142"/>
  <c r="K7" i="142"/>
  <c r="L7" i="142"/>
  <c r="B8" i="142"/>
  <c r="C8" i="142"/>
  <c r="D8" i="142"/>
  <c r="E8" i="142"/>
  <c r="F8" i="142"/>
  <c r="G8" i="142"/>
  <c r="H8" i="142"/>
  <c r="I8" i="142"/>
  <c r="J8" i="142"/>
  <c r="K8" i="142"/>
  <c r="L8" i="142"/>
  <c r="B9" i="142"/>
  <c r="C9" i="142"/>
  <c r="D9" i="142"/>
  <c r="E9" i="142"/>
  <c r="F9" i="142"/>
  <c r="G9" i="142"/>
  <c r="H9" i="142"/>
  <c r="I9" i="142"/>
  <c r="J9" i="142"/>
  <c r="K9" i="142"/>
  <c r="L9" i="142"/>
  <c r="B10" i="142"/>
  <c r="C10" i="142"/>
  <c r="D10" i="142"/>
  <c r="E10" i="142"/>
  <c r="F10" i="142"/>
  <c r="G10" i="142"/>
  <c r="H10" i="142"/>
  <c r="I10" i="142"/>
  <c r="J10" i="142"/>
  <c r="K10" i="142"/>
  <c r="L10" i="142"/>
  <c r="B11" i="142"/>
  <c r="C11" i="142"/>
  <c r="D11" i="142"/>
  <c r="E11" i="142"/>
  <c r="F11" i="142"/>
  <c r="G11" i="142"/>
  <c r="H11" i="142"/>
  <c r="I11" i="142"/>
  <c r="J11" i="142"/>
  <c r="K11" i="142"/>
  <c r="L11" i="142"/>
  <c r="B12" i="142"/>
  <c r="C12" i="142"/>
  <c r="D12" i="142"/>
  <c r="E12" i="142"/>
  <c r="F12" i="142"/>
  <c r="G12" i="142"/>
  <c r="H12" i="142"/>
  <c r="I12" i="142"/>
  <c r="J12" i="142"/>
  <c r="K12" i="142"/>
  <c r="L12" i="142"/>
  <c r="B13" i="142"/>
  <c r="C13" i="142"/>
  <c r="D13" i="142"/>
  <c r="E13" i="142"/>
  <c r="F13" i="142"/>
  <c r="G13" i="142"/>
  <c r="H13" i="142"/>
  <c r="I13" i="142"/>
  <c r="J13" i="142"/>
  <c r="K13" i="142"/>
  <c r="L13" i="142"/>
  <c r="B14" i="142"/>
  <c r="C14" i="142"/>
  <c r="D14" i="142"/>
  <c r="E14" i="142"/>
  <c r="F14" i="142"/>
  <c r="G14" i="142"/>
  <c r="H14" i="142"/>
  <c r="I14" i="142"/>
  <c r="J14" i="142"/>
  <c r="K14" i="142"/>
  <c r="L14" i="142"/>
  <c r="B15" i="142"/>
  <c r="C15" i="142"/>
  <c r="D15" i="142"/>
  <c r="E15" i="142"/>
  <c r="F15" i="142"/>
  <c r="G15" i="142"/>
  <c r="H15" i="142"/>
  <c r="I15" i="142"/>
  <c r="J15" i="142"/>
  <c r="K15" i="142"/>
  <c r="L15" i="142"/>
  <c r="B16" i="142"/>
  <c r="C16" i="142"/>
  <c r="D16" i="142"/>
  <c r="E16" i="142"/>
  <c r="F16" i="142"/>
  <c r="G16" i="142"/>
  <c r="H16" i="142"/>
  <c r="I16" i="142"/>
  <c r="J16" i="142"/>
  <c r="K16" i="142"/>
  <c r="L16" i="142"/>
  <c r="B17" i="142"/>
  <c r="C17" i="142"/>
  <c r="D17" i="142"/>
  <c r="E17" i="142"/>
  <c r="F17" i="142"/>
  <c r="G17" i="142"/>
  <c r="H17" i="142"/>
  <c r="I17" i="142"/>
  <c r="J17" i="142"/>
  <c r="K17" i="142"/>
  <c r="L17" i="142"/>
  <c r="B18" i="142"/>
  <c r="C18" i="142"/>
  <c r="D18" i="142"/>
  <c r="E18" i="142"/>
  <c r="F18" i="142"/>
  <c r="G18" i="142"/>
  <c r="H18" i="142"/>
  <c r="I18" i="142"/>
  <c r="J18" i="142"/>
  <c r="K18" i="142"/>
  <c r="L18" i="142"/>
  <c r="B19" i="142"/>
  <c r="C19" i="142"/>
  <c r="D19" i="142"/>
  <c r="E19" i="142"/>
  <c r="F19" i="142"/>
  <c r="G19" i="142"/>
  <c r="H19" i="142"/>
  <c r="I19" i="142"/>
  <c r="J19" i="142"/>
  <c r="K19" i="142"/>
  <c r="L19" i="142"/>
  <c r="B20" i="142"/>
  <c r="C20" i="142"/>
  <c r="D20" i="142"/>
  <c r="E20" i="142"/>
  <c r="F20" i="142"/>
  <c r="G20" i="142"/>
  <c r="H20" i="142"/>
  <c r="I20" i="142"/>
  <c r="J20" i="142"/>
  <c r="K20" i="142"/>
  <c r="L20" i="142"/>
  <c r="B21" i="142"/>
  <c r="C21" i="142"/>
  <c r="D21" i="142"/>
  <c r="E21" i="142"/>
  <c r="F21" i="142"/>
  <c r="G21" i="142"/>
  <c r="H21" i="142"/>
  <c r="I21" i="142"/>
  <c r="J21" i="142"/>
  <c r="K21" i="142"/>
  <c r="L21" i="142"/>
  <c r="B22" i="142"/>
  <c r="C22" i="142"/>
  <c r="D22" i="142"/>
  <c r="E22" i="142"/>
  <c r="F22" i="142"/>
  <c r="G22" i="142"/>
  <c r="H22" i="142"/>
  <c r="I22" i="142"/>
  <c r="J22" i="142"/>
  <c r="K22" i="142"/>
  <c r="L22" i="142"/>
  <c r="B23" i="142"/>
  <c r="C23" i="142"/>
  <c r="D23" i="142"/>
  <c r="E23" i="142"/>
  <c r="F23" i="142"/>
  <c r="G23" i="142"/>
  <c r="H23" i="142"/>
  <c r="I23" i="142"/>
  <c r="J23" i="142"/>
  <c r="K23" i="142"/>
  <c r="L23" i="142"/>
  <c r="B24" i="142"/>
  <c r="C24" i="142"/>
  <c r="D24" i="142"/>
  <c r="E24" i="142"/>
  <c r="F24" i="142"/>
  <c r="G24" i="142"/>
  <c r="H24" i="142"/>
  <c r="I24" i="142"/>
  <c r="J24" i="142"/>
  <c r="K24" i="142"/>
  <c r="L24" i="142"/>
  <c r="B25" i="142"/>
  <c r="C25" i="142"/>
  <c r="D25" i="142"/>
  <c r="E25" i="142"/>
  <c r="F25" i="142"/>
  <c r="G25" i="142"/>
  <c r="H25" i="142"/>
  <c r="I25" i="142"/>
  <c r="J25" i="142"/>
  <c r="K25" i="142"/>
  <c r="L25" i="142"/>
  <c r="B26" i="142"/>
  <c r="C26" i="142"/>
  <c r="D26" i="142"/>
  <c r="E26" i="142"/>
  <c r="F26" i="142"/>
  <c r="G26" i="142"/>
  <c r="H26" i="142"/>
  <c r="I26" i="142"/>
  <c r="J26" i="142"/>
  <c r="K26" i="142"/>
  <c r="L26" i="142"/>
  <c r="B27" i="142"/>
  <c r="C27" i="142"/>
  <c r="D27" i="142"/>
  <c r="E27" i="142"/>
  <c r="F27" i="142"/>
  <c r="G27" i="142"/>
  <c r="H27" i="142"/>
  <c r="I27" i="142"/>
  <c r="J27" i="142"/>
  <c r="K27" i="142"/>
  <c r="L27" i="142"/>
  <c r="B28" i="142"/>
  <c r="C28" i="142"/>
  <c r="D28" i="142"/>
  <c r="E28" i="142"/>
  <c r="F28" i="142"/>
  <c r="G28" i="142"/>
  <c r="H28" i="142"/>
  <c r="I28" i="142"/>
  <c r="J28" i="142"/>
  <c r="K28" i="142"/>
  <c r="L28" i="142"/>
  <c r="B29" i="142"/>
  <c r="C29" i="142"/>
  <c r="D29" i="142"/>
  <c r="E29" i="142"/>
  <c r="F29" i="142"/>
  <c r="G29" i="142"/>
  <c r="H29" i="142"/>
  <c r="I29" i="142"/>
  <c r="J29" i="142"/>
  <c r="K29" i="142"/>
  <c r="L29" i="142"/>
  <c r="B30" i="142"/>
  <c r="C30" i="142"/>
  <c r="D30" i="142"/>
  <c r="E30" i="142"/>
  <c r="F30" i="142"/>
  <c r="G30" i="142"/>
  <c r="H30" i="142"/>
  <c r="I30" i="142"/>
  <c r="J30" i="142"/>
  <c r="K30" i="142"/>
  <c r="L30" i="142"/>
  <c r="B31" i="142"/>
  <c r="C31" i="142"/>
  <c r="D31" i="142"/>
  <c r="E31" i="142"/>
  <c r="F31" i="142"/>
  <c r="G31" i="142"/>
  <c r="H31" i="142"/>
  <c r="I31" i="142"/>
  <c r="J31" i="142"/>
  <c r="K31" i="142"/>
  <c r="L31" i="142"/>
  <c r="B32" i="142"/>
  <c r="C32" i="142"/>
  <c r="D32" i="142"/>
  <c r="E32" i="142"/>
  <c r="F32" i="142"/>
  <c r="G32" i="142"/>
  <c r="H32" i="142"/>
  <c r="I32" i="142"/>
  <c r="J32" i="142"/>
  <c r="K32" i="142"/>
  <c r="L32" i="142"/>
  <c r="B33" i="142"/>
  <c r="C33" i="142"/>
  <c r="D33" i="142"/>
  <c r="E33" i="142"/>
  <c r="F33" i="142"/>
  <c r="G33" i="142"/>
  <c r="H33" i="142"/>
  <c r="I33" i="142"/>
  <c r="J33" i="142"/>
  <c r="K33" i="142"/>
  <c r="L33" i="142"/>
  <c r="B34" i="142"/>
  <c r="C34" i="142"/>
  <c r="D34" i="142"/>
  <c r="E34" i="142"/>
  <c r="F34" i="142"/>
  <c r="G34" i="142"/>
  <c r="H34" i="142"/>
  <c r="I34" i="142"/>
  <c r="J34" i="142"/>
  <c r="K34" i="142"/>
  <c r="L34" i="142"/>
  <c r="B35" i="142"/>
  <c r="C35" i="142"/>
  <c r="D35" i="142"/>
  <c r="E35" i="142"/>
  <c r="F35" i="142"/>
  <c r="G35" i="142"/>
  <c r="H35" i="142"/>
  <c r="I35" i="142"/>
  <c r="J35" i="142"/>
  <c r="K35" i="142"/>
  <c r="L35" i="142"/>
  <c r="B36" i="142"/>
  <c r="C36" i="142"/>
  <c r="D36" i="142"/>
  <c r="E36" i="142"/>
  <c r="F36" i="142"/>
  <c r="G36" i="142"/>
  <c r="H36" i="142"/>
  <c r="I36" i="142"/>
  <c r="J36" i="142"/>
  <c r="K36" i="142"/>
  <c r="L36" i="142"/>
  <c r="B37" i="142"/>
  <c r="C37" i="142"/>
  <c r="D37" i="142"/>
  <c r="E37" i="142"/>
  <c r="F37" i="142"/>
  <c r="G37" i="142"/>
  <c r="H37" i="142"/>
  <c r="I37" i="142"/>
  <c r="J37" i="142"/>
  <c r="K37" i="142"/>
  <c r="L37" i="142"/>
  <c r="B38" i="142"/>
  <c r="C38" i="142"/>
  <c r="D38" i="142"/>
  <c r="E38" i="142"/>
  <c r="F38" i="142"/>
  <c r="G38" i="142"/>
  <c r="H38" i="142"/>
  <c r="I38" i="142"/>
  <c r="J38" i="142"/>
  <c r="K38" i="142"/>
  <c r="L38" i="142"/>
  <c r="B39" i="142"/>
  <c r="C39" i="142"/>
  <c r="D39" i="142"/>
  <c r="E39" i="142"/>
  <c r="F39" i="142"/>
  <c r="G39" i="142"/>
  <c r="H39" i="142"/>
  <c r="I39" i="142"/>
  <c r="J39" i="142"/>
  <c r="K39" i="142"/>
  <c r="L39" i="142"/>
  <c r="B40" i="142"/>
  <c r="C40" i="142"/>
  <c r="D40" i="142"/>
  <c r="E40" i="142"/>
  <c r="F40" i="142"/>
  <c r="G40" i="142"/>
  <c r="H40" i="142"/>
  <c r="I40" i="142"/>
  <c r="J40" i="142"/>
  <c r="K40" i="142"/>
  <c r="L40" i="142"/>
  <c r="B41" i="142"/>
  <c r="C41" i="142"/>
  <c r="D41" i="142"/>
  <c r="E41" i="142"/>
  <c r="F41" i="142"/>
  <c r="G41" i="142"/>
  <c r="H41" i="142"/>
  <c r="I41" i="142"/>
  <c r="J41" i="142"/>
  <c r="K41" i="142"/>
  <c r="L41" i="142"/>
  <c r="B42" i="142"/>
  <c r="C42" i="142"/>
  <c r="D42" i="142"/>
  <c r="E42" i="142"/>
  <c r="F42" i="142"/>
  <c r="G42" i="142"/>
  <c r="H42" i="142"/>
  <c r="I42" i="142"/>
  <c r="J42" i="142"/>
  <c r="K42" i="142"/>
  <c r="L42" i="142"/>
  <c r="B43" i="142"/>
  <c r="C43" i="142"/>
  <c r="D43" i="142"/>
  <c r="E43" i="142"/>
  <c r="F43" i="142"/>
  <c r="G43" i="142"/>
  <c r="H43" i="142"/>
  <c r="I43" i="142"/>
  <c r="J43" i="142"/>
  <c r="K43" i="142"/>
  <c r="L43" i="142"/>
  <c r="B44" i="142"/>
  <c r="C44" i="142"/>
  <c r="D44" i="142"/>
  <c r="E44" i="142"/>
  <c r="F44" i="142"/>
  <c r="G44" i="142"/>
  <c r="H44" i="142"/>
  <c r="I44" i="142"/>
  <c r="J44" i="142"/>
  <c r="K44" i="142"/>
  <c r="L44" i="142"/>
  <c r="B45" i="142"/>
  <c r="C45" i="142"/>
  <c r="D45" i="142"/>
  <c r="E45" i="142"/>
  <c r="F45" i="142"/>
  <c r="G45" i="142"/>
  <c r="H45" i="142"/>
  <c r="I45" i="142"/>
  <c r="J45" i="142"/>
  <c r="K45" i="142"/>
  <c r="L45" i="142"/>
  <c r="B46" i="142"/>
  <c r="C46" i="142"/>
  <c r="D46" i="142"/>
  <c r="E46" i="142"/>
  <c r="F46" i="142"/>
  <c r="G46" i="142"/>
  <c r="H46" i="142"/>
  <c r="I46" i="142"/>
  <c r="J46" i="142"/>
  <c r="K46" i="142"/>
  <c r="L46" i="142"/>
  <c r="B47" i="142"/>
  <c r="C47" i="142"/>
  <c r="D47" i="142"/>
  <c r="E47" i="142"/>
  <c r="F47" i="142"/>
  <c r="G47" i="142"/>
  <c r="H47" i="142"/>
  <c r="I47" i="142"/>
  <c r="J47" i="142"/>
  <c r="K47" i="142"/>
  <c r="L47" i="142"/>
  <c r="B48" i="142"/>
  <c r="C48" i="142"/>
  <c r="D48" i="142"/>
  <c r="E48" i="142"/>
  <c r="F48" i="142"/>
  <c r="G48" i="142"/>
  <c r="H48" i="142"/>
  <c r="I48" i="142"/>
  <c r="J48" i="142"/>
  <c r="K48" i="142"/>
  <c r="L48" i="142"/>
  <c r="B49" i="142"/>
  <c r="C49" i="142"/>
  <c r="D49" i="142"/>
  <c r="E49" i="142"/>
  <c r="F49" i="142"/>
  <c r="G49" i="142"/>
  <c r="H49" i="142"/>
  <c r="I49" i="142"/>
  <c r="J49" i="142"/>
  <c r="K49" i="142"/>
  <c r="L49" i="142"/>
  <c r="B50" i="142"/>
  <c r="C50" i="142"/>
  <c r="D50" i="142"/>
  <c r="E50" i="142"/>
  <c r="F50" i="142"/>
  <c r="G50" i="142"/>
  <c r="H50" i="142"/>
  <c r="I50" i="142"/>
  <c r="J50" i="142"/>
  <c r="K50" i="142"/>
  <c r="L50" i="142"/>
  <c r="B51" i="142"/>
  <c r="C51" i="142"/>
  <c r="D51" i="142"/>
  <c r="E51" i="142"/>
  <c r="F51" i="142"/>
  <c r="G51" i="142"/>
  <c r="H51" i="142"/>
  <c r="I51" i="142"/>
  <c r="J51" i="142"/>
  <c r="K51" i="142"/>
  <c r="L51" i="142"/>
  <c r="B52" i="142"/>
  <c r="C52" i="142"/>
  <c r="D52" i="142"/>
  <c r="E52" i="142"/>
  <c r="F52" i="142"/>
  <c r="G52" i="142"/>
  <c r="H52" i="142"/>
  <c r="I52" i="142"/>
  <c r="J52" i="142"/>
  <c r="K52" i="142"/>
  <c r="L52" i="142"/>
  <c r="O56" i="142"/>
  <c r="N3" i="152"/>
  <c r="O3" i="152"/>
  <c r="N4" i="152"/>
  <c r="O4" i="152"/>
  <c r="N5" i="152"/>
  <c r="O5" i="152"/>
  <c r="N6" i="152"/>
  <c r="O6" i="152"/>
  <c r="N7" i="152"/>
  <c r="O7" i="152"/>
  <c r="N8" i="152"/>
  <c r="O8" i="152"/>
  <c r="N9" i="152"/>
  <c r="O9" i="152"/>
  <c r="N10" i="152"/>
  <c r="O10" i="152"/>
  <c r="N11" i="152"/>
  <c r="O11" i="152"/>
  <c r="N12" i="152"/>
  <c r="O12" i="152"/>
  <c r="N13" i="152"/>
  <c r="O13" i="152"/>
  <c r="N14" i="152"/>
  <c r="O14" i="152"/>
  <c r="N15" i="152"/>
  <c r="O15" i="152"/>
  <c r="N16" i="152"/>
  <c r="O16" i="152"/>
  <c r="N17" i="152"/>
  <c r="O17" i="152"/>
  <c r="N18" i="152"/>
  <c r="O18" i="152"/>
  <c r="N19" i="152"/>
  <c r="O19" i="152"/>
  <c r="N20" i="152"/>
  <c r="O20" i="152"/>
  <c r="N21" i="152"/>
  <c r="O21" i="152"/>
  <c r="N22" i="152"/>
  <c r="O22" i="152"/>
  <c r="N23" i="152"/>
  <c r="O23" i="152"/>
  <c r="N24" i="152"/>
  <c r="O24" i="152"/>
  <c r="N25" i="152"/>
  <c r="O25" i="152"/>
  <c r="N26" i="152"/>
  <c r="O26" i="152"/>
  <c r="N27" i="152"/>
  <c r="O27" i="152"/>
  <c r="N28" i="152"/>
  <c r="O28" i="152"/>
  <c r="N29" i="152"/>
  <c r="O29" i="152"/>
  <c r="N30" i="152"/>
  <c r="O30" i="152"/>
  <c r="N31" i="152"/>
  <c r="O31" i="152"/>
  <c r="N32" i="152"/>
  <c r="O32" i="152"/>
  <c r="N33" i="152"/>
  <c r="O33" i="152"/>
  <c r="N34" i="152"/>
  <c r="O34" i="152"/>
  <c r="N35" i="152"/>
  <c r="O35" i="152"/>
  <c r="N36" i="152"/>
  <c r="O36" i="152"/>
  <c r="N37" i="152"/>
  <c r="O37" i="152"/>
  <c r="N38" i="152"/>
  <c r="O38" i="152"/>
  <c r="N39" i="152"/>
  <c r="O39" i="152"/>
  <c r="N40" i="152"/>
  <c r="O40" i="152"/>
  <c r="N41" i="152"/>
  <c r="O41" i="152"/>
  <c r="N42" i="152"/>
  <c r="O42" i="152"/>
  <c r="N43" i="152"/>
  <c r="O43" i="152"/>
  <c r="N44" i="152"/>
  <c r="O44" i="152"/>
  <c r="N45" i="152"/>
  <c r="O45" i="152"/>
  <c r="N46" i="152"/>
  <c r="O46" i="152"/>
  <c r="N47" i="152"/>
  <c r="O47" i="152"/>
  <c r="N48" i="152"/>
  <c r="O48" i="152"/>
  <c r="N49" i="152"/>
  <c r="O49" i="152"/>
  <c r="N50" i="152"/>
  <c r="O50" i="152"/>
  <c r="N51" i="152"/>
  <c r="O51" i="152"/>
  <c r="N52" i="152"/>
  <c r="O52" i="152"/>
  <c r="N53" i="152"/>
  <c r="O53" i="152"/>
  <c r="N2" i="152"/>
  <c r="O2" i="152"/>
  <c r="P12" i="152"/>
  <c r="Q12" i="152"/>
  <c r="P11" i="152"/>
  <c r="Q11" i="152"/>
  <c r="P10" i="152"/>
  <c r="Q10" i="152"/>
  <c r="P9" i="152"/>
  <c r="Q9" i="152"/>
  <c r="P8" i="152"/>
  <c r="Q8" i="152"/>
  <c r="P7" i="152"/>
  <c r="Q7" i="152"/>
  <c r="P6" i="152"/>
  <c r="Q6" i="152"/>
  <c r="P5" i="152"/>
  <c r="Q5" i="152"/>
  <c r="P4" i="152"/>
  <c r="Q4" i="152"/>
  <c r="P3" i="152"/>
  <c r="Q3" i="152"/>
  <c r="P2" i="152"/>
  <c r="Q2" i="152"/>
  <c r="B3" i="151"/>
  <c r="C3" i="151"/>
  <c r="D3" i="151"/>
  <c r="E3" i="151"/>
  <c r="F3" i="151"/>
  <c r="G3" i="151"/>
  <c r="H3" i="151"/>
  <c r="I3" i="151"/>
  <c r="J3" i="151"/>
  <c r="K3" i="151"/>
  <c r="L3" i="151"/>
  <c r="N3" i="151"/>
  <c r="O3" i="151"/>
  <c r="B4" i="151"/>
  <c r="C4" i="151"/>
  <c r="D4" i="151"/>
  <c r="E4" i="151"/>
  <c r="F4" i="151"/>
  <c r="G4" i="151"/>
  <c r="H4" i="151"/>
  <c r="I4" i="151"/>
  <c r="J4" i="151"/>
  <c r="K4" i="151"/>
  <c r="L4" i="151"/>
  <c r="N4" i="151"/>
  <c r="O4" i="151"/>
  <c r="B5" i="151"/>
  <c r="C5" i="151"/>
  <c r="D5" i="151"/>
  <c r="E5" i="151"/>
  <c r="F5" i="151"/>
  <c r="G5" i="151"/>
  <c r="H5" i="151"/>
  <c r="I5" i="151"/>
  <c r="J5" i="151"/>
  <c r="K5" i="151"/>
  <c r="L5" i="151"/>
  <c r="N5" i="151"/>
  <c r="O5" i="151"/>
  <c r="B6" i="151"/>
  <c r="C6" i="151"/>
  <c r="D6" i="151"/>
  <c r="E6" i="151"/>
  <c r="F6" i="151"/>
  <c r="G6" i="151"/>
  <c r="H6" i="151"/>
  <c r="I6" i="151"/>
  <c r="J6" i="151"/>
  <c r="K6" i="151"/>
  <c r="L6" i="151"/>
  <c r="N6" i="151"/>
  <c r="O6" i="151"/>
  <c r="B7" i="151"/>
  <c r="C7" i="151"/>
  <c r="D7" i="151"/>
  <c r="E7" i="151"/>
  <c r="F7" i="151"/>
  <c r="G7" i="151"/>
  <c r="H7" i="151"/>
  <c r="I7" i="151"/>
  <c r="J7" i="151"/>
  <c r="K7" i="151"/>
  <c r="L7" i="151"/>
  <c r="N7" i="151"/>
  <c r="O7" i="151"/>
  <c r="B8" i="151"/>
  <c r="C8" i="151"/>
  <c r="D8" i="151"/>
  <c r="E8" i="151"/>
  <c r="F8" i="151"/>
  <c r="G8" i="151"/>
  <c r="H8" i="151"/>
  <c r="I8" i="151"/>
  <c r="J8" i="151"/>
  <c r="K8" i="151"/>
  <c r="L8" i="151"/>
  <c r="N8" i="151"/>
  <c r="O8" i="151"/>
  <c r="B9" i="151"/>
  <c r="C9" i="151"/>
  <c r="D9" i="151"/>
  <c r="E9" i="151"/>
  <c r="F9" i="151"/>
  <c r="G9" i="151"/>
  <c r="H9" i="151"/>
  <c r="I9" i="151"/>
  <c r="J9" i="151"/>
  <c r="K9" i="151"/>
  <c r="L9" i="151"/>
  <c r="N9" i="151"/>
  <c r="O9" i="151"/>
  <c r="B10" i="151"/>
  <c r="C10" i="151"/>
  <c r="D10" i="151"/>
  <c r="E10" i="151"/>
  <c r="F10" i="151"/>
  <c r="G10" i="151"/>
  <c r="H10" i="151"/>
  <c r="I10" i="151"/>
  <c r="J10" i="151"/>
  <c r="K10" i="151"/>
  <c r="L10" i="151"/>
  <c r="N10" i="151"/>
  <c r="O10" i="151"/>
  <c r="B11" i="151"/>
  <c r="C11" i="151"/>
  <c r="D11" i="151"/>
  <c r="E11" i="151"/>
  <c r="F11" i="151"/>
  <c r="G11" i="151"/>
  <c r="H11" i="151"/>
  <c r="I11" i="151"/>
  <c r="J11" i="151"/>
  <c r="K11" i="151"/>
  <c r="L11" i="151"/>
  <c r="N11" i="151"/>
  <c r="O11" i="151"/>
  <c r="B12" i="151"/>
  <c r="C12" i="151"/>
  <c r="D12" i="151"/>
  <c r="E12" i="151"/>
  <c r="F12" i="151"/>
  <c r="G12" i="151"/>
  <c r="H12" i="151"/>
  <c r="I12" i="151"/>
  <c r="J12" i="151"/>
  <c r="K12" i="151"/>
  <c r="L12" i="151"/>
  <c r="N12" i="151"/>
  <c r="O12" i="151"/>
  <c r="B13" i="151"/>
  <c r="C13" i="151"/>
  <c r="D13" i="151"/>
  <c r="E13" i="151"/>
  <c r="F13" i="151"/>
  <c r="G13" i="151"/>
  <c r="H13" i="151"/>
  <c r="I13" i="151"/>
  <c r="J13" i="151"/>
  <c r="K13" i="151"/>
  <c r="L13" i="151"/>
  <c r="N13" i="151"/>
  <c r="O13" i="151"/>
  <c r="B14" i="151"/>
  <c r="C14" i="151"/>
  <c r="D14" i="151"/>
  <c r="E14" i="151"/>
  <c r="F14" i="151"/>
  <c r="G14" i="151"/>
  <c r="H14" i="151"/>
  <c r="I14" i="151"/>
  <c r="J14" i="151"/>
  <c r="K14" i="151"/>
  <c r="L14" i="151"/>
  <c r="N14" i="151"/>
  <c r="O14" i="151"/>
  <c r="B15" i="151"/>
  <c r="C15" i="151"/>
  <c r="D15" i="151"/>
  <c r="E15" i="151"/>
  <c r="F15" i="151"/>
  <c r="G15" i="151"/>
  <c r="H15" i="151"/>
  <c r="I15" i="151"/>
  <c r="J15" i="151"/>
  <c r="K15" i="151"/>
  <c r="L15" i="151"/>
  <c r="N15" i="151"/>
  <c r="O15" i="151"/>
  <c r="B16" i="151"/>
  <c r="C16" i="151"/>
  <c r="D16" i="151"/>
  <c r="E16" i="151"/>
  <c r="F16" i="151"/>
  <c r="G16" i="151"/>
  <c r="H16" i="151"/>
  <c r="I16" i="151"/>
  <c r="J16" i="151"/>
  <c r="K16" i="151"/>
  <c r="L16" i="151"/>
  <c r="N16" i="151"/>
  <c r="O16" i="151"/>
  <c r="B17" i="151"/>
  <c r="C17" i="151"/>
  <c r="D17" i="151"/>
  <c r="E17" i="151"/>
  <c r="F17" i="151"/>
  <c r="G17" i="151"/>
  <c r="H17" i="151"/>
  <c r="I17" i="151"/>
  <c r="J17" i="151"/>
  <c r="K17" i="151"/>
  <c r="L17" i="151"/>
  <c r="N17" i="151"/>
  <c r="O17" i="151"/>
  <c r="B18" i="151"/>
  <c r="C18" i="151"/>
  <c r="D18" i="151"/>
  <c r="E18" i="151"/>
  <c r="F18" i="151"/>
  <c r="G18" i="151"/>
  <c r="H18" i="151"/>
  <c r="I18" i="151"/>
  <c r="J18" i="151"/>
  <c r="K18" i="151"/>
  <c r="L18" i="151"/>
  <c r="N18" i="151"/>
  <c r="O18" i="151"/>
  <c r="B19" i="151"/>
  <c r="C19" i="151"/>
  <c r="D19" i="151"/>
  <c r="E19" i="151"/>
  <c r="F19" i="151"/>
  <c r="G19" i="151"/>
  <c r="H19" i="151"/>
  <c r="I19" i="151"/>
  <c r="J19" i="151"/>
  <c r="K19" i="151"/>
  <c r="L19" i="151"/>
  <c r="N19" i="151"/>
  <c r="O19" i="151"/>
  <c r="B20" i="151"/>
  <c r="C20" i="151"/>
  <c r="D20" i="151"/>
  <c r="E20" i="151"/>
  <c r="F20" i="151"/>
  <c r="G20" i="151"/>
  <c r="H20" i="151"/>
  <c r="I20" i="151"/>
  <c r="J20" i="151"/>
  <c r="K20" i="151"/>
  <c r="L20" i="151"/>
  <c r="N20" i="151"/>
  <c r="O20" i="151"/>
  <c r="B21" i="151"/>
  <c r="C21" i="151"/>
  <c r="D21" i="151"/>
  <c r="E21" i="151"/>
  <c r="F21" i="151"/>
  <c r="G21" i="151"/>
  <c r="H21" i="151"/>
  <c r="I21" i="151"/>
  <c r="J21" i="151"/>
  <c r="K21" i="151"/>
  <c r="L21" i="151"/>
  <c r="N21" i="151"/>
  <c r="O21" i="151"/>
  <c r="B22" i="151"/>
  <c r="C22" i="151"/>
  <c r="D22" i="151"/>
  <c r="E22" i="151"/>
  <c r="F22" i="151"/>
  <c r="G22" i="151"/>
  <c r="H22" i="151"/>
  <c r="I22" i="151"/>
  <c r="J22" i="151"/>
  <c r="K22" i="151"/>
  <c r="L22" i="151"/>
  <c r="N22" i="151"/>
  <c r="O22" i="151"/>
  <c r="B23" i="151"/>
  <c r="C23" i="151"/>
  <c r="D23" i="151"/>
  <c r="E23" i="151"/>
  <c r="F23" i="151"/>
  <c r="G23" i="151"/>
  <c r="H23" i="151"/>
  <c r="I23" i="151"/>
  <c r="J23" i="151"/>
  <c r="K23" i="151"/>
  <c r="L23" i="151"/>
  <c r="N23" i="151"/>
  <c r="O23" i="151"/>
  <c r="B24" i="151"/>
  <c r="C24" i="151"/>
  <c r="D24" i="151"/>
  <c r="E24" i="151"/>
  <c r="F24" i="151"/>
  <c r="G24" i="151"/>
  <c r="H24" i="151"/>
  <c r="I24" i="151"/>
  <c r="J24" i="151"/>
  <c r="K24" i="151"/>
  <c r="L24" i="151"/>
  <c r="N24" i="151"/>
  <c r="O24" i="151"/>
  <c r="B25" i="151"/>
  <c r="C25" i="151"/>
  <c r="D25" i="151"/>
  <c r="E25" i="151"/>
  <c r="F25" i="151"/>
  <c r="G25" i="151"/>
  <c r="H25" i="151"/>
  <c r="I25" i="151"/>
  <c r="J25" i="151"/>
  <c r="K25" i="151"/>
  <c r="L25" i="151"/>
  <c r="N25" i="151"/>
  <c r="O25" i="151"/>
  <c r="B26" i="151"/>
  <c r="C26" i="151"/>
  <c r="D26" i="151"/>
  <c r="E26" i="151"/>
  <c r="F26" i="151"/>
  <c r="G26" i="151"/>
  <c r="H26" i="151"/>
  <c r="I26" i="151"/>
  <c r="J26" i="151"/>
  <c r="K26" i="151"/>
  <c r="L26" i="151"/>
  <c r="N26" i="151"/>
  <c r="O26" i="151"/>
  <c r="B27" i="151"/>
  <c r="C27" i="151"/>
  <c r="D27" i="151"/>
  <c r="E27" i="151"/>
  <c r="F27" i="151"/>
  <c r="G27" i="151"/>
  <c r="H27" i="151"/>
  <c r="I27" i="151"/>
  <c r="J27" i="151"/>
  <c r="K27" i="151"/>
  <c r="L27" i="151"/>
  <c r="N27" i="151"/>
  <c r="O27" i="151"/>
  <c r="B28" i="151"/>
  <c r="C28" i="151"/>
  <c r="D28" i="151"/>
  <c r="E28" i="151"/>
  <c r="F28" i="151"/>
  <c r="G28" i="151"/>
  <c r="H28" i="151"/>
  <c r="I28" i="151"/>
  <c r="J28" i="151"/>
  <c r="K28" i="151"/>
  <c r="L28" i="151"/>
  <c r="N28" i="151"/>
  <c r="O28" i="151"/>
  <c r="B29" i="151"/>
  <c r="C29" i="151"/>
  <c r="D29" i="151"/>
  <c r="E29" i="151"/>
  <c r="F29" i="151"/>
  <c r="G29" i="151"/>
  <c r="H29" i="151"/>
  <c r="I29" i="151"/>
  <c r="J29" i="151"/>
  <c r="K29" i="151"/>
  <c r="L29" i="151"/>
  <c r="N29" i="151"/>
  <c r="O29" i="151"/>
  <c r="B30" i="151"/>
  <c r="C30" i="151"/>
  <c r="D30" i="151"/>
  <c r="E30" i="151"/>
  <c r="F30" i="151"/>
  <c r="G30" i="151"/>
  <c r="H30" i="151"/>
  <c r="I30" i="151"/>
  <c r="J30" i="151"/>
  <c r="K30" i="151"/>
  <c r="L30" i="151"/>
  <c r="N30" i="151"/>
  <c r="O30" i="151"/>
  <c r="B31" i="151"/>
  <c r="C31" i="151"/>
  <c r="D31" i="151"/>
  <c r="E31" i="151"/>
  <c r="F31" i="151"/>
  <c r="G31" i="151"/>
  <c r="H31" i="151"/>
  <c r="I31" i="151"/>
  <c r="J31" i="151"/>
  <c r="K31" i="151"/>
  <c r="L31" i="151"/>
  <c r="N31" i="151"/>
  <c r="O31" i="151"/>
  <c r="B32" i="151"/>
  <c r="C32" i="151"/>
  <c r="D32" i="151"/>
  <c r="E32" i="151"/>
  <c r="F32" i="151"/>
  <c r="G32" i="151"/>
  <c r="H32" i="151"/>
  <c r="I32" i="151"/>
  <c r="J32" i="151"/>
  <c r="K32" i="151"/>
  <c r="L32" i="151"/>
  <c r="N32" i="151"/>
  <c r="O32" i="151"/>
  <c r="B33" i="151"/>
  <c r="C33" i="151"/>
  <c r="D33" i="151"/>
  <c r="E33" i="151"/>
  <c r="F33" i="151"/>
  <c r="G33" i="151"/>
  <c r="H33" i="151"/>
  <c r="I33" i="151"/>
  <c r="J33" i="151"/>
  <c r="K33" i="151"/>
  <c r="L33" i="151"/>
  <c r="N33" i="151"/>
  <c r="O33" i="151"/>
  <c r="B34" i="151"/>
  <c r="C34" i="151"/>
  <c r="D34" i="151"/>
  <c r="E34" i="151"/>
  <c r="F34" i="151"/>
  <c r="G34" i="151"/>
  <c r="H34" i="151"/>
  <c r="I34" i="151"/>
  <c r="J34" i="151"/>
  <c r="K34" i="151"/>
  <c r="L34" i="151"/>
  <c r="N34" i="151"/>
  <c r="O34" i="151"/>
  <c r="B35" i="151"/>
  <c r="C35" i="151"/>
  <c r="D35" i="151"/>
  <c r="E35" i="151"/>
  <c r="F35" i="151"/>
  <c r="G35" i="151"/>
  <c r="H35" i="151"/>
  <c r="I35" i="151"/>
  <c r="J35" i="151"/>
  <c r="K35" i="151"/>
  <c r="L35" i="151"/>
  <c r="N35" i="151"/>
  <c r="O35" i="151"/>
  <c r="B36" i="151"/>
  <c r="C36" i="151"/>
  <c r="D36" i="151"/>
  <c r="E36" i="151"/>
  <c r="F36" i="151"/>
  <c r="G36" i="151"/>
  <c r="H36" i="151"/>
  <c r="I36" i="151"/>
  <c r="J36" i="151"/>
  <c r="K36" i="151"/>
  <c r="L36" i="151"/>
  <c r="N36" i="151"/>
  <c r="O36" i="151"/>
  <c r="B37" i="151"/>
  <c r="C37" i="151"/>
  <c r="D37" i="151"/>
  <c r="E37" i="151"/>
  <c r="F37" i="151"/>
  <c r="G37" i="151"/>
  <c r="H37" i="151"/>
  <c r="I37" i="151"/>
  <c r="J37" i="151"/>
  <c r="K37" i="151"/>
  <c r="L37" i="151"/>
  <c r="N37" i="151"/>
  <c r="O37" i="151"/>
  <c r="B38" i="151"/>
  <c r="C38" i="151"/>
  <c r="D38" i="151"/>
  <c r="E38" i="151"/>
  <c r="F38" i="151"/>
  <c r="G38" i="151"/>
  <c r="H38" i="151"/>
  <c r="I38" i="151"/>
  <c r="J38" i="151"/>
  <c r="K38" i="151"/>
  <c r="L38" i="151"/>
  <c r="N38" i="151"/>
  <c r="O38" i="151"/>
  <c r="B39" i="151"/>
  <c r="C39" i="151"/>
  <c r="D39" i="151"/>
  <c r="E39" i="151"/>
  <c r="F39" i="151"/>
  <c r="G39" i="151"/>
  <c r="H39" i="151"/>
  <c r="I39" i="151"/>
  <c r="J39" i="151"/>
  <c r="K39" i="151"/>
  <c r="L39" i="151"/>
  <c r="N39" i="151"/>
  <c r="O39" i="151"/>
  <c r="B40" i="151"/>
  <c r="C40" i="151"/>
  <c r="D40" i="151"/>
  <c r="E40" i="151"/>
  <c r="F40" i="151"/>
  <c r="G40" i="151"/>
  <c r="H40" i="151"/>
  <c r="I40" i="151"/>
  <c r="J40" i="151"/>
  <c r="K40" i="151"/>
  <c r="L40" i="151"/>
  <c r="N40" i="151"/>
  <c r="O40" i="151"/>
  <c r="B41" i="151"/>
  <c r="C41" i="151"/>
  <c r="D41" i="151"/>
  <c r="E41" i="151"/>
  <c r="F41" i="151"/>
  <c r="G41" i="151"/>
  <c r="H41" i="151"/>
  <c r="I41" i="151"/>
  <c r="J41" i="151"/>
  <c r="K41" i="151"/>
  <c r="L41" i="151"/>
  <c r="N41" i="151"/>
  <c r="O41" i="151"/>
  <c r="B42" i="151"/>
  <c r="C42" i="151"/>
  <c r="D42" i="151"/>
  <c r="E42" i="151"/>
  <c r="F42" i="151"/>
  <c r="G42" i="151"/>
  <c r="H42" i="151"/>
  <c r="I42" i="151"/>
  <c r="J42" i="151"/>
  <c r="K42" i="151"/>
  <c r="L42" i="151"/>
  <c r="N42" i="151"/>
  <c r="O42" i="151"/>
  <c r="B43" i="151"/>
  <c r="C43" i="151"/>
  <c r="D43" i="151"/>
  <c r="E43" i="151"/>
  <c r="F43" i="151"/>
  <c r="G43" i="151"/>
  <c r="H43" i="151"/>
  <c r="I43" i="151"/>
  <c r="J43" i="151"/>
  <c r="K43" i="151"/>
  <c r="L43" i="151"/>
  <c r="N43" i="151"/>
  <c r="O43" i="151"/>
  <c r="B44" i="151"/>
  <c r="C44" i="151"/>
  <c r="D44" i="151"/>
  <c r="E44" i="151"/>
  <c r="F44" i="151"/>
  <c r="G44" i="151"/>
  <c r="H44" i="151"/>
  <c r="I44" i="151"/>
  <c r="J44" i="151"/>
  <c r="K44" i="151"/>
  <c r="L44" i="151"/>
  <c r="N44" i="151"/>
  <c r="O44" i="151"/>
  <c r="B45" i="151"/>
  <c r="C45" i="151"/>
  <c r="D45" i="151"/>
  <c r="E45" i="151"/>
  <c r="F45" i="151"/>
  <c r="G45" i="151"/>
  <c r="H45" i="151"/>
  <c r="I45" i="151"/>
  <c r="J45" i="151"/>
  <c r="K45" i="151"/>
  <c r="L45" i="151"/>
  <c r="N45" i="151"/>
  <c r="O45" i="151"/>
  <c r="B46" i="151"/>
  <c r="C46" i="151"/>
  <c r="D46" i="151"/>
  <c r="E46" i="151"/>
  <c r="F46" i="151"/>
  <c r="G46" i="151"/>
  <c r="H46" i="151"/>
  <c r="I46" i="151"/>
  <c r="J46" i="151"/>
  <c r="K46" i="151"/>
  <c r="L46" i="151"/>
  <c r="N46" i="151"/>
  <c r="O46" i="151"/>
  <c r="B47" i="151"/>
  <c r="C47" i="151"/>
  <c r="D47" i="151"/>
  <c r="E47" i="151"/>
  <c r="F47" i="151"/>
  <c r="G47" i="151"/>
  <c r="H47" i="151"/>
  <c r="I47" i="151"/>
  <c r="J47" i="151"/>
  <c r="K47" i="151"/>
  <c r="L47" i="151"/>
  <c r="N47" i="151"/>
  <c r="O47" i="151"/>
  <c r="B48" i="151"/>
  <c r="C48" i="151"/>
  <c r="D48" i="151"/>
  <c r="E48" i="151"/>
  <c r="F48" i="151"/>
  <c r="G48" i="151"/>
  <c r="H48" i="151"/>
  <c r="I48" i="151"/>
  <c r="J48" i="151"/>
  <c r="K48" i="151"/>
  <c r="L48" i="151"/>
  <c r="N48" i="151"/>
  <c r="O48" i="151"/>
  <c r="B49" i="151"/>
  <c r="C49" i="151"/>
  <c r="D49" i="151"/>
  <c r="E49" i="151"/>
  <c r="F49" i="151"/>
  <c r="G49" i="151"/>
  <c r="H49" i="151"/>
  <c r="I49" i="151"/>
  <c r="J49" i="151"/>
  <c r="K49" i="151"/>
  <c r="L49" i="151"/>
  <c r="N49" i="151"/>
  <c r="O49" i="151"/>
  <c r="B50" i="151"/>
  <c r="C50" i="151"/>
  <c r="D50" i="151"/>
  <c r="E50" i="151"/>
  <c r="F50" i="151"/>
  <c r="G50" i="151"/>
  <c r="H50" i="151"/>
  <c r="I50" i="151"/>
  <c r="J50" i="151"/>
  <c r="K50" i="151"/>
  <c r="L50" i="151"/>
  <c r="N50" i="151"/>
  <c r="O50" i="151"/>
  <c r="B51" i="151"/>
  <c r="C51" i="151"/>
  <c r="D51" i="151"/>
  <c r="E51" i="151"/>
  <c r="F51" i="151"/>
  <c r="G51" i="151"/>
  <c r="H51" i="151"/>
  <c r="I51" i="151"/>
  <c r="J51" i="151"/>
  <c r="K51" i="151"/>
  <c r="L51" i="151"/>
  <c r="N51" i="151"/>
  <c r="O51" i="151"/>
  <c r="B52" i="151"/>
  <c r="C52" i="151"/>
  <c r="D52" i="151"/>
  <c r="E52" i="151"/>
  <c r="F52" i="151"/>
  <c r="G52" i="151"/>
  <c r="H52" i="151"/>
  <c r="I52" i="151"/>
  <c r="J52" i="151"/>
  <c r="K52" i="151"/>
  <c r="L52" i="151"/>
  <c r="N52" i="151"/>
  <c r="O52" i="151"/>
  <c r="B53" i="151"/>
  <c r="C53" i="151"/>
  <c r="D53" i="151"/>
  <c r="E53" i="151"/>
  <c r="F53" i="151"/>
  <c r="G53" i="151"/>
  <c r="H53" i="151"/>
  <c r="I53" i="151"/>
  <c r="J53" i="151"/>
  <c r="K53" i="151"/>
  <c r="L53" i="151"/>
  <c r="N53" i="151"/>
  <c r="O53" i="151"/>
  <c r="L2" i="151"/>
  <c r="K2" i="151"/>
  <c r="J2" i="151"/>
  <c r="I2" i="151"/>
  <c r="H2" i="151"/>
  <c r="G2" i="151"/>
  <c r="F2" i="151"/>
  <c r="E2" i="151"/>
  <c r="D2" i="151"/>
  <c r="C2" i="151"/>
  <c r="B2" i="151"/>
  <c r="P12" i="151"/>
  <c r="Q12" i="151"/>
  <c r="P11" i="151"/>
  <c r="Q11" i="151"/>
  <c r="P10" i="151"/>
  <c r="Q10" i="151"/>
  <c r="P9" i="151"/>
  <c r="Q9" i="151"/>
  <c r="P8" i="151"/>
  <c r="Q8" i="151"/>
  <c r="P7" i="151"/>
  <c r="Q7" i="151"/>
  <c r="P6" i="151"/>
  <c r="Q6" i="151"/>
  <c r="P5" i="151"/>
  <c r="Q5" i="151"/>
  <c r="P4" i="151"/>
  <c r="Q4" i="151"/>
  <c r="P3" i="151"/>
  <c r="Q3" i="151"/>
  <c r="P2" i="151"/>
  <c r="Q2" i="151"/>
  <c r="N2" i="151"/>
  <c r="O2" i="151"/>
  <c r="B3" i="150"/>
  <c r="C3" i="150"/>
  <c r="D3" i="150"/>
  <c r="E3" i="150"/>
  <c r="F3" i="150"/>
  <c r="G3" i="150"/>
  <c r="H3" i="150"/>
  <c r="I3" i="150"/>
  <c r="J3" i="150"/>
  <c r="K3" i="150"/>
  <c r="L3" i="150"/>
  <c r="N3" i="150"/>
  <c r="O3" i="150"/>
  <c r="B4" i="150"/>
  <c r="C4" i="150"/>
  <c r="D4" i="150"/>
  <c r="E4" i="150"/>
  <c r="F4" i="150"/>
  <c r="G4" i="150"/>
  <c r="H4" i="150"/>
  <c r="I4" i="150"/>
  <c r="J4" i="150"/>
  <c r="K4" i="150"/>
  <c r="L4" i="150"/>
  <c r="N4" i="150"/>
  <c r="O4" i="150"/>
  <c r="B5" i="150"/>
  <c r="C5" i="150"/>
  <c r="D5" i="150"/>
  <c r="E5" i="150"/>
  <c r="F5" i="150"/>
  <c r="G5" i="150"/>
  <c r="H5" i="150"/>
  <c r="I5" i="150"/>
  <c r="J5" i="150"/>
  <c r="K5" i="150"/>
  <c r="L5" i="150"/>
  <c r="N5" i="150"/>
  <c r="O5" i="150"/>
  <c r="B6" i="150"/>
  <c r="C6" i="150"/>
  <c r="D6" i="150"/>
  <c r="E6" i="150"/>
  <c r="F6" i="150"/>
  <c r="G6" i="150"/>
  <c r="H6" i="150"/>
  <c r="I6" i="150"/>
  <c r="J6" i="150"/>
  <c r="K6" i="150"/>
  <c r="L6" i="150"/>
  <c r="N6" i="150"/>
  <c r="O6" i="150"/>
  <c r="B7" i="150"/>
  <c r="C7" i="150"/>
  <c r="D7" i="150"/>
  <c r="E7" i="150"/>
  <c r="F7" i="150"/>
  <c r="G7" i="150"/>
  <c r="H7" i="150"/>
  <c r="I7" i="150"/>
  <c r="J7" i="150"/>
  <c r="K7" i="150"/>
  <c r="L7" i="150"/>
  <c r="N7" i="150"/>
  <c r="O7" i="150"/>
  <c r="B8" i="150"/>
  <c r="C8" i="150"/>
  <c r="D8" i="150"/>
  <c r="E8" i="150"/>
  <c r="F8" i="150"/>
  <c r="G8" i="150"/>
  <c r="H8" i="150"/>
  <c r="I8" i="150"/>
  <c r="J8" i="150"/>
  <c r="K8" i="150"/>
  <c r="L8" i="150"/>
  <c r="N8" i="150"/>
  <c r="O8" i="150"/>
  <c r="B9" i="150"/>
  <c r="C9" i="150"/>
  <c r="D9" i="150"/>
  <c r="E9" i="150"/>
  <c r="F9" i="150"/>
  <c r="G9" i="150"/>
  <c r="H9" i="150"/>
  <c r="I9" i="150"/>
  <c r="J9" i="150"/>
  <c r="K9" i="150"/>
  <c r="L9" i="150"/>
  <c r="N9" i="150"/>
  <c r="O9" i="150"/>
  <c r="B10" i="150"/>
  <c r="C10" i="150"/>
  <c r="D10" i="150"/>
  <c r="E10" i="150"/>
  <c r="F10" i="150"/>
  <c r="G10" i="150"/>
  <c r="H10" i="150"/>
  <c r="I10" i="150"/>
  <c r="J10" i="150"/>
  <c r="K10" i="150"/>
  <c r="L10" i="150"/>
  <c r="N10" i="150"/>
  <c r="O10" i="150"/>
  <c r="B11" i="150"/>
  <c r="C11" i="150"/>
  <c r="D11" i="150"/>
  <c r="E11" i="150"/>
  <c r="F11" i="150"/>
  <c r="G11" i="150"/>
  <c r="H11" i="150"/>
  <c r="I11" i="150"/>
  <c r="J11" i="150"/>
  <c r="K11" i="150"/>
  <c r="L11" i="150"/>
  <c r="N11" i="150"/>
  <c r="O11" i="150"/>
  <c r="B12" i="150"/>
  <c r="C12" i="150"/>
  <c r="D12" i="150"/>
  <c r="E12" i="150"/>
  <c r="F12" i="150"/>
  <c r="G12" i="150"/>
  <c r="H12" i="150"/>
  <c r="I12" i="150"/>
  <c r="J12" i="150"/>
  <c r="K12" i="150"/>
  <c r="L12" i="150"/>
  <c r="N12" i="150"/>
  <c r="O12" i="150"/>
  <c r="B13" i="150"/>
  <c r="C13" i="150"/>
  <c r="D13" i="150"/>
  <c r="E13" i="150"/>
  <c r="F13" i="150"/>
  <c r="G13" i="150"/>
  <c r="H13" i="150"/>
  <c r="I13" i="150"/>
  <c r="J13" i="150"/>
  <c r="K13" i="150"/>
  <c r="L13" i="150"/>
  <c r="N13" i="150"/>
  <c r="O13" i="150"/>
  <c r="B14" i="150"/>
  <c r="C14" i="150"/>
  <c r="D14" i="150"/>
  <c r="E14" i="150"/>
  <c r="F14" i="150"/>
  <c r="G14" i="150"/>
  <c r="H14" i="150"/>
  <c r="I14" i="150"/>
  <c r="J14" i="150"/>
  <c r="K14" i="150"/>
  <c r="L14" i="150"/>
  <c r="N14" i="150"/>
  <c r="O14" i="150"/>
  <c r="B15" i="150"/>
  <c r="C15" i="150"/>
  <c r="D15" i="150"/>
  <c r="E15" i="150"/>
  <c r="F15" i="150"/>
  <c r="G15" i="150"/>
  <c r="H15" i="150"/>
  <c r="I15" i="150"/>
  <c r="J15" i="150"/>
  <c r="K15" i="150"/>
  <c r="L15" i="150"/>
  <c r="N15" i="150"/>
  <c r="O15" i="150"/>
  <c r="B16" i="150"/>
  <c r="C16" i="150"/>
  <c r="D16" i="150"/>
  <c r="E16" i="150"/>
  <c r="F16" i="150"/>
  <c r="G16" i="150"/>
  <c r="H16" i="150"/>
  <c r="I16" i="150"/>
  <c r="J16" i="150"/>
  <c r="K16" i="150"/>
  <c r="L16" i="150"/>
  <c r="N16" i="150"/>
  <c r="O16" i="150"/>
  <c r="B17" i="150"/>
  <c r="C17" i="150"/>
  <c r="D17" i="150"/>
  <c r="E17" i="150"/>
  <c r="F17" i="150"/>
  <c r="G17" i="150"/>
  <c r="H17" i="150"/>
  <c r="I17" i="150"/>
  <c r="J17" i="150"/>
  <c r="K17" i="150"/>
  <c r="L17" i="150"/>
  <c r="N17" i="150"/>
  <c r="O17" i="150"/>
  <c r="B18" i="150"/>
  <c r="C18" i="150"/>
  <c r="D18" i="150"/>
  <c r="E18" i="150"/>
  <c r="F18" i="150"/>
  <c r="G18" i="150"/>
  <c r="H18" i="150"/>
  <c r="I18" i="150"/>
  <c r="J18" i="150"/>
  <c r="K18" i="150"/>
  <c r="L18" i="150"/>
  <c r="N18" i="150"/>
  <c r="O18" i="150"/>
  <c r="B19" i="150"/>
  <c r="C19" i="150"/>
  <c r="D19" i="150"/>
  <c r="E19" i="150"/>
  <c r="F19" i="150"/>
  <c r="G19" i="150"/>
  <c r="H19" i="150"/>
  <c r="I19" i="150"/>
  <c r="J19" i="150"/>
  <c r="K19" i="150"/>
  <c r="L19" i="150"/>
  <c r="N19" i="150"/>
  <c r="O19" i="150"/>
  <c r="B20" i="150"/>
  <c r="C20" i="150"/>
  <c r="D20" i="150"/>
  <c r="E20" i="150"/>
  <c r="F20" i="150"/>
  <c r="G20" i="150"/>
  <c r="H20" i="150"/>
  <c r="I20" i="150"/>
  <c r="J20" i="150"/>
  <c r="K20" i="150"/>
  <c r="L20" i="150"/>
  <c r="N20" i="150"/>
  <c r="O20" i="150"/>
  <c r="B21" i="150"/>
  <c r="C21" i="150"/>
  <c r="D21" i="150"/>
  <c r="E21" i="150"/>
  <c r="F21" i="150"/>
  <c r="G21" i="150"/>
  <c r="H21" i="150"/>
  <c r="I21" i="150"/>
  <c r="J21" i="150"/>
  <c r="K21" i="150"/>
  <c r="L21" i="150"/>
  <c r="N21" i="150"/>
  <c r="O21" i="150"/>
  <c r="B22" i="150"/>
  <c r="C22" i="150"/>
  <c r="D22" i="150"/>
  <c r="E22" i="150"/>
  <c r="F22" i="150"/>
  <c r="G22" i="150"/>
  <c r="H22" i="150"/>
  <c r="I22" i="150"/>
  <c r="J22" i="150"/>
  <c r="K22" i="150"/>
  <c r="L22" i="150"/>
  <c r="N22" i="150"/>
  <c r="O22" i="150"/>
  <c r="B23" i="150"/>
  <c r="C23" i="150"/>
  <c r="D23" i="150"/>
  <c r="E23" i="150"/>
  <c r="F23" i="150"/>
  <c r="G23" i="150"/>
  <c r="H23" i="150"/>
  <c r="I23" i="150"/>
  <c r="J23" i="150"/>
  <c r="K23" i="150"/>
  <c r="L23" i="150"/>
  <c r="N23" i="150"/>
  <c r="O23" i="150"/>
  <c r="B24" i="150"/>
  <c r="C24" i="150"/>
  <c r="D24" i="150"/>
  <c r="E24" i="150"/>
  <c r="F24" i="150"/>
  <c r="G24" i="150"/>
  <c r="H24" i="150"/>
  <c r="I24" i="150"/>
  <c r="J24" i="150"/>
  <c r="K24" i="150"/>
  <c r="L24" i="150"/>
  <c r="N24" i="150"/>
  <c r="O24" i="150"/>
  <c r="B25" i="150"/>
  <c r="C25" i="150"/>
  <c r="D25" i="150"/>
  <c r="E25" i="150"/>
  <c r="F25" i="150"/>
  <c r="G25" i="150"/>
  <c r="H25" i="150"/>
  <c r="I25" i="150"/>
  <c r="J25" i="150"/>
  <c r="K25" i="150"/>
  <c r="L25" i="150"/>
  <c r="N25" i="150"/>
  <c r="O25" i="150"/>
  <c r="B26" i="150"/>
  <c r="C26" i="150"/>
  <c r="D26" i="150"/>
  <c r="E26" i="150"/>
  <c r="F26" i="150"/>
  <c r="G26" i="150"/>
  <c r="H26" i="150"/>
  <c r="I26" i="150"/>
  <c r="J26" i="150"/>
  <c r="K26" i="150"/>
  <c r="L26" i="150"/>
  <c r="N26" i="150"/>
  <c r="O26" i="150"/>
  <c r="B27" i="150"/>
  <c r="C27" i="150"/>
  <c r="D27" i="150"/>
  <c r="E27" i="150"/>
  <c r="F27" i="150"/>
  <c r="G27" i="150"/>
  <c r="H27" i="150"/>
  <c r="I27" i="150"/>
  <c r="J27" i="150"/>
  <c r="K27" i="150"/>
  <c r="L27" i="150"/>
  <c r="N27" i="150"/>
  <c r="O27" i="150"/>
  <c r="B28" i="150"/>
  <c r="C28" i="150"/>
  <c r="D28" i="150"/>
  <c r="E28" i="150"/>
  <c r="F28" i="150"/>
  <c r="G28" i="150"/>
  <c r="H28" i="150"/>
  <c r="I28" i="150"/>
  <c r="J28" i="150"/>
  <c r="K28" i="150"/>
  <c r="L28" i="150"/>
  <c r="N28" i="150"/>
  <c r="O28" i="150"/>
  <c r="B29" i="150"/>
  <c r="C29" i="150"/>
  <c r="D29" i="150"/>
  <c r="E29" i="150"/>
  <c r="F29" i="150"/>
  <c r="G29" i="150"/>
  <c r="H29" i="150"/>
  <c r="I29" i="150"/>
  <c r="J29" i="150"/>
  <c r="K29" i="150"/>
  <c r="L29" i="150"/>
  <c r="N29" i="150"/>
  <c r="O29" i="150"/>
  <c r="B30" i="150"/>
  <c r="C30" i="150"/>
  <c r="D30" i="150"/>
  <c r="E30" i="150"/>
  <c r="F30" i="150"/>
  <c r="G30" i="150"/>
  <c r="H30" i="150"/>
  <c r="I30" i="150"/>
  <c r="J30" i="150"/>
  <c r="K30" i="150"/>
  <c r="L30" i="150"/>
  <c r="N30" i="150"/>
  <c r="O30" i="150"/>
  <c r="B31" i="150"/>
  <c r="C31" i="150"/>
  <c r="D31" i="150"/>
  <c r="E31" i="150"/>
  <c r="F31" i="150"/>
  <c r="G31" i="150"/>
  <c r="H31" i="150"/>
  <c r="I31" i="150"/>
  <c r="J31" i="150"/>
  <c r="K31" i="150"/>
  <c r="L31" i="150"/>
  <c r="N31" i="150"/>
  <c r="O31" i="150"/>
  <c r="B32" i="150"/>
  <c r="C32" i="150"/>
  <c r="D32" i="150"/>
  <c r="E32" i="150"/>
  <c r="F32" i="150"/>
  <c r="G32" i="150"/>
  <c r="H32" i="150"/>
  <c r="I32" i="150"/>
  <c r="J32" i="150"/>
  <c r="K32" i="150"/>
  <c r="L32" i="150"/>
  <c r="N32" i="150"/>
  <c r="O32" i="150"/>
  <c r="B33" i="150"/>
  <c r="C33" i="150"/>
  <c r="D33" i="150"/>
  <c r="E33" i="150"/>
  <c r="F33" i="150"/>
  <c r="G33" i="150"/>
  <c r="H33" i="150"/>
  <c r="I33" i="150"/>
  <c r="J33" i="150"/>
  <c r="K33" i="150"/>
  <c r="L33" i="150"/>
  <c r="N33" i="150"/>
  <c r="O33" i="150"/>
  <c r="B34" i="150"/>
  <c r="C34" i="150"/>
  <c r="D34" i="150"/>
  <c r="E34" i="150"/>
  <c r="F34" i="150"/>
  <c r="G34" i="150"/>
  <c r="H34" i="150"/>
  <c r="I34" i="150"/>
  <c r="J34" i="150"/>
  <c r="K34" i="150"/>
  <c r="L34" i="150"/>
  <c r="N34" i="150"/>
  <c r="O34" i="150"/>
  <c r="B35" i="150"/>
  <c r="C35" i="150"/>
  <c r="D35" i="150"/>
  <c r="E35" i="150"/>
  <c r="F35" i="150"/>
  <c r="G35" i="150"/>
  <c r="H35" i="150"/>
  <c r="I35" i="150"/>
  <c r="J35" i="150"/>
  <c r="K35" i="150"/>
  <c r="L35" i="150"/>
  <c r="N35" i="150"/>
  <c r="O35" i="150"/>
  <c r="B36" i="150"/>
  <c r="C36" i="150"/>
  <c r="D36" i="150"/>
  <c r="E36" i="150"/>
  <c r="F36" i="150"/>
  <c r="G36" i="150"/>
  <c r="H36" i="150"/>
  <c r="I36" i="150"/>
  <c r="J36" i="150"/>
  <c r="K36" i="150"/>
  <c r="L36" i="150"/>
  <c r="N36" i="150"/>
  <c r="O36" i="150"/>
  <c r="B37" i="150"/>
  <c r="C37" i="150"/>
  <c r="D37" i="150"/>
  <c r="E37" i="150"/>
  <c r="F37" i="150"/>
  <c r="G37" i="150"/>
  <c r="H37" i="150"/>
  <c r="I37" i="150"/>
  <c r="J37" i="150"/>
  <c r="K37" i="150"/>
  <c r="L37" i="150"/>
  <c r="N37" i="150"/>
  <c r="O37" i="150"/>
  <c r="B38" i="150"/>
  <c r="C38" i="150"/>
  <c r="D38" i="150"/>
  <c r="E38" i="150"/>
  <c r="F38" i="150"/>
  <c r="G38" i="150"/>
  <c r="H38" i="150"/>
  <c r="I38" i="150"/>
  <c r="J38" i="150"/>
  <c r="K38" i="150"/>
  <c r="L38" i="150"/>
  <c r="N38" i="150"/>
  <c r="O38" i="150"/>
  <c r="B39" i="150"/>
  <c r="C39" i="150"/>
  <c r="D39" i="150"/>
  <c r="E39" i="150"/>
  <c r="F39" i="150"/>
  <c r="G39" i="150"/>
  <c r="H39" i="150"/>
  <c r="I39" i="150"/>
  <c r="J39" i="150"/>
  <c r="K39" i="150"/>
  <c r="L39" i="150"/>
  <c r="N39" i="150"/>
  <c r="O39" i="150"/>
  <c r="B40" i="150"/>
  <c r="C40" i="150"/>
  <c r="D40" i="150"/>
  <c r="E40" i="150"/>
  <c r="F40" i="150"/>
  <c r="G40" i="150"/>
  <c r="H40" i="150"/>
  <c r="I40" i="150"/>
  <c r="J40" i="150"/>
  <c r="K40" i="150"/>
  <c r="L40" i="150"/>
  <c r="N40" i="150"/>
  <c r="O40" i="150"/>
  <c r="B41" i="150"/>
  <c r="C41" i="150"/>
  <c r="D41" i="150"/>
  <c r="E41" i="150"/>
  <c r="F41" i="150"/>
  <c r="G41" i="150"/>
  <c r="H41" i="150"/>
  <c r="I41" i="150"/>
  <c r="J41" i="150"/>
  <c r="K41" i="150"/>
  <c r="L41" i="150"/>
  <c r="N41" i="150"/>
  <c r="O41" i="150"/>
  <c r="B42" i="150"/>
  <c r="C42" i="150"/>
  <c r="D42" i="150"/>
  <c r="E42" i="150"/>
  <c r="F42" i="150"/>
  <c r="G42" i="150"/>
  <c r="H42" i="150"/>
  <c r="I42" i="150"/>
  <c r="J42" i="150"/>
  <c r="K42" i="150"/>
  <c r="L42" i="150"/>
  <c r="N42" i="150"/>
  <c r="O42" i="150"/>
  <c r="B43" i="150"/>
  <c r="C43" i="150"/>
  <c r="D43" i="150"/>
  <c r="E43" i="150"/>
  <c r="F43" i="150"/>
  <c r="G43" i="150"/>
  <c r="H43" i="150"/>
  <c r="I43" i="150"/>
  <c r="J43" i="150"/>
  <c r="K43" i="150"/>
  <c r="L43" i="150"/>
  <c r="N43" i="150"/>
  <c r="O43" i="150"/>
  <c r="B44" i="150"/>
  <c r="C44" i="150"/>
  <c r="D44" i="150"/>
  <c r="E44" i="150"/>
  <c r="F44" i="150"/>
  <c r="G44" i="150"/>
  <c r="H44" i="150"/>
  <c r="I44" i="150"/>
  <c r="J44" i="150"/>
  <c r="K44" i="150"/>
  <c r="L44" i="150"/>
  <c r="N44" i="150"/>
  <c r="O44" i="150"/>
  <c r="B45" i="150"/>
  <c r="C45" i="150"/>
  <c r="D45" i="150"/>
  <c r="E45" i="150"/>
  <c r="F45" i="150"/>
  <c r="G45" i="150"/>
  <c r="H45" i="150"/>
  <c r="I45" i="150"/>
  <c r="J45" i="150"/>
  <c r="K45" i="150"/>
  <c r="L45" i="150"/>
  <c r="N45" i="150"/>
  <c r="O45" i="150"/>
  <c r="B46" i="150"/>
  <c r="C46" i="150"/>
  <c r="D46" i="150"/>
  <c r="E46" i="150"/>
  <c r="F46" i="150"/>
  <c r="G46" i="150"/>
  <c r="H46" i="150"/>
  <c r="I46" i="150"/>
  <c r="J46" i="150"/>
  <c r="K46" i="150"/>
  <c r="L46" i="150"/>
  <c r="N46" i="150"/>
  <c r="O46" i="150"/>
  <c r="B47" i="150"/>
  <c r="C47" i="150"/>
  <c r="D47" i="150"/>
  <c r="E47" i="150"/>
  <c r="F47" i="150"/>
  <c r="G47" i="150"/>
  <c r="H47" i="150"/>
  <c r="I47" i="150"/>
  <c r="J47" i="150"/>
  <c r="K47" i="150"/>
  <c r="L47" i="150"/>
  <c r="N47" i="150"/>
  <c r="O47" i="150"/>
  <c r="B48" i="150"/>
  <c r="C48" i="150"/>
  <c r="D48" i="150"/>
  <c r="E48" i="150"/>
  <c r="F48" i="150"/>
  <c r="G48" i="150"/>
  <c r="H48" i="150"/>
  <c r="I48" i="150"/>
  <c r="J48" i="150"/>
  <c r="K48" i="150"/>
  <c r="L48" i="150"/>
  <c r="N48" i="150"/>
  <c r="O48" i="150"/>
  <c r="B49" i="150"/>
  <c r="C49" i="150"/>
  <c r="D49" i="150"/>
  <c r="E49" i="150"/>
  <c r="F49" i="150"/>
  <c r="G49" i="150"/>
  <c r="H49" i="150"/>
  <c r="I49" i="150"/>
  <c r="J49" i="150"/>
  <c r="K49" i="150"/>
  <c r="L49" i="150"/>
  <c r="N49" i="150"/>
  <c r="O49" i="150"/>
  <c r="B50" i="150"/>
  <c r="C50" i="150"/>
  <c r="D50" i="150"/>
  <c r="E50" i="150"/>
  <c r="F50" i="150"/>
  <c r="G50" i="150"/>
  <c r="H50" i="150"/>
  <c r="I50" i="150"/>
  <c r="J50" i="150"/>
  <c r="K50" i="150"/>
  <c r="L50" i="150"/>
  <c r="N50" i="150"/>
  <c r="O50" i="150"/>
  <c r="B51" i="150"/>
  <c r="C51" i="150"/>
  <c r="D51" i="150"/>
  <c r="E51" i="150"/>
  <c r="F51" i="150"/>
  <c r="G51" i="150"/>
  <c r="H51" i="150"/>
  <c r="I51" i="150"/>
  <c r="J51" i="150"/>
  <c r="K51" i="150"/>
  <c r="L51" i="150"/>
  <c r="N51" i="150"/>
  <c r="O51" i="150"/>
  <c r="B52" i="150"/>
  <c r="C52" i="150"/>
  <c r="D52" i="150"/>
  <c r="E52" i="150"/>
  <c r="F52" i="150"/>
  <c r="G52" i="150"/>
  <c r="H52" i="150"/>
  <c r="I52" i="150"/>
  <c r="J52" i="150"/>
  <c r="K52" i="150"/>
  <c r="L52" i="150"/>
  <c r="N52" i="150"/>
  <c r="O52" i="150"/>
  <c r="B53" i="150"/>
  <c r="C53" i="150"/>
  <c r="D53" i="150"/>
  <c r="E53" i="150"/>
  <c r="F53" i="150"/>
  <c r="G53" i="150"/>
  <c r="H53" i="150"/>
  <c r="I53" i="150"/>
  <c r="J53" i="150"/>
  <c r="K53" i="150"/>
  <c r="L53" i="150"/>
  <c r="N53" i="150"/>
  <c r="O53" i="150"/>
  <c r="L2" i="150"/>
  <c r="K2" i="150"/>
  <c r="J2" i="150"/>
  <c r="I2" i="150"/>
  <c r="H2" i="150"/>
  <c r="G2" i="150"/>
  <c r="F2" i="150"/>
  <c r="E2" i="150"/>
  <c r="D2" i="150"/>
  <c r="C2" i="150"/>
  <c r="B2" i="150"/>
  <c r="N2" i="150"/>
  <c r="O2" i="150"/>
  <c r="P12" i="150"/>
  <c r="Q12" i="150"/>
  <c r="P11" i="150"/>
  <c r="Q11" i="150"/>
  <c r="P10" i="150"/>
  <c r="Q10" i="150"/>
  <c r="P9" i="150"/>
  <c r="Q9" i="150"/>
  <c r="P8" i="150"/>
  <c r="Q8" i="150"/>
  <c r="P7" i="150"/>
  <c r="Q7" i="150"/>
  <c r="P6" i="150"/>
  <c r="Q6" i="150"/>
  <c r="P5" i="150"/>
  <c r="Q5" i="150"/>
  <c r="P4" i="150"/>
  <c r="Q4" i="150"/>
  <c r="P3" i="150"/>
  <c r="Q3" i="150"/>
  <c r="P2" i="150"/>
  <c r="Q2" i="150"/>
  <c r="B3" i="149"/>
  <c r="C3" i="149"/>
  <c r="D3" i="149"/>
  <c r="E3" i="149"/>
  <c r="F3" i="149"/>
  <c r="G3" i="149"/>
  <c r="H3" i="149"/>
  <c r="I3" i="149"/>
  <c r="J3" i="149"/>
  <c r="K3" i="149"/>
  <c r="L3" i="149"/>
  <c r="N3" i="149"/>
  <c r="O3" i="149"/>
  <c r="B4" i="149"/>
  <c r="C4" i="149"/>
  <c r="D4" i="149"/>
  <c r="E4" i="149"/>
  <c r="F4" i="149"/>
  <c r="G4" i="149"/>
  <c r="H4" i="149"/>
  <c r="I4" i="149"/>
  <c r="J4" i="149"/>
  <c r="K4" i="149"/>
  <c r="L4" i="149"/>
  <c r="N4" i="149"/>
  <c r="O4" i="149"/>
  <c r="B5" i="149"/>
  <c r="C5" i="149"/>
  <c r="D5" i="149"/>
  <c r="E5" i="149"/>
  <c r="F5" i="149"/>
  <c r="G5" i="149"/>
  <c r="H5" i="149"/>
  <c r="I5" i="149"/>
  <c r="J5" i="149"/>
  <c r="K5" i="149"/>
  <c r="L5" i="149"/>
  <c r="N5" i="149"/>
  <c r="O5" i="149"/>
  <c r="B6" i="149"/>
  <c r="C6" i="149"/>
  <c r="D6" i="149"/>
  <c r="E6" i="149"/>
  <c r="F6" i="149"/>
  <c r="G6" i="149"/>
  <c r="H6" i="149"/>
  <c r="I6" i="149"/>
  <c r="J6" i="149"/>
  <c r="K6" i="149"/>
  <c r="L6" i="149"/>
  <c r="N6" i="149"/>
  <c r="O6" i="149"/>
  <c r="B7" i="149"/>
  <c r="C7" i="149"/>
  <c r="D7" i="149"/>
  <c r="E7" i="149"/>
  <c r="F7" i="149"/>
  <c r="G7" i="149"/>
  <c r="H7" i="149"/>
  <c r="I7" i="149"/>
  <c r="J7" i="149"/>
  <c r="K7" i="149"/>
  <c r="L7" i="149"/>
  <c r="N7" i="149"/>
  <c r="O7" i="149"/>
  <c r="B8" i="149"/>
  <c r="C8" i="149"/>
  <c r="D8" i="149"/>
  <c r="E8" i="149"/>
  <c r="F8" i="149"/>
  <c r="G8" i="149"/>
  <c r="H8" i="149"/>
  <c r="I8" i="149"/>
  <c r="J8" i="149"/>
  <c r="K8" i="149"/>
  <c r="L8" i="149"/>
  <c r="N8" i="149"/>
  <c r="O8" i="149"/>
  <c r="B9" i="149"/>
  <c r="C9" i="149"/>
  <c r="D9" i="149"/>
  <c r="E9" i="149"/>
  <c r="F9" i="149"/>
  <c r="G9" i="149"/>
  <c r="H9" i="149"/>
  <c r="I9" i="149"/>
  <c r="J9" i="149"/>
  <c r="K9" i="149"/>
  <c r="L9" i="149"/>
  <c r="N9" i="149"/>
  <c r="O9" i="149"/>
  <c r="B10" i="149"/>
  <c r="C10" i="149"/>
  <c r="D10" i="149"/>
  <c r="E10" i="149"/>
  <c r="F10" i="149"/>
  <c r="G10" i="149"/>
  <c r="H10" i="149"/>
  <c r="I10" i="149"/>
  <c r="J10" i="149"/>
  <c r="K10" i="149"/>
  <c r="L10" i="149"/>
  <c r="N10" i="149"/>
  <c r="O10" i="149"/>
  <c r="B11" i="149"/>
  <c r="C11" i="149"/>
  <c r="D11" i="149"/>
  <c r="E11" i="149"/>
  <c r="F11" i="149"/>
  <c r="G11" i="149"/>
  <c r="H11" i="149"/>
  <c r="I11" i="149"/>
  <c r="J11" i="149"/>
  <c r="K11" i="149"/>
  <c r="L11" i="149"/>
  <c r="N11" i="149"/>
  <c r="O11" i="149"/>
  <c r="B12" i="149"/>
  <c r="C12" i="149"/>
  <c r="D12" i="149"/>
  <c r="E12" i="149"/>
  <c r="F12" i="149"/>
  <c r="G12" i="149"/>
  <c r="H12" i="149"/>
  <c r="I12" i="149"/>
  <c r="J12" i="149"/>
  <c r="K12" i="149"/>
  <c r="L12" i="149"/>
  <c r="N12" i="149"/>
  <c r="O12" i="149"/>
  <c r="B13" i="149"/>
  <c r="C13" i="149"/>
  <c r="D13" i="149"/>
  <c r="E13" i="149"/>
  <c r="F13" i="149"/>
  <c r="G13" i="149"/>
  <c r="H13" i="149"/>
  <c r="I13" i="149"/>
  <c r="J13" i="149"/>
  <c r="K13" i="149"/>
  <c r="L13" i="149"/>
  <c r="N13" i="149"/>
  <c r="O13" i="149"/>
  <c r="B14" i="149"/>
  <c r="C14" i="149"/>
  <c r="D14" i="149"/>
  <c r="E14" i="149"/>
  <c r="F14" i="149"/>
  <c r="G14" i="149"/>
  <c r="H14" i="149"/>
  <c r="I14" i="149"/>
  <c r="J14" i="149"/>
  <c r="K14" i="149"/>
  <c r="L14" i="149"/>
  <c r="N14" i="149"/>
  <c r="O14" i="149"/>
  <c r="B15" i="149"/>
  <c r="C15" i="149"/>
  <c r="D15" i="149"/>
  <c r="E15" i="149"/>
  <c r="F15" i="149"/>
  <c r="G15" i="149"/>
  <c r="H15" i="149"/>
  <c r="I15" i="149"/>
  <c r="J15" i="149"/>
  <c r="K15" i="149"/>
  <c r="L15" i="149"/>
  <c r="N15" i="149"/>
  <c r="O15" i="149"/>
  <c r="B16" i="149"/>
  <c r="C16" i="149"/>
  <c r="D16" i="149"/>
  <c r="E16" i="149"/>
  <c r="F16" i="149"/>
  <c r="G16" i="149"/>
  <c r="H16" i="149"/>
  <c r="I16" i="149"/>
  <c r="J16" i="149"/>
  <c r="K16" i="149"/>
  <c r="L16" i="149"/>
  <c r="N16" i="149"/>
  <c r="O16" i="149"/>
  <c r="B17" i="149"/>
  <c r="C17" i="149"/>
  <c r="D17" i="149"/>
  <c r="E17" i="149"/>
  <c r="F17" i="149"/>
  <c r="G17" i="149"/>
  <c r="H17" i="149"/>
  <c r="I17" i="149"/>
  <c r="J17" i="149"/>
  <c r="K17" i="149"/>
  <c r="L17" i="149"/>
  <c r="N17" i="149"/>
  <c r="O17" i="149"/>
  <c r="B18" i="149"/>
  <c r="C18" i="149"/>
  <c r="D18" i="149"/>
  <c r="E18" i="149"/>
  <c r="F18" i="149"/>
  <c r="G18" i="149"/>
  <c r="H18" i="149"/>
  <c r="I18" i="149"/>
  <c r="J18" i="149"/>
  <c r="K18" i="149"/>
  <c r="L18" i="149"/>
  <c r="N18" i="149"/>
  <c r="O18" i="149"/>
  <c r="B19" i="149"/>
  <c r="C19" i="149"/>
  <c r="D19" i="149"/>
  <c r="E19" i="149"/>
  <c r="F19" i="149"/>
  <c r="G19" i="149"/>
  <c r="H19" i="149"/>
  <c r="I19" i="149"/>
  <c r="J19" i="149"/>
  <c r="K19" i="149"/>
  <c r="L19" i="149"/>
  <c r="N19" i="149"/>
  <c r="O19" i="149"/>
  <c r="B20" i="149"/>
  <c r="C20" i="149"/>
  <c r="D20" i="149"/>
  <c r="E20" i="149"/>
  <c r="F20" i="149"/>
  <c r="G20" i="149"/>
  <c r="H20" i="149"/>
  <c r="I20" i="149"/>
  <c r="J20" i="149"/>
  <c r="K20" i="149"/>
  <c r="L20" i="149"/>
  <c r="N20" i="149"/>
  <c r="O20" i="149"/>
  <c r="B21" i="149"/>
  <c r="C21" i="149"/>
  <c r="D21" i="149"/>
  <c r="E21" i="149"/>
  <c r="F21" i="149"/>
  <c r="G21" i="149"/>
  <c r="H21" i="149"/>
  <c r="I21" i="149"/>
  <c r="J21" i="149"/>
  <c r="K21" i="149"/>
  <c r="L21" i="149"/>
  <c r="N21" i="149"/>
  <c r="O21" i="149"/>
  <c r="B22" i="149"/>
  <c r="C22" i="149"/>
  <c r="D22" i="149"/>
  <c r="E22" i="149"/>
  <c r="F22" i="149"/>
  <c r="G22" i="149"/>
  <c r="H22" i="149"/>
  <c r="I22" i="149"/>
  <c r="J22" i="149"/>
  <c r="K22" i="149"/>
  <c r="L22" i="149"/>
  <c r="N22" i="149"/>
  <c r="O22" i="149"/>
  <c r="B23" i="149"/>
  <c r="C23" i="149"/>
  <c r="D23" i="149"/>
  <c r="E23" i="149"/>
  <c r="F23" i="149"/>
  <c r="G23" i="149"/>
  <c r="H23" i="149"/>
  <c r="I23" i="149"/>
  <c r="J23" i="149"/>
  <c r="K23" i="149"/>
  <c r="L23" i="149"/>
  <c r="N23" i="149"/>
  <c r="O23" i="149"/>
  <c r="B24" i="149"/>
  <c r="C24" i="149"/>
  <c r="D24" i="149"/>
  <c r="E24" i="149"/>
  <c r="F24" i="149"/>
  <c r="G24" i="149"/>
  <c r="H24" i="149"/>
  <c r="I24" i="149"/>
  <c r="J24" i="149"/>
  <c r="K24" i="149"/>
  <c r="L24" i="149"/>
  <c r="N24" i="149"/>
  <c r="O24" i="149"/>
  <c r="B25" i="149"/>
  <c r="C25" i="149"/>
  <c r="D25" i="149"/>
  <c r="E25" i="149"/>
  <c r="F25" i="149"/>
  <c r="G25" i="149"/>
  <c r="H25" i="149"/>
  <c r="I25" i="149"/>
  <c r="J25" i="149"/>
  <c r="K25" i="149"/>
  <c r="L25" i="149"/>
  <c r="N25" i="149"/>
  <c r="O25" i="149"/>
  <c r="B26" i="149"/>
  <c r="C26" i="149"/>
  <c r="D26" i="149"/>
  <c r="E26" i="149"/>
  <c r="F26" i="149"/>
  <c r="G26" i="149"/>
  <c r="H26" i="149"/>
  <c r="I26" i="149"/>
  <c r="J26" i="149"/>
  <c r="K26" i="149"/>
  <c r="L26" i="149"/>
  <c r="N26" i="149"/>
  <c r="O26" i="149"/>
  <c r="B27" i="149"/>
  <c r="C27" i="149"/>
  <c r="D27" i="149"/>
  <c r="E27" i="149"/>
  <c r="F27" i="149"/>
  <c r="G27" i="149"/>
  <c r="H27" i="149"/>
  <c r="I27" i="149"/>
  <c r="J27" i="149"/>
  <c r="K27" i="149"/>
  <c r="L27" i="149"/>
  <c r="N27" i="149"/>
  <c r="O27" i="149"/>
  <c r="B28" i="149"/>
  <c r="C28" i="149"/>
  <c r="D28" i="149"/>
  <c r="E28" i="149"/>
  <c r="F28" i="149"/>
  <c r="G28" i="149"/>
  <c r="H28" i="149"/>
  <c r="I28" i="149"/>
  <c r="J28" i="149"/>
  <c r="K28" i="149"/>
  <c r="L28" i="149"/>
  <c r="N28" i="149"/>
  <c r="O28" i="149"/>
  <c r="B29" i="149"/>
  <c r="C29" i="149"/>
  <c r="D29" i="149"/>
  <c r="E29" i="149"/>
  <c r="F29" i="149"/>
  <c r="G29" i="149"/>
  <c r="H29" i="149"/>
  <c r="I29" i="149"/>
  <c r="J29" i="149"/>
  <c r="K29" i="149"/>
  <c r="L29" i="149"/>
  <c r="N29" i="149"/>
  <c r="O29" i="149"/>
  <c r="B30" i="149"/>
  <c r="C30" i="149"/>
  <c r="D30" i="149"/>
  <c r="E30" i="149"/>
  <c r="F30" i="149"/>
  <c r="G30" i="149"/>
  <c r="H30" i="149"/>
  <c r="I30" i="149"/>
  <c r="J30" i="149"/>
  <c r="K30" i="149"/>
  <c r="L30" i="149"/>
  <c r="N30" i="149"/>
  <c r="O30" i="149"/>
  <c r="B31" i="149"/>
  <c r="C31" i="149"/>
  <c r="D31" i="149"/>
  <c r="E31" i="149"/>
  <c r="F31" i="149"/>
  <c r="G31" i="149"/>
  <c r="H31" i="149"/>
  <c r="I31" i="149"/>
  <c r="J31" i="149"/>
  <c r="K31" i="149"/>
  <c r="L31" i="149"/>
  <c r="N31" i="149"/>
  <c r="O31" i="149"/>
  <c r="B32" i="149"/>
  <c r="C32" i="149"/>
  <c r="D32" i="149"/>
  <c r="E32" i="149"/>
  <c r="F32" i="149"/>
  <c r="G32" i="149"/>
  <c r="H32" i="149"/>
  <c r="I32" i="149"/>
  <c r="J32" i="149"/>
  <c r="K32" i="149"/>
  <c r="L32" i="149"/>
  <c r="N32" i="149"/>
  <c r="O32" i="149"/>
  <c r="B33" i="149"/>
  <c r="C33" i="149"/>
  <c r="D33" i="149"/>
  <c r="E33" i="149"/>
  <c r="F33" i="149"/>
  <c r="G33" i="149"/>
  <c r="H33" i="149"/>
  <c r="I33" i="149"/>
  <c r="J33" i="149"/>
  <c r="K33" i="149"/>
  <c r="L33" i="149"/>
  <c r="N33" i="149"/>
  <c r="O33" i="149"/>
  <c r="B34" i="149"/>
  <c r="C34" i="149"/>
  <c r="D34" i="149"/>
  <c r="E34" i="149"/>
  <c r="F34" i="149"/>
  <c r="G34" i="149"/>
  <c r="H34" i="149"/>
  <c r="I34" i="149"/>
  <c r="J34" i="149"/>
  <c r="K34" i="149"/>
  <c r="L34" i="149"/>
  <c r="N34" i="149"/>
  <c r="O34" i="149"/>
  <c r="B35" i="149"/>
  <c r="C35" i="149"/>
  <c r="D35" i="149"/>
  <c r="E35" i="149"/>
  <c r="F35" i="149"/>
  <c r="G35" i="149"/>
  <c r="H35" i="149"/>
  <c r="I35" i="149"/>
  <c r="J35" i="149"/>
  <c r="K35" i="149"/>
  <c r="L35" i="149"/>
  <c r="N35" i="149"/>
  <c r="O35" i="149"/>
  <c r="B36" i="149"/>
  <c r="C36" i="149"/>
  <c r="D36" i="149"/>
  <c r="E36" i="149"/>
  <c r="F36" i="149"/>
  <c r="G36" i="149"/>
  <c r="H36" i="149"/>
  <c r="I36" i="149"/>
  <c r="J36" i="149"/>
  <c r="K36" i="149"/>
  <c r="L36" i="149"/>
  <c r="N36" i="149"/>
  <c r="O36" i="149"/>
  <c r="B37" i="149"/>
  <c r="C37" i="149"/>
  <c r="D37" i="149"/>
  <c r="E37" i="149"/>
  <c r="F37" i="149"/>
  <c r="G37" i="149"/>
  <c r="H37" i="149"/>
  <c r="I37" i="149"/>
  <c r="J37" i="149"/>
  <c r="K37" i="149"/>
  <c r="L37" i="149"/>
  <c r="N37" i="149"/>
  <c r="O37" i="149"/>
  <c r="B38" i="149"/>
  <c r="C38" i="149"/>
  <c r="D38" i="149"/>
  <c r="E38" i="149"/>
  <c r="F38" i="149"/>
  <c r="G38" i="149"/>
  <c r="H38" i="149"/>
  <c r="I38" i="149"/>
  <c r="J38" i="149"/>
  <c r="K38" i="149"/>
  <c r="L38" i="149"/>
  <c r="N38" i="149"/>
  <c r="O38" i="149"/>
  <c r="B39" i="149"/>
  <c r="C39" i="149"/>
  <c r="D39" i="149"/>
  <c r="E39" i="149"/>
  <c r="F39" i="149"/>
  <c r="G39" i="149"/>
  <c r="H39" i="149"/>
  <c r="I39" i="149"/>
  <c r="J39" i="149"/>
  <c r="K39" i="149"/>
  <c r="L39" i="149"/>
  <c r="N39" i="149"/>
  <c r="O39" i="149"/>
  <c r="B40" i="149"/>
  <c r="C40" i="149"/>
  <c r="D40" i="149"/>
  <c r="E40" i="149"/>
  <c r="F40" i="149"/>
  <c r="G40" i="149"/>
  <c r="H40" i="149"/>
  <c r="I40" i="149"/>
  <c r="J40" i="149"/>
  <c r="K40" i="149"/>
  <c r="L40" i="149"/>
  <c r="N40" i="149"/>
  <c r="O40" i="149"/>
  <c r="B41" i="149"/>
  <c r="C41" i="149"/>
  <c r="D41" i="149"/>
  <c r="E41" i="149"/>
  <c r="F41" i="149"/>
  <c r="G41" i="149"/>
  <c r="H41" i="149"/>
  <c r="I41" i="149"/>
  <c r="J41" i="149"/>
  <c r="K41" i="149"/>
  <c r="L41" i="149"/>
  <c r="N41" i="149"/>
  <c r="O41" i="149"/>
  <c r="B42" i="149"/>
  <c r="C42" i="149"/>
  <c r="D42" i="149"/>
  <c r="E42" i="149"/>
  <c r="F42" i="149"/>
  <c r="G42" i="149"/>
  <c r="H42" i="149"/>
  <c r="I42" i="149"/>
  <c r="J42" i="149"/>
  <c r="K42" i="149"/>
  <c r="L42" i="149"/>
  <c r="N42" i="149"/>
  <c r="O42" i="149"/>
  <c r="B43" i="149"/>
  <c r="C43" i="149"/>
  <c r="D43" i="149"/>
  <c r="E43" i="149"/>
  <c r="F43" i="149"/>
  <c r="G43" i="149"/>
  <c r="H43" i="149"/>
  <c r="I43" i="149"/>
  <c r="J43" i="149"/>
  <c r="K43" i="149"/>
  <c r="L43" i="149"/>
  <c r="N43" i="149"/>
  <c r="O43" i="149"/>
  <c r="B44" i="149"/>
  <c r="C44" i="149"/>
  <c r="D44" i="149"/>
  <c r="E44" i="149"/>
  <c r="F44" i="149"/>
  <c r="G44" i="149"/>
  <c r="H44" i="149"/>
  <c r="I44" i="149"/>
  <c r="J44" i="149"/>
  <c r="K44" i="149"/>
  <c r="L44" i="149"/>
  <c r="N44" i="149"/>
  <c r="O44" i="149"/>
  <c r="B45" i="149"/>
  <c r="C45" i="149"/>
  <c r="D45" i="149"/>
  <c r="E45" i="149"/>
  <c r="F45" i="149"/>
  <c r="G45" i="149"/>
  <c r="H45" i="149"/>
  <c r="I45" i="149"/>
  <c r="J45" i="149"/>
  <c r="K45" i="149"/>
  <c r="L45" i="149"/>
  <c r="N45" i="149"/>
  <c r="O45" i="149"/>
  <c r="B46" i="149"/>
  <c r="C46" i="149"/>
  <c r="D46" i="149"/>
  <c r="E46" i="149"/>
  <c r="F46" i="149"/>
  <c r="G46" i="149"/>
  <c r="H46" i="149"/>
  <c r="I46" i="149"/>
  <c r="J46" i="149"/>
  <c r="K46" i="149"/>
  <c r="L46" i="149"/>
  <c r="N46" i="149"/>
  <c r="O46" i="149"/>
  <c r="B47" i="149"/>
  <c r="C47" i="149"/>
  <c r="D47" i="149"/>
  <c r="E47" i="149"/>
  <c r="F47" i="149"/>
  <c r="G47" i="149"/>
  <c r="H47" i="149"/>
  <c r="I47" i="149"/>
  <c r="J47" i="149"/>
  <c r="K47" i="149"/>
  <c r="L47" i="149"/>
  <c r="N47" i="149"/>
  <c r="O47" i="149"/>
  <c r="B48" i="149"/>
  <c r="C48" i="149"/>
  <c r="D48" i="149"/>
  <c r="E48" i="149"/>
  <c r="F48" i="149"/>
  <c r="G48" i="149"/>
  <c r="H48" i="149"/>
  <c r="I48" i="149"/>
  <c r="J48" i="149"/>
  <c r="K48" i="149"/>
  <c r="L48" i="149"/>
  <c r="N48" i="149"/>
  <c r="O48" i="149"/>
  <c r="B49" i="149"/>
  <c r="C49" i="149"/>
  <c r="D49" i="149"/>
  <c r="E49" i="149"/>
  <c r="F49" i="149"/>
  <c r="G49" i="149"/>
  <c r="H49" i="149"/>
  <c r="I49" i="149"/>
  <c r="J49" i="149"/>
  <c r="K49" i="149"/>
  <c r="L49" i="149"/>
  <c r="N49" i="149"/>
  <c r="O49" i="149"/>
  <c r="B50" i="149"/>
  <c r="C50" i="149"/>
  <c r="D50" i="149"/>
  <c r="E50" i="149"/>
  <c r="F50" i="149"/>
  <c r="G50" i="149"/>
  <c r="H50" i="149"/>
  <c r="I50" i="149"/>
  <c r="J50" i="149"/>
  <c r="K50" i="149"/>
  <c r="L50" i="149"/>
  <c r="N50" i="149"/>
  <c r="O50" i="149"/>
  <c r="B51" i="149"/>
  <c r="C51" i="149"/>
  <c r="D51" i="149"/>
  <c r="E51" i="149"/>
  <c r="F51" i="149"/>
  <c r="G51" i="149"/>
  <c r="H51" i="149"/>
  <c r="I51" i="149"/>
  <c r="J51" i="149"/>
  <c r="K51" i="149"/>
  <c r="L51" i="149"/>
  <c r="N51" i="149"/>
  <c r="O51" i="149"/>
  <c r="B52" i="149"/>
  <c r="C52" i="149"/>
  <c r="D52" i="149"/>
  <c r="E52" i="149"/>
  <c r="F52" i="149"/>
  <c r="G52" i="149"/>
  <c r="H52" i="149"/>
  <c r="I52" i="149"/>
  <c r="J52" i="149"/>
  <c r="K52" i="149"/>
  <c r="L52" i="149"/>
  <c r="N52" i="149"/>
  <c r="O52" i="149"/>
  <c r="B53" i="149"/>
  <c r="C53" i="149"/>
  <c r="D53" i="149"/>
  <c r="E53" i="149"/>
  <c r="F53" i="149"/>
  <c r="G53" i="149"/>
  <c r="H53" i="149"/>
  <c r="I53" i="149"/>
  <c r="J53" i="149"/>
  <c r="K53" i="149"/>
  <c r="L53" i="149"/>
  <c r="N53" i="149"/>
  <c r="O53" i="149"/>
  <c r="O2" i="149"/>
  <c r="N2" i="149"/>
  <c r="L2" i="149"/>
  <c r="K2" i="149"/>
  <c r="J2" i="149"/>
  <c r="I2" i="149"/>
  <c r="H2" i="149"/>
  <c r="G2" i="149"/>
  <c r="F2" i="149"/>
  <c r="E2" i="149"/>
  <c r="D2" i="149"/>
  <c r="C2" i="149"/>
  <c r="B2" i="149"/>
  <c r="P12" i="149"/>
  <c r="Q12" i="149"/>
  <c r="P11" i="149"/>
  <c r="Q11" i="149"/>
  <c r="P10" i="149"/>
  <c r="Q10" i="149"/>
  <c r="P9" i="149"/>
  <c r="Q9" i="149"/>
  <c r="P8" i="149"/>
  <c r="Q8" i="149"/>
  <c r="P7" i="149"/>
  <c r="Q7" i="149"/>
  <c r="P6" i="149"/>
  <c r="Q6" i="149"/>
  <c r="P5" i="149"/>
  <c r="Q5" i="149"/>
  <c r="P4" i="149"/>
  <c r="Q4" i="149"/>
  <c r="P3" i="149"/>
  <c r="Q3" i="149"/>
  <c r="P2" i="149"/>
  <c r="Q2" i="149"/>
  <c r="B3" i="148"/>
  <c r="C3" i="148"/>
  <c r="D3" i="148"/>
  <c r="E3" i="148"/>
  <c r="F3" i="148"/>
  <c r="G3" i="148"/>
  <c r="H3" i="148"/>
  <c r="I3" i="148"/>
  <c r="J3" i="148"/>
  <c r="K3" i="148"/>
  <c r="L3" i="148"/>
  <c r="N3" i="148"/>
  <c r="O3" i="148"/>
  <c r="B4" i="148"/>
  <c r="C4" i="148"/>
  <c r="D4" i="148"/>
  <c r="E4" i="148"/>
  <c r="F4" i="148"/>
  <c r="G4" i="148"/>
  <c r="H4" i="148"/>
  <c r="I4" i="148"/>
  <c r="J4" i="148"/>
  <c r="K4" i="148"/>
  <c r="L4" i="148"/>
  <c r="N4" i="148"/>
  <c r="O4" i="148"/>
  <c r="B5" i="148"/>
  <c r="C5" i="148"/>
  <c r="D5" i="148"/>
  <c r="E5" i="148"/>
  <c r="F5" i="148"/>
  <c r="G5" i="148"/>
  <c r="H5" i="148"/>
  <c r="I5" i="148"/>
  <c r="J5" i="148"/>
  <c r="K5" i="148"/>
  <c r="L5" i="148"/>
  <c r="N5" i="148"/>
  <c r="O5" i="148"/>
  <c r="B6" i="148"/>
  <c r="C6" i="148"/>
  <c r="D6" i="148"/>
  <c r="E6" i="148"/>
  <c r="F6" i="148"/>
  <c r="G6" i="148"/>
  <c r="H6" i="148"/>
  <c r="I6" i="148"/>
  <c r="J6" i="148"/>
  <c r="K6" i="148"/>
  <c r="L6" i="148"/>
  <c r="N6" i="148"/>
  <c r="O6" i="148"/>
  <c r="B7" i="148"/>
  <c r="C7" i="148"/>
  <c r="D7" i="148"/>
  <c r="E7" i="148"/>
  <c r="F7" i="148"/>
  <c r="G7" i="148"/>
  <c r="H7" i="148"/>
  <c r="I7" i="148"/>
  <c r="J7" i="148"/>
  <c r="K7" i="148"/>
  <c r="L7" i="148"/>
  <c r="N7" i="148"/>
  <c r="O7" i="148"/>
  <c r="B8" i="148"/>
  <c r="C8" i="148"/>
  <c r="D8" i="148"/>
  <c r="E8" i="148"/>
  <c r="F8" i="148"/>
  <c r="G8" i="148"/>
  <c r="H8" i="148"/>
  <c r="I8" i="148"/>
  <c r="J8" i="148"/>
  <c r="K8" i="148"/>
  <c r="L8" i="148"/>
  <c r="N8" i="148"/>
  <c r="O8" i="148"/>
  <c r="B9" i="148"/>
  <c r="C9" i="148"/>
  <c r="D9" i="148"/>
  <c r="E9" i="148"/>
  <c r="F9" i="148"/>
  <c r="G9" i="148"/>
  <c r="H9" i="148"/>
  <c r="I9" i="148"/>
  <c r="J9" i="148"/>
  <c r="K9" i="148"/>
  <c r="L9" i="148"/>
  <c r="N9" i="148"/>
  <c r="O9" i="148"/>
  <c r="B10" i="148"/>
  <c r="C10" i="148"/>
  <c r="D10" i="148"/>
  <c r="E10" i="148"/>
  <c r="F10" i="148"/>
  <c r="G10" i="148"/>
  <c r="H10" i="148"/>
  <c r="I10" i="148"/>
  <c r="J10" i="148"/>
  <c r="K10" i="148"/>
  <c r="L10" i="148"/>
  <c r="N10" i="148"/>
  <c r="O10" i="148"/>
  <c r="B11" i="148"/>
  <c r="C11" i="148"/>
  <c r="D11" i="148"/>
  <c r="E11" i="148"/>
  <c r="F11" i="148"/>
  <c r="G11" i="148"/>
  <c r="H11" i="148"/>
  <c r="I11" i="148"/>
  <c r="J11" i="148"/>
  <c r="K11" i="148"/>
  <c r="L11" i="148"/>
  <c r="N11" i="148"/>
  <c r="O11" i="148"/>
  <c r="B12" i="148"/>
  <c r="C12" i="148"/>
  <c r="D12" i="148"/>
  <c r="E12" i="148"/>
  <c r="F12" i="148"/>
  <c r="G12" i="148"/>
  <c r="H12" i="148"/>
  <c r="I12" i="148"/>
  <c r="J12" i="148"/>
  <c r="K12" i="148"/>
  <c r="L12" i="148"/>
  <c r="N12" i="148"/>
  <c r="O12" i="148"/>
  <c r="B13" i="148"/>
  <c r="C13" i="148"/>
  <c r="D13" i="148"/>
  <c r="E13" i="148"/>
  <c r="F13" i="148"/>
  <c r="G13" i="148"/>
  <c r="H13" i="148"/>
  <c r="I13" i="148"/>
  <c r="J13" i="148"/>
  <c r="K13" i="148"/>
  <c r="L13" i="148"/>
  <c r="N13" i="148"/>
  <c r="O13" i="148"/>
  <c r="B14" i="148"/>
  <c r="C14" i="148"/>
  <c r="D14" i="148"/>
  <c r="E14" i="148"/>
  <c r="F14" i="148"/>
  <c r="G14" i="148"/>
  <c r="H14" i="148"/>
  <c r="I14" i="148"/>
  <c r="J14" i="148"/>
  <c r="K14" i="148"/>
  <c r="L14" i="148"/>
  <c r="N14" i="148"/>
  <c r="O14" i="148"/>
  <c r="B15" i="148"/>
  <c r="C15" i="148"/>
  <c r="D15" i="148"/>
  <c r="E15" i="148"/>
  <c r="F15" i="148"/>
  <c r="G15" i="148"/>
  <c r="H15" i="148"/>
  <c r="I15" i="148"/>
  <c r="J15" i="148"/>
  <c r="K15" i="148"/>
  <c r="L15" i="148"/>
  <c r="N15" i="148"/>
  <c r="O15" i="148"/>
  <c r="B16" i="148"/>
  <c r="C16" i="148"/>
  <c r="D16" i="148"/>
  <c r="E16" i="148"/>
  <c r="F16" i="148"/>
  <c r="G16" i="148"/>
  <c r="H16" i="148"/>
  <c r="I16" i="148"/>
  <c r="J16" i="148"/>
  <c r="K16" i="148"/>
  <c r="L16" i="148"/>
  <c r="N16" i="148"/>
  <c r="O16" i="148"/>
  <c r="B17" i="148"/>
  <c r="C17" i="148"/>
  <c r="D17" i="148"/>
  <c r="E17" i="148"/>
  <c r="F17" i="148"/>
  <c r="G17" i="148"/>
  <c r="H17" i="148"/>
  <c r="I17" i="148"/>
  <c r="J17" i="148"/>
  <c r="K17" i="148"/>
  <c r="L17" i="148"/>
  <c r="N17" i="148"/>
  <c r="O17" i="148"/>
  <c r="B18" i="148"/>
  <c r="C18" i="148"/>
  <c r="D18" i="148"/>
  <c r="E18" i="148"/>
  <c r="F18" i="148"/>
  <c r="G18" i="148"/>
  <c r="H18" i="148"/>
  <c r="I18" i="148"/>
  <c r="J18" i="148"/>
  <c r="K18" i="148"/>
  <c r="L18" i="148"/>
  <c r="N18" i="148"/>
  <c r="O18" i="148"/>
  <c r="B19" i="148"/>
  <c r="C19" i="148"/>
  <c r="D19" i="148"/>
  <c r="E19" i="148"/>
  <c r="F19" i="148"/>
  <c r="G19" i="148"/>
  <c r="H19" i="148"/>
  <c r="I19" i="148"/>
  <c r="J19" i="148"/>
  <c r="K19" i="148"/>
  <c r="L19" i="148"/>
  <c r="N19" i="148"/>
  <c r="O19" i="148"/>
  <c r="B20" i="148"/>
  <c r="C20" i="148"/>
  <c r="D20" i="148"/>
  <c r="E20" i="148"/>
  <c r="F20" i="148"/>
  <c r="G20" i="148"/>
  <c r="H20" i="148"/>
  <c r="I20" i="148"/>
  <c r="J20" i="148"/>
  <c r="K20" i="148"/>
  <c r="L20" i="148"/>
  <c r="N20" i="148"/>
  <c r="O20" i="148"/>
  <c r="B21" i="148"/>
  <c r="C21" i="148"/>
  <c r="D21" i="148"/>
  <c r="E21" i="148"/>
  <c r="F21" i="148"/>
  <c r="G21" i="148"/>
  <c r="H21" i="148"/>
  <c r="I21" i="148"/>
  <c r="J21" i="148"/>
  <c r="K21" i="148"/>
  <c r="L21" i="148"/>
  <c r="N21" i="148"/>
  <c r="O21" i="148"/>
  <c r="B22" i="148"/>
  <c r="C22" i="148"/>
  <c r="D22" i="148"/>
  <c r="E22" i="148"/>
  <c r="F22" i="148"/>
  <c r="G22" i="148"/>
  <c r="H22" i="148"/>
  <c r="I22" i="148"/>
  <c r="J22" i="148"/>
  <c r="K22" i="148"/>
  <c r="L22" i="148"/>
  <c r="N22" i="148"/>
  <c r="O22" i="148"/>
  <c r="B23" i="148"/>
  <c r="C23" i="148"/>
  <c r="D23" i="148"/>
  <c r="E23" i="148"/>
  <c r="F23" i="148"/>
  <c r="G23" i="148"/>
  <c r="H23" i="148"/>
  <c r="I23" i="148"/>
  <c r="J23" i="148"/>
  <c r="K23" i="148"/>
  <c r="L23" i="148"/>
  <c r="N23" i="148"/>
  <c r="O23" i="148"/>
  <c r="B24" i="148"/>
  <c r="C24" i="148"/>
  <c r="D24" i="148"/>
  <c r="E24" i="148"/>
  <c r="F24" i="148"/>
  <c r="G24" i="148"/>
  <c r="H24" i="148"/>
  <c r="I24" i="148"/>
  <c r="J24" i="148"/>
  <c r="K24" i="148"/>
  <c r="L24" i="148"/>
  <c r="N24" i="148"/>
  <c r="O24" i="148"/>
  <c r="B25" i="148"/>
  <c r="C25" i="148"/>
  <c r="D25" i="148"/>
  <c r="E25" i="148"/>
  <c r="F25" i="148"/>
  <c r="G25" i="148"/>
  <c r="H25" i="148"/>
  <c r="I25" i="148"/>
  <c r="J25" i="148"/>
  <c r="K25" i="148"/>
  <c r="L25" i="148"/>
  <c r="N25" i="148"/>
  <c r="O25" i="148"/>
  <c r="B26" i="148"/>
  <c r="C26" i="148"/>
  <c r="D26" i="148"/>
  <c r="E26" i="148"/>
  <c r="F26" i="148"/>
  <c r="G26" i="148"/>
  <c r="H26" i="148"/>
  <c r="I26" i="148"/>
  <c r="J26" i="148"/>
  <c r="K26" i="148"/>
  <c r="L26" i="148"/>
  <c r="N26" i="148"/>
  <c r="O26" i="148"/>
  <c r="B27" i="148"/>
  <c r="C27" i="148"/>
  <c r="D27" i="148"/>
  <c r="E27" i="148"/>
  <c r="F27" i="148"/>
  <c r="G27" i="148"/>
  <c r="H27" i="148"/>
  <c r="I27" i="148"/>
  <c r="J27" i="148"/>
  <c r="K27" i="148"/>
  <c r="L27" i="148"/>
  <c r="N27" i="148"/>
  <c r="O27" i="148"/>
  <c r="B28" i="148"/>
  <c r="C28" i="148"/>
  <c r="D28" i="148"/>
  <c r="E28" i="148"/>
  <c r="F28" i="148"/>
  <c r="G28" i="148"/>
  <c r="H28" i="148"/>
  <c r="I28" i="148"/>
  <c r="J28" i="148"/>
  <c r="K28" i="148"/>
  <c r="L28" i="148"/>
  <c r="N28" i="148"/>
  <c r="O28" i="148"/>
  <c r="B29" i="148"/>
  <c r="C29" i="148"/>
  <c r="D29" i="148"/>
  <c r="E29" i="148"/>
  <c r="F29" i="148"/>
  <c r="G29" i="148"/>
  <c r="H29" i="148"/>
  <c r="I29" i="148"/>
  <c r="J29" i="148"/>
  <c r="K29" i="148"/>
  <c r="L29" i="148"/>
  <c r="N29" i="148"/>
  <c r="O29" i="148"/>
  <c r="B30" i="148"/>
  <c r="C30" i="148"/>
  <c r="D30" i="148"/>
  <c r="E30" i="148"/>
  <c r="F30" i="148"/>
  <c r="G30" i="148"/>
  <c r="H30" i="148"/>
  <c r="I30" i="148"/>
  <c r="J30" i="148"/>
  <c r="K30" i="148"/>
  <c r="L30" i="148"/>
  <c r="N30" i="148"/>
  <c r="O30" i="148"/>
  <c r="B31" i="148"/>
  <c r="C31" i="148"/>
  <c r="D31" i="148"/>
  <c r="E31" i="148"/>
  <c r="F31" i="148"/>
  <c r="G31" i="148"/>
  <c r="H31" i="148"/>
  <c r="I31" i="148"/>
  <c r="J31" i="148"/>
  <c r="K31" i="148"/>
  <c r="L31" i="148"/>
  <c r="N31" i="148"/>
  <c r="O31" i="148"/>
  <c r="B32" i="148"/>
  <c r="C32" i="148"/>
  <c r="D32" i="148"/>
  <c r="E32" i="148"/>
  <c r="F32" i="148"/>
  <c r="G32" i="148"/>
  <c r="H32" i="148"/>
  <c r="I32" i="148"/>
  <c r="J32" i="148"/>
  <c r="K32" i="148"/>
  <c r="L32" i="148"/>
  <c r="N32" i="148"/>
  <c r="O32" i="148"/>
  <c r="B33" i="148"/>
  <c r="C33" i="148"/>
  <c r="D33" i="148"/>
  <c r="E33" i="148"/>
  <c r="F33" i="148"/>
  <c r="G33" i="148"/>
  <c r="H33" i="148"/>
  <c r="I33" i="148"/>
  <c r="J33" i="148"/>
  <c r="K33" i="148"/>
  <c r="L33" i="148"/>
  <c r="N33" i="148"/>
  <c r="O33" i="148"/>
  <c r="B34" i="148"/>
  <c r="C34" i="148"/>
  <c r="D34" i="148"/>
  <c r="E34" i="148"/>
  <c r="F34" i="148"/>
  <c r="G34" i="148"/>
  <c r="H34" i="148"/>
  <c r="I34" i="148"/>
  <c r="J34" i="148"/>
  <c r="K34" i="148"/>
  <c r="L34" i="148"/>
  <c r="N34" i="148"/>
  <c r="O34" i="148"/>
  <c r="B35" i="148"/>
  <c r="C35" i="148"/>
  <c r="D35" i="148"/>
  <c r="E35" i="148"/>
  <c r="F35" i="148"/>
  <c r="G35" i="148"/>
  <c r="H35" i="148"/>
  <c r="I35" i="148"/>
  <c r="J35" i="148"/>
  <c r="K35" i="148"/>
  <c r="L35" i="148"/>
  <c r="N35" i="148"/>
  <c r="O35" i="148"/>
  <c r="B36" i="148"/>
  <c r="C36" i="148"/>
  <c r="D36" i="148"/>
  <c r="E36" i="148"/>
  <c r="F36" i="148"/>
  <c r="G36" i="148"/>
  <c r="H36" i="148"/>
  <c r="I36" i="148"/>
  <c r="J36" i="148"/>
  <c r="K36" i="148"/>
  <c r="L36" i="148"/>
  <c r="N36" i="148"/>
  <c r="O36" i="148"/>
  <c r="B37" i="148"/>
  <c r="C37" i="148"/>
  <c r="D37" i="148"/>
  <c r="E37" i="148"/>
  <c r="F37" i="148"/>
  <c r="G37" i="148"/>
  <c r="H37" i="148"/>
  <c r="I37" i="148"/>
  <c r="J37" i="148"/>
  <c r="K37" i="148"/>
  <c r="L37" i="148"/>
  <c r="N37" i="148"/>
  <c r="O37" i="148"/>
  <c r="B38" i="148"/>
  <c r="C38" i="148"/>
  <c r="D38" i="148"/>
  <c r="E38" i="148"/>
  <c r="F38" i="148"/>
  <c r="G38" i="148"/>
  <c r="H38" i="148"/>
  <c r="I38" i="148"/>
  <c r="J38" i="148"/>
  <c r="K38" i="148"/>
  <c r="L38" i="148"/>
  <c r="N38" i="148"/>
  <c r="O38" i="148"/>
  <c r="B39" i="148"/>
  <c r="C39" i="148"/>
  <c r="D39" i="148"/>
  <c r="E39" i="148"/>
  <c r="F39" i="148"/>
  <c r="G39" i="148"/>
  <c r="H39" i="148"/>
  <c r="I39" i="148"/>
  <c r="J39" i="148"/>
  <c r="K39" i="148"/>
  <c r="L39" i="148"/>
  <c r="N39" i="148"/>
  <c r="O39" i="148"/>
  <c r="B40" i="148"/>
  <c r="C40" i="148"/>
  <c r="D40" i="148"/>
  <c r="E40" i="148"/>
  <c r="F40" i="148"/>
  <c r="G40" i="148"/>
  <c r="H40" i="148"/>
  <c r="I40" i="148"/>
  <c r="J40" i="148"/>
  <c r="K40" i="148"/>
  <c r="L40" i="148"/>
  <c r="N40" i="148"/>
  <c r="O40" i="148"/>
  <c r="B41" i="148"/>
  <c r="C41" i="148"/>
  <c r="D41" i="148"/>
  <c r="E41" i="148"/>
  <c r="F41" i="148"/>
  <c r="G41" i="148"/>
  <c r="H41" i="148"/>
  <c r="I41" i="148"/>
  <c r="J41" i="148"/>
  <c r="K41" i="148"/>
  <c r="L41" i="148"/>
  <c r="N41" i="148"/>
  <c r="O41" i="148"/>
  <c r="B42" i="148"/>
  <c r="C42" i="148"/>
  <c r="D42" i="148"/>
  <c r="E42" i="148"/>
  <c r="F42" i="148"/>
  <c r="G42" i="148"/>
  <c r="H42" i="148"/>
  <c r="I42" i="148"/>
  <c r="J42" i="148"/>
  <c r="K42" i="148"/>
  <c r="L42" i="148"/>
  <c r="N42" i="148"/>
  <c r="O42" i="148"/>
  <c r="B43" i="148"/>
  <c r="C43" i="148"/>
  <c r="D43" i="148"/>
  <c r="E43" i="148"/>
  <c r="F43" i="148"/>
  <c r="G43" i="148"/>
  <c r="H43" i="148"/>
  <c r="I43" i="148"/>
  <c r="J43" i="148"/>
  <c r="K43" i="148"/>
  <c r="L43" i="148"/>
  <c r="N43" i="148"/>
  <c r="O43" i="148"/>
  <c r="B44" i="148"/>
  <c r="C44" i="148"/>
  <c r="D44" i="148"/>
  <c r="E44" i="148"/>
  <c r="F44" i="148"/>
  <c r="G44" i="148"/>
  <c r="H44" i="148"/>
  <c r="I44" i="148"/>
  <c r="J44" i="148"/>
  <c r="K44" i="148"/>
  <c r="L44" i="148"/>
  <c r="N44" i="148"/>
  <c r="O44" i="148"/>
  <c r="B45" i="148"/>
  <c r="C45" i="148"/>
  <c r="D45" i="148"/>
  <c r="E45" i="148"/>
  <c r="F45" i="148"/>
  <c r="G45" i="148"/>
  <c r="H45" i="148"/>
  <c r="I45" i="148"/>
  <c r="J45" i="148"/>
  <c r="K45" i="148"/>
  <c r="L45" i="148"/>
  <c r="N45" i="148"/>
  <c r="O45" i="148"/>
  <c r="B46" i="148"/>
  <c r="C46" i="148"/>
  <c r="D46" i="148"/>
  <c r="E46" i="148"/>
  <c r="F46" i="148"/>
  <c r="G46" i="148"/>
  <c r="H46" i="148"/>
  <c r="I46" i="148"/>
  <c r="J46" i="148"/>
  <c r="K46" i="148"/>
  <c r="L46" i="148"/>
  <c r="N46" i="148"/>
  <c r="O46" i="148"/>
  <c r="B47" i="148"/>
  <c r="C47" i="148"/>
  <c r="D47" i="148"/>
  <c r="E47" i="148"/>
  <c r="F47" i="148"/>
  <c r="G47" i="148"/>
  <c r="H47" i="148"/>
  <c r="I47" i="148"/>
  <c r="J47" i="148"/>
  <c r="K47" i="148"/>
  <c r="L47" i="148"/>
  <c r="N47" i="148"/>
  <c r="O47" i="148"/>
  <c r="B48" i="148"/>
  <c r="C48" i="148"/>
  <c r="D48" i="148"/>
  <c r="E48" i="148"/>
  <c r="F48" i="148"/>
  <c r="G48" i="148"/>
  <c r="H48" i="148"/>
  <c r="I48" i="148"/>
  <c r="J48" i="148"/>
  <c r="K48" i="148"/>
  <c r="L48" i="148"/>
  <c r="N48" i="148"/>
  <c r="O48" i="148"/>
  <c r="B49" i="148"/>
  <c r="C49" i="148"/>
  <c r="D49" i="148"/>
  <c r="E49" i="148"/>
  <c r="F49" i="148"/>
  <c r="G49" i="148"/>
  <c r="H49" i="148"/>
  <c r="I49" i="148"/>
  <c r="J49" i="148"/>
  <c r="K49" i="148"/>
  <c r="L49" i="148"/>
  <c r="N49" i="148"/>
  <c r="O49" i="148"/>
  <c r="B50" i="148"/>
  <c r="C50" i="148"/>
  <c r="D50" i="148"/>
  <c r="E50" i="148"/>
  <c r="F50" i="148"/>
  <c r="G50" i="148"/>
  <c r="H50" i="148"/>
  <c r="I50" i="148"/>
  <c r="J50" i="148"/>
  <c r="K50" i="148"/>
  <c r="L50" i="148"/>
  <c r="N50" i="148"/>
  <c r="O50" i="148"/>
  <c r="B51" i="148"/>
  <c r="C51" i="148"/>
  <c r="D51" i="148"/>
  <c r="E51" i="148"/>
  <c r="F51" i="148"/>
  <c r="G51" i="148"/>
  <c r="H51" i="148"/>
  <c r="I51" i="148"/>
  <c r="J51" i="148"/>
  <c r="K51" i="148"/>
  <c r="L51" i="148"/>
  <c r="N51" i="148"/>
  <c r="O51" i="148"/>
  <c r="B52" i="148"/>
  <c r="C52" i="148"/>
  <c r="D52" i="148"/>
  <c r="E52" i="148"/>
  <c r="F52" i="148"/>
  <c r="G52" i="148"/>
  <c r="H52" i="148"/>
  <c r="I52" i="148"/>
  <c r="J52" i="148"/>
  <c r="K52" i="148"/>
  <c r="L52" i="148"/>
  <c r="N52" i="148"/>
  <c r="O52" i="148"/>
  <c r="B53" i="148"/>
  <c r="C53" i="148"/>
  <c r="D53" i="148"/>
  <c r="E53" i="148"/>
  <c r="F53" i="148"/>
  <c r="G53" i="148"/>
  <c r="H53" i="148"/>
  <c r="I53" i="148"/>
  <c r="J53" i="148"/>
  <c r="K53" i="148"/>
  <c r="L53" i="148"/>
  <c r="N53" i="148"/>
  <c r="O53" i="148"/>
  <c r="O2" i="148"/>
  <c r="N2" i="148"/>
  <c r="L2" i="148"/>
  <c r="K2" i="148"/>
  <c r="J2" i="148"/>
  <c r="I2" i="148"/>
  <c r="H2" i="148"/>
  <c r="G2" i="148"/>
  <c r="F2" i="148"/>
  <c r="E2" i="148"/>
  <c r="D2" i="148"/>
  <c r="C2" i="148"/>
  <c r="B2" i="148"/>
  <c r="P12" i="148"/>
  <c r="Q12" i="148"/>
  <c r="P11" i="148"/>
  <c r="Q11" i="148"/>
  <c r="P10" i="148"/>
  <c r="Q10" i="148"/>
  <c r="P9" i="148"/>
  <c r="Q9" i="148"/>
  <c r="P8" i="148"/>
  <c r="Q8" i="148"/>
  <c r="P7" i="148"/>
  <c r="Q7" i="148"/>
  <c r="P6" i="148"/>
  <c r="Q6" i="148"/>
  <c r="P5" i="148"/>
  <c r="Q5" i="148"/>
  <c r="P4" i="148"/>
  <c r="Q4" i="148"/>
  <c r="P3" i="148"/>
  <c r="Q3" i="148"/>
  <c r="P2" i="148"/>
  <c r="Q2" i="148"/>
  <c r="B3" i="147"/>
  <c r="C3" i="147"/>
  <c r="D3" i="147"/>
  <c r="E3" i="147"/>
  <c r="F3" i="147"/>
  <c r="G3" i="147"/>
  <c r="H3" i="147"/>
  <c r="I3" i="147"/>
  <c r="J3" i="147"/>
  <c r="K3" i="147"/>
  <c r="L3" i="147"/>
  <c r="N3" i="147"/>
  <c r="O3" i="147"/>
  <c r="B4" i="147"/>
  <c r="C4" i="147"/>
  <c r="D4" i="147"/>
  <c r="E4" i="147"/>
  <c r="F4" i="147"/>
  <c r="G4" i="147"/>
  <c r="H4" i="147"/>
  <c r="I4" i="147"/>
  <c r="J4" i="147"/>
  <c r="K4" i="147"/>
  <c r="L4" i="147"/>
  <c r="N4" i="147"/>
  <c r="O4" i="147"/>
  <c r="B5" i="147"/>
  <c r="C5" i="147"/>
  <c r="D5" i="147"/>
  <c r="E5" i="147"/>
  <c r="F5" i="147"/>
  <c r="G5" i="147"/>
  <c r="H5" i="147"/>
  <c r="I5" i="147"/>
  <c r="J5" i="147"/>
  <c r="K5" i="147"/>
  <c r="L5" i="147"/>
  <c r="N5" i="147"/>
  <c r="O5" i="147"/>
  <c r="B6" i="147"/>
  <c r="C6" i="147"/>
  <c r="D6" i="147"/>
  <c r="E6" i="147"/>
  <c r="F6" i="147"/>
  <c r="G6" i="147"/>
  <c r="H6" i="147"/>
  <c r="I6" i="147"/>
  <c r="J6" i="147"/>
  <c r="K6" i="147"/>
  <c r="L6" i="147"/>
  <c r="N6" i="147"/>
  <c r="O6" i="147"/>
  <c r="B7" i="147"/>
  <c r="C7" i="147"/>
  <c r="D7" i="147"/>
  <c r="E7" i="147"/>
  <c r="F7" i="147"/>
  <c r="G7" i="147"/>
  <c r="H7" i="147"/>
  <c r="I7" i="147"/>
  <c r="J7" i="147"/>
  <c r="K7" i="147"/>
  <c r="L7" i="147"/>
  <c r="N7" i="147"/>
  <c r="O7" i="147"/>
  <c r="B8" i="147"/>
  <c r="C8" i="147"/>
  <c r="D8" i="147"/>
  <c r="E8" i="147"/>
  <c r="F8" i="147"/>
  <c r="G8" i="147"/>
  <c r="H8" i="147"/>
  <c r="I8" i="147"/>
  <c r="J8" i="147"/>
  <c r="K8" i="147"/>
  <c r="L8" i="147"/>
  <c r="N8" i="147"/>
  <c r="O8" i="147"/>
  <c r="B9" i="147"/>
  <c r="C9" i="147"/>
  <c r="D9" i="147"/>
  <c r="E9" i="147"/>
  <c r="F9" i="147"/>
  <c r="G9" i="147"/>
  <c r="H9" i="147"/>
  <c r="I9" i="147"/>
  <c r="J9" i="147"/>
  <c r="K9" i="147"/>
  <c r="L9" i="147"/>
  <c r="N9" i="147"/>
  <c r="O9" i="147"/>
  <c r="B10" i="147"/>
  <c r="C10" i="147"/>
  <c r="D10" i="147"/>
  <c r="E10" i="147"/>
  <c r="F10" i="147"/>
  <c r="G10" i="147"/>
  <c r="H10" i="147"/>
  <c r="I10" i="147"/>
  <c r="J10" i="147"/>
  <c r="K10" i="147"/>
  <c r="L10" i="147"/>
  <c r="N10" i="147"/>
  <c r="O10" i="147"/>
  <c r="B11" i="147"/>
  <c r="C11" i="147"/>
  <c r="D11" i="147"/>
  <c r="E11" i="147"/>
  <c r="F11" i="147"/>
  <c r="G11" i="147"/>
  <c r="H11" i="147"/>
  <c r="I11" i="147"/>
  <c r="J11" i="147"/>
  <c r="K11" i="147"/>
  <c r="L11" i="147"/>
  <c r="N11" i="147"/>
  <c r="O11" i="147"/>
  <c r="B12" i="147"/>
  <c r="C12" i="147"/>
  <c r="D12" i="147"/>
  <c r="E12" i="147"/>
  <c r="F12" i="147"/>
  <c r="G12" i="147"/>
  <c r="H12" i="147"/>
  <c r="I12" i="147"/>
  <c r="J12" i="147"/>
  <c r="K12" i="147"/>
  <c r="L12" i="147"/>
  <c r="N12" i="147"/>
  <c r="O12" i="147"/>
  <c r="B13" i="147"/>
  <c r="C13" i="147"/>
  <c r="D13" i="147"/>
  <c r="E13" i="147"/>
  <c r="F13" i="147"/>
  <c r="G13" i="147"/>
  <c r="H13" i="147"/>
  <c r="I13" i="147"/>
  <c r="J13" i="147"/>
  <c r="K13" i="147"/>
  <c r="L13" i="147"/>
  <c r="N13" i="147"/>
  <c r="O13" i="147"/>
  <c r="B14" i="147"/>
  <c r="C14" i="147"/>
  <c r="D14" i="147"/>
  <c r="E14" i="147"/>
  <c r="F14" i="147"/>
  <c r="G14" i="147"/>
  <c r="H14" i="147"/>
  <c r="I14" i="147"/>
  <c r="J14" i="147"/>
  <c r="K14" i="147"/>
  <c r="L14" i="147"/>
  <c r="N14" i="147"/>
  <c r="O14" i="147"/>
  <c r="B15" i="147"/>
  <c r="C15" i="147"/>
  <c r="D15" i="147"/>
  <c r="E15" i="147"/>
  <c r="F15" i="147"/>
  <c r="G15" i="147"/>
  <c r="H15" i="147"/>
  <c r="I15" i="147"/>
  <c r="J15" i="147"/>
  <c r="K15" i="147"/>
  <c r="L15" i="147"/>
  <c r="N15" i="147"/>
  <c r="O15" i="147"/>
  <c r="B16" i="147"/>
  <c r="C16" i="147"/>
  <c r="D16" i="147"/>
  <c r="E16" i="147"/>
  <c r="F16" i="147"/>
  <c r="G16" i="147"/>
  <c r="H16" i="147"/>
  <c r="I16" i="147"/>
  <c r="J16" i="147"/>
  <c r="K16" i="147"/>
  <c r="L16" i="147"/>
  <c r="N16" i="147"/>
  <c r="O16" i="147"/>
  <c r="B17" i="147"/>
  <c r="C17" i="147"/>
  <c r="D17" i="147"/>
  <c r="E17" i="147"/>
  <c r="F17" i="147"/>
  <c r="G17" i="147"/>
  <c r="H17" i="147"/>
  <c r="I17" i="147"/>
  <c r="J17" i="147"/>
  <c r="K17" i="147"/>
  <c r="L17" i="147"/>
  <c r="N17" i="147"/>
  <c r="O17" i="147"/>
  <c r="B18" i="147"/>
  <c r="C18" i="147"/>
  <c r="D18" i="147"/>
  <c r="E18" i="147"/>
  <c r="F18" i="147"/>
  <c r="G18" i="147"/>
  <c r="H18" i="147"/>
  <c r="I18" i="147"/>
  <c r="J18" i="147"/>
  <c r="K18" i="147"/>
  <c r="L18" i="147"/>
  <c r="N18" i="147"/>
  <c r="O18" i="147"/>
  <c r="B19" i="147"/>
  <c r="C19" i="147"/>
  <c r="D19" i="147"/>
  <c r="E19" i="147"/>
  <c r="F19" i="147"/>
  <c r="G19" i="147"/>
  <c r="H19" i="147"/>
  <c r="I19" i="147"/>
  <c r="J19" i="147"/>
  <c r="K19" i="147"/>
  <c r="L19" i="147"/>
  <c r="N19" i="147"/>
  <c r="O19" i="147"/>
  <c r="B20" i="147"/>
  <c r="C20" i="147"/>
  <c r="D20" i="147"/>
  <c r="E20" i="147"/>
  <c r="F20" i="147"/>
  <c r="G20" i="147"/>
  <c r="H20" i="147"/>
  <c r="I20" i="147"/>
  <c r="J20" i="147"/>
  <c r="K20" i="147"/>
  <c r="L20" i="147"/>
  <c r="N20" i="147"/>
  <c r="O20" i="147"/>
  <c r="B21" i="147"/>
  <c r="C21" i="147"/>
  <c r="D21" i="147"/>
  <c r="E21" i="147"/>
  <c r="F21" i="147"/>
  <c r="G21" i="147"/>
  <c r="H21" i="147"/>
  <c r="I21" i="147"/>
  <c r="J21" i="147"/>
  <c r="K21" i="147"/>
  <c r="L21" i="147"/>
  <c r="N21" i="147"/>
  <c r="O21" i="147"/>
  <c r="B22" i="147"/>
  <c r="C22" i="147"/>
  <c r="D22" i="147"/>
  <c r="E22" i="147"/>
  <c r="F22" i="147"/>
  <c r="G22" i="147"/>
  <c r="H22" i="147"/>
  <c r="I22" i="147"/>
  <c r="J22" i="147"/>
  <c r="K22" i="147"/>
  <c r="L22" i="147"/>
  <c r="N22" i="147"/>
  <c r="O22" i="147"/>
  <c r="B23" i="147"/>
  <c r="C23" i="147"/>
  <c r="D23" i="147"/>
  <c r="E23" i="147"/>
  <c r="F23" i="147"/>
  <c r="G23" i="147"/>
  <c r="H23" i="147"/>
  <c r="I23" i="147"/>
  <c r="J23" i="147"/>
  <c r="K23" i="147"/>
  <c r="L23" i="147"/>
  <c r="N23" i="147"/>
  <c r="O23" i="147"/>
  <c r="B24" i="147"/>
  <c r="C24" i="147"/>
  <c r="D24" i="147"/>
  <c r="E24" i="147"/>
  <c r="F24" i="147"/>
  <c r="G24" i="147"/>
  <c r="H24" i="147"/>
  <c r="I24" i="147"/>
  <c r="J24" i="147"/>
  <c r="K24" i="147"/>
  <c r="L24" i="147"/>
  <c r="N24" i="147"/>
  <c r="O24" i="147"/>
  <c r="B25" i="147"/>
  <c r="C25" i="147"/>
  <c r="D25" i="147"/>
  <c r="E25" i="147"/>
  <c r="F25" i="147"/>
  <c r="G25" i="147"/>
  <c r="H25" i="147"/>
  <c r="I25" i="147"/>
  <c r="J25" i="147"/>
  <c r="K25" i="147"/>
  <c r="L25" i="147"/>
  <c r="N25" i="147"/>
  <c r="O25" i="147"/>
  <c r="B26" i="147"/>
  <c r="C26" i="147"/>
  <c r="D26" i="147"/>
  <c r="E26" i="147"/>
  <c r="F26" i="147"/>
  <c r="G26" i="147"/>
  <c r="H26" i="147"/>
  <c r="I26" i="147"/>
  <c r="J26" i="147"/>
  <c r="K26" i="147"/>
  <c r="L26" i="147"/>
  <c r="N26" i="147"/>
  <c r="O26" i="147"/>
  <c r="B27" i="147"/>
  <c r="C27" i="147"/>
  <c r="D27" i="147"/>
  <c r="E27" i="147"/>
  <c r="F27" i="147"/>
  <c r="G27" i="147"/>
  <c r="H27" i="147"/>
  <c r="I27" i="147"/>
  <c r="J27" i="147"/>
  <c r="K27" i="147"/>
  <c r="L27" i="147"/>
  <c r="N27" i="147"/>
  <c r="O27" i="147"/>
  <c r="B28" i="147"/>
  <c r="C28" i="147"/>
  <c r="D28" i="147"/>
  <c r="E28" i="147"/>
  <c r="F28" i="147"/>
  <c r="G28" i="147"/>
  <c r="H28" i="147"/>
  <c r="I28" i="147"/>
  <c r="J28" i="147"/>
  <c r="K28" i="147"/>
  <c r="L28" i="147"/>
  <c r="N28" i="147"/>
  <c r="O28" i="147"/>
  <c r="B29" i="147"/>
  <c r="C29" i="147"/>
  <c r="D29" i="147"/>
  <c r="E29" i="147"/>
  <c r="F29" i="147"/>
  <c r="G29" i="147"/>
  <c r="H29" i="147"/>
  <c r="I29" i="147"/>
  <c r="J29" i="147"/>
  <c r="K29" i="147"/>
  <c r="L29" i="147"/>
  <c r="N29" i="147"/>
  <c r="O29" i="147"/>
  <c r="B30" i="147"/>
  <c r="C30" i="147"/>
  <c r="D30" i="147"/>
  <c r="E30" i="147"/>
  <c r="F30" i="147"/>
  <c r="G30" i="147"/>
  <c r="H30" i="147"/>
  <c r="I30" i="147"/>
  <c r="J30" i="147"/>
  <c r="K30" i="147"/>
  <c r="L30" i="147"/>
  <c r="N30" i="147"/>
  <c r="O30" i="147"/>
  <c r="B31" i="147"/>
  <c r="C31" i="147"/>
  <c r="D31" i="147"/>
  <c r="E31" i="147"/>
  <c r="F31" i="147"/>
  <c r="G31" i="147"/>
  <c r="H31" i="147"/>
  <c r="I31" i="147"/>
  <c r="J31" i="147"/>
  <c r="K31" i="147"/>
  <c r="L31" i="147"/>
  <c r="N31" i="147"/>
  <c r="O31" i="147"/>
  <c r="B32" i="147"/>
  <c r="C32" i="147"/>
  <c r="D32" i="147"/>
  <c r="E32" i="147"/>
  <c r="F32" i="147"/>
  <c r="G32" i="147"/>
  <c r="H32" i="147"/>
  <c r="I32" i="147"/>
  <c r="J32" i="147"/>
  <c r="K32" i="147"/>
  <c r="L32" i="147"/>
  <c r="N32" i="147"/>
  <c r="O32" i="147"/>
  <c r="B33" i="147"/>
  <c r="C33" i="147"/>
  <c r="D33" i="147"/>
  <c r="E33" i="147"/>
  <c r="F33" i="147"/>
  <c r="G33" i="147"/>
  <c r="H33" i="147"/>
  <c r="I33" i="147"/>
  <c r="J33" i="147"/>
  <c r="K33" i="147"/>
  <c r="L33" i="147"/>
  <c r="N33" i="147"/>
  <c r="O33" i="147"/>
  <c r="B34" i="147"/>
  <c r="C34" i="147"/>
  <c r="D34" i="147"/>
  <c r="E34" i="147"/>
  <c r="F34" i="147"/>
  <c r="G34" i="147"/>
  <c r="H34" i="147"/>
  <c r="I34" i="147"/>
  <c r="J34" i="147"/>
  <c r="K34" i="147"/>
  <c r="L34" i="147"/>
  <c r="N34" i="147"/>
  <c r="O34" i="147"/>
  <c r="B35" i="147"/>
  <c r="C35" i="147"/>
  <c r="D35" i="147"/>
  <c r="E35" i="147"/>
  <c r="F35" i="147"/>
  <c r="G35" i="147"/>
  <c r="H35" i="147"/>
  <c r="I35" i="147"/>
  <c r="J35" i="147"/>
  <c r="K35" i="147"/>
  <c r="L35" i="147"/>
  <c r="N35" i="147"/>
  <c r="O35" i="147"/>
  <c r="B36" i="147"/>
  <c r="C36" i="147"/>
  <c r="D36" i="147"/>
  <c r="E36" i="147"/>
  <c r="F36" i="147"/>
  <c r="G36" i="147"/>
  <c r="H36" i="147"/>
  <c r="I36" i="147"/>
  <c r="J36" i="147"/>
  <c r="K36" i="147"/>
  <c r="L36" i="147"/>
  <c r="N36" i="147"/>
  <c r="O36" i="147"/>
  <c r="B37" i="147"/>
  <c r="C37" i="147"/>
  <c r="D37" i="147"/>
  <c r="E37" i="147"/>
  <c r="F37" i="147"/>
  <c r="G37" i="147"/>
  <c r="H37" i="147"/>
  <c r="I37" i="147"/>
  <c r="J37" i="147"/>
  <c r="K37" i="147"/>
  <c r="L37" i="147"/>
  <c r="N37" i="147"/>
  <c r="O37" i="147"/>
  <c r="B38" i="147"/>
  <c r="C38" i="147"/>
  <c r="D38" i="147"/>
  <c r="E38" i="147"/>
  <c r="F38" i="147"/>
  <c r="G38" i="147"/>
  <c r="H38" i="147"/>
  <c r="I38" i="147"/>
  <c r="J38" i="147"/>
  <c r="K38" i="147"/>
  <c r="L38" i="147"/>
  <c r="N38" i="147"/>
  <c r="O38" i="147"/>
  <c r="B39" i="147"/>
  <c r="C39" i="147"/>
  <c r="D39" i="147"/>
  <c r="E39" i="147"/>
  <c r="F39" i="147"/>
  <c r="G39" i="147"/>
  <c r="H39" i="147"/>
  <c r="I39" i="147"/>
  <c r="J39" i="147"/>
  <c r="K39" i="147"/>
  <c r="L39" i="147"/>
  <c r="N39" i="147"/>
  <c r="O39" i="147"/>
  <c r="B40" i="147"/>
  <c r="C40" i="147"/>
  <c r="D40" i="147"/>
  <c r="E40" i="147"/>
  <c r="F40" i="147"/>
  <c r="G40" i="147"/>
  <c r="H40" i="147"/>
  <c r="I40" i="147"/>
  <c r="J40" i="147"/>
  <c r="K40" i="147"/>
  <c r="L40" i="147"/>
  <c r="N40" i="147"/>
  <c r="O40" i="147"/>
  <c r="B41" i="147"/>
  <c r="C41" i="147"/>
  <c r="D41" i="147"/>
  <c r="E41" i="147"/>
  <c r="F41" i="147"/>
  <c r="G41" i="147"/>
  <c r="H41" i="147"/>
  <c r="I41" i="147"/>
  <c r="J41" i="147"/>
  <c r="K41" i="147"/>
  <c r="L41" i="147"/>
  <c r="N41" i="147"/>
  <c r="O41" i="147"/>
  <c r="B42" i="147"/>
  <c r="C42" i="147"/>
  <c r="D42" i="147"/>
  <c r="E42" i="147"/>
  <c r="F42" i="147"/>
  <c r="G42" i="147"/>
  <c r="H42" i="147"/>
  <c r="I42" i="147"/>
  <c r="J42" i="147"/>
  <c r="K42" i="147"/>
  <c r="L42" i="147"/>
  <c r="N42" i="147"/>
  <c r="O42" i="147"/>
  <c r="B43" i="147"/>
  <c r="C43" i="147"/>
  <c r="D43" i="147"/>
  <c r="E43" i="147"/>
  <c r="F43" i="147"/>
  <c r="G43" i="147"/>
  <c r="H43" i="147"/>
  <c r="I43" i="147"/>
  <c r="J43" i="147"/>
  <c r="K43" i="147"/>
  <c r="L43" i="147"/>
  <c r="N43" i="147"/>
  <c r="O43" i="147"/>
  <c r="B44" i="147"/>
  <c r="C44" i="147"/>
  <c r="D44" i="147"/>
  <c r="E44" i="147"/>
  <c r="F44" i="147"/>
  <c r="G44" i="147"/>
  <c r="H44" i="147"/>
  <c r="I44" i="147"/>
  <c r="J44" i="147"/>
  <c r="K44" i="147"/>
  <c r="L44" i="147"/>
  <c r="N44" i="147"/>
  <c r="O44" i="147"/>
  <c r="B45" i="147"/>
  <c r="C45" i="147"/>
  <c r="D45" i="147"/>
  <c r="E45" i="147"/>
  <c r="F45" i="147"/>
  <c r="G45" i="147"/>
  <c r="H45" i="147"/>
  <c r="I45" i="147"/>
  <c r="J45" i="147"/>
  <c r="K45" i="147"/>
  <c r="L45" i="147"/>
  <c r="N45" i="147"/>
  <c r="O45" i="147"/>
  <c r="B46" i="147"/>
  <c r="C46" i="147"/>
  <c r="D46" i="147"/>
  <c r="E46" i="147"/>
  <c r="F46" i="147"/>
  <c r="G46" i="147"/>
  <c r="H46" i="147"/>
  <c r="I46" i="147"/>
  <c r="J46" i="147"/>
  <c r="K46" i="147"/>
  <c r="L46" i="147"/>
  <c r="N46" i="147"/>
  <c r="O46" i="147"/>
  <c r="B47" i="147"/>
  <c r="C47" i="147"/>
  <c r="D47" i="147"/>
  <c r="E47" i="147"/>
  <c r="F47" i="147"/>
  <c r="G47" i="147"/>
  <c r="H47" i="147"/>
  <c r="I47" i="147"/>
  <c r="J47" i="147"/>
  <c r="K47" i="147"/>
  <c r="L47" i="147"/>
  <c r="N47" i="147"/>
  <c r="O47" i="147"/>
  <c r="B48" i="147"/>
  <c r="C48" i="147"/>
  <c r="D48" i="147"/>
  <c r="E48" i="147"/>
  <c r="F48" i="147"/>
  <c r="G48" i="147"/>
  <c r="H48" i="147"/>
  <c r="I48" i="147"/>
  <c r="J48" i="147"/>
  <c r="K48" i="147"/>
  <c r="L48" i="147"/>
  <c r="N48" i="147"/>
  <c r="O48" i="147"/>
  <c r="B49" i="147"/>
  <c r="C49" i="147"/>
  <c r="D49" i="147"/>
  <c r="E49" i="147"/>
  <c r="F49" i="147"/>
  <c r="G49" i="147"/>
  <c r="H49" i="147"/>
  <c r="I49" i="147"/>
  <c r="J49" i="147"/>
  <c r="K49" i="147"/>
  <c r="L49" i="147"/>
  <c r="N49" i="147"/>
  <c r="O49" i="147"/>
  <c r="B50" i="147"/>
  <c r="C50" i="147"/>
  <c r="D50" i="147"/>
  <c r="E50" i="147"/>
  <c r="F50" i="147"/>
  <c r="G50" i="147"/>
  <c r="H50" i="147"/>
  <c r="I50" i="147"/>
  <c r="J50" i="147"/>
  <c r="K50" i="147"/>
  <c r="L50" i="147"/>
  <c r="N50" i="147"/>
  <c r="O50" i="147"/>
  <c r="B51" i="147"/>
  <c r="C51" i="147"/>
  <c r="D51" i="147"/>
  <c r="E51" i="147"/>
  <c r="F51" i="147"/>
  <c r="G51" i="147"/>
  <c r="H51" i="147"/>
  <c r="I51" i="147"/>
  <c r="J51" i="147"/>
  <c r="K51" i="147"/>
  <c r="L51" i="147"/>
  <c r="N51" i="147"/>
  <c r="O51" i="147"/>
  <c r="B52" i="147"/>
  <c r="C52" i="147"/>
  <c r="D52" i="147"/>
  <c r="E52" i="147"/>
  <c r="F52" i="147"/>
  <c r="G52" i="147"/>
  <c r="H52" i="147"/>
  <c r="I52" i="147"/>
  <c r="J52" i="147"/>
  <c r="K52" i="147"/>
  <c r="L52" i="147"/>
  <c r="N52" i="147"/>
  <c r="O52" i="147"/>
  <c r="B53" i="147"/>
  <c r="C53" i="147"/>
  <c r="D53" i="147"/>
  <c r="E53" i="147"/>
  <c r="F53" i="147"/>
  <c r="G53" i="147"/>
  <c r="H53" i="147"/>
  <c r="I53" i="147"/>
  <c r="J53" i="147"/>
  <c r="K53" i="147"/>
  <c r="L53" i="147"/>
  <c r="N53" i="147"/>
  <c r="O53" i="147"/>
  <c r="P12" i="147"/>
  <c r="Q12" i="147"/>
  <c r="P11" i="147"/>
  <c r="Q11" i="147"/>
  <c r="P10" i="147"/>
  <c r="Q10" i="147"/>
  <c r="P9" i="147"/>
  <c r="Q9" i="147"/>
  <c r="P8" i="147"/>
  <c r="Q8" i="147"/>
  <c r="P7" i="147"/>
  <c r="Q7" i="147"/>
  <c r="P6" i="147"/>
  <c r="Q6" i="147"/>
  <c r="P5" i="147"/>
  <c r="Q5" i="147"/>
  <c r="P4" i="147"/>
  <c r="Q4" i="147"/>
  <c r="P3" i="147"/>
  <c r="Q3" i="147"/>
  <c r="P2" i="147"/>
  <c r="Q2" i="147"/>
  <c r="O2" i="147"/>
  <c r="L2" i="147"/>
  <c r="N2" i="147"/>
  <c r="K2" i="147"/>
  <c r="J2" i="147"/>
  <c r="I2" i="147"/>
  <c r="H2" i="147"/>
  <c r="G2" i="147"/>
  <c r="F2" i="147"/>
  <c r="E2" i="147"/>
  <c r="D2" i="147"/>
  <c r="C2" i="147"/>
  <c r="B2" i="147"/>
  <c r="P12" i="146"/>
  <c r="Q12" i="146"/>
  <c r="P11" i="146"/>
  <c r="Q11" i="146"/>
  <c r="P10" i="146"/>
  <c r="Q10" i="146"/>
  <c r="P9" i="146"/>
  <c r="Q9" i="146"/>
  <c r="P8" i="146"/>
  <c r="Q8" i="146"/>
  <c r="P7" i="146"/>
  <c r="Q7" i="146"/>
  <c r="P6" i="146"/>
  <c r="Q6" i="146"/>
  <c r="P5" i="146"/>
  <c r="Q5" i="146"/>
  <c r="P4" i="146"/>
  <c r="Q4" i="146"/>
  <c r="P3" i="146"/>
  <c r="Q3" i="146"/>
  <c r="P2" i="146"/>
  <c r="Q2" i="146"/>
  <c r="P12" i="145"/>
  <c r="Q12" i="145"/>
  <c r="P11" i="145"/>
  <c r="Q11" i="145"/>
  <c r="P10" i="145"/>
  <c r="Q10" i="145"/>
  <c r="P9" i="145"/>
  <c r="Q9" i="145"/>
  <c r="P8" i="145"/>
  <c r="Q8" i="145"/>
  <c r="P7" i="145"/>
  <c r="Q7" i="145"/>
  <c r="P6" i="145"/>
  <c r="Q6" i="145"/>
  <c r="P5" i="145"/>
  <c r="Q5" i="145"/>
  <c r="P4" i="145"/>
  <c r="Q4" i="145"/>
  <c r="P3" i="145"/>
  <c r="Q3" i="145"/>
  <c r="P2" i="145"/>
  <c r="Q2" i="145"/>
  <c r="P12" i="144"/>
  <c r="Q12" i="144"/>
  <c r="P11" i="144"/>
  <c r="Q11" i="144"/>
  <c r="P10" i="144"/>
  <c r="Q10" i="144"/>
  <c r="P9" i="144"/>
  <c r="Q9" i="144"/>
  <c r="P8" i="144"/>
  <c r="Q8" i="144"/>
  <c r="P7" i="144"/>
  <c r="Q7" i="144"/>
  <c r="P6" i="144"/>
  <c r="Q6" i="144"/>
  <c r="P5" i="144"/>
  <c r="Q5" i="144"/>
  <c r="P4" i="144"/>
  <c r="Q4" i="144"/>
  <c r="P3" i="144"/>
  <c r="Q3" i="144"/>
  <c r="P2" i="144"/>
  <c r="Q2" i="144"/>
  <c r="P12" i="143"/>
  <c r="Q12" i="143"/>
  <c r="P11" i="143"/>
  <c r="Q11" i="143"/>
  <c r="P10" i="143"/>
  <c r="Q10" i="143"/>
  <c r="P9" i="143"/>
  <c r="Q9" i="143"/>
  <c r="P8" i="143"/>
  <c r="Q8" i="143"/>
  <c r="P7" i="143"/>
  <c r="Q7" i="143"/>
  <c r="P6" i="143"/>
  <c r="Q6" i="143"/>
  <c r="P5" i="143"/>
  <c r="Q5" i="143"/>
  <c r="P4" i="143"/>
  <c r="Q4" i="143"/>
  <c r="P3" i="143"/>
  <c r="Q3" i="143"/>
  <c r="P2" i="143"/>
  <c r="Q2" i="143"/>
  <c r="P12" i="142"/>
  <c r="Q12" i="142"/>
  <c r="P11" i="142"/>
  <c r="Q11" i="142"/>
  <c r="P10" i="142"/>
  <c r="Q10" i="142"/>
  <c r="P9" i="142"/>
  <c r="Q9" i="142"/>
  <c r="P8" i="142"/>
  <c r="Q8" i="142"/>
  <c r="P7" i="142"/>
  <c r="Q7" i="142"/>
  <c r="P6" i="142"/>
  <c r="Q6" i="142"/>
  <c r="P5" i="142"/>
  <c r="Q5" i="142"/>
  <c r="P4" i="142"/>
  <c r="Q4" i="142"/>
  <c r="P3" i="142"/>
  <c r="Q3" i="142"/>
  <c r="P2" i="142"/>
  <c r="Q2" i="142"/>
  <c r="Q12" i="141"/>
  <c r="Q11" i="141"/>
  <c r="Q10" i="141"/>
  <c r="Q9" i="141"/>
  <c r="Q8" i="141"/>
  <c r="Q7" i="141"/>
  <c r="Q6" i="141"/>
  <c r="Q5" i="141"/>
  <c r="Q4" i="141"/>
  <c r="Q3" i="141"/>
  <c r="Q2" i="141"/>
  <c r="P12" i="141"/>
  <c r="P11" i="141"/>
  <c r="P10" i="141"/>
  <c r="P9" i="141"/>
  <c r="P8" i="141"/>
  <c r="P7" i="141"/>
  <c r="P6" i="141"/>
  <c r="P5" i="141"/>
  <c r="P4" i="141"/>
  <c r="P3" i="141"/>
  <c r="P2" i="141"/>
  <c r="L2" i="140"/>
  <c r="L3" i="140"/>
  <c r="L4" i="140"/>
  <c r="L5" i="140"/>
  <c r="L6" i="140"/>
  <c r="L7" i="140"/>
  <c r="L8" i="140"/>
  <c r="L9" i="140"/>
  <c r="L10" i="140"/>
  <c r="L11" i="140"/>
  <c r="L12" i="140"/>
  <c r="L13" i="140"/>
  <c r="L14" i="140"/>
  <c r="L15" i="140"/>
  <c r="L16" i="140"/>
  <c r="L17" i="140"/>
  <c r="L18" i="140"/>
  <c r="L19" i="140"/>
  <c r="L20" i="140"/>
  <c r="L21" i="140"/>
  <c r="L22" i="140"/>
  <c r="L23" i="140"/>
  <c r="L24" i="140"/>
  <c r="L25" i="140"/>
  <c r="L26" i="140"/>
  <c r="L27" i="140"/>
  <c r="L28" i="140"/>
  <c r="L29" i="140"/>
  <c r="L30" i="140"/>
  <c r="L31" i="140"/>
  <c r="L32" i="140"/>
  <c r="L33" i="140"/>
  <c r="L34" i="140"/>
  <c r="L35" i="140"/>
  <c r="L36" i="140"/>
  <c r="L37" i="140"/>
  <c r="L38" i="140"/>
  <c r="L39" i="140"/>
  <c r="L40" i="140"/>
  <c r="L41" i="140"/>
  <c r="L42" i="140"/>
  <c r="L43" i="140"/>
  <c r="L44" i="140"/>
  <c r="L45" i="140"/>
  <c r="L46" i="140"/>
  <c r="L47" i="140"/>
  <c r="L48" i="140"/>
  <c r="L49" i="140"/>
  <c r="L50" i="140"/>
  <c r="L51" i="140"/>
  <c r="L52" i="140"/>
  <c r="P12" i="140"/>
  <c r="L53" i="140"/>
  <c r="Q12" i="140"/>
  <c r="K2" i="140"/>
  <c r="K3" i="140"/>
  <c r="K4" i="140"/>
  <c r="K5" i="140"/>
  <c r="K6" i="140"/>
  <c r="K7" i="140"/>
  <c r="K8" i="140"/>
  <c r="K9" i="140"/>
  <c r="K10" i="140"/>
  <c r="K11" i="140"/>
  <c r="K12" i="140"/>
  <c r="K13" i="140"/>
  <c r="K14" i="140"/>
  <c r="K15" i="140"/>
  <c r="K16" i="140"/>
  <c r="K17" i="140"/>
  <c r="K18" i="140"/>
  <c r="K19" i="140"/>
  <c r="K20" i="140"/>
  <c r="K21" i="140"/>
  <c r="K22" i="140"/>
  <c r="K23" i="140"/>
  <c r="K24" i="140"/>
  <c r="K25" i="140"/>
  <c r="K26" i="140"/>
  <c r="K27" i="140"/>
  <c r="K28" i="140"/>
  <c r="K29" i="140"/>
  <c r="K30" i="140"/>
  <c r="K31" i="140"/>
  <c r="K32" i="140"/>
  <c r="K33" i="140"/>
  <c r="K34" i="140"/>
  <c r="K35" i="140"/>
  <c r="K36" i="140"/>
  <c r="K37" i="140"/>
  <c r="K38" i="140"/>
  <c r="K39" i="140"/>
  <c r="K40" i="140"/>
  <c r="K41" i="140"/>
  <c r="K42" i="140"/>
  <c r="K43" i="140"/>
  <c r="K44" i="140"/>
  <c r="K45" i="140"/>
  <c r="K46" i="140"/>
  <c r="K47" i="140"/>
  <c r="K48" i="140"/>
  <c r="K49" i="140"/>
  <c r="K50" i="140"/>
  <c r="K51" i="140"/>
  <c r="K52" i="140"/>
  <c r="P11" i="140"/>
  <c r="K53" i="140"/>
  <c r="Q11" i="140"/>
  <c r="J2" i="140"/>
  <c r="J3" i="140"/>
  <c r="J4" i="140"/>
  <c r="J5" i="140"/>
  <c r="J6" i="140"/>
  <c r="J7" i="140"/>
  <c r="J8" i="140"/>
  <c r="J9" i="140"/>
  <c r="J10" i="140"/>
  <c r="J11" i="140"/>
  <c r="J12" i="140"/>
  <c r="J13" i="140"/>
  <c r="J14" i="140"/>
  <c r="J15" i="140"/>
  <c r="J16" i="140"/>
  <c r="J17" i="140"/>
  <c r="J18" i="140"/>
  <c r="J19" i="140"/>
  <c r="J20" i="140"/>
  <c r="J21" i="140"/>
  <c r="J22" i="140"/>
  <c r="J23" i="140"/>
  <c r="J24" i="140"/>
  <c r="J25" i="140"/>
  <c r="J26" i="140"/>
  <c r="J27" i="140"/>
  <c r="J28" i="140"/>
  <c r="J29" i="140"/>
  <c r="J30" i="140"/>
  <c r="J31" i="140"/>
  <c r="J32" i="140"/>
  <c r="J33" i="140"/>
  <c r="J34" i="140"/>
  <c r="J35" i="140"/>
  <c r="J36" i="140"/>
  <c r="J37" i="140"/>
  <c r="J38" i="140"/>
  <c r="J39" i="140"/>
  <c r="J40" i="140"/>
  <c r="J41" i="140"/>
  <c r="J42" i="140"/>
  <c r="J43" i="140"/>
  <c r="J44" i="140"/>
  <c r="J45" i="140"/>
  <c r="J46" i="140"/>
  <c r="J47" i="140"/>
  <c r="J48" i="140"/>
  <c r="J49" i="140"/>
  <c r="J50" i="140"/>
  <c r="J51" i="140"/>
  <c r="J52" i="140"/>
  <c r="P10" i="140"/>
  <c r="J53" i="140"/>
  <c r="Q10" i="140"/>
  <c r="I2" i="140"/>
  <c r="I3" i="140"/>
  <c r="I4" i="140"/>
  <c r="I5" i="140"/>
  <c r="I6" i="140"/>
  <c r="I7" i="140"/>
  <c r="I8" i="140"/>
  <c r="I9" i="140"/>
  <c r="I10" i="140"/>
  <c r="I11" i="140"/>
  <c r="I12" i="140"/>
  <c r="I13" i="140"/>
  <c r="I14" i="140"/>
  <c r="I15" i="140"/>
  <c r="I16" i="140"/>
  <c r="I17" i="140"/>
  <c r="I18" i="140"/>
  <c r="I19" i="140"/>
  <c r="I20" i="140"/>
  <c r="I21" i="140"/>
  <c r="I22" i="140"/>
  <c r="I23" i="140"/>
  <c r="I24" i="140"/>
  <c r="I25" i="140"/>
  <c r="I26" i="140"/>
  <c r="I27" i="140"/>
  <c r="I28" i="140"/>
  <c r="I29" i="140"/>
  <c r="I30" i="140"/>
  <c r="I31" i="140"/>
  <c r="I32" i="140"/>
  <c r="I33" i="140"/>
  <c r="I34" i="140"/>
  <c r="I35" i="140"/>
  <c r="I36" i="140"/>
  <c r="I37" i="140"/>
  <c r="I38" i="140"/>
  <c r="I39" i="140"/>
  <c r="I40" i="140"/>
  <c r="I41" i="140"/>
  <c r="I42" i="140"/>
  <c r="I43" i="140"/>
  <c r="I44" i="140"/>
  <c r="I45" i="140"/>
  <c r="I46" i="140"/>
  <c r="I47" i="140"/>
  <c r="I48" i="140"/>
  <c r="I49" i="140"/>
  <c r="I50" i="140"/>
  <c r="I51" i="140"/>
  <c r="I52" i="140"/>
  <c r="P9" i="140"/>
  <c r="I53" i="140"/>
  <c r="Q9" i="140"/>
  <c r="H2" i="140"/>
  <c r="H3" i="140"/>
  <c r="H4" i="140"/>
  <c r="H5" i="140"/>
  <c r="H6" i="140"/>
  <c r="H7" i="140"/>
  <c r="H8" i="140"/>
  <c r="H9" i="140"/>
  <c r="H10" i="140"/>
  <c r="H11" i="140"/>
  <c r="H12" i="140"/>
  <c r="H13" i="140"/>
  <c r="H14" i="140"/>
  <c r="H15" i="140"/>
  <c r="H16" i="140"/>
  <c r="H17" i="140"/>
  <c r="H18" i="140"/>
  <c r="H19" i="140"/>
  <c r="H20" i="140"/>
  <c r="H21" i="140"/>
  <c r="H22" i="140"/>
  <c r="H23" i="140"/>
  <c r="H24" i="140"/>
  <c r="H25" i="140"/>
  <c r="H26" i="140"/>
  <c r="H27" i="140"/>
  <c r="H28" i="140"/>
  <c r="H29" i="140"/>
  <c r="H30" i="140"/>
  <c r="H31" i="140"/>
  <c r="H32" i="140"/>
  <c r="H33" i="140"/>
  <c r="H34" i="140"/>
  <c r="H35" i="140"/>
  <c r="H36" i="140"/>
  <c r="H37" i="140"/>
  <c r="H38" i="140"/>
  <c r="H39" i="140"/>
  <c r="H40" i="140"/>
  <c r="H41" i="140"/>
  <c r="H42" i="140"/>
  <c r="H43" i="140"/>
  <c r="H44" i="140"/>
  <c r="H45" i="140"/>
  <c r="H46" i="140"/>
  <c r="H47" i="140"/>
  <c r="H48" i="140"/>
  <c r="H49" i="140"/>
  <c r="H50" i="140"/>
  <c r="H51" i="140"/>
  <c r="H52" i="140"/>
  <c r="P8" i="140"/>
  <c r="H53" i="140"/>
  <c r="Q8" i="140"/>
  <c r="G2" i="140"/>
  <c r="G3" i="140"/>
  <c r="G4" i="140"/>
  <c r="G5" i="140"/>
  <c r="G6" i="140"/>
  <c r="G7" i="140"/>
  <c r="G8" i="140"/>
  <c r="G9" i="140"/>
  <c r="G10" i="140"/>
  <c r="G11" i="140"/>
  <c r="G12" i="140"/>
  <c r="G13" i="140"/>
  <c r="G14" i="140"/>
  <c r="G15" i="140"/>
  <c r="G16" i="140"/>
  <c r="G17" i="140"/>
  <c r="G18" i="140"/>
  <c r="G19" i="140"/>
  <c r="G20" i="140"/>
  <c r="G21" i="140"/>
  <c r="G22" i="140"/>
  <c r="G23" i="140"/>
  <c r="G24" i="140"/>
  <c r="G25" i="140"/>
  <c r="G26" i="140"/>
  <c r="G27" i="140"/>
  <c r="G28" i="140"/>
  <c r="G29" i="140"/>
  <c r="G30" i="140"/>
  <c r="G31" i="140"/>
  <c r="G32" i="140"/>
  <c r="G33" i="140"/>
  <c r="G34" i="140"/>
  <c r="G35" i="140"/>
  <c r="G36" i="140"/>
  <c r="G37" i="140"/>
  <c r="G38" i="140"/>
  <c r="G39" i="140"/>
  <c r="G40" i="140"/>
  <c r="G41" i="140"/>
  <c r="G42" i="140"/>
  <c r="G43" i="140"/>
  <c r="G44" i="140"/>
  <c r="G45" i="140"/>
  <c r="G46" i="140"/>
  <c r="G47" i="140"/>
  <c r="G48" i="140"/>
  <c r="G49" i="140"/>
  <c r="G50" i="140"/>
  <c r="G51" i="140"/>
  <c r="G52" i="140"/>
  <c r="P7" i="140"/>
  <c r="G53" i="140"/>
  <c r="Q7" i="140"/>
  <c r="F2" i="140"/>
  <c r="F3" i="140"/>
  <c r="F4" i="140"/>
  <c r="F5" i="140"/>
  <c r="F6" i="140"/>
  <c r="F7" i="140"/>
  <c r="F8" i="140"/>
  <c r="F9" i="140"/>
  <c r="F10" i="140"/>
  <c r="F11" i="140"/>
  <c r="F12" i="140"/>
  <c r="F13" i="140"/>
  <c r="F14" i="140"/>
  <c r="F15" i="140"/>
  <c r="F16" i="140"/>
  <c r="F17" i="140"/>
  <c r="F18" i="140"/>
  <c r="F19" i="140"/>
  <c r="F20" i="140"/>
  <c r="F21" i="140"/>
  <c r="F22" i="140"/>
  <c r="F23" i="140"/>
  <c r="F24" i="140"/>
  <c r="F25" i="140"/>
  <c r="F26" i="140"/>
  <c r="F27" i="140"/>
  <c r="F28" i="140"/>
  <c r="F29" i="140"/>
  <c r="F30" i="140"/>
  <c r="F31" i="140"/>
  <c r="F32" i="140"/>
  <c r="F33" i="140"/>
  <c r="F34" i="140"/>
  <c r="F35" i="140"/>
  <c r="F36" i="140"/>
  <c r="F37" i="140"/>
  <c r="F38" i="140"/>
  <c r="F39" i="140"/>
  <c r="F40" i="140"/>
  <c r="F41" i="140"/>
  <c r="F42" i="140"/>
  <c r="F43" i="140"/>
  <c r="F44" i="140"/>
  <c r="F45" i="140"/>
  <c r="F46" i="140"/>
  <c r="F47" i="140"/>
  <c r="F48" i="140"/>
  <c r="F49" i="140"/>
  <c r="F50" i="140"/>
  <c r="F51" i="140"/>
  <c r="F52" i="140"/>
  <c r="P6" i="140"/>
  <c r="F53" i="140"/>
  <c r="Q6" i="140"/>
  <c r="E2" i="140"/>
  <c r="E3" i="140"/>
  <c r="E4" i="140"/>
  <c r="E5" i="140"/>
  <c r="E6" i="140"/>
  <c r="E7" i="140"/>
  <c r="E8" i="140"/>
  <c r="E9" i="140"/>
  <c r="E10" i="140"/>
  <c r="E11" i="140"/>
  <c r="E12" i="140"/>
  <c r="E13" i="140"/>
  <c r="E14" i="140"/>
  <c r="E15" i="140"/>
  <c r="E16" i="140"/>
  <c r="E17" i="140"/>
  <c r="E18" i="140"/>
  <c r="E19" i="140"/>
  <c r="E20" i="140"/>
  <c r="E21" i="140"/>
  <c r="E22" i="140"/>
  <c r="E23" i="140"/>
  <c r="E24" i="140"/>
  <c r="E25" i="140"/>
  <c r="E26" i="140"/>
  <c r="E27" i="140"/>
  <c r="E28" i="140"/>
  <c r="E29" i="140"/>
  <c r="E30" i="140"/>
  <c r="E31" i="140"/>
  <c r="E32" i="140"/>
  <c r="E33" i="140"/>
  <c r="E34" i="140"/>
  <c r="E35" i="140"/>
  <c r="E36" i="140"/>
  <c r="E37" i="140"/>
  <c r="E38" i="140"/>
  <c r="E39" i="140"/>
  <c r="E40" i="140"/>
  <c r="E41" i="140"/>
  <c r="E42" i="140"/>
  <c r="E43" i="140"/>
  <c r="E44" i="140"/>
  <c r="E45" i="140"/>
  <c r="E46" i="140"/>
  <c r="E47" i="140"/>
  <c r="E48" i="140"/>
  <c r="E49" i="140"/>
  <c r="E50" i="140"/>
  <c r="E51" i="140"/>
  <c r="E52" i="140"/>
  <c r="P5" i="140"/>
  <c r="E53" i="140"/>
  <c r="Q5" i="140"/>
  <c r="D2" i="140"/>
  <c r="D3" i="140"/>
  <c r="D4" i="140"/>
  <c r="D5" i="140"/>
  <c r="D6" i="140"/>
  <c r="D7" i="140"/>
  <c r="D8" i="140"/>
  <c r="D9" i="140"/>
  <c r="D10" i="140"/>
  <c r="D11" i="140"/>
  <c r="D12" i="140"/>
  <c r="D13" i="140"/>
  <c r="D14" i="140"/>
  <c r="D15" i="140"/>
  <c r="D16" i="140"/>
  <c r="D17" i="140"/>
  <c r="D18" i="140"/>
  <c r="D19" i="140"/>
  <c r="D20" i="140"/>
  <c r="D21" i="140"/>
  <c r="D22" i="140"/>
  <c r="D23" i="140"/>
  <c r="D24" i="140"/>
  <c r="D25" i="140"/>
  <c r="D26" i="140"/>
  <c r="D27" i="140"/>
  <c r="D28" i="140"/>
  <c r="D29" i="140"/>
  <c r="D30" i="140"/>
  <c r="D31" i="140"/>
  <c r="D32" i="140"/>
  <c r="D33" i="140"/>
  <c r="D34" i="140"/>
  <c r="D35" i="140"/>
  <c r="D36" i="140"/>
  <c r="D37" i="140"/>
  <c r="D38" i="140"/>
  <c r="D39" i="140"/>
  <c r="D40" i="140"/>
  <c r="D41" i="140"/>
  <c r="D42" i="140"/>
  <c r="D43" i="140"/>
  <c r="D44" i="140"/>
  <c r="D45" i="140"/>
  <c r="D46" i="140"/>
  <c r="D47" i="140"/>
  <c r="D48" i="140"/>
  <c r="D49" i="140"/>
  <c r="D50" i="140"/>
  <c r="D51" i="140"/>
  <c r="D52" i="140"/>
  <c r="P4" i="140"/>
  <c r="D53" i="140"/>
  <c r="Q4" i="140"/>
  <c r="C2" i="140"/>
  <c r="C3" i="140"/>
  <c r="C4" i="140"/>
  <c r="C5" i="140"/>
  <c r="C6" i="140"/>
  <c r="C7" i="140"/>
  <c r="C8" i="140"/>
  <c r="C9" i="140"/>
  <c r="C10" i="140"/>
  <c r="C11" i="140"/>
  <c r="C12" i="140"/>
  <c r="C13" i="140"/>
  <c r="C14" i="140"/>
  <c r="C15" i="140"/>
  <c r="C16" i="140"/>
  <c r="C17" i="140"/>
  <c r="C18" i="140"/>
  <c r="C19" i="140"/>
  <c r="C20" i="140"/>
  <c r="C21" i="140"/>
  <c r="C22" i="140"/>
  <c r="C23" i="140"/>
  <c r="C24" i="140"/>
  <c r="C25" i="140"/>
  <c r="C26" i="140"/>
  <c r="C27" i="140"/>
  <c r="C28" i="140"/>
  <c r="C29" i="140"/>
  <c r="C30" i="140"/>
  <c r="C31" i="140"/>
  <c r="C32" i="140"/>
  <c r="C33" i="140"/>
  <c r="C34" i="140"/>
  <c r="C35" i="140"/>
  <c r="C36" i="140"/>
  <c r="C37" i="140"/>
  <c r="C38" i="140"/>
  <c r="C39" i="140"/>
  <c r="C40" i="140"/>
  <c r="C41" i="140"/>
  <c r="C42" i="140"/>
  <c r="C43" i="140"/>
  <c r="C44" i="140"/>
  <c r="C45" i="140"/>
  <c r="C46" i="140"/>
  <c r="C47" i="140"/>
  <c r="C48" i="140"/>
  <c r="C49" i="140"/>
  <c r="C50" i="140"/>
  <c r="C51" i="140"/>
  <c r="C52" i="140"/>
  <c r="P3" i="140"/>
  <c r="C53" i="140"/>
  <c r="Q3" i="140"/>
  <c r="B2" i="140"/>
  <c r="B3" i="140"/>
  <c r="B4" i="140"/>
  <c r="B5" i="140"/>
  <c r="B6" i="140"/>
  <c r="B7" i="140"/>
  <c r="B8" i="140"/>
  <c r="B9" i="140"/>
  <c r="B10" i="140"/>
  <c r="B11" i="140"/>
  <c r="B12" i="140"/>
  <c r="B13" i="140"/>
  <c r="B14" i="140"/>
  <c r="B15" i="140"/>
  <c r="B16" i="140"/>
  <c r="B17" i="140"/>
  <c r="B18" i="140"/>
  <c r="B19" i="140"/>
  <c r="B20" i="140"/>
  <c r="B21" i="140"/>
  <c r="B22" i="140"/>
  <c r="B23" i="140"/>
  <c r="B24" i="140"/>
  <c r="B25" i="140"/>
  <c r="B26" i="140"/>
  <c r="B27" i="140"/>
  <c r="B28" i="140"/>
  <c r="B29" i="140"/>
  <c r="B30" i="140"/>
  <c r="B31" i="140"/>
  <c r="B32" i="140"/>
  <c r="B33" i="140"/>
  <c r="B34" i="140"/>
  <c r="B35" i="140"/>
  <c r="B36" i="140"/>
  <c r="B37" i="140"/>
  <c r="B38" i="140"/>
  <c r="B39" i="140"/>
  <c r="B40" i="140"/>
  <c r="B41" i="140"/>
  <c r="B42" i="140"/>
  <c r="B43" i="140"/>
  <c r="B44" i="140"/>
  <c r="B45" i="140"/>
  <c r="B46" i="140"/>
  <c r="B47" i="140"/>
  <c r="B48" i="140"/>
  <c r="B49" i="140"/>
  <c r="B50" i="140"/>
  <c r="B51" i="140"/>
  <c r="B52" i="140"/>
  <c r="P2" i="140"/>
  <c r="B53" i="140"/>
  <c r="Q2" i="140"/>
  <c r="L2" i="131"/>
  <c r="L3" i="131"/>
  <c r="L4" i="131"/>
  <c r="L5" i="131"/>
  <c r="L6" i="131"/>
  <c r="L7" i="131"/>
  <c r="L8" i="131"/>
  <c r="L9" i="131"/>
  <c r="L10" i="131"/>
  <c r="L11" i="131"/>
  <c r="L12" i="131"/>
  <c r="L13" i="131"/>
  <c r="L14" i="131"/>
  <c r="L15" i="131"/>
  <c r="L16" i="131"/>
  <c r="L17" i="131"/>
  <c r="L18" i="131"/>
  <c r="L19" i="131"/>
  <c r="L20" i="131"/>
  <c r="L21" i="131"/>
  <c r="L22" i="131"/>
  <c r="L23" i="131"/>
  <c r="L24" i="131"/>
  <c r="L25" i="131"/>
  <c r="L26" i="131"/>
  <c r="L27" i="131"/>
  <c r="L28" i="131"/>
  <c r="L29" i="131"/>
  <c r="L30" i="131"/>
  <c r="L31" i="131"/>
  <c r="L32" i="131"/>
  <c r="L33" i="131"/>
  <c r="L34" i="131"/>
  <c r="L35" i="131"/>
  <c r="L36" i="131"/>
  <c r="L37" i="131"/>
  <c r="L38" i="131"/>
  <c r="L39" i="131"/>
  <c r="L40" i="131"/>
  <c r="L41" i="131"/>
  <c r="L42" i="131"/>
  <c r="L43" i="131"/>
  <c r="L44" i="131"/>
  <c r="L45" i="131"/>
  <c r="L46" i="131"/>
  <c r="L47" i="131"/>
  <c r="L48" i="131"/>
  <c r="L49" i="131"/>
  <c r="L50" i="131"/>
  <c r="L51" i="131"/>
  <c r="L52" i="131"/>
  <c r="P12" i="131"/>
  <c r="L53" i="131"/>
  <c r="Q12" i="131"/>
  <c r="K2" i="131"/>
  <c r="K3" i="131"/>
  <c r="K4" i="131"/>
  <c r="K5" i="131"/>
  <c r="K6" i="131"/>
  <c r="K7" i="131"/>
  <c r="K8" i="131"/>
  <c r="K9" i="131"/>
  <c r="K10" i="131"/>
  <c r="K11" i="131"/>
  <c r="K12" i="131"/>
  <c r="K13" i="131"/>
  <c r="K14" i="131"/>
  <c r="K15" i="131"/>
  <c r="K16" i="131"/>
  <c r="K17" i="131"/>
  <c r="K18" i="131"/>
  <c r="K19" i="131"/>
  <c r="K20" i="131"/>
  <c r="K21" i="131"/>
  <c r="K22" i="131"/>
  <c r="K23" i="131"/>
  <c r="K24" i="131"/>
  <c r="K25" i="131"/>
  <c r="K26" i="131"/>
  <c r="K27" i="131"/>
  <c r="K28" i="131"/>
  <c r="K29" i="131"/>
  <c r="K30" i="131"/>
  <c r="K31" i="131"/>
  <c r="K32" i="131"/>
  <c r="K33" i="131"/>
  <c r="K34" i="131"/>
  <c r="K35" i="131"/>
  <c r="K36" i="131"/>
  <c r="K37" i="131"/>
  <c r="K38" i="131"/>
  <c r="K39" i="131"/>
  <c r="K40" i="131"/>
  <c r="K41" i="131"/>
  <c r="K42" i="131"/>
  <c r="K43" i="131"/>
  <c r="K44" i="131"/>
  <c r="K45" i="131"/>
  <c r="K46" i="131"/>
  <c r="K47" i="131"/>
  <c r="K48" i="131"/>
  <c r="K49" i="131"/>
  <c r="K50" i="131"/>
  <c r="K51" i="131"/>
  <c r="K52" i="131"/>
  <c r="P11" i="131"/>
  <c r="K53" i="131"/>
  <c r="Q11" i="131"/>
  <c r="J2" i="131"/>
  <c r="J3" i="131"/>
  <c r="J4" i="131"/>
  <c r="J5" i="131"/>
  <c r="J6" i="131"/>
  <c r="J7" i="131"/>
  <c r="J8" i="131"/>
  <c r="J9" i="131"/>
  <c r="J10" i="131"/>
  <c r="J11" i="131"/>
  <c r="J12" i="131"/>
  <c r="J13" i="131"/>
  <c r="J14" i="131"/>
  <c r="J15" i="131"/>
  <c r="J16" i="131"/>
  <c r="J17" i="131"/>
  <c r="J18" i="131"/>
  <c r="J19" i="131"/>
  <c r="J20" i="131"/>
  <c r="J21" i="131"/>
  <c r="J22" i="131"/>
  <c r="J23" i="131"/>
  <c r="J24" i="131"/>
  <c r="J25" i="131"/>
  <c r="J26" i="131"/>
  <c r="J27" i="131"/>
  <c r="J28" i="131"/>
  <c r="J29" i="131"/>
  <c r="J30" i="131"/>
  <c r="J31" i="131"/>
  <c r="J32" i="131"/>
  <c r="J33" i="131"/>
  <c r="J34" i="131"/>
  <c r="J35" i="131"/>
  <c r="J36" i="131"/>
  <c r="J37" i="131"/>
  <c r="J38" i="131"/>
  <c r="J39" i="131"/>
  <c r="J40" i="131"/>
  <c r="J41" i="131"/>
  <c r="J42" i="131"/>
  <c r="J43" i="131"/>
  <c r="J44" i="131"/>
  <c r="J45" i="131"/>
  <c r="J46" i="131"/>
  <c r="J47" i="131"/>
  <c r="J48" i="131"/>
  <c r="J49" i="131"/>
  <c r="J50" i="131"/>
  <c r="J51" i="131"/>
  <c r="J52" i="131"/>
  <c r="P10" i="131"/>
  <c r="J53" i="131"/>
  <c r="Q10" i="131"/>
  <c r="I2" i="131"/>
  <c r="I3" i="131"/>
  <c r="I4" i="131"/>
  <c r="I5" i="131"/>
  <c r="I6" i="131"/>
  <c r="I7" i="131"/>
  <c r="I8" i="131"/>
  <c r="I9" i="131"/>
  <c r="I10" i="131"/>
  <c r="I11" i="131"/>
  <c r="I12" i="131"/>
  <c r="I13" i="131"/>
  <c r="I14" i="131"/>
  <c r="I15" i="131"/>
  <c r="I16" i="131"/>
  <c r="I17" i="131"/>
  <c r="I18" i="131"/>
  <c r="I19" i="131"/>
  <c r="I20" i="131"/>
  <c r="I21" i="131"/>
  <c r="I22" i="131"/>
  <c r="I23" i="131"/>
  <c r="I24" i="131"/>
  <c r="I25" i="131"/>
  <c r="I26" i="131"/>
  <c r="I27" i="131"/>
  <c r="I28" i="131"/>
  <c r="I29" i="131"/>
  <c r="I30" i="131"/>
  <c r="I31" i="131"/>
  <c r="I32" i="131"/>
  <c r="I33" i="131"/>
  <c r="I34" i="131"/>
  <c r="I35" i="131"/>
  <c r="I36" i="131"/>
  <c r="I37" i="131"/>
  <c r="I38" i="131"/>
  <c r="I39" i="131"/>
  <c r="I40" i="131"/>
  <c r="I41" i="131"/>
  <c r="I42" i="131"/>
  <c r="I43" i="131"/>
  <c r="I44" i="131"/>
  <c r="I45" i="131"/>
  <c r="I46" i="131"/>
  <c r="I47" i="131"/>
  <c r="I48" i="131"/>
  <c r="I49" i="131"/>
  <c r="I50" i="131"/>
  <c r="I51" i="131"/>
  <c r="I52" i="131"/>
  <c r="P9" i="131"/>
  <c r="I53" i="131"/>
  <c r="Q9" i="131"/>
  <c r="H2" i="131"/>
  <c r="H3" i="131"/>
  <c r="H4" i="131"/>
  <c r="H5" i="131"/>
  <c r="H6" i="131"/>
  <c r="H7" i="131"/>
  <c r="H8" i="131"/>
  <c r="H9" i="131"/>
  <c r="H10" i="131"/>
  <c r="H11" i="131"/>
  <c r="H12" i="131"/>
  <c r="H13" i="131"/>
  <c r="H14" i="131"/>
  <c r="H15" i="131"/>
  <c r="H16" i="131"/>
  <c r="H17" i="131"/>
  <c r="H18" i="131"/>
  <c r="H19" i="131"/>
  <c r="H20" i="131"/>
  <c r="H21" i="131"/>
  <c r="H22" i="131"/>
  <c r="H23" i="131"/>
  <c r="H24" i="131"/>
  <c r="H25" i="131"/>
  <c r="H26" i="131"/>
  <c r="H27" i="131"/>
  <c r="H28" i="131"/>
  <c r="H29" i="131"/>
  <c r="H30" i="131"/>
  <c r="H31" i="131"/>
  <c r="H32" i="131"/>
  <c r="H33" i="131"/>
  <c r="H34" i="131"/>
  <c r="H35" i="131"/>
  <c r="H36" i="131"/>
  <c r="H37" i="131"/>
  <c r="H38" i="131"/>
  <c r="H39" i="131"/>
  <c r="H40" i="131"/>
  <c r="H41" i="131"/>
  <c r="H42" i="131"/>
  <c r="H43" i="131"/>
  <c r="H44" i="131"/>
  <c r="H45" i="131"/>
  <c r="H46" i="131"/>
  <c r="H47" i="131"/>
  <c r="H48" i="131"/>
  <c r="H49" i="131"/>
  <c r="H50" i="131"/>
  <c r="H51" i="131"/>
  <c r="H52" i="131"/>
  <c r="P8" i="131"/>
  <c r="H53" i="131"/>
  <c r="Q8" i="131"/>
  <c r="G2" i="131"/>
  <c r="G3" i="131"/>
  <c r="G4" i="131"/>
  <c r="G5" i="131"/>
  <c r="G6" i="131"/>
  <c r="G7" i="131"/>
  <c r="G8" i="131"/>
  <c r="G9" i="131"/>
  <c r="G10" i="131"/>
  <c r="G11" i="131"/>
  <c r="G12" i="131"/>
  <c r="G13" i="131"/>
  <c r="G14" i="131"/>
  <c r="G15" i="131"/>
  <c r="G16" i="131"/>
  <c r="G17" i="131"/>
  <c r="G18" i="131"/>
  <c r="G19" i="131"/>
  <c r="G20" i="131"/>
  <c r="G21" i="131"/>
  <c r="G22" i="131"/>
  <c r="G23" i="131"/>
  <c r="G24" i="131"/>
  <c r="G25" i="131"/>
  <c r="G26" i="131"/>
  <c r="G27" i="131"/>
  <c r="G28" i="131"/>
  <c r="G29" i="131"/>
  <c r="G30" i="131"/>
  <c r="G31" i="131"/>
  <c r="G32" i="131"/>
  <c r="G33" i="131"/>
  <c r="G34" i="131"/>
  <c r="G35" i="131"/>
  <c r="G36" i="131"/>
  <c r="G37" i="131"/>
  <c r="G38" i="131"/>
  <c r="G39" i="131"/>
  <c r="G40" i="131"/>
  <c r="G41" i="131"/>
  <c r="G42" i="131"/>
  <c r="G43" i="131"/>
  <c r="G44" i="131"/>
  <c r="G45" i="131"/>
  <c r="G46" i="131"/>
  <c r="G47" i="131"/>
  <c r="G48" i="131"/>
  <c r="G49" i="131"/>
  <c r="G50" i="131"/>
  <c r="G51" i="131"/>
  <c r="G52" i="131"/>
  <c r="P7" i="131"/>
  <c r="G53" i="131"/>
  <c r="Q7" i="131"/>
  <c r="F2" i="131"/>
  <c r="F3" i="131"/>
  <c r="F4" i="131"/>
  <c r="F5" i="131"/>
  <c r="F6" i="131"/>
  <c r="F7" i="131"/>
  <c r="F8" i="131"/>
  <c r="F9" i="131"/>
  <c r="F10" i="131"/>
  <c r="F11" i="131"/>
  <c r="F12" i="131"/>
  <c r="F13" i="131"/>
  <c r="F14" i="131"/>
  <c r="F15" i="131"/>
  <c r="F16" i="131"/>
  <c r="F17" i="131"/>
  <c r="F18" i="131"/>
  <c r="F19" i="131"/>
  <c r="F20" i="131"/>
  <c r="F21" i="131"/>
  <c r="F22" i="131"/>
  <c r="F23" i="131"/>
  <c r="F24" i="131"/>
  <c r="F25" i="131"/>
  <c r="F26" i="131"/>
  <c r="F27" i="131"/>
  <c r="F28"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P6" i="131"/>
  <c r="F53" i="131"/>
  <c r="Q6" i="131"/>
  <c r="E2" i="131"/>
  <c r="E3" i="131"/>
  <c r="E4" i="131"/>
  <c r="E5" i="131"/>
  <c r="E6" i="131"/>
  <c r="E7" i="131"/>
  <c r="E8" i="131"/>
  <c r="E9" i="131"/>
  <c r="E10" i="131"/>
  <c r="E11" i="131"/>
  <c r="E12" i="131"/>
  <c r="E13" i="131"/>
  <c r="E14" i="131"/>
  <c r="E15" i="131"/>
  <c r="E16" i="131"/>
  <c r="E17" i="131"/>
  <c r="E18" i="131"/>
  <c r="E19" i="131"/>
  <c r="E20" i="131"/>
  <c r="E21" i="131"/>
  <c r="E22" i="131"/>
  <c r="E23" i="131"/>
  <c r="E24" i="131"/>
  <c r="E25" i="131"/>
  <c r="E26" i="131"/>
  <c r="E27" i="131"/>
  <c r="E28" i="131"/>
  <c r="E29" i="131"/>
  <c r="E30" i="131"/>
  <c r="E31" i="131"/>
  <c r="E32" i="131"/>
  <c r="E33" i="131"/>
  <c r="E34" i="131"/>
  <c r="E35" i="131"/>
  <c r="E36" i="131"/>
  <c r="E37" i="131"/>
  <c r="E38" i="131"/>
  <c r="E39" i="131"/>
  <c r="E40" i="131"/>
  <c r="E41" i="131"/>
  <c r="E42" i="131"/>
  <c r="E43" i="131"/>
  <c r="E44" i="131"/>
  <c r="E45" i="131"/>
  <c r="E46" i="131"/>
  <c r="E47" i="131"/>
  <c r="E48" i="131"/>
  <c r="E49" i="131"/>
  <c r="E50" i="131"/>
  <c r="E51" i="131"/>
  <c r="E52" i="131"/>
  <c r="P5" i="131"/>
  <c r="E53" i="131"/>
  <c r="Q5" i="131"/>
  <c r="D2" i="131"/>
  <c r="D3" i="131"/>
  <c r="D4" i="131"/>
  <c r="D5" i="131"/>
  <c r="D6" i="131"/>
  <c r="D7" i="131"/>
  <c r="D8" i="131"/>
  <c r="D9" i="131"/>
  <c r="D10" i="131"/>
  <c r="D11" i="131"/>
  <c r="D12" i="131"/>
  <c r="D13" i="131"/>
  <c r="D14" i="131"/>
  <c r="D15" i="131"/>
  <c r="D16" i="131"/>
  <c r="D17" i="131"/>
  <c r="D18" i="131"/>
  <c r="D19" i="131"/>
  <c r="D20" i="131"/>
  <c r="D21" i="131"/>
  <c r="D22" i="131"/>
  <c r="D23" i="131"/>
  <c r="D24" i="131"/>
  <c r="D25" i="131"/>
  <c r="D26" i="131"/>
  <c r="D27" i="131"/>
  <c r="D28" i="131"/>
  <c r="D29" i="131"/>
  <c r="D30" i="131"/>
  <c r="D31" i="131"/>
  <c r="D32" i="131"/>
  <c r="D33" i="131"/>
  <c r="D34" i="131"/>
  <c r="D35" i="131"/>
  <c r="D36" i="131"/>
  <c r="D37" i="131"/>
  <c r="D38" i="131"/>
  <c r="D39" i="131"/>
  <c r="D40" i="131"/>
  <c r="D41" i="131"/>
  <c r="D42" i="131"/>
  <c r="D43" i="131"/>
  <c r="D44" i="131"/>
  <c r="D45" i="131"/>
  <c r="D46" i="131"/>
  <c r="D47" i="131"/>
  <c r="D48" i="131"/>
  <c r="D49" i="131"/>
  <c r="D50" i="131"/>
  <c r="D51" i="131"/>
  <c r="D52" i="131"/>
  <c r="P4" i="131"/>
  <c r="D53" i="131"/>
  <c r="Q4" i="131"/>
  <c r="C2" i="131"/>
  <c r="C3" i="131"/>
  <c r="C4" i="131"/>
  <c r="C5" i="131"/>
  <c r="C6" i="131"/>
  <c r="C7" i="131"/>
  <c r="C8" i="131"/>
  <c r="C9" i="131"/>
  <c r="C10" i="131"/>
  <c r="C11" i="131"/>
  <c r="C12" i="131"/>
  <c r="C13" i="131"/>
  <c r="C14" i="131"/>
  <c r="C15" i="131"/>
  <c r="C16" i="131"/>
  <c r="C17" i="131"/>
  <c r="C18" i="131"/>
  <c r="C19" i="131"/>
  <c r="C20" i="131"/>
  <c r="C21" i="131"/>
  <c r="C22" i="131"/>
  <c r="C23" i="131"/>
  <c r="C24" i="131"/>
  <c r="C25" i="131"/>
  <c r="C26" i="131"/>
  <c r="C27" i="131"/>
  <c r="C28" i="131"/>
  <c r="C29" i="131"/>
  <c r="C30" i="131"/>
  <c r="C31" i="131"/>
  <c r="C32" i="131"/>
  <c r="C33" i="131"/>
  <c r="C34" i="131"/>
  <c r="C35" i="131"/>
  <c r="C36" i="131"/>
  <c r="C37" i="131"/>
  <c r="C38" i="131"/>
  <c r="C39" i="131"/>
  <c r="C40" i="131"/>
  <c r="C41" i="131"/>
  <c r="C42" i="131"/>
  <c r="C43" i="131"/>
  <c r="C44" i="131"/>
  <c r="C45" i="131"/>
  <c r="C46" i="131"/>
  <c r="C47" i="131"/>
  <c r="C48" i="131"/>
  <c r="C49" i="131"/>
  <c r="C50" i="131"/>
  <c r="C51" i="131"/>
  <c r="C52" i="131"/>
  <c r="P3" i="131"/>
  <c r="C53" i="131"/>
  <c r="Q3" i="131"/>
  <c r="B2" i="131"/>
  <c r="B3" i="131"/>
  <c r="B4" i="131"/>
  <c r="B5" i="131"/>
  <c r="B6" i="131"/>
  <c r="B7" i="131"/>
  <c r="B8" i="131"/>
  <c r="B9" i="131"/>
  <c r="B10" i="131"/>
  <c r="B11" i="131"/>
  <c r="B12" i="131"/>
  <c r="B13" i="131"/>
  <c r="B14" i="131"/>
  <c r="B15" i="131"/>
  <c r="B16" i="131"/>
  <c r="B17" i="131"/>
  <c r="B18" i="131"/>
  <c r="B19" i="131"/>
  <c r="B20" i="131"/>
  <c r="B21" i="131"/>
  <c r="B22" i="131"/>
  <c r="B23" i="131"/>
  <c r="B24" i="131"/>
  <c r="B25" i="131"/>
  <c r="B26" i="131"/>
  <c r="B27" i="131"/>
  <c r="B28" i="131"/>
  <c r="B29" i="131"/>
  <c r="B30" i="131"/>
  <c r="B31" i="131"/>
  <c r="B32" i="131"/>
  <c r="B33" i="131"/>
  <c r="B34" i="131"/>
  <c r="B35" i="131"/>
  <c r="B36" i="131"/>
  <c r="B37" i="131"/>
  <c r="B38" i="131"/>
  <c r="B39" i="131"/>
  <c r="B40" i="131"/>
  <c r="B41" i="131"/>
  <c r="B42" i="131"/>
  <c r="B43" i="131"/>
  <c r="B44" i="131"/>
  <c r="B45" i="131"/>
  <c r="B46" i="131"/>
  <c r="B47" i="131"/>
  <c r="B48" i="131"/>
  <c r="B49" i="131"/>
  <c r="B50" i="131"/>
  <c r="B51" i="131"/>
  <c r="B52" i="131"/>
  <c r="P2" i="131"/>
  <c r="B53" i="131"/>
  <c r="Q2" i="131"/>
  <c r="L2" i="128"/>
  <c r="L3" i="128"/>
  <c r="L4" i="128"/>
  <c r="L5" i="128"/>
  <c r="L6" i="128"/>
  <c r="L7" i="128"/>
  <c r="L8" i="128"/>
  <c r="L9" i="128"/>
  <c r="L10" i="128"/>
  <c r="L11" i="128"/>
  <c r="L12" i="128"/>
  <c r="L13" i="128"/>
  <c r="L14" i="128"/>
  <c r="L15" i="128"/>
  <c r="L16" i="128"/>
  <c r="L17" i="128"/>
  <c r="L18" i="128"/>
  <c r="L19" i="128"/>
  <c r="L20" i="128"/>
  <c r="L21" i="128"/>
  <c r="L22" i="128"/>
  <c r="L23" i="128"/>
  <c r="L24" i="128"/>
  <c r="L25" i="128"/>
  <c r="L26" i="128"/>
  <c r="L27" i="128"/>
  <c r="L28" i="128"/>
  <c r="L29" i="128"/>
  <c r="L30" i="128"/>
  <c r="L31" i="128"/>
  <c r="L32" i="128"/>
  <c r="L33" i="128"/>
  <c r="L34" i="128"/>
  <c r="L35" i="128"/>
  <c r="L36" i="128"/>
  <c r="L37" i="128"/>
  <c r="L38" i="128"/>
  <c r="L39" i="128"/>
  <c r="L40" i="128"/>
  <c r="L41" i="128"/>
  <c r="L42" i="128"/>
  <c r="L43" i="128"/>
  <c r="L44" i="128"/>
  <c r="L45" i="128"/>
  <c r="L46" i="128"/>
  <c r="L47" i="128"/>
  <c r="L48" i="128"/>
  <c r="L49" i="128"/>
  <c r="L50" i="128"/>
  <c r="L51" i="128"/>
  <c r="L52" i="128"/>
  <c r="P12" i="128"/>
  <c r="L53" i="128"/>
  <c r="Q12" i="128"/>
  <c r="K2" i="128"/>
  <c r="K3" i="128"/>
  <c r="K4" i="128"/>
  <c r="K5" i="128"/>
  <c r="K6" i="128"/>
  <c r="K7" i="128"/>
  <c r="K8" i="128"/>
  <c r="K9" i="128"/>
  <c r="K10" i="128"/>
  <c r="K11" i="128"/>
  <c r="K12" i="128"/>
  <c r="K13" i="128"/>
  <c r="K14" i="128"/>
  <c r="K15" i="128"/>
  <c r="K16" i="128"/>
  <c r="K17" i="128"/>
  <c r="K18" i="128"/>
  <c r="K19" i="128"/>
  <c r="K20" i="128"/>
  <c r="K21" i="128"/>
  <c r="K22" i="128"/>
  <c r="K23" i="128"/>
  <c r="K24" i="128"/>
  <c r="K25" i="128"/>
  <c r="K26" i="128"/>
  <c r="K27" i="128"/>
  <c r="K28" i="128"/>
  <c r="K29" i="128"/>
  <c r="K30" i="128"/>
  <c r="K31" i="128"/>
  <c r="K32" i="128"/>
  <c r="K33" i="128"/>
  <c r="K34" i="128"/>
  <c r="K35" i="128"/>
  <c r="K36" i="128"/>
  <c r="K37" i="128"/>
  <c r="K38" i="128"/>
  <c r="K39" i="128"/>
  <c r="K40" i="128"/>
  <c r="K41" i="128"/>
  <c r="K42" i="128"/>
  <c r="K43" i="128"/>
  <c r="K44" i="128"/>
  <c r="K45" i="128"/>
  <c r="K46" i="128"/>
  <c r="K47" i="128"/>
  <c r="K48" i="128"/>
  <c r="K49" i="128"/>
  <c r="K50" i="128"/>
  <c r="K51" i="128"/>
  <c r="K52" i="128"/>
  <c r="P11" i="128"/>
  <c r="K53" i="128"/>
  <c r="Q11" i="128"/>
  <c r="J2" i="128"/>
  <c r="J3" i="128"/>
  <c r="J4" i="128"/>
  <c r="J5" i="128"/>
  <c r="J6" i="128"/>
  <c r="J7" i="128"/>
  <c r="J8" i="128"/>
  <c r="J9" i="128"/>
  <c r="J10" i="128"/>
  <c r="J11" i="128"/>
  <c r="J12" i="128"/>
  <c r="J13" i="128"/>
  <c r="J14" i="128"/>
  <c r="J15" i="128"/>
  <c r="J16" i="128"/>
  <c r="J17" i="128"/>
  <c r="J18" i="128"/>
  <c r="J19" i="128"/>
  <c r="J20" i="128"/>
  <c r="J21" i="128"/>
  <c r="J22" i="128"/>
  <c r="J23" i="128"/>
  <c r="J24" i="128"/>
  <c r="J25" i="128"/>
  <c r="J26" i="128"/>
  <c r="J27" i="128"/>
  <c r="J28" i="128"/>
  <c r="J29" i="128"/>
  <c r="J30" i="128"/>
  <c r="J31" i="128"/>
  <c r="J32" i="128"/>
  <c r="J33" i="128"/>
  <c r="J34" i="128"/>
  <c r="J35" i="128"/>
  <c r="J36" i="128"/>
  <c r="J37" i="128"/>
  <c r="J38" i="128"/>
  <c r="J39" i="128"/>
  <c r="J40" i="128"/>
  <c r="J41" i="128"/>
  <c r="J42" i="128"/>
  <c r="J43" i="128"/>
  <c r="J44" i="128"/>
  <c r="J45" i="128"/>
  <c r="J46" i="128"/>
  <c r="J47" i="128"/>
  <c r="J48" i="128"/>
  <c r="J49" i="128"/>
  <c r="J50" i="128"/>
  <c r="J51" i="128"/>
  <c r="J52" i="128"/>
  <c r="P10" i="128"/>
  <c r="J53" i="128"/>
  <c r="Q10" i="128"/>
  <c r="I2" i="128"/>
  <c r="I3" i="128"/>
  <c r="I4" i="128"/>
  <c r="I5" i="128"/>
  <c r="I6" i="128"/>
  <c r="I7" i="128"/>
  <c r="I8" i="128"/>
  <c r="I9" i="128"/>
  <c r="I10" i="128"/>
  <c r="I11" i="128"/>
  <c r="I12" i="128"/>
  <c r="I13" i="128"/>
  <c r="I14" i="128"/>
  <c r="I15" i="128"/>
  <c r="I16" i="128"/>
  <c r="I17" i="128"/>
  <c r="I18" i="128"/>
  <c r="I19" i="128"/>
  <c r="I20" i="128"/>
  <c r="I21" i="128"/>
  <c r="I22" i="128"/>
  <c r="I23" i="128"/>
  <c r="I24" i="128"/>
  <c r="I25" i="128"/>
  <c r="I26" i="128"/>
  <c r="I27" i="128"/>
  <c r="I28" i="128"/>
  <c r="I29" i="128"/>
  <c r="I30" i="128"/>
  <c r="I31" i="128"/>
  <c r="I32" i="128"/>
  <c r="I33" i="128"/>
  <c r="I34" i="128"/>
  <c r="I35" i="128"/>
  <c r="I36" i="128"/>
  <c r="I37" i="128"/>
  <c r="I38" i="128"/>
  <c r="I39" i="128"/>
  <c r="I40" i="128"/>
  <c r="I41" i="128"/>
  <c r="I42" i="128"/>
  <c r="I43" i="128"/>
  <c r="I44" i="128"/>
  <c r="I45" i="128"/>
  <c r="I46" i="128"/>
  <c r="I47" i="128"/>
  <c r="I48" i="128"/>
  <c r="I49" i="128"/>
  <c r="I50" i="128"/>
  <c r="I51" i="128"/>
  <c r="I52" i="128"/>
  <c r="P9" i="128"/>
  <c r="I53" i="128"/>
  <c r="Q9" i="128"/>
  <c r="H2" i="128"/>
  <c r="H3" i="128"/>
  <c r="H4" i="128"/>
  <c r="H5" i="128"/>
  <c r="H6" i="128"/>
  <c r="H7" i="128"/>
  <c r="H8" i="128"/>
  <c r="H9" i="128"/>
  <c r="H10" i="128"/>
  <c r="H11" i="128"/>
  <c r="H12" i="128"/>
  <c r="H13" i="128"/>
  <c r="H14" i="128"/>
  <c r="H15" i="128"/>
  <c r="H16" i="128"/>
  <c r="H17" i="128"/>
  <c r="H18" i="128"/>
  <c r="H19" i="128"/>
  <c r="H20" i="128"/>
  <c r="H21" i="128"/>
  <c r="H22" i="128"/>
  <c r="H23" i="128"/>
  <c r="H24" i="128"/>
  <c r="H25" i="128"/>
  <c r="H26" i="128"/>
  <c r="H27" i="128"/>
  <c r="H28" i="128"/>
  <c r="H29" i="128"/>
  <c r="H30" i="128"/>
  <c r="H31" i="128"/>
  <c r="H32" i="128"/>
  <c r="H33" i="128"/>
  <c r="H34" i="128"/>
  <c r="H35" i="128"/>
  <c r="H36" i="128"/>
  <c r="H37" i="128"/>
  <c r="H38" i="128"/>
  <c r="H39" i="128"/>
  <c r="H40" i="128"/>
  <c r="H41" i="128"/>
  <c r="H42" i="128"/>
  <c r="H43" i="128"/>
  <c r="H44" i="128"/>
  <c r="H45" i="128"/>
  <c r="H46" i="128"/>
  <c r="H47" i="128"/>
  <c r="H48" i="128"/>
  <c r="H49" i="128"/>
  <c r="H50" i="128"/>
  <c r="H51" i="128"/>
  <c r="H52" i="128"/>
  <c r="P8" i="128"/>
  <c r="H53" i="128"/>
  <c r="Q8" i="128"/>
  <c r="G2" i="128"/>
  <c r="G3" i="128"/>
  <c r="G4" i="128"/>
  <c r="G5" i="128"/>
  <c r="G6" i="128"/>
  <c r="G7" i="128"/>
  <c r="G8" i="128"/>
  <c r="G9" i="128"/>
  <c r="G10" i="128"/>
  <c r="G11" i="128"/>
  <c r="G12" i="128"/>
  <c r="G13" i="128"/>
  <c r="G14" i="128"/>
  <c r="G15" i="128"/>
  <c r="G16" i="128"/>
  <c r="G17" i="128"/>
  <c r="G18" i="128"/>
  <c r="G19" i="128"/>
  <c r="G20" i="128"/>
  <c r="G21" i="128"/>
  <c r="G22" i="128"/>
  <c r="G23" i="128"/>
  <c r="G24" i="128"/>
  <c r="G25" i="128"/>
  <c r="G26" i="128"/>
  <c r="G27" i="128"/>
  <c r="G28" i="128"/>
  <c r="G29" i="128"/>
  <c r="G30" i="128"/>
  <c r="G31" i="128"/>
  <c r="G32" i="128"/>
  <c r="G33" i="128"/>
  <c r="G34" i="128"/>
  <c r="G35" i="128"/>
  <c r="G36" i="128"/>
  <c r="G37" i="128"/>
  <c r="G38" i="128"/>
  <c r="G39" i="128"/>
  <c r="G40" i="128"/>
  <c r="G41" i="128"/>
  <c r="G42" i="128"/>
  <c r="G43" i="128"/>
  <c r="G44" i="128"/>
  <c r="G45" i="128"/>
  <c r="G46" i="128"/>
  <c r="G47" i="128"/>
  <c r="G48" i="128"/>
  <c r="G49" i="128"/>
  <c r="G50" i="128"/>
  <c r="G51" i="128"/>
  <c r="G52" i="128"/>
  <c r="P7" i="128"/>
  <c r="G53" i="128"/>
  <c r="Q7" i="128"/>
  <c r="F2" i="128"/>
  <c r="F3" i="128"/>
  <c r="F4" i="128"/>
  <c r="F5" i="128"/>
  <c r="F6" i="128"/>
  <c r="F7" i="128"/>
  <c r="F8" i="128"/>
  <c r="F9" i="128"/>
  <c r="F10" i="128"/>
  <c r="F11" i="128"/>
  <c r="F12" i="128"/>
  <c r="F13" i="128"/>
  <c r="F14" i="128"/>
  <c r="F15" i="128"/>
  <c r="F16" i="128"/>
  <c r="F17" i="128"/>
  <c r="F18" i="128"/>
  <c r="F19" i="128"/>
  <c r="F20" i="128"/>
  <c r="F21" i="128"/>
  <c r="F22" i="128"/>
  <c r="F23" i="128"/>
  <c r="F24" i="128"/>
  <c r="F25" i="128"/>
  <c r="F26" i="128"/>
  <c r="F27" i="128"/>
  <c r="F28" i="128"/>
  <c r="F29" i="128"/>
  <c r="F30" i="128"/>
  <c r="F31" i="128"/>
  <c r="F32" i="128"/>
  <c r="F33" i="128"/>
  <c r="F34" i="128"/>
  <c r="F35" i="128"/>
  <c r="F36" i="128"/>
  <c r="F37" i="128"/>
  <c r="F38" i="128"/>
  <c r="F39" i="128"/>
  <c r="F40" i="128"/>
  <c r="F41" i="128"/>
  <c r="F42" i="128"/>
  <c r="F43" i="128"/>
  <c r="F44" i="128"/>
  <c r="F45" i="128"/>
  <c r="F46" i="128"/>
  <c r="F47" i="128"/>
  <c r="F48" i="128"/>
  <c r="F49" i="128"/>
  <c r="F50" i="128"/>
  <c r="F51" i="128"/>
  <c r="F52" i="128"/>
  <c r="P6" i="128"/>
  <c r="F53" i="128"/>
  <c r="Q6" i="128"/>
  <c r="E2" i="128"/>
  <c r="E3" i="128"/>
  <c r="E4" i="128"/>
  <c r="E5" i="128"/>
  <c r="E6" i="128"/>
  <c r="E7" i="128"/>
  <c r="E8" i="128"/>
  <c r="E9" i="128"/>
  <c r="E10" i="128"/>
  <c r="E11" i="128"/>
  <c r="E12" i="128"/>
  <c r="E13" i="128"/>
  <c r="E14" i="128"/>
  <c r="E15" i="128"/>
  <c r="E16" i="128"/>
  <c r="E17" i="128"/>
  <c r="E18" i="128"/>
  <c r="E19" i="128"/>
  <c r="E20" i="128"/>
  <c r="E21" i="128"/>
  <c r="E22" i="128"/>
  <c r="E23" i="128"/>
  <c r="E24" i="128"/>
  <c r="E25" i="128"/>
  <c r="E26" i="128"/>
  <c r="E27" i="128"/>
  <c r="E28" i="128"/>
  <c r="E29" i="128"/>
  <c r="E30" i="128"/>
  <c r="E31" i="128"/>
  <c r="E32" i="128"/>
  <c r="E33" i="128"/>
  <c r="E34" i="128"/>
  <c r="E35" i="128"/>
  <c r="E36" i="128"/>
  <c r="E37" i="128"/>
  <c r="E38" i="128"/>
  <c r="E39" i="128"/>
  <c r="E40" i="128"/>
  <c r="E41" i="128"/>
  <c r="E42" i="128"/>
  <c r="E43" i="128"/>
  <c r="E44" i="128"/>
  <c r="E45" i="128"/>
  <c r="E46" i="128"/>
  <c r="E47" i="128"/>
  <c r="E48" i="128"/>
  <c r="E49" i="128"/>
  <c r="E50" i="128"/>
  <c r="E51" i="128"/>
  <c r="E52" i="128"/>
  <c r="P5" i="128"/>
  <c r="E53" i="128"/>
  <c r="Q5" i="128"/>
  <c r="D2" i="128"/>
  <c r="D3" i="128"/>
  <c r="D4" i="128"/>
  <c r="D5" i="128"/>
  <c r="D6" i="128"/>
  <c r="D7" i="128"/>
  <c r="D8" i="128"/>
  <c r="D9" i="128"/>
  <c r="D10" i="128"/>
  <c r="D11" i="128"/>
  <c r="D12" i="128"/>
  <c r="D13" i="128"/>
  <c r="D14" i="128"/>
  <c r="D15" i="128"/>
  <c r="D16" i="128"/>
  <c r="D17" i="128"/>
  <c r="D18" i="128"/>
  <c r="D19" i="128"/>
  <c r="D20" i="128"/>
  <c r="D21" i="128"/>
  <c r="D22" i="128"/>
  <c r="D23" i="128"/>
  <c r="D24" i="128"/>
  <c r="D25" i="128"/>
  <c r="D26" i="128"/>
  <c r="D27" i="128"/>
  <c r="D28" i="128"/>
  <c r="D29" i="128"/>
  <c r="D30" i="128"/>
  <c r="D31" i="128"/>
  <c r="D32" i="128"/>
  <c r="D33" i="128"/>
  <c r="D34" i="128"/>
  <c r="D35" i="128"/>
  <c r="D36" i="128"/>
  <c r="D37" i="128"/>
  <c r="D38" i="128"/>
  <c r="D39" i="128"/>
  <c r="D40" i="128"/>
  <c r="D41" i="128"/>
  <c r="D42" i="128"/>
  <c r="D43" i="128"/>
  <c r="D44" i="128"/>
  <c r="D45" i="128"/>
  <c r="D46" i="128"/>
  <c r="D47" i="128"/>
  <c r="D48" i="128"/>
  <c r="D49" i="128"/>
  <c r="D50" i="128"/>
  <c r="D51" i="128"/>
  <c r="D52" i="128"/>
  <c r="P4" i="128"/>
  <c r="D53" i="128"/>
  <c r="Q4" i="128"/>
  <c r="C2" i="128"/>
  <c r="C3" i="128"/>
  <c r="C4" i="128"/>
  <c r="C5" i="128"/>
  <c r="C6" i="128"/>
  <c r="C7" i="128"/>
  <c r="C8" i="128"/>
  <c r="C9" i="128"/>
  <c r="C10" i="128"/>
  <c r="C11" i="128"/>
  <c r="C12" i="128"/>
  <c r="C13" i="128"/>
  <c r="C14" i="128"/>
  <c r="C15" i="128"/>
  <c r="C16" i="128"/>
  <c r="C17" i="128"/>
  <c r="C18" i="128"/>
  <c r="C19" i="128"/>
  <c r="C20" i="128"/>
  <c r="C21" i="128"/>
  <c r="C22" i="128"/>
  <c r="C23" i="128"/>
  <c r="C24" i="128"/>
  <c r="C25" i="128"/>
  <c r="C26" i="128"/>
  <c r="C27" i="128"/>
  <c r="C28" i="128"/>
  <c r="C29" i="128"/>
  <c r="C30" i="128"/>
  <c r="C31" i="128"/>
  <c r="C32" i="128"/>
  <c r="C33" i="128"/>
  <c r="C34" i="128"/>
  <c r="C35" i="128"/>
  <c r="C36" i="128"/>
  <c r="C37" i="128"/>
  <c r="C38" i="128"/>
  <c r="C39" i="128"/>
  <c r="C40" i="128"/>
  <c r="C41" i="128"/>
  <c r="C42" i="128"/>
  <c r="C43" i="128"/>
  <c r="C44" i="128"/>
  <c r="C45" i="128"/>
  <c r="C46" i="128"/>
  <c r="C47" i="128"/>
  <c r="C48" i="128"/>
  <c r="C49" i="128"/>
  <c r="C50" i="128"/>
  <c r="C51" i="128"/>
  <c r="C52" i="128"/>
  <c r="P3" i="128"/>
  <c r="C53" i="128"/>
  <c r="Q3" i="128"/>
  <c r="B2" i="128"/>
  <c r="B3" i="128"/>
  <c r="B4" i="128"/>
  <c r="B5" i="128"/>
  <c r="B6" i="128"/>
  <c r="B7" i="128"/>
  <c r="B8" i="128"/>
  <c r="B9" i="128"/>
  <c r="B10" i="128"/>
  <c r="B11" i="128"/>
  <c r="B12" i="128"/>
  <c r="B13" i="128"/>
  <c r="B14" i="128"/>
  <c r="B15" i="128"/>
  <c r="B16" i="128"/>
  <c r="B17" i="128"/>
  <c r="B18" i="128"/>
  <c r="B19" i="128"/>
  <c r="B20" i="128"/>
  <c r="B21" i="128"/>
  <c r="B22" i="128"/>
  <c r="B23" i="128"/>
  <c r="B24" i="128"/>
  <c r="B25" i="128"/>
  <c r="B26" i="128"/>
  <c r="B27" i="128"/>
  <c r="B28" i="128"/>
  <c r="B29" i="128"/>
  <c r="B30" i="128"/>
  <c r="B31" i="128"/>
  <c r="B32" i="128"/>
  <c r="B33" i="128"/>
  <c r="B34" i="128"/>
  <c r="B35" i="128"/>
  <c r="B36" i="128"/>
  <c r="B37" i="128"/>
  <c r="B38" i="128"/>
  <c r="B39" i="128"/>
  <c r="B40" i="128"/>
  <c r="B41" i="128"/>
  <c r="B42" i="128"/>
  <c r="B43" i="128"/>
  <c r="B44" i="128"/>
  <c r="B45" i="128"/>
  <c r="B46" i="128"/>
  <c r="B47" i="128"/>
  <c r="B48" i="128"/>
  <c r="B49" i="128"/>
  <c r="B50" i="128"/>
  <c r="B51" i="128"/>
  <c r="B52" i="128"/>
  <c r="P2" i="128"/>
  <c r="B53" i="128"/>
  <c r="Q2" i="128"/>
  <c r="L2" i="126"/>
  <c r="L3" i="126"/>
  <c r="L4" i="126"/>
  <c r="L5" i="126"/>
  <c r="L6" i="126"/>
  <c r="L7" i="126"/>
  <c r="L8" i="126"/>
  <c r="L9" i="126"/>
  <c r="L10" i="126"/>
  <c r="L11" i="126"/>
  <c r="L12" i="126"/>
  <c r="L13" i="126"/>
  <c r="L14" i="126"/>
  <c r="L15" i="126"/>
  <c r="L16" i="126"/>
  <c r="L17" i="126"/>
  <c r="L18" i="126"/>
  <c r="L19" i="126"/>
  <c r="L20" i="126"/>
  <c r="L21" i="126"/>
  <c r="L22" i="126"/>
  <c r="L23" i="126"/>
  <c r="L24" i="126"/>
  <c r="L25" i="126"/>
  <c r="L26" i="126"/>
  <c r="L27" i="126"/>
  <c r="L28" i="126"/>
  <c r="L29" i="126"/>
  <c r="L30" i="126"/>
  <c r="L31" i="126"/>
  <c r="L32" i="126"/>
  <c r="L33" i="126"/>
  <c r="L34" i="126"/>
  <c r="L35" i="126"/>
  <c r="L36" i="126"/>
  <c r="L37" i="126"/>
  <c r="L38" i="126"/>
  <c r="L39" i="126"/>
  <c r="L40" i="126"/>
  <c r="L41" i="126"/>
  <c r="L42" i="126"/>
  <c r="L43" i="126"/>
  <c r="L44" i="126"/>
  <c r="L45" i="126"/>
  <c r="L46" i="126"/>
  <c r="L47" i="126"/>
  <c r="L48" i="126"/>
  <c r="L49" i="126"/>
  <c r="L50" i="126"/>
  <c r="L51" i="126"/>
  <c r="L52" i="126"/>
  <c r="P12" i="126"/>
  <c r="L53" i="126"/>
  <c r="Q12" i="126"/>
  <c r="K2" i="126"/>
  <c r="K3" i="126"/>
  <c r="K4" i="126"/>
  <c r="K5" i="126"/>
  <c r="K6" i="126"/>
  <c r="K7" i="126"/>
  <c r="K8" i="126"/>
  <c r="K9" i="126"/>
  <c r="K10" i="126"/>
  <c r="K11" i="126"/>
  <c r="K12" i="126"/>
  <c r="K13" i="126"/>
  <c r="K14" i="126"/>
  <c r="K15" i="126"/>
  <c r="K16" i="126"/>
  <c r="K17" i="126"/>
  <c r="K18" i="126"/>
  <c r="K19" i="126"/>
  <c r="K20" i="126"/>
  <c r="K21" i="126"/>
  <c r="K22" i="126"/>
  <c r="K23" i="126"/>
  <c r="K24" i="126"/>
  <c r="K25" i="126"/>
  <c r="K26" i="126"/>
  <c r="K27" i="126"/>
  <c r="K28" i="126"/>
  <c r="K29" i="126"/>
  <c r="K30" i="126"/>
  <c r="K31" i="126"/>
  <c r="K32" i="126"/>
  <c r="K33" i="126"/>
  <c r="K34" i="126"/>
  <c r="K35" i="126"/>
  <c r="K36" i="126"/>
  <c r="K37" i="126"/>
  <c r="K38" i="126"/>
  <c r="K39" i="126"/>
  <c r="K40" i="126"/>
  <c r="K41" i="126"/>
  <c r="K42" i="126"/>
  <c r="K43" i="126"/>
  <c r="K44" i="126"/>
  <c r="K45" i="126"/>
  <c r="K46" i="126"/>
  <c r="K47" i="126"/>
  <c r="K48" i="126"/>
  <c r="K49" i="126"/>
  <c r="K50" i="126"/>
  <c r="K51" i="126"/>
  <c r="K52" i="126"/>
  <c r="P11" i="126"/>
  <c r="K53" i="126"/>
  <c r="Q11" i="126"/>
  <c r="J2" i="126"/>
  <c r="J3" i="126"/>
  <c r="J4" i="126"/>
  <c r="J5" i="126"/>
  <c r="J6" i="126"/>
  <c r="J7" i="126"/>
  <c r="J8" i="126"/>
  <c r="J9" i="126"/>
  <c r="J10" i="126"/>
  <c r="J11" i="126"/>
  <c r="J12" i="126"/>
  <c r="J13" i="126"/>
  <c r="J14" i="126"/>
  <c r="J15" i="126"/>
  <c r="J16" i="126"/>
  <c r="J17" i="126"/>
  <c r="J18" i="126"/>
  <c r="J19" i="126"/>
  <c r="J20" i="126"/>
  <c r="J21" i="126"/>
  <c r="J22" i="126"/>
  <c r="J23" i="126"/>
  <c r="J24" i="126"/>
  <c r="J25" i="126"/>
  <c r="J26" i="126"/>
  <c r="J27" i="126"/>
  <c r="J28" i="126"/>
  <c r="J29" i="126"/>
  <c r="J30" i="126"/>
  <c r="J31" i="126"/>
  <c r="J32" i="126"/>
  <c r="J33" i="126"/>
  <c r="J34" i="126"/>
  <c r="J35" i="126"/>
  <c r="J36" i="126"/>
  <c r="J37" i="126"/>
  <c r="J38" i="126"/>
  <c r="J39" i="126"/>
  <c r="J40" i="126"/>
  <c r="J41" i="126"/>
  <c r="J42" i="126"/>
  <c r="J43" i="126"/>
  <c r="J44" i="126"/>
  <c r="J45" i="126"/>
  <c r="J46" i="126"/>
  <c r="J47" i="126"/>
  <c r="J48" i="126"/>
  <c r="J49" i="126"/>
  <c r="J50" i="126"/>
  <c r="J51" i="126"/>
  <c r="J52" i="126"/>
  <c r="P10" i="126"/>
  <c r="J53" i="126"/>
  <c r="Q10" i="126"/>
  <c r="I2" i="126"/>
  <c r="I3" i="126"/>
  <c r="I4" i="126"/>
  <c r="I5" i="126"/>
  <c r="I6" i="126"/>
  <c r="I7" i="126"/>
  <c r="I8" i="126"/>
  <c r="I9" i="126"/>
  <c r="I10" i="126"/>
  <c r="I11" i="126"/>
  <c r="I12" i="126"/>
  <c r="I13" i="126"/>
  <c r="I14" i="126"/>
  <c r="I15" i="126"/>
  <c r="I16" i="126"/>
  <c r="I17" i="126"/>
  <c r="I18" i="126"/>
  <c r="I19" i="126"/>
  <c r="I20" i="126"/>
  <c r="I21" i="126"/>
  <c r="I22" i="126"/>
  <c r="I23" i="126"/>
  <c r="I24" i="126"/>
  <c r="I25" i="126"/>
  <c r="I26" i="126"/>
  <c r="I27" i="126"/>
  <c r="I28" i="126"/>
  <c r="I29" i="126"/>
  <c r="I30" i="126"/>
  <c r="I31" i="126"/>
  <c r="I32" i="126"/>
  <c r="I33" i="126"/>
  <c r="I34" i="126"/>
  <c r="I35" i="126"/>
  <c r="I36" i="126"/>
  <c r="I37" i="126"/>
  <c r="I38" i="126"/>
  <c r="I39" i="126"/>
  <c r="I40" i="126"/>
  <c r="I41" i="126"/>
  <c r="I42" i="126"/>
  <c r="I43" i="126"/>
  <c r="I44" i="126"/>
  <c r="I45" i="126"/>
  <c r="I46" i="126"/>
  <c r="I47" i="126"/>
  <c r="I48" i="126"/>
  <c r="I49" i="126"/>
  <c r="I50" i="126"/>
  <c r="I51" i="126"/>
  <c r="I52" i="126"/>
  <c r="P9" i="126"/>
  <c r="I53" i="126"/>
  <c r="Q9" i="126"/>
  <c r="H2" i="126"/>
  <c r="H3" i="126"/>
  <c r="H4" i="126"/>
  <c r="H5" i="126"/>
  <c r="H6" i="126"/>
  <c r="H7" i="126"/>
  <c r="H8" i="126"/>
  <c r="H9" i="126"/>
  <c r="H10" i="126"/>
  <c r="H11" i="126"/>
  <c r="H12" i="126"/>
  <c r="H13" i="126"/>
  <c r="H14" i="126"/>
  <c r="H15" i="126"/>
  <c r="H16" i="126"/>
  <c r="H17" i="126"/>
  <c r="H18" i="126"/>
  <c r="H19" i="126"/>
  <c r="H20" i="126"/>
  <c r="H21" i="126"/>
  <c r="H22" i="126"/>
  <c r="H23" i="126"/>
  <c r="H24" i="126"/>
  <c r="H25" i="126"/>
  <c r="H26" i="126"/>
  <c r="H27" i="126"/>
  <c r="H28" i="126"/>
  <c r="H29" i="126"/>
  <c r="H30" i="126"/>
  <c r="H31" i="126"/>
  <c r="H32" i="126"/>
  <c r="H33" i="126"/>
  <c r="H34" i="126"/>
  <c r="H35" i="126"/>
  <c r="H36" i="126"/>
  <c r="H37" i="126"/>
  <c r="H38" i="126"/>
  <c r="H39" i="126"/>
  <c r="H40" i="126"/>
  <c r="H41" i="126"/>
  <c r="H42" i="126"/>
  <c r="H43" i="126"/>
  <c r="H44" i="126"/>
  <c r="H45" i="126"/>
  <c r="H46" i="126"/>
  <c r="H47" i="126"/>
  <c r="H48" i="126"/>
  <c r="H49" i="126"/>
  <c r="H50" i="126"/>
  <c r="H51" i="126"/>
  <c r="H52" i="126"/>
  <c r="P8" i="126"/>
  <c r="H53" i="126"/>
  <c r="Q8" i="126"/>
  <c r="G2" i="126"/>
  <c r="G3" i="126"/>
  <c r="G4" i="126"/>
  <c r="G5" i="126"/>
  <c r="G6" i="126"/>
  <c r="G7" i="126"/>
  <c r="G8" i="126"/>
  <c r="G9" i="126"/>
  <c r="G10" i="126"/>
  <c r="G11" i="126"/>
  <c r="G12" i="126"/>
  <c r="G13" i="126"/>
  <c r="G14" i="126"/>
  <c r="G15" i="126"/>
  <c r="G16" i="126"/>
  <c r="G17" i="126"/>
  <c r="G18" i="126"/>
  <c r="G19" i="126"/>
  <c r="G20" i="126"/>
  <c r="G21" i="126"/>
  <c r="G22" i="126"/>
  <c r="G23" i="126"/>
  <c r="G24" i="126"/>
  <c r="G25" i="126"/>
  <c r="G26" i="126"/>
  <c r="G27" i="126"/>
  <c r="G28" i="126"/>
  <c r="G29" i="126"/>
  <c r="G30" i="126"/>
  <c r="G31" i="126"/>
  <c r="G32" i="126"/>
  <c r="G33" i="126"/>
  <c r="G34" i="126"/>
  <c r="G35" i="126"/>
  <c r="G36" i="126"/>
  <c r="G37" i="126"/>
  <c r="G38" i="126"/>
  <c r="G39" i="126"/>
  <c r="G40" i="126"/>
  <c r="G41" i="126"/>
  <c r="G42" i="126"/>
  <c r="G43" i="126"/>
  <c r="G44" i="126"/>
  <c r="G45" i="126"/>
  <c r="G46" i="126"/>
  <c r="G47" i="126"/>
  <c r="G48" i="126"/>
  <c r="G49" i="126"/>
  <c r="G50" i="126"/>
  <c r="G51" i="126"/>
  <c r="G52" i="126"/>
  <c r="P7" i="126"/>
  <c r="G53" i="126"/>
  <c r="Q7" i="126"/>
  <c r="F2" i="126"/>
  <c r="F3" i="126"/>
  <c r="F4" i="126"/>
  <c r="F5" i="126"/>
  <c r="F6" i="126"/>
  <c r="F7" i="126"/>
  <c r="F8" i="126"/>
  <c r="F9" i="126"/>
  <c r="F10" i="126"/>
  <c r="F11" i="126"/>
  <c r="F12" i="126"/>
  <c r="F13" i="126"/>
  <c r="F14" i="126"/>
  <c r="F15" i="126"/>
  <c r="F16" i="126"/>
  <c r="F17" i="126"/>
  <c r="F18" i="126"/>
  <c r="F19" i="126"/>
  <c r="F20" i="126"/>
  <c r="F21" i="126"/>
  <c r="F22" i="126"/>
  <c r="F23" i="126"/>
  <c r="F24" i="126"/>
  <c r="F25" i="126"/>
  <c r="F26" i="126"/>
  <c r="F27" i="126"/>
  <c r="F28" i="126"/>
  <c r="F29" i="126"/>
  <c r="F30" i="126"/>
  <c r="F31" i="126"/>
  <c r="F32" i="126"/>
  <c r="F33" i="126"/>
  <c r="F34" i="126"/>
  <c r="F35" i="126"/>
  <c r="F36" i="126"/>
  <c r="F37" i="126"/>
  <c r="F38" i="126"/>
  <c r="F39" i="126"/>
  <c r="F40" i="126"/>
  <c r="F41" i="126"/>
  <c r="F42" i="126"/>
  <c r="F43" i="126"/>
  <c r="F44" i="126"/>
  <c r="F45" i="126"/>
  <c r="F46" i="126"/>
  <c r="F47" i="126"/>
  <c r="F48" i="126"/>
  <c r="F49" i="126"/>
  <c r="F50" i="126"/>
  <c r="F51" i="126"/>
  <c r="F52" i="126"/>
  <c r="P6" i="126"/>
  <c r="F53" i="126"/>
  <c r="Q6" i="126"/>
  <c r="E2" i="126"/>
  <c r="E3" i="126"/>
  <c r="E4" i="126"/>
  <c r="E5" i="126"/>
  <c r="E6" i="126"/>
  <c r="E7" i="126"/>
  <c r="E8" i="126"/>
  <c r="E9" i="126"/>
  <c r="E10" i="126"/>
  <c r="E11" i="126"/>
  <c r="E12" i="126"/>
  <c r="E13" i="126"/>
  <c r="E14" i="126"/>
  <c r="E15" i="126"/>
  <c r="E16" i="126"/>
  <c r="E17" i="126"/>
  <c r="E18" i="126"/>
  <c r="E19" i="126"/>
  <c r="E20" i="126"/>
  <c r="E21" i="126"/>
  <c r="E22" i="126"/>
  <c r="E23" i="126"/>
  <c r="E24" i="126"/>
  <c r="E25" i="126"/>
  <c r="E26" i="126"/>
  <c r="E27" i="126"/>
  <c r="E28" i="126"/>
  <c r="E29" i="126"/>
  <c r="E30" i="126"/>
  <c r="E31" i="126"/>
  <c r="E32" i="126"/>
  <c r="E33" i="126"/>
  <c r="E34" i="126"/>
  <c r="E35" i="126"/>
  <c r="E36" i="126"/>
  <c r="E37" i="126"/>
  <c r="E38" i="126"/>
  <c r="E39" i="126"/>
  <c r="E40" i="126"/>
  <c r="E41" i="126"/>
  <c r="E42" i="126"/>
  <c r="E43" i="126"/>
  <c r="E44" i="126"/>
  <c r="E45" i="126"/>
  <c r="E46" i="126"/>
  <c r="E47" i="126"/>
  <c r="E48" i="126"/>
  <c r="E49" i="126"/>
  <c r="E50" i="126"/>
  <c r="E51" i="126"/>
  <c r="E52" i="126"/>
  <c r="P5" i="126"/>
  <c r="E53" i="126"/>
  <c r="Q5" i="126"/>
  <c r="D2" i="126"/>
  <c r="D3" i="126"/>
  <c r="D4" i="126"/>
  <c r="D5" i="126"/>
  <c r="D6" i="126"/>
  <c r="D7" i="126"/>
  <c r="D8" i="126"/>
  <c r="D9" i="126"/>
  <c r="D10" i="126"/>
  <c r="D11" i="126"/>
  <c r="D12" i="126"/>
  <c r="D13" i="126"/>
  <c r="D14" i="126"/>
  <c r="D15" i="126"/>
  <c r="D16" i="126"/>
  <c r="D17" i="126"/>
  <c r="D18" i="126"/>
  <c r="D19" i="126"/>
  <c r="D20" i="126"/>
  <c r="D21" i="126"/>
  <c r="D22" i="126"/>
  <c r="D23" i="126"/>
  <c r="D24" i="126"/>
  <c r="D25" i="126"/>
  <c r="D26" i="126"/>
  <c r="D27" i="126"/>
  <c r="D28" i="126"/>
  <c r="D29" i="126"/>
  <c r="D30" i="126"/>
  <c r="D31" i="126"/>
  <c r="D32" i="126"/>
  <c r="D33" i="126"/>
  <c r="D34" i="126"/>
  <c r="D35" i="126"/>
  <c r="D36" i="126"/>
  <c r="D37" i="126"/>
  <c r="D38" i="126"/>
  <c r="D39" i="126"/>
  <c r="D40" i="126"/>
  <c r="D41" i="126"/>
  <c r="D42" i="126"/>
  <c r="D43" i="126"/>
  <c r="D44" i="126"/>
  <c r="D45" i="126"/>
  <c r="D46" i="126"/>
  <c r="D47" i="126"/>
  <c r="D48" i="126"/>
  <c r="D49" i="126"/>
  <c r="D50" i="126"/>
  <c r="D51" i="126"/>
  <c r="D52" i="126"/>
  <c r="P4" i="126"/>
  <c r="D53" i="126"/>
  <c r="Q4" i="126"/>
  <c r="C2" i="126"/>
  <c r="C3" i="126"/>
  <c r="C4" i="126"/>
  <c r="C5" i="126"/>
  <c r="C6" i="126"/>
  <c r="C7" i="126"/>
  <c r="C8" i="126"/>
  <c r="C9" i="126"/>
  <c r="C10" i="126"/>
  <c r="C11" i="126"/>
  <c r="C12" i="126"/>
  <c r="C13" i="126"/>
  <c r="C14" i="126"/>
  <c r="C15" i="126"/>
  <c r="C16" i="126"/>
  <c r="C17" i="126"/>
  <c r="C18" i="126"/>
  <c r="C19" i="126"/>
  <c r="C20" i="126"/>
  <c r="C21" i="126"/>
  <c r="C22" i="126"/>
  <c r="C23" i="126"/>
  <c r="C24" i="126"/>
  <c r="C25" i="126"/>
  <c r="C26" i="126"/>
  <c r="C27" i="126"/>
  <c r="C28" i="126"/>
  <c r="C29" i="126"/>
  <c r="C30" i="126"/>
  <c r="C31" i="126"/>
  <c r="C32" i="126"/>
  <c r="C33" i="126"/>
  <c r="C34" i="126"/>
  <c r="C35" i="126"/>
  <c r="C36" i="126"/>
  <c r="C37" i="126"/>
  <c r="C38" i="126"/>
  <c r="C39" i="126"/>
  <c r="C40" i="126"/>
  <c r="C41" i="126"/>
  <c r="C42" i="126"/>
  <c r="C43" i="126"/>
  <c r="C44" i="126"/>
  <c r="C45" i="126"/>
  <c r="C46" i="126"/>
  <c r="C47" i="126"/>
  <c r="C48" i="126"/>
  <c r="C49" i="126"/>
  <c r="C50" i="126"/>
  <c r="C51" i="126"/>
  <c r="C52" i="126"/>
  <c r="P3" i="126"/>
  <c r="C53" i="126"/>
  <c r="Q3" i="126"/>
  <c r="B2" i="126"/>
  <c r="B3" i="126"/>
  <c r="B4" i="126"/>
  <c r="B5" i="126"/>
  <c r="B6" i="126"/>
  <c r="B7" i="126"/>
  <c r="B8" i="126"/>
  <c r="B9" i="126"/>
  <c r="B10" i="126"/>
  <c r="B11" i="126"/>
  <c r="B12" i="126"/>
  <c r="B13" i="126"/>
  <c r="B14" i="126"/>
  <c r="B15" i="126"/>
  <c r="B16" i="126"/>
  <c r="B17" i="126"/>
  <c r="B18" i="126"/>
  <c r="B19" i="126"/>
  <c r="B20" i="126"/>
  <c r="B21" i="126"/>
  <c r="B22" i="126"/>
  <c r="B23" i="126"/>
  <c r="B24" i="126"/>
  <c r="B25" i="126"/>
  <c r="B26" i="126"/>
  <c r="B27" i="126"/>
  <c r="B28" i="126"/>
  <c r="B29" i="126"/>
  <c r="B30" i="126"/>
  <c r="B31" i="126"/>
  <c r="B32" i="126"/>
  <c r="B33" i="126"/>
  <c r="B34" i="126"/>
  <c r="B35" i="126"/>
  <c r="B36" i="126"/>
  <c r="B37" i="126"/>
  <c r="B38" i="126"/>
  <c r="B39" i="126"/>
  <c r="B40" i="126"/>
  <c r="B41" i="126"/>
  <c r="B42" i="126"/>
  <c r="B43" i="126"/>
  <c r="B44" i="126"/>
  <c r="B45" i="126"/>
  <c r="B46" i="126"/>
  <c r="B47" i="126"/>
  <c r="B48" i="126"/>
  <c r="B49" i="126"/>
  <c r="B50" i="126"/>
  <c r="B51" i="126"/>
  <c r="B52" i="126"/>
  <c r="P2" i="126"/>
  <c r="B53" i="126"/>
  <c r="Q2" i="126"/>
  <c r="L2" i="124"/>
  <c r="L3" i="124"/>
  <c r="L4" i="124"/>
  <c r="L5" i="124"/>
  <c r="L6" i="124"/>
  <c r="L7" i="124"/>
  <c r="L8" i="124"/>
  <c r="L9" i="124"/>
  <c r="L10" i="124"/>
  <c r="L11" i="124"/>
  <c r="L12" i="124"/>
  <c r="L13" i="124"/>
  <c r="L14" i="124"/>
  <c r="L15" i="124"/>
  <c r="L16" i="124"/>
  <c r="L17" i="124"/>
  <c r="L18" i="124"/>
  <c r="L19" i="124"/>
  <c r="L20" i="124"/>
  <c r="L21" i="124"/>
  <c r="L22" i="124"/>
  <c r="L23" i="124"/>
  <c r="L24" i="124"/>
  <c r="L25" i="124"/>
  <c r="L26" i="124"/>
  <c r="L27" i="124"/>
  <c r="L28" i="124"/>
  <c r="L29" i="124"/>
  <c r="L30" i="124"/>
  <c r="L31" i="124"/>
  <c r="L32" i="124"/>
  <c r="L33" i="124"/>
  <c r="L34" i="124"/>
  <c r="L35" i="124"/>
  <c r="L36" i="124"/>
  <c r="L37" i="124"/>
  <c r="L38" i="124"/>
  <c r="L39" i="124"/>
  <c r="L40" i="124"/>
  <c r="L41" i="124"/>
  <c r="L42" i="124"/>
  <c r="L43" i="124"/>
  <c r="L44" i="124"/>
  <c r="L45" i="124"/>
  <c r="L46" i="124"/>
  <c r="L47" i="124"/>
  <c r="L48" i="124"/>
  <c r="L49" i="124"/>
  <c r="L50" i="124"/>
  <c r="L51" i="124"/>
  <c r="L52" i="124"/>
  <c r="P12" i="124"/>
  <c r="L53" i="124"/>
  <c r="Q12" i="124"/>
  <c r="K2" i="124"/>
  <c r="K3" i="124"/>
  <c r="K4" i="124"/>
  <c r="K5" i="124"/>
  <c r="K6" i="124"/>
  <c r="K7" i="124"/>
  <c r="K8" i="124"/>
  <c r="K9" i="124"/>
  <c r="K10" i="124"/>
  <c r="K11" i="124"/>
  <c r="K12" i="124"/>
  <c r="K13" i="124"/>
  <c r="K14" i="124"/>
  <c r="K15" i="124"/>
  <c r="K16" i="124"/>
  <c r="K17" i="124"/>
  <c r="K18" i="124"/>
  <c r="K19" i="124"/>
  <c r="K20" i="124"/>
  <c r="K21" i="124"/>
  <c r="K22" i="124"/>
  <c r="K23" i="124"/>
  <c r="K24" i="124"/>
  <c r="K25" i="124"/>
  <c r="K26" i="124"/>
  <c r="K27" i="124"/>
  <c r="K28" i="124"/>
  <c r="K29" i="124"/>
  <c r="K30" i="124"/>
  <c r="K31" i="124"/>
  <c r="K32" i="124"/>
  <c r="K33" i="124"/>
  <c r="K34" i="124"/>
  <c r="K35" i="124"/>
  <c r="K36" i="124"/>
  <c r="K37" i="124"/>
  <c r="K38" i="124"/>
  <c r="K39" i="124"/>
  <c r="K40" i="124"/>
  <c r="K41" i="124"/>
  <c r="K42" i="124"/>
  <c r="K43" i="124"/>
  <c r="K44" i="124"/>
  <c r="K45" i="124"/>
  <c r="K46" i="124"/>
  <c r="K47" i="124"/>
  <c r="K48" i="124"/>
  <c r="K49" i="124"/>
  <c r="K50" i="124"/>
  <c r="K51" i="124"/>
  <c r="K52" i="124"/>
  <c r="P11" i="124"/>
  <c r="K53" i="124"/>
  <c r="Q11" i="124"/>
  <c r="J2" i="124"/>
  <c r="J3" i="124"/>
  <c r="J4" i="124"/>
  <c r="J5" i="124"/>
  <c r="J6" i="124"/>
  <c r="J7" i="124"/>
  <c r="J8" i="124"/>
  <c r="J9" i="124"/>
  <c r="J10" i="124"/>
  <c r="J11" i="124"/>
  <c r="J12" i="124"/>
  <c r="J13" i="124"/>
  <c r="J14" i="124"/>
  <c r="J15" i="124"/>
  <c r="J16" i="124"/>
  <c r="J17" i="124"/>
  <c r="J18" i="124"/>
  <c r="J19" i="124"/>
  <c r="J20" i="124"/>
  <c r="J21" i="124"/>
  <c r="J22" i="124"/>
  <c r="J23" i="124"/>
  <c r="J24" i="124"/>
  <c r="J25" i="124"/>
  <c r="J26" i="124"/>
  <c r="J27" i="124"/>
  <c r="J28" i="124"/>
  <c r="J29" i="124"/>
  <c r="J30" i="124"/>
  <c r="J31" i="124"/>
  <c r="J32" i="124"/>
  <c r="J33" i="124"/>
  <c r="J34" i="124"/>
  <c r="J35" i="124"/>
  <c r="J36" i="124"/>
  <c r="J37" i="124"/>
  <c r="J38" i="124"/>
  <c r="J39" i="124"/>
  <c r="J40" i="124"/>
  <c r="J41" i="124"/>
  <c r="J42" i="124"/>
  <c r="J43" i="124"/>
  <c r="J44" i="124"/>
  <c r="J45" i="124"/>
  <c r="J46" i="124"/>
  <c r="J47" i="124"/>
  <c r="J48" i="124"/>
  <c r="J49" i="124"/>
  <c r="J50" i="124"/>
  <c r="J51" i="124"/>
  <c r="J52" i="124"/>
  <c r="P10" i="124"/>
  <c r="J53" i="124"/>
  <c r="Q10" i="124"/>
  <c r="I2" i="124"/>
  <c r="I3" i="124"/>
  <c r="I4" i="124"/>
  <c r="I5" i="124"/>
  <c r="I6" i="124"/>
  <c r="I7" i="124"/>
  <c r="I8" i="124"/>
  <c r="I9" i="124"/>
  <c r="I10" i="124"/>
  <c r="I11" i="124"/>
  <c r="I12" i="124"/>
  <c r="I13" i="124"/>
  <c r="I14" i="124"/>
  <c r="I15" i="124"/>
  <c r="I16" i="124"/>
  <c r="I17" i="124"/>
  <c r="I18" i="124"/>
  <c r="I19" i="124"/>
  <c r="I20" i="124"/>
  <c r="I21" i="124"/>
  <c r="I22" i="124"/>
  <c r="I23" i="124"/>
  <c r="I24" i="124"/>
  <c r="I25" i="124"/>
  <c r="I26" i="124"/>
  <c r="I27" i="124"/>
  <c r="I28" i="124"/>
  <c r="I29" i="124"/>
  <c r="I30" i="124"/>
  <c r="I31" i="124"/>
  <c r="I32" i="124"/>
  <c r="I33" i="124"/>
  <c r="I34" i="124"/>
  <c r="I35" i="124"/>
  <c r="I36" i="124"/>
  <c r="I37" i="124"/>
  <c r="I38" i="124"/>
  <c r="I39" i="124"/>
  <c r="I40" i="124"/>
  <c r="I41" i="124"/>
  <c r="I42" i="124"/>
  <c r="I43" i="124"/>
  <c r="I44" i="124"/>
  <c r="I45" i="124"/>
  <c r="I46" i="124"/>
  <c r="I47" i="124"/>
  <c r="I48" i="124"/>
  <c r="I49" i="124"/>
  <c r="I50" i="124"/>
  <c r="I51" i="124"/>
  <c r="I52" i="124"/>
  <c r="P9" i="124"/>
  <c r="I53" i="124"/>
  <c r="Q9" i="124"/>
  <c r="H2" i="124"/>
  <c r="H3" i="124"/>
  <c r="H4" i="124"/>
  <c r="H5" i="124"/>
  <c r="H6" i="124"/>
  <c r="H7" i="124"/>
  <c r="H8" i="124"/>
  <c r="H9" i="124"/>
  <c r="H10" i="124"/>
  <c r="H11" i="124"/>
  <c r="H12" i="124"/>
  <c r="H13" i="124"/>
  <c r="H14" i="124"/>
  <c r="H15" i="124"/>
  <c r="H16" i="124"/>
  <c r="H17" i="124"/>
  <c r="H18" i="124"/>
  <c r="H19" i="124"/>
  <c r="H20" i="124"/>
  <c r="H21" i="124"/>
  <c r="H22" i="124"/>
  <c r="H23" i="124"/>
  <c r="H24" i="124"/>
  <c r="H25" i="124"/>
  <c r="H26" i="124"/>
  <c r="H27" i="124"/>
  <c r="H28" i="124"/>
  <c r="H29" i="124"/>
  <c r="H30" i="124"/>
  <c r="H31" i="124"/>
  <c r="H32" i="124"/>
  <c r="H33" i="124"/>
  <c r="H34" i="124"/>
  <c r="H35" i="124"/>
  <c r="H36" i="124"/>
  <c r="H37" i="124"/>
  <c r="H38" i="124"/>
  <c r="H39" i="124"/>
  <c r="H40" i="124"/>
  <c r="H41" i="124"/>
  <c r="H42" i="124"/>
  <c r="H43" i="124"/>
  <c r="H44" i="124"/>
  <c r="H45" i="124"/>
  <c r="H46" i="124"/>
  <c r="H47" i="124"/>
  <c r="H48" i="124"/>
  <c r="H49" i="124"/>
  <c r="H50" i="124"/>
  <c r="H51" i="124"/>
  <c r="H52" i="124"/>
  <c r="P8" i="124"/>
  <c r="H53" i="124"/>
  <c r="Q8" i="124"/>
  <c r="G2" i="124"/>
  <c r="G3" i="124"/>
  <c r="G4" i="124"/>
  <c r="G5" i="124"/>
  <c r="G6" i="124"/>
  <c r="G7" i="124"/>
  <c r="G8" i="124"/>
  <c r="G9" i="124"/>
  <c r="G10" i="124"/>
  <c r="G11" i="124"/>
  <c r="G12" i="124"/>
  <c r="G13" i="124"/>
  <c r="G14" i="124"/>
  <c r="G15" i="124"/>
  <c r="G16" i="124"/>
  <c r="G17" i="124"/>
  <c r="G18" i="124"/>
  <c r="G19" i="124"/>
  <c r="G20" i="124"/>
  <c r="G21" i="124"/>
  <c r="G22" i="124"/>
  <c r="G23" i="124"/>
  <c r="G24" i="124"/>
  <c r="G25" i="124"/>
  <c r="G26" i="124"/>
  <c r="G27" i="124"/>
  <c r="G28" i="124"/>
  <c r="G29" i="124"/>
  <c r="G30" i="124"/>
  <c r="G31" i="124"/>
  <c r="G32" i="124"/>
  <c r="G33" i="124"/>
  <c r="G34" i="124"/>
  <c r="G35" i="124"/>
  <c r="G36" i="124"/>
  <c r="G37" i="124"/>
  <c r="G38" i="124"/>
  <c r="G39" i="124"/>
  <c r="G40" i="124"/>
  <c r="G41" i="124"/>
  <c r="G42" i="124"/>
  <c r="G43" i="124"/>
  <c r="G44" i="124"/>
  <c r="G45" i="124"/>
  <c r="G46" i="124"/>
  <c r="G47" i="124"/>
  <c r="G48" i="124"/>
  <c r="G49" i="124"/>
  <c r="G50" i="124"/>
  <c r="G51" i="124"/>
  <c r="G52" i="124"/>
  <c r="P7" i="124"/>
  <c r="G53" i="124"/>
  <c r="Q7" i="124"/>
  <c r="F2" i="124"/>
  <c r="F3" i="124"/>
  <c r="F4" i="124"/>
  <c r="F5" i="124"/>
  <c r="F6" i="124"/>
  <c r="F7" i="124"/>
  <c r="F8" i="124"/>
  <c r="F9" i="124"/>
  <c r="F10" i="124"/>
  <c r="F11" i="124"/>
  <c r="F12" i="124"/>
  <c r="F13" i="124"/>
  <c r="F14" i="124"/>
  <c r="F15" i="124"/>
  <c r="F16" i="124"/>
  <c r="F17" i="124"/>
  <c r="F18" i="124"/>
  <c r="F19" i="124"/>
  <c r="F20" i="124"/>
  <c r="F21" i="124"/>
  <c r="F22" i="124"/>
  <c r="F23" i="124"/>
  <c r="F24" i="124"/>
  <c r="F25" i="124"/>
  <c r="F26" i="124"/>
  <c r="F27" i="124"/>
  <c r="F28" i="124"/>
  <c r="F29" i="124"/>
  <c r="F30" i="124"/>
  <c r="F31" i="124"/>
  <c r="F32" i="124"/>
  <c r="F33" i="124"/>
  <c r="F34" i="124"/>
  <c r="F35" i="124"/>
  <c r="F36" i="124"/>
  <c r="F37" i="124"/>
  <c r="F38" i="124"/>
  <c r="F39" i="124"/>
  <c r="F40" i="124"/>
  <c r="F41" i="124"/>
  <c r="F42" i="124"/>
  <c r="F43" i="124"/>
  <c r="F44" i="124"/>
  <c r="F45" i="124"/>
  <c r="F46" i="124"/>
  <c r="F47" i="124"/>
  <c r="F48" i="124"/>
  <c r="F49" i="124"/>
  <c r="F50" i="124"/>
  <c r="F51" i="124"/>
  <c r="F52" i="124"/>
  <c r="P6" i="124"/>
  <c r="F53" i="124"/>
  <c r="Q6" i="124"/>
  <c r="E2" i="124"/>
  <c r="E3" i="124"/>
  <c r="E4" i="124"/>
  <c r="E5" i="124"/>
  <c r="E6" i="124"/>
  <c r="E7" i="124"/>
  <c r="E8" i="124"/>
  <c r="E9" i="124"/>
  <c r="E10" i="124"/>
  <c r="E11" i="124"/>
  <c r="E12" i="124"/>
  <c r="E13" i="124"/>
  <c r="E14" i="124"/>
  <c r="E15" i="124"/>
  <c r="E16" i="124"/>
  <c r="E17" i="124"/>
  <c r="E18" i="124"/>
  <c r="E19" i="124"/>
  <c r="E20" i="124"/>
  <c r="E21" i="124"/>
  <c r="E22" i="124"/>
  <c r="E23" i="124"/>
  <c r="E24" i="124"/>
  <c r="E25" i="124"/>
  <c r="E26" i="124"/>
  <c r="E27" i="124"/>
  <c r="E28" i="124"/>
  <c r="E29" i="124"/>
  <c r="E30" i="124"/>
  <c r="E31" i="124"/>
  <c r="E32" i="124"/>
  <c r="E33" i="124"/>
  <c r="E34" i="124"/>
  <c r="E35" i="124"/>
  <c r="E36" i="124"/>
  <c r="E37" i="124"/>
  <c r="E38" i="124"/>
  <c r="E39" i="124"/>
  <c r="E40" i="124"/>
  <c r="E41" i="124"/>
  <c r="E42" i="124"/>
  <c r="E43" i="124"/>
  <c r="E44" i="124"/>
  <c r="E45" i="124"/>
  <c r="E46" i="124"/>
  <c r="E47" i="124"/>
  <c r="E48" i="124"/>
  <c r="E49" i="124"/>
  <c r="E50" i="124"/>
  <c r="E51" i="124"/>
  <c r="E52" i="124"/>
  <c r="P5" i="124"/>
  <c r="E53" i="124"/>
  <c r="Q5" i="124"/>
  <c r="D2" i="124"/>
  <c r="D3" i="124"/>
  <c r="D4" i="124"/>
  <c r="D5" i="124"/>
  <c r="D6" i="124"/>
  <c r="D7" i="124"/>
  <c r="D8" i="124"/>
  <c r="D9" i="124"/>
  <c r="D10" i="124"/>
  <c r="D11" i="124"/>
  <c r="D12" i="124"/>
  <c r="D13" i="124"/>
  <c r="D14" i="124"/>
  <c r="D15" i="124"/>
  <c r="D16" i="124"/>
  <c r="D17" i="124"/>
  <c r="D18" i="124"/>
  <c r="D19" i="124"/>
  <c r="D20" i="124"/>
  <c r="D21" i="124"/>
  <c r="D22" i="124"/>
  <c r="D23" i="124"/>
  <c r="D24" i="124"/>
  <c r="D25" i="124"/>
  <c r="D26" i="124"/>
  <c r="D27" i="124"/>
  <c r="D28" i="124"/>
  <c r="D29" i="124"/>
  <c r="D30" i="124"/>
  <c r="D31" i="124"/>
  <c r="D32" i="124"/>
  <c r="D33" i="124"/>
  <c r="D34" i="124"/>
  <c r="D35" i="124"/>
  <c r="D36" i="124"/>
  <c r="D37" i="124"/>
  <c r="D38" i="124"/>
  <c r="D39" i="124"/>
  <c r="D40" i="124"/>
  <c r="D41" i="124"/>
  <c r="D42" i="124"/>
  <c r="D43" i="124"/>
  <c r="D44" i="124"/>
  <c r="D45" i="124"/>
  <c r="D46" i="124"/>
  <c r="D47" i="124"/>
  <c r="D48" i="124"/>
  <c r="D49" i="124"/>
  <c r="D50" i="124"/>
  <c r="D51" i="124"/>
  <c r="D52" i="124"/>
  <c r="P4" i="124"/>
  <c r="D53" i="124"/>
  <c r="Q4" i="124"/>
  <c r="C2" i="124"/>
  <c r="C3" i="124"/>
  <c r="C4" i="124"/>
  <c r="C5" i="124"/>
  <c r="C6" i="124"/>
  <c r="C7" i="124"/>
  <c r="C8" i="124"/>
  <c r="C9" i="124"/>
  <c r="C10" i="124"/>
  <c r="C11" i="124"/>
  <c r="C12" i="124"/>
  <c r="C13" i="124"/>
  <c r="C14" i="124"/>
  <c r="C15" i="124"/>
  <c r="C16" i="124"/>
  <c r="C17" i="124"/>
  <c r="C18" i="124"/>
  <c r="C19" i="124"/>
  <c r="C20" i="124"/>
  <c r="C21" i="124"/>
  <c r="C22" i="124"/>
  <c r="C23" i="124"/>
  <c r="C24" i="124"/>
  <c r="C25" i="124"/>
  <c r="C26" i="124"/>
  <c r="C27" i="124"/>
  <c r="C28" i="124"/>
  <c r="C29" i="124"/>
  <c r="C30" i="124"/>
  <c r="C31" i="124"/>
  <c r="C32" i="124"/>
  <c r="C33" i="124"/>
  <c r="C34" i="124"/>
  <c r="C35" i="124"/>
  <c r="C36" i="124"/>
  <c r="C37" i="124"/>
  <c r="C38" i="124"/>
  <c r="C39" i="124"/>
  <c r="C40" i="124"/>
  <c r="C41" i="124"/>
  <c r="C42" i="124"/>
  <c r="C43" i="124"/>
  <c r="C44" i="124"/>
  <c r="C45" i="124"/>
  <c r="C46" i="124"/>
  <c r="C47" i="124"/>
  <c r="C48" i="124"/>
  <c r="C49" i="124"/>
  <c r="C50" i="124"/>
  <c r="C51" i="124"/>
  <c r="C52" i="124"/>
  <c r="P3" i="124"/>
  <c r="C53" i="124"/>
  <c r="Q3" i="124"/>
  <c r="B2" i="124"/>
  <c r="B3" i="124"/>
  <c r="B4" i="124"/>
  <c r="B5" i="124"/>
  <c r="B6" i="124"/>
  <c r="B7" i="124"/>
  <c r="B8" i="124"/>
  <c r="B9" i="124"/>
  <c r="B10" i="124"/>
  <c r="B11" i="124"/>
  <c r="B12" i="124"/>
  <c r="B13" i="124"/>
  <c r="B14" i="124"/>
  <c r="B15" i="124"/>
  <c r="B16" i="124"/>
  <c r="B17" i="124"/>
  <c r="B18" i="124"/>
  <c r="B19" i="124"/>
  <c r="B20" i="124"/>
  <c r="B21" i="124"/>
  <c r="B22" i="124"/>
  <c r="B23" i="124"/>
  <c r="B24" i="124"/>
  <c r="B25" i="124"/>
  <c r="B26" i="124"/>
  <c r="B27" i="124"/>
  <c r="B28" i="124"/>
  <c r="B29" i="124"/>
  <c r="B30" i="124"/>
  <c r="B31" i="124"/>
  <c r="B32" i="124"/>
  <c r="B33" i="124"/>
  <c r="B34" i="124"/>
  <c r="B35" i="124"/>
  <c r="B36" i="124"/>
  <c r="B37" i="124"/>
  <c r="B38" i="124"/>
  <c r="B39" i="124"/>
  <c r="B40" i="124"/>
  <c r="B41" i="124"/>
  <c r="B42" i="124"/>
  <c r="B43" i="124"/>
  <c r="B44" i="124"/>
  <c r="B45" i="124"/>
  <c r="B46" i="124"/>
  <c r="B47" i="124"/>
  <c r="B48" i="124"/>
  <c r="B49" i="124"/>
  <c r="B50" i="124"/>
  <c r="B51" i="124"/>
  <c r="B52" i="124"/>
  <c r="P2" i="124"/>
  <c r="B53" i="124"/>
  <c r="Q2" i="124"/>
  <c r="L2" i="122"/>
  <c r="L3" i="122"/>
  <c r="L4" i="122"/>
  <c r="L5" i="122"/>
  <c r="L6" i="122"/>
  <c r="L7" i="122"/>
  <c r="L8" i="122"/>
  <c r="L9" i="122"/>
  <c r="L10" i="122"/>
  <c r="L11" i="122"/>
  <c r="L12" i="122"/>
  <c r="L13" i="122"/>
  <c r="L14" i="122"/>
  <c r="L15" i="122"/>
  <c r="L16" i="122"/>
  <c r="L17" i="122"/>
  <c r="L18" i="122"/>
  <c r="L19" i="122"/>
  <c r="L20" i="122"/>
  <c r="L21" i="122"/>
  <c r="L22" i="122"/>
  <c r="L23" i="122"/>
  <c r="L24" i="122"/>
  <c r="L25" i="122"/>
  <c r="L26" i="122"/>
  <c r="L27" i="122"/>
  <c r="L28" i="122"/>
  <c r="L29" i="122"/>
  <c r="L30" i="122"/>
  <c r="L31" i="122"/>
  <c r="L32" i="122"/>
  <c r="L33" i="122"/>
  <c r="L34" i="122"/>
  <c r="L35" i="122"/>
  <c r="L36" i="122"/>
  <c r="L37" i="122"/>
  <c r="L38" i="122"/>
  <c r="L39" i="122"/>
  <c r="L40" i="122"/>
  <c r="L41" i="122"/>
  <c r="L42" i="122"/>
  <c r="L43" i="122"/>
  <c r="L44" i="122"/>
  <c r="L45" i="122"/>
  <c r="L46" i="122"/>
  <c r="L47" i="122"/>
  <c r="L48" i="122"/>
  <c r="L49" i="122"/>
  <c r="L50" i="122"/>
  <c r="L51" i="122"/>
  <c r="L52" i="122"/>
  <c r="P12" i="122"/>
  <c r="L53" i="122"/>
  <c r="Q12" i="122"/>
  <c r="K2" i="122"/>
  <c r="K3" i="122"/>
  <c r="K4" i="122"/>
  <c r="K5" i="122"/>
  <c r="K6" i="122"/>
  <c r="K7" i="122"/>
  <c r="K8" i="122"/>
  <c r="K9" i="122"/>
  <c r="K10" i="122"/>
  <c r="K11" i="122"/>
  <c r="K12" i="122"/>
  <c r="K13" i="122"/>
  <c r="K14" i="122"/>
  <c r="K15" i="122"/>
  <c r="K16" i="122"/>
  <c r="K17" i="122"/>
  <c r="K18" i="122"/>
  <c r="K19" i="122"/>
  <c r="K20" i="122"/>
  <c r="K21" i="122"/>
  <c r="K22" i="122"/>
  <c r="K23" i="122"/>
  <c r="K24" i="122"/>
  <c r="K25" i="122"/>
  <c r="K26" i="122"/>
  <c r="K27" i="122"/>
  <c r="K28" i="122"/>
  <c r="K29" i="122"/>
  <c r="K30" i="122"/>
  <c r="K31" i="122"/>
  <c r="K32" i="122"/>
  <c r="K33" i="122"/>
  <c r="K34" i="122"/>
  <c r="K35" i="122"/>
  <c r="K36" i="122"/>
  <c r="K37" i="122"/>
  <c r="K38" i="122"/>
  <c r="K39" i="122"/>
  <c r="K40" i="122"/>
  <c r="K41" i="122"/>
  <c r="K42" i="122"/>
  <c r="K43" i="122"/>
  <c r="K44" i="122"/>
  <c r="K45" i="122"/>
  <c r="K46" i="122"/>
  <c r="K47" i="122"/>
  <c r="K48" i="122"/>
  <c r="K49" i="122"/>
  <c r="K50" i="122"/>
  <c r="K51" i="122"/>
  <c r="K52" i="122"/>
  <c r="P11" i="122"/>
  <c r="K53" i="122"/>
  <c r="Q11" i="122"/>
  <c r="J2" i="122"/>
  <c r="J3" i="122"/>
  <c r="J4" i="122"/>
  <c r="J5" i="122"/>
  <c r="J6" i="122"/>
  <c r="J7" i="122"/>
  <c r="J8" i="122"/>
  <c r="J9" i="122"/>
  <c r="J10" i="122"/>
  <c r="J11" i="122"/>
  <c r="J12" i="122"/>
  <c r="J13" i="122"/>
  <c r="J14" i="122"/>
  <c r="J15" i="122"/>
  <c r="J16" i="122"/>
  <c r="J17" i="122"/>
  <c r="J18" i="122"/>
  <c r="J19" i="122"/>
  <c r="J20" i="122"/>
  <c r="J21" i="122"/>
  <c r="J22" i="122"/>
  <c r="J23" i="122"/>
  <c r="J24" i="122"/>
  <c r="J25" i="122"/>
  <c r="J26" i="122"/>
  <c r="J27" i="122"/>
  <c r="J28" i="122"/>
  <c r="J29" i="122"/>
  <c r="J30" i="122"/>
  <c r="J31" i="122"/>
  <c r="J32" i="122"/>
  <c r="J33" i="122"/>
  <c r="J34" i="122"/>
  <c r="J35" i="122"/>
  <c r="J36" i="122"/>
  <c r="J37" i="122"/>
  <c r="J38" i="122"/>
  <c r="J39" i="122"/>
  <c r="J40" i="122"/>
  <c r="J41" i="122"/>
  <c r="J42" i="122"/>
  <c r="J43" i="122"/>
  <c r="J44" i="122"/>
  <c r="J45" i="122"/>
  <c r="J46" i="122"/>
  <c r="J47" i="122"/>
  <c r="J48" i="122"/>
  <c r="J49" i="122"/>
  <c r="J50" i="122"/>
  <c r="J51" i="122"/>
  <c r="J52" i="122"/>
  <c r="P10" i="122"/>
  <c r="J53" i="122"/>
  <c r="Q10" i="122"/>
  <c r="I2" i="122"/>
  <c r="I3" i="122"/>
  <c r="I4" i="122"/>
  <c r="I5" i="122"/>
  <c r="I6" i="122"/>
  <c r="I7" i="122"/>
  <c r="I8" i="122"/>
  <c r="I9" i="122"/>
  <c r="I10" i="122"/>
  <c r="I11" i="122"/>
  <c r="I12" i="122"/>
  <c r="I13" i="122"/>
  <c r="I14" i="122"/>
  <c r="I15" i="122"/>
  <c r="I16" i="122"/>
  <c r="I17" i="122"/>
  <c r="I18" i="122"/>
  <c r="I19" i="122"/>
  <c r="I20" i="122"/>
  <c r="I21" i="122"/>
  <c r="I22" i="122"/>
  <c r="I23" i="122"/>
  <c r="I24" i="122"/>
  <c r="I25" i="122"/>
  <c r="I26" i="122"/>
  <c r="I27" i="122"/>
  <c r="I28" i="122"/>
  <c r="I29" i="122"/>
  <c r="I30" i="122"/>
  <c r="I31" i="122"/>
  <c r="I32" i="122"/>
  <c r="I33" i="122"/>
  <c r="I34" i="122"/>
  <c r="I35" i="122"/>
  <c r="I36" i="122"/>
  <c r="I37" i="122"/>
  <c r="I38" i="122"/>
  <c r="I39" i="122"/>
  <c r="I40" i="122"/>
  <c r="I41" i="122"/>
  <c r="I42" i="122"/>
  <c r="I43" i="122"/>
  <c r="I44" i="122"/>
  <c r="I45" i="122"/>
  <c r="I46" i="122"/>
  <c r="I47" i="122"/>
  <c r="I48" i="122"/>
  <c r="I49" i="122"/>
  <c r="I50" i="122"/>
  <c r="I51" i="122"/>
  <c r="I52" i="122"/>
  <c r="P9" i="122"/>
  <c r="I53" i="122"/>
  <c r="Q9" i="122"/>
  <c r="H2" i="122"/>
  <c r="H3" i="122"/>
  <c r="H4" i="122"/>
  <c r="H5" i="122"/>
  <c r="H6" i="122"/>
  <c r="H7" i="122"/>
  <c r="H8" i="122"/>
  <c r="H9" i="122"/>
  <c r="H10" i="122"/>
  <c r="H11" i="122"/>
  <c r="H12" i="122"/>
  <c r="H13" i="122"/>
  <c r="H14" i="122"/>
  <c r="H15" i="122"/>
  <c r="H16" i="122"/>
  <c r="H17" i="122"/>
  <c r="H18" i="122"/>
  <c r="H19" i="122"/>
  <c r="H20" i="122"/>
  <c r="H21" i="122"/>
  <c r="H22" i="122"/>
  <c r="H23" i="122"/>
  <c r="H24" i="122"/>
  <c r="H25" i="122"/>
  <c r="H26" i="122"/>
  <c r="H27" i="122"/>
  <c r="H28" i="122"/>
  <c r="H29" i="122"/>
  <c r="H30" i="122"/>
  <c r="H31" i="122"/>
  <c r="H32" i="122"/>
  <c r="H33" i="122"/>
  <c r="H34" i="122"/>
  <c r="H35" i="122"/>
  <c r="H36" i="122"/>
  <c r="H37" i="122"/>
  <c r="H38" i="122"/>
  <c r="H39" i="122"/>
  <c r="H40" i="122"/>
  <c r="H41" i="122"/>
  <c r="H42" i="122"/>
  <c r="H43" i="122"/>
  <c r="H44" i="122"/>
  <c r="H45" i="122"/>
  <c r="H46" i="122"/>
  <c r="H47" i="122"/>
  <c r="H48" i="122"/>
  <c r="H49" i="122"/>
  <c r="H50" i="122"/>
  <c r="H51" i="122"/>
  <c r="H52" i="122"/>
  <c r="P8" i="122"/>
  <c r="H53" i="122"/>
  <c r="Q8" i="122"/>
  <c r="G2" i="122"/>
  <c r="G3" i="122"/>
  <c r="G4" i="122"/>
  <c r="G5" i="122"/>
  <c r="G6" i="122"/>
  <c r="G7" i="122"/>
  <c r="G8" i="122"/>
  <c r="G9" i="122"/>
  <c r="G10" i="122"/>
  <c r="G11" i="122"/>
  <c r="G12" i="122"/>
  <c r="G13" i="122"/>
  <c r="G14" i="122"/>
  <c r="G15" i="122"/>
  <c r="G16" i="122"/>
  <c r="G17" i="122"/>
  <c r="G18" i="122"/>
  <c r="G19" i="122"/>
  <c r="G20" i="122"/>
  <c r="G21" i="122"/>
  <c r="G22" i="122"/>
  <c r="G23" i="122"/>
  <c r="G24" i="122"/>
  <c r="G25" i="122"/>
  <c r="G26" i="122"/>
  <c r="G27" i="122"/>
  <c r="G28" i="122"/>
  <c r="G29" i="122"/>
  <c r="G30" i="122"/>
  <c r="G31" i="122"/>
  <c r="G32" i="122"/>
  <c r="G33" i="122"/>
  <c r="G34" i="122"/>
  <c r="G35" i="122"/>
  <c r="G36" i="122"/>
  <c r="G37" i="122"/>
  <c r="G38" i="122"/>
  <c r="G39" i="122"/>
  <c r="G40" i="122"/>
  <c r="G41" i="122"/>
  <c r="G42" i="122"/>
  <c r="G43" i="122"/>
  <c r="G44" i="122"/>
  <c r="G45" i="122"/>
  <c r="G46" i="122"/>
  <c r="G47" i="122"/>
  <c r="G48" i="122"/>
  <c r="G49" i="122"/>
  <c r="G50" i="122"/>
  <c r="G51" i="122"/>
  <c r="G52" i="122"/>
  <c r="P7" i="122"/>
  <c r="G53" i="122"/>
  <c r="Q7" i="122"/>
  <c r="F2" i="122"/>
  <c r="F3" i="122"/>
  <c r="F4" i="122"/>
  <c r="F5" i="122"/>
  <c r="F6" i="122"/>
  <c r="F7" i="122"/>
  <c r="F8" i="122"/>
  <c r="F9" i="122"/>
  <c r="F10" i="122"/>
  <c r="F11" i="122"/>
  <c r="F12" i="122"/>
  <c r="F13" i="122"/>
  <c r="F14" i="122"/>
  <c r="F15" i="122"/>
  <c r="F16" i="122"/>
  <c r="F17" i="122"/>
  <c r="F18" i="122"/>
  <c r="F19" i="122"/>
  <c r="F20" i="122"/>
  <c r="F21" i="122"/>
  <c r="F22" i="122"/>
  <c r="F23" i="122"/>
  <c r="F24" i="122"/>
  <c r="F25" i="122"/>
  <c r="F26" i="122"/>
  <c r="F27" i="122"/>
  <c r="F28" i="122"/>
  <c r="F29" i="122"/>
  <c r="F30" i="122"/>
  <c r="F31" i="122"/>
  <c r="F32" i="122"/>
  <c r="F33" i="122"/>
  <c r="F34" i="122"/>
  <c r="F35" i="122"/>
  <c r="F36" i="122"/>
  <c r="F37" i="122"/>
  <c r="F38" i="122"/>
  <c r="F39" i="122"/>
  <c r="F40" i="122"/>
  <c r="F41" i="122"/>
  <c r="F42" i="122"/>
  <c r="F43" i="122"/>
  <c r="F44" i="122"/>
  <c r="F45" i="122"/>
  <c r="F46" i="122"/>
  <c r="F47" i="122"/>
  <c r="F48" i="122"/>
  <c r="F49" i="122"/>
  <c r="F50" i="122"/>
  <c r="F51" i="122"/>
  <c r="F52" i="122"/>
  <c r="P6" i="122"/>
  <c r="F53" i="122"/>
  <c r="Q6" i="122"/>
  <c r="E2" i="122"/>
  <c r="E3" i="122"/>
  <c r="E4" i="122"/>
  <c r="E5" i="122"/>
  <c r="E6" i="122"/>
  <c r="E7" i="122"/>
  <c r="E8" i="122"/>
  <c r="E9" i="122"/>
  <c r="E10" i="122"/>
  <c r="E11" i="122"/>
  <c r="E12" i="122"/>
  <c r="E13" i="122"/>
  <c r="E14" i="122"/>
  <c r="E15" i="122"/>
  <c r="E16" i="122"/>
  <c r="E17" i="122"/>
  <c r="E18" i="122"/>
  <c r="E19" i="122"/>
  <c r="E20" i="122"/>
  <c r="E21" i="122"/>
  <c r="E22" i="122"/>
  <c r="E23" i="122"/>
  <c r="E24" i="122"/>
  <c r="E25" i="122"/>
  <c r="E26" i="122"/>
  <c r="E27" i="122"/>
  <c r="E28" i="122"/>
  <c r="E29" i="122"/>
  <c r="E30" i="122"/>
  <c r="E31" i="122"/>
  <c r="E32" i="122"/>
  <c r="E33" i="122"/>
  <c r="E34" i="122"/>
  <c r="E35" i="122"/>
  <c r="E36" i="122"/>
  <c r="E37" i="122"/>
  <c r="E38" i="122"/>
  <c r="E39" i="122"/>
  <c r="E40" i="122"/>
  <c r="E41" i="122"/>
  <c r="E42" i="122"/>
  <c r="E43" i="122"/>
  <c r="E44" i="122"/>
  <c r="E45" i="122"/>
  <c r="E46" i="122"/>
  <c r="E47" i="122"/>
  <c r="E48" i="122"/>
  <c r="E49" i="122"/>
  <c r="E50" i="122"/>
  <c r="E51" i="122"/>
  <c r="E52" i="122"/>
  <c r="P5" i="122"/>
  <c r="E53" i="122"/>
  <c r="Q5" i="122"/>
  <c r="D2" i="122"/>
  <c r="D3" i="122"/>
  <c r="D4" i="122"/>
  <c r="D5" i="122"/>
  <c r="D6" i="122"/>
  <c r="D7" i="122"/>
  <c r="D8" i="122"/>
  <c r="D9" i="122"/>
  <c r="D10" i="122"/>
  <c r="D11" i="122"/>
  <c r="D12" i="122"/>
  <c r="D13" i="122"/>
  <c r="D14" i="122"/>
  <c r="D15" i="122"/>
  <c r="D16" i="122"/>
  <c r="D17" i="122"/>
  <c r="D18" i="122"/>
  <c r="D19" i="122"/>
  <c r="D20" i="122"/>
  <c r="D21" i="122"/>
  <c r="D22" i="122"/>
  <c r="D23" i="122"/>
  <c r="D24" i="122"/>
  <c r="D25" i="122"/>
  <c r="D26" i="122"/>
  <c r="D27" i="122"/>
  <c r="D28" i="122"/>
  <c r="D29" i="122"/>
  <c r="D30" i="122"/>
  <c r="D31" i="122"/>
  <c r="D32" i="122"/>
  <c r="D33" i="122"/>
  <c r="D34" i="122"/>
  <c r="D35" i="122"/>
  <c r="D36" i="122"/>
  <c r="D37" i="122"/>
  <c r="D38" i="122"/>
  <c r="D39" i="122"/>
  <c r="D40" i="122"/>
  <c r="D41" i="122"/>
  <c r="D42" i="122"/>
  <c r="D43" i="122"/>
  <c r="D44" i="122"/>
  <c r="D45" i="122"/>
  <c r="D46" i="122"/>
  <c r="D47" i="122"/>
  <c r="D48" i="122"/>
  <c r="D49" i="122"/>
  <c r="D50" i="122"/>
  <c r="D51" i="122"/>
  <c r="D52" i="122"/>
  <c r="P4" i="122"/>
  <c r="D53" i="122"/>
  <c r="Q4" i="122"/>
  <c r="C2" i="122"/>
  <c r="C3" i="122"/>
  <c r="C4" i="122"/>
  <c r="C5" i="122"/>
  <c r="C6" i="122"/>
  <c r="C7" i="122"/>
  <c r="C8" i="122"/>
  <c r="C9" i="122"/>
  <c r="C10" i="122"/>
  <c r="C11" i="122"/>
  <c r="C12" i="122"/>
  <c r="C13" i="122"/>
  <c r="C14" i="122"/>
  <c r="C15" i="122"/>
  <c r="C16" i="122"/>
  <c r="C17" i="122"/>
  <c r="C18" i="122"/>
  <c r="C19" i="122"/>
  <c r="C20" i="122"/>
  <c r="C21" i="122"/>
  <c r="C22" i="122"/>
  <c r="C23" i="122"/>
  <c r="C24" i="122"/>
  <c r="C25" i="122"/>
  <c r="C26" i="122"/>
  <c r="C27" i="122"/>
  <c r="C28" i="122"/>
  <c r="C29" i="122"/>
  <c r="C30" i="122"/>
  <c r="C31" i="122"/>
  <c r="C32" i="122"/>
  <c r="C33" i="122"/>
  <c r="C34" i="122"/>
  <c r="C35" i="122"/>
  <c r="C36" i="122"/>
  <c r="C37" i="122"/>
  <c r="C38" i="122"/>
  <c r="C39" i="122"/>
  <c r="C40" i="122"/>
  <c r="C41" i="122"/>
  <c r="C42" i="122"/>
  <c r="C43" i="122"/>
  <c r="C44" i="122"/>
  <c r="C45" i="122"/>
  <c r="C46" i="122"/>
  <c r="C47" i="122"/>
  <c r="C48" i="122"/>
  <c r="C49" i="122"/>
  <c r="C50" i="122"/>
  <c r="C51" i="122"/>
  <c r="C52" i="122"/>
  <c r="P3" i="122"/>
  <c r="C53" i="122"/>
  <c r="Q3" i="122"/>
  <c r="B2" i="122"/>
  <c r="B3" i="122"/>
  <c r="B4" i="122"/>
  <c r="B5" i="122"/>
  <c r="B6" i="122"/>
  <c r="B7" i="122"/>
  <c r="B8" i="122"/>
  <c r="B9" i="122"/>
  <c r="B10" i="122"/>
  <c r="B11" i="122"/>
  <c r="B12" i="122"/>
  <c r="B13" i="122"/>
  <c r="B14" i="122"/>
  <c r="B15" i="122"/>
  <c r="B16" i="122"/>
  <c r="B17" i="122"/>
  <c r="B18" i="122"/>
  <c r="B19" i="122"/>
  <c r="B20" i="122"/>
  <c r="B21" i="122"/>
  <c r="B22" i="122"/>
  <c r="B23" i="122"/>
  <c r="B24" i="122"/>
  <c r="B25" i="122"/>
  <c r="B26" i="122"/>
  <c r="B27" i="122"/>
  <c r="B28" i="122"/>
  <c r="B29" i="122"/>
  <c r="B30" i="122"/>
  <c r="B31" i="122"/>
  <c r="B32" i="122"/>
  <c r="B33" i="122"/>
  <c r="B34" i="122"/>
  <c r="B35" i="122"/>
  <c r="B36" i="122"/>
  <c r="B37" i="122"/>
  <c r="B38" i="122"/>
  <c r="B39" i="122"/>
  <c r="B40" i="122"/>
  <c r="B41" i="122"/>
  <c r="B42" i="122"/>
  <c r="B43" i="122"/>
  <c r="B44" i="122"/>
  <c r="B45" i="122"/>
  <c r="B46" i="122"/>
  <c r="B47" i="122"/>
  <c r="B48" i="122"/>
  <c r="B49" i="122"/>
  <c r="B50" i="122"/>
  <c r="B51" i="122"/>
  <c r="B52" i="122"/>
  <c r="P2" i="122"/>
  <c r="B53" i="122"/>
  <c r="Q2" i="122"/>
  <c r="B3" i="141"/>
  <c r="C3" i="141"/>
  <c r="D3" i="141"/>
  <c r="E3" i="141"/>
  <c r="F3" i="141"/>
  <c r="G3" i="141"/>
  <c r="H3" i="141"/>
  <c r="I3" i="141"/>
  <c r="J3" i="141"/>
  <c r="K3" i="141"/>
  <c r="L3" i="141"/>
  <c r="B4" i="141"/>
  <c r="C4" i="141"/>
  <c r="D4" i="141"/>
  <c r="E4" i="141"/>
  <c r="F4" i="141"/>
  <c r="G4" i="141"/>
  <c r="H4" i="141"/>
  <c r="I4" i="141"/>
  <c r="J4" i="141"/>
  <c r="K4" i="141"/>
  <c r="L4" i="141"/>
  <c r="B5" i="141"/>
  <c r="C5" i="141"/>
  <c r="D5" i="141"/>
  <c r="E5" i="141"/>
  <c r="F5" i="141"/>
  <c r="G5" i="141"/>
  <c r="H5" i="141"/>
  <c r="I5" i="141"/>
  <c r="J5" i="141"/>
  <c r="K5" i="141"/>
  <c r="L5" i="141"/>
  <c r="B6" i="141"/>
  <c r="C6" i="141"/>
  <c r="D6" i="141"/>
  <c r="E6" i="141"/>
  <c r="F6" i="141"/>
  <c r="G6" i="141"/>
  <c r="H6" i="141"/>
  <c r="I6" i="141"/>
  <c r="J6" i="141"/>
  <c r="K6" i="141"/>
  <c r="L6" i="141"/>
  <c r="B7" i="141"/>
  <c r="C7" i="141"/>
  <c r="D7" i="141"/>
  <c r="E7" i="141"/>
  <c r="F7" i="141"/>
  <c r="G7" i="141"/>
  <c r="H7" i="141"/>
  <c r="I7" i="141"/>
  <c r="J7" i="141"/>
  <c r="K7" i="141"/>
  <c r="L7" i="141"/>
  <c r="B8" i="141"/>
  <c r="C8" i="141"/>
  <c r="D8" i="141"/>
  <c r="E8" i="141"/>
  <c r="F8" i="141"/>
  <c r="G8" i="141"/>
  <c r="H8" i="141"/>
  <c r="I8" i="141"/>
  <c r="J8" i="141"/>
  <c r="K8" i="141"/>
  <c r="L8" i="141"/>
  <c r="B9" i="141"/>
  <c r="C9" i="141"/>
  <c r="D9" i="141"/>
  <c r="E9" i="141"/>
  <c r="F9" i="141"/>
  <c r="G9" i="141"/>
  <c r="H9" i="141"/>
  <c r="I9" i="141"/>
  <c r="J9" i="141"/>
  <c r="K9" i="141"/>
  <c r="L9" i="141"/>
  <c r="B10" i="141"/>
  <c r="C10" i="141"/>
  <c r="D10" i="141"/>
  <c r="E10" i="141"/>
  <c r="F10" i="141"/>
  <c r="G10" i="141"/>
  <c r="H10" i="141"/>
  <c r="I10" i="141"/>
  <c r="J10" i="141"/>
  <c r="K10" i="141"/>
  <c r="L10" i="141"/>
  <c r="B11" i="141"/>
  <c r="C11" i="141"/>
  <c r="D11" i="141"/>
  <c r="E11" i="141"/>
  <c r="F11" i="141"/>
  <c r="G11" i="141"/>
  <c r="H11" i="141"/>
  <c r="I11" i="141"/>
  <c r="J11" i="141"/>
  <c r="K11" i="141"/>
  <c r="L11" i="141"/>
  <c r="B12" i="141"/>
  <c r="C12" i="141"/>
  <c r="D12" i="141"/>
  <c r="E12" i="141"/>
  <c r="F12" i="141"/>
  <c r="G12" i="141"/>
  <c r="H12" i="141"/>
  <c r="I12" i="141"/>
  <c r="J12" i="141"/>
  <c r="K12" i="141"/>
  <c r="L12" i="141"/>
  <c r="B13" i="141"/>
  <c r="C13" i="141"/>
  <c r="D13" i="141"/>
  <c r="E13" i="141"/>
  <c r="F13" i="141"/>
  <c r="G13" i="141"/>
  <c r="H13" i="141"/>
  <c r="I13" i="141"/>
  <c r="J13" i="141"/>
  <c r="K13" i="141"/>
  <c r="L13" i="141"/>
  <c r="B14" i="141"/>
  <c r="C14" i="141"/>
  <c r="D14" i="141"/>
  <c r="E14" i="141"/>
  <c r="F14" i="141"/>
  <c r="G14" i="141"/>
  <c r="H14" i="141"/>
  <c r="I14" i="141"/>
  <c r="J14" i="141"/>
  <c r="K14" i="141"/>
  <c r="L14" i="141"/>
  <c r="B15" i="141"/>
  <c r="C15" i="141"/>
  <c r="D15" i="141"/>
  <c r="E15" i="141"/>
  <c r="F15" i="141"/>
  <c r="G15" i="141"/>
  <c r="H15" i="141"/>
  <c r="I15" i="141"/>
  <c r="J15" i="141"/>
  <c r="K15" i="141"/>
  <c r="L15" i="141"/>
  <c r="B16" i="141"/>
  <c r="C16" i="141"/>
  <c r="D16" i="141"/>
  <c r="E16" i="141"/>
  <c r="F16" i="141"/>
  <c r="G16" i="141"/>
  <c r="H16" i="141"/>
  <c r="I16" i="141"/>
  <c r="J16" i="141"/>
  <c r="K16" i="141"/>
  <c r="L16" i="141"/>
  <c r="B17" i="141"/>
  <c r="C17" i="141"/>
  <c r="D17" i="141"/>
  <c r="E17" i="141"/>
  <c r="F17" i="141"/>
  <c r="G17" i="141"/>
  <c r="H17" i="141"/>
  <c r="I17" i="141"/>
  <c r="J17" i="141"/>
  <c r="K17" i="141"/>
  <c r="L17" i="141"/>
  <c r="B18" i="141"/>
  <c r="C18" i="141"/>
  <c r="D18" i="141"/>
  <c r="E18" i="141"/>
  <c r="F18" i="141"/>
  <c r="G18" i="141"/>
  <c r="H18" i="141"/>
  <c r="I18" i="141"/>
  <c r="J18" i="141"/>
  <c r="K18" i="141"/>
  <c r="L18" i="141"/>
  <c r="B19" i="141"/>
  <c r="C19" i="141"/>
  <c r="D19" i="141"/>
  <c r="E19" i="141"/>
  <c r="F19" i="141"/>
  <c r="G19" i="141"/>
  <c r="H19" i="141"/>
  <c r="I19" i="141"/>
  <c r="J19" i="141"/>
  <c r="K19" i="141"/>
  <c r="L19" i="141"/>
  <c r="B20" i="141"/>
  <c r="C20" i="141"/>
  <c r="D20" i="141"/>
  <c r="E20" i="141"/>
  <c r="F20" i="141"/>
  <c r="G20" i="141"/>
  <c r="H20" i="141"/>
  <c r="I20" i="141"/>
  <c r="J20" i="141"/>
  <c r="K20" i="141"/>
  <c r="L20" i="141"/>
  <c r="B21" i="141"/>
  <c r="C21" i="141"/>
  <c r="D21" i="141"/>
  <c r="E21" i="141"/>
  <c r="F21" i="141"/>
  <c r="G21" i="141"/>
  <c r="H21" i="141"/>
  <c r="I21" i="141"/>
  <c r="J21" i="141"/>
  <c r="K21" i="141"/>
  <c r="L21" i="141"/>
  <c r="B22" i="141"/>
  <c r="C22" i="141"/>
  <c r="D22" i="141"/>
  <c r="E22" i="141"/>
  <c r="F22" i="141"/>
  <c r="G22" i="141"/>
  <c r="H22" i="141"/>
  <c r="I22" i="141"/>
  <c r="J22" i="141"/>
  <c r="K22" i="141"/>
  <c r="L22" i="141"/>
  <c r="B23" i="141"/>
  <c r="C23" i="141"/>
  <c r="D23" i="141"/>
  <c r="E23" i="141"/>
  <c r="F23" i="141"/>
  <c r="G23" i="141"/>
  <c r="H23" i="141"/>
  <c r="I23" i="141"/>
  <c r="J23" i="141"/>
  <c r="K23" i="141"/>
  <c r="L23" i="141"/>
  <c r="B24" i="141"/>
  <c r="C24" i="141"/>
  <c r="D24" i="141"/>
  <c r="E24" i="141"/>
  <c r="F24" i="141"/>
  <c r="G24" i="141"/>
  <c r="H24" i="141"/>
  <c r="I24" i="141"/>
  <c r="J24" i="141"/>
  <c r="K24" i="141"/>
  <c r="L24" i="141"/>
  <c r="B25" i="141"/>
  <c r="C25" i="141"/>
  <c r="D25" i="141"/>
  <c r="E25" i="141"/>
  <c r="F25" i="141"/>
  <c r="G25" i="141"/>
  <c r="H25" i="141"/>
  <c r="I25" i="141"/>
  <c r="J25" i="141"/>
  <c r="K25" i="141"/>
  <c r="L25" i="141"/>
  <c r="B26" i="141"/>
  <c r="C26" i="141"/>
  <c r="D26" i="141"/>
  <c r="E26" i="141"/>
  <c r="F26" i="141"/>
  <c r="G26" i="141"/>
  <c r="H26" i="141"/>
  <c r="I26" i="141"/>
  <c r="J26" i="141"/>
  <c r="K26" i="141"/>
  <c r="L26" i="141"/>
  <c r="B27" i="141"/>
  <c r="C27" i="141"/>
  <c r="D27" i="141"/>
  <c r="E27" i="141"/>
  <c r="F27" i="141"/>
  <c r="G27" i="141"/>
  <c r="H27" i="141"/>
  <c r="I27" i="141"/>
  <c r="J27" i="141"/>
  <c r="K27" i="141"/>
  <c r="L27" i="141"/>
  <c r="B28" i="141"/>
  <c r="C28" i="141"/>
  <c r="D28" i="141"/>
  <c r="E28" i="141"/>
  <c r="F28" i="141"/>
  <c r="G28" i="141"/>
  <c r="H28" i="141"/>
  <c r="I28" i="141"/>
  <c r="J28" i="141"/>
  <c r="K28" i="141"/>
  <c r="L28" i="141"/>
  <c r="B29" i="141"/>
  <c r="C29" i="141"/>
  <c r="D29" i="141"/>
  <c r="E29" i="141"/>
  <c r="F29" i="141"/>
  <c r="G29" i="141"/>
  <c r="H29" i="141"/>
  <c r="I29" i="141"/>
  <c r="J29" i="141"/>
  <c r="K29" i="141"/>
  <c r="L29" i="141"/>
  <c r="B30" i="141"/>
  <c r="C30" i="141"/>
  <c r="D30" i="141"/>
  <c r="E30" i="141"/>
  <c r="F30" i="141"/>
  <c r="G30" i="141"/>
  <c r="H30" i="141"/>
  <c r="I30" i="141"/>
  <c r="J30" i="141"/>
  <c r="K30" i="141"/>
  <c r="L30" i="141"/>
  <c r="B31" i="141"/>
  <c r="C31" i="141"/>
  <c r="D31" i="141"/>
  <c r="E31" i="141"/>
  <c r="F31" i="141"/>
  <c r="G31" i="141"/>
  <c r="H31" i="141"/>
  <c r="I31" i="141"/>
  <c r="J31" i="141"/>
  <c r="K31" i="141"/>
  <c r="L31" i="141"/>
  <c r="B32" i="141"/>
  <c r="C32" i="141"/>
  <c r="D32" i="141"/>
  <c r="E32" i="141"/>
  <c r="F32" i="141"/>
  <c r="G32" i="141"/>
  <c r="H32" i="141"/>
  <c r="I32" i="141"/>
  <c r="J32" i="141"/>
  <c r="K32" i="141"/>
  <c r="L32" i="141"/>
  <c r="B33" i="141"/>
  <c r="C33" i="141"/>
  <c r="D33" i="141"/>
  <c r="E33" i="141"/>
  <c r="F33" i="141"/>
  <c r="G33" i="141"/>
  <c r="H33" i="141"/>
  <c r="I33" i="141"/>
  <c r="J33" i="141"/>
  <c r="K33" i="141"/>
  <c r="L33" i="141"/>
  <c r="B34" i="141"/>
  <c r="C34" i="141"/>
  <c r="D34" i="141"/>
  <c r="E34" i="141"/>
  <c r="F34" i="141"/>
  <c r="G34" i="141"/>
  <c r="H34" i="141"/>
  <c r="I34" i="141"/>
  <c r="J34" i="141"/>
  <c r="K34" i="141"/>
  <c r="L34" i="141"/>
  <c r="B35" i="141"/>
  <c r="C35" i="141"/>
  <c r="D35" i="141"/>
  <c r="E35" i="141"/>
  <c r="F35" i="141"/>
  <c r="G35" i="141"/>
  <c r="H35" i="141"/>
  <c r="I35" i="141"/>
  <c r="J35" i="141"/>
  <c r="K35" i="141"/>
  <c r="L35" i="141"/>
  <c r="B36" i="141"/>
  <c r="C36" i="141"/>
  <c r="D36" i="141"/>
  <c r="E36" i="141"/>
  <c r="F36" i="141"/>
  <c r="G36" i="141"/>
  <c r="H36" i="141"/>
  <c r="I36" i="141"/>
  <c r="J36" i="141"/>
  <c r="K36" i="141"/>
  <c r="L36" i="141"/>
  <c r="B37" i="141"/>
  <c r="C37" i="141"/>
  <c r="D37" i="141"/>
  <c r="E37" i="141"/>
  <c r="F37" i="141"/>
  <c r="G37" i="141"/>
  <c r="H37" i="141"/>
  <c r="I37" i="141"/>
  <c r="J37" i="141"/>
  <c r="K37" i="141"/>
  <c r="L37" i="141"/>
  <c r="B38" i="141"/>
  <c r="C38" i="141"/>
  <c r="D38" i="141"/>
  <c r="E38" i="141"/>
  <c r="F38" i="141"/>
  <c r="G38" i="141"/>
  <c r="H38" i="141"/>
  <c r="I38" i="141"/>
  <c r="J38" i="141"/>
  <c r="K38" i="141"/>
  <c r="L38" i="141"/>
  <c r="B39" i="141"/>
  <c r="C39" i="141"/>
  <c r="D39" i="141"/>
  <c r="E39" i="141"/>
  <c r="F39" i="141"/>
  <c r="G39" i="141"/>
  <c r="H39" i="141"/>
  <c r="I39" i="141"/>
  <c r="J39" i="141"/>
  <c r="K39" i="141"/>
  <c r="L39" i="141"/>
  <c r="B40" i="141"/>
  <c r="C40" i="141"/>
  <c r="D40" i="141"/>
  <c r="E40" i="141"/>
  <c r="F40" i="141"/>
  <c r="G40" i="141"/>
  <c r="H40" i="141"/>
  <c r="I40" i="141"/>
  <c r="J40" i="141"/>
  <c r="K40" i="141"/>
  <c r="L40" i="141"/>
  <c r="B41" i="141"/>
  <c r="C41" i="141"/>
  <c r="D41" i="141"/>
  <c r="E41" i="141"/>
  <c r="F41" i="141"/>
  <c r="G41" i="141"/>
  <c r="H41" i="141"/>
  <c r="I41" i="141"/>
  <c r="J41" i="141"/>
  <c r="K41" i="141"/>
  <c r="L41" i="141"/>
  <c r="B42" i="141"/>
  <c r="C42" i="141"/>
  <c r="D42" i="141"/>
  <c r="E42" i="141"/>
  <c r="F42" i="141"/>
  <c r="G42" i="141"/>
  <c r="H42" i="141"/>
  <c r="I42" i="141"/>
  <c r="J42" i="141"/>
  <c r="K42" i="141"/>
  <c r="L42" i="141"/>
  <c r="B43" i="141"/>
  <c r="C43" i="141"/>
  <c r="D43" i="141"/>
  <c r="E43" i="141"/>
  <c r="F43" i="141"/>
  <c r="G43" i="141"/>
  <c r="H43" i="141"/>
  <c r="I43" i="141"/>
  <c r="J43" i="141"/>
  <c r="K43" i="141"/>
  <c r="L43" i="141"/>
  <c r="B44" i="141"/>
  <c r="C44" i="141"/>
  <c r="D44" i="141"/>
  <c r="E44" i="141"/>
  <c r="F44" i="141"/>
  <c r="G44" i="141"/>
  <c r="H44" i="141"/>
  <c r="I44" i="141"/>
  <c r="J44" i="141"/>
  <c r="K44" i="141"/>
  <c r="L44" i="141"/>
  <c r="B45" i="141"/>
  <c r="C45" i="141"/>
  <c r="D45" i="141"/>
  <c r="E45" i="141"/>
  <c r="F45" i="141"/>
  <c r="G45" i="141"/>
  <c r="H45" i="141"/>
  <c r="I45" i="141"/>
  <c r="J45" i="141"/>
  <c r="K45" i="141"/>
  <c r="L45" i="141"/>
  <c r="B46" i="141"/>
  <c r="C46" i="141"/>
  <c r="D46" i="141"/>
  <c r="E46" i="141"/>
  <c r="F46" i="141"/>
  <c r="G46" i="141"/>
  <c r="H46" i="141"/>
  <c r="I46" i="141"/>
  <c r="J46" i="141"/>
  <c r="K46" i="141"/>
  <c r="L46" i="141"/>
  <c r="B47" i="141"/>
  <c r="C47" i="141"/>
  <c r="D47" i="141"/>
  <c r="E47" i="141"/>
  <c r="F47" i="141"/>
  <c r="G47" i="141"/>
  <c r="H47" i="141"/>
  <c r="I47" i="141"/>
  <c r="J47" i="141"/>
  <c r="K47" i="141"/>
  <c r="L47" i="141"/>
  <c r="B48" i="141"/>
  <c r="C48" i="141"/>
  <c r="D48" i="141"/>
  <c r="E48" i="141"/>
  <c r="F48" i="141"/>
  <c r="G48" i="141"/>
  <c r="H48" i="141"/>
  <c r="I48" i="141"/>
  <c r="J48" i="141"/>
  <c r="K48" i="141"/>
  <c r="L48" i="141"/>
  <c r="B49" i="141"/>
  <c r="C49" i="141"/>
  <c r="D49" i="141"/>
  <c r="E49" i="141"/>
  <c r="F49" i="141"/>
  <c r="G49" i="141"/>
  <c r="H49" i="141"/>
  <c r="I49" i="141"/>
  <c r="J49" i="141"/>
  <c r="K49" i="141"/>
  <c r="L49" i="141"/>
  <c r="B50" i="141"/>
  <c r="C50" i="141"/>
  <c r="D50" i="141"/>
  <c r="E50" i="141"/>
  <c r="F50" i="141"/>
  <c r="G50" i="141"/>
  <c r="H50" i="141"/>
  <c r="I50" i="141"/>
  <c r="J50" i="141"/>
  <c r="K50" i="141"/>
  <c r="L50" i="141"/>
  <c r="B51" i="141"/>
  <c r="C51" i="141"/>
  <c r="D51" i="141"/>
  <c r="E51" i="141"/>
  <c r="F51" i="141"/>
  <c r="G51" i="141"/>
  <c r="H51" i="141"/>
  <c r="I51" i="141"/>
  <c r="J51" i="141"/>
  <c r="K51" i="141"/>
  <c r="L51" i="141"/>
  <c r="B52" i="141"/>
  <c r="C52" i="141"/>
  <c r="D52" i="141"/>
  <c r="E52" i="141"/>
  <c r="F52" i="141"/>
  <c r="G52" i="141"/>
  <c r="H52" i="141"/>
  <c r="I52" i="141"/>
  <c r="J52" i="141"/>
  <c r="K52" i="141"/>
  <c r="L52" i="141"/>
  <c r="B53" i="141"/>
  <c r="C53" i="141"/>
  <c r="D53" i="141"/>
  <c r="E53" i="141"/>
  <c r="F53" i="141"/>
  <c r="G53" i="141"/>
  <c r="H53" i="141"/>
  <c r="I53" i="141"/>
  <c r="J53" i="141"/>
  <c r="K53" i="141"/>
  <c r="L53" i="141"/>
  <c r="L2" i="141"/>
  <c r="K2" i="141"/>
  <c r="J2" i="141"/>
  <c r="I2" i="141"/>
  <c r="H2" i="141"/>
  <c r="G2" i="141"/>
  <c r="F2" i="141"/>
  <c r="E2" i="141"/>
  <c r="D2" i="141"/>
  <c r="C2" i="141"/>
  <c r="B2" i="141"/>
  <c r="B3" i="146"/>
  <c r="C3" i="146"/>
  <c r="D3" i="146"/>
  <c r="E3" i="146"/>
  <c r="F3" i="146"/>
  <c r="G3" i="146"/>
  <c r="H3" i="146"/>
  <c r="I3" i="146"/>
  <c r="J3" i="146"/>
  <c r="K3" i="146"/>
  <c r="L3" i="146"/>
  <c r="N3" i="146"/>
  <c r="O3" i="146"/>
  <c r="B4" i="146"/>
  <c r="C4" i="146"/>
  <c r="D4" i="146"/>
  <c r="E4" i="146"/>
  <c r="F4" i="146"/>
  <c r="G4" i="146"/>
  <c r="H4" i="146"/>
  <c r="I4" i="146"/>
  <c r="J4" i="146"/>
  <c r="K4" i="146"/>
  <c r="L4" i="146"/>
  <c r="N4" i="146"/>
  <c r="O4" i="146"/>
  <c r="B5" i="146"/>
  <c r="C5" i="146"/>
  <c r="D5" i="146"/>
  <c r="E5" i="146"/>
  <c r="F5" i="146"/>
  <c r="G5" i="146"/>
  <c r="H5" i="146"/>
  <c r="I5" i="146"/>
  <c r="J5" i="146"/>
  <c r="K5" i="146"/>
  <c r="L5" i="146"/>
  <c r="N5" i="146"/>
  <c r="O5" i="146"/>
  <c r="B6" i="146"/>
  <c r="C6" i="146"/>
  <c r="D6" i="146"/>
  <c r="E6" i="146"/>
  <c r="F6" i="146"/>
  <c r="G6" i="146"/>
  <c r="H6" i="146"/>
  <c r="I6" i="146"/>
  <c r="J6" i="146"/>
  <c r="K6" i="146"/>
  <c r="L6" i="146"/>
  <c r="N6" i="146"/>
  <c r="O6" i="146"/>
  <c r="B7" i="146"/>
  <c r="C7" i="146"/>
  <c r="D7" i="146"/>
  <c r="E7" i="146"/>
  <c r="F7" i="146"/>
  <c r="G7" i="146"/>
  <c r="H7" i="146"/>
  <c r="I7" i="146"/>
  <c r="J7" i="146"/>
  <c r="K7" i="146"/>
  <c r="L7" i="146"/>
  <c r="N7" i="146"/>
  <c r="O7" i="146"/>
  <c r="B8" i="146"/>
  <c r="C8" i="146"/>
  <c r="D8" i="146"/>
  <c r="E8" i="146"/>
  <c r="F8" i="146"/>
  <c r="G8" i="146"/>
  <c r="H8" i="146"/>
  <c r="I8" i="146"/>
  <c r="J8" i="146"/>
  <c r="K8" i="146"/>
  <c r="L8" i="146"/>
  <c r="N8" i="146"/>
  <c r="O8" i="146"/>
  <c r="B9" i="146"/>
  <c r="C9" i="146"/>
  <c r="D9" i="146"/>
  <c r="E9" i="146"/>
  <c r="F9" i="146"/>
  <c r="G9" i="146"/>
  <c r="H9" i="146"/>
  <c r="I9" i="146"/>
  <c r="J9" i="146"/>
  <c r="K9" i="146"/>
  <c r="L9" i="146"/>
  <c r="N9" i="146"/>
  <c r="O9" i="146"/>
  <c r="B10" i="146"/>
  <c r="C10" i="146"/>
  <c r="D10" i="146"/>
  <c r="E10" i="146"/>
  <c r="F10" i="146"/>
  <c r="G10" i="146"/>
  <c r="H10" i="146"/>
  <c r="I10" i="146"/>
  <c r="J10" i="146"/>
  <c r="K10" i="146"/>
  <c r="L10" i="146"/>
  <c r="N10" i="146"/>
  <c r="O10" i="146"/>
  <c r="B11" i="146"/>
  <c r="C11" i="146"/>
  <c r="D11" i="146"/>
  <c r="E11" i="146"/>
  <c r="F11" i="146"/>
  <c r="G11" i="146"/>
  <c r="H11" i="146"/>
  <c r="I11" i="146"/>
  <c r="J11" i="146"/>
  <c r="K11" i="146"/>
  <c r="L11" i="146"/>
  <c r="N11" i="146"/>
  <c r="O11" i="146"/>
  <c r="B12" i="146"/>
  <c r="C12" i="146"/>
  <c r="D12" i="146"/>
  <c r="E12" i="146"/>
  <c r="F12" i="146"/>
  <c r="G12" i="146"/>
  <c r="H12" i="146"/>
  <c r="I12" i="146"/>
  <c r="J12" i="146"/>
  <c r="K12" i="146"/>
  <c r="L12" i="146"/>
  <c r="N12" i="146"/>
  <c r="O12" i="146"/>
  <c r="B13" i="146"/>
  <c r="C13" i="146"/>
  <c r="D13" i="146"/>
  <c r="E13" i="146"/>
  <c r="F13" i="146"/>
  <c r="G13" i="146"/>
  <c r="H13" i="146"/>
  <c r="I13" i="146"/>
  <c r="J13" i="146"/>
  <c r="K13" i="146"/>
  <c r="L13" i="146"/>
  <c r="N13" i="146"/>
  <c r="O13" i="146"/>
  <c r="B14" i="146"/>
  <c r="C14" i="146"/>
  <c r="D14" i="146"/>
  <c r="E14" i="146"/>
  <c r="F14" i="146"/>
  <c r="G14" i="146"/>
  <c r="H14" i="146"/>
  <c r="I14" i="146"/>
  <c r="J14" i="146"/>
  <c r="K14" i="146"/>
  <c r="L14" i="146"/>
  <c r="N14" i="146"/>
  <c r="O14" i="146"/>
  <c r="B15" i="146"/>
  <c r="C15" i="146"/>
  <c r="D15" i="146"/>
  <c r="E15" i="146"/>
  <c r="F15" i="146"/>
  <c r="G15" i="146"/>
  <c r="H15" i="146"/>
  <c r="I15" i="146"/>
  <c r="J15" i="146"/>
  <c r="K15" i="146"/>
  <c r="L15" i="146"/>
  <c r="N15" i="146"/>
  <c r="O15" i="146"/>
  <c r="B16" i="146"/>
  <c r="C16" i="146"/>
  <c r="D16" i="146"/>
  <c r="E16" i="146"/>
  <c r="F16" i="146"/>
  <c r="G16" i="146"/>
  <c r="H16" i="146"/>
  <c r="I16" i="146"/>
  <c r="J16" i="146"/>
  <c r="K16" i="146"/>
  <c r="L16" i="146"/>
  <c r="N16" i="146"/>
  <c r="O16" i="146"/>
  <c r="B17" i="146"/>
  <c r="C17" i="146"/>
  <c r="D17" i="146"/>
  <c r="E17" i="146"/>
  <c r="F17" i="146"/>
  <c r="G17" i="146"/>
  <c r="H17" i="146"/>
  <c r="I17" i="146"/>
  <c r="J17" i="146"/>
  <c r="K17" i="146"/>
  <c r="L17" i="146"/>
  <c r="N17" i="146"/>
  <c r="O17" i="146"/>
  <c r="B18" i="146"/>
  <c r="C18" i="146"/>
  <c r="D18" i="146"/>
  <c r="E18" i="146"/>
  <c r="F18" i="146"/>
  <c r="G18" i="146"/>
  <c r="H18" i="146"/>
  <c r="I18" i="146"/>
  <c r="J18" i="146"/>
  <c r="K18" i="146"/>
  <c r="L18" i="146"/>
  <c r="N18" i="146"/>
  <c r="O18" i="146"/>
  <c r="B19" i="146"/>
  <c r="C19" i="146"/>
  <c r="D19" i="146"/>
  <c r="E19" i="146"/>
  <c r="F19" i="146"/>
  <c r="G19" i="146"/>
  <c r="H19" i="146"/>
  <c r="I19" i="146"/>
  <c r="J19" i="146"/>
  <c r="K19" i="146"/>
  <c r="L19" i="146"/>
  <c r="N19" i="146"/>
  <c r="O19" i="146"/>
  <c r="B20" i="146"/>
  <c r="C20" i="146"/>
  <c r="D20" i="146"/>
  <c r="E20" i="146"/>
  <c r="F20" i="146"/>
  <c r="G20" i="146"/>
  <c r="H20" i="146"/>
  <c r="I20" i="146"/>
  <c r="J20" i="146"/>
  <c r="K20" i="146"/>
  <c r="L20" i="146"/>
  <c r="N20" i="146"/>
  <c r="O20" i="146"/>
  <c r="B21" i="146"/>
  <c r="C21" i="146"/>
  <c r="D21" i="146"/>
  <c r="E21" i="146"/>
  <c r="F21" i="146"/>
  <c r="G21" i="146"/>
  <c r="H21" i="146"/>
  <c r="I21" i="146"/>
  <c r="J21" i="146"/>
  <c r="K21" i="146"/>
  <c r="L21" i="146"/>
  <c r="N21" i="146"/>
  <c r="O21" i="146"/>
  <c r="B22" i="146"/>
  <c r="C22" i="146"/>
  <c r="D22" i="146"/>
  <c r="E22" i="146"/>
  <c r="F22" i="146"/>
  <c r="G22" i="146"/>
  <c r="H22" i="146"/>
  <c r="I22" i="146"/>
  <c r="J22" i="146"/>
  <c r="K22" i="146"/>
  <c r="L22" i="146"/>
  <c r="N22" i="146"/>
  <c r="O22" i="146"/>
  <c r="B23" i="146"/>
  <c r="C23" i="146"/>
  <c r="D23" i="146"/>
  <c r="E23" i="146"/>
  <c r="F23" i="146"/>
  <c r="G23" i="146"/>
  <c r="H23" i="146"/>
  <c r="I23" i="146"/>
  <c r="J23" i="146"/>
  <c r="K23" i="146"/>
  <c r="L23" i="146"/>
  <c r="N23" i="146"/>
  <c r="O23" i="146"/>
  <c r="B24" i="146"/>
  <c r="C24" i="146"/>
  <c r="D24" i="146"/>
  <c r="E24" i="146"/>
  <c r="F24" i="146"/>
  <c r="G24" i="146"/>
  <c r="H24" i="146"/>
  <c r="I24" i="146"/>
  <c r="J24" i="146"/>
  <c r="K24" i="146"/>
  <c r="L24" i="146"/>
  <c r="N24" i="146"/>
  <c r="O24" i="146"/>
  <c r="B25" i="146"/>
  <c r="C25" i="146"/>
  <c r="D25" i="146"/>
  <c r="E25" i="146"/>
  <c r="F25" i="146"/>
  <c r="G25" i="146"/>
  <c r="H25" i="146"/>
  <c r="I25" i="146"/>
  <c r="J25" i="146"/>
  <c r="K25" i="146"/>
  <c r="L25" i="146"/>
  <c r="N25" i="146"/>
  <c r="O25" i="146"/>
  <c r="B26" i="146"/>
  <c r="C26" i="146"/>
  <c r="D26" i="146"/>
  <c r="E26" i="146"/>
  <c r="F26" i="146"/>
  <c r="G26" i="146"/>
  <c r="H26" i="146"/>
  <c r="I26" i="146"/>
  <c r="J26" i="146"/>
  <c r="K26" i="146"/>
  <c r="L26" i="146"/>
  <c r="N26" i="146"/>
  <c r="O26" i="146"/>
  <c r="B27" i="146"/>
  <c r="C27" i="146"/>
  <c r="D27" i="146"/>
  <c r="E27" i="146"/>
  <c r="F27" i="146"/>
  <c r="G27" i="146"/>
  <c r="H27" i="146"/>
  <c r="I27" i="146"/>
  <c r="J27" i="146"/>
  <c r="K27" i="146"/>
  <c r="L27" i="146"/>
  <c r="N27" i="146"/>
  <c r="O27" i="146"/>
  <c r="B28" i="146"/>
  <c r="C28" i="146"/>
  <c r="D28" i="146"/>
  <c r="E28" i="146"/>
  <c r="F28" i="146"/>
  <c r="G28" i="146"/>
  <c r="H28" i="146"/>
  <c r="I28" i="146"/>
  <c r="J28" i="146"/>
  <c r="K28" i="146"/>
  <c r="L28" i="146"/>
  <c r="N28" i="146"/>
  <c r="O28" i="146"/>
  <c r="B29" i="146"/>
  <c r="C29" i="146"/>
  <c r="D29" i="146"/>
  <c r="E29" i="146"/>
  <c r="F29" i="146"/>
  <c r="G29" i="146"/>
  <c r="H29" i="146"/>
  <c r="I29" i="146"/>
  <c r="J29" i="146"/>
  <c r="K29" i="146"/>
  <c r="L29" i="146"/>
  <c r="N29" i="146"/>
  <c r="O29" i="146"/>
  <c r="B30" i="146"/>
  <c r="C30" i="146"/>
  <c r="D30" i="146"/>
  <c r="E30" i="146"/>
  <c r="F30" i="146"/>
  <c r="G30" i="146"/>
  <c r="H30" i="146"/>
  <c r="I30" i="146"/>
  <c r="J30" i="146"/>
  <c r="K30" i="146"/>
  <c r="L30" i="146"/>
  <c r="N30" i="146"/>
  <c r="O30" i="146"/>
  <c r="B31" i="146"/>
  <c r="C31" i="146"/>
  <c r="D31" i="146"/>
  <c r="E31" i="146"/>
  <c r="F31" i="146"/>
  <c r="G31" i="146"/>
  <c r="H31" i="146"/>
  <c r="I31" i="146"/>
  <c r="J31" i="146"/>
  <c r="K31" i="146"/>
  <c r="L31" i="146"/>
  <c r="N31" i="146"/>
  <c r="O31" i="146"/>
  <c r="B32" i="146"/>
  <c r="C32" i="146"/>
  <c r="D32" i="146"/>
  <c r="E32" i="146"/>
  <c r="F32" i="146"/>
  <c r="G32" i="146"/>
  <c r="H32" i="146"/>
  <c r="I32" i="146"/>
  <c r="J32" i="146"/>
  <c r="K32" i="146"/>
  <c r="L32" i="146"/>
  <c r="N32" i="146"/>
  <c r="O32" i="146"/>
  <c r="B33" i="146"/>
  <c r="C33" i="146"/>
  <c r="D33" i="146"/>
  <c r="E33" i="146"/>
  <c r="F33" i="146"/>
  <c r="G33" i="146"/>
  <c r="H33" i="146"/>
  <c r="I33" i="146"/>
  <c r="J33" i="146"/>
  <c r="K33" i="146"/>
  <c r="L33" i="146"/>
  <c r="N33" i="146"/>
  <c r="O33" i="146"/>
  <c r="B34" i="146"/>
  <c r="C34" i="146"/>
  <c r="D34" i="146"/>
  <c r="E34" i="146"/>
  <c r="F34" i="146"/>
  <c r="G34" i="146"/>
  <c r="H34" i="146"/>
  <c r="I34" i="146"/>
  <c r="J34" i="146"/>
  <c r="K34" i="146"/>
  <c r="L34" i="146"/>
  <c r="N34" i="146"/>
  <c r="O34" i="146"/>
  <c r="B35" i="146"/>
  <c r="C35" i="146"/>
  <c r="D35" i="146"/>
  <c r="E35" i="146"/>
  <c r="F35" i="146"/>
  <c r="G35" i="146"/>
  <c r="H35" i="146"/>
  <c r="I35" i="146"/>
  <c r="J35" i="146"/>
  <c r="K35" i="146"/>
  <c r="L35" i="146"/>
  <c r="N35" i="146"/>
  <c r="O35" i="146"/>
  <c r="B36" i="146"/>
  <c r="C36" i="146"/>
  <c r="D36" i="146"/>
  <c r="E36" i="146"/>
  <c r="F36" i="146"/>
  <c r="G36" i="146"/>
  <c r="H36" i="146"/>
  <c r="I36" i="146"/>
  <c r="J36" i="146"/>
  <c r="K36" i="146"/>
  <c r="L36" i="146"/>
  <c r="N36" i="146"/>
  <c r="O36" i="146"/>
  <c r="B37" i="146"/>
  <c r="C37" i="146"/>
  <c r="D37" i="146"/>
  <c r="E37" i="146"/>
  <c r="F37" i="146"/>
  <c r="G37" i="146"/>
  <c r="H37" i="146"/>
  <c r="I37" i="146"/>
  <c r="J37" i="146"/>
  <c r="K37" i="146"/>
  <c r="L37" i="146"/>
  <c r="N37" i="146"/>
  <c r="O37" i="146"/>
  <c r="B38" i="146"/>
  <c r="C38" i="146"/>
  <c r="D38" i="146"/>
  <c r="E38" i="146"/>
  <c r="F38" i="146"/>
  <c r="G38" i="146"/>
  <c r="H38" i="146"/>
  <c r="I38" i="146"/>
  <c r="J38" i="146"/>
  <c r="K38" i="146"/>
  <c r="L38" i="146"/>
  <c r="N38" i="146"/>
  <c r="O38" i="146"/>
  <c r="B39" i="146"/>
  <c r="C39" i="146"/>
  <c r="D39" i="146"/>
  <c r="E39" i="146"/>
  <c r="F39" i="146"/>
  <c r="G39" i="146"/>
  <c r="H39" i="146"/>
  <c r="I39" i="146"/>
  <c r="J39" i="146"/>
  <c r="K39" i="146"/>
  <c r="L39" i="146"/>
  <c r="N39" i="146"/>
  <c r="O39" i="146"/>
  <c r="B40" i="146"/>
  <c r="C40" i="146"/>
  <c r="D40" i="146"/>
  <c r="E40" i="146"/>
  <c r="F40" i="146"/>
  <c r="G40" i="146"/>
  <c r="H40" i="146"/>
  <c r="I40" i="146"/>
  <c r="J40" i="146"/>
  <c r="K40" i="146"/>
  <c r="L40" i="146"/>
  <c r="N40" i="146"/>
  <c r="O40" i="146"/>
  <c r="B41" i="146"/>
  <c r="C41" i="146"/>
  <c r="D41" i="146"/>
  <c r="E41" i="146"/>
  <c r="F41" i="146"/>
  <c r="G41" i="146"/>
  <c r="H41" i="146"/>
  <c r="I41" i="146"/>
  <c r="J41" i="146"/>
  <c r="K41" i="146"/>
  <c r="L41" i="146"/>
  <c r="N41" i="146"/>
  <c r="O41" i="146"/>
  <c r="B42" i="146"/>
  <c r="C42" i="146"/>
  <c r="D42" i="146"/>
  <c r="E42" i="146"/>
  <c r="F42" i="146"/>
  <c r="G42" i="146"/>
  <c r="H42" i="146"/>
  <c r="I42" i="146"/>
  <c r="J42" i="146"/>
  <c r="K42" i="146"/>
  <c r="L42" i="146"/>
  <c r="N42" i="146"/>
  <c r="O42" i="146"/>
  <c r="B43" i="146"/>
  <c r="C43" i="146"/>
  <c r="D43" i="146"/>
  <c r="E43" i="146"/>
  <c r="F43" i="146"/>
  <c r="G43" i="146"/>
  <c r="H43" i="146"/>
  <c r="I43" i="146"/>
  <c r="J43" i="146"/>
  <c r="K43" i="146"/>
  <c r="L43" i="146"/>
  <c r="N43" i="146"/>
  <c r="O43" i="146"/>
  <c r="B44" i="146"/>
  <c r="C44" i="146"/>
  <c r="D44" i="146"/>
  <c r="E44" i="146"/>
  <c r="F44" i="146"/>
  <c r="G44" i="146"/>
  <c r="H44" i="146"/>
  <c r="I44" i="146"/>
  <c r="J44" i="146"/>
  <c r="K44" i="146"/>
  <c r="L44" i="146"/>
  <c r="N44" i="146"/>
  <c r="O44" i="146"/>
  <c r="B45" i="146"/>
  <c r="C45" i="146"/>
  <c r="D45" i="146"/>
  <c r="E45" i="146"/>
  <c r="F45" i="146"/>
  <c r="G45" i="146"/>
  <c r="H45" i="146"/>
  <c r="I45" i="146"/>
  <c r="J45" i="146"/>
  <c r="K45" i="146"/>
  <c r="L45" i="146"/>
  <c r="N45" i="146"/>
  <c r="O45" i="146"/>
  <c r="B46" i="146"/>
  <c r="C46" i="146"/>
  <c r="D46" i="146"/>
  <c r="E46" i="146"/>
  <c r="F46" i="146"/>
  <c r="G46" i="146"/>
  <c r="H46" i="146"/>
  <c r="I46" i="146"/>
  <c r="J46" i="146"/>
  <c r="K46" i="146"/>
  <c r="L46" i="146"/>
  <c r="N46" i="146"/>
  <c r="O46" i="146"/>
  <c r="B47" i="146"/>
  <c r="C47" i="146"/>
  <c r="D47" i="146"/>
  <c r="E47" i="146"/>
  <c r="F47" i="146"/>
  <c r="G47" i="146"/>
  <c r="H47" i="146"/>
  <c r="I47" i="146"/>
  <c r="J47" i="146"/>
  <c r="K47" i="146"/>
  <c r="L47" i="146"/>
  <c r="N47" i="146"/>
  <c r="O47" i="146"/>
  <c r="B48" i="146"/>
  <c r="C48" i="146"/>
  <c r="D48" i="146"/>
  <c r="E48" i="146"/>
  <c r="F48" i="146"/>
  <c r="G48" i="146"/>
  <c r="H48" i="146"/>
  <c r="I48" i="146"/>
  <c r="J48" i="146"/>
  <c r="K48" i="146"/>
  <c r="L48" i="146"/>
  <c r="N48" i="146"/>
  <c r="O48" i="146"/>
  <c r="B49" i="146"/>
  <c r="C49" i="146"/>
  <c r="D49" i="146"/>
  <c r="E49" i="146"/>
  <c r="F49" i="146"/>
  <c r="G49" i="146"/>
  <c r="H49" i="146"/>
  <c r="I49" i="146"/>
  <c r="J49" i="146"/>
  <c r="K49" i="146"/>
  <c r="L49" i="146"/>
  <c r="N49" i="146"/>
  <c r="O49" i="146"/>
  <c r="B50" i="146"/>
  <c r="C50" i="146"/>
  <c r="D50" i="146"/>
  <c r="E50" i="146"/>
  <c r="F50" i="146"/>
  <c r="G50" i="146"/>
  <c r="H50" i="146"/>
  <c r="I50" i="146"/>
  <c r="J50" i="146"/>
  <c r="K50" i="146"/>
  <c r="L50" i="146"/>
  <c r="N50" i="146"/>
  <c r="O50" i="146"/>
  <c r="B51" i="146"/>
  <c r="C51" i="146"/>
  <c r="D51" i="146"/>
  <c r="E51" i="146"/>
  <c r="F51" i="146"/>
  <c r="G51" i="146"/>
  <c r="H51" i="146"/>
  <c r="I51" i="146"/>
  <c r="J51" i="146"/>
  <c r="K51" i="146"/>
  <c r="L51" i="146"/>
  <c r="N51" i="146"/>
  <c r="O51" i="146"/>
  <c r="B52" i="146"/>
  <c r="C52" i="146"/>
  <c r="D52" i="146"/>
  <c r="E52" i="146"/>
  <c r="F52" i="146"/>
  <c r="G52" i="146"/>
  <c r="H52" i="146"/>
  <c r="I52" i="146"/>
  <c r="J52" i="146"/>
  <c r="K52" i="146"/>
  <c r="L52" i="146"/>
  <c r="N52" i="146"/>
  <c r="O52" i="146"/>
  <c r="B53" i="146"/>
  <c r="C53" i="146"/>
  <c r="D53" i="146"/>
  <c r="E53" i="146"/>
  <c r="F53" i="146"/>
  <c r="G53" i="146"/>
  <c r="H53" i="146"/>
  <c r="I53" i="146"/>
  <c r="J53" i="146"/>
  <c r="K53" i="146"/>
  <c r="L53" i="146"/>
  <c r="N53" i="146"/>
  <c r="O53" i="146"/>
  <c r="O2" i="146"/>
  <c r="L2" i="146"/>
  <c r="N2" i="146"/>
  <c r="K2" i="146"/>
  <c r="J2" i="146"/>
  <c r="I2" i="146"/>
  <c r="H2" i="146"/>
  <c r="G2" i="146"/>
  <c r="F2" i="146"/>
  <c r="E2" i="146"/>
  <c r="D2" i="146"/>
  <c r="C2" i="146"/>
  <c r="B2" i="146"/>
  <c r="B3" i="145"/>
  <c r="C3" i="145"/>
  <c r="D3" i="145"/>
  <c r="E3" i="145"/>
  <c r="F3" i="145"/>
  <c r="G3" i="145"/>
  <c r="H3" i="145"/>
  <c r="I3" i="145"/>
  <c r="J3" i="145"/>
  <c r="K3" i="145"/>
  <c r="L3" i="145"/>
  <c r="N3" i="145"/>
  <c r="O3" i="145"/>
  <c r="B4" i="145"/>
  <c r="C4" i="145"/>
  <c r="D4" i="145"/>
  <c r="E4" i="145"/>
  <c r="F4" i="145"/>
  <c r="G4" i="145"/>
  <c r="H4" i="145"/>
  <c r="I4" i="145"/>
  <c r="J4" i="145"/>
  <c r="K4" i="145"/>
  <c r="L4" i="145"/>
  <c r="N4" i="145"/>
  <c r="O4" i="145"/>
  <c r="B5" i="145"/>
  <c r="C5" i="145"/>
  <c r="D5" i="145"/>
  <c r="E5" i="145"/>
  <c r="F5" i="145"/>
  <c r="G5" i="145"/>
  <c r="H5" i="145"/>
  <c r="I5" i="145"/>
  <c r="J5" i="145"/>
  <c r="K5" i="145"/>
  <c r="L5" i="145"/>
  <c r="N5" i="145"/>
  <c r="O5" i="145"/>
  <c r="B6" i="145"/>
  <c r="C6" i="145"/>
  <c r="D6" i="145"/>
  <c r="E6" i="145"/>
  <c r="F6" i="145"/>
  <c r="G6" i="145"/>
  <c r="H6" i="145"/>
  <c r="I6" i="145"/>
  <c r="J6" i="145"/>
  <c r="K6" i="145"/>
  <c r="L6" i="145"/>
  <c r="N6" i="145"/>
  <c r="O6" i="145"/>
  <c r="B7" i="145"/>
  <c r="C7" i="145"/>
  <c r="D7" i="145"/>
  <c r="E7" i="145"/>
  <c r="F7" i="145"/>
  <c r="G7" i="145"/>
  <c r="H7" i="145"/>
  <c r="I7" i="145"/>
  <c r="J7" i="145"/>
  <c r="K7" i="145"/>
  <c r="L7" i="145"/>
  <c r="N7" i="145"/>
  <c r="O7" i="145"/>
  <c r="B8" i="145"/>
  <c r="C8" i="145"/>
  <c r="D8" i="145"/>
  <c r="E8" i="145"/>
  <c r="F8" i="145"/>
  <c r="G8" i="145"/>
  <c r="H8" i="145"/>
  <c r="I8" i="145"/>
  <c r="J8" i="145"/>
  <c r="K8" i="145"/>
  <c r="L8" i="145"/>
  <c r="N8" i="145"/>
  <c r="O8" i="145"/>
  <c r="B9" i="145"/>
  <c r="C9" i="145"/>
  <c r="D9" i="145"/>
  <c r="E9" i="145"/>
  <c r="F9" i="145"/>
  <c r="G9" i="145"/>
  <c r="H9" i="145"/>
  <c r="I9" i="145"/>
  <c r="J9" i="145"/>
  <c r="K9" i="145"/>
  <c r="L9" i="145"/>
  <c r="N9" i="145"/>
  <c r="O9" i="145"/>
  <c r="B10" i="145"/>
  <c r="C10" i="145"/>
  <c r="D10" i="145"/>
  <c r="E10" i="145"/>
  <c r="F10" i="145"/>
  <c r="G10" i="145"/>
  <c r="H10" i="145"/>
  <c r="I10" i="145"/>
  <c r="J10" i="145"/>
  <c r="K10" i="145"/>
  <c r="L10" i="145"/>
  <c r="N10" i="145"/>
  <c r="O10" i="145"/>
  <c r="B11" i="145"/>
  <c r="C11" i="145"/>
  <c r="D11" i="145"/>
  <c r="E11" i="145"/>
  <c r="F11" i="145"/>
  <c r="G11" i="145"/>
  <c r="H11" i="145"/>
  <c r="I11" i="145"/>
  <c r="J11" i="145"/>
  <c r="K11" i="145"/>
  <c r="L11" i="145"/>
  <c r="N11" i="145"/>
  <c r="O11" i="145"/>
  <c r="B12" i="145"/>
  <c r="C12" i="145"/>
  <c r="D12" i="145"/>
  <c r="E12" i="145"/>
  <c r="F12" i="145"/>
  <c r="G12" i="145"/>
  <c r="H12" i="145"/>
  <c r="I12" i="145"/>
  <c r="J12" i="145"/>
  <c r="K12" i="145"/>
  <c r="L12" i="145"/>
  <c r="N12" i="145"/>
  <c r="O12" i="145"/>
  <c r="B13" i="145"/>
  <c r="C13" i="145"/>
  <c r="D13" i="145"/>
  <c r="E13" i="145"/>
  <c r="F13" i="145"/>
  <c r="G13" i="145"/>
  <c r="H13" i="145"/>
  <c r="I13" i="145"/>
  <c r="J13" i="145"/>
  <c r="K13" i="145"/>
  <c r="L13" i="145"/>
  <c r="N13" i="145"/>
  <c r="O13" i="145"/>
  <c r="B14" i="145"/>
  <c r="C14" i="145"/>
  <c r="D14" i="145"/>
  <c r="E14" i="145"/>
  <c r="F14" i="145"/>
  <c r="G14" i="145"/>
  <c r="H14" i="145"/>
  <c r="I14" i="145"/>
  <c r="J14" i="145"/>
  <c r="K14" i="145"/>
  <c r="L14" i="145"/>
  <c r="N14" i="145"/>
  <c r="O14" i="145"/>
  <c r="B15" i="145"/>
  <c r="C15" i="145"/>
  <c r="D15" i="145"/>
  <c r="E15" i="145"/>
  <c r="F15" i="145"/>
  <c r="G15" i="145"/>
  <c r="H15" i="145"/>
  <c r="I15" i="145"/>
  <c r="J15" i="145"/>
  <c r="K15" i="145"/>
  <c r="L15" i="145"/>
  <c r="N15" i="145"/>
  <c r="O15" i="145"/>
  <c r="B16" i="145"/>
  <c r="C16" i="145"/>
  <c r="D16" i="145"/>
  <c r="E16" i="145"/>
  <c r="F16" i="145"/>
  <c r="G16" i="145"/>
  <c r="H16" i="145"/>
  <c r="I16" i="145"/>
  <c r="J16" i="145"/>
  <c r="K16" i="145"/>
  <c r="L16" i="145"/>
  <c r="N16" i="145"/>
  <c r="O16" i="145"/>
  <c r="B17" i="145"/>
  <c r="C17" i="145"/>
  <c r="D17" i="145"/>
  <c r="E17" i="145"/>
  <c r="F17" i="145"/>
  <c r="G17" i="145"/>
  <c r="H17" i="145"/>
  <c r="I17" i="145"/>
  <c r="J17" i="145"/>
  <c r="K17" i="145"/>
  <c r="L17" i="145"/>
  <c r="N17" i="145"/>
  <c r="O17" i="145"/>
  <c r="B18" i="145"/>
  <c r="C18" i="145"/>
  <c r="D18" i="145"/>
  <c r="E18" i="145"/>
  <c r="F18" i="145"/>
  <c r="G18" i="145"/>
  <c r="H18" i="145"/>
  <c r="I18" i="145"/>
  <c r="J18" i="145"/>
  <c r="K18" i="145"/>
  <c r="L18" i="145"/>
  <c r="N18" i="145"/>
  <c r="O18" i="145"/>
  <c r="B19" i="145"/>
  <c r="C19" i="145"/>
  <c r="D19" i="145"/>
  <c r="E19" i="145"/>
  <c r="F19" i="145"/>
  <c r="G19" i="145"/>
  <c r="H19" i="145"/>
  <c r="I19" i="145"/>
  <c r="J19" i="145"/>
  <c r="K19" i="145"/>
  <c r="L19" i="145"/>
  <c r="N19" i="145"/>
  <c r="O19" i="145"/>
  <c r="B20" i="145"/>
  <c r="C20" i="145"/>
  <c r="D20" i="145"/>
  <c r="E20" i="145"/>
  <c r="F20" i="145"/>
  <c r="G20" i="145"/>
  <c r="H20" i="145"/>
  <c r="I20" i="145"/>
  <c r="J20" i="145"/>
  <c r="K20" i="145"/>
  <c r="L20" i="145"/>
  <c r="N20" i="145"/>
  <c r="O20" i="145"/>
  <c r="B21" i="145"/>
  <c r="C21" i="145"/>
  <c r="D21" i="145"/>
  <c r="E21" i="145"/>
  <c r="F21" i="145"/>
  <c r="G21" i="145"/>
  <c r="H21" i="145"/>
  <c r="I21" i="145"/>
  <c r="J21" i="145"/>
  <c r="K21" i="145"/>
  <c r="L21" i="145"/>
  <c r="N21" i="145"/>
  <c r="O21" i="145"/>
  <c r="B22" i="145"/>
  <c r="C22" i="145"/>
  <c r="D22" i="145"/>
  <c r="E22" i="145"/>
  <c r="F22" i="145"/>
  <c r="G22" i="145"/>
  <c r="H22" i="145"/>
  <c r="I22" i="145"/>
  <c r="J22" i="145"/>
  <c r="K22" i="145"/>
  <c r="L22" i="145"/>
  <c r="N22" i="145"/>
  <c r="O22" i="145"/>
  <c r="B23" i="145"/>
  <c r="C23" i="145"/>
  <c r="D23" i="145"/>
  <c r="E23" i="145"/>
  <c r="F23" i="145"/>
  <c r="G23" i="145"/>
  <c r="H23" i="145"/>
  <c r="I23" i="145"/>
  <c r="J23" i="145"/>
  <c r="K23" i="145"/>
  <c r="L23" i="145"/>
  <c r="N23" i="145"/>
  <c r="O23" i="145"/>
  <c r="B24" i="145"/>
  <c r="C24" i="145"/>
  <c r="D24" i="145"/>
  <c r="E24" i="145"/>
  <c r="F24" i="145"/>
  <c r="G24" i="145"/>
  <c r="H24" i="145"/>
  <c r="I24" i="145"/>
  <c r="J24" i="145"/>
  <c r="K24" i="145"/>
  <c r="L24" i="145"/>
  <c r="N24" i="145"/>
  <c r="O24" i="145"/>
  <c r="B25" i="145"/>
  <c r="C25" i="145"/>
  <c r="D25" i="145"/>
  <c r="E25" i="145"/>
  <c r="F25" i="145"/>
  <c r="G25" i="145"/>
  <c r="H25" i="145"/>
  <c r="I25" i="145"/>
  <c r="J25" i="145"/>
  <c r="K25" i="145"/>
  <c r="L25" i="145"/>
  <c r="N25" i="145"/>
  <c r="O25" i="145"/>
  <c r="B26" i="145"/>
  <c r="C26" i="145"/>
  <c r="D26" i="145"/>
  <c r="E26" i="145"/>
  <c r="F26" i="145"/>
  <c r="G26" i="145"/>
  <c r="H26" i="145"/>
  <c r="I26" i="145"/>
  <c r="J26" i="145"/>
  <c r="K26" i="145"/>
  <c r="L26" i="145"/>
  <c r="N26" i="145"/>
  <c r="O26" i="145"/>
  <c r="B27" i="145"/>
  <c r="C27" i="145"/>
  <c r="D27" i="145"/>
  <c r="E27" i="145"/>
  <c r="F27" i="145"/>
  <c r="G27" i="145"/>
  <c r="H27" i="145"/>
  <c r="I27" i="145"/>
  <c r="J27" i="145"/>
  <c r="K27" i="145"/>
  <c r="L27" i="145"/>
  <c r="N27" i="145"/>
  <c r="O27" i="145"/>
  <c r="B28" i="145"/>
  <c r="C28" i="145"/>
  <c r="D28" i="145"/>
  <c r="E28" i="145"/>
  <c r="F28" i="145"/>
  <c r="G28" i="145"/>
  <c r="H28" i="145"/>
  <c r="I28" i="145"/>
  <c r="J28" i="145"/>
  <c r="K28" i="145"/>
  <c r="L28" i="145"/>
  <c r="N28" i="145"/>
  <c r="O28" i="145"/>
  <c r="B29" i="145"/>
  <c r="C29" i="145"/>
  <c r="D29" i="145"/>
  <c r="E29" i="145"/>
  <c r="F29" i="145"/>
  <c r="G29" i="145"/>
  <c r="H29" i="145"/>
  <c r="I29" i="145"/>
  <c r="J29" i="145"/>
  <c r="K29" i="145"/>
  <c r="L29" i="145"/>
  <c r="N29" i="145"/>
  <c r="O29" i="145"/>
  <c r="B30" i="145"/>
  <c r="C30" i="145"/>
  <c r="D30" i="145"/>
  <c r="E30" i="145"/>
  <c r="F30" i="145"/>
  <c r="G30" i="145"/>
  <c r="H30" i="145"/>
  <c r="I30" i="145"/>
  <c r="J30" i="145"/>
  <c r="K30" i="145"/>
  <c r="L30" i="145"/>
  <c r="N30" i="145"/>
  <c r="O30" i="145"/>
  <c r="B31" i="145"/>
  <c r="C31" i="145"/>
  <c r="D31" i="145"/>
  <c r="E31" i="145"/>
  <c r="F31" i="145"/>
  <c r="G31" i="145"/>
  <c r="H31" i="145"/>
  <c r="I31" i="145"/>
  <c r="J31" i="145"/>
  <c r="K31" i="145"/>
  <c r="L31" i="145"/>
  <c r="N31" i="145"/>
  <c r="O31" i="145"/>
  <c r="B32" i="145"/>
  <c r="C32" i="145"/>
  <c r="D32" i="145"/>
  <c r="E32" i="145"/>
  <c r="F32" i="145"/>
  <c r="G32" i="145"/>
  <c r="H32" i="145"/>
  <c r="I32" i="145"/>
  <c r="J32" i="145"/>
  <c r="K32" i="145"/>
  <c r="L32" i="145"/>
  <c r="N32" i="145"/>
  <c r="O32" i="145"/>
  <c r="B33" i="145"/>
  <c r="C33" i="145"/>
  <c r="D33" i="145"/>
  <c r="E33" i="145"/>
  <c r="F33" i="145"/>
  <c r="G33" i="145"/>
  <c r="H33" i="145"/>
  <c r="I33" i="145"/>
  <c r="J33" i="145"/>
  <c r="K33" i="145"/>
  <c r="L33" i="145"/>
  <c r="N33" i="145"/>
  <c r="O33" i="145"/>
  <c r="B34" i="145"/>
  <c r="C34" i="145"/>
  <c r="D34" i="145"/>
  <c r="E34" i="145"/>
  <c r="F34" i="145"/>
  <c r="G34" i="145"/>
  <c r="H34" i="145"/>
  <c r="I34" i="145"/>
  <c r="J34" i="145"/>
  <c r="K34" i="145"/>
  <c r="L34" i="145"/>
  <c r="N34" i="145"/>
  <c r="O34" i="145"/>
  <c r="B35" i="145"/>
  <c r="C35" i="145"/>
  <c r="D35" i="145"/>
  <c r="E35" i="145"/>
  <c r="F35" i="145"/>
  <c r="G35" i="145"/>
  <c r="H35" i="145"/>
  <c r="I35" i="145"/>
  <c r="J35" i="145"/>
  <c r="K35" i="145"/>
  <c r="L35" i="145"/>
  <c r="N35" i="145"/>
  <c r="O35" i="145"/>
  <c r="B36" i="145"/>
  <c r="C36" i="145"/>
  <c r="D36" i="145"/>
  <c r="E36" i="145"/>
  <c r="F36" i="145"/>
  <c r="G36" i="145"/>
  <c r="H36" i="145"/>
  <c r="I36" i="145"/>
  <c r="J36" i="145"/>
  <c r="K36" i="145"/>
  <c r="L36" i="145"/>
  <c r="N36" i="145"/>
  <c r="O36" i="145"/>
  <c r="B37" i="145"/>
  <c r="C37" i="145"/>
  <c r="D37" i="145"/>
  <c r="E37" i="145"/>
  <c r="F37" i="145"/>
  <c r="G37" i="145"/>
  <c r="H37" i="145"/>
  <c r="I37" i="145"/>
  <c r="J37" i="145"/>
  <c r="K37" i="145"/>
  <c r="L37" i="145"/>
  <c r="N37" i="145"/>
  <c r="O37" i="145"/>
  <c r="B38" i="145"/>
  <c r="C38" i="145"/>
  <c r="D38" i="145"/>
  <c r="E38" i="145"/>
  <c r="F38" i="145"/>
  <c r="G38" i="145"/>
  <c r="H38" i="145"/>
  <c r="I38" i="145"/>
  <c r="J38" i="145"/>
  <c r="K38" i="145"/>
  <c r="L38" i="145"/>
  <c r="N38" i="145"/>
  <c r="O38" i="145"/>
  <c r="B39" i="145"/>
  <c r="C39" i="145"/>
  <c r="D39" i="145"/>
  <c r="E39" i="145"/>
  <c r="F39" i="145"/>
  <c r="G39" i="145"/>
  <c r="H39" i="145"/>
  <c r="I39" i="145"/>
  <c r="J39" i="145"/>
  <c r="K39" i="145"/>
  <c r="L39" i="145"/>
  <c r="N39" i="145"/>
  <c r="O39" i="145"/>
  <c r="B40" i="145"/>
  <c r="C40" i="145"/>
  <c r="D40" i="145"/>
  <c r="E40" i="145"/>
  <c r="F40" i="145"/>
  <c r="G40" i="145"/>
  <c r="H40" i="145"/>
  <c r="I40" i="145"/>
  <c r="J40" i="145"/>
  <c r="K40" i="145"/>
  <c r="L40" i="145"/>
  <c r="N40" i="145"/>
  <c r="O40" i="145"/>
  <c r="B41" i="145"/>
  <c r="C41" i="145"/>
  <c r="D41" i="145"/>
  <c r="E41" i="145"/>
  <c r="F41" i="145"/>
  <c r="G41" i="145"/>
  <c r="H41" i="145"/>
  <c r="I41" i="145"/>
  <c r="J41" i="145"/>
  <c r="K41" i="145"/>
  <c r="L41" i="145"/>
  <c r="N41" i="145"/>
  <c r="O41" i="145"/>
  <c r="B42" i="145"/>
  <c r="C42" i="145"/>
  <c r="D42" i="145"/>
  <c r="E42" i="145"/>
  <c r="F42" i="145"/>
  <c r="G42" i="145"/>
  <c r="H42" i="145"/>
  <c r="I42" i="145"/>
  <c r="J42" i="145"/>
  <c r="K42" i="145"/>
  <c r="L42" i="145"/>
  <c r="N42" i="145"/>
  <c r="O42" i="145"/>
  <c r="B43" i="145"/>
  <c r="C43" i="145"/>
  <c r="D43" i="145"/>
  <c r="E43" i="145"/>
  <c r="F43" i="145"/>
  <c r="G43" i="145"/>
  <c r="H43" i="145"/>
  <c r="I43" i="145"/>
  <c r="J43" i="145"/>
  <c r="K43" i="145"/>
  <c r="L43" i="145"/>
  <c r="N43" i="145"/>
  <c r="O43" i="145"/>
  <c r="B44" i="145"/>
  <c r="C44" i="145"/>
  <c r="D44" i="145"/>
  <c r="E44" i="145"/>
  <c r="F44" i="145"/>
  <c r="G44" i="145"/>
  <c r="H44" i="145"/>
  <c r="I44" i="145"/>
  <c r="J44" i="145"/>
  <c r="K44" i="145"/>
  <c r="L44" i="145"/>
  <c r="N44" i="145"/>
  <c r="O44" i="145"/>
  <c r="B45" i="145"/>
  <c r="C45" i="145"/>
  <c r="D45" i="145"/>
  <c r="E45" i="145"/>
  <c r="F45" i="145"/>
  <c r="G45" i="145"/>
  <c r="H45" i="145"/>
  <c r="I45" i="145"/>
  <c r="J45" i="145"/>
  <c r="K45" i="145"/>
  <c r="L45" i="145"/>
  <c r="N45" i="145"/>
  <c r="O45" i="145"/>
  <c r="B46" i="145"/>
  <c r="C46" i="145"/>
  <c r="D46" i="145"/>
  <c r="E46" i="145"/>
  <c r="F46" i="145"/>
  <c r="G46" i="145"/>
  <c r="H46" i="145"/>
  <c r="I46" i="145"/>
  <c r="J46" i="145"/>
  <c r="K46" i="145"/>
  <c r="L46" i="145"/>
  <c r="N46" i="145"/>
  <c r="O46" i="145"/>
  <c r="B47" i="145"/>
  <c r="C47" i="145"/>
  <c r="D47" i="145"/>
  <c r="E47" i="145"/>
  <c r="F47" i="145"/>
  <c r="G47" i="145"/>
  <c r="H47" i="145"/>
  <c r="I47" i="145"/>
  <c r="J47" i="145"/>
  <c r="K47" i="145"/>
  <c r="L47" i="145"/>
  <c r="N47" i="145"/>
  <c r="O47" i="145"/>
  <c r="B48" i="145"/>
  <c r="C48" i="145"/>
  <c r="D48" i="145"/>
  <c r="E48" i="145"/>
  <c r="F48" i="145"/>
  <c r="G48" i="145"/>
  <c r="H48" i="145"/>
  <c r="I48" i="145"/>
  <c r="J48" i="145"/>
  <c r="K48" i="145"/>
  <c r="L48" i="145"/>
  <c r="N48" i="145"/>
  <c r="O48" i="145"/>
  <c r="B49" i="145"/>
  <c r="C49" i="145"/>
  <c r="D49" i="145"/>
  <c r="E49" i="145"/>
  <c r="F49" i="145"/>
  <c r="G49" i="145"/>
  <c r="H49" i="145"/>
  <c r="I49" i="145"/>
  <c r="J49" i="145"/>
  <c r="K49" i="145"/>
  <c r="L49" i="145"/>
  <c r="N49" i="145"/>
  <c r="O49" i="145"/>
  <c r="B50" i="145"/>
  <c r="C50" i="145"/>
  <c r="D50" i="145"/>
  <c r="E50" i="145"/>
  <c r="F50" i="145"/>
  <c r="G50" i="145"/>
  <c r="H50" i="145"/>
  <c r="I50" i="145"/>
  <c r="J50" i="145"/>
  <c r="K50" i="145"/>
  <c r="L50" i="145"/>
  <c r="N50" i="145"/>
  <c r="O50" i="145"/>
  <c r="B51" i="145"/>
  <c r="C51" i="145"/>
  <c r="D51" i="145"/>
  <c r="E51" i="145"/>
  <c r="F51" i="145"/>
  <c r="G51" i="145"/>
  <c r="H51" i="145"/>
  <c r="I51" i="145"/>
  <c r="J51" i="145"/>
  <c r="K51" i="145"/>
  <c r="L51" i="145"/>
  <c r="N51" i="145"/>
  <c r="O51" i="145"/>
  <c r="B52" i="145"/>
  <c r="C52" i="145"/>
  <c r="D52" i="145"/>
  <c r="E52" i="145"/>
  <c r="F52" i="145"/>
  <c r="G52" i="145"/>
  <c r="H52" i="145"/>
  <c r="I52" i="145"/>
  <c r="J52" i="145"/>
  <c r="K52" i="145"/>
  <c r="L52" i="145"/>
  <c r="N52" i="145"/>
  <c r="O52" i="145"/>
  <c r="B53" i="145"/>
  <c r="C53" i="145"/>
  <c r="D53" i="145"/>
  <c r="E53" i="145"/>
  <c r="F53" i="145"/>
  <c r="G53" i="145"/>
  <c r="H53" i="145"/>
  <c r="I53" i="145"/>
  <c r="J53" i="145"/>
  <c r="K53" i="145"/>
  <c r="L53" i="145"/>
  <c r="N53" i="145"/>
  <c r="O53" i="145"/>
  <c r="O2" i="145"/>
  <c r="L2" i="145"/>
  <c r="N2" i="145"/>
  <c r="K2" i="145"/>
  <c r="J2" i="145"/>
  <c r="I2" i="145"/>
  <c r="H2" i="145"/>
  <c r="G2" i="145"/>
  <c r="F2" i="145"/>
  <c r="E2" i="145"/>
  <c r="D2" i="145"/>
  <c r="C2" i="145"/>
  <c r="B2" i="145"/>
  <c r="N2" i="122"/>
  <c r="O2" i="122"/>
  <c r="N3" i="122"/>
  <c r="O3" i="122"/>
  <c r="N4" i="122"/>
  <c r="O4" i="122"/>
  <c r="N5" i="122"/>
  <c r="O5" i="122"/>
  <c r="N6" i="122"/>
  <c r="O6" i="122"/>
  <c r="N7" i="122"/>
  <c r="O7" i="122"/>
  <c r="N8" i="122"/>
  <c r="O8" i="122"/>
  <c r="N9" i="122"/>
  <c r="O9" i="122"/>
  <c r="N10" i="122"/>
  <c r="O10" i="122"/>
  <c r="N11" i="122"/>
  <c r="O11" i="122"/>
  <c r="N12" i="122"/>
  <c r="O12" i="122"/>
  <c r="N13" i="122"/>
  <c r="O13" i="122"/>
  <c r="N14" i="122"/>
  <c r="O14" i="122"/>
  <c r="N15" i="122"/>
  <c r="O15" i="122"/>
  <c r="N16" i="122"/>
  <c r="O16" i="122"/>
  <c r="N17" i="122"/>
  <c r="O17" i="122"/>
  <c r="N18" i="122"/>
  <c r="O18" i="122"/>
  <c r="N19" i="122"/>
  <c r="O19" i="122"/>
  <c r="N20" i="122"/>
  <c r="O20" i="122"/>
  <c r="N21" i="122"/>
  <c r="O21" i="122"/>
  <c r="N22" i="122"/>
  <c r="O22" i="122"/>
  <c r="N23" i="122"/>
  <c r="O23" i="122"/>
  <c r="N24" i="122"/>
  <c r="O24" i="122"/>
  <c r="N25" i="122"/>
  <c r="O25" i="122"/>
  <c r="N26" i="122"/>
  <c r="O26" i="122"/>
  <c r="N27" i="122"/>
  <c r="O27" i="122"/>
  <c r="N28" i="122"/>
  <c r="O28" i="122"/>
  <c r="N29" i="122"/>
  <c r="O29" i="122"/>
  <c r="N30" i="122"/>
  <c r="O30" i="122"/>
  <c r="N31" i="122"/>
  <c r="O31" i="122"/>
  <c r="N32" i="122"/>
  <c r="O32" i="122"/>
  <c r="N33" i="122"/>
  <c r="O33" i="122"/>
  <c r="N34" i="122"/>
  <c r="O34" i="122"/>
  <c r="N35" i="122"/>
  <c r="O35" i="122"/>
  <c r="N36" i="122"/>
  <c r="O36" i="122"/>
  <c r="N37" i="122"/>
  <c r="O37" i="122"/>
  <c r="N38" i="122"/>
  <c r="O38" i="122"/>
  <c r="N39" i="122"/>
  <c r="O39" i="122"/>
  <c r="N40" i="122"/>
  <c r="O40" i="122"/>
  <c r="N41" i="122"/>
  <c r="O41" i="122"/>
  <c r="N42" i="122"/>
  <c r="O42" i="122"/>
  <c r="N43" i="122"/>
  <c r="O43" i="122"/>
  <c r="N44" i="122"/>
  <c r="O44" i="122"/>
  <c r="N45" i="122"/>
  <c r="O45" i="122"/>
  <c r="N46" i="122"/>
  <c r="O46" i="122"/>
  <c r="N47" i="122"/>
  <c r="O47" i="122"/>
  <c r="N48" i="122"/>
  <c r="O48" i="122"/>
  <c r="N49" i="122"/>
  <c r="O49" i="122"/>
  <c r="N50" i="122"/>
  <c r="O50" i="122"/>
  <c r="N51" i="122"/>
  <c r="O51" i="122"/>
  <c r="N52" i="122"/>
  <c r="O52" i="122"/>
  <c r="N53" i="122"/>
  <c r="O53" i="122"/>
  <c r="N2" i="124"/>
  <c r="O2" i="124"/>
  <c r="N3" i="124"/>
  <c r="O3" i="124"/>
  <c r="N4" i="124"/>
  <c r="O4" i="124"/>
  <c r="N5" i="124"/>
  <c r="O5" i="124"/>
  <c r="N6" i="124"/>
  <c r="O6" i="124"/>
  <c r="N7" i="124"/>
  <c r="O7" i="124"/>
  <c r="N8" i="124"/>
  <c r="O8" i="124"/>
  <c r="N9" i="124"/>
  <c r="O9" i="124"/>
  <c r="N10" i="124"/>
  <c r="O10" i="124"/>
  <c r="N11" i="124"/>
  <c r="O11" i="124"/>
  <c r="N12" i="124"/>
  <c r="O12" i="124"/>
  <c r="N13" i="124"/>
  <c r="O13" i="124"/>
  <c r="N14" i="124"/>
  <c r="O14" i="124"/>
  <c r="N15" i="124"/>
  <c r="O15" i="124"/>
  <c r="N16" i="124"/>
  <c r="O16" i="124"/>
  <c r="N17" i="124"/>
  <c r="O17" i="124"/>
  <c r="N18" i="124"/>
  <c r="O18" i="124"/>
  <c r="N19" i="124"/>
  <c r="O19" i="124"/>
  <c r="N20" i="124"/>
  <c r="O20" i="124"/>
  <c r="N21" i="124"/>
  <c r="O21" i="124"/>
  <c r="N22" i="124"/>
  <c r="O22" i="124"/>
  <c r="N23" i="124"/>
  <c r="O23" i="124"/>
  <c r="N24" i="124"/>
  <c r="O24" i="124"/>
  <c r="N25" i="124"/>
  <c r="O25" i="124"/>
  <c r="N26" i="124"/>
  <c r="O26" i="124"/>
  <c r="N27" i="124"/>
  <c r="O27" i="124"/>
  <c r="N28" i="124"/>
  <c r="O28" i="124"/>
  <c r="N29" i="124"/>
  <c r="O29" i="124"/>
  <c r="N30" i="124"/>
  <c r="O30" i="124"/>
  <c r="N31" i="124"/>
  <c r="O31" i="124"/>
  <c r="N32" i="124"/>
  <c r="O32" i="124"/>
  <c r="N33" i="124"/>
  <c r="O33" i="124"/>
  <c r="N34" i="124"/>
  <c r="O34" i="124"/>
  <c r="N35" i="124"/>
  <c r="O35" i="124"/>
  <c r="N36" i="124"/>
  <c r="O36" i="124"/>
  <c r="N37" i="124"/>
  <c r="O37" i="124"/>
  <c r="N38" i="124"/>
  <c r="O38" i="124"/>
  <c r="N39" i="124"/>
  <c r="O39" i="124"/>
  <c r="N40" i="124"/>
  <c r="O40" i="124"/>
  <c r="N41" i="124"/>
  <c r="O41" i="124"/>
  <c r="N42" i="124"/>
  <c r="O42" i="124"/>
  <c r="N43" i="124"/>
  <c r="O43" i="124"/>
  <c r="N44" i="124"/>
  <c r="O44" i="124"/>
  <c r="N45" i="124"/>
  <c r="O45" i="124"/>
  <c r="N46" i="124"/>
  <c r="O46" i="124"/>
  <c r="N47" i="124"/>
  <c r="O47" i="124"/>
  <c r="N48" i="124"/>
  <c r="O48" i="124"/>
  <c r="N49" i="124"/>
  <c r="O49" i="124"/>
  <c r="N50" i="124"/>
  <c r="O50" i="124"/>
  <c r="N51" i="124"/>
  <c r="O51" i="124"/>
  <c r="N52" i="124"/>
  <c r="O52" i="124"/>
  <c r="N53" i="124"/>
  <c r="O53" i="124"/>
  <c r="N2" i="126"/>
  <c r="O2" i="126"/>
  <c r="N3" i="126"/>
  <c r="O3" i="126"/>
  <c r="N4" i="126"/>
  <c r="O4" i="126"/>
  <c r="N5" i="126"/>
  <c r="O5" i="126"/>
  <c r="N6" i="126"/>
  <c r="O6" i="126"/>
  <c r="N7" i="126"/>
  <c r="O7" i="126"/>
  <c r="N8" i="126"/>
  <c r="O8" i="126"/>
  <c r="N9" i="126"/>
  <c r="O9" i="126"/>
  <c r="N10" i="126"/>
  <c r="O10" i="126"/>
  <c r="N11" i="126"/>
  <c r="O11" i="126"/>
  <c r="N12" i="126"/>
  <c r="O12" i="126"/>
  <c r="N13" i="126"/>
  <c r="O13" i="126"/>
  <c r="N14" i="126"/>
  <c r="O14" i="126"/>
  <c r="N15" i="126"/>
  <c r="O15" i="126"/>
  <c r="N16" i="126"/>
  <c r="O16" i="126"/>
  <c r="N17" i="126"/>
  <c r="O17" i="126"/>
  <c r="N18" i="126"/>
  <c r="O18" i="126"/>
  <c r="N19" i="126"/>
  <c r="O19" i="126"/>
  <c r="N20" i="126"/>
  <c r="O20" i="126"/>
  <c r="N21" i="126"/>
  <c r="O21" i="126"/>
  <c r="N22" i="126"/>
  <c r="O22" i="126"/>
  <c r="N23" i="126"/>
  <c r="O23" i="126"/>
  <c r="N24" i="126"/>
  <c r="O24" i="126"/>
  <c r="N25" i="126"/>
  <c r="O25" i="126"/>
  <c r="N26" i="126"/>
  <c r="O26" i="126"/>
  <c r="N27" i="126"/>
  <c r="O27" i="126"/>
  <c r="N28" i="126"/>
  <c r="O28" i="126"/>
  <c r="N29" i="126"/>
  <c r="O29" i="126"/>
  <c r="N30" i="126"/>
  <c r="O30" i="126"/>
  <c r="N31" i="126"/>
  <c r="O31" i="126"/>
  <c r="N32" i="126"/>
  <c r="O32" i="126"/>
  <c r="N33" i="126"/>
  <c r="O33" i="126"/>
  <c r="N34" i="126"/>
  <c r="O34" i="126"/>
  <c r="N35" i="126"/>
  <c r="O35" i="126"/>
  <c r="N36" i="126"/>
  <c r="O36" i="126"/>
  <c r="N37" i="126"/>
  <c r="O37" i="126"/>
  <c r="N38" i="126"/>
  <c r="O38" i="126"/>
  <c r="N39" i="126"/>
  <c r="O39" i="126"/>
  <c r="N40" i="126"/>
  <c r="O40" i="126"/>
  <c r="N41" i="126"/>
  <c r="O41" i="126"/>
  <c r="N42" i="126"/>
  <c r="O42" i="126"/>
  <c r="N43" i="126"/>
  <c r="O43" i="126"/>
  <c r="N44" i="126"/>
  <c r="O44" i="126"/>
  <c r="N45" i="126"/>
  <c r="O45" i="126"/>
  <c r="N46" i="126"/>
  <c r="O46" i="126"/>
  <c r="N47" i="126"/>
  <c r="O47" i="126"/>
  <c r="N48" i="126"/>
  <c r="O48" i="126"/>
  <c r="N49" i="126"/>
  <c r="O49" i="126"/>
  <c r="N50" i="126"/>
  <c r="O50" i="126"/>
  <c r="N51" i="126"/>
  <c r="O51" i="126"/>
  <c r="N52" i="126"/>
  <c r="O52" i="126"/>
  <c r="N53" i="126"/>
  <c r="O53" i="126"/>
  <c r="N2" i="128"/>
  <c r="O2" i="128"/>
  <c r="N3" i="128"/>
  <c r="O3" i="128"/>
  <c r="N4" i="128"/>
  <c r="O4" i="128"/>
  <c r="N5" i="128"/>
  <c r="O5" i="128"/>
  <c r="N6" i="128"/>
  <c r="O6" i="128"/>
  <c r="N7" i="128"/>
  <c r="O7" i="128"/>
  <c r="N8" i="128"/>
  <c r="O8" i="128"/>
  <c r="N9" i="128"/>
  <c r="O9" i="128"/>
  <c r="N10" i="128"/>
  <c r="O10" i="128"/>
  <c r="N11" i="128"/>
  <c r="O11" i="128"/>
  <c r="N12" i="128"/>
  <c r="O12" i="128"/>
  <c r="N13" i="128"/>
  <c r="O13" i="128"/>
  <c r="N14" i="128"/>
  <c r="O14" i="128"/>
  <c r="N15" i="128"/>
  <c r="O15" i="128"/>
  <c r="N16" i="128"/>
  <c r="O16" i="128"/>
  <c r="N17" i="128"/>
  <c r="O17" i="128"/>
  <c r="N18" i="128"/>
  <c r="O18" i="128"/>
  <c r="N19" i="128"/>
  <c r="O19" i="128"/>
  <c r="N20" i="128"/>
  <c r="O20" i="128"/>
  <c r="N21" i="128"/>
  <c r="O21" i="128"/>
  <c r="N22" i="128"/>
  <c r="O22" i="128"/>
  <c r="N23" i="128"/>
  <c r="O23" i="128"/>
  <c r="N24" i="128"/>
  <c r="O24" i="128"/>
  <c r="N25" i="128"/>
  <c r="O25" i="128"/>
  <c r="N26" i="128"/>
  <c r="O26" i="128"/>
  <c r="N27" i="128"/>
  <c r="O27" i="128"/>
  <c r="N28" i="128"/>
  <c r="O28" i="128"/>
  <c r="N29" i="128"/>
  <c r="O29" i="128"/>
  <c r="N30" i="128"/>
  <c r="O30" i="128"/>
  <c r="N31" i="128"/>
  <c r="O31" i="128"/>
  <c r="N32" i="128"/>
  <c r="O32" i="128"/>
  <c r="N33" i="128"/>
  <c r="O33" i="128"/>
  <c r="N34" i="128"/>
  <c r="O34" i="128"/>
  <c r="N35" i="128"/>
  <c r="O35" i="128"/>
  <c r="N36" i="128"/>
  <c r="O36" i="128"/>
  <c r="N37" i="128"/>
  <c r="O37" i="128"/>
  <c r="N38" i="128"/>
  <c r="O38" i="128"/>
  <c r="N39" i="128"/>
  <c r="O39" i="128"/>
  <c r="N40" i="128"/>
  <c r="O40" i="128"/>
  <c r="N41" i="128"/>
  <c r="O41" i="128"/>
  <c r="N42" i="128"/>
  <c r="O42" i="128"/>
  <c r="N43" i="128"/>
  <c r="O43" i="128"/>
  <c r="N44" i="128"/>
  <c r="O44" i="128"/>
  <c r="N45" i="128"/>
  <c r="O45" i="128"/>
  <c r="N46" i="128"/>
  <c r="O46" i="128"/>
  <c r="N47" i="128"/>
  <c r="O47" i="128"/>
  <c r="N48" i="128"/>
  <c r="O48" i="128"/>
  <c r="N49" i="128"/>
  <c r="O49" i="128"/>
  <c r="N50" i="128"/>
  <c r="O50" i="128"/>
  <c r="N51" i="128"/>
  <c r="O51" i="128"/>
  <c r="N52" i="128"/>
  <c r="O52" i="128"/>
  <c r="N53" i="128"/>
  <c r="O53" i="128"/>
  <c r="N2" i="131"/>
  <c r="O2" i="131"/>
  <c r="N3" i="131"/>
  <c r="O3" i="131"/>
  <c r="N4" i="131"/>
  <c r="O4" i="131"/>
  <c r="N5" i="131"/>
  <c r="O5" i="131"/>
  <c r="N6" i="131"/>
  <c r="O6" i="131"/>
  <c r="N7" i="131"/>
  <c r="O7" i="131"/>
  <c r="N8" i="131"/>
  <c r="O8" i="131"/>
  <c r="N9" i="131"/>
  <c r="O9" i="131"/>
  <c r="N10" i="131"/>
  <c r="O10" i="131"/>
  <c r="N11" i="131"/>
  <c r="O11" i="131"/>
  <c r="N12" i="131"/>
  <c r="O12" i="131"/>
  <c r="N13" i="131"/>
  <c r="O13" i="131"/>
  <c r="N14" i="131"/>
  <c r="O14" i="131"/>
  <c r="N15" i="131"/>
  <c r="O15" i="131"/>
  <c r="N16" i="131"/>
  <c r="O16" i="131"/>
  <c r="N17" i="131"/>
  <c r="O17" i="131"/>
  <c r="N18" i="131"/>
  <c r="O18" i="131"/>
  <c r="N19" i="131"/>
  <c r="O19" i="131"/>
  <c r="N20" i="131"/>
  <c r="O20" i="131"/>
  <c r="N21" i="131"/>
  <c r="O21" i="131"/>
  <c r="N22" i="131"/>
  <c r="O22" i="131"/>
  <c r="N23" i="131"/>
  <c r="O23" i="131"/>
  <c r="N24" i="131"/>
  <c r="O24" i="131"/>
  <c r="N25" i="131"/>
  <c r="O25" i="131"/>
  <c r="N26" i="131"/>
  <c r="O26" i="131"/>
  <c r="N27" i="131"/>
  <c r="O27" i="131"/>
  <c r="N28" i="131"/>
  <c r="O28" i="131"/>
  <c r="N29" i="131"/>
  <c r="O29" i="131"/>
  <c r="N30" i="131"/>
  <c r="O30" i="131"/>
  <c r="N31" i="131"/>
  <c r="O31" i="131"/>
  <c r="N32" i="131"/>
  <c r="O32" i="131"/>
  <c r="N33" i="131"/>
  <c r="O33" i="131"/>
  <c r="N34" i="131"/>
  <c r="O34" i="131"/>
  <c r="N35" i="131"/>
  <c r="O35" i="131"/>
  <c r="N36" i="131"/>
  <c r="O36" i="131"/>
  <c r="N37" i="131"/>
  <c r="O37" i="131"/>
  <c r="N38" i="131"/>
  <c r="O38" i="131"/>
  <c r="N39" i="131"/>
  <c r="O39" i="131"/>
  <c r="N40" i="131"/>
  <c r="O40" i="131"/>
  <c r="N41" i="131"/>
  <c r="O41" i="131"/>
  <c r="N42" i="131"/>
  <c r="O42" i="131"/>
  <c r="N43" i="131"/>
  <c r="O43" i="131"/>
  <c r="N44" i="131"/>
  <c r="O44" i="131"/>
  <c r="N45" i="131"/>
  <c r="O45" i="131"/>
  <c r="N46" i="131"/>
  <c r="O46" i="131"/>
  <c r="N47" i="131"/>
  <c r="O47" i="131"/>
  <c r="N48" i="131"/>
  <c r="O48" i="131"/>
  <c r="N49" i="131"/>
  <c r="O49" i="131"/>
  <c r="N50" i="131"/>
  <c r="O50" i="131"/>
  <c r="N51" i="131"/>
  <c r="O51" i="131"/>
  <c r="N52" i="131"/>
  <c r="O52" i="131"/>
  <c r="N53" i="131"/>
  <c r="O53" i="131"/>
  <c r="N3" i="140"/>
  <c r="O3" i="140"/>
  <c r="N4" i="140"/>
  <c r="O4" i="140"/>
  <c r="N5" i="140"/>
  <c r="O5" i="140"/>
  <c r="N6" i="140"/>
  <c r="O6" i="140"/>
  <c r="N7" i="140"/>
  <c r="O7" i="140"/>
  <c r="N8" i="140"/>
  <c r="O8" i="140"/>
  <c r="N9" i="140"/>
  <c r="O9" i="140"/>
  <c r="N10" i="140"/>
  <c r="O10" i="140"/>
  <c r="N11" i="140"/>
  <c r="O11" i="140"/>
  <c r="N12" i="140"/>
  <c r="O12" i="140"/>
  <c r="N13" i="140"/>
  <c r="O13" i="140"/>
  <c r="N14" i="140"/>
  <c r="O14" i="140"/>
  <c r="N15" i="140"/>
  <c r="O15" i="140"/>
  <c r="N16" i="140"/>
  <c r="O16" i="140"/>
  <c r="N17" i="140"/>
  <c r="O17" i="140"/>
  <c r="N18" i="140"/>
  <c r="O18" i="140"/>
  <c r="N19" i="140"/>
  <c r="O19" i="140"/>
  <c r="N20" i="140"/>
  <c r="O20" i="140"/>
  <c r="N21" i="140"/>
  <c r="O21" i="140"/>
  <c r="N22" i="140"/>
  <c r="O22" i="140"/>
  <c r="N23" i="140"/>
  <c r="O23" i="140"/>
  <c r="N24" i="140"/>
  <c r="O24" i="140"/>
  <c r="N25" i="140"/>
  <c r="O25" i="140"/>
  <c r="N26" i="140"/>
  <c r="O26" i="140"/>
  <c r="N27" i="140"/>
  <c r="O27" i="140"/>
  <c r="N28" i="140"/>
  <c r="O28" i="140"/>
  <c r="N29" i="140"/>
  <c r="O29" i="140"/>
  <c r="N30" i="140"/>
  <c r="O30" i="140"/>
  <c r="N31" i="140"/>
  <c r="O31" i="140"/>
  <c r="N32" i="140"/>
  <c r="O32" i="140"/>
  <c r="N33" i="140"/>
  <c r="O33" i="140"/>
  <c r="N34" i="140"/>
  <c r="O34" i="140"/>
  <c r="N35" i="140"/>
  <c r="O35" i="140"/>
  <c r="N36" i="140"/>
  <c r="O36" i="140"/>
  <c r="N37" i="140"/>
  <c r="O37" i="140"/>
  <c r="N38" i="140"/>
  <c r="O38" i="140"/>
  <c r="N39" i="140"/>
  <c r="O39" i="140"/>
  <c r="N40" i="140"/>
  <c r="O40" i="140"/>
  <c r="N41" i="140"/>
  <c r="O41" i="140"/>
  <c r="N42" i="140"/>
  <c r="O42" i="140"/>
  <c r="N43" i="140"/>
  <c r="O43" i="140"/>
  <c r="N44" i="140"/>
  <c r="O44" i="140"/>
  <c r="N45" i="140"/>
  <c r="O45" i="140"/>
  <c r="N46" i="140"/>
  <c r="O46" i="140"/>
  <c r="N47" i="140"/>
  <c r="O47" i="140"/>
  <c r="N48" i="140"/>
  <c r="O48" i="140"/>
  <c r="N49" i="140"/>
  <c r="O49" i="140"/>
  <c r="N50" i="140"/>
  <c r="O50" i="140"/>
  <c r="N51" i="140"/>
  <c r="O51" i="140"/>
  <c r="N52" i="140"/>
  <c r="O52" i="140"/>
  <c r="N53" i="140"/>
  <c r="O53" i="140"/>
  <c r="N2" i="140"/>
  <c r="O2" i="140"/>
  <c r="N3" i="141"/>
  <c r="O3" i="141"/>
  <c r="N4" i="141"/>
  <c r="O4" i="141"/>
  <c r="N5" i="141"/>
  <c r="O5" i="141"/>
  <c r="N6" i="141"/>
  <c r="O6" i="141"/>
  <c r="N7" i="141"/>
  <c r="O7" i="141"/>
  <c r="N8" i="141"/>
  <c r="O8" i="141"/>
  <c r="N9" i="141"/>
  <c r="O9" i="141"/>
  <c r="N10" i="141"/>
  <c r="O10" i="141"/>
  <c r="N11" i="141"/>
  <c r="O11" i="141"/>
  <c r="N12" i="141"/>
  <c r="O12" i="141"/>
  <c r="N13" i="141"/>
  <c r="O13" i="141"/>
  <c r="N14" i="141"/>
  <c r="O14" i="141"/>
  <c r="N15" i="141"/>
  <c r="O15" i="141"/>
  <c r="N16" i="141"/>
  <c r="O16" i="141"/>
  <c r="N17" i="141"/>
  <c r="O17" i="141"/>
  <c r="N18" i="141"/>
  <c r="O18" i="141"/>
  <c r="N19" i="141"/>
  <c r="O19" i="141"/>
  <c r="N20" i="141"/>
  <c r="O20" i="141"/>
  <c r="N21" i="141"/>
  <c r="O21" i="141"/>
  <c r="N22" i="141"/>
  <c r="O22" i="141"/>
  <c r="N23" i="141"/>
  <c r="O23" i="141"/>
  <c r="N24" i="141"/>
  <c r="O24" i="141"/>
  <c r="N25" i="141"/>
  <c r="O25" i="141"/>
  <c r="N26" i="141"/>
  <c r="O26" i="141"/>
  <c r="N27" i="141"/>
  <c r="O27" i="141"/>
  <c r="N28" i="141"/>
  <c r="O28" i="141"/>
  <c r="N29" i="141"/>
  <c r="O29" i="141"/>
  <c r="N30" i="141"/>
  <c r="O30" i="141"/>
  <c r="N31" i="141"/>
  <c r="O31" i="141"/>
  <c r="N32" i="141"/>
  <c r="O32" i="141"/>
  <c r="N33" i="141"/>
  <c r="O33" i="141"/>
  <c r="N34" i="141"/>
  <c r="O34" i="141"/>
  <c r="N35" i="141"/>
  <c r="O35" i="141"/>
  <c r="N36" i="141"/>
  <c r="O36" i="141"/>
  <c r="N37" i="141"/>
  <c r="O37" i="141"/>
  <c r="N38" i="141"/>
  <c r="O38" i="141"/>
  <c r="N39" i="141"/>
  <c r="O39" i="141"/>
  <c r="N40" i="141"/>
  <c r="O40" i="141"/>
  <c r="N41" i="141"/>
  <c r="O41" i="141"/>
  <c r="N42" i="141"/>
  <c r="O42" i="141"/>
  <c r="N43" i="141"/>
  <c r="O43" i="141"/>
  <c r="N44" i="141"/>
  <c r="O44" i="141"/>
  <c r="N45" i="141"/>
  <c r="O45" i="141"/>
  <c r="N46" i="141"/>
  <c r="O46" i="141"/>
  <c r="N47" i="141"/>
  <c r="O47" i="141"/>
  <c r="N48" i="141"/>
  <c r="O48" i="141"/>
  <c r="N49" i="141"/>
  <c r="O49" i="141"/>
  <c r="N50" i="141"/>
  <c r="O50" i="141"/>
  <c r="N51" i="141"/>
  <c r="O51" i="141"/>
  <c r="N52" i="141"/>
  <c r="O52" i="141"/>
  <c r="N53" i="141"/>
  <c r="O53" i="141"/>
  <c r="N2" i="141"/>
  <c r="O2" i="141"/>
  <c r="N3" i="142"/>
  <c r="O3" i="142"/>
  <c r="N4" i="142"/>
  <c r="O4" i="142"/>
  <c r="N5" i="142"/>
  <c r="O5" i="142"/>
  <c r="N6" i="142"/>
  <c r="O6" i="142"/>
  <c r="N7" i="142"/>
  <c r="O7" i="142"/>
  <c r="N8" i="142"/>
  <c r="O8" i="142"/>
  <c r="N9" i="142"/>
  <c r="O9" i="142"/>
  <c r="N10" i="142"/>
  <c r="O10" i="142"/>
  <c r="N11" i="142"/>
  <c r="O11" i="142"/>
  <c r="N12" i="142"/>
  <c r="O12" i="142"/>
  <c r="N13" i="142"/>
  <c r="O13" i="142"/>
  <c r="N14" i="142"/>
  <c r="O14" i="142"/>
  <c r="N15" i="142"/>
  <c r="O15" i="142"/>
  <c r="N16" i="142"/>
  <c r="O16" i="142"/>
  <c r="N17" i="142"/>
  <c r="O17" i="142"/>
  <c r="N18" i="142"/>
  <c r="O18" i="142"/>
  <c r="N19" i="142"/>
  <c r="O19" i="142"/>
  <c r="N20" i="142"/>
  <c r="O20" i="142"/>
  <c r="N21" i="142"/>
  <c r="O21" i="142"/>
  <c r="N22" i="142"/>
  <c r="O22" i="142"/>
  <c r="N23" i="142"/>
  <c r="O23" i="142"/>
  <c r="N24" i="142"/>
  <c r="O24" i="142"/>
  <c r="N25" i="142"/>
  <c r="O25" i="142"/>
  <c r="N26" i="142"/>
  <c r="O26" i="142"/>
  <c r="N27" i="142"/>
  <c r="O27" i="142"/>
  <c r="N28" i="142"/>
  <c r="O28" i="142"/>
  <c r="N29" i="142"/>
  <c r="O29" i="142"/>
  <c r="N30" i="142"/>
  <c r="O30" i="142"/>
  <c r="N31" i="142"/>
  <c r="O31" i="142"/>
  <c r="N32" i="142"/>
  <c r="O32" i="142"/>
  <c r="N33" i="142"/>
  <c r="O33" i="142"/>
  <c r="N34" i="142"/>
  <c r="O34" i="142"/>
  <c r="N35" i="142"/>
  <c r="O35" i="142"/>
  <c r="N36" i="142"/>
  <c r="O36" i="142"/>
  <c r="N37" i="142"/>
  <c r="O37" i="142"/>
  <c r="N38" i="142"/>
  <c r="O38" i="142"/>
  <c r="N39" i="142"/>
  <c r="O39" i="142"/>
  <c r="N40" i="142"/>
  <c r="O40" i="142"/>
  <c r="N41" i="142"/>
  <c r="O41" i="142"/>
  <c r="N42" i="142"/>
  <c r="O42" i="142"/>
  <c r="N43" i="142"/>
  <c r="O43" i="142"/>
  <c r="N44" i="142"/>
  <c r="O44" i="142"/>
  <c r="N45" i="142"/>
  <c r="O45" i="142"/>
  <c r="N46" i="142"/>
  <c r="O46" i="142"/>
  <c r="N47" i="142"/>
  <c r="O47" i="142"/>
  <c r="N48" i="142"/>
  <c r="O48" i="142"/>
  <c r="N49" i="142"/>
  <c r="O49" i="142"/>
  <c r="N50" i="142"/>
  <c r="O50" i="142"/>
  <c r="N51" i="142"/>
  <c r="O51" i="142"/>
  <c r="N52" i="142"/>
  <c r="O52" i="142"/>
  <c r="O53" i="142"/>
  <c r="N2" i="142"/>
  <c r="O2" i="142"/>
  <c r="L3" i="143"/>
  <c r="N3" i="143"/>
  <c r="O3" i="143"/>
  <c r="L4" i="143"/>
  <c r="N4" i="143"/>
  <c r="O4" i="143"/>
  <c r="L5" i="143"/>
  <c r="N5" i="143"/>
  <c r="O5" i="143"/>
  <c r="L6" i="143"/>
  <c r="N6" i="143"/>
  <c r="O6" i="143"/>
  <c r="L7" i="143"/>
  <c r="N7" i="143"/>
  <c r="O7" i="143"/>
  <c r="L8" i="143"/>
  <c r="N8" i="143"/>
  <c r="O8" i="143"/>
  <c r="L9" i="143"/>
  <c r="N9" i="143"/>
  <c r="O9" i="143"/>
  <c r="L10" i="143"/>
  <c r="N10" i="143"/>
  <c r="O10" i="143"/>
  <c r="L11" i="143"/>
  <c r="N11" i="143"/>
  <c r="O11" i="143"/>
  <c r="L12" i="143"/>
  <c r="N12" i="143"/>
  <c r="O12" i="143"/>
  <c r="L13" i="143"/>
  <c r="N13" i="143"/>
  <c r="O13" i="143"/>
  <c r="L14" i="143"/>
  <c r="N14" i="143"/>
  <c r="O14" i="143"/>
  <c r="L15" i="143"/>
  <c r="N15" i="143"/>
  <c r="O15" i="143"/>
  <c r="L16" i="143"/>
  <c r="N16" i="143"/>
  <c r="O16" i="143"/>
  <c r="L17" i="143"/>
  <c r="N17" i="143"/>
  <c r="O17" i="143"/>
  <c r="L18" i="143"/>
  <c r="N18" i="143"/>
  <c r="O18" i="143"/>
  <c r="L19" i="143"/>
  <c r="N19" i="143"/>
  <c r="O19" i="143"/>
  <c r="L20" i="143"/>
  <c r="N20" i="143"/>
  <c r="O20" i="143"/>
  <c r="L21" i="143"/>
  <c r="N21" i="143"/>
  <c r="O21" i="143"/>
  <c r="L22" i="143"/>
  <c r="N22" i="143"/>
  <c r="O22" i="143"/>
  <c r="L23" i="143"/>
  <c r="N23" i="143"/>
  <c r="O23" i="143"/>
  <c r="L24" i="143"/>
  <c r="N24" i="143"/>
  <c r="O24" i="143"/>
  <c r="L25" i="143"/>
  <c r="N25" i="143"/>
  <c r="O25" i="143"/>
  <c r="L26" i="143"/>
  <c r="N26" i="143"/>
  <c r="O26" i="143"/>
  <c r="L27" i="143"/>
  <c r="N27" i="143"/>
  <c r="O27" i="143"/>
  <c r="L28" i="143"/>
  <c r="N28" i="143"/>
  <c r="O28" i="143"/>
  <c r="L29" i="143"/>
  <c r="N29" i="143"/>
  <c r="O29" i="143"/>
  <c r="L30" i="143"/>
  <c r="N30" i="143"/>
  <c r="O30" i="143"/>
  <c r="L31" i="143"/>
  <c r="N31" i="143"/>
  <c r="O31" i="143"/>
  <c r="L32" i="143"/>
  <c r="N32" i="143"/>
  <c r="O32" i="143"/>
  <c r="L33" i="143"/>
  <c r="N33" i="143"/>
  <c r="O33" i="143"/>
  <c r="L34" i="143"/>
  <c r="N34" i="143"/>
  <c r="O34" i="143"/>
  <c r="L35" i="143"/>
  <c r="N35" i="143"/>
  <c r="O35" i="143"/>
  <c r="L36" i="143"/>
  <c r="N36" i="143"/>
  <c r="O36" i="143"/>
  <c r="L37" i="143"/>
  <c r="N37" i="143"/>
  <c r="O37" i="143"/>
  <c r="L38" i="143"/>
  <c r="N38" i="143"/>
  <c r="O38" i="143"/>
  <c r="L39" i="143"/>
  <c r="N39" i="143"/>
  <c r="O39" i="143"/>
  <c r="L40" i="143"/>
  <c r="N40" i="143"/>
  <c r="O40" i="143"/>
  <c r="L41" i="143"/>
  <c r="N41" i="143"/>
  <c r="O41" i="143"/>
  <c r="L42" i="143"/>
  <c r="N42" i="143"/>
  <c r="O42" i="143"/>
  <c r="L43" i="143"/>
  <c r="N43" i="143"/>
  <c r="O43" i="143"/>
  <c r="L44" i="143"/>
  <c r="N44" i="143"/>
  <c r="O44" i="143"/>
  <c r="L45" i="143"/>
  <c r="N45" i="143"/>
  <c r="O45" i="143"/>
  <c r="L46" i="143"/>
  <c r="N46" i="143"/>
  <c r="O46" i="143"/>
  <c r="L47" i="143"/>
  <c r="N47" i="143"/>
  <c r="O47" i="143"/>
  <c r="L48" i="143"/>
  <c r="N48" i="143"/>
  <c r="O48" i="143"/>
  <c r="L49" i="143"/>
  <c r="N49" i="143"/>
  <c r="O49" i="143"/>
  <c r="L50" i="143"/>
  <c r="N50" i="143"/>
  <c r="O50" i="143"/>
  <c r="L51" i="143"/>
  <c r="N51" i="143"/>
  <c r="O51" i="143"/>
  <c r="L52" i="143"/>
  <c r="N52" i="143"/>
  <c r="O52" i="143"/>
  <c r="L53" i="143"/>
  <c r="N53" i="143"/>
  <c r="O53" i="143"/>
  <c r="O2" i="143"/>
  <c r="N2" i="143"/>
  <c r="L2" i="143"/>
  <c r="L3" i="144"/>
  <c r="N3" i="144"/>
  <c r="O3" i="144"/>
  <c r="L4" i="144"/>
  <c r="N4" i="144"/>
  <c r="O4" i="144"/>
  <c r="L5" i="144"/>
  <c r="N5" i="144"/>
  <c r="O5" i="144"/>
  <c r="L6" i="144"/>
  <c r="N6" i="144"/>
  <c r="O6" i="144"/>
  <c r="L7" i="144"/>
  <c r="N7" i="144"/>
  <c r="O7" i="144"/>
  <c r="L8" i="144"/>
  <c r="N8" i="144"/>
  <c r="O8" i="144"/>
  <c r="L9" i="144"/>
  <c r="N9" i="144"/>
  <c r="O9" i="144"/>
  <c r="L10" i="144"/>
  <c r="N10" i="144"/>
  <c r="O10" i="144"/>
  <c r="L11" i="144"/>
  <c r="N11" i="144"/>
  <c r="O11" i="144"/>
  <c r="L12" i="144"/>
  <c r="N12" i="144"/>
  <c r="O12" i="144"/>
  <c r="L13" i="144"/>
  <c r="N13" i="144"/>
  <c r="O13" i="144"/>
  <c r="L14" i="144"/>
  <c r="N14" i="144"/>
  <c r="O14" i="144"/>
  <c r="L15" i="144"/>
  <c r="N15" i="144"/>
  <c r="O15" i="144"/>
  <c r="L16" i="144"/>
  <c r="N16" i="144"/>
  <c r="O16" i="144"/>
  <c r="L17" i="144"/>
  <c r="N17" i="144"/>
  <c r="O17" i="144"/>
  <c r="L18" i="144"/>
  <c r="N18" i="144"/>
  <c r="O18" i="144"/>
  <c r="L19" i="144"/>
  <c r="N19" i="144"/>
  <c r="O19" i="144"/>
  <c r="L20" i="144"/>
  <c r="N20" i="144"/>
  <c r="O20" i="144"/>
  <c r="L21" i="144"/>
  <c r="N21" i="144"/>
  <c r="O21" i="144"/>
  <c r="L22" i="144"/>
  <c r="N22" i="144"/>
  <c r="O22" i="144"/>
  <c r="L23" i="144"/>
  <c r="N23" i="144"/>
  <c r="O23" i="144"/>
  <c r="L24" i="144"/>
  <c r="N24" i="144"/>
  <c r="O24" i="144"/>
  <c r="L25" i="144"/>
  <c r="N25" i="144"/>
  <c r="O25" i="144"/>
  <c r="L26" i="144"/>
  <c r="N26" i="144"/>
  <c r="O26" i="144"/>
  <c r="L27" i="144"/>
  <c r="N27" i="144"/>
  <c r="O27" i="144"/>
  <c r="L28" i="144"/>
  <c r="N28" i="144"/>
  <c r="O28" i="144"/>
  <c r="L29" i="144"/>
  <c r="N29" i="144"/>
  <c r="O29" i="144"/>
  <c r="L30" i="144"/>
  <c r="N30" i="144"/>
  <c r="O30" i="144"/>
  <c r="L31" i="144"/>
  <c r="N31" i="144"/>
  <c r="O31" i="144"/>
  <c r="L32" i="144"/>
  <c r="N32" i="144"/>
  <c r="O32" i="144"/>
  <c r="L33" i="144"/>
  <c r="N33" i="144"/>
  <c r="O33" i="144"/>
  <c r="L34" i="144"/>
  <c r="N34" i="144"/>
  <c r="O34" i="144"/>
  <c r="L35" i="144"/>
  <c r="N35" i="144"/>
  <c r="O35" i="144"/>
  <c r="L36" i="144"/>
  <c r="N36" i="144"/>
  <c r="O36" i="144"/>
  <c r="L37" i="144"/>
  <c r="N37" i="144"/>
  <c r="O37" i="144"/>
  <c r="L38" i="144"/>
  <c r="N38" i="144"/>
  <c r="O38" i="144"/>
  <c r="L39" i="144"/>
  <c r="N39" i="144"/>
  <c r="O39" i="144"/>
  <c r="L40" i="144"/>
  <c r="N40" i="144"/>
  <c r="O40" i="144"/>
  <c r="L41" i="144"/>
  <c r="N41" i="144"/>
  <c r="O41" i="144"/>
  <c r="L42" i="144"/>
  <c r="N42" i="144"/>
  <c r="O42" i="144"/>
  <c r="L43" i="144"/>
  <c r="N43" i="144"/>
  <c r="O43" i="144"/>
  <c r="L44" i="144"/>
  <c r="N44" i="144"/>
  <c r="O44" i="144"/>
  <c r="L45" i="144"/>
  <c r="N45" i="144"/>
  <c r="O45" i="144"/>
  <c r="L46" i="144"/>
  <c r="N46" i="144"/>
  <c r="O46" i="144"/>
  <c r="L47" i="144"/>
  <c r="N47" i="144"/>
  <c r="O47" i="144"/>
  <c r="L48" i="144"/>
  <c r="N48" i="144"/>
  <c r="O48" i="144"/>
  <c r="L49" i="144"/>
  <c r="N49" i="144"/>
  <c r="O49" i="144"/>
  <c r="L50" i="144"/>
  <c r="N50" i="144"/>
  <c r="O50" i="144"/>
  <c r="L51" i="144"/>
  <c r="N51" i="144"/>
  <c r="O51" i="144"/>
  <c r="L52" i="144"/>
  <c r="N52" i="144"/>
  <c r="O52" i="144"/>
  <c r="L53" i="144"/>
  <c r="N53" i="144"/>
  <c r="O53" i="144"/>
  <c r="O2" i="144"/>
  <c r="L2" i="144"/>
  <c r="N2" i="144"/>
  <c r="B3" i="144"/>
  <c r="C3" i="144"/>
  <c r="D3" i="144"/>
  <c r="E3" i="144"/>
  <c r="F3" i="144"/>
  <c r="G3" i="144"/>
  <c r="H3" i="144"/>
  <c r="I3" i="144"/>
  <c r="J3" i="144"/>
  <c r="K3" i="144"/>
  <c r="B4" i="144"/>
  <c r="C4" i="144"/>
  <c r="D4" i="144"/>
  <c r="E4" i="144"/>
  <c r="F4" i="144"/>
  <c r="G4" i="144"/>
  <c r="H4" i="144"/>
  <c r="I4" i="144"/>
  <c r="J4" i="144"/>
  <c r="K4" i="144"/>
  <c r="B5" i="144"/>
  <c r="C5" i="144"/>
  <c r="D5" i="144"/>
  <c r="E5" i="144"/>
  <c r="F5" i="144"/>
  <c r="G5" i="144"/>
  <c r="H5" i="144"/>
  <c r="I5" i="144"/>
  <c r="J5" i="144"/>
  <c r="K5" i="144"/>
  <c r="B6" i="144"/>
  <c r="C6" i="144"/>
  <c r="D6" i="144"/>
  <c r="E6" i="144"/>
  <c r="F6" i="144"/>
  <c r="G6" i="144"/>
  <c r="H6" i="144"/>
  <c r="I6" i="144"/>
  <c r="J6" i="144"/>
  <c r="K6" i="144"/>
  <c r="B7" i="144"/>
  <c r="C7" i="144"/>
  <c r="D7" i="144"/>
  <c r="E7" i="144"/>
  <c r="F7" i="144"/>
  <c r="G7" i="144"/>
  <c r="H7" i="144"/>
  <c r="I7" i="144"/>
  <c r="J7" i="144"/>
  <c r="K7" i="144"/>
  <c r="B8" i="144"/>
  <c r="C8" i="144"/>
  <c r="D8" i="144"/>
  <c r="E8" i="144"/>
  <c r="F8" i="144"/>
  <c r="G8" i="144"/>
  <c r="H8" i="144"/>
  <c r="I8" i="144"/>
  <c r="J8" i="144"/>
  <c r="K8" i="144"/>
  <c r="B9" i="144"/>
  <c r="C9" i="144"/>
  <c r="D9" i="144"/>
  <c r="E9" i="144"/>
  <c r="F9" i="144"/>
  <c r="G9" i="144"/>
  <c r="H9" i="144"/>
  <c r="I9" i="144"/>
  <c r="J9" i="144"/>
  <c r="K9" i="144"/>
  <c r="B10" i="144"/>
  <c r="C10" i="144"/>
  <c r="D10" i="144"/>
  <c r="E10" i="144"/>
  <c r="F10" i="144"/>
  <c r="G10" i="144"/>
  <c r="H10" i="144"/>
  <c r="I10" i="144"/>
  <c r="J10" i="144"/>
  <c r="K10" i="144"/>
  <c r="B11" i="144"/>
  <c r="C11" i="144"/>
  <c r="D11" i="144"/>
  <c r="E11" i="144"/>
  <c r="F11" i="144"/>
  <c r="G11" i="144"/>
  <c r="H11" i="144"/>
  <c r="I11" i="144"/>
  <c r="J11" i="144"/>
  <c r="K11" i="144"/>
  <c r="B12" i="144"/>
  <c r="C12" i="144"/>
  <c r="D12" i="144"/>
  <c r="E12" i="144"/>
  <c r="F12" i="144"/>
  <c r="G12" i="144"/>
  <c r="H12" i="144"/>
  <c r="I12" i="144"/>
  <c r="J12" i="144"/>
  <c r="K12" i="144"/>
  <c r="B13" i="144"/>
  <c r="C13" i="144"/>
  <c r="D13" i="144"/>
  <c r="E13" i="144"/>
  <c r="F13" i="144"/>
  <c r="G13" i="144"/>
  <c r="H13" i="144"/>
  <c r="I13" i="144"/>
  <c r="J13" i="144"/>
  <c r="K13" i="144"/>
  <c r="B14" i="144"/>
  <c r="C14" i="144"/>
  <c r="D14" i="144"/>
  <c r="E14" i="144"/>
  <c r="F14" i="144"/>
  <c r="G14" i="144"/>
  <c r="H14" i="144"/>
  <c r="I14" i="144"/>
  <c r="J14" i="144"/>
  <c r="K14" i="144"/>
  <c r="B15" i="144"/>
  <c r="C15" i="144"/>
  <c r="D15" i="144"/>
  <c r="E15" i="144"/>
  <c r="F15" i="144"/>
  <c r="G15" i="144"/>
  <c r="H15" i="144"/>
  <c r="I15" i="144"/>
  <c r="J15" i="144"/>
  <c r="K15" i="144"/>
  <c r="B16" i="144"/>
  <c r="C16" i="144"/>
  <c r="D16" i="144"/>
  <c r="E16" i="144"/>
  <c r="F16" i="144"/>
  <c r="G16" i="144"/>
  <c r="H16" i="144"/>
  <c r="I16" i="144"/>
  <c r="J16" i="144"/>
  <c r="K16" i="144"/>
  <c r="B17" i="144"/>
  <c r="C17" i="144"/>
  <c r="D17" i="144"/>
  <c r="E17" i="144"/>
  <c r="F17" i="144"/>
  <c r="G17" i="144"/>
  <c r="H17" i="144"/>
  <c r="I17" i="144"/>
  <c r="J17" i="144"/>
  <c r="K17" i="144"/>
  <c r="B18" i="144"/>
  <c r="C18" i="144"/>
  <c r="D18" i="144"/>
  <c r="E18" i="144"/>
  <c r="F18" i="144"/>
  <c r="G18" i="144"/>
  <c r="H18" i="144"/>
  <c r="I18" i="144"/>
  <c r="J18" i="144"/>
  <c r="K18" i="144"/>
  <c r="B19" i="144"/>
  <c r="C19" i="144"/>
  <c r="D19" i="144"/>
  <c r="E19" i="144"/>
  <c r="F19" i="144"/>
  <c r="G19" i="144"/>
  <c r="H19" i="144"/>
  <c r="I19" i="144"/>
  <c r="J19" i="144"/>
  <c r="K19" i="144"/>
  <c r="B20" i="144"/>
  <c r="C20" i="144"/>
  <c r="D20" i="144"/>
  <c r="E20" i="144"/>
  <c r="F20" i="144"/>
  <c r="G20" i="144"/>
  <c r="H20" i="144"/>
  <c r="I20" i="144"/>
  <c r="J20" i="144"/>
  <c r="K20" i="144"/>
  <c r="B21" i="144"/>
  <c r="C21" i="144"/>
  <c r="D21" i="144"/>
  <c r="E21" i="144"/>
  <c r="F21" i="144"/>
  <c r="G21" i="144"/>
  <c r="H21" i="144"/>
  <c r="I21" i="144"/>
  <c r="J21" i="144"/>
  <c r="K21" i="144"/>
  <c r="B22" i="144"/>
  <c r="C22" i="144"/>
  <c r="D22" i="144"/>
  <c r="E22" i="144"/>
  <c r="F22" i="144"/>
  <c r="G22" i="144"/>
  <c r="H22" i="144"/>
  <c r="I22" i="144"/>
  <c r="J22" i="144"/>
  <c r="K22" i="144"/>
  <c r="B23" i="144"/>
  <c r="C23" i="144"/>
  <c r="D23" i="144"/>
  <c r="E23" i="144"/>
  <c r="F23" i="144"/>
  <c r="G23" i="144"/>
  <c r="H23" i="144"/>
  <c r="I23" i="144"/>
  <c r="J23" i="144"/>
  <c r="K23" i="144"/>
  <c r="B24" i="144"/>
  <c r="C24" i="144"/>
  <c r="D24" i="144"/>
  <c r="E24" i="144"/>
  <c r="F24" i="144"/>
  <c r="G24" i="144"/>
  <c r="H24" i="144"/>
  <c r="I24" i="144"/>
  <c r="J24" i="144"/>
  <c r="K24" i="144"/>
  <c r="B25" i="144"/>
  <c r="C25" i="144"/>
  <c r="D25" i="144"/>
  <c r="E25" i="144"/>
  <c r="F25" i="144"/>
  <c r="G25" i="144"/>
  <c r="H25" i="144"/>
  <c r="I25" i="144"/>
  <c r="J25" i="144"/>
  <c r="K25" i="144"/>
  <c r="B26" i="144"/>
  <c r="C26" i="144"/>
  <c r="D26" i="144"/>
  <c r="E26" i="144"/>
  <c r="F26" i="144"/>
  <c r="G26" i="144"/>
  <c r="H26" i="144"/>
  <c r="I26" i="144"/>
  <c r="J26" i="144"/>
  <c r="K26" i="144"/>
  <c r="B27" i="144"/>
  <c r="C27" i="144"/>
  <c r="D27" i="144"/>
  <c r="E27" i="144"/>
  <c r="F27" i="144"/>
  <c r="G27" i="144"/>
  <c r="H27" i="144"/>
  <c r="I27" i="144"/>
  <c r="J27" i="144"/>
  <c r="K27" i="144"/>
  <c r="B28" i="144"/>
  <c r="C28" i="144"/>
  <c r="D28" i="144"/>
  <c r="E28" i="144"/>
  <c r="F28" i="144"/>
  <c r="G28" i="144"/>
  <c r="H28" i="144"/>
  <c r="I28" i="144"/>
  <c r="J28" i="144"/>
  <c r="K28" i="144"/>
  <c r="B29" i="144"/>
  <c r="C29" i="144"/>
  <c r="D29" i="144"/>
  <c r="E29" i="144"/>
  <c r="F29" i="144"/>
  <c r="G29" i="144"/>
  <c r="H29" i="144"/>
  <c r="I29" i="144"/>
  <c r="J29" i="144"/>
  <c r="K29" i="144"/>
  <c r="B30" i="144"/>
  <c r="C30" i="144"/>
  <c r="D30" i="144"/>
  <c r="E30" i="144"/>
  <c r="F30" i="144"/>
  <c r="G30" i="144"/>
  <c r="H30" i="144"/>
  <c r="I30" i="144"/>
  <c r="J30" i="144"/>
  <c r="K30" i="144"/>
  <c r="B31" i="144"/>
  <c r="C31" i="144"/>
  <c r="D31" i="144"/>
  <c r="E31" i="144"/>
  <c r="F31" i="144"/>
  <c r="G31" i="144"/>
  <c r="H31" i="144"/>
  <c r="I31" i="144"/>
  <c r="J31" i="144"/>
  <c r="K31" i="144"/>
  <c r="B32" i="144"/>
  <c r="C32" i="144"/>
  <c r="D32" i="144"/>
  <c r="E32" i="144"/>
  <c r="F32" i="144"/>
  <c r="G32" i="144"/>
  <c r="H32" i="144"/>
  <c r="I32" i="144"/>
  <c r="J32" i="144"/>
  <c r="K32" i="144"/>
  <c r="B33" i="144"/>
  <c r="C33" i="144"/>
  <c r="D33" i="144"/>
  <c r="E33" i="144"/>
  <c r="F33" i="144"/>
  <c r="G33" i="144"/>
  <c r="H33" i="144"/>
  <c r="I33" i="144"/>
  <c r="J33" i="144"/>
  <c r="K33" i="144"/>
  <c r="B34" i="144"/>
  <c r="C34" i="144"/>
  <c r="D34" i="144"/>
  <c r="E34" i="144"/>
  <c r="F34" i="144"/>
  <c r="G34" i="144"/>
  <c r="H34" i="144"/>
  <c r="I34" i="144"/>
  <c r="J34" i="144"/>
  <c r="K34" i="144"/>
  <c r="B35" i="144"/>
  <c r="C35" i="144"/>
  <c r="D35" i="144"/>
  <c r="E35" i="144"/>
  <c r="F35" i="144"/>
  <c r="G35" i="144"/>
  <c r="H35" i="144"/>
  <c r="I35" i="144"/>
  <c r="J35" i="144"/>
  <c r="K35" i="144"/>
  <c r="B36" i="144"/>
  <c r="C36" i="144"/>
  <c r="D36" i="144"/>
  <c r="E36" i="144"/>
  <c r="F36" i="144"/>
  <c r="G36" i="144"/>
  <c r="H36" i="144"/>
  <c r="I36" i="144"/>
  <c r="J36" i="144"/>
  <c r="K36" i="144"/>
  <c r="B37" i="144"/>
  <c r="C37" i="144"/>
  <c r="D37" i="144"/>
  <c r="E37" i="144"/>
  <c r="F37" i="144"/>
  <c r="G37" i="144"/>
  <c r="H37" i="144"/>
  <c r="I37" i="144"/>
  <c r="J37" i="144"/>
  <c r="K37" i="144"/>
  <c r="B38" i="144"/>
  <c r="C38" i="144"/>
  <c r="D38" i="144"/>
  <c r="E38" i="144"/>
  <c r="F38" i="144"/>
  <c r="G38" i="144"/>
  <c r="H38" i="144"/>
  <c r="I38" i="144"/>
  <c r="J38" i="144"/>
  <c r="K38" i="144"/>
  <c r="B39" i="144"/>
  <c r="C39" i="144"/>
  <c r="D39" i="144"/>
  <c r="E39" i="144"/>
  <c r="F39" i="144"/>
  <c r="G39" i="144"/>
  <c r="H39" i="144"/>
  <c r="I39" i="144"/>
  <c r="J39" i="144"/>
  <c r="K39" i="144"/>
  <c r="B40" i="144"/>
  <c r="C40" i="144"/>
  <c r="D40" i="144"/>
  <c r="E40" i="144"/>
  <c r="F40" i="144"/>
  <c r="G40" i="144"/>
  <c r="H40" i="144"/>
  <c r="I40" i="144"/>
  <c r="J40" i="144"/>
  <c r="K40" i="144"/>
  <c r="B41" i="144"/>
  <c r="C41" i="144"/>
  <c r="D41" i="144"/>
  <c r="E41" i="144"/>
  <c r="F41" i="144"/>
  <c r="G41" i="144"/>
  <c r="H41" i="144"/>
  <c r="I41" i="144"/>
  <c r="J41" i="144"/>
  <c r="K41" i="144"/>
  <c r="B42" i="144"/>
  <c r="C42" i="144"/>
  <c r="D42" i="144"/>
  <c r="E42" i="144"/>
  <c r="F42" i="144"/>
  <c r="G42" i="144"/>
  <c r="H42" i="144"/>
  <c r="I42" i="144"/>
  <c r="J42" i="144"/>
  <c r="K42" i="144"/>
  <c r="B43" i="144"/>
  <c r="C43" i="144"/>
  <c r="D43" i="144"/>
  <c r="E43" i="144"/>
  <c r="F43" i="144"/>
  <c r="G43" i="144"/>
  <c r="H43" i="144"/>
  <c r="I43" i="144"/>
  <c r="J43" i="144"/>
  <c r="K43" i="144"/>
  <c r="B44" i="144"/>
  <c r="C44" i="144"/>
  <c r="D44" i="144"/>
  <c r="E44" i="144"/>
  <c r="F44" i="144"/>
  <c r="G44" i="144"/>
  <c r="H44" i="144"/>
  <c r="I44" i="144"/>
  <c r="J44" i="144"/>
  <c r="K44" i="144"/>
  <c r="B45" i="144"/>
  <c r="C45" i="144"/>
  <c r="D45" i="144"/>
  <c r="E45" i="144"/>
  <c r="F45" i="144"/>
  <c r="G45" i="144"/>
  <c r="H45" i="144"/>
  <c r="I45" i="144"/>
  <c r="J45" i="144"/>
  <c r="K45" i="144"/>
  <c r="B46" i="144"/>
  <c r="C46" i="144"/>
  <c r="D46" i="144"/>
  <c r="E46" i="144"/>
  <c r="F46" i="144"/>
  <c r="G46" i="144"/>
  <c r="H46" i="144"/>
  <c r="I46" i="144"/>
  <c r="J46" i="144"/>
  <c r="K46" i="144"/>
  <c r="B47" i="144"/>
  <c r="C47" i="144"/>
  <c r="D47" i="144"/>
  <c r="E47" i="144"/>
  <c r="F47" i="144"/>
  <c r="G47" i="144"/>
  <c r="H47" i="144"/>
  <c r="I47" i="144"/>
  <c r="J47" i="144"/>
  <c r="K47" i="144"/>
  <c r="B48" i="144"/>
  <c r="C48" i="144"/>
  <c r="D48" i="144"/>
  <c r="E48" i="144"/>
  <c r="F48" i="144"/>
  <c r="G48" i="144"/>
  <c r="H48" i="144"/>
  <c r="I48" i="144"/>
  <c r="J48" i="144"/>
  <c r="K48" i="144"/>
  <c r="B49" i="144"/>
  <c r="C49" i="144"/>
  <c r="D49" i="144"/>
  <c r="E49" i="144"/>
  <c r="F49" i="144"/>
  <c r="G49" i="144"/>
  <c r="H49" i="144"/>
  <c r="I49" i="144"/>
  <c r="J49" i="144"/>
  <c r="K49" i="144"/>
  <c r="B50" i="144"/>
  <c r="C50" i="144"/>
  <c r="D50" i="144"/>
  <c r="E50" i="144"/>
  <c r="F50" i="144"/>
  <c r="G50" i="144"/>
  <c r="H50" i="144"/>
  <c r="I50" i="144"/>
  <c r="J50" i="144"/>
  <c r="K50" i="144"/>
  <c r="B51" i="144"/>
  <c r="C51" i="144"/>
  <c r="D51" i="144"/>
  <c r="E51" i="144"/>
  <c r="F51" i="144"/>
  <c r="G51" i="144"/>
  <c r="H51" i="144"/>
  <c r="I51" i="144"/>
  <c r="J51" i="144"/>
  <c r="K51" i="144"/>
  <c r="B52" i="144"/>
  <c r="C52" i="144"/>
  <c r="D52" i="144"/>
  <c r="E52" i="144"/>
  <c r="F52" i="144"/>
  <c r="G52" i="144"/>
  <c r="H52" i="144"/>
  <c r="I52" i="144"/>
  <c r="J52" i="144"/>
  <c r="K52" i="144"/>
  <c r="B53" i="144"/>
  <c r="C53" i="144"/>
  <c r="D53" i="144"/>
  <c r="E53" i="144"/>
  <c r="F53" i="144"/>
  <c r="G53" i="144"/>
  <c r="H53" i="144"/>
  <c r="I53" i="144"/>
  <c r="J53" i="144"/>
  <c r="K53" i="144"/>
  <c r="B2" i="144"/>
  <c r="C2" i="144"/>
  <c r="D2" i="144"/>
  <c r="E2" i="144"/>
  <c r="F2" i="144"/>
  <c r="G2" i="144"/>
  <c r="H2" i="144"/>
  <c r="I2" i="144"/>
  <c r="J2" i="144"/>
  <c r="K2" i="144"/>
  <c r="B3" i="143"/>
  <c r="C3" i="143"/>
  <c r="D3" i="143"/>
  <c r="E3" i="143"/>
  <c r="F3" i="143"/>
  <c r="G3" i="143"/>
  <c r="H3" i="143"/>
  <c r="I3" i="143"/>
  <c r="J3" i="143"/>
  <c r="K3" i="143"/>
  <c r="B4" i="143"/>
  <c r="C4" i="143"/>
  <c r="D4" i="143"/>
  <c r="E4" i="143"/>
  <c r="F4" i="143"/>
  <c r="G4" i="143"/>
  <c r="H4" i="143"/>
  <c r="I4" i="143"/>
  <c r="J4" i="143"/>
  <c r="K4" i="143"/>
  <c r="B5" i="143"/>
  <c r="C5" i="143"/>
  <c r="D5" i="143"/>
  <c r="E5" i="143"/>
  <c r="F5" i="143"/>
  <c r="G5" i="143"/>
  <c r="H5" i="143"/>
  <c r="I5" i="143"/>
  <c r="J5" i="143"/>
  <c r="K5" i="143"/>
  <c r="B6" i="143"/>
  <c r="C6" i="143"/>
  <c r="D6" i="143"/>
  <c r="E6" i="143"/>
  <c r="F6" i="143"/>
  <c r="G6" i="143"/>
  <c r="H6" i="143"/>
  <c r="I6" i="143"/>
  <c r="J6" i="143"/>
  <c r="K6" i="143"/>
  <c r="B7" i="143"/>
  <c r="C7" i="143"/>
  <c r="D7" i="143"/>
  <c r="E7" i="143"/>
  <c r="F7" i="143"/>
  <c r="G7" i="143"/>
  <c r="H7" i="143"/>
  <c r="I7" i="143"/>
  <c r="J7" i="143"/>
  <c r="K7" i="143"/>
  <c r="B8" i="143"/>
  <c r="C8" i="143"/>
  <c r="D8" i="143"/>
  <c r="E8" i="143"/>
  <c r="F8" i="143"/>
  <c r="G8" i="143"/>
  <c r="H8" i="143"/>
  <c r="I8" i="143"/>
  <c r="J8" i="143"/>
  <c r="K8" i="143"/>
  <c r="B9" i="143"/>
  <c r="C9" i="143"/>
  <c r="D9" i="143"/>
  <c r="E9" i="143"/>
  <c r="F9" i="143"/>
  <c r="G9" i="143"/>
  <c r="H9" i="143"/>
  <c r="I9" i="143"/>
  <c r="J9" i="143"/>
  <c r="K9" i="143"/>
  <c r="B10" i="143"/>
  <c r="C10" i="143"/>
  <c r="D10" i="143"/>
  <c r="E10" i="143"/>
  <c r="F10" i="143"/>
  <c r="G10" i="143"/>
  <c r="H10" i="143"/>
  <c r="I10" i="143"/>
  <c r="J10" i="143"/>
  <c r="K10" i="143"/>
  <c r="B11" i="143"/>
  <c r="C11" i="143"/>
  <c r="D11" i="143"/>
  <c r="E11" i="143"/>
  <c r="F11" i="143"/>
  <c r="G11" i="143"/>
  <c r="H11" i="143"/>
  <c r="I11" i="143"/>
  <c r="J11" i="143"/>
  <c r="K11" i="143"/>
  <c r="B12" i="143"/>
  <c r="C12" i="143"/>
  <c r="D12" i="143"/>
  <c r="E12" i="143"/>
  <c r="F12" i="143"/>
  <c r="G12" i="143"/>
  <c r="H12" i="143"/>
  <c r="I12" i="143"/>
  <c r="J12" i="143"/>
  <c r="K12" i="143"/>
  <c r="B13" i="143"/>
  <c r="C13" i="143"/>
  <c r="D13" i="143"/>
  <c r="E13" i="143"/>
  <c r="F13" i="143"/>
  <c r="G13" i="143"/>
  <c r="H13" i="143"/>
  <c r="I13" i="143"/>
  <c r="J13" i="143"/>
  <c r="K13" i="143"/>
  <c r="B14" i="143"/>
  <c r="C14" i="143"/>
  <c r="D14" i="143"/>
  <c r="E14" i="143"/>
  <c r="F14" i="143"/>
  <c r="G14" i="143"/>
  <c r="H14" i="143"/>
  <c r="I14" i="143"/>
  <c r="J14" i="143"/>
  <c r="K14" i="143"/>
  <c r="B15" i="143"/>
  <c r="C15" i="143"/>
  <c r="D15" i="143"/>
  <c r="E15" i="143"/>
  <c r="F15" i="143"/>
  <c r="G15" i="143"/>
  <c r="H15" i="143"/>
  <c r="I15" i="143"/>
  <c r="J15" i="143"/>
  <c r="K15" i="143"/>
  <c r="B16" i="143"/>
  <c r="C16" i="143"/>
  <c r="D16" i="143"/>
  <c r="E16" i="143"/>
  <c r="F16" i="143"/>
  <c r="G16" i="143"/>
  <c r="H16" i="143"/>
  <c r="I16" i="143"/>
  <c r="J16" i="143"/>
  <c r="K16" i="143"/>
  <c r="B17" i="143"/>
  <c r="C17" i="143"/>
  <c r="D17" i="143"/>
  <c r="E17" i="143"/>
  <c r="F17" i="143"/>
  <c r="G17" i="143"/>
  <c r="H17" i="143"/>
  <c r="I17" i="143"/>
  <c r="J17" i="143"/>
  <c r="K17" i="143"/>
  <c r="B18" i="143"/>
  <c r="C18" i="143"/>
  <c r="D18" i="143"/>
  <c r="E18" i="143"/>
  <c r="F18" i="143"/>
  <c r="G18" i="143"/>
  <c r="H18" i="143"/>
  <c r="I18" i="143"/>
  <c r="J18" i="143"/>
  <c r="K18" i="143"/>
  <c r="B19" i="143"/>
  <c r="C19" i="143"/>
  <c r="D19" i="143"/>
  <c r="E19" i="143"/>
  <c r="F19" i="143"/>
  <c r="G19" i="143"/>
  <c r="H19" i="143"/>
  <c r="I19" i="143"/>
  <c r="J19" i="143"/>
  <c r="K19" i="143"/>
  <c r="B20" i="143"/>
  <c r="C20" i="143"/>
  <c r="D20" i="143"/>
  <c r="E20" i="143"/>
  <c r="F20" i="143"/>
  <c r="G20" i="143"/>
  <c r="H20" i="143"/>
  <c r="I20" i="143"/>
  <c r="J20" i="143"/>
  <c r="K20" i="143"/>
  <c r="B21" i="143"/>
  <c r="C21" i="143"/>
  <c r="D21" i="143"/>
  <c r="E21" i="143"/>
  <c r="F21" i="143"/>
  <c r="G21" i="143"/>
  <c r="H21" i="143"/>
  <c r="I21" i="143"/>
  <c r="J21" i="143"/>
  <c r="K21" i="143"/>
  <c r="B22" i="143"/>
  <c r="C22" i="143"/>
  <c r="D22" i="143"/>
  <c r="E22" i="143"/>
  <c r="F22" i="143"/>
  <c r="G22" i="143"/>
  <c r="H22" i="143"/>
  <c r="I22" i="143"/>
  <c r="J22" i="143"/>
  <c r="K22" i="143"/>
  <c r="B23" i="143"/>
  <c r="C23" i="143"/>
  <c r="D23" i="143"/>
  <c r="E23" i="143"/>
  <c r="F23" i="143"/>
  <c r="G23" i="143"/>
  <c r="H23" i="143"/>
  <c r="I23" i="143"/>
  <c r="J23" i="143"/>
  <c r="K23" i="143"/>
  <c r="B24" i="143"/>
  <c r="C24" i="143"/>
  <c r="D24" i="143"/>
  <c r="E24" i="143"/>
  <c r="F24" i="143"/>
  <c r="G24" i="143"/>
  <c r="H24" i="143"/>
  <c r="I24" i="143"/>
  <c r="J24" i="143"/>
  <c r="K24" i="143"/>
  <c r="B25" i="143"/>
  <c r="C25" i="143"/>
  <c r="D25" i="143"/>
  <c r="E25" i="143"/>
  <c r="F25" i="143"/>
  <c r="G25" i="143"/>
  <c r="H25" i="143"/>
  <c r="I25" i="143"/>
  <c r="J25" i="143"/>
  <c r="K25" i="143"/>
  <c r="B26" i="143"/>
  <c r="C26" i="143"/>
  <c r="D26" i="143"/>
  <c r="E26" i="143"/>
  <c r="F26" i="143"/>
  <c r="G26" i="143"/>
  <c r="H26" i="143"/>
  <c r="I26" i="143"/>
  <c r="J26" i="143"/>
  <c r="K26" i="143"/>
  <c r="B27" i="143"/>
  <c r="C27" i="143"/>
  <c r="D27" i="143"/>
  <c r="E27" i="143"/>
  <c r="F27" i="143"/>
  <c r="G27" i="143"/>
  <c r="H27" i="143"/>
  <c r="I27" i="143"/>
  <c r="J27" i="143"/>
  <c r="K27" i="143"/>
  <c r="B28" i="143"/>
  <c r="C28" i="143"/>
  <c r="D28" i="143"/>
  <c r="E28" i="143"/>
  <c r="F28" i="143"/>
  <c r="G28" i="143"/>
  <c r="H28" i="143"/>
  <c r="I28" i="143"/>
  <c r="J28" i="143"/>
  <c r="K28" i="143"/>
  <c r="B29" i="143"/>
  <c r="C29" i="143"/>
  <c r="D29" i="143"/>
  <c r="E29" i="143"/>
  <c r="F29" i="143"/>
  <c r="G29" i="143"/>
  <c r="H29" i="143"/>
  <c r="I29" i="143"/>
  <c r="J29" i="143"/>
  <c r="K29" i="143"/>
  <c r="B30" i="143"/>
  <c r="C30" i="143"/>
  <c r="D30" i="143"/>
  <c r="E30" i="143"/>
  <c r="F30" i="143"/>
  <c r="G30" i="143"/>
  <c r="H30" i="143"/>
  <c r="I30" i="143"/>
  <c r="J30" i="143"/>
  <c r="K30" i="143"/>
  <c r="B31" i="143"/>
  <c r="C31" i="143"/>
  <c r="D31" i="143"/>
  <c r="E31" i="143"/>
  <c r="F31" i="143"/>
  <c r="G31" i="143"/>
  <c r="H31" i="143"/>
  <c r="I31" i="143"/>
  <c r="J31" i="143"/>
  <c r="K31" i="143"/>
  <c r="B32" i="143"/>
  <c r="C32" i="143"/>
  <c r="D32" i="143"/>
  <c r="E32" i="143"/>
  <c r="F32" i="143"/>
  <c r="G32" i="143"/>
  <c r="H32" i="143"/>
  <c r="I32" i="143"/>
  <c r="J32" i="143"/>
  <c r="K32" i="143"/>
  <c r="B33" i="143"/>
  <c r="C33" i="143"/>
  <c r="D33" i="143"/>
  <c r="E33" i="143"/>
  <c r="F33" i="143"/>
  <c r="G33" i="143"/>
  <c r="H33" i="143"/>
  <c r="I33" i="143"/>
  <c r="J33" i="143"/>
  <c r="K33" i="143"/>
  <c r="B34" i="143"/>
  <c r="C34" i="143"/>
  <c r="D34" i="143"/>
  <c r="E34" i="143"/>
  <c r="F34" i="143"/>
  <c r="G34" i="143"/>
  <c r="H34" i="143"/>
  <c r="I34" i="143"/>
  <c r="J34" i="143"/>
  <c r="K34" i="143"/>
  <c r="B35" i="143"/>
  <c r="C35" i="143"/>
  <c r="D35" i="143"/>
  <c r="E35" i="143"/>
  <c r="F35" i="143"/>
  <c r="G35" i="143"/>
  <c r="H35" i="143"/>
  <c r="I35" i="143"/>
  <c r="J35" i="143"/>
  <c r="K35" i="143"/>
  <c r="B36" i="143"/>
  <c r="C36" i="143"/>
  <c r="D36" i="143"/>
  <c r="E36" i="143"/>
  <c r="F36" i="143"/>
  <c r="G36" i="143"/>
  <c r="H36" i="143"/>
  <c r="I36" i="143"/>
  <c r="J36" i="143"/>
  <c r="K36" i="143"/>
  <c r="B37" i="143"/>
  <c r="C37" i="143"/>
  <c r="D37" i="143"/>
  <c r="E37" i="143"/>
  <c r="F37" i="143"/>
  <c r="G37" i="143"/>
  <c r="H37" i="143"/>
  <c r="I37" i="143"/>
  <c r="J37" i="143"/>
  <c r="K37" i="143"/>
  <c r="B38" i="143"/>
  <c r="C38" i="143"/>
  <c r="D38" i="143"/>
  <c r="E38" i="143"/>
  <c r="F38" i="143"/>
  <c r="G38" i="143"/>
  <c r="H38" i="143"/>
  <c r="I38" i="143"/>
  <c r="J38" i="143"/>
  <c r="K38" i="143"/>
  <c r="B39" i="143"/>
  <c r="C39" i="143"/>
  <c r="D39" i="143"/>
  <c r="E39" i="143"/>
  <c r="F39" i="143"/>
  <c r="G39" i="143"/>
  <c r="H39" i="143"/>
  <c r="I39" i="143"/>
  <c r="J39" i="143"/>
  <c r="K39" i="143"/>
  <c r="B40" i="143"/>
  <c r="C40" i="143"/>
  <c r="D40" i="143"/>
  <c r="E40" i="143"/>
  <c r="F40" i="143"/>
  <c r="G40" i="143"/>
  <c r="H40" i="143"/>
  <c r="I40" i="143"/>
  <c r="J40" i="143"/>
  <c r="K40" i="143"/>
  <c r="B41" i="143"/>
  <c r="C41" i="143"/>
  <c r="D41" i="143"/>
  <c r="E41" i="143"/>
  <c r="F41" i="143"/>
  <c r="G41" i="143"/>
  <c r="H41" i="143"/>
  <c r="I41" i="143"/>
  <c r="J41" i="143"/>
  <c r="K41" i="143"/>
  <c r="B42" i="143"/>
  <c r="C42" i="143"/>
  <c r="D42" i="143"/>
  <c r="E42" i="143"/>
  <c r="F42" i="143"/>
  <c r="G42" i="143"/>
  <c r="H42" i="143"/>
  <c r="I42" i="143"/>
  <c r="J42" i="143"/>
  <c r="K42" i="143"/>
  <c r="B43" i="143"/>
  <c r="C43" i="143"/>
  <c r="D43" i="143"/>
  <c r="E43" i="143"/>
  <c r="F43" i="143"/>
  <c r="G43" i="143"/>
  <c r="H43" i="143"/>
  <c r="I43" i="143"/>
  <c r="J43" i="143"/>
  <c r="K43" i="143"/>
  <c r="B44" i="143"/>
  <c r="C44" i="143"/>
  <c r="D44" i="143"/>
  <c r="E44" i="143"/>
  <c r="F44" i="143"/>
  <c r="G44" i="143"/>
  <c r="H44" i="143"/>
  <c r="I44" i="143"/>
  <c r="J44" i="143"/>
  <c r="K44" i="143"/>
  <c r="B45" i="143"/>
  <c r="C45" i="143"/>
  <c r="D45" i="143"/>
  <c r="E45" i="143"/>
  <c r="F45" i="143"/>
  <c r="G45" i="143"/>
  <c r="H45" i="143"/>
  <c r="I45" i="143"/>
  <c r="J45" i="143"/>
  <c r="K45" i="143"/>
  <c r="B46" i="143"/>
  <c r="C46" i="143"/>
  <c r="D46" i="143"/>
  <c r="E46" i="143"/>
  <c r="F46" i="143"/>
  <c r="G46" i="143"/>
  <c r="H46" i="143"/>
  <c r="I46" i="143"/>
  <c r="J46" i="143"/>
  <c r="K46" i="143"/>
  <c r="B47" i="143"/>
  <c r="C47" i="143"/>
  <c r="D47" i="143"/>
  <c r="E47" i="143"/>
  <c r="F47" i="143"/>
  <c r="G47" i="143"/>
  <c r="H47" i="143"/>
  <c r="I47" i="143"/>
  <c r="J47" i="143"/>
  <c r="K47" i="143"/>
  <c r="B48" i="143"/>
  <c r="C48" i="143"/>
  <c r="D48" i="143"/>
  <c r="E48" i="143"/>
  <c r="F48" i="143"/>
  <c r="G48" i="143"/>
  <c r="H48" i="143"/>
  <c r="I48" i="143"/>
  <c r="J48" i="143"/>
  <c r="K48" i="143"/>
  <c r="B49" i="143"/>
  <c r="C49" i="143"/>
  <c r="D49" i="143"/>
  <c r="E49" i="143"/>
  <c r="F49" i="143"/>
  <c r="G49" i="143"/>
  <c r="H49" i="143"/>
  <c r="I49" i="143"/>
  <c r="J49" i="143"/>
  <c r="K49" i="143"/>
  <c r="B50" i="143"/>
  <c r="C50" i="143"/>
  <c r="D50" i="143"/>
  <c r="E50" i="143"/>
  <c r="F50" i="143"/>
  <c r="G50" i="143"/>
  <c r="H50" i="143"/>
  <c r="I50" i="143"/>
  <c r="J50" i="143"/>
  <c r="K50" i="143"/>
  <c r="B51" i="143"/>
  <c r="C51" i="143"/>
  <c r="D51" i="143"/>
  <c r="E51" i="143"/>
  <c r="F51" i="143"/>
  <c r="G51" i="143"/>
  <c r="H51" i="143"/>
  <c r="I51" i="143"/>
  <c r="J51" i="143"/>
  <c r="K51" i="143"/>
  <c r="B52" i="143"/>
  <c r="C52" i="143"/>
  <c r="D52" i="143"/>
  <c r="E52" i="143"/>
  <c r="F52" i="143"/>
  <c r="G52" i="143"/>
  <c r="H52" i="143"/>
  <c r="I52" i="143"/>
  <c r="J52" i="143"/>
  <c r="K52" i="143"/>
  <c r="B53" i="143"/>
  <c r="C53" i="143"/>
  <c r="D53" i="143"/>
  <c r="E53" i="143"/>
  <c r="F53" i="143"/>
  <c r="G53" i="143"/>
  <c r="H53" i="143"/>
  <c r="I53" i="143"/>
  <c r="J53" i="143"/>
  <c r="K53" i="143"/>
  <c r="K2" i="143"/>
  <c r="J2" i="143"/>
  <c r="I2" i="143"/>
  <c r="H2" i="143"/>
  <c r="G2" i="143"/>
  <c r="F2" i="143"/>
  <c r="E2" i="143"/>
  <c r="D2" i="143"/>
  <c r="C2" i="143"/>
  <c r="B2" i="143"/>
  <c r="DX2" i="158"/>
  <c r="DW2" i="158"/>
  <c r="DV2" i="158"/>
  <c r="DT2" i="158"/>
  <c r="DS2" i="158"/>
  <c r="DR2" i="158"/>
  <c r="DX53" i="158"/>
  <c r="DW53" i="158"/>
  <c r="DV53" i="158"/>
  <c r="DT53" i="158"/>
  <c r="DS53" i="158"/>
  <c r="DR53" i="158"/>
  <c r="DX52" i="158"/>
  <c r="DW52" i="158"/>
  <c r="DV52" i="158"/>
  <c r="DT52" i="158"/>
  <c r="DS52" i="158"/>
  <c r="DR52" i="158"/>
  <c r="DX51" i="158"/>
  <c r="DW51" i="158"/>
  <c r="DV51" i="158"/>
  <c r="DT51" i="158"/>
  <c r="DS51" i="158"/>
  <c r="DR51" i="158"/>
  <c r="DX50" i="158"/>
  <c r="DW50" i="158"/>
  <c r="DV50" i="158"/>
  <c r="DT50" i="158"/>
  <c r="DS50" i="158"/>
  <c r="DR50" i="158"/>
  <c r="DX49" i="158"/>
  <c r="DW49" i="158"/>
  <c r="DV49" i="158"/>
  <c r="DT49" i="158"/>
  <c r="DS49" i="158"/>
  <c r="DR49" i="158"/>
  <c r="DX48" i="158"/>
  <c r="DW48" i="158"/>
  <c r="DV48" i="158"/>
  <c r="DT48" i="158"/>
  <c r="DS48" i="158"/>
  <c r="DR48" i="158"/>
  <c r="DX47" i="158"/>
  <c r="DW47" i="158"/>
  <c r="DV47" i="158"/>
  <c r="DT47" i="158"/>
  <c r="DS47" i="158"/>
  <c r="DR47" i="158"/>
  <c r="DX46" i="158"/>
  <c r="DW46" i="158"/>
  <c r="DV46" i="158"/>
  <c r="DT46" i="158"/>
  <c r="DS46" i="158"/>
  <c r="DR46" i="158"/>
  <c r="DX45" i="158"/>
  <c r="DW45" i="158"/>
  <c r="DV45" i="158"/>
  <c r="DT45" i="158"/>
  <c r="DS45" i="158"/>
  <c r="DR45" i="158"/>
  <c r="DX44" i="158"/>
  <c r="DW44" i="158"/>
  <c r="DV44" i="158"/>
  <c r="DT44" i="158"/>
  <c r="DS44" i="158"/>
  <c r="DR44" i="158"/>
  <c r="DX43" i="158"/>
  <c r="DW43" i="158"/>
  <c r="DV43" i="158"/>
  <c r="DT43" i="158"/>
  <c r="DS43" i="158"/>
  <c r="DR43" i="158"/>
  <c r="DX42" i="158"/>
  <c r="DW42" i="158"/>
  <c r="DV42" i="158"/>
  <c r="DT42" i="158"/>
  <c r="DS42" i="158"/>
  <c r="DR42" i="158"/>
  <c r="DX41" i="158"/>
  <c r="DW41" i="158"/>
  <c r="DV41" i="158"/>
  <c r="DT41" i="158"/>
  <c r="DS41" i="158"/>
  <c r="DR41" i="158"/>
  <c r="DX40" i="158"/>
  <c r="DW40" i="158"/>
  <c r="DV40" i="158"/>
  <c r="DT40" i="158"/>
  <c r="DS40" i="158"/>
  <c r="DR40" i="158"/>
  <c r="DX39" i="158"/>
  <c r="DW39" i="158"/>
  <c r="DV39" i="158"/>
  <c r="DT39" i="158"/>
  <c r="DS39" i="158"/>
  <c r="DR39" i="158"/>
  <c r="DX38" i="158"/>
  <c r="DW38" i="158"/>
  <c r="DV38" i="158"/>
  <c r="DT38" i="158"/>
  <c r="DS38" i="158"/>
  <c r="DR38" i="158"/>
  <c r="DX37" i="158"/>
  <c r="DW37" i="158"/>
  <c r="DV37" i="158"/>
  <c r="DT37" i="158"/>
  <c r="DS37" i="158"/>
  <c r="DR37" i="158"/>
  <c r="DX36" i="158"/>
  <c r="DW36" i="158"/>
  <c r="DV36" i="158"/>
  <c r="DT36" i="158"/>
  <c r="DS36" i="158"/>
  <c r="DR36" i="158"/>
  <c r="DX35" i="158"/>
  <c r="DW35" i="158"/>
  <c r="DV35" i="158"/>
  <c r="DT35" i="158"/>
  <c r="DS35" i="158"/>
  <c r="DR35" i="158"/>
  <c r="DX34" i="158"/>
  <c r="DW34" i="158"/>
  <c r="DV34" i="158"/>
  <c r="DT34" i="158"/>
  <c r="DS34" i="158"/>
  <c r="DR34" i="158"/>
  <c r="DX33" i="158"/>
  <c r="DW33" i="158"/>
  <c r="DV33" i="158"/>
  <c r="DT33" i="158"/>
  <c r="DS33" i="158"/>
  <c r="DR33" i="158"/>
  <c r="DX32" i="158"/>
  <c r="DW32" i="158"/>
  <c r="DV32" i="158"/>
  <c r="DT32" i="158"/>
  <c r="DS32" i="158"/>
  <c r="DR32" i="158"/>
  <c r="DX31" i="158"/>
  <c r="DW31" i="158"/>
  <c r="DV31" i="158"/>
  <c r="DT31" i="158"/>
  <c r="DS31" i="158"/>
  <c r="DR31" i="158"/>
  <c r="DX30" i="158"/>
  <c r="DW30" i="158"/>
  <c r="DV30" i="158"/>
  <c r="DT30" i="158"/>
  <c r="DS30" i="158"/>
  <c r="DR30" i="158"/>
  <c r="DX29" i="158"/>
  <c r="DW29" i="158"/>
  <c r="DV29" i="158"/>
  <c r="DT29" i="158"/>
  <c r="DS29" i="158"/>
  <c r="DR29" i="158"/>
  <c r="DX28" i="158"/>
  <c r="DW28" i="158"/>
  <c r="DV28" i="158"/>
  <c r="DT28" i="158"/>
  <c r="DS28" i="158"/>
  <c r="DR28" i="158"/>
  <c r="DX27" i="158"/>
  <c r="DW27" i="158"/>
  <c r="DV27" i="158"/>
  <c r="DT27" i="158"/>
  <c r="DS27" i="158"/>
  <c r="DR27" i="158"/>
  <c r="DX26" i="158"/>
  <c r="DW26" i="158"/>
  <c r="DV26" i="158"/>
  <c r="DT26" i="158"/>
  <c r="DS26" i="158"/>
  <c r="DR26" i="158"/>
  <c r="DX25" i="158"/>
  <c r="DW25" i="158"/>
  <c r="DV25" i="158"/>
  <c r="DT25" i="158"/>
  <c r="DS25" i="158"/>
  <c r="DR25" i="158"/>
  <c r="DX24" i="158"/>
  <c r="DW24" i="158"/>
  <c r="DV24" i="158"/>
  <c r="DT24" i="158"/>
  <c r="DS24" i="158"/>
  <c r="DR24" i="158"/>
  <c r="DX23" i="158"/>
  <c r="DW23" i="158"/>
  <c r="DV23" i="158"/>
  <c r="DT23" i="158"/>
  <c r="DS23" i="158"/>
  <c r="DR23" i="158"/>
  <c r="DX22" i="158"/>
  <c r="DW22" i="158"/>
  <c r="DV22" i="158"/>
  <c r="DT22" i="158"/>
  <c r="DS22" i="158"/>
  <c r="DR22" i="158"/>
  <c r="DX21" i="158"/>
  <c r="DW21" i="158"/>
  <c r="DV21" i="158"/>
  <c r="DT21" i="158"/>
  <c r="DS21" i="158"/>
  <c r="DR21" i="158"/>
  <c r="DX20" i="158"/>
  <c r="DW20" i="158"/>
  <c r="DV20" i="158"/>
  <c r="DT20" i="158"/>
  <c r="DS20" i="158"/>
  <c r="DR20" i="158"/>
  <c r="DX19" i="158"/>
  <c r="DW19" i="158"/>
  <c r="DV19" i="158"/>
  <c r="DT19" i="158"/>
  <c r="DS19" i="158"/>
  <c r="DR19" i="158"/>
  <c r="DX18" i="158"/>
  <c r="DW18" i="158"/>
  <c r="DV18" i="158"/>
  <c r="DT18" i="158"/>
  <c r="DS18" i="158"/>
  <c r="DR18" i="158"/>
  <c r="DX17" i="158"/>
  <c r="DW17" i="158"/>
  <c r="DV17" i="158"/>
  <c r="DT17" i="158"/>
  <c r="DS17" i="158"/>
  <c r="DR17" i="158"/>
  <c r="DX16" i="158"/>
  <c r="DW16" i="158"/>
  <c r="DV16" i="158"/>
  <c r="DT16" i="158"/>
  <c r="DS16" i="158"/>
  <c r="DR16" i="158"/>
  <c r="DX15" i="158"/>
  <c r="DW15" i="158"/>
  <c r="DV15" i="158"/>
  <c r="DT15" i="158"/>
  <c r="DS15" i="158"/>
  <c r="DR15" i="158"/>
  <c r="DX14" i="158"/>
  <c r="DW14" i="158"/>
  <c r="DV14" i="158"/>
  <c r="DT14" i="158"/>
  <c r="DS14" i="158"/>
  <c r="DR14" i="158"/>
  <c r="DX13" i="158"/>
  <c r="DW13" i="158"/>
  <c r="DV13" i="158"/>
  <c r="DT13" i="158"/>
  <c r="DS13" i="158"/>
  <c r="DR13" i="158"/>
  <c r="DX12" i="158"/>
  <c r="DW12" i="158"/>
  <c r="DV12" i="158"/>
  <c r="DT12" i="158"/>
  <c r="DS12" i="158"/>
  <c r="DR12" i="158"/>
  <c r="DX11" i="158"/>
  <c r="DW11" i="158"/>
  <c r="DV11" i="158"/>
  <c r="DT11" i="158"/>
  <c r="DS11" i="158"/>
  <c r="DR11" i="158"/>
  <c r="DX10" i="158"/>
  <c r="DW10" i="158"/>
  <c r="DV10" i="158"/>
  <c r="DT10" i="158"/>
  <c r="DS10" i="158"/>
  <c r="DR10" i="158"/>
  <c r="DX9" i="158"/>
  <c r="DW9" i="158"/>
  <c r="DV9" i="158"/>
  <c r="DT9" i="158"/>
  <c r="DS9" i="158"/>
  <c r="DR9" i="158"/>
  <c r="DX8" i="158"/>
  <c r="DW8" i="158"/>
  <c r="DV8" i="158"/>
  <c r="DT8" i="158"/>
  <c r="DS8" i="158"/>
  <c r="DR8" i="158"/>
  <c r="DX7" i="158"/>
  <c r="DW7" i="158"/>
  <c r="DV7" i="158"/>
  <c r="DT7" i="158"/>
  <c r="DS7" i="158"/>
  <c r="DR7" i="158"/>
  <c r="DX6" i="158"/>
  <c r="DW6" i="158"/>
  <c r="DV6" i="158"/>
  <c r="DT6" i="158"/>
  <c r="DS6" i="158"/>
  <c r="DR6" i="158"/>
  <c r="DX5" i="158"/>
  <c r="DW5" i="158"/>
  <c r="DV5" i="158"/>
  <c r="DT5" i="158"/>
  <c r="DS5" i="158"/>
  <c r="DR5" i="158"/>
  <c r="DX4" i="158"/>
  <c r="DW4" i="158"/>
  <c r="DV4" i="158"/>
  <c r="DT4" i="158"/>
  <c r="DS4" i="158"/>
  <c r="DR4" i="158"/>
  <c r="DX3" i="158"/>
  <c r="DW3" i="158"/>
  <c r="DV3" i="158"/>
  <c r="DT3" i="158"/>
  <c r="DS3" i="158"/>
  <c r="DR3" i="158"/>
  <c r="EM2" i="158"/>
  <c r="EL2" i="158"/>
  <c r="EK2" i="158"/>
  <c r="EJ2" i="158"/>
  <c r="EI2" i="158"/>
  <c r="EH2" i="158"/>
  <c r="EG2" i="158"/>
  <c r="EF2" i="158"/>
  <c r="ED2" i="158"/>
  <c r="EM53" i="158"/>
  <c r="EL53" i="158"/>
  <c r="EK53" i="158"/>
  <c r="EJ53" i="158"/>
  <c r="EI53" i="158"/>
  <c r="EH53" i="158"/>
  <c r="EG53" i="158"/>
  <c r="EF53" i="158"/>
  <c r="ED53" i="158"/>
  <c r="EM52" i="158"/>
  <c r="EL52" i="158"/>
  <c r="EK52" i="158"/>
  <c r="EJ52" i="158"/>
  <c r="EI52" i="158"/>
  <c r="EH52" i="158"/>
  <c r="EG52" i="158"/>
  <c r="EF52" i="158"/>
  <c r="ED52" i="158"/>
  <c r="EM51" i="158"/>
  <c r="EL51" i="158"/>
  <c r="EK51" i="158"/>
  <c r="EJ51" i="158"/>
  <c r="EI51" i="158"/>
  <c r="EH51" i="158"/>
  <c r="EG51" i="158"/>
  <c r="EF51" i="158"/>
  <c r="ED51" i="158"/>
  <c r="EM50" i="158"/>
  <c r="EL50" i="158"/>
  <c r="EK50" i="158"/>
  <c r="EJ50" i="158"/>
  <c r="EI50" i="158"/>
  <c r="EH50" i="158"/>
  <c r="EG50" i="158"/>
  <c r="EF50" i="158"/>
  <c r="ED50" i="158"/>
  <c r="EM49" i="158"/>
  <c r="EL49" i="158"/>
  <c r="EK49" i="158"/>
  <c r="EJ49" i="158"/>
  <c r="EI49" i="158"/>
  <c r="EH49" i="158"/>
  <c r="EG49" i="158"/>
  <c r="EF49" i="158"/>
  <c r="ED49" i="158"/>
  <c r="EM48" i="158"/>
  <c r="EL48" i="158"/>
  <c r="EK48" i="158"/>
  <c r="EJ48" i="158"/>
  <c r="EI48" i="158"/>
  <c r="EH48" i="158"/>
  <c r="EG48" i="158"/>
  <c r="EF48" i="158"/>
  <c r="ED48" i="158"/>
  <c r="EM47" i="158"/>
  <c r="EL47" i="158"/>
  <c r="EK47" i="158"/>
  <c r="EJ47" i="158"/>
  <c r="EI47" i="158"/>
  <c r="EH47" i="158"/>
  <c r="EG47" i="158"/>
  <c r="EF47" i="158"/>
  <c r="ED47" i="158"/>
  <c r="EM46" i="158"/>
  <c r="EL46" i="158"/>
  <c r="EK46" i="158"/>
  <c r="EJ46" i="158"/>
  <c r="EI46" i="158"/>
  <c r="EH46" i="158"/>
  <c r="EG46" i="158"/>
  <c r="EF46" i="158"/>
  <c r="ED46" i="158"/>
  <c r="EM45" i="158"/>
  <c r="EL45" i="158"/>
  <c r="EK45" i="158"/>
  <c r="EJ45" i="158"/>
  <c r="EI45" i="158"/>
  <c r="EH45" i="158"/>
  <c r="EG45" i="158"/>
  <c r="EF45" i="158"/>
  <c r="ED45" i="158"/>
  <c r="EM44" i="158"/>
  <c r="EL44" i="158"/>
  <c r="EK44" i="158"/>
  <c r="EJ44" i="158"/>
  <c r="EI44" i="158"/>
  <c r="EH44" i="158"/>
  <c r="EG44" i="158"/>
  <c r="EF44" i="158"/>
  <c r="ED44" i="158"/>
  <c r="EM43" i="158"/>
  <c r="EL43" i="158"/>
  <c r="EK43" i="158"/>
  <c r="EJ43" i="158"/>
  <c r="EI43" i="158"/>
  <c r="EH43" i="158"/>
  <c r="EG43" i="158"/>
  <c r="EF43" i="158"/>
  <c r="ED43" i="158"/>
  <c r="EM42" i="158"/>
  <c r="EL42" i="158"/>
  <c r="EK42" i="158"/>
  <c r="EJ42" i="158"/>
  <c r="EI42" i="158"/>
  <c r="EH42" i="158"/>
  <c r="EG42" i="158"/>
  <c r="EF42" i="158"/>
  <c r="ED42" i="158"/>
  <c r="EM41" i="158"/>
  <c r="EL41" i="158"/>
  <c r="EK41" i="158"/>
  <c r="EJ41" i="158"/>
  <c r="EI41" i="158"/>
  <c r="EH41" i="158"/>
  <c r="EG41" i="158"/>
  <c r="EF41" i="158"/>
  <c r="ED41" i="158"/>
  <c r="EM40" i="158"/>
  <c r="EL40" i="158"/>
  <c r="EK40" i="158"/>
  <c r="EJ40" i="158"/>
  <c r="EI40" i="158"/>
  <c r="EH40" i="158"/>
  <c r="EG40" i="158"/>
  <c r="EF40" i="158"/>
  <c r="ED40" i="158"/>
  <c r="EM39" i="158"/>
  <c r="EL39" i="158"/>
  <c r="EK39" i="158"/>
  <c r="EJ39" i="158"/>
  <c r="EI39" i="158"/>
  <c r="EH39" i="158"/>
  <c r="EG39" i="158"/>
  <c r="EF39" i="158"/>
  <c r="ED39" i="158"/>
  <c r="EM38" i="158"/>
  <c r="EL38" i="158"/>
  <c r="EK38" i="158"/>
  <c r="EJ38" i="158"/>
  <c r="EI38" i="158"/>
  <c r="EH38" i="158"/>
  <c r="EG38" i="158"/>
  <c r="EF38" i="158"/>
  <c r="ED38" i="158"/>
  <c r="EM37" i="158"/>
  <c r="EL37" i="158"/>
  <c r="EK37" i="158"/>
  <c r="EJ37" i="158"/>
  <c r="EI37" i="158"/>
  <c r="EH37" i="158"/>
  <c r="EG37" i="158"/>
  <c r="EF37" i="158"/>
  <c r="ED37" i="158"/>
  <c r="EM36" i="158"/>
  <c r="EL36" i="158"/>
  <c r="EK36" i="158"/>
  <c r="EJ36" i="158"/>
  <c r="EI36" i="158"/>
  <c r="EH36" i="158"/>
  <c r="EG36" i="158"/>
  <c r="EF36" i="158"/>
  <c r="ED36" i="158"/>
  <c r="EM35" i="158"/>
  <c r="EL35" i="158"/>
  <c r="EK35" i="158"/>
  <c r="EJ35" i="158"/>
  <c r="EI35" i="158"/>
  <c r="EH35" i="158"/>
  <c r="EG35" i="158"/>
  <c r="EF35" i="158"/>
  <c r="ED35" i="158"/>
  <c r="EM34" i="158"/>
  <c r="EL34" i="158"/>
  <c r="EK34" i="158"/>
  <c r="EJ34" i="158"/>
  <c r="EI34" i="158"/>
  <c r="EH34" i="158"/>
  <c r="EG34" i="158"/>
  <c r="EF34" i="158"/>
  <c r="ED34" i="158"/>
  <c r="EM33" i="158"/>
  <c r="EL33" i="158"/>
  <c r="EK33" i="158"/>
  <c r="EJ33" i="158"/>
  <c r="EI33" i="158"/>
  <c r="EH33" i="158"/>
  <c r="EG33" i="158"/>
  <c r="EF33" i="158"/>
  <c r="ED33" i="158"/>
  <c r="EM32" i="158"/>
  <c r="EL32" i="158"/>
  <c r="EK32" i="158"/>
  <c r="EJ32" i="158"/>
  <c r="EI32" i="158"/>
  <c r="EH32" i="158"/>
  <c r="EG32" i="158"/>
  <c r="EF32" i="158"/>
  <c r="ED32" i="158"/>
  <c r="EM31" i="158"/>
  <c r="EL31" i="158"/>
  <c r="EK31" i="158"/>
  <c r="EJ31" i="158"/>
  <c r="EI31" i="158"/>
  <c r="EH31" i="158"/>
  <c r="EG31" i="158"/>
  <c r="EF31" i="158"/>
  <c r="ED31" i="158"/>
  <c r="EM30" i="158"/>
  <c r="EL30" i="158"/>
  <c r="EK30" i="158"/>
  <c r="EJ30" i="158"/>
  <c r="EI30" i="158"/>
  <c r="EH30" i="158"/>
  <c r="EG30" i="158"/>
  <c r="EF30" i="158"/>
  <c r="ED30" i="158"/>
  <c r="EM29" i="158"/>
  <c r="EL29" i="158"/>
  <c r="EK29" i="158"/>
  <c r="EJ29" i="158"/>
  <c r="EI29" i="158"/>
  <c r="EH29" i="158"/>
  <c r="EG29" i="158"/>
  <c r="EF29" i="158"/>
  <c r="ED29" i="158"/>
  <c r="EM28" i="158"/>
  <c r="EL28" i="158"/>
  <c r="EK28" i="158"/>
  <c r="EJ28" i="158"/>
  <c r="EI28" i="158"/>
  <c r="EH28" i="158"/>
  <c r="EG28" i="158"/>
  <c r="EF28" i="158"/>
  <c r="ED28" i="158"/>
  <c r="EM27" i="158"/>
  <c r="EL27" i="158"/>
  <c r="EK27" i="158"/>
  <c r="EJ27" i="158"/>
  <c r="EI27" i="158"/>
  <c r="EH27" i="158"/>
  <c r="EG27" i="158"/>
  <c r="EF27" i="158"/>
  <c r="ED27" i="158"/>
  <c r="EM26" i="158"/>
  <c r="EL26" i="158"/>
  <c r="EK26" i="158"/>
  <c r="EJ26" i="158"/>
  <c r="EI26" i="158"/>
  <c r="EH26" i="158"/>
  <c r="EG26" i="158"/>
  <c r="EF26" i="158"/>
  <c r="ED26" i="158"/>
  <c r="EM25" i="158"/>
  <c r="EL25" i="158"/>
  <c r="EK25" i="158"/>
  <c r="EJ25" i="158"/>
  <c r="EI25" i="158"/>
  <c r="EH25" i="158"/>
  <c r="EG25" i="158"/>
  <c r="EF25" i="158"/>
  <c r="ED25" i="158"/>
  <c r="EM24" i="158"/>
  <c r="EL24" i="158"/>
  <c r="EK24" i="158"/>
  <c r="EJ24" i="158"/>
  <c r="EI24" i="158"/>
  <c r="EH24" i="158"/>
  <c r="EG24" i="158"/>
  <c r="EF24" i="158"/>
  <c r="ED24" i="158"/>
  <c r="EM23" i="158"/>
  <c r="EL23" i="158"/>
  <c r="EK23" i="158"/>
  <c r="EJ23" i="158"/>
  <c r="EI23" i="158"/>
  <c r="EH23" i="158"/>
  <c r="EG23" i="158"/>
  <c r="EF23" i="158"/>
  <c r="ED23" i="158"/>
  <c r="EM22" i="158"/>
  <c r="EL22" i="158"/>
  <c r="EK22" i="158"/>
  <c r="EJ22" i="158"/>
  <c r="EI22" i="158"/>
  <c r="EH22" i="158"/>
  <c r="EG22" i="158"/>
  <c r="EF22" i="158"/>
  <c r="ED22" i="158"/>
  <c r="EM21" i="158"/>
  <c r="EL21" i="158"/>
  <c r="EK21" i="158"/>
  <c r="EJ21" i="158"/>
  <c r="EI21" i="158"/>
  <c r="EH21" i="158"/>
  <c r="EG21" i="158"/>
  <c r="EF21" i="158"/>
  <c r="ED21" i="158"/>
  <c r="EM20" i="158"/>
  <c r="EL20" i="158"/>
  <c r="EK20" i="158"/>
  <c r="EJ20" i="158"/>
  <c r="EI20" i="158"/>
  <c r="EH20" i="158"/>
  <c r="EG20" i="158"/>
  <c r="EF20" i="158"/>
  <c r="ED20" i="158"/>
  <c r="EM19" i="158"/>
  <c r="EL19" i="158"/>
  <c r="EK19" i="158"/>
  <c r="EJ19" i="158"/>
  <c r="EI19" i="158"/>
  <c r="EH19" i="158"/>
  <c r="EG19" i="158"/>
  <c r="EF19" i="158"/>
  <c r="ED19" i="158"/>
  <c r="EM18" i="158"/>
  <c r="EL18" i="158"/>
  <c r="EK18" i="158"/>
  <c r="EJ18" i="158"/>
  <c r="EI18" i="158"/>
  <c r="EH18" i="158"/>
  <c r="EG18" i="158"/>
  <c r="EF18" i="158"/>
  <c r="ED18" i="158"/>
  <c r="EM17" i="158"/>
  <c r="EL17" i="158"/>
  <c r="EK17" i="158"/>
  <c r="EJ17" i="158"/>
  <c r="EI17" i="158"/>
  <c r="EH17" i="158"/>
  <c r="EG17" i="158"/>
  <c r="EF17" i="158"/>
  <c r="ED17" i="158"/>
  <c r="EM16" i="158"/>
  <c r="EL16" i="158"/>
  <c r="EK16" i="158"/>
  <c r="EJ16" i="158"/>
  <c r="EI16" i="158"/>
  <c r="EH16" i="158"/>
  <c r="EG16" i="158"/>
  <c r="EF16" i="158"/>
  <c r="ED16" i="158"/>
  <c r="EM15" i="158"/>
  <c r="EL15" i="158"/>
  <c r="EK15" i="158"/>
  <c r="EJ15" i="158"/>
  <c r="EI15" i="158"/>
  <c r="EH15" i="158"/>
  <c r="EG15" i="158"/>
  <c r="EF15" i="158"/>
  <c r="ED15" i="158"/>
  <c r="EM14" i="158"/>
  <c r="EL14" i="158"/>
  <c r="EK14" i="158"/>
  <c r="EJ14" i="158"/>
  <c r="EI14" i="158"/>
  <c r="EH14" i="158"/>
  <c r="EG14" i="158"/>
  <c r="EF14" i="158"/>
  <c r="ED14" i="158"/>
  <c r="EM13" i="158"/>
  <c r="EL13" i="158"/>
  <c r="EK13" i="158"/>
  <c r="EJ13" i="158"/>
  <c r="EI13" i="158"/>
  <c r="EH13" i="158"/>
  <c r="EG13" i="158"/>
  <c r="EF13" i="158"/>
  <c r="ED13" i="158"/>
  <c r="EM12" i="158"/>
  <c r="EL12" i="158"/>
  <c r="EK12" i="158"/>
  <c r="EJ12" i="158"/>
  <c r="EI12" i="158"/>
  <c r="EH12" i="158"/>
  <c r="EG12" i="158"/>
  <c r="EF12" i="158"/>
  <c r="ED12" i="158"/>
  <c r="EM11" i="158"/>
  <c r="EL11" i="158"/>
  <c r="EK11" i="158"/>
  <c r="EJ11" i="158"/>
  <c r="EI11" i="158"/>
  <c r="EH11" i="158"/>
  <c r="EG11" i="158"/>
  <c r="EF11" i="158"/>
  <c r="ED11" i="158"/>
  <c r="EM10" i="158"/>
  <c r="EL10" i="158"/>
  <c r="EK10" i="158"/>
  <c r="EJ10" i="158"/>
  <c r="EI10" i="158"/>
  <c r="EH10" i="158"/>
  <c r="EG10" i="158"/>
  <c r="EF10" i="158"/>
  <c r="ED10" i="158"/>
  <c r="EM9" i="158"/>
  <c r="EL9" i="158"/>
  <c r="EK9" i="158"/>
  <c r="EJ9" i="158"/>
  <c r="EI9" i="158"/>
  <c r="EH9" i="158"/>
  <c r="EG9" i="158"/>
  <c r="EF9" i="158"/>
  <c r="ED9" i="158"/>
  <c r="EM8" i="158"/>
  <c r="EL8" i="158"/>
  <c r="EK8" i="158"/>
  <c r="EJ8" i="158"/>
  <c r="EI8" i="158"/>
  <c r="EH8" i="158"/>
  <c r="EG8" i="158"/>
  <c r="EF8" i="158"/>
  <c r="ED8" i="158"/>
  <c r="EM7" i="158"/>
  <c r="EL7" i="158"/>
  <c r="EK7" i="158"/>
  <c r="EJ7" i="158"/>
  <c r="EI7" i="158"/>
  <c r="EH7" i="158"/>
  <c r="EG7" i="158"/>
  <c r="EF7" i="158"/>
  <c r="ED7" i="158"/>
  <c r="EM6" i="158"/>
  <c r="EL6" i="158"/>
  <c r="EK6" i="158"/>
  <c r="EJ6" i="158"/>
  <c r="EI6" i="158"/>
  <c r="EH6" i="158"/>
  <c r="EG6" i="158"/>
  <c r="EF6" i="158"/>
  <c r="ED6" i="158"/>
  <c r="EM5" i="158"/>
  <c r="EL5" i="158"/>
  <c r="EK5" i="158"/>
  <c r="EJ5" i="158"/>
  <c r="EI5" i="158"/>
  <c r="EH5" i="158"/>
  <c r="EG5" i="158"/>
  <c r="EF5" i="158"/>
  <c r="ED5" i="158"/>
  <c r="EM4" i="158"/>
  <c r="EL4" i="158"/>
  <c r="EK4" i="158"/>
  <c r="EJ4" i="158"/>
  <c r="EI4" i="158"/>
  <c r="EH4" i="158"/>
  <c r="EG4" i="158"/>
  <c r="EF4" i="158"/>
  <c r="ED4" i="158"/>
  <c r="EM3" i="158"/>
  <c r="EL3" i="158"/>
  <c r="EK3" i="158"/>
  <c r="EJ3" i="158"/>
  <c r="EI3" i="158"/>
  <c r="EH3" i="158"/>
  <c r="EG3" i="158"/>
  <c r="EF3" i="158"/>
  <c r="ED3" i="158"/>
  <c r="EY2" i="158"/>
  <c r="EX2" i="158"/>
  <c r="EW2" i="158"/>
  <c r="EV2" i="158"/>
  <c r="EU2" i="158"/>
  <c r="ET2" i="158"/>
  <c r="ES2" i="158"/>
  <c r="ER2" i="158"/>
  <c r="EP2" i="158"/>
  <c r="EY53" i="158"/>
  <c r="EX53" i="158"/>
  <c r="EW53" i="158"/>
  <c r="EV53" i="158"/>
  <c r="EU53" i="158"/>
  <c r="ET53" i="158"/>
  <c r="ES53" i="158"/>
  <c r="ER53" i="158"/>
  <c r="EP53" i="158"/>
  <c r="EY52" i="158"/>
  <c r="EX52" i="158"/>
  <c r="EW52" i="158"/>
  <c r="EV52" i="158"/>
  <c r="EU52" i="158"/>
  <c r="ET52" i="158"/>
  <c r="ES52" i="158"/>
  <c r="ER52" i="158"/>
  <c r="EP52" i="158"/>
  <c r="EY51" i="158"/>
  <c r="EX51" i="158"/>
  <c r="EW51" i="158"/>
  <c r="EV51" i="158"/>
  <c r="EU51" i="158"/>
  <c r="ET51" i="158"/>
  <c r="ES51" i="158"/>
  <c r="ER51" i="158"/>
  <c r="EP51" i="158"/>
  <c r="EY50" i="158"/>
  <c r="EX50" i="158"/>
  <c r="EW50" i="158"/>
  <c r="EV50" i="158"/>
  <c r="EU50" i="158"/>
  <c r="ET50" i="158"/>
  <c r="ES50" i="158"/>
  <c r="ER50" i="158"/>
  <c r="EP50" i="158"/>
  <c r="EY49" i="158"/>
  <c r="EX49" i="158"/>
  <c r="EW49" i="158"/>
  <c r="EV49" i="158"/>
  <c r="EU49" i="158"/>
  <c r="ET49" i="158"/>
  <c r="ES49" i="158"/>
  <c r="ER49" i="158"/>
  <c r="EP49" i="158"/>
  <c r="EY48" i="158"/>
  <c r="EX48" i="158"/>
  <c r="EW48" i="158"/>
  <c r="EV48" i="158"/>
  <c r="EU48" i="158"/>
  <c r="ET48" i="158"/>
  <c r="ES48" i="158"/>
  <c r="ER48" i="158"/>
  <c r="EP48" i="158"/>
  <c r="EY47" i="158"/>
  <c r="EX47" i="158"/>
  <c r="EW47" i="158"/>
  <c r="EV47" i="158"/>
  <c r="EU47" i="158"/>
  <c r="ET47" i="158"/>
  <c r="ES47" i="158"/>
  <c r="ER47" i="158"/>
  <c r="EP47" i="158"/>
  <c r="EY46" i="158"/>
  <c r="EX46" i="158"/>
  <c r="EW46" i="158"/>
  <c r="EV46" i="158"/>
  <c r="EU46" i="158"/>
  <c r="ET46" i="158"/>
  <c r="ES46" i="158"/>
  <c r="ER46" i="158"/>
  <c r="EP46" i="158"/>
  <c r="EY45" i="158"/>
  <c r="EX45" i="158"/>
  <c r="EW45" i="158"/>
  <c r="EV45" i="158"/>
  <c r="EU45" i="158"/>
  <c r="ET45" i="158"/>
  <c r="ES45" i="158"/>
  <c r="ER45" i="158"/>
  <c r="EP45" i="158"/>
  <c r="EY44" i="158"/>
  <c r="EX44" i="158"/>
  <c r="EW44" i="158"/>
  <c r="EV44" i="158"/>
  <c r="EU44" i="158"/>
  <c r="ET44" i="158"/>
  <c r="ES44" i="158"/>
  <c r="ER44" i="158"/>
  <c r="EP44" i="158"/>
  <c r="EY43" i="158"/>
  <c r="EX43" i="158"/>
  <c r="EW43" i="158"/>
  <c r="EV43" i="158"/>
  <c r="EU43" i="158"/>
  <c r="ET43" i="158"/>
  <c r="ES43" i="158"/>
  <c r="ER43" i="158"/>
  <c r="EP43" i="158"/>
  <c r="EY42" i="158"/>
  <c r="EX42" i="158"/>
  <c r="EW42" i="158"/>
  <c r="EV42" i="158"/>
  <c r="EU42" i="158"/>
  <c r="ET42" i="158"/>
  <c r="ES42" i="158"/>
  <c r="ER42" i="158"/>
  <c r="EP42" i="158"/>
  <c r="EY41" i="158"/>
  <c r="EX41" i="158"/>
  <c r="EW41" i="158"/>
  <c r="EV41" i="158"/>
  <c r="EU41" i="158"/>
  <c r="ET41" i="158"/>
  <c r="ES41" i="158"/>
  <c r="ER41" i="158"/>
  <c r="EP41" i="158"/>
  <c r="EY40" i="158"/>
  <c r="EX40" i="158"/>
  <c r="EW40" i="158"/>
  <c r="EV40" i="158"/>
  <c r="EU40" i="158"/>
  <c r="ET40" i="158"/>
  <c r="ES40" i="158"/>
  <c r="ER40" i="158"/>
  <c r="EP40" i="158"/>
  <c r="EY39" i="158"/>
  <c r="EX39" i="158"/>
  <c r="EW39" i="158"/>
  <c r="EV39" i="158"/>
  <c r="EU39" i="158"/>
  <c r="ET39" i="158"/>
  <c r="ES39" i="158"/>
  <c r="ER39" i="158"/>
  <c r="EP39" i="158"/>
  <c r="EY38" i="158"/>
  <c r="EX38" i="158"/>
  <c r="EW38" i="158"/>
  <c r="EV38" i="158"/>
  <c r="EU38" i="158"/>
  <c r="ET38" i="158"/>
  <c r="ES38" i="158"/>
  <c r="ER38" i="158"/>
  <c r="EP38" i="158"/>
  <c r="EY37" i="158"/>
  <c r="EX37" i="158"/>
  <c r="EW37" i="158"/>
  <c r="EV37" i="158"/>
  <c r="EU37" i="158"/>
  <c r="ET37" i="158"/>
  <c r="ES37" i="158"/>
  <c r="ER37" i="158"/>
  <c r="EP37" i="158"/>
  <c r="EY36" i="158"/>
  <c r="EX36" i="158"/>
  <c r="EW36" i="158"/>
  <c r="EV36" i="158"/>
  <c r="EU36" i="158"/>
  <c r="ET36" i="158"/>
  <c r="ES36" i="158"/>
  <c r="ER36" i="158"/>
  <c r="EP36" i="158"/>
  <c r="EY35" i="158"/>
  <c r="EX35" i="158"/>
  <c r="EW35" i="158"/>
  <c r="EV35" i="158"/>
  <c r="EU35" i="158"/>
  <c r="ET35" i="158"/>
  <c r="ES35" i="158"/>
  <c r="ER35" i="158"/>
  <c r="EP35" i="158"/>
  <c r="EY34" i="158"/>
  <c r="EX34" i="158"/>
  <c r="EW34" i="158"/>
  <c r="EV34" i="158"/>
  <c r="EU34" i="158"/>
  <c r="ET34" i="158"/>
  <c r="ES34" i="158"/>
  <c r="ER34" i="158"/>
  <c r="EP34" i="158"/>
  <c r="EY33" i="158"/>
  <c r="EX33" i="158"/>
  <c r="EW33" i="158"/>
  <c r="EV33" i="158"/>
  <c r="EU33" i="158"/>
  <c r="ET33" i="158"/>
  <c r="ES33" i="158"/>
  <c r="ER33" i="158"/>
  <c r="EP33" i="158"/>
  <c r="EY32" i="158"/>
  <c r="EX32" i="158"/>
  <c r="EW32" i="158"/>
  <c r="EV32" i="158"/>
  <c r="EU32" i="158"/>
  <c r="ET32" i="158"/>
  <c r="ES32" i="158"/>
  <c r="ER32" i="158"/>
  <c r="EP32" i="158"/>
  <c r="EY31" i="158"/>
  <c r="EX31" i="158"/>
  <c r="EW31" i="158"/>
  <c r="EV31" i="158"/>
  <c r="EU31" i="158"/>
  <c r="ET31" i="158"/>
  <c r="ES31" i="158"/>
  <c r="ER31" i="158"/>
  <c r="EP31" i="158"/>
  <c r="EY30" i="158"/>
  <c r="EX30" i="158"/>
  <c r="EW30" i="158"/>
  <c r="EV30" i="158"/>
  <c r="EU30" i="158"/>
  <c r="ET30" i="158"/>
  <c r="ES30" i="158"/>
  <c r="ER30" i="158"/>
  <c r="EP30" i="158"/>
  <c r="EY29" i="158"/>
  <c r="EX29" i="158"/>
  <c r="EW29" i="158"/>
  <c r="EV29" i="158"/>
  <c r="EU29" i="158"/>
  <c r="ET29" i="158"/>
  <c r="ES29" i="158"/>
  <c r="ER29" i="158"/>
  <c r="EP29" i="158"/>
  <c r="EY28" i="158"/>
  <c r="EX28" i="158"/>
  <c r="EW28" i="158"/>
  <c r="EV28" i="158"/>
  <c r="EU28" i="158"/>
  <c r="ET28" i="158"/>
  <c r="ES28" i="158"/>
  <c r="ER28" i="158"/>
  <c r="EP28" i="158"/>
  <c r="EY27" i="158"/>
  <c r="EX27" i="158"/>
  <c r="EW27" i="158"/>
  <c r="EV27" i="158"/>
  <c r="EU27" i="158"/>
  <c r="ET27" i="158"/>
  <c r="ES27" i="158"/>
  <c r="ER27" i="158"/>
  <c r="EP27" i="158"/>
  <c r="EY26" i="158"/>
  <c r="EX26" i="158"/>
  <c r="EW26" i="158"/>
  <c r="EV26" i="158"/>
  <c r="EU26" i="158"/>
  <c r="ET26" i="158"/>
  <c r="ES26" i="158"/>
  <c r="ER26" i="158"/>
  <c r="EP26" i="158"/>
  <c r="EY25" i="158"/>
  <c r="EX25" i="158"/>
  <c r="EW25" i="158"/>
  <c r="EV25" i="158"/>
  <c r="EU25" i="158"/>
  <c r="ET25" i="158"/>
  <c r="ES25" i="158"/>
  <c r="ER25" i="158"/>
  <c r="EP25" i="158"/>
  <c r="EY24" i="158"/>
  <c r="EX24" i="158"/>
  <c r="EW24" i="158"/>
  <c r="EV24" i="158"/>
  <c r="EU24" i="158"/>
  <c r="ET24" i="158"/>
  <c r="ES24" i="158"/>
  <c r="ER24" i="158"/>
  <c r="EP24" i="158"/>
  <c r="EY23" i="158"/>
  <c r="EX23" i="158"/>
  <c r="EW23" i="158"/>
  <c r="EV23" i="158"/>
  <c r="EU23" i="158"/>
  <c r="ET23" i="158"/>
  <c r="ES23" i="158"/>
  <c r="ER23" i="158"/>
  <c r="EP23" i="158"/>
  <c r="EY22" i="158"/>
  <c r="EX22" i="158"/>
  <c r="EW22" i="158"/>
  <c r="EV22" i="158"/>
  <c r="EU22" i="158"/>
  <c r="ET22" i="158"/>
  <c r="ES22" i="158"/>
  <c r="ER22" i="158"/>
  <c r="EP22" i="158"/>
  <c r="EY21" i="158"/>
  <c r="EX21" i="158"/>
  <c r="EW21" i="158"/>
  <c r="EV21" i="158"/>
  <c r="EU21" i="158"/>
  <c r="ET21" i="158"/>
  <c r="ES21" i="158"/>
  <c r="ER21" i="158"/>
  <c r="EP21" i="158"/>
  <c r="EY20" i="158"/>
  <c r="EX20" i="158"/>
  <c r="EW20" i="158"/>
  <c r="EV20" i="158"/>
  <c r="EU20" i="158"/>
  <c r="ET20" i="158"/>
  <c r="ES20" i="158"/>
  <c r="ER20" i="158"/>
  <c r="EP20" i="158"/>
  <c r="EY19" i="158"/>
  <c r="EX19" i="158"/>
  <c r="EW19" i="158"/>
  <c r="EV19" i="158"/>
  <c r="EU19" i="158"/>
  <c r="ET19" i="158"/>
  <c r="ES19" i="158"/>
  <c r="ER19" i="158"/>
  <c r="EP19" i="158"/>
  <c r="EY18" i="158"/>
  <c r="EX18" i="158"/>
  <c r="EW18" i="158"/>
  <c r="EV18" i="158"/>
  <c r="EU18" i="158"/>
  <c r="ET18" i="158"/>
  <c r="ES18" i="158"/>
  <c r="ER18" i="158"/>
  <c r="EP18" i="158"/>
  <c r="EY17" i="158"/>
  <c r="EX17" i="158"/>
  <c r="EW17" i="158"/>
  <c r="EV17" i="158"/>
  <c r="EU17" i="158"/>
  <c r="ET17" i="158"/>
  <c r="ES17" i="158"/>
  <c r="ER17" i="158"/>
  <c r="EP17" i="158"/>
  <c r="EY16" i="158"/>
  <c r="EX16" i="158"/>
  <c r="EW16" i="158"/>
  <c r="EV16" i="158"/>
  <c r="EU16" i="158"/>
  <c r="ET16" i="158"/>
  <c r="ES16" i="158"/>
  <c r="ER16" i="158"/>
  <c r="EP16" i="158"/>
  <c r="EY15" i="158"/>
  <c r="EX15" i="158"/>
  <c r="EW15" i="158"/>
  <c r="EV15" i="158"/>
  <c r="EU15" i="158"/>
  <c r="ET15" i="158"/>
  <c r="ES15" i="158"/>
  <c r="ER15" i="158"/>
  <c r="EP15" i="158"/>
  <c r="EY14" i="158"/>
  <c r="EX14" i="158"/>
  <c r="EW14" i="158"/>
  <c r="EV14" i="158"/>
  <c r="EU14" i="158"/>
  <c r="ET14" i="158"/>
  <c r="ES14" i="158"/>
  <c r="ER14" i="158"/>
  <c r="EP14" i="158"/>
  <c r="EY13" i="158"/>
  <c r="EX13" i="158"/>
  <c r="EW13" i="158"/>
  <c r="EV13" i="158"/>
  <c r="EU13" i="158"/>
  <c r="ET13" i="158"/>
  <c r="ES13" i="158"/>
  <c r="ER13" i="158"/>
  <c r="EP13" i="158"/>
  <c r="EY12" i="158"/>
  <c r="EX12" i="158"/>
  <c r="EW12" i="158"/>
  <c r="EV12" i="158"/>
  <c r="EU12" i="158"/>
  <c r="ET12" i="158"/>
  <c r="ES12" i="158"/>
  <c r="ER12" i="158"/>
  <c r="EP12" i="158"/>
  <c r="EY11" i="158"/>
  <c r="EX11" i="158"/>
  <c r="EW11" i="158"/>
  <c r="EV11" i="158"/>
  <c r="EU11" i="158"/>
  <c r="ET11" i="158"/>
  <c r="ES11" i="158"/>
  <c r="ER11" i="158"/>
  <c r="EP11" i="158"/>
  <c r="EY10" i="158"/>
  <c r="EX10" i="158"/>
  <c r="EW10" i="158"/>
  <c r="EV10" i="158"/>
  <c r="EU10" i="158"/>
  <c r="ET10" i="158"/>
  <c r="ES10" i="158"/>
  <c r="ER10" i="158"/>
  <c r="EP10" i="158"/>
  <c r="EY9" i="158"/>
  <c r="EX9" i="158"/>
  <c r="EW9" i="158"/>
  <c r="EV9" i="158"/>
  <c r="EU9" i="158"/>
  <c r="ET9" i="158"/>
  <c r="ES9" i="158"/>
  <c r="ER9" i="158"/>
  <c r="EP9" i="158"/>
  <c r="EY8" i="158"/>
  <c r="EX8" i="158"/>
  <c r="EW8" i="158"/>
  <c r="EV8" i="158"/>
  <c r="EU8" i="158"/>
  <c r="ET8" i="158"/>
  <c r="ES8" i="158"/>
  <c r="ER8" i="158"/>
  <c r="EP8" i="158"/>
  <c r="EY7" i="158"/>
  <c r="EX7" i="158"/>
  <c r="EW7" i="158"/>
  <c r="EV7" i="158"/>
  <c r="EU7" i="158"/>
  <c r="ET7" i="158"/>
  <c r="ES7" i="158"/>
  <c r="ER7" i="158"/>
  <c r="EP7" i="158"/>
  <c r="EY6" i="158"/>
  <c r="EX6" i="158"/>
  <c r="EW6" i="158"/>
  <c r="EV6" i="158"/>
  <c r="EU6" i="158"/>
  <c r="ET6" i="158"/>
  <c r="ES6" i="158"/>
  <c r="ER6" i="158"/>
  <c r="EP6" i="158"/>
  <c r="EY5" i="158"/>
  <c r="EX5" i="158"/>
  <c r="EW5" i="158"/>
  <c r="EV5" i="158"/>
  <c r="EU5" i="158"/>
  <c r="ET5" i="158"/>
  <c r="ES5" i="158"/>
  <c r="ER5" i="158"/>
  <c r="EP5" i="158"/>
  <c r="EY4" i="158"/>
  <c r="EX4" i="158"/>
  <c r="EW4" i="158"/>
  <c r="EV4" i="158"/>
  <c r="EU4" i="158"/>
  <c r="ET4" i="158"/>
  <c r="ES4" i="158"/>
  <c r="ER4" i="158"/>
  <c r="EP4" i="158"/>
  <c r="EY3" i="158"/>
  <c r="EX3" i="158"/>
  <c r="EW3" i="158"/>
  <c r="EV3" i="158"/>
  <c r="EU3" i="158"/>
  <c r="ET3" i="158"/>
  <c r="ES3" i="158"/>
  <c r="ER3" i="158"/>
  <c r="EP3" i="158"/>
  <c r="FK2" i="158"/>
  <c r="FJ2" i="158"/>
  <c r="FI2" i="158"/>
  <c r="FH2" i="158"/>
  <c r="FG2" i="158"/>
  <c r="FF2" i="158"/>
  <c r="FE2" i="158"/>
  <c r="FD2" i="158"/>
  <c r="FB2" i="158"/>
  <c r="FK53" i="158"/>
  <c r="FJ53" i="158"/>
  <c r="FI53" i="158"/>
  <c r="FH53" i="158"/>
  <c r="FG53" i="158"/>
  <c r="FF53" i="158"/>
  <c r="FE53" i="158"/>
  <c r="FD53" i="158"/>
  <c r="FB53" i="158"/>
  <c r="FK52" i="158"/>
  <c r="FJ52" i="158"/>
  <c r="FI52" i="158"/>
  <c r="FH52" i="158"/>
  <c r="FG52" i="158"/>
  <c r="FF52" i="158"/>
  <c r="FE52" i="158"/>
  <c r="FD52" i="158"/>
  <c r="FB52" i="158"/>
  <c r="FK51" i="158"/>
  <c r="FJ51" i="158"/>
  <c r="FI51" i="158"/>
  <c r="FH51" i="158"/>
  <c r="FG51" i="158"/>
  <c r="FF51" i="158"/>
  <c r="FE51" i="158"/>
  <c r="FD51" i="158"/>
  <c r="FB51" i="158"/>
  <c r="FK50" i="158"/>
  <c r="FJ50" i="158"/>
  <c r="FI50" i="158"/>
  <c r="FH50" i="158"/>
  <c r="FG50" i="158"/>
  <c r="FF50" i="158"/>
  <c r="FE50" i="158"/>
  <c r="FD50" i="158"/>
  <c r="FB50" i="158"/>
  <c r="FK49" i="158"/>
  <c r="FJ49" i="158"/>
  <c r="FI49" i="158"/>
  <c r="FH49" i="158"/>
  <c r="FG49" i="158"/>
  <c r="FF49" i="158"/>
  <c r="FE49" i="158"/>
  <c r="FD49" i="158"/>
  <c r="FB49" i="158"/>
  <c r="FK48" i="158"/>
  <c r="FJ48" i="158"/>
  <c r="FI48" i="158"/>
  <c r="FH48" i="158"/>
  <c r="FG48" i="158"/>
  <c r="FF48" i="158"/>
  <c r="FE48" i="158"/>
  <c r="FD48" i="158"/>
  <c r="FB48" i="158"/>
  <c r="FK47" i="158"/>
  <c r="FJ47" i="158"/>
  <c r="FI47" i="158"/>
  <c r="FH47" i="158"/>
  <c r="FG47" i="158"/>
  <c r="FF47" i="158"/>
  <c r="FE47" i="158"/>
  <c r="FD47" i="158"/>
  <c r="FB47" i="158"/>
  <c r="FK46" i="158"/>
  <c r="FJ46" i="158"/>
  <c r="FI46" i="158"/>
  <c r="FH46" i="158"/>
  <c r="FG46" i="158"/>
  <c r="FF46" i="158"/>
  <c r="FE46" i="158"/>
  <c r="FD46" i="158"/>
  <c r="FB46" i="158"/>
  <c r="FK45" i="158"/>
  <c r="FJ45" i="158"/>
  <c r="FI45" i="158"/>
  <c r="FH45" i="158"/>
  <c r="FG45" i="158"/>
  <c r="FF45" i="158"/>
  <c r="FE45" i="158"/>
  <c r="FD45" i="158"/>
  <c r="FB45" i="158"/>
  <c r="FK44" i="158"/>
  <c r="FJ44" i="158"/>
  <c r="FI44" i="158"/>
  <c r="FH44" i="158"/>
  <c r="FG44" i="158"/>
  <c r="FF44" i="158"/>
  <c r="FE44" i="158"/>
  <c r="FD44" i="158"/>
  <c r="FB44" i="158"/>
  <c r="FK43" i="158"/>
  <c r="FJ43" i="158"/>
  <c r="FI43" i="158"/>
  <c r="FH43" i="158"/>
  <c r="FG43" i="158"/>
  <c r="FF43" i="158"/>
  <c r="FE43" i="158"/>
  <c r="FD43" i="158"/>
  <c r="FB43" i="158"/>
  <c r="FK42" i="158"/>
  <c r="FJ42" i="158"/>
  <c r="FI42" i="158"/>
  <c r="FH42" i="158"/>
  <c r="FG42" i="158"/>
  <c r="FF42" i="158"/>
  <c r="FE42" i="158"/>
  <c r="FD42" i="158"/>
  <c r="FB42" i="158"/>
  <c r="FK41" i="158"/>
  <c r="FJ41" i="158"/>
  <c r="FI41" i="158"/>
  <c r="FH41" i="158"/>
  <c r="FG41" i="158"/>
  <c r="FF41" i="158"/>
  <c r="FE41" i="158"/>
  <c r="FD41" i="158"/>
  <c r="FB41" i="158"/>
  <c r="FK40" i="158"/>
  <c r="FJ40" i="158"/>
  <c r="FI40" i="158"/>
  <c r="FH40" i="158"/>
  <c r="FG40" i="158"/>
  <c r="FF40" i="158"/>
  <c r="FE40" i="158"/>
  <c r="FD40" i="158"/>
  <c r="FB40" i="158"/>
  <c r="FK39" i="158"/>
  <c r="FJ39" i="158"/>
  <c r="FI39" i="158"/>
  <c r="FH39" i="158"/>
  <c r="FG39" i="158"/>
  <c r="FF39" i="158"/>
  <c r="FE39" i="158"/>
  <c r="FD39" i="158"/>
  <c r="FB39" i="158"/>
  <c r="FK38" i="158"/>
  <c r="FJ38" i="158"/>
  <c r="FI38" i="158"/>
  <c r="FH38" i="158"/>
  <c r="FG38" i="158"/>
  <c r="FF38" i="158"/>
  <c r="FE38" i="158"/>
  <c r="FD38" i="158"/>
  <c r="FB38" i="158"/>
  <c r="FK37" i="158"/>
  <c r="FJ37" i="158"/>
  <c r="FI37" i="158"/>
  <c r="FH37" i="158"/>
  <c r="FG37" i="158"/>
  <c r="FF37" i="158"/>
  <c r="FE37" i="158"/>
  <c r="FD37" i="158"/>
  <c r="FB37" i="158"/>
  <c r="FK36" i="158"/>
  <c r="FJ36" i="158"/>
  <c r="FI36" i="158"/>
  <c r="FH36" i="158"/>
  <c r="FG36" i="158"/>
  <c r="FF36" i="158"/>
  <c r="FE36" i="158"/>
  <c r="FD36" i="158"/>
  <c r="FB36" i="158"/>
  <c r="FK35" i="158"/>
  <c r="FJ35" i="158"/>
  <c r="FI35" i="158"/>
  <c r="FH35" i="158"/>
  <c r="FG35" i="158"/>
  <c r="FF35" i="158"/>
  <c r="FE35" i="158"/>
  <c r="FD35" i="158"/>
  <c r="FB35" i="158"/>
  <c r="FK34" i="158"/>
  <c r="FJ34" i="158"/>
  <c r="FI34" i="158"/>
  <c r="FH34" i="158"/>
  <c r="FG34" i="158"/>
  <c r="FF34" i="158"/>
  <c r="FE34" i="158"/>
  <c r="FD34" i="158"/>
  <c r="FB34" i="158"/>
  <c r="FK33" i="158"/>
  <c r="FJ33" i="158"/>
  <c r="FI33" i="158"/>
  <c r="FH33" i="158"/>
  <c r="FG33" i="158"/>
  <c r="FF33" i="158"/>
  <c r="FE33" i="158"/>
  <c r="FD33" i="158"/>
  <c r="FB33" i="158"/>
  <c r="FK32" i="158"/>
  <c r="FJ32" i="158"/>
  <c r="FI32" i="158"/>
  <c r="FH32" i="158"/>
  <c r="FG32" i="158"/>
  <c r="FF32" i="158"/>
  <c r="FE32" i="158"/>
  <c r="FD32" i="158"/>
  <c r="FB32" i="158"/>
  <c r="FK31" i="158"/>
  <c r="FJ31" i="158"/>
  <c r="FI31" i="158"/>
  <c r="FH31" i="158"/>
  <c r="FG31" i="158"/>
  <c r="FF31" i="158"/>
  <c r="FE31" i="158"/>
  <c r="FD31" i="158"/>
  <c r="FB31" i="158"/>
  <c r="FK30" i="158"/>
  <c r="FJ30" i="158"/>
  <c r="FI30" i="158"/>
  <c r="FH30" i="158"/>
  <c r="FG30" i="158"/>
  <c r="FF30" i="158"/>
  <c r="FE30" i="158"/>
  <c r="FD30" i="158"/>
  <c r="FB30" i="158"/>
  <c r="FK29" i="158"/>
  <c r="FJ29" i="158"/>
  <c r="FI29" i="158"/>
  <c r="FH29" i="158"/>
  <c r="FG29" i="158"/>
  <c r="FF29" i="158"/>
  <c r="FE29" i="158"/>
  <c r="FD29" i="158"/>
  <c r="FB29" i="158"/>
  <c r="FK28" i="158"/>
  <c r="FJ28" i="158"/>
  <c r="FI28" i="158"/>
  <c r="FH28" i="158"/>
  <c r="FG28" i="158"/>
  <c r="FF28" i="158"/>
  <c r="FE28" i="158"/>
  <c r="FD28" i="158"/>
  <c r="FB28" i="158"/>
  <c r="FK27" i="158"/>
  <c r="FJ27" i="158"/>
  <c r="FI27" i="158"/>
  <c r="FH27" i="158"/>
  <c r="FG27" i="158"/>
  <c r="FF27" i="158"/>
  <c r="FE27" i="158"/>
  <c r="FD27" i="158"/>
  <c r="FB27" i="158"/>
  <c r="FK26" i="158"/>
  <c r="FJ26" i="158"/>
  <c r="FI26" i="158"/>
  <c r="FH26" i="158"/>
  <c r="FG26" i="158"/>
  <c r="FF26" i="158"/>
  <c r="FE26" i="158"/>
  <c r="FD26" i="158"/>
  <c r="FB26" i="158"/>
  <c r="FK25" i="158"/>
  <c r="FJ25" i="158"/>
  <c r="FI25" i="158"/>
  <c r="FH25" i="158"/>
  <c r="FG25" i="158"/>
  <c r="FF25" i="158"/>
  <c r="FE25" i="158"/>
  <c r="FD25" i="158"/>
  <c r="FB25" i="158"/>
  <c r="FK24" i="158"/>
  <c r="FJ24" i="158"/>
  <c r="FI24" i="158"/>
  <c r="FH24" i="158"/>
  <c r="FG24" i="158"/>
  <c r="FF24" i="158"/>
  <c r="FE24" i="158"/>
  <c r="FD24" i="158"/>
  <c r="FB24" i="158"/>
  <c r="FK23" i="158"/>
  <c r="FJ23" i="158"/>
  <c r="FI23" i="158"/>
  <c r="FH23" i="158"/>
  <c r="FG23" i="158"/>
  <c r="FF23" i="158"/>
  <c r="FE23" i="158"/>
  <c r="FD23" i="158"/>
  <c r="FB23" i="158"/>
  <c r="FK22" i="158"/>
  <c r="FJ22" i="158"/>
  <c r="FI22" i="158"/>
  <c r="FH22" i="158"/>
  <c r="FG22" i="158"/>
  <c r="FF22" i="158"/>
  <c r="FE22" i="158"/>
  <c r="FD22" i="158"/>
  <c r="FB22" i="158"/>
  <c r="FK21" i="158"/>
  <c r="FJ21" i="158"/>
  <c r="FI21" i="158"/>
  <c r="FH21" i="158"/>
  <c r="FG21" i="158"/>
  <c r="FF21" i="158"/>
  <c r="FE21" i="158"/>
  <c r="FD21" i="158"/>
  <c r="FB21" i="158"/>
  <c r="FK20" i="158"/>
  <c r="FJ20" i="158"/>
  <c r="FI20" i="158"/>
  <c r="FH20" i="158"/>
  <c r="FG20" i="158"/>
  <c r="FF20" i="158"/>
  <c r="FE20" i="158"/>
  <c r="FD20" i="158"/>
  <c r="FB20" i="158"/>
  <c r="FK19" i="158"/>
  <c r="FJ19" i="158"/>
  <c r="FI19" i="158"/>
  <c r="FH19" i="158"/>
  <c r="FG19" i="158"/>
  <c r="FF19" i="158"/>
  <c r="FE19" i="158"/>
  <c r="FD19" i="158"/>
  <c r="FB19" i="158"/>
  <c r="FK18" i="158"/>
  <c r="FJ18" i="158"/>
  <c r="FI18" i="158"/>
  <c r="FH18" i="158"/>
  <c r="FG18" i="158"/>
  <c r="FF18" i="158"/>
  <c r="FE18" i="158"/>
  <c r="FD18" i="158"/>
  <c r="FB18" i="158"/>
  <c r="FK17" i="158"/>
  <c r="FJ17" i="158"/>
  <c r="FI17" i="158"/>
  <c r="FH17" i="158"/>
  <c r="FG17" i="158"/>
  <c r="FF17" i="158"/>
  <c r="FE17" i="158"/>
  <c r="FD17" i="158"/>
  <c r="FB17" i="158"/>
  <c r="FK16" i="158"/>
  <c r="FJ16" i="158"/>
  <c r="FI16" i="158"/>
  <c r="FH16" i="158"/>
  <c r="FG16" i="158"/>
  <c r="FF16" i="158"/>
  <c r="FE16" i="158"/>
  <c r="FD16" i="158"/>
  <c r="FB16" i="158"/>
  <c r="FK15" i="158"/>
  <c r="FJ15" i="158"/>
  <c r="FI15" i="158"/>
  <c r="FH15" i="158"/>
  <c r="FG15" i="158"/>
  <c r="FF15" i="158"/>
  <c r="FE15" i="158"/>
  <c r="FD15" i="158"/>
  <c r="FB15" i="158"/>
  <c r="FK14" i="158"/>
  <c r="FJ14" i="158"/>
  <c r="FI14" i="158"/>
  <c r="FH14" i="158"/>
  <c r="FG14" i="158"/>
  <c r="FF14" i="158"/>
  <c r="FE14" i="158"/>
  <c r="FD14" i="158"/>
  <c r="FB14" i="158"/>
  <c r="FK13" i="158"/>
  <c r="FJ13" i="158"/>
  <c r="FI13" i="158"/>
  <c r="FH13" i="158"/>
  <c r="FG13" i="158"/>
  <c r="FF13" i="158"/>
  <c r="FE13" i="158"/>
  <c r="FD13" i="158"/>
  <c r="FB13" i="158"/>
  <c r="FK12" i="158"/>
  <c r="FJ12" i="158"/>
  <c r="FI12" i="158"/>
  <c r="FH12" i="158"/>
  <c r="FG12" i="158"/>
  <c r="FF12" i="158"/>
  <c r="FE12" i="158"/>
  <c r="FD12" i="158"/>
  <c r="FB12" i="158"/>
  <c r="FK11" i="158"/>
  <c r="FJ11" i="158"/>
  <c r="FI11" i="158"/>
  <c r="FH11" i="158"/>
  <c r="FG11" i="158"/>
  <c r="FF11" i="158"/>
  <c r="FE11" i="158"/>
  <c r="FD11" i="158"/>
  <c r="FB11" i="158"/>
  <c r="FK10" i="158"/>
  <c r="FJ10" i="158"/>
  <c r="FI10" i="158"/>
  <c r="FH10" i="158"/>
  <c r="FG10" i="158"/>
  <c r="FF10" i="158"/>
  <c r="FE10" i="158"/>
  <c r="FD10" i="158"/>
  <c r="FB10" i="158"/>
  <c r="FK9" i="158"/>
  <c r="FJ9" i="158"/>
  <c r="FI9" i="158"/>
  <c r="FH9" i="158"/>
  <c r="FG9" i="158"/>
  <c r="FF9" i="158"/>
  <c r="FE9" i="158"/>
  <c r="FD9" i="158"/>
  <c r="FB9" i="158"/>
  <c r="FK8" i="158"/>
  <c r="FJ8" i="158"/>
  <c r="FI8" i="158"/>
  <c r="FH8" i="158"/>
  <c r="FG8" i="158"/>
  <c r="FF8" i="158"/>
  <c r="FE8" i="158"/>
  <c r="FD8" i="158"/>
  <c r="FB8" i="158"/>
  <c r="FK7" i="158"/>
  <c r="FJ7" i="158"/>
  <c r="FI7" i="158"/>
  <c r="FH7" i="158"/>
  <c r="FG7" i="158"/>
  <c r="FF7" i="158"/>
  <c r="FE7" i="158"/>
  <c r="FD7" i="158"/>
  <c r="FB7" i="158"/>
  <c r="FK6" i="158"/>
  <c r="FJ6" i="158"/>
  <c r="FI6" i="158"/>
  <c r="FH6" i="158"/>
  <c r="FG6" i="158"/>
  <c r="FF6" i="158"/>
  <c r="FE6" i="158"/>
  <c r="FD6" i="158"/>
  <c r="FB6" i="158"/>
  <c r="FK5" i="158"/>
  <c r="FJ5" i="158"/>
  <c r="FI5" i="158"/>
  <c r="FH5" i="158"/>
  <c r="FG5" i="158"/>
  <c r="FF5" i="158"/>
  <c r="FE5" i="158"/>
  <c r="FD5" i="158"/>
  <c r="FB5" i="158"/>
  <c r="FK4" i="158"/>
  <c r="FJ4" i="158"/>
  <c r="FI4" i="158"/>
  <c r="FH4" i="158"/>
  <c r="FG4" i="158"/>
  <c r="FF4" i="158"/>
  <c r="FE4" i="158"/>
  <c r="FD4" i="158"/>
  <c r="FB4" i="158"/>
  <c r="FK3" i="158"/>
  <c r="FJ3" i="158"/>
  <c r="FI3" i="158"/>
  <c r="FH3" i="158"/>
  <c r="FG3" i="158"/>
  <c r="FF3" i="158"/>
  <c r="FE3" i="158"/>
  <c r="FD3" i="158"/>
  <c r="FB3" i="158"/>
  <c r="FW2" i="158"/>
  <c r="FV2" i="158"/>
  <c r="FU2" i="158"/>
  <c r="FT2" i="158"/>
  <c r="FS2" i="158"/>
  <c r="FR2" i="158"/>
  <c r="FQ2" i="158"/>
  <c r="FP2" i="158"/>
  <c r="FN2" i="158"/>
  <c r="FW53" i="158"/>
  <c r="FV53" i="158"/>
  <c r="FU53" i="158"/>
  <c r="FT53" i="158"/>
  <c r="FS53" i="158"/>
  <c r="FR53" i="158"/>
  <c r="FQ53" i="158"/>
  <c r="FP53" i="158"/>
  <c r="FN53" i="158"/>
  <c r="FW52" i="158"/>
  <c r="FV52" i="158"/>
  <c r="FU52" i="158"/>
  <c r="FT52" i="158"/>
  <c r="FS52" i="158"/>
  <c r="FR52" i="158"/>
  <c r="FQ52" i="158"/>
  <c r="FP52" i="158"/>
  <c r="FN52" i="158"/>
  <c r="FW51" i="158"/>
  <c r="FV51" i="158"/>
  <c r="FU51" i="158"/>
  <c r="FT51" i="158"/>
  <c r="FS51" i="158"/>
  <c r="FR51" i="158"/>
  <c r="FQ51" i="158"/>
  <c r="FP51" i="158"/>
  <c r="FN51" i="158"/>
  <c r="FW50" i="158"/>
  <c r="FV50" i="158"/>
  <c r="FU50" i="158"/>
  <c r="FT50" i="158"/>
  <c r="FS50" i="158"/>
  <c r="FR50" i="158"/>
  <c r="FQ50" i="158"/>
  <c r="FP50" i="158"/>
  <c r="FN50" i="158"/>
  <c r="FW49" i="158"/>
  <c r="FV49" i="158"/>
  <c r="FU49" i="158"/>
  <c r="FT49" i="158"/>
  <c r="FS49" i="158"/>
  <c r="FR49" i="158"/>
  <c r="FQ49" i="158"/>
  <c r="FP49" i="158"/>
  <c r="FN49" i="158"/>
  <c r="FW48" i="158"/>
  <c r="FV48" i="158"/>
  <c r="FU48" i="158"/>
  <c r="FT48" i="158"/>
  <c r="FS48" i="158"/>
  <c r="FR48" i="158"/>
  <c r="FQ48" i="158"/>
  <c r="FP48" i="158"/>
  <c r="FN48" i="158"/>
  <c r="FW47" i="158"/>
  <c r="FV47" i="158"/>
  <c r="FU47" i="158"/>
  <c r="FT47" i="158"/>
  <c r="FS47" i="158"/>
  <c r="FR47" i="158"/>
  <c r="FQ47" i="158"/>
  <c r="FP47" i="158"/>
  <c r="FN47" i="158"/>
  <c r="FW46" i="158"/>
  <c r="FV46" i="158"/>
  <c r="FU46" i="158"/>
  <c r="FT46" i="158"/>
  <c r="FS46" i="158"/>
  <c r="FR46" i="158"/>
  <c r="FQ46" i="158"/>
  <c r="FP46" i="158"/>
  <c r="FN46" i="158"/>
  <c r="FW45" i="158"/>
  <c r="FV45" i="158"/>
  <c r="FU45" i="158"/>
  <c r="FT45" i="158"/>
  <c r="FS45" i="158"/>
  <c r="FR45" i="158"/>
  <c r="FQ45" i="158"/>
  <c r="FP45" i="158"/>
  <c r="FN45" i="158"/>
  <c r="FW44" i="158"/>
  <c r="FV44" i="158"/>
  <c r="FU44" i="158"/>
  <c r="FT44" i="158"/>
  <c r="FS44" i="158"/>
  <c r="FR44" i="158"/>
  <c r="FQ44" i="158"/>
  <c r="FP44" i="158"/>
  <c r="FN44" i="158"/>
  <c r="FW43" i="158"/>
  <c r="FV43" i="158"/>
  <c r="FU43" i="158"/>
  <c r="FT43" i="158"/>
  <c r="FS43" i="158"/>
  <c r="FR43" i="158"/>
  <c r="FQ43" i="158"/>
  <c r="FP43" i="158"/>
  <c r="FN43" i="158"/>
  <c r="FW42" i="158"/>
  <c r="FV42" i="158"/>
  <c r="FU42" i="158"/>
  <c r="FT42" i="158"/>
  <c r="FS42" i="158"/>
  <c r="FR42" i="158"/>
  <c r="FQ42" i="158"/>
  <c r="FP42" i="158"/>
  <c r="FN42" i="158"/>
  <c r="FW41" i="158"/>
  <c r="FV41" i="158"/>
  <c r="FU41" i="158"/>
  <c r="FT41" i="158"/>
  <c r="FS41" i="158"/>
  <c r="FR41" i="158"/>
  <c r="FQ41" i="158"/>
  <c r="FP41" i="158"/>
  <c r="FN41" i="158"/>
  <c r="FW40" i="158"/>
  <c r="FV40" i="158"/>
  <c r="FU40" i="158"/>
  <c r="FT40" i="158"/>
  <c r="FS40" i="158"/>
  <c r="FR40" i="158"/>
  <c r="FQ40" i="158"/>
  <c r="FP40" i="158"/>
  <c r="FN40" i="158"/>
  <c r="FW39" i="158"/>
  <c r="FV39" i="158"/>
  <c r="FU39" i="158"/>
  <c r="FT39" i="158"/>
  <c r="FS39" i="158"/>
  <c r="FR39" i="158"/>
  <c r="FQ39" i="158"/>
  <c r="FP39" i="158"/>
  <c r="FN39" i="158"/>
  <c r="FW38" i="158"/>
  <c r="FV38" i="158"/>
  <c r="FU38" i="158"/>
  <c r="FT38" i="158"/>
  <c r="FS38" i="158"/>
  <c r="FR38" i="158"/>
  <c r="FQ38" i="158"/>
  <c r="FP38" i="158"/>
  <c r="FN38" i="158"/>
  <c r="FW37" i="158"/>
  <c r="FV37" i="158"/>
  <c r="FU37" i="158"/>
  <c r="FT37" i="158"/>
  <c r="FS37" i="158"/>
  <c r="FR37" i="158"/>
  <c r="FQ37" i="158"/>
  <c r="FP37" i="158"/>
  <c r="FN37" i="158"/>
  <c r="FW36" i="158"/>
  <c r="FV36" i="158"/>
  <c r="FU36" i="158"/>
  <c r="FT36" i="158"/>
  <c r="FS36" i="158"/>
  <c r="FR36" i="158"/>
  <c r="FQ36" i="158"/>
  <c r="FP36" i="158"/>
  <c r="FN36" i="158"/>
  <c r="FW35" i="158"/>
  <c r="FV35" i="158"/>
  <c r="FU35" i="158"/>
  <c r="FT35" i="158"/>
  <c r="FS35" i="158"/>
  <c r="FR35" i="158"/>
  <c r="FQ35" i="158"/>
  <c r="FP35" i="158"/>
  <c r="FN35" i="158"/>
  <c r="FW34" i="158"/>
  <c r="FV34" i="158"/>
  <c r="FU34" i="158"/>
  <c r="FT34" i="158"/>
  <c r="FS34" i="158"/>
  <c r="FR34" i="158"/>
  <c r="FQ34" i="158"/>
  <c r="FP34" i="158"/>
  <c r="FN34" i="158"/>
  <c r="FW33" i="158"/>
  <c r="FV33" i="158"/>
  <c r="FU33" i="158"/>
  <c r="FT33" i="158"/>
  <c r="FS33" i="158"/>
  <c r="FR33" i="158"/>
  <c r="FQ33" i="158"/>
  <c r="FP33" i="158"/>
  <c r="FN33" i="158"/>
  <c r="FW32" i="158"/>
  <c r="FV32" i="158"/>
  <c r="FU32" i="158"/>
  <c r="FT32" i="158"/>
  <c r="FS32" i="158"/>
  <c r="FR32" i="158"/>
  <c r="FQ32" i="158"/>
  <c r="FP32" i="158"/>
  <c r="FN32" i="158"/>
  <c r="FW31" i="158"/>
  <c r="FV31" i="158"/>
  <c r="FU31" i="158"/>
  <c r="FT31" i="158"/>
  <c r="FS31" i="158"/>
  <c r="FR31" i="158"/>
  <c r="FQ31" i="158"/>
  <c r="FP31" i="158"/>
  <c r="FN31" i="158"/>
  <c r="FW30" i="158"/>
  <c r="FV30" i="158"/>
  <c r="FU30" i="158"/>
  <c r="FT30" i="158"/>
  <c r="FS30" i="158"/>
  <c r="FR30" i="158"/>
  <c r="FQ30" i="158"/>
  <c r="FP30" i="158"/>
  <c r="FN30" i="158"/>
  <c r="FW29" i="158"/>
  <c r="FV29" i="158"/>
  <c r="FU29" i="158"/>
  <c r="FT29" i="158"/>
  <c r="FS29" i="158"/>
  <c r="FR29" i="158"/>
  <c r="FQ29" i="158"/>
  <c r="FP29" i="158"/>
  <c r="FN29" i="158"/>
  <c r="FW28" i="158"/>
  <c r="FV28" i="158"/>
  <c r="FU28" i="158"/>
  <c r="FT28" i="158"/>
  <c r="FS28" i="158"/>
  <c r="FR28" i="158"/>
  <c r="FQ28" i="158"/>
  <c r="FP28" i="158"/>
  <c r="FN28" i="158"/>
  <c r="FW27" i="158"/>
  <c r="FV27" i="158"/>
  <c r="FU27" i="158"/>
  <c r="FT27" i="158"/>
  <c r="FS27" i="158"/>
  <c r="FR27" i="158"/>
  <c r="FQ27" i="158"/>
  <c r="FP27" i="158"/>
  <c r="FN27" i="158"/>
  <c r="FW26" i="158"/>
  <c r="FV26" i="158"/>
  <c r="FU26" i="158"/>
  <c r="FT26" i="158"/>
  <c r="FS26" i="158"/>
  <c r="FR26" i="158"/>
  <c r="FQ26" i="158"/>
  <c r="FP26" i="158"/>
  <c r="FN26" i="158"/>
  <c r="FW25" i="158"/>
  <c r="FV25" i="158"/>
  <c r="FU25" i="158"/>
  <c r="FT25" i="158"/>
  <c r="FS25" i="158"/>
  <c r="FR25" i="158"/>
  <c r="FQ25" i="158"/>
  <c r="FP25" i="158"/>
  <c r="FN25" i="158"/>
  <c r="FW24" i="158"/>
  <c r="FV24" i="158"/>
  <c r="FU24" i="158"/>
  <c r="FT24" i="158"/>
  <c r="FS24" i="158"/>
  <c r="FR24" i="158"/>
  <c r="FQ24" i="158"/>
  <c r="FP24" i="158"/>
  <c r="FN24" i="158"/>
  <c r="FW23" i="158"/>
  <c r="FV23" i="158"/>
  <c r="FU23" i="158"/>
  <c r="FT23" i="158"/>
  <c r="FS23" i="158"/>
  <c r="FR23" i="158"/>
  <c r="FQ23" i="158"/>
  <c r="FP23" i="158"/>
  <c r="FN23" i="158"/>
  <c r="FW22" i="158"/>
  <c r="FV22" i="158"/>
  <c r="FU22" i="158"/>
  <c r="FT22" i="158"/>
  <c r="FS22" i="158"/>
  <c r="FR22" i="158"/>
  <c r="FQ22" i="158"/>
  <c r="FP22" i="158"/>
  <c r="FN22" i="158"/>
  <c r="FW21" i="158"/>
  <c r="FV21" i="158"/>
  <c r="FU21" i="158"/>
  <c r="FT21" i="158"/>
  <c r="FS21" i="158"/>
  <c r="FR21" i="158"/>
  <c r="FQ21" i="158"/>
  <c r="FP21" i="158"/>
  <c r="FN21" i="158"/>
  <c r="FW20" i="158"/>
  <c r="FV20" i="158"/>
  <c r="FU20" i="158"/>
  <c r="FT20" i="158"/>
  <c r="FS20" i="158"/>
  <c r="FR20" i="158"/>
  <c r="FQ20" i="158"/>
  <c r="FP20" i="158"/>
  <c r="FN20" i="158"/>
  <c r="FW19" i="158"/>
  <c r="FV19" i="158"/>
  <c r="FU19" i="158"/>
  <c r="FT19" i="158"/>
  <c r="FS19" i="158"/>
  <c r="FR19" i="158"/>
  <c r="FQ19" i="158"/>
  <c r="FP19" i="158"/>
  <c r="FN19" i="158"/>
  <c r="FW18" i="158"/>
  <c r="FV18" i="158"/>
  <c r="FU18" i="158"/>
  <c r="FT18" i="158"/>
  <c r="FS18" i="158"/>
  <c r="FR18" i="158"/>
  <c r="FQ18" i="158"/>
  <c r="FP18" i="158"/>
  <c r="FN18" i="158"/>
  <c r="FW17" i="158"/>
  <c r="FV17" i="158"/>
  <c r="FU17" i="158"/>
  <c r="FT17" i="158"/>
  <c r="FS17" i="158"/>
  <c r="FR17" i="158"/>
  <c r="FQ17" i="158"/>
  <c r="FP17" i="158"/>
  <c r="FN17" i="158"/>
  <c r="FW16" i="158"/>
  <c r="FV16" i="158"/>
  <c r="FU16" i="158"/>
  <c r="FT16" i="158"/>
  <c r="FS16" i="158"/>
  <c r="FR16" i="158"/>
  <c r="FQ16" i="158"/>
  <c r="FP16" i="158"/>
  <c r="FN16" i="158"/>
  <c r="FW15" i="158"/>
  <c r="FV15" i="158"/>
  <c r="FU15" i="158"/>
  <c r="FT15" i="158"/>
  <c r="FS15" i="158"/>
  <c r="FR15" i="158"/>
  <c r="FQ15" i="158"/>
  <c r="FP15" i="158"/>
  <c r="FN15" i="158"/>
  <c r="FW14" i="158"/>
  <c r="FV14" i="158"/>
  <c r="FU14" i="158"/>
  <c r="FT14" i="158"/>
  <c r="FS14" i="158"/>
  <c r="FR14" i="158"/>
  <c r="FQ14" i="158"/>
  <c r="FP14" i="158"/>
  <c r="FN14" i="158"/>
  <c r="FW13" i="158"/>
  <c r="FV13" i="158"/>
  <c r="FU13" i="158"/>
  <c r="FT13" i="158"/>
  <c r="FS13" i="158"/>
  <c r="FR13" i="158"/>
  <c r="FQ13" i="158"/>
  <c r="FP13" i="158"/>
  <c r="FN13" i="158"/>
  <c r="FW12" i="158"/>
  <c r="FV12" i="158"/>
  <c r="FU12" i="158"/>
  <c r="FT12" i="158"/>
  <c r="FS12" i="158"/>
  <c r="FR12" i="158"/>
  <c r="FQ12" i="158"/>
  <c r="FP12" i="158"/>
  <c r="FN12" i="158"/>
  <c r="FW11" i="158"/>
  <c r="FV11" i="158"/>
  <c r="FU11" i="158"/>
  <c r="FT11" i="158"/>
  <c r="FS11" i="158"/>
  <c r="FR11" i="158"/>
  <c r="FQ11" i="158"/>
  <c r="FP11" i="158"/>
  <c r="FN11" i="158"/>
  <c r="FW10" i="158"/>
  <c r="FV10" i="158"/>
  <c r="FU10" i="158"/>
  <c r="FT10" i="158"/>
  <c r="FS10" i="158"/>
  <c r="FR10" i="158"/>
  <c r="FQ10" i="158"/>
  <c r="FP10" i="158"/>
  <c r="FN10" i="158"/>
  <c r="FW9" i="158"/>
  <c r="FV9" i="158"/>
  <c r="FU9" i="158"/>
  <c r="FT9" i="158"/>
  <c r="FS9" i="158"/>
  <c r="FR9" i="158"/>
  <c r="FQ9" i="158"/>
  <c r="FP9" i="158"/>
  <c r="FN9" i="158"/>
  <c r="FW8" i="158"/>
  <c r="FV8" i="158"/>
  <c r="FU8" i="158"/>
  <c r="FT8" i="158"/>
  <c r="FS8" i="158"/>
  <c r="FR8" i="158"/>
  <c r="FQ8" i="158"/>
  <c r="FP8" i="158"/>
  <c r="FN8" i="158"/>
  <c r="FW7" i="158"/>
  <c r="FV7" i="158"/>
  <c r="FU7" i="158"/>
  <c r="FT7" i="158"/>
  <c r="FS7" i="158"/>
  <c r="FR7" i="158"/>
  <c r="FQ7" i="158"/>
  <c r="FP7" i="158"/>
  <c r="FN7" i="158"/>
  <c r="FW6" i="158"/>
  <c r="FV6" i="158"/>
  <c r="FU6" i="158"/>
  <c r="FT6" i="158"/>
  <c r="FS6" i="158"/>
  <c r="FR6" i="158"/>
  <c r="FQ6" i="158"/>
  <c r="FP6" i="158"/>
  <c r="FN6" i="158"/>
  <c r="FW5" i="158"/>
  <c r="FV5" i="158"/>
  <c r="FU5" i="158"/>
  <c r="FT5" i="158"/>
  <c r="FS5" i="158"/>
  <c r="FR5" i="158"/>
  <c r="FQ5" i="158"/>
  <c r="FP5" i="158"/>
  <c r="FN5" i="158"/>
  <c r="FW4" i="158"/>
  <c r="FV4" i="158"/>
  <c r="FU4" i="158"/>
  <c r="FT4" i="158"/>
  <c r="FS4" i="158"/>
  <c r="FR4" i="158"/>
  <c r="FQ4" i="158"/>
  <c r="FP4" i="158"/>
  <c r="FN4" i="158"/>
  <c r="FW3" i="158"/>
  <c r="FV3" i="158"/>
  <c r="FU3" i="158"/>
  <c r="FT3" i="158"/>
  <c r="FS3" i="158"/>
  <c r="FR3" i="158"/>
  <c r="FQ3" i="158"/>
  <c r="FP3" i="158"/>
  <c r="FN3" i="158"/>
  <c r="GU2" i="158"/>
  <c r="GT2" i="158"/>
  <c r="GS2" i="158"/>
  <c r="GO2" i="158"/>
  <c r="GU53" i="158"/>
  <c r="GT53" i="158"/>
  <c r="GS53" i="158"/>
  <c r="GO53" i="158"/>
  <c r="GU52" i="158"/>
  <c r="GT52" i="158"/>
  <c r="GS52" i="158"/>
  <c r="GO52" i="158"/>
  <c r="GU51" i="158"/>
  <c r="GT51" i="158"/>
  <c r="GS51" i="158"/>
  <c r="GO51" i="158"/>
  <c r="GU50" i="158"/>
  <c r="GT50" i="158"/>
  <c r="GS50" i="158"/>
  <c r="GO50" i="158"/>
  <c r="GU49" i="158"/>
  <c r="GT49" i="158"/>
  <c r="GS49" i="158"/>
  <c r="GO49" i="158"/>
  <c r="GU48" i="158"/>
  <c r="GT48" i="158"/>
  <c r="GS48" i="158"/>
  <c r="GO48" i="158"/>
  <c r="GU47" i="158"/>
  <c r="GT47" i="158"/>
  <c r="GS47" i="158"/>
  <c r="GO47" i="158"/>
  <c r="GU46" i="158"/>
  <c r="GT46" i="158"/>
  <c r="GS46" i="158"/>
  <c r="GO46" i="158"/>
  <c r="GU45" i="158"/>
  <c r="GT45" i="158"/>
  <c r="GS45" i="158"/>
  <c r="GO45" i="158"/>
  <c r="GU44" i="158"/>
  <c r="GT44" i="158"/>
  <c r="GS44" i="158"/>
  <c r="GO44" i="158"/>
  <c r="GU43" i="158"/>
  <c r="GT43" i="158"/>
  <c r="GS43" i="158"/>
  <c r="GO43" i="158"/>
  <c r="GU42" i="158"/>
  <c r="GT42" i="158"/>
  <c r="GS42" i="158"/>
  <c r="GO42" i="158"/>
  <c r="GU41" i="158"/>
  <c r="GT41" i="158"/>
  <c r="GS41" i="158"/>
  <c r="GO41" i="158"/>
  <c r="GU40" i="158"/>
  <c r="GT40" i="158"/>
  <c r="GS40" i="158"/>
  <c r="GO40" i="158"/>
  <c r="GU39" i="158"/>
  <c r="GT39" i="158"/>
  <c r="GS39" i="158"/>
  <c r="GO39" i="158"/>
  <c r="GU38" i="158"/>
  <c r="GT38" i="158"/>
  <c r="GS38" i="158"/>
  <c r="GO38" i="158"/>
  <c r="GU37" i="158"/>
  <c r="GT37" i="158"/>
  <c r="GS37" i="158"/>
  <c r="GO37" i="158"/>
  <c r="GU36" i="158"/>
  <c r="GT36" i="158"/>
  <c r="GS36" i="158"/>
  <c r="GO36" i="158"/>
  <c r="GU35" i="158"/>
  <c r="GT35" i="158"/>
  <c r="GS35" i="158"/>
  <c r="GO35" i="158"/>
  <c r="GU34" i="158"/>
  <c r="GT34" i="158"/>
  <c r="GS34" i="158"/>
  <c r="GO34" i="158"/>
  <c r="GU33" i="158"/>
  <c r="GT33" i="158"/>
  <c r="GS33" i="158"/>
  <c r="GO33" i="158"/>
  <c r="GU32" i="158"/>
  <c r="GT32" i="158"/>
  <c r="GS32" i="158"/>
  <c r="GO32" i="158"/>
  <c r="GU31" i="158"/>
  <c r="GT31" i="158"/>
  <c r="GS31" i="158"/>
  <c r="GO31" i="158"/>
  <c r="GU30" i="158"/>
  <c r="GT30" i="158"/>
  <c r="GS30" i="158"/>
  <c r="GO30" i="158"/>
  <c r="GU29" i="158"/>
  <c r="GT29" i="158"/>
  <c r="GS29" i="158"/>
  <c r="GO29" i="158"/>
  <c r="GU28" i="158"/>
  <c r="GT28" i="158"/>
  <c r="GS28" i="158"/>
  <c r="GO28" i="158"/>
  <c r="GU27" i="158"/>
  <c r="GT27" i="158"/>
  <c r="GS27" i="158"/>
  <c r="GO27" i="158"/>
  <c r="GU26" i="158"/>
  <c r="GT26" i="158"/>
  <c r="GS26" i="158"/>
  <c r="GO26" i="158"/>
  <c r="GU25" i="158"/>
  <c r="GT25" i="158"/>
  <c r="GS25" i="158"/>
  <c r="GO25" i="158"/>
  <c r="GU24" i="158"/>
  <c r="GT24" i="158"/>
  <c r="GS24" i="158"/>
  <c r="GO24" i="158"/>
  <c r="GU23" i="158"/>
  <c r="GT23" i="158"/>
  <c r="GS23" i="158"/>
  <c r="GO23" i="158"/>
  <c r="GU22" i="158"/>
  <c r="GT22" i="158"/>
  <c r="GS22" i="158"/>
  <c r="GO22" i="158"/>
  <c r="GU21" i="158"/>
  <c r="GT21" i="158"/>
  <c r="GS21" i="158"/>
  <c r="GO21" i="158"/>
  <c r="GU20" i="158"/>
  <c r="GT20" i="158"/>
  <c r="GS20" i="158"/>
  <c r="GO20" i="158"/>
  <c r="GU19" i="158"/>
  <c r="GT19" i="158"/>
  <c r="GS19" i="158"/>
  <c r="GO19" i="158"/>
  <c r="GU18" i="158"/>
  <c r="GT18" i="158"/>
  <c r="GS18" i="158"/>
  <c r="GO18" i="158"/>
  <c r="GU17" i="158"/>
  <c r="GT17" i="158"/>
  <c r="GS17" i="158"/>
  <c r="GO17" i="158"/>
  <c r="GU16" i="158"/>
  <c r="GT16" i="158"/>
  <c r="GS16" i="158"/>
  <c r="GO16" i="158"/>
  <c r="GU15" i="158"/>
  <c r="GT15" i="158"/>
  <c r="GS15" i="158"/>
  <c r="GO15" i="158"/>
  <c r="GU14" i="158"/>
  <c r="GT14" i="158"/>
  <c r="GS14" i="158"/>
  <c r="GO14" i="158"/>
  <c r="GU13" i="158"/>
  <c r="GT13" i="158"/>
  <c r="GS13" i="158"/>
  <c r="GO13" i="158"/>
  <c r="GU12" i="158"/>
  <c r="GT12" i="158"/>
  <c r="GS12" i="158"/>
  <c r="GO12" i="158"/>
  <c r="GU11" i="158"/>
  <c r="GT11" i="158"/>
  <c r="GS11" i="158"/>
  <c r="GO11" i="158"/>
  <c r="GU10" i="158"/>
  <c r="GT10" i="158"/>
  <c r="GS10" i="158"/>
  <c r="GO10" i="158"/>
  <c r="GU9" i="158"/>
  <c r="GT9" i="158"/>
  <c r="GS9" i="158"/>
  <c r="GO9" i="158"/>
  <c r="GU8" i="158"/>
  <c r="GT8" i="158"/>
  <c r="GS8" i="158"/>
  <c r="GO8" i="158"/>
  <c r="GU7" i="158"/>
  <c r="GT7" i="158"/>
  <c r="GS7" i="158"/>
  <c r="GO7" i="158"/>
  <c r="GU6" i="158"/>
  <c r="GT6" i="158"/>
  <c r="GS6" i="158"/>
  <c r="GO6" i="158"/>
  <c r="GU5" i="158"/>
  <c r="GT5" i="158"/>
  <c r="GS5" i="158"/>
  <c r="GO5" i="158"/>
  <c r="GU4" i="158"/>
  <c r="GT4" i="158"/>
  <c r="GS4" i="158"/>
  <c r="GO4" i="158"/>
  <c r="GU3" i="158"/>
  <c r="GT3" i="158"/>
  <c r="GS3" i="158"/>
  <c r="GO3" i="158"/>
  <c r="HG2" i="158"/>
  <c r="HF2" i="158"/>
  <c r="HE2" i="158"/>
  <c r="HD2" i="158"/>
  <c r="HC2" i="158"/>
  <c r="HB2" i="158"/>
  <c r="HA2" i="158"/>
  <c r="GZ2" i="158"/>
  <c r="GX2" i="158"/>
  <c r="HG53" i="158"/>
  <c r="HF53" i="158"/>
  <c r="HE53" i="158"/>
  <c r="HD53" i="158"/>
  <c r="HC53" i="158"/>
  <c r="HB53" i="158"/>
  <c r="HA53" i="158"/>
  <c r="GZ53" i="158"/>
  <c r="GX53" i="158"/>
  <c r="HG52" i="158"/>
  <c r="HF52" i="158"/>
  <c r="HE52" i="158"/>
  <c r="HD52" i="158"/>
  <c r="HC52" i="158"/>
  <c r="HB52" i="158"/>
  <c r="HA52" i="158"/>
  <c r="GZ52" i="158"/>
  <c r="GX52" i="158"/>
  <c r="HG51" i="158"/>
  <c r="HF51" i="158"/>
  <c r="HE51" i="158"/>
  <c r="HD51" i="158"/>
  <c r="HC51" i="158"/>
  <c r="HB51" i="158"/>
  <c r="HA51" i="158"/>
  <c r="GZ51" i="158"/>
  <c r="GX51" i="158"/>
  <c r="HG50" i="158"/>
  <c r="HF50" i="158"/>
  <c r="HE50" i="158"/>
  <c r="HD50" i="158"/>
  <c r="HC50" i="158"/>
  <c r="HB50" i="158"/>
  <c r="HA50" i="158"/>
  <c r="GZ50" i="158"/>
  <c r="GX50" i="158"/>
  <c r="HG49" i="158"/>
  <c r="HF49" i="158"/>
  <c r="HE49" i="158"/>
  <c r="HD49" i="158"/>
  <c r="HC49" i="158"/>
  <c r="HB49" i="158"/>
  <c r="HA49" i="158"/>
  <c r="GZ49" i="158"/>
  <c r="GX49" i="158"/>
  <c r="HG48" i="158"/>
  <c r="HF48" i="158"/>
  <c r="HE48" i="158"/>
  <c r="HD48" i="158"/>
  <c r="HC48" i="158"/>
  <c r="HB48" i="158"/>
  <c r="HA48" i="158"/>
  <c r="GZ48" i="158"/>
  <c r="GX48" i="158"/>
  <c r="HG47" i="158"/>
  <c r="HF47" i="158"/>
  <c r="HE47" i="158"/>
  <c r="HD47" i="158"/>
  <c r="HC47" i="158"/>
  <c r="HB47" i="158"/>
  <c r="HA47" i="158"/>
  <c r="GZ47" i="158"/>
  <c r="GX47" i="158"/>
  <c r="HG46" i="158"/>
  <c r="HF46" i="158"/>
  <c r="HE46" i="158"/>
  <c r="HD46" i="158"/>
  <c r="HC46" i="158"/>
  <c r="HB46" i="158"/>
  <c r="HA46" i="158"/>
  <c r="GZ46" i="158"/>
  <c r="GX46" i="158"/>
  <c r="HG45" i="158"/>
  <c r="HF45" i="158"/>
  <c r="HE45" i="158"/>
  <c r="HD45" i="158"/>
  <c r="HC45" i="158"/>
  <c r="HB45" i="158"/>
  <c r="HA45" i="158"/>
  <c r="GZ45" i="158"/>
  <c r="GX45" i="158"/>
  <c r="HG44" i="158"/>
  <c r="HF44" i="158"/>
  <c r="HE44" i="158"/>
  <c r="HD44" i="158"/>
  <c r="HC44" i="158"/>
  <c r="HB44" i="158"/>
  <c r="HA44" i="158"/>
  <c r="GZ44" i="158"/>
  <c r="GX44" i="158"/>
  <c r="HG43" i="158"/>
  <c r="HF43" i="158"/>
  <c r="HE43" i="158"/>
  <c r="HD43" i="158"/>
  <c r="HC43" i="158"/>
  <c r="HB43" i="158"/>
  <c r="HA43" i="158"/>
  <c r="GZ43" i="158"/>
  <c r="GX43" i="158"/>
  <c r="HG42" i="158"/>
  <c r="HF42" i="158"/>
  <c r="HE42" i="158"/>
  <c r="HD42" i="158"/>
  <c r="HC42" i="158"/>
  <c r="HB42" i="158"/>
  <c r="HA42" i="158"/>
  <c r="GZ42" i="158"/>
  <c r="GX42" i="158"/>
  <c r="HG41" i="158"/>
  <c r="HF41" i="158"/>
  <c r="HE41" i="158"/>
  <c r="HD41" i="158"/>
  <c r="HC41" i="158"/>
  <c r="HB41" i="158"/>
  <c r="HA41" i="158"/>
  <c r="GZ41" i="158"/>
  <c r="GX41" i="158"/>
  <c r="HG40" i="158"/>
  <c r="HF40" i="158"/>
  <c r="HE40" i="158"/>
  <c r="HD40" i="158"/>
  <c r="HC40" i="158"/>
  <c r="HB40" i="158"/>
  <c r="HA40" i="158"/>
  <c r="GZ40" i="158"/>
  <c r="GX40" i="158"/>
  <c r="HG39" i="158"/>
  <c r="HF39" i="158"/>
  <c r="HE39" i="158"/>
  <c r="HD39" i="158"/>
  <c r="HC39" i="158"/>
  <c r="HB39" i="158"/>
  <c r="HA39" i="158"/>
  <c r="GZ39" i="158"/>
  <c r="GX39" i="158"/>
  <c r="HG38" i="158"/>
  <c r="HF38" i="158"/>
  <c r="HE38" i="158"/>
  <c r="HD38" i="158"/>
  <c r="HC38" i="158"/>
  <c r="HB38" i="158"/>
  <c r="HA38" i="158"/>
  <c r="GZ38" i="158"/>
  <c r="GX38" i="158"/>
  <c r="HG37" i="158"/>
  <c r="HF37" i="158"/>
  <c r="HE37" i="158"/>
  <c r="HD37" i="158"/>
  <c r="HC37" i="158"/>
  <c r="HB37" i="158"/>
  <c r="HA37" i="158"/>
  <c r="GZ37" i="158"/>
  <c r="GX37" i="158"/>
  <c r="HG36" i="158"/>
  <c r="HF36" i="158"/>
  <c r="HE36" i="158"/>
  <c r="HD36" i="158"/>
  <c r="HC36" i="158"/>
  <c r="HB36" i="158"/>
  <c r="HA36" i="158"/>
  <c r="GZ36" i="158"/>
  <c r="GX36" i="158"/>
  <c r="HG35" i="158"/>
  <c r="HF35" i="158"/>
  <c r="HE35" i="158"/>
  <c r="HD35" i="158"/>
  <c r="HC35" i="158"/>
  <c r="HB35" i="158"/>
  <c r="HA35" i="158"/>
  <c r="GZ35" i="158"/>
  <c r="GX35" i="158"/>
  <c r="HG34" i="158"/>
  <c r="HF34" i="158"/>
  <c r="HE34" i="158"/>
  <c r="HD34" i="158"/>
  <c r="HC34" i="158"/>
  <c r="HB34" i="158"/>
  <c r="HA34" i="158"/>
  <c r="GZ34" i="158"/>
  <c r="GX34" i="158"/>
  <c r="HG33" i="158"/>
  <c r="HF33" i="158"/>
  <c r="HE33" i="158"/>
  <c r="HD33" i="158"/>
  <c r="HC33" i="158"/>
  <c r="HB33" i="158"/>
  <c r="HA33" i="158"/>
  <c r="GZ33" i="158"/>
  <c r="GX33" i="158"/>
  <c r="HG32" i="158"/>
  <c r="HF32" i="158"/>
  <c r="HE32" i="158"/>
  <c r="HD32" i="158"/>
  <c r="HC32" i="158"/>
  <c r="HB32" i="158"/>
  <c r="HA32" i="158"/>
  <c r="GZ32" i="158"/>
  <c r="GX32" i="158"/>
  <c r="HG31" i="158"/>
  <c r="HF31" i="158"/>
  <c r="HE31" i="158"/>
  <c r="HD31" i="158"/>
  <c r="HC31" i="158"/>
  <c r="HB31" i="158"/>
  <c r="HA31" i="158"/>
  <c r="GZ31" i="158"/>
  <c r="GX31" i="158"/>
  <c r="HG30" i="158"/>
  <c r="HF30" i="158"/>
  <c r="HE30" i="158"/>
  <c r="HD30" i="158"/>
  <c r="HC30" i="158"/>
  <c r="HB30" i="158"/>
  <c r="HA30" i="158"/>
  <c r="GZ30" i="158"/>
  <c r="GX30" i="158"/>
  <c r="HG29" i="158"/>
  <c r="HF29" i="158"/>
  <c r="HE29" i="158"/>
  <c r="HD29" i="158"/>
  <c r="HC29" i="158"/>
  <c r="HB29" i="158"/>
  <c r="HA29" i="158"/>
  <c r="GZ29" i="158"/>
  <c r="GX29" i="158"/>
  <c r="HG28" i="158"/>
  <c r="HF28" i="158"/>
  <c r="HE28" i="158"/>
  <c r="HD28" i="158"/>
  <c r="HC28" i="158"/>
  <c r="HB28" i="158"/>
  <c r="HA28" i="158"/>
  <c r="GZ28" i="158"/>
  <c r="GX28" i="158"/>
  <c r="HG27" i="158"/>
  <c r="HF27" i="158"/>
  <c r="HE27" i="158"/>
  <c r="HD27" i="158"/>
  <c r="HC27" i="158"/>
  <c r="HB27" i="158"/>
  <c r="HA27" i="158"/>
  <c r="GZ27" i="158"/>
  <c r="GX27" i="158"/>
  <c r="HG26" i="158"/>
  <c r="HF26" i="158"/>
  <c r="HE26" i="158"/>
  <c r="HD26" i="158"/>
  <c r="HC26" i="158"/>
  <c r="HB26" i="158"/>
  <c r="HA26" i="158"/>
  <c r="GZ26" i="158"/>
  <c r="GX26" i="158"/>
  <c r="HG25" i="158"/>
  <c r="HF25" i="158"/>
  <c r="HE25" i="158"/>
  <c r="HD25" i="158"/>
  <c r="HC25" i="158"/>
  <c r="HB25" i="158"/>
  <c r="HA25" i="158"/>
  <c r="GZ25" i="158"/>
  <c r="GX25" i="158"/>
  <c r="HG24" i="158"/>
  <c r="HF24" i="158"/>
  <c r="HE24" i="158"/>
  <c r="HD24" i="158"/>
  <c r="HC24" i="158"/>
  <c r="HB24" i="158"/>
  <c r="HA24" i="158"/>
  <c r="GZ24" i="158"/>
  <c r="GX24" i="158"/>
  <c r="HG23" i="158"/>
  <c r="HF23" i="158"/>
  <c r="HE23" i="158"/>
  <c r="HD23" i="158"/>
  <c r="HC23" i="158"/>
  <c r="HB23" i="158"/>
  <c r="HA23" i="158"/>
  <c r="GZ23" i="158"/>
  <c r="GX23" i="158"/>
  <c r="HG22" i="158"/>
  <c r="HF22" i="158"/>
  <c r="HE22" i="158"/>
  <c r="HD22" i="158"/>
  <c r="HC22" i="158"/>
  <c r="HB22" i="158"/>
  <c r="HA22" i="158"/>
  <c r="GZ22" i="158"/>
  <c r="GX22" i="158"/>
  <c r="HG21" i="158"/>
  <c r="HF21" i="158"/>
  <c r="HE21" i="158"/>
  <c r="HD21" i="158"/>
  <c r="HC21" i="158"/>
  <c r="HB21" i="158"/>
  <c r="HA21" i="158"/>
  <c r="GZ21" i="158"/>
  <c r="GX21" i="158"/>
  <c r="HG20" i="158"/>
  <c r="HF20" i="158"/>
  <c r="HE20" i="158"/>
  <c r="HD20" i="158"/>
  <c r="HC20" i="158"/>
  <c r="HB20" i="158"/>
  <c r="HA20" i="158"/>
  <c r="GZ20" i="158"/>
  <c r="GX20" i="158"/>
  <c r="HG19" i="158"/>
  <c r="HF19" i="158"/>
  <c r="HE19" i="158"/>
  <c r="HD19" i="158"/>
  <c r="HC19" i="158"/>
  <c r="HB19" i="158"/>
  <c r="HA19" i="158"/>
  <c r="GZ19" i="158"/>
  <c r="GX19" i="158"/>
  <c r="HG18" i="158"/>
  <c r="HF18" i="158"/>
  <c r="HE18" i="158"/>
  <c r="HD18" i="158"/>
  <c r="HC18" i="158"/>
  <c r="HB18" i="158"/>
  <c r="HA18" i="158"/>
  <c r="GZ18" i="158"/>
  <c r="GX18" i="158"/>
  <c r="HG17" i="158"/>
  <c r="HF17" i="158"/>
  <c r="HE17" i="158"/>
  <c r="HD17" i="158"/>
  <c r="HC17" i="158"/>
  <c r="HB17" i="158"/>
  <c r="HA17" i="158"/>
  <c r="GZ17" i="158"/>
  <c r="GX17" i="158"/>
  <c r="HG16" i="158"/>
  <c r="HF16" i="158"/>
  <c r="HE16" i="158"/>
  <c r="HD16" i="158"/>
  <c r="HC16" i="158"/>
  <c r="HB16" i="158"/>
  <c r="HA16" i="158"/>
  <c r="GZ16" i="158"/>
  <c r="GX16" i="158"/>
  <c r="HG15" i="158"/>
  <c r="HF15" i="158"/>
  <c r="HE15" i="158"/>
  <c r="HD15" i="158"/>
  <c r="HC15" i="158"/>
  <c r="HB15" i="158"/>
  <c r="HA15" i="158"/>
  <c r="GZ15" i="158"/>
  <c r="GX15" i="158"/>
  <c r="HG14" i="158"/>
  <c r="HF14" i="158"/>
  <c r="HE14" i="158"/>
  <c r="HD14" i="158"/>
  <c r="HC14" i="158"/>
  <c r="HB14" i="158"/>
  <c r="HA14" i="158"/>
  <c r="GZ14" i="158"/>
  <c r="GX14" i="158"/>
  <c r="HG13" i="158"/>
  <c r="HF13" i="158"/>
  <c r="HE13" i="158"/>
  <c r="HD13" i="158"/>
  <c r="HC13" i="158"/>
  <c r="HB13" i="158"/>
  <c r="HA13" i="158"/>
  <c r="GZ13" i="158"/>
  <c r="GX13" i="158"/>
  <c r="HG12" i="158"/>
  <c r="HF12" i="158"/>
  <c r="HE12" i="158"/>
  <c r="HD12" i="158"/>
  <c r="HC12" i="158"/>
  <c r="HB12" i="158"/>
  <c r="HA12" i="158"/>
  <c r="GZ12" i="158"/>
  <c r="GX12" i="158"/>
  <c r="HG11" i="158"/>
  <c r="HF11" i="158"/>
  <c r="HE11" i="158"/>
  <c r="HD11" i="158"/>
  <c r="HC11" i="158"/>
  <c r="HB11" i="158"/>
  <c r="HA11" i="158"/>
  <c r="GZ11" i="158"/>
  <c r="GX11" i="158"/>
  <c r="HG10" i="158"/>
  <c r="HF10" i="158"/>
  <c r="HE10" i="158"/>
  <c r="HD10" i="158"/>
  <c r="HC10" i="158"/>
  <c r="HB10" i="158"/>
  <c r="HA10" i="158"/>
  <c r="GZ10" i="158"/>
  <c r="GX10" i="158"/>
  <c r="HG9" i="158"/>
  <c r="HF9" i="158"/>
  <c r="HE9" i="158"/>
  <c r="HD9" i="158"/>
  <c r="HC9" i="158"/>
  <c r="HB9" i="158"/>
  <c r="HA9" i="158"/>
  <c r="GZ9" i="158"/>
  <c r="GX9" i="158"/>
  <c r="HG8" i="158"/>
  <c r="HF8" i="158"/>
  <c r="HE8" i="158"/>
  <c r="HD8" i="158"/>
  <c r="HC8" i="158"/>
  <c r="HB8" i="158"/>
  <c r="HA8" i="158"/>
  <c r="GZ8" i="158"/>
  <c r="GX8" i="158"/>
  <c r="HG7" i="158"/>
  <c r="HF7" i="158"/>
  <c r="HE7" i="158"/>
  <c r="HD7" i="158"/>
  <c r="HC7" i="158"/>
  <c r="HB7" i="158"/>
  <c r="HA7" i="158"/>
  <c r="GZ7" i="158"/>
  <c r="GX7" i="158"/>
  <c r="HG6" i="158"/>
  <c r="HF6" i="158"/>
  <c r="HE6" i="158"/>
  <c r="HD6" i="158"/>
  <c r="HC6" i="158"/>
  <c r="HB6" i="158"/>
  <c r="HA6" i="158"/>
  <c r="GZ6" i="158"/>
  <c r="GX6" i="158"/>
  <c r="HG5" i="158"/>
  <c r="HF5" i="158"/>
  <c r="HE5" i="158"/>
  <c r="HD5" i="158"/>
  <c r="HC5" i="158"/>
  <c r="HB5" i="158"/>
  <c r="HA5" i="158"/>
  <c r="GZ5" i="158"/>
  <c r="GX5" i="158"/>
  <c r="HG4" i="158"/>
  <c r="HF4" i="158"/>
  <c r="HE4" i="158"/>
  <c r="HD4" i="158"/>
  <c r="HC4" i="158"/>
  <c r="HB4" i="158"/>
  <c r="HA4" i="158"/>
  <c r="GZ4" i="158"/>
  <c r="GX4" i="158"/>
  <c r="HG3" i="158"/>
  <c r="HF3" i="158"/>
  <c r="HE3" i="158"/>
  <c r="HD3" i="158"/>
  <c r="HC3" i="158"/>
  <c r="HB3" i="158"/>
  <c r="HA3" i="158"/>
  <c r="GZ3" i="158"/>
  <c r="GX3" i="158"/>
  <c r="K2" i="158"/>
  <c r="J2" i="158"/>
  <c r="I2" i="158"/>
  <c r="H2" i="158"/>
  <c r="G2" i="158"/>
  <c r="F2" i="158"/>
  <c r="E2" i="158"/>
  <c r="D2" i="158"/>
  <c r="C2" i="158"/>
  <c r="DZ2" i="158"/>
  <c r="B2" i="158"/>
  <c r="K53" i="158"/>
  <c r="J53" i="158"/>
  <c r="I53" i="158"/>
  <c r="H53" i="158"/>
  <c r="G53" i="158"/>
  <c r="F53" i="158"/>
  <c r="E53" i="158"/>
  <c r="D53" i="158"/>
  <c r="C53" i="158"/>
  <c r="DZ53" i="158"/>
  <c r="B53" i="158"/>
  <c r="K52" i="158"/>
  <c r="J52" i="158"/>
  <c r="I52" i="158"/>
  <c r="H52" i="158"/>
  <c r="G52" i="158"/>
  <c r="F52" i="158"/>
  <c r="E52" i="158"/>
  <c r="D52" i="158"/>
  <c r="C52" i="158"/>
  <c r="DZ52" i="158"/>
  <c r="B52" i="158"/>
  <c r="K51" i="158"/>
  <c r="J51" i="158"/>
  <c r="I51" i="158"/>
  <c r="H51" i="158"/>
  <c r="G51" i="158"/>
  <c r="F51" i="158"/>
  <c r="E51" i="158"/>
  <c r="D51" i="158"/>
  <c r="C51" i="158"/>
  <c r="DZ51" i="158"/>
  <c r="B51" i="158"/>
  <c r="K50" i="158"/>
  <c r="J50" i="158"/>
  <c r="I50" i="158"/>
  <c r="H50" i="158"/>
  <c r="G50" i="158"/>
  <c r="F50" i="158"/>
  <c r="E50" i="158"/>
  <c r="D50" i="158"/>
  <c r="C50" i="158"/>
  <c r="DZ50" i="158"/>
  <c r="B50" i="158"/>
  <c r="K49" i="158"/>
  <c r="J49" i="158"/>
  <c r="I49" i="158"/>
  <c r="H49" i="158"/>
  <c r="G49" i="158"/>
  <c r="F49" i="158"/>
  <c r="E49" i="158"/>
  <c r="D49" i="158"/>
  <c r="C49" i="158"/>
  <c r="DZ49" i="158"/>
  <c r="B49" i="158"/>
  <c r="K48" i="158"/>
  <c r="J48" i="158"/>
  <c r="I48" i="158"/>
  <c r="H48" i="158"/>
  <c r="G48" i="158"/>
  <c r="F48" i="158"/>
  <c r="E48" i="158"/>
  <c r="D48" i="158"/>
  <c r="C48" i="158"/>
  <c r="DZ48" i="158"/>
  <c r="B48" i="158"/>
  <c r="K47" i="158"/>
  <c r="J47" i="158"/>
  <c r="I47" i="158"/>
  <c r="H47" i="158"/>
  <c r="G47" i="158"/>
  <c r="F47" i="158"/>
  <c r="E47" i="158"/>
  <c r="D47" i="158"/>
  <c r="C47" i="158"/>
  <c r="DZ47" i="158"/>
  <c r="B47" i="158"/>
  <c r="K46" i="158"/>
  <c r="J46" i="158"/>
  <c r="I46" i="158"/>
  <c r="H46" i="158"/>
  <c r="G46" i="158"/>
  <c r="F46" i="158"/>
  <c r="E46" i="158"/>
  <c r="D46" i="158"/>
  <c r="C46" i="158"/>
  <c r="DZ46" i="158"/>
  <c r="B46" i="158"/>
  <c r="K45" i="158"/>
  <c r="J45" i="158"/>
  <c r="I45" i="158"/>
  <c r="H45" i="158"/>
  <c r="G45" i="158"/>
  <c r="F45" i="158"/>
  <c r="E45" i="158"/>
  <c r="D45" i="158"/>
  <c r="C45" i="158"/>
  <c r="DZ45" i="158"/>
  <c r="B45" i="158"/>
  <c r="K44" i="158"/>
  <c r="J44" i="158"/>
  <c r="I44" i="158"/>
  <c r="H44" i="158"/>
  <c r="G44" i="158"/>
  <c r="F44" i="158"/>
  <c r="E44" i="158"/>
  <c r="D44" i="158"/>
  <c r="C44" i="158"/>
  <c r="DZ44" i="158"/>
  <c r="B44" i="158"/>
  <c r="K43" i="158"/>
  <c r="J43" i="158"/>
  <c r="I43" i="158"/>
  <c r="H43" i="158"/>
  <c r="G43" i="158"/>
  <c r="F43" i="158"/>
  <c r="E43" i="158"/>
  <c r="D43" i="158"/>
  <c r="C43" i="158"/>
  <c r="DZ43" i="158"/>
  <c r="B43" i="158"/>
  <c r="K42" i="158"/>
  <c r="J42" i="158"/>
  <c r="I42" i="158"/>
  <c r="H42" i="158"/>
  <c r="G42" i="158"/>
  <c r="F42" i="158"/>
  <c r="E42" i="158"/>
  <c r="D42" i="158"/>
  <c r="C42" i="158"/>
  <c r="DZ42" i="158"/>
  <c r="B42" i="158"/>
  <c r="K41" i="158"/>
  <c r="J41" i="158"/>
  <c r="I41" i="158"/>
  <c r="H41" i="158"/>
  <c r="G41" i="158"/>
  <c r="F41" i="158"/>
  <c r="E41" i="158"/>
  <c r="D41" i="158"/>
  <c r="C41" i="158"/>
  <c r="DZ41" i="158"/>
  <c r="B41" i="158"/>
  <c r="K40" i="158"/>
  <c r="J40" i="158"/>
  <c r="I40" i="158"/>
  <c r="H40" i="158"/>
  <c r="G40" i="158"/>
  <c r="F40" i="158"/>
  <c r="E40" i="158"/>
  <c r="D40" i="158"/>
  <c r="C40" i="158"/>
  <c r="DZ40" i="158"/>
  <c r="B40" i="158"/>
  <c r="K39" i="158"/>
  <c r="J39" i="158"/>
  <c r="I39" i="158"/>
  <c r="H39" i="158"/>
  <c r="G39" i="158"/>
  <c r="F39" i="158"/>
  <c r="E39" i="158"/>
  <c r="D39" i="158"/>
  <c r="C39" i="158"/>
  <c r="DZ39" i="158"/>
  <c r="B39" i="158"/>
  <c r="K38" i="158"/>
  <c r="J38" i="158"/>
  <c r="I38" i="158"/>
  <c r="H38" i="158"/>
  <c r="G38" i="158"/>
  <c r="F38" i="158"/>
  <c r="E38" i="158"/>
  <c r="D38" i="158"/>
  <c r="C38" i="158"/>
  <c r="DZ38" i="158"/>
  <c r="B38" i="158"/>
  <c r="K37" i="158"/>
  <c r="J37" i="158"/>
  <c r="I37" i="158"/>
  <c r="H37" i="158"/>
  <c r="G37" i="158"/>
  <c r="F37" i="158"/>
  <c r="E37" i="158"/>
  <c r="D37" i="158"/>
  <c r="C37" i="158"/>
  <c r="DZ37" i="158"/>
  <c r="B37" i="158"/>
  <c r="K36" i="158"/>
  <c r="J36" i="158"/>
  <c r="I36" i="158"/>
  <c r="H36" i="158"/>
  <c r="G36" i="158"/>
  <c r="F36" i="158"/>
  <c r="E36" i="158"/>
  <c r="D36" i="158"/>
  <c r="C36" i="158"/>
  <c r="DZ36" i="158"/>
  <c r="B36" i="158"/>
  <c r="K35" i="158"/>
  <c r="J35" i="158"/>
  <c r="I35" i="158"/>
  <c r="H35" i="158"/>
  <c r="G35" i="158"/>
  <c r="F35" i="158"/>
  <c r="E35" i="158"/>
  <c r="D35" i="158"/>
  <c r="C35" i="158"/>
  <c r="DZ35" i="158"/>
  <c r="B35" i="158"/>
  <c r="K34" i="158"/>
  <c r="J34" i="158"/>
  <c r="I34" i="158"/>
  <c r="H34" i="158"/>
  <c r="G34" i="158"/>
  <c r="F34" i="158"/>
  <c r="E34" i="158"/>
  <c r="D34" i="158"/>
  <c r="C34" i="158"/>
  <c r="DZ34" i="158"/>
  <c r="B34" i="158"/>
  <c r="K33" i="158"/>
  <c r="J33" i="158"/>
  <c r="I33" i="158"/>
  <c r="H33" i="158"/>
  <c r="G33" i="158"/>
  <c r="F33" i="158"/>
  <c r="E33" i="158"/>
  <c r="D33" i="158"/>
  <c r="C33" i="158"/>
  <c r="DZ33" i="158"/>
  <c r="B33" i="158"/>
  <c r="K32" i="158"/>
  <c r="J32" i="158"/>
  <c r="I32" i="158"/>
  <c r="H32" i="158"/>
  <c r="G32" i="158"/>
  <c r="F32" i="158"/>
  <c r="E32" i="158"/>
  <c r="D32" i="158"/>
  <c r="C32" i="158"/>
  <c r="DZ32" i="158"/>
  <c r="B32" i="158"/>
  <c r="K31" i="158"/>
  <c r="J31" i="158"/>
  <c r="I31" i="158"/>
  <c r="H31" i="158"/>
  <c r="G31" i="158"/>
  <c r="F31" i="158"/>
  <c r="E31" i="158"/>
  <c r="D31" i="158"/>
  <c r="C31" i="158"/>
  <c r="DZ31" i="158"/>
  <c r="B31" i="158"/>
  <c r="K30" i="158"/>
  <c r="J30" i="158"/>
  <c r="I30" i="158"/>
  <c r="H30" i="158"/>
  <c r="G30" i="158"/>
  <c r="F30" i="158"/>
  <c r="E30" i="158"/>
  <c r="D30" i="158"/>
  <c r="C30" i="158"/>
  <c r="DZ30" i="158"/>
  <c r="B30" i="158"/>
  <c r="K29" i="158"/>
  <c r="J29" i="158"/>
  <c r="I29" i="158"/>
  <c r="H29" i="158"/>
  <c r="G29" i="158"/>
  <c r="F29" i="158"/>
  <c r="E29" i="158"/>
  <c r="D29" i="158"/>
  <c r="C29" i="158"/>
  <c r="DZ29" i="158"/>
  <c r="B29" i="158"/>
  <c r="K28" i="158"/>
  <c r="J28" i="158"/>
  <c r="I28" i="158"/>
  <c r="H28" i="158"/>
  <c r="G28" i="158"/>
  <c r="F28" i="158"/>
  <c r="E28" i="158"/>
  <c r="D28" i="158"/>
  <c r="C28" i="158"/>
  <c r="DZ28" i="158"/>
  <c r="B28" i="158"/>
  <c r="K27" i="158"/>
  <c r="J27" i="158"/>
  <c r="I27" i="158"/>
  <c r="H27" i="158"/>
  <c r="G27" i="158"/>
  <c r="F27" i="158"/>
  <c r="E27" i="158"/>
  <c r="D27" i="158"/>
  <c r="C27" i="158"/>
  <c r="DZ27" i="158"/>
  <c r="B27" i="158"/>
  <c r="K26" i="158"/>
  <c r="J26" i="158"/>
  <c r="I26" i="158"/>
  <c r="H26" i="158"/>
  <c r="G26" i="158"/>
  <c r="F26" i="158"/>
  <c r="E26" i="158"/>
  <c r="D26" i="158"/>
  <c r="C26" i="158"/>
  <c r="DZ26" i="158"/>
  <c r="B26" i="158"/>
  <c r="K25" i="158"/>
  <c r="J25" i="158"/>
  <c r="I25" i="158"/>
  <c r="H25" i="158"/>
  <c r="G25" i="158"/>
  <c r="F25" i="158"/>
  <c r="E25" i="158"/>
  <c r="D25" i="158"/>
  <c r="C25" i="158"/>
  <c r="DZ25" i="158"/>
  <c r="B25" i="158"/>
  <c r="K24" i="158"/>
  <c r="J24" i="158"/>
  <c r="I24" i="158"/>
  <c r="H24" i="158"/>
  <c r="G24" i="158"/>
  <c r="F24" i="158"/>
  <c r="E24" i="158"/>
  <c r="D24" i="158"/>
  <c r="C24" i="158"/>
  <c r="DZ24" i="158"/>
  <c r="B24" i="158"/>
  <c r="K23" i="158"/>
  <c r="J23" i="158"/>
  <c r="I23" i="158"/>
  <c r="H23" i="158"/>
  <c r="G23" i="158"/>
  <c r="F23" i="158"/>
  <c r="E23" i="158"/>
  <c r="D23" i="158"/>
  <c r="C23" i="158"/>
  <c r="DZ23" i="158"/>
  <c r="B23" i="158"/>
  <c r="K22" i="158"/>
  <c r="J22" i="158"/>
  <c r="I22" i="158"/>
  <c r="H22" i="158"/>
  <c r="G22" i="158"/>
  <c r="F22" i="158"/>
  <c r="E22" i="158"/>
  <c r="D22" i="158"/>
  <c r="C22" i="158"/>
  <c r="DZ22" i="158"/>
  <c r="B22" i="158"/>
  <c r="K21" i="158"/>
  <c r="J21" i="158"/>
  <c r="I21" i="158"/>
  <c r="H21" i="158"/>
  <c r="G21" i="158"/>
  <c r="F21" i="158"/>
  <c r="E21" i="158"/>
  <c r="D21" i="158"/>
  <c r="C21" i="158"/>
  <c r="DZ21" i="158"/>
  <c r="B21" i="158"/>
  <c r="K20" i="158"/>
  <c r="J20" i="158"/>
  <c r="I20" i="158"/>
  <c r="H20" i="158"/>
  <c r="G20" i="158"/>
  <c r="F20" i="158"/>
  <c r="E20" i="158"/>
  <c r="D20" i="158"/>
  <c r="C20" i="158"/>
  <c r="DZ20" i="158"/>
  <c r="B20" i="158"/>
  <c r="K19" i="158"/>
  <c r="J19" i="158"/>
  <c r="I19" i="158"/>
  <c r="H19" i="158"/>
  <c r="G19" i="158"/>
  <c r="F19" i="158"/>
  <c r="E19" i="158"/>
  <c r="D19" i="158"/>
  <c r="C19" i="158"/>
  <c r="DZ19" i="158"/>
  <c r="B19" i="158"/>
  <c r="K18" i="158"/>
  <c r="J18" i="158"/>
  <c r="I18" i="158"/>
  <c r="H18" i="158"/>
  <c r="G18" i="158"/>
  <c r="F18" i="158"/>
  <c r="E18" i="158"/>
  <c r="D18" i="158"/>
  <c r="C18" i="158"/>
  <c r="DZ18" i="158"/>
  <c r="B18" i="158"/>
  <c r="K17" i="158"/>
  <c r="J17" i="158"/>
  <c r="I17" i="158"/>
  <c r="H17" i="158"/>
  <c r="G17" i="158"/>
  <c r="F17" i="158"/>
  <c r="E17" i="158"/>
  <c r="D17" i="158"/>
  <c r="C17" i="158"/>
  <c r="DZ17" i="158"/>
  <c r="B17" i="158"/>
  <c r="K16" i="158"/>
  <c r="J16" i="158"/>
  <c r="I16" i="158"/>
  <c r="H16" i="158"/>
  <c r="G16" i="158"/>
  <c r="F16" i="158"/>
  <c r="E16" i="158"/>
  <c r="D16" i="158"/>
  <c r="C16" i="158"/>
  <c r="DZ16" i="158"/>
  <c r="B16" i="158"/>
  <c r="K15" i="158"/>
  <c r="J15" i="158"/>
  <c r="I15" i="158"/>
  <c r="H15" i="158"/>
  <c r="G15" i="158"/>
  <c r="F15" i="158"/>
  <c r="E15" i="158"/>
  <c r="D15" i="158"/>
  <c r="C15" i="158"/>
  <c r="DZ15" i="158"/>
  <c r="B15" i="158"/>
  <c r="K14" i="158"/>
  <c r="J14" i="158"/>
  <c r="I14" i="158"/>
  <c r="H14" i="158"/>
  <c r="G14" i="158"/>
  <c r="F14" i="158"/>
  <c r="E14" i="158"/>
  <c r="D14" i="158"/>
  <c r="C14" i="158"/>
  <c r="DZ14" i="158"/>
  <c r="B14" i="158"/>
  <c r="K13" i="158"/>
  <c r="J13" i="158"/>
  <c r="I13" i="158"/>
  <c r="H13" i="158"/>
  <c r="G13" i="158"/>
  <c r="F13" i="158"/>
  <c r="E13" i="158"/>
  <c r="D13" i="158"/>
  <c r="C13" i="158"/>
  <c r="DZ13" i="158"/>
  <c r="B13" i="158"/>
  <c r="K12" i="158"/>
  <c r="J12" i="158"/>
  <c r="I12" i="158"/>
  <c r="H12" i="158"/>
  <c r="G12" i="158"/>
  <c r="F12" i="158"/>
  <c r="E12" i="158"/>
  <c r="D12" i="158"/>
  <c r="C12" i="158"/>
  <c r="DZ12" i="158"/>
  <c r="B12" i="158"/>
  <c r="K11" i="158"/>
  <c r="J11" i="158"/>
  <c r="I11" i="158"/>
  <c r="H11" i="158"/>
  <c r="G11" i="158"/>
  <c r="F11" i="158"/>
  <c r="E11" i="158"/>
  <c r="D11" i="158"/>
  <c r="C11" i="158"/>
  <c r="DZ11" i="158"/>
  <c r="B11" i="158"/>
  <c r="K10" i="158"/>
  <c r="J10" i="158"/>
  <c r="I10" i="158"/>
  <c r="H10" i="158"/>
  <c r="G10" i="158"/>
  <c r="F10" i="158"/>
  <c r="E10" i="158"/>
  <c r="D10" i="158"/>
  <c r="C10" i="158"/>
  <c r="DZ10" i="158"/>
  <c r="B10" i="158"/>
  <c r="K9" i="158"/>
  <c r="J9" i="158"/>
  <c r="I9" i="158"/>
  <c r="H9" i="158"/>
  <c r="G9" i="158"/>
  <c r="F9" i="158"/>
  <c r="E9" i="158"/>
  <c r="D9" i="158"/>
  <c r="C9" i="158"/>
  <c r="DZ9" i="158"/>
  <c r="B9" i="158"/>
  <c r="K8" i="158"/>
  <c r="J8" i="158"/>
  <c r="I8" i="158"/>
  <c r="H8" i="158"/>
  <c r="G8" i="158"/>
  <c r="F8" i="158"/>
  <c r="E8" i="158"/>
  <c r="D8" i="158"/>
  <c r="C8" i="158"/>
  <c r="DZ8" i="158"/>
  <c r="B8" i="158"/>
  <c r="K7" i="158"/>
  <c r="J7" i="158"/>
  <c r="I7" i="158"/>
  <c r="H7" i="158"/>
  <c r="G7" i="158"/>
  <c r="F7" i="158"/>
  <c r="E7" i="158"/>
  <c r="D7" i="158"/>
  <c r="C7" i="158"/>
  <c r="DZ7" i="158"/>
  <c r="B7" i="158"/>
  <c r="K6" i="158"/>
  <c r="J6" i="158"/>
  <c r="I6" i="158"/>
  <c r="H6" i="158"/>
  <c r="G6" i="158"/>
  <c r="F6" i="158"/>
  <c r="E6" i="158"/>
  <c r="D6" i="158"/>
  <c r="C6" i="158"/>
  <c r="DZ6" i="158"/>
  <c r="B6" i="158"/>
  <c r="K5" i="158"/>
  <c r="J5" i="158"/>
  <c r="I5" i="158"/>
  <c r="H5" i="158"/>
  <c r="G5" i="158"/>
  <c r="F5" i="158"/>
  <c r="E5" i="158"/>
  <c r="D5" i="158"/>
  <c r="C5" i="158"/>
  <c r="DZ5" i="158"/>
  <c r="B5" i="158"/>
  <c r="K4" i="158"/>
  <c r="J4" i="158"/>
  <c r="I4" i="158"/>
  <c r="H4" i="158"/>
  <c r="G4" i="158"/>
  <c r="F4" i="158"/>
  <c r="E4" i="158"/>
  <c r="D4" i="158"/>
  <c r="C4" i="158"/>
  <c r="DZ4" i="158"/>
  <c r="B4" i="158"/>
  <c r="K3" i="158"/>
  <c r="J3" i="158"/>
  <c r="I3" i="158"/>
  <c r="H3" i="158"/>
  <c r="G3" i="158"/>
  <c r="F3" i="158"/>
  <c r="E3" i="158"/>
  <c r="D3" i="158"/>
  <c r="C3" i="158"/>
  <c r="DZ3" i="158"/>
  <c r="B3" i="158"/>
  <c r="W2" i="158"/>
  <c r="V2" i="158"/>
  <c r="U2" i="158"/>
  <c r="T2" i="158"/>
  <c r="S2" i="158"/>
  <c r="R2" i="158"/>
  <c r="Q2" i="158"/>
  <c r="P2" i="158"/>
  <c r="O2" i="158"/>
  <c r="AX2" i="158"/>
  <c r="N2" i="158"/>
  <c r="W53" i="158"/>
  <c r="V53" i="158"/>
  <c r="U53" i="158"/>
  <c r="T53" i="158"/>
  <c r="S53" i="158"/>
  <c r="R53" i="158"/>
  <c r="Q53" i="158"/>
  <c r="P53" i="158"/>
  <c r="O53" i="158"/>
  <c r="AX53" i="158"/>
  <c r="N53" i="158"/>
  <c r="W52" i="158"/>
  <c r="V52" i="158"/>
  <c r="U52" i="158"/>
  <c r="T52" i="158"/>
  <c r="S52" i="158"/>
  <c r="R52" i="158"/>
  <c r="Q52" i="158"/>
  <c r="P52" i="158"/>
  <c r="O52" i="158"/>
  <c r="AX52" i="158"/>
  <c r="N52" i="158"/>
  <c r="W51" i="158"/>
  <c r="V51" i="158"/>
  <c r="U51" i="158"/>
  <c r="T51" i="158"/>
  <c r="S51" i="158"/>
  <c r="R51" i="158"/>
  <c r="Q51" i="158"/>
  <c r="P51" i="158"/>
  <c r="O51" i="158"/>
  <c r="AX51" i="158"/>
  <c r="N51" i="158"/>
  <c r="W50" i="158"/>
  <c r="V50" i="158"/>
  <c r="U50" i="158"/>
  <c r="T50" i="158"/>
  <c r="S50" i="158"/>
  <c r="R50" i="158"/>
  <c r="Q50" i="158"/>
  <c r="P50" i="158"/>
  <c r="O50" i="158"/>
  <c r="AX50" i="158"/>
  <c r="N50" i="158"/>
  <c r="W49" i="158"/>
  <c r="V49" i="158"/>
  <c r="U49" i="158"/>
  <c r="T49" i="158"/>
  <c r="S49" i="158"/>
  <c r="R49" i="158"/>
  <c r="Q49" i="158"/>
  <c r="P49" i="158"/>
  <c r="O49" i="158"/>
  <c r="AX49" i="158"/>
  <c r="N49" i="158"/>
  <c r="W48" i="158"/>
  <c r="V48" i="158"/>
  <c r="U48" i="158"/>
  <c r="T48" i="158"/>
  <c r="S48" i="158"/>
  <c r="R48" i="158"/>
  <c r="Q48" i="158"/>
  <c r="P48" i="158"/>
  <c r="O48" i="158"/>
  <c r="AX48" i="158"/>
  <c r="N48" i="158"/>
  <c r="W47" i="158"/>
  <c r="V47" i="158"/>
  <c r="U47" i="158"/>
  <c r="T47" i="158"/>
  <c r="S47" i="158"/>
  <c r="R47" i="158"/>
  <c r="Q47" i="158"/>
  <c r="P47" i="158"/>
  <c r="O47" i="158"/>
  <c r="AX47" i="158"/>
  <c r="N47" i="158"/>
  <c r="W46" i="158"/>
  <c r="V46" i="158"/>
  <c r="U46" i="158"/>
  <c r="T46" i="158"/>
  <c r="S46" i="158"/>
  <c r="R46" i="158"/>
  <c r="Q46" i="158"/>
  <c r="P46" i="158"/>
  <c r="O46" i="158"/>
  <c r="AX46" i="158"/>
  <c r="N46" i="158"/>
  <c r="W45" i="158"/>
  <c r="V45" i="158"/>
  <c r="U45" i="158"/>
  <c r="T45" i="158"/>
  <c r="S45" i="158"/>
  <c r="R45" i="158"/>
  <c r="Q45" i="158"/>
  <c r="P45" i="158"/>
  <c r="O45" i="158"/>
  <c r="AX45" i="158"/>
  <c r="N45" i="158"/>
  <c r="W43" i="158"/>
  <c r="V43" i="158"/>
  <c r="U43" i="158"/>
  <c r="T43" i="158"/>
  <c r="S43" i="158"/>
  <c r="R43" i="158"/>
  <c r="Q43" i="158"/>
  <c r="P43" i="158"/>
  <c r="O43" i="158"/>
  <c r="AX43" i="158"/>
  <c r="N43" i="158"/>
  <c r="W42" i="158"/>
  <c r="V42" i="158"/>
  <c r="U42" i="158"/>
  <c r="T42" i="158"/>
  <c r="S42" i="158"/>
  <c r="R42" i="158"/>
  <c r="Q42" i="158"/>
  <c r="P42" i="158"/>
  <c r="O42" i="158"/>
  <c r="AX42" i="158"/>
  <c r="N42" i="158"/>
  <c r="W41" i="158"/>
  <c r="V41" i="158"/>
  <c r="U41" i="158"/>
  <c r="T41" i="158"/>
  <c r="S41" i="158"/>
  <c r="R41" i="158"/>
  <c r="Q41" i="158"/>
  <c r="P41" i="158"/>
  <c r="O41" i="158"/>
  <c r="AX41" i="158"/>
  <c r="N41" i="158"/>
  <c r="W40" i="158"/>
  <c r="V40" i="158"/>
  <c r="U40" i="158"/>
  <c r="T40" i="158"/>
  <c r="S40" i="158"/>
  <c r="R40" i="158"/>
  <c r="Q40" i="158"/>
  <c r="P40" i="158"/>
  <c r="O40" i="158"/>
  <c r="AX40" i="158"/>
  <c r="N40" i="158"/>
  <c r="W39" i="158"/>
  <c r="V39" i="158"/>
  <c r="U39" i="158"/>
  <c r="T39" i="158"/>
  <c r="S39" i="158"/>
  <c r="R39" i="158"/>
  <c r="Q39" i="158"/>
  <c r="P39" i="158"/>
  <c r="O39" i="158"/>
  <c r="AX39" i="158"/>
  <c r="N39" i="158"/>
  <c r="W38" i="158"/>
  <c r="V38" i="158"/>
  <c r="U38" i="158"/>
  <c r="T38" i="158"/>
  <c r="S38" i="158"/>
  <c r="R38" i="158"/>
  <c r="Q38" i="158"/>
  <c r="P38" i="158"/>
  <c r="O38" i="158"/>
  <c r="AX38" i="158"/>
  <c r="N38" i="158"/>
  <c r="W37" i="158"/>
  <c r="V37" i="158"/>
  <c r="U37" i="158"/>
  <c r="T37" i="158"/>
  <c r="S37" i="158"/>
  <c r="R37" i="158"/>
  <c r="Q37" i="158"/>
  <c r="P37" i="158"/>
  <c r="O37" i="158"/>
  <c r="AX37" i="158"/>
  <c r="N37" i="158"/>
  <c r="W36" i="158"/>
  <c r="V36" i="158"/>
  <c r="U36" i="158"/>
  <c r="T36" i="158"/>
  <c r="S36" i="158"/>
  <c r="R36" i="158"/>
  <c r="Q36" i="158"/>
  <c r="P36" i="158"/>
  <c r="O36" i="158"/>
  <c r="AX36" i="158"/>
  <c r="N36" i="158"/>
  <c r="W35" i="158"/>
  <c r="V35" i="158"/>
  <c r="U35" i="158"/>
  <c r="T35" i="158"/>
  <c r="S35" i="158"/>
  <c r="R35" i="158"/>
  <c r="Q35" i="158"/>
  <c r="P35" i="158"/>
  <c r="O35" i="158"/>
  <c r="AX35" i="158"/>
  <c r="N35" i="158"/>
  <c r="W34" i="158"/>
  <c r="V34" i="158"/>
  <c r="U34" i="158"/>
  <c r="T34" i="158"/>
  <c r="S34" i="158"/>
  <c r="R34" i="158"/>
  <c r="Q34" i="158"/>
  <c r="P34" i="158"/>
  <c r="O34" i="158"/>
  <c r="AX34" i="158"/>
  <c r="N34" i="158"/>
  <c r="W33" i="158"/>
  <c r="V33" i="158"/>
  <c r="U33" i="158"/>
  <c r="T33" i="158"/>
  <c r="S33" i="158"/>
  <c r="R33" i="158"/>
  <c r="Q33" i="158"/>
  <c r="P33" i="158"/>
  <c r="O33" i="158"/>
  <c r="AX33" i="158"/>
  <c r="N33" i="158"/>
  <c r="W32" i="158"/>
  <c r="V32" i="158"/>
  <c r="U32" i="158"/>
  <c r="T32" i="158"/>
  <c r="S32" i="158"/>
  <c r="R32" i="158"/>
  <c r="Q32" i="158"/>
  <c r="P32" i="158"/>
  <c r="O32" i="158"/>
  <c r="AX32" i="158"/>
  <c r="N32" i="158"/>
  <c r="W31" i="158"/>
  <c r="V31" i="158"/>
  <c r="U31" i="158"/>
  <c r="T31" i="158"/>
  <c r="S31" i="158"/>
  <c r="R31" i="158"/>
  <c r="Q31" i="158"/>
  <c r="P31" i="158"/>
  <c r="O31" i="158"/>
  <c r="AX31" i="158"/>
  <c r="N31" i="158"/>
  <c r="W30" i="158"/>
  <c r="V30" i="158"/>
  <c r="U30" i="158"/>
  <c r="T30" i="158"/>
  <c r="S30" i="158"/>
  <c r="R30" i="158"/>
  <c r="Q30" i="158"/>
  <c r="P30" i="158"/>
  <c r="O30" i="158"/>
  <c r="AX30" i="158"/>
  <c r="N30" i="158"/>
  <c r="W29" i="158"/>
  <c r="V29" i="158"/>
  <c r="U29" i="158"/>
  <c r="T29" i="158"/>
  <c r="S29" i="158"/>
  <c r="R29" i="158"/>
  <c r="Q29" i="158"/>
  <c r="P29" i="158"/>
  <c r="O29" i="158"/>
  <c r="AX29" i="158"/>
  <c r="N29" i="158"/>
  <c r="W28" i="158"/>
  <c r="V28" i="158"/>
  <c r="U28" i="158"/>
  <c r="T28" i="158"/>
  <c r="S28" i="158"/>
  <c r="R28" i="158"/>
  <c r="Q28" i="158"/>
  <c r="P28" i="158"/>
  <c r="O28" i="158"/>
  <c r="AX28" i="158"/>
  <c r="N28" i="158"/>
  <c r="W27" i="158"/>
  <c r="V27" i="158"/>
  <c r="U27" i="158"/>
  <c r="T27" i="158"/>
  <c r="S27" i="158"/>
  <c r="R27" i="158"/>
  <c r="Q27" i="158"/>
  <c r="P27" i="158"/>
  <c r="O27" i="158"/>
  <c r="AX27" i="158"/>
  <c r="N27" i="158"/>
  <c r="W26" i="158"/>
  <c r="V26" i="158"/>
  <c r="U26" i="158"/>
  <c r="T26" i="158"/>
  <c r="S26" i="158"/>
  <c r="R26" i="158"/>
  <c r="Q26" i="158"/>
  <c r="P26" i="158"/>
  <c r="O26" i="158"/>
  <c r="AX26" i="158"/>
  <c r="N26" i="158"/>
  <c r="W25" i="158"/>
  <c r="V25" i="158"/>
  <c r="U25" i="158"/>
  <c r="T25" i="158"/>
  <c r="S25" i="158"/>
  <c r="R25" i="158"/>
  <c r="Q25" i="158"/>
  <c r="P25" i="158"/>
  <c r="O25" i="158"/>
  <c r="AX25" i="158"/>
  <c r="N25" i="158"/>
  <c r="W24" i="158"/>
  <c r="V24" i="158"/>
  <c r="U24" i="158"/>
  <c r="T24" i="158"/>
  <c r="S24" i="158"/>
  <c r="R24" i="158"/>
  <c r="Q24" i="158"/>
  <c r="P24" i="158"/>
  <c r="O24" i="158"/>
  <c r="AX24" i="158"/>
  <c r="N24" i="158"/>
  <c r="W23" i="158"/>
  <c r="V23" i="158"/>
  <c r="U23" i="158"/>
  <c r="T23" i="158"/>
  <c r="S23" i="158"/>
  <c r="R23" i="158"/>
  <c r="Q23" i="158"/>
  <c r="P23" i="158"/>
  <c r="O23" i="158"/>
  <c r="AX23" i="158"/>
  <c r="N23" i="158"/>
  <c r="W22" i="158"/>
  <c r="V22" i="158"/>
  <c r="U22" i="158"/>
  <c r="T22" i="158"/>
  <c r="S22" i="158"/>
  <c r="R22" i="158"/>
  <c r="Q22" i="158"/>
  <c r="P22" i="158"/>
  <c r="O22" i="158"/>
  <c r="AX22" i="158"/>
  <c r="N22" i="158"/>
  <c r="W21" i="158"/>
  <c r="V21" i="158"/>
  <c r="U21" i="158"/>
  <c r="T21" i="158"/>
  <c r="S21" i="158"/>
  <c r="R21" i="158"/>
  <c r="Q21" i="158"/>
  <c r="P21" i="158"/>
  <c r="O21" i="158"/>
  <c r="AX21" i="158"/>
  <c r="N21" i="158"/>
  <c r="W20" i="158"/>
  <c r="V20" i="158"/>
  <c r="U20" i="158"/>
  <c r="T20" i="158"/>
  <c r="S20" i="158"/>
  <c r="R20" i="158"/>
  <c r="Q20" i="158"/>
  <c r="P20" i="158"/>
  <c r="O20" i="158"/>
  <c r="AX20" i="158"/>
  <c r="N20" i="158"/>
  <c r="W19" i="158"/>
  <c r="V19" i="158"/>
  <c r="U19" i="158"/>
  <c r="T19" i="158"/>
  <c r="S19" i="158"/>
  <c r="R19" i="158"/>
  <c r="Q19" i="158"/>
  <c r="P19" i="158"/>
  <c r="O19" i="158"/>
  <c r="AX19" i="158"/>
  <c r="N19" i="158"/>
  <c r="W18" i="158"/>
  <c r="V18" i="158"/>
  <c r="U18" i="158"/>
  <c r="T18" i="158"/>
  <c r="S18" i="158"/>
  <c r="R18" i="158"/>
  <c r="Q18" i="158"/>
  <c r="P18" i="158"/>
  <c r="O18" i="158"/>
  <c r="AX18" i="158"/>
  <c r="N18" i="158"/>
  <c r="W17" i="158"/>
  <c r="V17" i="158"/>
  <c r="U17" i="158"/>
  <c r="T17" i="158"/>
  <c r="S17" i="158"/>
  <c r="R17" i="158"/>
  <c r="Q17" i="158"/>
  <c r="P17" i="158"/>
  <c r="O17" i="158"/>
  <c r="AX17" i="158"/>
  <c r="N17" i="158"/>
  <c r="W16" i="158"/>
  <c r="V16" i="158"/>
  <c r="U16" i="158"/>
  <c r="T16" i="158"/>
  <c r="S16" i="158"/>
  <c r="R16" i="158"/>
  <c r="Q16" i="158"/>
  <c r="P16" i="158"/>
  <c r="O16" i="158"/>
  <c r="AX16" i="158"/>
  <c r="N16" i="158"/>
  <c r="W15" i="158"/>
  <c r="V15" i="158"/>
  <c r="U15" i="158"/>
  <c r="T15" i="158"/>
  <c r="S15" i="158"/>
  <c r="R15" i="158"/>
  <c r="Q15" i="158"/>
  <c r="P15" i="158"/>
  <c r="O15" i="158"/>
  <c r="AX15" i="158"/>
  <c r="N15" i="158"/>
  <c r="W14" i="158"/>
  <c r="V14" i="158"/>
  <c r="U14" i="158"/>
  <c r="T14" i="158"/>
  <c r="S14" i="158"/>
  <c r="R14" i="158"/>
  <c r="Q14" i="158"/>
  <c r="P14" i="158"/>
  <c r="O14" i="158"/>
  <c r="AX14" i="158"/>
  <c r="N14" i="158"/>
  <c r="W13" i="158"/>
  <c r="V13" i="158"/>
  <c r="U13" i="158"/>
  <c r="T13" i="158"/>
  <c r="S13" i="158"/>
  <c r="R13" i="158"/>
  <c r="Q13" i="158"/>
  <c r="P13" i="158"/>
  <c r="O13" i="158"/>
  <c r="AX13" i="158"/>
  <c r="N13" i="158"/>
  <c r="W12" i="158"/>
  <c r="V12" i="158"/>
  <c r="U12" i="158"/>
  <c r="T12" i="158"/>
  <c r="S12" i="158"/>
  <c r="R12" i="158"/>
  <c r="Q12" i="158"/>
  <c r="P12" i="158"/>
  <c r="O12" i="158"/>
  <c r="AX12" i="158"/>
  <c r="N12" i="158"/>
  <c r="W11" i="158"/>
  <c r="V11" i="158"/>
  <c r="U11" i="158"/>
  <c r="T11" i="158"/>
  <c r="S11" i="158"/>
  <c r="R11" i="158"/>
  <c r="Q11" i="158"/>
  <c r="P11" i="158"/>
  <c r="O11" i="158"/>
  <c r="AX11" i="158"/>
  <c r="N11" i="158"/>
  <c r="W10" i="158"/>
  <c r="V10" i="158"/>
  <c r="U10" i="158"/>
  <c r="T10" i="158"/>
  <c r="S10" i="158"/>
  <c r="R10" i="158"/>
  <c r="Q10" i="158"/>
  <c r="P10" i="158"/>
  <c r="O10" i="158"/>
  <c r="AX10" i="158"/>
  <c r="N10" i="158"/>
  <c r="W9" i="158"/>
  <c r="V9" i="158"/>
  <c r="U9" i="158"/>
  <c r="T9" i="158"/>
  <c r="S9" i="158"/>
  <c r="R9" i="158"/>
  <c r="Q9" i="158"/>
  <c r="P9" i="158"/>
  <c r="O9" i="158"/>
  <c r="AX9" i="158"/>
  <c r="N9" i="158"/>
  <c r="W8" i="158"/>
  <c r="V8" i="158"/>
  <c r="U8" i="158"/>
  <c r="T8" i="158"/>
  <c r="S8" i="158"/>
  <c r="R8" i="158"/>
  <c r="Q8" i="158"/>
  <c r="P8" i="158"/>
  <c r="O8" i="158"/>
  <c r="AX8" i="158"/>
  <c r="N8" i="158"/>
  <c r="W7" i="158"/>
  <c r="V7" i="158"/>
  <c r="U7" i="158"/>
  <c r="T7" i="158"/>
  <c r="S7" i="158"/>
  <c r="R7" i="158"/>
  <c r="Q7" i="158"/>
  <c r="P7" i="158"/>
  <c r="O7" i="158"/>
  <c r="AX7" i="158"/>
  <c r="N7" i="158"/>
  <c r="W6" i="158"/>
  <c r="V6" i="158"/>
  <c r="U6" i="158"/>
  <c r="T6" i="158"/>
  <c r="S6" i="158"/>
  <c r="R6" i="158"/>
  <c r="Q6" i="158"/>
  <c r="P6" i="158"/>
  <c r="O6" i="158"/>
  <c r="AX6" i="158"/>
  <c r="N6" i="158"/>
  <c r="W5" i="158"/>
  <c r="V5" i="158"/>
  <c r="U5" i="158"/>
  <c r="T5" i="158"/>
  <c r="S5" i="158"/>
  <c r="R5" i="158"/>
  <c r="Q5" i="158"/>
  <c r="P5" i="158"/>
  <c r="O5" i="158"/>
  <c r="AX5" i="158"/>
  <c r="N5" i="158"/>
  <c r="W4" i="158"/>
  <c r="V4" i="158"/>
  <c r="U4" i="158"/>
  <c r="T4" i="158"/>
  <c r="S4" i="158"/>
  <c r="R4" i="158"/>
  <c r="Q4" i="158"/>
  <c r="P4" i="158"/>
  <c r="O4" i="158"/>
  <c r="AX4" i="158"/>
  <c r="N4" i="158"/>
  <c r="W3" i="158"/>
  <c r="V3" i="158"/>
  <c r="U3" i="158"/>
  <c r="T3" i="158"/>
  <c r="S3" i="158"/>
  <c r="R3" i="158"/>
  <c r="Q3" i="158"/>
  <c r="P3" i="158"/>
  <c r="O3" i="158"/>
  <c r="AX3" i="158"/>
  <c r="N3" i="158"/>
  <c r="W44" i="158"/>
  <c r="V44" i="158"/>
  <c r="U44" i="158"/>
  <c r="T44" i="158"/>
  <c r="S44" i="158"/>
  <c r="R44" i="158"/>
  <c r="Q44" i="158"/>
  <c r="P44" i="158"/>
  <c r="O44" i="158"/>
  <c r="AX44" i="158"/>
  <c r="N44" i="158"/>
  <c r="AI2" i="158"/>
  <c r="AH2" i="158"/>
  <c r="AG2" i="158"/>
  <c r="AF2" i="158"/>
  <c r="AE2" i="158"/>
  <c r="AD2" i="158"/>
  <c r="AC2" i="158"/>
  <c r="AB2" i="158"/>
  <c r="AA2" i="158"/>
  <c r="GL2" i="158"/>
  <c r="Z2" i="158"/>
  <c r="AI53" i="158"/>
  <c r="AH53" i="158"/>
  <c r="AG53" i="158"/>
  <c r="AF53" i="158"/>
  <c r="AE53" i="158"/>
  <c r="AD53" i="158"/>
  <c r="AC53" i="158"/>
  <c r="AB53" i="158"/>
  <c r="AA53" i="158"/>
  <c r="GL53" i="158"/>
  <c r="Z53" i="158"/>
  <c r="AI52" i="158"/>
  <c r="AH52" i="158"/>
  <c r="AG52" i="158"/>
  <c r="AF52" i="158"/>
  <c r="AE52" i="158"/>
  <c r="AD52" i="158"/>
  <c r="AC52" i="158"/>
  <c r="AB52" i="158"/>
  <c r="AA52" i="158"/>
  <c r="GL52" i="158"/>
  <c r="Z52" i="158"/>
  <c r="AI51" i="158"/>
  <c r="AH51" i="158"/>
  <c r="AG51" i="158"/>
  <c r="AF51" i="158"/>
  <c r="AE51" i="158"/>
  <c r="AD51" i="158"/>
  <c r="AC51" i="158"/>
  <c r="AB51" i="158"/>
  <c r="AA51" i="158"/>
  <c r="GL51" i="158"/>
  <c r="Z51" i="158"/>
  <c r="AI50" i="158"/>
  <c r="AH50" i="158"/>
  <c r="AG50" i="158"/>
  <c r="AF50" i="158"/>
  <c r="AE50" i="158"/>
  <c r="AD50" i="158"/>
  <c r="AC50" i="158"/>
  <c r="AB50" i="158"/>
  <c r="AA50" i="158"/>
  <c r="GL50" i="158"/>
  <c r="Z50" i="158"/>
  <c r="AI49" i="158"/>
  <c r="AH49" i="158"/>
  <c r="AG49" i="158"/>
  <c r="AF49" i="158"/>
  <c r="AE49" i="158"/>
  <c r="AD49" i="158"/>
  <c r="AC49" i="158"/>
  <c r="AB49" i="158"/>
  <c r="AA49" i="158"/>
  <c r="GL49" i="158"/>
  <c r="Z49" i="158"/>
  <c r="AI48" i="158"/>
  <c r="AH48" i="158"/>
  <c r="AG48" i="158"/>
  <c r="AF48" i="158"/>
  <c r="AE48" i="158"/>
  <c r="AD48" i="158"/>
  <c r="AC48" i="158"/>
  <c r="AB48" i="158"/>
  <c r="AA48" i="158"/>
  <c r="GL48" i="158"/>
  <c r="Z48" i="158"/>
  <c r="AI47" i="158"/>
  <c r="AH47" i="158"/>
  <c r="AG47" i="158"/>
  <c r="AF47" i="158"/>
  <c r="AE47" i="158"/>
  <c r="AD47" i="158"/>
  <c r="AC47" i="158"/>
  <c r="AB47" i="158"/>
  <c r="AA47" i="158"/>
  <c r="GL47" i="158"/>
  <c r="Z47" i="158"/>
  <c r="AI46" i="158"/>
  <c r="AH46" i="158"/>
  <c r="AG46" i="158"/>
  <c r="AF46" i="158"/>
  <c r="AE46" i="158"/>
  <c r="AD46" i="158"/>
  <c r="AC46" i="158"/>
  <c r="AB46" i="158"/>
  <c r="AA46" i="158"/>
  <c r="GL46" i="158"/>
  <c r="Z46" i="158"/>
  <c r="AI45" i="158"/>
  <c r="AH45" i="158"/>
  <c r="AG45" i="158"/>
  <c r="AF45" i="158"/>
  <c r="AE45" i="158"/>
  <c r="AD45" i="158"/>
  <c r="AC45" i="158"/>
  <c r="AB45" i="158"/>
  <c r="AA45" i="158"/>
  <c r="GL45" i="158"/>
  <c r="Z45" i="158"/>
  <c r="AI44" i="158"/>
  <c r="AH44" i="158"/>
  <c r="AG44" i="158"/>
  <c r="AF44" i="158"/>
  <c r="AE44" i="158"/>
  <c r="AD44" i="158"/>
  <c r="AC44" i="158"/>
  <c r="AB44" i="158"/>
  <c r="AA44" i="158"/>
  <c r="GL44" i="158"/>
  <c r="Z44" i="158"/>
  <c r="AI43" i="158"/>
  <c r="AH43" i="158"/>
  <c r="AG43" i="158"/>
  <c r="AF43" i="158"/>
  <c r="AE43" i="158"/>
  <c r="AD43" i="158"/>
  <c r="AC43" i="158"/>
  <c r="AB43" i="158"/>
  <c r="AA43" i="158"/>
  <c r="GL43" i="158"/>
  <c r="Z43" i="158"/>
  <c r="AI42" i="158"/>
  <c r="AH42" i="158"/>
  <c r="AG42" i="158"/>
  <c r="AF42" i="158"/>
  <c r="AE42" i="158"/>
  <c r="AD42" i="158"/>
  <c r="AC42" i="158"/>
  <c r="AB42" i="158"/>
  <c r="AA42" i="158"/>
  <c r="GL42" i="158"/>
  <c r="Z42" i="158"/>
  <c r="AI41" i="158"/>
  <c r="AH41" i="158"/>
  <c r="AG41" i="158"/>
  <c r="AF41" i="158"/>
  <c r="AE41" i="158"/>
  <c r="AD41" i="158"/>
  <c r="AC41" i="158"/>
  <c r="AB41" i="158"/>
  <c r="AA41" i="158"/>
  <c r="GL41" i="158"/>
  <c r="Z41" i="158"/>
  <c r="AI40" i="158"/>
  <c r="AH40" i="158"/>
  <c r="AG40" i="158"/>
  <c r="AF40" i="158"/>
  <c r="AE40" i="158"/>
  <c r="AD40" i="158"/>
  <c r="AC40" i="158"/>
  <c r="AB40" i="158"/>
  <c r="AA40" i="158"/>
  <c r="GL40" i="158"/>
  <c r="Z40" i="158"/>
  <c r="AI39" i="158"/>
  <c r="AH39" i="158"/>
  <c r="AG39" i="158"/>
  <c r="AF39" i="158"/>
  <c r="AE39" i="158"/>
  <c r="AD39" i="158"/>
  <c r="AC39" i="158"/>
  <c r="AB39" i="158"/>
  <c r="AA39" i="158"/>
  <c r="GL39" i="158"/>
  <c r="Z39" i="158"/>
  <c r="AI38" i="158"/>
  <c r="AH38" i="158"/>
  <c r="AG38" i="158"/>
  <c r="AF38" i="158"/>
  <c r="AE38" i="158"/>
  <c r="AD38" i="158"/>
  <c r="AC38" i="158"/>
  <c r="AB38" i="158"/>
  <c r="AA38" i="158"/>
  <c r="GL38" i="158"/>
  <c r="Z38" i="158"/>
  <c r="AI37" i="158"/>
  <c r="AH37" i="158"/>
  <c r="AG37" i="158"/>
  <c r="AF37" i="158"/>
  <c r="AE37" i="158"/>
  <c r="AD37" i="158"/>
  <c r="AC37" i="158"/>
  <c r="AB37" i="158"/>
  <c r="AA37" i="158"/>
  <c r="GL37" i="158"/>
  <c r="Z37" i="158"/>
  <c r="AI36" i="158"/>
  <c r="AH36" i="158"/>
  <c r="AG36" i="158"/>
  <c r="AF36" i="158"/>
  <c r="AE36" i="158"/>
  <c r="AD36" i="158"/>
  <c r="AC36" i="158"/>
  <c r="AB36" i="158"/>
  <c r="AA36" i="158"/>
  <c r="GL36" i="158"/>
  <c r="Z36" i="158"/>
  <c r="AI35" i="158"/>
  <c r="AH35" i="158"/>
  <c r="AG35" i="158"/>
  <c r="AF35" i="158"/>
  <c r="AE35" i="158"/>
  <c r="AD35" i="158"/>
  <c r="AC35" i="158"/>
  <c r="AB35" i="158"/>
  <c r="AA35" i="158"/>
  <c r="GL35" i="158"/>
  <c r="Z35" i="158"/>
  <c r="AI34" i="158"/>
  <c r="AH34" i="158"/>
  <c r="AG34" i="158"/>
  <c r="AF34" i="158"/>
  <c r="AE34" i="158"/>
  <c r="AD34" i="158"/>
  <c r="AC34" i="158"/>
  <c r="AB34" i="158"/>
  <c r="AA34" i="158"/>
  <c r="GL34" i="158"/>
  <c r="Z34" i="158"/>
  <c r="AI33" i="158"/>
  <c r="AH33" i="158"/>
  <c r="AG33" i="158"/>
  <c r="AF33" i="158"/>
  <c r="AE33" i="158"/>
  <c r="AD33" i="158"/>
  <c r="AC33" i="158"/>
  <c r="AB33" i="158"/>
  <c r="AA33" i="158"/>
  <c r="GL33" i="158"/>
  <c r="Z33" i="158"/>
  <c r="AI32" i="158"/>
  <c r="AH32" i="158"/>
  <c r="AG32" i="158"/>
  <c r="AF32" i="158"/>
  <c r="AE32" i="158"/>
  <c r="AD32" i="158"/>
  <c r="AC32" i="158"/>
  <c r="AB32" i="158"/>
  <c r="AA32" i="158"/>
  <c r="GL32" i="158"/>
  <c r="Z32" i="158"/>
  <c r="AI31" i="158"/>
  <c r="AH31" i="158"/>
  <c r="AG31" i="158"/>
  <c r="AF31" i="158"/>
  <c r="AE31" i="158"/>
  <c r="AD31" i="158"/>
  <c r="AC31" i="158"/>
  <c r="AB31" i="158"/>
  <c r="AA31" i="158"/>
  <c r="GL31" i="158"/>
  <c r="Z31" i="158"/>
  <c r="AI30" i="158"/>
  <c r="AH30" i="158"/>
  <c r="AG30" i="158"/>
  <c r="AF30" i="158"/>
  <c r="AE30" i="158"/>
  <c r="AD30" i="158"/>
  <c r="AC30" i="158"/>
  <c r="AB30" i="158"/>
  <c r="AA30" i="158"/>
  <c r="GL30" i="158"/>
  <c r="Z30" i="158"/>
  <c r="AI29" i="158"/>
  <c r="AH29" i="158"/>
  <c r="AG29" i="158"/>
  <c r="AF29" i="158"/>
  <c r="AE29" i="158"/>
  <c r="AD29" i="158"/>
  <c r="AC29" i="158"/>
  <c r="AB29" i="158"/>
  <c r="AA29" i="158"/>
  <c r="GL29" i="158"/>
  <c r="Z29" i="158"/>
  <c r="AI28" i="158"/>
  <c r="AH28" i="158"/>
  <c r="AG28" i="158"/>
  <c r="AF28" i="158"/>
  <c r="AE28" i="158"/>
  <c r="AD28" i="158"/>
  <c r="AC28" i="158"/>
  <c r="AB28" i="158"/>
  <c r="AA28" i="158"/>
  <c r="GL28" i="158"/>
  <c r="Z28" i="158"/>
  <c r="AI27" i="158"/>
  <c r="AH27" i="158"/>
  <c r="AG27" i="158"/>
  <c r="AF27" i="158"/>
  <c r="AE27" i="158"/>
  <c r="AD27" i="158"/>
  <c r="AC27" i="158"/>
  <c r="AB27" i="158"/>
  <c r="AA27" i="158"/>
  <c r="GL27" i="158"/>
  <c r="Z27" i="158"/>
  <c r="AI26" i="158"/>
  <c r="AH26" i="158"/>
  <c r="AG26" i="158"/>
  <c r="AF26" i="158"/>
  <c r="AE26" i="158"/>
  <c r="AD26" i="158"/>
  <c r="AC26" i="158"/>
  <c r="AB26" i="158"/>
  <c r="AA26" i="158"/>
  <c r="GL26" i="158"/>
  <c r="Z26" i="158"/>
  <c r="AI25" i="158"/>
  <c r="AH25" i="158"/>
  <c r="AG25" i="158"/>
  <c r="AF25" i="158"/>
  <c r="AE25" i="158"/>
  <c r="AD25" i="158"/>
  <c r="AC25" i="158"/>
  <c r="AB25" i="158"/>
  <c r="AA25" i="158"/>
  <c r="GL25" i="158"/>
  <c r="Z25" i="158"/>
  <c r="AI24" i="158"/>
  <c r="AH24" i="158"/>
  <c r="AG24" i="158"/>
  <c r="AF24" i="158"/>
  <c r="AE24" i="158"/>
  <c r="AD24" i="158"/>
  <c r="AC24" i="158"/>
  <c r="AB24" i="158"/>
  <c r="AA24" i="158"/>
  <c r="GL24" i="158"/>
  <c r="Z24" i="158"/>
  <c r="AI23" i="158"/>
  <c r="AH23" i="158"/>
  <c r="AG23" i="158"/>
  <c r="AF23" i="158"/>
  <c r="AE23" i="158"/>
  <c r="AD23" i="158"/>
  <c r="AC23" i="158"/>
  <c r="AB23" i="158"/>
  <c r="AA23" i="158"/>
  <c r="GL23" i="158"/>
  <c r="Z23" i="158"/>
  <c r="AI22" i="158"/>
  <c r="AH22" i="158"/>
  <c r="AG22" i="158"/>
  <c r="AF22" i="158"/>
  <c r="AE22" i="158"/>
  <c r="AD22" i="158"/>
  <c r="AC22" i="158"/>
  <c r="AB22" i="158"/>
  <c r="AA22" i="158"/>
  <c r="GL22" i="158"/>
  <c r="Z22" i="158"/>
  <c r="AI21" i="158"/>
  <c r="AH21" i="158"/>
  <c r="AG21" i="158"/>
  <c r="AF21" i="158"/>
  <c r="AE21" i="158"/>
  <c r="AD21" i="158"/>
  <c r="AC21" i="158"/>
  <c r="AB21" i="158"/>
  <c r="AA21" i="158"/>
  <c r="GL21" i="158"/>
  <c r="Z21" i="158"/>
  <c r="AI20" i="158"/>
  <c r="AH20" i="158"/>
  <c r="AG20" i="158"/>
  <c r="AF20" i="158"/>
  <c r="AE20" i="158"/>
  <c r="AD20" i="158"/>
  <c r="AC20" i="158"/>
  <c r="AB20" i="158"/>
  <c r="AA20" i="158"/>
  <c r="GL20" i="158"/>
  <c r="Z20" i="158"/>
  <c r="AI19" i="158"/>
  <c r="AH19" i="158"/>
  <c r="AG19" i="158"/>
  <c r="AF19" i="158"/>
  <c r="AE19" i="158"/>
  <c r="AD19" i="158"/>
  <c r="AC19" i="158"/>
  <c r="AB19" i="158"/>
  <c r="AA19" i="158"/>
  <c r="GL19" i="158"/>
  <c r="Z19" i="158"/>
  <c r="AI18" i="158"/>
  <c r="AH18" i="158"/>
  <c r="AG18" i="158"/>
  <c r="AF18" i="158"/>
  <c r="AE18" i="158"/>
  <c r="AD18" i="158"/>
  <c r="AC18" i="158"/>
  <c r="AB18" i="158"/>
  <c r="AA18" i="158"/>
  <c r="GL18" i="158"/>
  <c r="Z18" i="158"/>
  <c r="AI17" i="158"/>
  <c r="AH17" i="158"/>
  <c r="AG17" i="158"/>
  <c r="AF17" i="158"/>
  <c r="AE17" i="158"/>
  <c r="AD17" i="158"/>
  <c r="AC17" i="158"/>
  <c r="AB17" i="158"/>
  <c r="AA17" i="158"/>
  <c r="GL17" i="158"/>
  <c r="Z17" i="158"/>
  <c r="AI16" i="158"/>
  <c r="AH16" i="158"/>
  <c r="AG16" i="158"/>
  <c r="AF16" i="158"/>
  <c r="AE16" i="158"/>
  <c r="AD16" i="158"/>
  <c r="AC16" i="158"/>
  <c r="AB16" i="158"/>
  <c r="AA16" i="158"/>
  <c r="GL16" i="158"/>
  <c r="Z16" i="158"/>
  <c r="AI15" i="158"/>
  <c r="AH15" i="158"/>
  <c r="AG15" i="158"/>
  <c r="AF15" i="158"/>
  <c r="AE15" i="158"/>
  <c r="AD15" i="158"/>
  <c r="AC15" i="158"/>
  <c r="AB15" i="158"/>
  <c r="AA15" i="158"/>
  <c r="GL15" i="158"/>
  <c r="Z15" i="158"/>
  <c r="AI14" i="158"/>
  <c r="AH14" i="158"/>
  <c r="AG14" i="158"/>
  <c r="AF14" i="158"/>
  <c r="AE14" i="158"/>
  <c r="AD14" i="158"/>
  <c r="AC14" i="158"/>
  <c r="AB14" i="158"/>
  <c r="AA14" i="158"/>
  <c r="GL14" i="158"/>
  <c r="Z14" i="158"/>
  <c r="AI13" i="158"/>
  <c r="AH13" i="158"/>
  <c r="AG13" i="158"/>
  <c r="AF13" i="158"/>
  <c r="AE13" i="158"/>
  <c r="AD13" i="158"/>
  <c r="AC13" i="158"/>
  <c r="AB13" i="158"/>
  <c r="AA13" i="158"/>
  <c r="GL13" i="158"/>
  <c r="Z13" i="158"/>
  <c r="AI12" i="158"/>
  <c r="AH12" i="158"/>
  <c r="AG12" i="158"/>
  <c r="AF12" i="158"/>
  <c r="AE12" i="158"/>
  <c r="AD12" i="158"/>
  <c r="AC12" i="158"/>
  <c r="AB12" i="158"/>
  <c r="AA12" i="158"/>
  <c r="GL12" i="158"/>
  <c r="Z12" i="158"/>
  <c r="AI11" i="158"/>
  <c r="AH11" i="158"/>
  <c r="AG11" i="158"/>
  <c r="AF11" i="158"/>
  <c r="AE11" i="158"/>
  <c r="AD11" i="158"/>
  <c r="AC11" i="158"/>
  <c r="AB11" i="158"/>
  <c r="AA11" i="158"/>
  <c r="GL11" i="158"/>
  <c r="Z11" i="158"/>
  <c r="AI10" i="158"/>
  <c r="AH10" i="158"/>
  <c r="AG10" i="158"/>
  <c r="AF10" i="158"/>
  <c r="AE10" i="158"/>
  <c r="AD10" i="158"/>
  <c r="AC10" i="158"/>
  <c r="AB10" i="158"/>
  <c r="AA10" i="158"/>
  <c r="GL10" i="158"/>
  <c r="Z10" i="158"/>
  <c r="AI9" i="158"/>
  <c r="AH9" i="158"/>
  <c r="AG9" i="158"/>
  <c r="AF9" i="158"/>
  <c r="AE9" i="158"/>
  <c r="AD9" i="158"/>
  <c r="AC9" i="158"/>
  <c r="AB9" i="158"/>
  <c r="AA9" i="158"/>
  <c r="GL9" i="158"/>
  <c r="Z9" i="158"/>
  <c r="AI8" i="158"/>
  <c r="AH8" i="158"/>
  <c r="AG8" i="158"/>
  <c r="AF8" i="158"/>
  <c r="AE8" i="158"/>
  <c r="AD8" i="158"/>
  <c r="AC8" i="158"/>
  <c r="AB8" i="158"/>
  <c r="AA8" i="158"/>
  <c r="GL8" i="158"/>
  <c r="Z8" i="158"/>
  <c r="AI7" i="158"/>
  <c r="AH7" i="158"/>
  <c r="AG7" i="158"/>
  <c r="AF7" i="158"/>
  <c r="AE7" i="158"/>
  <c r="AD7" i="158"/>
  <c r="AC7" i="158"/>
  <c r="AB7" i="158"/>
  <c r="AA7" i="158"/>
  <c r="GL7" i="158"/>
  <c r="Z7" i="158"/>
  <c r="AI6" i="158"/>
  <c r="AH6" i="158"/>
  <c r="AG6" i="158"/>
  <c r="AF6" i="158"/>
  <c r="AE6" i="158"/>
  <c r="AD6" i="158"/>
  <c r="AC6" i="158"/>
  <c r="AB6" i="158"/>
  <c r="AA6" i="158"/>
  <c r="GL6" i="158"/>
  <c r="Z6" i="158"/>
  <c r="AI5" i="158"/>
  <c r="AH5" i="158"/>
  <c r="AG5" i="158"/>
  <c r="AF5" i="158"/>
  <c r="AE5" i="158"/>
  <c r="AD5" i="158"/>
  <c r="AC5" i="158"/>
  <c r="AB5" i="158"/>
  <c r="AA5" i="158"/>
  <c r="GL5" i="158"/>
  <c r="Z5" i="158"/>
  <c r="AI4" i="158"/>
  <c r="AH4" i="158"/>
  <c r="AG4" i="158"/>
  <c r="AF4" i="158"/>
  <c r="AE4" i="158"/>
  <c r="AD4" i="158"/>
  <c r="AC4" i="158"/>
  <c r="AB4" i="158"/>
  <c r="AA4" i="158"/>
  <c r="GL4" i="158"/>
  <c r="Z4" i="158"/>
  <c r="AI3" i="158"/>
  <c r="AH3" i="158"/>
  <c r="AG3" i="158"/>
  <c r="AF3" i="158"/>
  <c r="AE3" i="158"/>
  <c r="AD3" i="158"/>
  <c r="AC3" i="158"/>
  <c r="AB3" i="158"/>
  <c r="AA3" i="158"/>
  <c r="GL3" i="158"/>
  <c r="Z3" i="158"/>
  <c r="AU2" i="158"/>
  <c r="AT2" i="158"/>
  <c r="AS2" i="158"/>
  <c r="AR2" i="158"/>
  <c r="AQ2" i="158"/>
  <c r="AP2" i="158"/>
  <c r="AO2" i="158"/>
  <c r="AN2" i="158"/>
  <c r="AM2" i="158"/>
  <c r="AL2" i="158"/>
  <c r="AU53" i="158"/>
  <c r="AT53" i="158"/>
  <c r="AS53" i="158"/>
  <c r="AR53" i="158"/>
  <c r="AQ53" i="158"/>
  <c r="AP53" i="158"/>
  <c r="AO53" i="158"/>
  <c r="AN53" i="158"/>
  <c r="AM53" i="158"/>
  <c r="AL53" i="158"/>
  <c r="AU52" i="158"/>
  <c r="AT52" i="158"/>
  <c r="AS52" i="158"/>
  <c r="AR52" i="158"/>
  <c r="AQ52" i="158"/>
  <c r="AP52" i="158"/>
  <c r="AO52" i="158"/>
  <c r="AN52" i="158"/>
  <c r="AM52" i="158"/>
  <c r="AL52" i="158"/>
  <c r="AU51" i="158"/>
  <c r="AT51" i="158"/>
  <c r="AS51" i="158"/>
  <c r="AR51" i="158"/>
  <c r="AQ51" i="158"/>
  <c r="AP51" i="158"/>
  <c r="AO51" i="158"/>
  <c r="AN51" i="158"/>
  <c r="AM51" i="158"/>
  <c r="AL51" i="158"/>
  <c r="AU50" i="158"/>
  <c r="AT50" i="158"/>
  <c r="AS50" i="158"/>
  <c r="AR50" i="158"/>
  <c r="AQ50" i="158"/>
  <c r="AP50" i="158"/>
  <c r="AO50" i="158"/>
  <c r="AN50" i="158"/>
  <c r="AM50" i="158"/>
  <c r="AL50" i="158"/>
  <c r="AU49" i="158"/>
  <c r="AT49" i="158"/>
  <c r="AS49" i="158"/>
  <c r="AR49" i="158"/>
  <c r="AQ49" i="158"/>
  <c r="AP49" i="158"/>
  <c r="AO49" i="158"/>
  <c r="AN49" i="158"/>
  <c r="AM49" i="158"/>
  <c r="AL49" i="158"/>
  <c r="AU48" i="158"/>
  <c r="AT48" i="158"/>
  <c r="AS48" i="158"/>
  <c r="AR48" i="158"/>
  <c r="AQ48" i="158"/>
  <c r="AP48" i="158"/>
  <c r="AO48" i="158"/>
  <c r="AN48" i="158"/>
  <c r="AM48" i="158"/>
  <c r="AL48" i="158"/>
  <c r="AU47" i="158"/>
  <c r="AT47" i="158"/>
  <c r="AS47" i="158"/>
  <c r="AR47" i="158"/>
  <c r="AQ47" i="158"/>
  <c r="AP47" i="158"/>
  <c r="AO47" i="158"/>
  <c r="AN47" i="158"/>
  <c r="AM47" i="158"/>
  <c r="AL47" i="158"/>
  <c r="AU46" i="158"/>
  <c r="AT46" i="158"/>
  <c r="AS46" i="158"/>
  <c r="AR46" i="158"/>
  <c r="AQ46" i="158"/>
  <c r="AP46" i="158"/>
  <c r="AO46" i="158"/>
  <c r="AN46" i="158"/>
  <c r="AM46" i="158"/>
  <c r="AL46" i="158"/>
  <c r="AU45" i="158"/>
  <c r="AT45" i="158"/>
  <c r="AS45" i="158"/>
  <c r="AR45" i="158"/>
  <c r="AQ45" i="158"/>
  <c r="AP45" i="158"/>
  <c r="AO45" i="158"/>
  <c r="AN45" i="158"/>
  <c r="AM45" i="158"/>
  <c r="AL45" i="158"/>
  <c r="AU44" i="158"/>
  <c r="AT44" i="158"/>
  <c r="AS44" i="158"/>
  <c r="AR44" i="158"/>
  <c r="AQ44" i="158"/>
  <c r="AP44" i="158"/>
  <c r="AO44" i="158"/>
  <c r="AN44" i="158"/>
  <c r="AM44" i="158"/>
  <c r="AL44" i="158"/>
  <c r="AU43" i="158"/>
  <c r="AT43" i="158"/>
  <c r="AS43" i="158"/>
  <c r="AR43" i="158"/>
  <c r="AQ43" i="158"/>
  <c r="AP43" i="158"/>
  <c r="AO43" i="158"/>
  <c r="AN43" i="158"/>
  <c r="AM43" i="158"/>
  <c r="AL43" i="158"/>
  <c r="AU42" i="158"/>
  <c r="AT42" i="158"/>
  <c r="AS42" i="158"/>
  <c r="AR42" i="158"/>
  <c r="AQ42" i="158"/>
  <c r="AP42" i="158"/>
  <c r="AO42" i="158"/>
  <c r="AN42" i="158"/>
  <c r="AM42" i="158"/>
  <c r="AL42" i="158"/>
  <c r="AU41" i="158"/>
  <c r="AT41" i="158"/>
  <c r="AS41" i="158"/>
  <c r="AR41" i="158"/>
  <c r="AQ41" i="158"/>
  <c r="AP41" i="158"/>
  <c r="AO41" i="158"/>
  <c r="AN41" i="158"/>
  <c r="AM41" i="158"/>
  <c r="AL41" i="158"/>
  <c r="AU40" i="158"/>
  <c r="AT40" i="158"/>
  <c r="AS40" i="158"/>
  <c r="AR40" i="158"/>
  <c r="AQ40" i="158"/>
  <c r="AP40" i="158"/>
  <c r="AO40" i="158"/>
  <c r="AN40" i="158"/>
  <c r="AM40" i="158"/>
  <c r="AL40" i="158"/>
  <c r="AU39" i="158"/>
  <c r="AT39" i="158"/>
  <c r="AS39" i="158"/>
  <c r="AR39" i="158"/>
  <c r="AQ39" i="158"/>
  <c r="AP39" i="158"/>
  <c r="AO39" i="158"/>
  <c r="AN39" i="158"/>
  <c r="AM39" i="158"/>
  <c r="AL39" i="158"/>
  <c r="AU38" i="158"/>
  <c r="AT38" i="158"/>
  <c r="AS38" i="158"/>
  <c r="AR38" i="158"/>
  <c r="AQ38" i="158"/>
  <c r="AP38" i="158"/>
  <c r="AO38" i="158"/>
  <c r="AN38" i="158"/>
  <c r="AM38" i="158"/>
  <c r="AL38" i="158"/>
  <c r="AU37" i="158"/>
  <c r="AT37" i="158"/>
  <c r="AS37" i="158"/>
  <c r="AR37" i="158"/>
  <c r="AQ37" i="158"/>
  <c r="AP37" i="158"/>
  <c r="AO37" i="158"/>
  <c r="AN37" i="158"/>
  <c r="AM37" i="158"/>
  <c r="AL37" i="158"/>
  <c r="AU36" i="158"/>
  <c r="AT36" i="158"/>
  <c r="AS36" i="158"/>
  <c r="AR36" i="158"/>
  <c r="AQ36" i="158"/>
  <c r="AP36" i="158"/>
  <c r="AO36" i="158"/>
  <c r="AN36" i="158"/>
  <c r="AM36" i="158"/>
  <c r="AL36" i="158"/>
  <c r="AU35" i="158"/>
  <c r="AT35" i="158"/>
  <c r="AS35" i="158"/>
  <c r="AR35" i="158"/>
  <c r="AQ35" i="158"/>
  <c r="AP35" i="158"/>
  <c r="AO35" i="158"/>
  <c r="AN35" i="158"/>
  <c r="AM35" i="158"/>
  <c r="AL35" i="158"/>
  <c r="AU34" i="158"/>
  <c r="AT34" i="158"/>
  <c r="AS34" i="158"/>
  <c r="AR34" i="158"/>
  <c r="AQ34" i="158"/>
  <c r="AP34" i="158"/>
  <c r="AO34" i="158"/>
  <c r="AN34" i="158"/>
  <c r="AM34" i="158"/>
  <c r="AL34" i="158"/>
  <c r="AU33" i="158"/>
  <c r="AT33" i="158"/>
  <c r="AS33" i="158"/>
  <c r="AR33" i="158"/>
  <c r="AQ33" i="158"/>
  <c r="AP33" i="158"/>
  <c r="AO33" i="158"/>
  <c r="AN33" i="158"/>
  <c r="AM33" i="158"/>
  <c r="AL33" i="158"/>
  <c r="AU32" i="158"/>
  <c r="AT32" i="158"/>
  <c r="AS32" i="158"/>
  <c r="AR32" i="158"/>
  <c r="AQ32" i="158"/>
  <c r="AP32" i="158"/>
  <c r="AO32" i="158"/>
  <c r="AN32" i="158"/>
  <c r="AM32" i="158"/>
  <c r="AL32" i="158"/>
  <c r="AU31" i="158"/>
  <c r="AT31" i="158"/>
  <c r="AS31" i="158"/>
  <c r="AR31" i="158"/>
  <c r="AQ31" i="158"/>
  <c r="AP31" i="158"/>
  <c r="AO31" i="158"/>
  <c r="AN31" i="158"/>
  <c r="AM31" i="158"/>
  <c r="AL31" i="158"/>
  <c r="AU30" i="158"/>
  <c r="AT30" i="158"/>
  <c r="AS30" i="158"/>
  <c r="AR30" i="158"/>
  <c r="AQ30" i="158"/>
  <c r="AP30" i="158"/>
  <c r="AO30" i="158"/>
  <c r="AN30" i="158"/>
  <c r="AM30" i="158"/>
  <c r="AL30" i="158"/>
  <c r="AU29" i="158"/>
  <c r="AT29" i="158"/>
  <c r="AS29" i="158"/>
  <c r="AR29" i="158"/>
  <c r="AQ29" i="158"/>
  <c r="AP29" i="158"/>
  <c r="AO29" i="158"/>
  <c r="AN29" i="158"/>
  <c r="AM29" i="158"/>
  <c r="AL29" i="158"/>
  <c r="AU28" i="158"/>
  <c r="AT28" i="158"/>
  <c r="AS28" i="158"/>
  <c r="AR28" i="158"/>
  <c r="AQ28" i="158"/>
  <c r="AP28" i="158"/>
  <c r="AO28" i="158"/>
  <c r="AN28" i="158"/>
  <c r="AM28" i="158"/>
  <c r="AL28" i="158"/>
  <c r="AU27" i="158"/>
  <c r="AT27" i="158"/>
  <c r="AS27" i="158"/>
  <c r="AR27" i="158"/>
  <c r="AQ27" i="158"/>
  <c r="AP27" i="158"/>
  <c r="AO27" i="158"/>
  <c r="AN27" i="158"/>
  <c r="AM27" i="158"/>
  <c r="AL27" i="158"/>
  <c r="AU26" i="158"/>
  <c r="AT26" i="158"/>
  <c r="AS26" i="158"/>
  <c r="AR26" i="158"/>
  <c r="AQ26" i="158"/>
  <c r="AP26" i="158"/>
  <c r="AO26" i="158"/>
  <c r="AN26" i="158"/>
  <c r="AM26" i="158"/>
  <c r="AL26" i="158"/>
  <c r="AU25" i="158"/>
  <c r="AT25" i="158"/>
  <c r="AS25" i="158"/>
  <c r="AR25" i="158"/>
  <c r="AQ25" i="158"/>
  <c r="AP25" i="158"/>
  <c r="AO25" i="158"/>
  <c r="AN25" i="158"/>
  <c r="AM25" i="158"/>
  <c r="AL25" i="158"/>
  <c r="AU24" i="158"/>
  <c r="AT24" i="158"/>
  <c r="AS24" i="158"/>
  <c r="AR24" i="158"/>
  <c r="AQ24" i="158"/>
  <c r="AP24" i="158"/>
  <c r="AO24" i="158"/>
  <c r="AN24" i="158"/>
  <c r="AM24" i="158"/>
  <c r="AL24" i="158"/>
  <c r="AU23" i="158"/>
  <c r="AT23" i="158"/>
  <c r="AS23" i="158"/>
  <c r="AR23" i="158"/>
  <c r="AQ23" i="158"/>
  <c r="AP23" i="158"/>
  <c r="AO23" i="158"/>
  <c r="AN23" i="158"/>
  <c r="AM23" i="158"/>
  <c r="AL23" i="158"/>
  <c r="AU22" i="158"/>
  <c r="AT22" i="158"/>
  <c r="AS22" i="158"/>
  <c r="AR22" i="158"/>
  <c r="AQ22" i="158"/>
  <c r="AP22" i="158"/>
  <c r="AO22" i="158"/>
  <c r="AN22" i="158"/>
  <c r="AM22" i="158"/>
  <c r="AL22" i="158"/>
  <c r="AU21" i="158"/>
  <c r="AT21" i="158"/>
  <c r="AS21" i="158"/>
  <c r="AR21" i="158"/>
  <c r="AQ21" i="158"/>
  <c r="AP21" i="158"/>
  <c r="AO21" i="158"/>
  <c r="AN21" i="158"/>
  <c r="AM21" i="158"/>
  <c r="AL21" i="158"/>
  <c r="AU20" i="158"/>
  <c r="AT20" i="158"/>
  <c r="AS20" i="158"/>
  <c r="AR20" i="158"/>
  <c r="AQ20" i="158"/>
  <c r="AP20" i="158"/>
  <c r="AO20" i="158"/>
  <c r="AN20" i="158"/>
  <c r="AM20" i="158"/>
  <c r="AL20" i="158"/>
  <c r="AU19" i="158"/>
  <c r="AT19" i="158"/>
  <c r="AS19" i="158"/>
  <c r="AR19" i="158"/>
  <c r="AQ19" i="158"/>
  <c r="AP19" i="158"/>
  <c r="AO19" i="158"/>
  <c r="AN19" i="158"/>
  <c r="AM19" i="158"/>
  <c r="AL19" i="158"/>
  <c r="AU18" i="158"/>
  <c r="AT18" i="158"/>
  <c r="AS18" i="158"/>
  <c r="AR18" i="158"/>
  <c r="AQ18" i="158"/>
  <c r="AP18" i="158"/>
  <c r="AO18" i="158"/>
  <c r="AN18" i="158"/>
  <c r="AM18" i="158"/>
  <c r="AL18" i="158"/>
  <c r="AU17" i="158"/>
  <c r="AT17" i="158"/>
  <c r="AS17" i="158"/>
  <c r="AR17" i="158"/>
  <c r="AQ17" i="158"/>
  <c r="AP17" i="158"/>
  <c r="AO17" i="158"/>
  <c r="AN17" i="158"/>
  <c r="AM17" i="158"/>
  <c r="AL17" i="158"/>
  <c r="AU16" i="158"/>
  <c r="AT16" i="158"/>
  <c r="AS16" i="158"/>
  <c r="AR16" i="158"/>
  <c r="AQ16" i="158"/>
  <c r="AP16" i="158"/>
  <c r="AO16" i="158"/>
  <c r="AN16" i="158"/>
  <c r="AM16" i="158"/>
  <c r="AL16" i="158"/>
  <c r="AU15" i="158"/>
  <c r="AT15" i="158"/>
  <c r="AS15" i="158"/>
  <c r="AR15" i="158"/>
  <c r="AQ15" i="158"/>
  <c r="AP15" i="158"/>
  <c r="AO15" i="158"/>
  <c r="AN15" i="158"/>
  <c r="AM15" i="158"/>
  <c r="AL15" i="158"/>
  <c r="AU14" i="158"/>
  <c r="AT14" i="158"/>
  <c r="AS14" i="158"/>
  <c r="AR14" i="158"/>
  <c r="AQ14" i="158"/>
  <c r="AP14" i="158"/>
  <c r="AO14" i="158"/>
  <c r="AN14" i="158"/>
  <c r="AM14" i="158"/>
  <c r="AL14" i="158"/>
  <c r="AU13" i="158"/>
  <c r="AT13" i="158"/>
  <c r="AS13" i="158"/>
  <c r="AR13" i="158"/>
  <c r="AQ13" i="158"/>
  <c r="AP13" i="158"/>
  <c r="AO13" i="158"/>
  <c r="AN13" i="158"/>
  <c r="AM13" i="158"/>
  <c r="AL13" i="158"/>
  <c r="AU12" i="158"/>
  <c r="AT12" i="158"/>
  <c r="AS12" i="158"/>
  <c r="AR12" i="158"/>
  <c r="AQ12" i="158"/>
  <c r="AP12" i="158"/>
  <c r="AO12" i="158"/>
  <c r="AN12" i="158"/>
  <c r="AM12" i="158"/>
  <c r="AL12" i="158"/>
  <c r="AU11" i="158"/>
  <c r="AT11" i="158"/>
  <c r="AS11" i="158"/>
  <c r="AR11" i="158"/>
  <c r="AQ11" i="158"/>
  <c r="AP11" i="158"/>
  <c r="AO11" i="158"/>
  <c r="AN11" i="158"/>
  <c r="AM11" i="158"/>
  <c r="AL11" i="158"/>
  <c r="AU10" i="158"/>
  <c r="AT10" i="158"/>
  <c r="AS10" i="158"/>
  <c r="AR10" i="158"/>
  <c r="AQ10" i="158"/>
  <c r="AP10" i="158"/>
  <c r="AO10" i="158"/>
  <c r="AN10" i="158"/>
  <c r="AM10" i="158"/>
  <c r="AL10" i="158"/>
  <c r="AU9" i="158"/>
  <c r="AT9" i="158"/>
  <c r="AS9" i="158"/>
  <c r="AR9" i="158"/>
  <c r="AQ9" i="158"/>
  <c r="AP9" i="158"/>
  <c r="AO9" i="158"/>
  <c r="AN9" i="158"/>
  <c r="AM9" i="158"/>
  <c r="AL9" i="158"/>
  <c r="AU8" i="158"/>
  <c r="AT8" i="158"/>
  <c r="AS8" i="158"/>
  <c r="AR8" i="158"/>
  <c r="AQ8" i="158"/>
  <c r="AP8" i="158"/>
  <c r="AO8" i="158"/>
  <c r="AN8" i="158"/>
  <c r="AM8" i="158"/>
  <c r="AL8" i="158"/>
  <c r="AU7" i="158"/>
  <c r="AT7" i="158"/>
  <c r="AS7" i="158"/>
  <c r="AR7" i="158"/>
  <c r="AQ7" i="158"/>
  <c r="AP7" i="158"/>
  <c r="AO7" i="158"/>
  <c r="AN7" i="158"/>
  <c r="AM7" i="158"/>
  <c r="AL7" i="158"/>
  <c r="AU6" i="158"/>
  <c r="AT6" i="158"/>
  <c r="AS6" i="158"/>
  <c r="AR6" i="158"/>
  <c r="AQ6" i="158"/>
  <c r="AP6" i="158"/>
  <c r="AO6" i="158"/>
  <c r="AN6" i="158"/>
  <c r="AM6" i="158"/>
  <c r="AL6" i="158"/>
  <c r="AU5" i="158"/>
  <c r="AT5" i="158"/>
  <c r="AS5" i="158"/>
  <c r="AR5" i="158"/>
  <c r="AQ5" i="158"/>
  <c r="AP5" i="158"/>
  <c r="AO5" i="158"/>
  <c r="AN5" i="158"/>
  <c r="AM5" i="158"/>
  <c r="AL5" i="158"/>
  <c r="AU4" i="158"/>
  <c r="AT4" i="158"/>
  <c r="AS4" i="158"/>
  <c r="AR4" i="158"/>
  <c r="AQ4" i="158"/>
  <c r="AP4" i="158"/>
  <c r="AO4" i="158"/>
  <c r="AN4" i="158"/>
  <c r="AM4" i="158"/>
  <c r="AL4" i="158"/>
  <c r="AU3" i="158"/>
  <c r="AT3" i="158"/>
  <c r="AS3" i="158"/>
  <c r="AR3" i="158"/>
  <c r="AQ3" i="158"/>
  <c r="AP3" i="158"/>
  <c r="AO3" i="158"/>
  <c r="AN3" i="158"/>
  <c r="AM3" i="158"/>
  <c r="AL3" i="158"/>
  <c r="BG2" i="158"/>
  <c r="BF2" i="158"/>
  <c r="BE2" i="158"/>
  <c r="BA2" i="158"/>
  <c r="AY2" i="158"/>
  <c r="BG53" i="158"/>
  <c r="BF53" i="158"/>
  <c r="BE53" i="158"/>
  <c r="BA53" i="158"/>
  <c r="AY53" i="158"/>
  <c r="BG52" i="158"/>
  <c r="BF52" i="158"/>
  <c r="BE52" i="158"/>
  <c r="BA52" i="158"/>
  <c r="AY52" i="158"/>
  <c r="BG51" i="158"/>
  <c r="BF51" i="158"/>
  <c r="BE51" i="158"/>
  <c r="BA51" i="158"/>
  <c r="AY51" i="158"/>
  <c r="BG50" i="158"/>
  <c r="BF50" i="158"/>
  <c r="BE50" i="158"/>
  <c r="BA50" i="158"/>
  <c r="AY50" i="158"/>
  <c r="BG49" i="158"/>
  <c r="BF49" i="158"/>
  <c r="BE49" i="158"/>
  <c r="BA49" i="158"/>
  <c r="AY49" i="158"/>
  <c r="BG48" i="158"/>
  <c r="BF48" i="158"/>
  <c r="BE48" i="158"/>
  <c r="BA48" i="158"/>
  <c r="AY48" i="158"/>
  <c r="BG47" i="158"/>
  <c r="BF47" i="158"/>
  <c r="BE47" i="158"/>
  <c r="BA47" i="158"/>
  <c r="AY47" i="158"/>
  <c r="BG46" i="158"/>
  <c r="BF46" i="158"/>
  <c r="BE46" i="158"/>
  <c r="BA46" i="158"/>
  <c r="AY46" i="158"/>
  <c r="BG45" i="158"/>
  <c r="BF45" i="158"/>
  <c r="BE45" i="158"/>
  <c r="BA45" i="158"/>
  <c r="AY45" i="158"/>
  <c r="BG44" i="158"/>
  <c r="BF44" i="158"/>
  <c r="BE44" i="158"/>
  <c r="BA44" i="158"/>
  <c r="AY44" i="158"/>
  <c r="BG43" i="158"/>
  <c r="BF43" i="158"/>
  <c r="BE43" i="158"/>
  <c r="BA43" i="158"/>
  <c r="AY43" i="158"/>
  <c r="BG42" i="158"/>
  <c r="BF42" i="158"/>
  <c r="BE42" i="158"/>
  <c r="BA42" i="158"/>
  <c r="AY42" i="158"/>
  <c r="BG41" i="158"/>
  <c r="BF41" i="158"/>
  <c r="BE41" i="158"/>
  <c r="BA41" i="158"/>
  <c r="AY41" i="158"/>
  <c r="BG40" i="158"/>
  <c r="BF40" i="158"/>
  <c r="BE40" i="158"/>
  <c r="BA40" i="158"/>
  <c r="AY40" i="158"/>
  <c r="BG39" i="158"/>
  <c r="BF39" i="158"/>
  <c r="BE39" i="158"/>
  <c r="BA39" i="158"/>
  <c r="AY39" i="158"/>
  <c r="BG38" i="158"/>
  <c r="BF38" i="158"/>
  <c r="BE38" i="158"/>
  <c r="BA38" i="158"/>
  <c r="AY38" i="158"/>
  <c r="BG37" i="158"/>
  <c r="BF37" i="158"/>
  <c r="BE37" i="158"/>
  <c r="BA37" i="158"/>
  <c r="AY37" i="158"/>
  <c r="BG36" i="158"/>
  <c r="BF36" i="158"/>
  <c r="BE36" i="158"/>
  <c r="BA36" i="158"/>
  <c r="AY36" i="158"/>
  <c r="BG35" i="158"/>
  <c r="BF35" i="158"/>
  <c r="BE35" i="158"/>
  <c r="BA35" i="158"/>
  <c r="AY35" i="158"/>
  <c r="BG34" i="158"/>
  <c r="BF34" i="158"/>
  <c r="BE34" i="158"/>
  <c r="BA34" i="158"/>
  <c r="AY34" i="158"/>
  <c r="BG33" i="158"/>
  <c r="BF33" i="158"/>
  <c r="BE33" i="158"/>
  <c r="BA33" i="158"/>
  <c r="AY33" i="158"/>
  <c r="BG32" i="158"/>
  <c r="BF32" i="158"/>
  <c r="BE32" i="158"/>
  <c r="BA32" i="158"/>
  <c r="AY32" i="158"/>
  <c r="BG31" i="158"/>
  <c r="BF31" i="158"/>
  <c r="BE31" i="158"/>
  <c r="BA31" i="158"/>
  <c r="AY31" i="158"/>
  <c r="BG30" i="158"/>
  <c r="BF30" i="158"/>
  <c r="BE30" i="158"/>
  <c r="BA30" i="158"/>
  <c r="AY30" i="158"/>
  <c r="BG29" i="158"/>
  <c r="BF29" i="158"/>
  <c r="BE29" i="158"/>
  <c r="BA29" i="158"/>
  <c r="AY29" i="158"/>
  <c r="BG28" i="158"/>
  <c r="BF28" i="158"/>
  <c r="BE28" i="158"/>
  <c r="BA28" i="158"/>
  <c r="AY28" i="158"/>
  <c r="BG27" i="158"/>
  <c r="BF27" i="158"/>
  <c r="BE27" i="158"/>
  <c r="BA27" i="158"/>
  <c r="AY27" i="158"/>
  <c r="BG26" i="158"/>
  <c r="BF26" i="158"/>
  <c r="BE26" i="158"/>
  <c r="BA26" i="158"/>
  <c r="AY26" i="158"/>
  <c r="BG25" i="158"/>
  <c r="BF25" i="158"/>
  <c r="BE25" i="158"/>
  <c r="BA25" i="158"/>
  <c r="AY25" i="158"/>
  <c r="BG24" i="158"/>
  <c r="BF24" i="158"/>
  <c r="BE24" i="158"/>
  <c r="BA24" i="158"/>
  <c r="AY24" i="158"/>
  <c r="BG23" i="158"/>
  <c r="BF23" i="158"/>
  <c r="BE23" i="158"/>
  <c r="BA23" i="158"/>
  <c r="AY23" i="158"/>
  <c r="BG22" i="158"/>
  <c r="BF22" i="158"/>
  <c r="BE22" i="158"/>
  <c r="BA22" i="158"/>
  <c r="AY22" i="158"/>
  <c r="BG21" i="158"/>
  <c r="BF21" i="158"/>
  <c r="BE21" i="158"/>
  <c r="BA21" i="158"/>
  <c r="AY21" i="158"/>
  <c r="BG20" i="158"/>
  <c r="BF20" i="158"/>
  <c r="BE20" i="158"/>
  <c r="BA20" i="158"/>
  <c r="AY20" i="158"/>
  <c r="BG19" i="158"/>
  <c r="BF19" i="158"/>
  <c r="BE19" i="158"/>
  <c r="BA19" i="158"/>
  <c r="AY19" i="158"/>
  <c r="BG18" i="158"/>
  <c r="BF18" i="158"/>
  <c r="BE18" i="158"/>
  <c r="BA18" i="158"/>
  <c r="AY18" i="158"/>
  <c r="BG17" i="158"/>
  <c r="BF17" i="158"/>
  <c r="BE17" i="158"/>
  <c r="BA17" i="158"/>
  <c r="AY17" i="158"/>
  <c r="BG16" i="158"/>
  <c r="BF16" i="158"/>
  <c r="BE16" i="158"/>
  <c r="BA16" i="158"/>
  <c r="AY16" i="158"/>
  <c r="BG15" i="158"/>
  <c r="BF15" i="158"/>
  <c r="BE15" i="158"/>
  <c r="BA15" i="158"/>
  <c r="AY15" i="158"/>
  <c r="BG14" i="158"/>
  <c r="BF14" i="158"/>
  <c r="BE14" i="158"/>
  <c r="BA14" i="158"/>
  <c r="AY14" i="158"/>
  <c r="BG13" i="158"/>
  <c r="BF13" i="158"/>
  <c r="BE13" i="158"/>
  <c r="BA13" i="158"/>
  <c r="AY13" i="158"/>
  <c r="BG12" i="158"/>
  <c r="BF12" i="158"/>
  <c r="BE12" i="158"/>
  <c r="BA12" i="158"/>
  <c r="AY12" i="158"/>
  <c r="BG11" i="158"/>
  <c r="BF11" i="158"/>
  <c r="BE11" i="158"/>
  <c r="BA11" i="158"/>
  <c r="AY11" i="158"/>
  <c r="BG10" i="158"/>
  <c r="BF10" i="158"/>
  <c r="BE10" i="158"/>
  <c r="BA10" i="158"/>
  <c r="AY10" i="158"/>
  <c r="BG9" i="158"/>
  <c r="BF9" i="158"/>
  <c r="BE9" i="158"/>
  <c r="BA9" i="158"/>
  <c r="AY9" i="158"/>
  <c r="BG8" i="158"/>
  <c r="BF8" i="158"/>
  <c r="BE8" i="158"/>
  <c r="BA8" i="158"/>
  <c r="AY8" i="158"/>
  <c r="BG7" i="158"/>
  <c r="BF7" i="158"/>
  <c r="BE7" i="158"/>
  <c r="BA7" i="158"/>
  <c r="AY7" i="158"/>
  <c r="BG6" i="158"/>
  <c r="BF6" i="158"/>
  <c r="BE6" i="158"/>
  <c r="BA6" i="158"/>
  <c r="AY6" i="158"/>
  <c r="BG5" i="158"/>
  <c r="BF5" i="158"/>
  <c r="BE5" i="158"/>
  <c r="BA5" i="158"/>
  <c r="AY5" i="158"/>
  <c r="BG4" i="158"/>
  <c r="BF4" i="158"/>
  <c r="BE4" i="158"/>
  <c r="BA4" i="158"/>
  <c r="AY4" i="158"/>
  <c r="BG3" i="158"/>
  <c r="BF3" i="158"/>
  <c r="BE3" i="158"/>
  <c r="BA3" i="158"/>
  <c r="AY3" i="158"/>
  <c r="BS2" i="158"/>
  <c r="BR2" i="158"/>
  <c r="BQ2" i="158"/>
  <c r="BP2" i="158"/>
  <c r="BO2" i="158"/>
  <c r="BN2" i="158"/>
  <c r="BM2" i="158"/>
  <c r="BL2" i="158"/>
  <c r="BK2" i="158"/>
  <c r="EA2" i="158"/>
  <c r="EQ2" i="158"/>
  <c r="BJ2" i="158"/>
  <c r="BU2" i="158"/>
  <c r="GM2" i="158"/>
  <c r="GN2" i="158"/>
  <c r="GP2" i="158"/>
  <c r="GQ2" i="158"/>
  <c r="GR2" i="158"/>
  <c r="GW2" i="158"/>
  <c r="BS53" i="158"/>
  <c r="BR53" i="158"/>
  <c r="BQ53" i="158"/>
  <c r="BP53" i="158"/>
  <c r="BO53" i="158"/>
  <c r="BN53" i="158"/>
  <c r="BM53" i="158"/>
  <c r="BL53" i="158"/>
  <c r="BK53" i="158"/>
  <c r="EA53" i="158"/>
  <c r="EQ53" i="158"/>
  <c r="BJ53" i="158"/>
  <c r="BU53" i="158"/>
  <c r="GM53" i="158"/>
  <c r="GN53" i="158"/>
  <c r="GP53" i="158"/>
  <c r="GQ53" i="158"/>
  <c r="GR53" i="158"/>
  <c r="GW53" i="158"/>
  <c r="BS52" i="158"/>
  <c r="BR52" i="158"/>
  <c r="BQ52" i="158"/>
  <c r="BP52" i="158"/>
  <c r="BO52" i="158"/>
  <c r="BN52" i="158"/>
  <c r="BM52" i="158"/>
  <c r="BL52" i="158"/>
  <c r="BK52" i="158"/>
  <c r="EA52" i="158"/>
  <c r="EQ52" i="158"/>
  <c r="BJ52" i="158"/>
  <c r="BU52" i="158"/>
  <c r="GM52" i="158"/>
  <c r="GN52" i="158"/>
  <c r="GP52" i="158"/>
  <c r="GQ52" i="158"/>
  <c r="GR52" i="158"/>
  <c r="GW52" i="158"/>
  <c r="BS51" i="158"/>
  <c r="BR51" i="158"/>
  <c r="BQ51" i="158"/>
  <c r="BP51" i="158"/>
  <c r="BO51" i="158"/>
  <c r="BN51" i="158"/>
  <c r="BM51" i="158"/>
  <c r="BL51" i="158"/>
  <c r="BK51" i="158"/>
  <c r="EA51" i="158"/>
  <c r="EQ51" i="158"/>
  <c r="BJ51" i="158"/>
  <c r="BU51" i="158"/>
  <c r="GM51" i="158"/>
  <c r="GN51" i="158"/>
  <c r="GP51" i="158"/>
  <c r="GQ51" i="158"/>
  <c r="GR51" i="158"/>
  <c r="GW51" i="158"/>
  <c r="BS50" i="158"/>
  <c r="BR50" i="158"/>
  <c r="BQ50" i="158"/>
  <c r="BP50" i="158"/>
  <c r="BO50" i="158"/>
  <c r="BN50" i="158"/>
  <c r="BM50" i="158"/>
  <c r="BL50" i="158"/>
  <c r="BK50" i="158"/>
  <c r="EA50" i="158"/>
  <c r="EQ50" i="158"/>
  <c r="BJ50" i="158"/>
  <c r="BU50" i="158"/>
  <c r="GM50" i="158"/>
  <c r="GN50" i="158"/>
  <c r="GP50" i="158"/>
  <c r="GQ50" i="158"/>
  <c r="GR50" i="158"/>
  <c r="GW50" i="158"/>
  <c r="BS49" i="158"/>
  <c r="BR49" i="158"/>
  <c r="BQ49" i="158"/>
  <c r="BP49" i="158"/>
  <c r="BO49" i="158"/>
  <c r="BN49" i="158"/>
  <c r="BM49" i="158"/>
  <c r="BL49" i="158"/>
  <c r="BK49" i="158"/>
  <c r="EA49" i="158"/>
  <c r="EQ49" i="158"/>
  <c r="BJ49" i="158"/>
  <c r="BU49" i="158"/>
  <c r="GM49" i="158"/>
  <c r="GN49" i="158"/>
  <c r="GP49" i="158"/>
  <c r="GQ49" i="158"/>
  <c r="GR49" i="158"/>
  <c r="GW49" i="158"/>
  <c r="BS48" i="158"/>
  <c r="BR48" i="158"/>
  <c r="BQ48" i="158"/>
  <c r="BP48" i="158"/>
  <c r="BO48" i="158"/>
  <c r="BN48" i="158"/>
  <c r="BM48" i="158"/>
  <c r="BL48" i="158"/>
  <c r="BK48" i="158"/>
  <c r="EA48" i="158"/>
  <c r="EQ48" i="158"/>
  <c r="BJ48" i="158"/>
  <c r="BU48" i="158"/>
  <c r="GM48" i="158"/>
  <c r="GN48" i="158"/>
  <c r="GP48" i="158"/>
  <c r="GQ48" i="158"/>
  <c r="GR48" i="158"/>
  <c r="GW48" i="158"/>
  <c r="BS47" i="158"/>
  <c r="BR47" i="158"/>
  <c r="BQ47" i="158"/>
  <c r="BP47" i="158"/>
  <c r="BO47" i="158"/>
  <c r="BN47" i="158"/>
  <c r="BM47" i="158"/>
  <c r="BL47" i="158"/>
  <c r="BK47" i="158"/>
  <c r="EA47" i="158"/>
  <c r="EQ47" i="158"/>
  <c r="BJ47" i="158"/>
  <c r="BU47" i="158"/>
  <c r="GM47" i="158"/>
  <c r="GN47" i="158"/>
  <c r="GP47" i="158"/>
  <c r="GQ47" i="158"/>
  <c r="GR47" i="158"/>
  <c r="GW47" i="158"/>
  <c r="BS46" i="158"/>
  <c r="BR46" i="158"/>
  <c r="BQ46" i="158"/>
  <c r="BP46" i="158"/>
  <c r="BO46" i="158"/>
  <c r="BN46" i="158"/>
  <c r="BM46" i="158"/>
  <c r="BL46" i="158"/>
  <c r="BK46" i="158"/>
  <c r="EA46" i="158"/>
  <c r="EQ46" i="158"/>
  <c r="BJ46" i="158"/>
  <c r="BU46" i="158"/>
  <c r="GM46" i="158"/>
  <c r="GN46" i="158"/>
  <c r="GP46" i="158"/>
  <c r="GQ46" i="158"/>
  <c r="GR46" i="158"/>
  <c r="GW46" i="158"/>
  <c r="BS45" i="158"/>
  <c r="BR45" i="158"/>
  <c r="BQ45" i="158"/>
  <c r="BP45" i="158"/>
  <c r="BO45" i="158"/>
  <c r="BN45" i="158"/>
  <c r="BM45" i="158"/>
  <c r="BL45" i="158"/>
  <c r="BK45" i="158"/>
  <c r="EA45" i="158"/>
  <c r="EQ45" i="158"/>
  <c r="BJ45" i="158"/>
  <c r="BU45" i="158"/>
  <c r="GM45" i="158"/>
  <c r="GN45" i="158"/>
  <c r="GP45" i="158"/>
  <c r="GQ45" i="158"/>
  <c r="GR45" i="158"/>
  <c r="GW45" i="158"/>
  <c r="BS44" i="158"/>
  <c r="BR44" i="158"/>
  <c r="BQ44" i="158"/>
  <c r="BP44" i="158"/>
  <c r="BO44" i="158"/>
  <c r="BN44" i="158"/>
  <c r="BM44" i="158"/>
  <c r="BL44" i="158"/>
  <c r="BK44" i="158"/>
  <c r="EA44" i="158"/>
  <c r="EQ44" i="158"/>
  <c r="BJ44" i="158"/>
  <c r="BU44" i="158"/>
  <c r="GM44" i="158"/>
  <c r="GN44" i="158"/>
  <c r="GP44" i="158"/>
  <c r="GQ44" i="158"/>
  <c r="GR44" i="158"/>
  <c r="GW44" i="158"/>
  <c r="BS43" i="158"/>
  <c r="BR43" i="158"/>
  <c r="BQ43" i="158"/>
  <c r="BP43" i="158"/>
  <c r="BO43" i="158"/>
  <c r="BN43" i="158"/>
  <c r="BM43" i="158"/>
  <c r="BL43" i="158"/>
  <c r="BK43" i="158"/>
  <c r="EA43" i="158"/>
  <c r="EQ43" i="158"/>
  <c r="BJ43" i="158"/>
  <c r="BU43" i="158"/>
  <c r="GM43" i="158"/>
  <c r="GN43" i="158"/>
  <c r="GP43" i="158"/>
  <c r="GQ43" i="158"/>
  <c r="GR43" i="158"/>
  <c r="GW43" i="158"/>
  <c r="BS42" i="158"/>
  <c r="BR42" i="158"/>
  <c r="BQ42" i="158"/>
  <c r="BP42" i="158"/>
  <c r="BO42" i="158"/>
  <c r="BN42" i="158"/>
  <c r="BM42" i="158"/>
  <c r="BL42" i="158"/>
  <c r="BK42" i="158"/>
  <c r="EA42" i="158"/>
  <c r="EQ42" i="158"/>
  <c r="BJ42" i="158"/>
  <c r="BU42" i="158"/>
  <c r="GM42" i="158"/>
  <c r="GN42" i="158"/>
  <c r="GP42" i="158"/>
  <c r="GQ42" i="158"/>
  <c r="GR42" i="158"/>
  <c r="GW42" i="158"/>
  <c r="BS41" i="158"/>
  <c r="BR41" i="158"/>
  <c r="BQ41" i="158"/>
  <c r="BP41" i="158"/>
  <c r="BO41" i="158"/>
  <c r="BN41" i="158"/>
  <c r="BM41" i="158"/>
  <c r="BL41" i="158"/>
  <c r="BK41" i="158"/>
  <c r="EA41" i="158"/>
  <c r="EQ41" i="158"/>
  <c r="BJ41" i="158"/>
  <c r="BU41" i="158"/>
  <c r="GM41" i="158"/>
  <c r="GN41" i="158"/>
  <c r="GP41" i="158"/>
  <c r="GQ41" i="158"/>
  <c r="GR41" i="158"/>
  <c r="GW41" i="158"/>
  <c r="BS40" i="158"/>
  <c r="BR40" i="158"/>
  <c r="BQ40" i="158"/>
  <c r="BP40" i="158"/>
  <c r="BO40" i="158"/>
  <c r="BN40" i="158"/>
  <c r="BM40" i="158"/>
  <c r="BL40" i="158"/>
  <c r="BK40" i="158"/>
  <c r="EA40" i="158"/>
  <c r="EQ40" i="158"/>
  <c r="BJ40" i="158"/>
  <c r="BU40" i="158"/>
  <c r="GM40" i="158"/>
  <c r="GN40" i="158"/>
  <c r="GP40" i="158"/>
  <c r="GQ40" i="158"/>
  <c r="GR40" i="158"/>
  <c r="GW40" i="158"/>
  <c r="BS39" i="158"/>
  <c r="BR39" i="158"/>
  <c r="BQ39" i="158"/>
  <c r="BP39" i="158"/>
  <c r="BO39" i="158"/>
  <c r="BN39" i="158"/>
  <c r="BM39" i="158"/>
  <c r="BL39" i="158"/>
  <c r="BK39" i="158"/>
  <c r="EA39" i="158"/>
  <c r="EQ39" i="158"/>
  <c r="BJ39" i="158"/>
  <c r="BU39" i="158"/>
  <c r="GM39" i="158"/>
  <c r="GN39" i="158"/>
  <c r="GP39" i="158"/>
  <c r="GQ39" i="158"/>
  <c r="GR39" i="158"/>
  <c r="GW39" i="158"/>
  <c r="BS38" i="158"/>
  <c r="BR38" i="158"/>
  <c r="BQ38" i="158"/>
  <c r="BP38" i="158"/>
  <c r="BO38" i="158"/>
  <c r="BN38" i="158"/>
  <c r="BM38" i="158"/>
  <c r="BL38" i="158"/>
  <c r="BK38" i="158"/>
  <c r="EA38" i="158"/>
  <c r="EQ38" i="158"/>
  <c r="BJ38" i="158"/>
  <c r="BU38" i="158"/>
  <c r="GM38" i="158"/>
  <c r="GN38" i="158"/>
  <c r="GP38" i="158"/>
  <c r="GQ38" i="158"/>
  <c r="GR38" i="158"/>
  <c r="GW38" i="158"/>
  <c r="BS37" i="158"/>
  <c r="BR37" i="158"/>
  <c r="BQ37" i="158"/>
  <c r="BP37" i="158"/>
  <c r="BO37" i="158"/>
  <c r="BN37" i="158"/>
  <c r="BM37" i="158"/>
  <c r="BL37" i="158"/>
  <c r="BK37" i="158"/>
  <c r="EA37" i="158"/>
  <c r="EQ37" i="158"/>
  <c r="BJ37" i="158"/>
  <c r="BU37" i="158"/>
  <c r="GM37" i="158"/>
  <c r="GN37" i="158"/>
  <c r="GP37" i="158"/>
  <c r="GQ37" i="158"/>
  <c r="GR37" i="158"/>
  <c r="GW37" i="158"/>
  <c r="BS36" i="158"/>
  <c r="BR36" i="158"/>
  <c r="BQ36" i="158"/>
  <c r="BP36" i="158"/>
  <c r="BO36" i="158"/>
  <c r="BN36" i="158"/>
  <c r="BM36" i="158"/>
  <c r="BL36" i="158"/>
  <c r="BK36" i="158"/>
  <c r="EA36" i="158"/>
  <c r="EQ36" i="158"/>
  <c r="BJ36" i="158"/>
  <c r="BU36" i="158"/>
  <c r="GM36" i="158"/>
  <c r="GN36" i="158"/>
  <c r="GP36" i="158"/>
  <c r="GQ36" i="158"/>
  <c r="GR36" i="158"/>
  <c r="GW36" i="158"/>
  <c r="BS35" i="158"/>
  <c r="BR35" i="158"/>
  <c r="BQ35" i="158"/>
  <c r="BP35" i="158"/>
  <c r="BO35" i="158"/>
  <c r="BN35" i="158"/>
  <c r="BM35" i="158"/>
  <c r="BL35" i="158"/>
  <c r="BK35" i="158"/>
  <c r="EA35" i="158"/>
  <c r="EQ35" i="158"/>
  <c r="BJ35" i="158"/>
  <c r="BU35" i="158"/>
  <c r="GM35" i="158"/>
  <c r="GN35" i="158"/>
  <c r="GP35" i="158"/>
  <c r="GQ35" i="158"/>
  <c r="GR35" i="158"/>
  <c r="GW35" i="158"/>
  <c r="BS34" i="158"/>
  <c r="BR34" i="158"/>
  <c r="BQ34" i="158"/>
  <c r="BP34" i="158"/>
  <c r="BO34" i="158"/>
  <c r="BN34" i="158"/>
  <c r="BM34" i="158"/>
  <c r="BL34" i="158"/>
  <c r="BK34" i="158"/>
  <c r="EA34" i="158"/>
  <c r="EQ34" i="158"/>
  <c r="BJ34" i="158"/>
  <c r="BU34" i="158"/>
  <c r="GM34" i="158"/>
  <c r="GN34" i="158"/>
  <c r="GP34" i="158"/>
  <c r="GQ34" i="158"/>
  <c r="GR34" i="158"/>
  <c r="GW34" i="158"/>
  <c r="BS33" i="158"/>
  <c r="BR33" i="158"/>
  <c r="BQ33" i="158"/>
  <c r="BP33" i="158"/>
  <c r="BO33" i="158"/>
  <c r="BN33" i="158"/>
  <c r="BM33" i="158"/>
  <c r="BL33" i="158"/>
  <c r="BK33" i="158"/>
  <c r="EA33" i="158"/>
  <c r="EQ33" i="158"/>
  <c r="BJ33" i="158"/>
  <c r="BU33" i="158"/>
  <c r="GM33" i="158"/>
  <c r="GN33" i="158"/>
  <c r="GP33" i="158"/>
  <c r="GQ33" i="158"/>
  <c r="GR33" i="158"/>
  <c r="GW33" i="158"/>
  <c r="BS32" i="158"/>
  <c r="BR32" i="158"/>
  <c r="BQ32" i="158"/>
  <c r="BP32" i="158"/>
  <c r="BO32" i="158"/>
  <c r="BN32" i="158"/>
  <c r="BM32" i="158"/>
  <c r="BL32" i="158"/>
  <c r="BK32" i="158"/>
  <c r="EA32" i="158"/>
  <c r="EQ32" i="158"/>
  <c r="BJ32" i="158"/>
  <c r="BU32" i="158"/>
  <c r="GM32" i="158"/>
  <c r="GN32" i="158"/>
  <c r="GP32" i="158"/>
  <c r="GQ32" i="158"/>
  <c r="GR32" i="158"/>
  <c r="GW32" i="158"/>
  <c r="BS31" i="158"/>
  <c r="BR31" i="158"/>
  <c r="BQ31" i="158"/>
  <c r="BP31" i="158"/>
  <c r="BO31" i="158"/>
  <c r="BN31" i="158"/>
  <c r="BM31" i="158"/>
  <c r="BL31" i="158"/>
  <c r="BK31" i="158"/>
  <c r="EA31" i="158"/>
  <c r="EQ31" i="158"/>
  <c r="BJ31" i="158"/>
  <c r="BU31" i="158"/>
  <c r="GM31" i="158"/>
  <c r="GN31" i="158"/>
  <c r="GP31" i="158"/>
  <c r="GQ31" i="158"/>
  <c r="GR31" i="158"/>
  <c r="GW31" i="158"/>
  <c r="BS30" i="158"/>
  <c r="BR30" i="158"/>
  <c r="BQ30" i="158"/>
  <c r="BP30" i="158"/>
  <c r="BO30" i="158"/>
  <c r="BN30" i="158"/>
  <c r="BM30" i="158"/>
  <c r="BL30" i="158"/>
  <c r="BK30" i="158"/>
  <c r="EA30" i="158"/>
  <c r="EQ30" i="158"/>
  <c r="BJ30" i="158"/>
  <c r="BU30" i="158"/>
  <c r="GM30" i="158"/>
  <c r="GN30" i="158"/>
  <c r="GP30" i="158"/>
  <c r="GQ30" i="158"/>
  <c r="GR30" i="158"/>
  <c r="GW30" i="158"/>
  <c r="BS29" i="158"/>
  <c r="BR29" i="158"/>
  <c r="BQ29" i="158"/>
  <c r="BP29" i="158"/>
  <c r="BO29" i="158"/>
  <c r="BN29" i="158"/>
  <c r="BM29" i="158"/>
  <c r="BL29" i="158"/>
  <c r="BK29" i="158"/>
  <c r="EA29" i="158"/>
  <c r="EQ29" i="158"/>
  <c r="BJ29" i="158"/>
  <c r="BU29" i="158"/>
  <c r="GM29" i="158"/>
  <c r="GN29" i="158"/>
  <c r="GP29" i="158"/>
  <c r="GQ29" i="158"/>
  <c r="GR29" i="158"/>
  <c r="GW29" i="158"/>
  <c r="BS28" i="158"/>
  <c r="BR28" i="158"/>
  <c r="BQ28" i="158"/>
  <c r="BP28" i="158"/>
  <c r="BO28" i="158"/>
  <c r="BN28" i="158"/>
  <c r="BM28" i="158"/>
  <c r="BL28" i="158"/>
  <c r="BK28" i="158"/>
  <c r="EA28" i="158"/>
  <c r="EQ28" i="158"/>
  <c r="BJ28" i="158"/>
  <c r="BU28" i="158"/>
  <c r="GM28" i="158"/>
  <c r="GN28" i="158"/>
  <c r="GP28" i="158"/>
  <c r="GQ28" i="158"/>
  <c r="GR28" i="158"/>
  <c r="GW28" i="158"/>
  <c r="BS27" i="158"/>
  <c r="BR27" i="158"/>
  <c r="BQ27" i="158"/>
  <c r="BP27" i="158"/>
  <c r="BO27" i="158"/>
  <c r="BN27" i="158"/>
  <c r="BM27" i="158"/>
  <c r="BL27" i="158"/>
  <c r="BK27" i="158"/>
  <c r="EA27" i="158"/>
  <c r="EQ27" i="158"/>
  <c r="BJ27" i="158"/>
  <c r="BU27" i="158"/>
  <c r="GM27" i="158"/>
  <c r="GN27" i="158"/>
  <c r="GP27" i="158"/>
  <c r="GQ27" i="158"/>
  <c r="GR27" i="158"/>
  <c r="GW27" i="158"/>
  <c r="BS26" i="158"/>
  <c r="BR26" i="158"/>
  <c r="BQ26" i="158"/>
  <c r="BP26" i="158"/>
  <c r="BO26" i="158"/>
  <c r="BN26" i="158"/>
  <c r="BM26" i="158"/>
  <c r="BL26" i="158"/>
  <c r="BK26" i="158"/>
  <c r="EA26" i="158"/>
  <c r="EQ26" i="158"/>
  <c r="BJ26" i="158"/>
  <c r="BU26" i="158"/>
  <c r="GM26" i="158"/>
  <c r="GN26" i="158"/>
  <c r="GP26" i="158"/>
  <c r="GQ26" i="158"/>
  <c r="GR26" i="158"/>
  <c r="GW26" i="158"/>
  <c r="BS25" i="158"/>
  <c r="BR25" i="158"/>
  <c r="BQ25" i="158"/>
  <c r="BP25" i="158"/>
  <c r="BO25" i="158"/>
  <c r="BN25" i="158"/>
  <c r="BM25" i="158"/>
  <c r="BL25" i="158"/>
  <c r="BK25" i="158"/>
  <c r="EA25" i="158"/>
  <c r="EQ25" i="158"/>
  <c r="BJ25" i="158"/>
  <c r="BU25" i="158"/>
  <c r="GM25" i="158"/>
  <c r="GN25" i="158"/>
  <c r="GP25" i="158"/>
  <c r="GQ25" i="158"/>
  <c r="GR25" i="158"/>
  <c r="GW25" i="158"/>
  <c r="BS24" i="158"/>
  <c r="BR24" i="158"/>
  <c r="BQ24" i="158"/>
  <c r="BP24" i="158"/>
  <c r="BO24" i="158"/>
  <c r="BN24" i="158"/>
  <c r="BM24" i="158"/>
  <c r="BL24" i="158"/>
  <c r="BK24" i="158"/>
  <c r="EA24" i="158"/>
  <c r="EQ24" i="158"/>
  <c r="BJ24" i="158"/>
  <c r="BU24" i="158"/>
  <c r="GM24" i="158"/>
  <c r="GN24" i="158"/>
  <c r="GP24" i="158"/>
  <c r="GQ24" i="158"/>
  <c r="GR24" i="158"/>
  <c r="GW24" i="158"/>
  <c r="BS23" i="158"/>
  <c r="BR23" i="158"/>
  <c r="BQ23" i="158"/>
  <c r="BP23" i="158"/>
  <c r="BO23" i="158"/>
  <c r="BN23" i="158"/>
  <c r="BM23" i="158"/>
  <c r="BL23" i="158"/>
  <c r="BK23" i="158"/>
  <c r="EA23" i="158"/>
  <c r="EQ23" i="158"/>
  <c r="BJ23" i="158"/>
  <c r="BU23" i="158"/>
  <c r="GM23" i="158"/>
  <c r="GN23" i="158"/>
  <c r="GP23" i="158"/>
  <c r="GQ23" i="158"/>
  <c r="GR23" i="158"/>
  <c r="GW23" i="158"/>
  <c r="BS22" i="158"/>
  <c r="BR22" i="158"/>
  <c r="BQ22" i="158"/>
  <c r="BP22" i="158"/>
  <c r="BO22" i="158"/>
  <c r="BN22" i="158"/>
  <c r="BM22" i="158"/>
  <c r="BL22" i="158"/>
  <c r="BK22" i="158"/>
  <c r="EA22" i="158"/>
  <c r="EQ22" i="158"/>
  <c r="BJ22" i="158"/>
  <c r="BU22" i="158"/>
  <c r="GM22" i="158"/>
  <c r="GN22" i="158"/>
  <c r="GP22" i="158"/>
  <c r="GQ22" i="158"/>
  <c r="GR22" i="158"/>
  <c r="GW22" i="158"/>
  <c r="BS21" i="158"/>
  <c r="BR21" i="158"/>
  <c r="BQ21" i="158"/>
  <c r="BP21" i="158"/>
  <c r="BO21" i="158"/>
  <c r="BN21" i="158"/>
  <c r="BM21" i="158"/>
  <c r="BL21" i="158"/>
  <c r="BK21" i="158"/>
  <c r="EA21" i="158"/>
  <c r="EQ21" i="158"/>
  <c r="BJ21" i="158"/>
  <c r="BU21" i="158"/>
  <c r="GM21" i="158"/>
  <c r="GN21" i="158"/>
  <c r="GP21" i="158"/>
  <c r="GQ21" i="158"/>
  <c r="GR21" i="158"/>
  <c r="GW21" i="158"/>
  <c r="BS20" i="158"/>
  <c r="BR20" i="158"/>
  <c r="BQ20" i="158"/>
  <c r="BP20" i="158"/>
  <c r="BO20" i="158"/>
  <c r="BN20" i="158"/>
  <c r="BM20" i="158"/>
  <c r="BL20" i="158"/>
  <c r="BK20" i="158"/>
  <c r="EA20" i="158"/>
  <c r="EQ20" i="158"/>
  <c r="BJ20" i="158"/>
  <c r="BU20" i="158"/>
  <c r="GM20" i="158"/>
  <c r="GN20" i="158"/>
  <c r="GP20" i="158"/>
  <c r="GQ20" i="158"/>
  <c r="GR20" i="158"/>
  <c r="GW20" i="158"/>
  <c r="BS19" i="158"/>
  <c r="BR19" i="158"/>
  <c r="BQ19" i="158"/>
  <c r="BP19" i="158"/>
  <c r="BO19" i="158"/>
  <c r="BN19" i="158"/>
  <c r="BM19" i="158"/>
  <c r="BL19" i="158"/>
  <c r="BK19" i="158"/>
  <c r="EA19" i="158"/>
  <c r="EQ19" i="158"/>
  <c r="BJ19" i="158"/>
  <c r="BU19" i="158"/>
  <c r="GM19" i="158"/>
  <c r="GN19" i="158"/>
  <c r="GP19" i="158"/>
  <c r="GQ19" i="158"/>
  <c r="GR19" i="158"/>
  <c r="GW19" i="158"/>
  <c r="BS18" i="158"/>
  <c r="BR18" i="158"/>
  <c r="BQ18" i="158"/>
  <c r="BP18" i="158"/>
  <c r="BO18" i="158"/>
  <c r="BN18" i="158"/>
  <c r="BM18" i="158"/>
  <c r="BL18" i="158"/>
  <c r="BK18" i="158"/>
  <c r="EA18" i="158"/>
  <c r="EQ18" i="158"/>
  <c r="BJ18" i="158"/>
  <c r="BU18" i="158"/>
  <c r="GM18" i="158"/>
  <c r="GN18" i="158"/>
  <c r="GP18" i="158"/>
  <c r="GQ18" i="158"/>
  <c r="GR18" i="158"/>
  <c r="GW18" i="158"/>
  <c r="BS17" i="158"/>
  <c r="BR17" i="158"/>
  <c r="BQ17" i="158"/>
  <c r="BP17" i="158"/>
  <c r="BO17" i="158"/>
  <c r="BN17" i="158"/>
  <c r="BM17" i="158"/>
  <c r="BL17" i="158"/>
  <c r="BK17" i="158"/>
  <c r="EA17" i="158"/>
  <c r="EQ17" i="158"/>
  <c r="BJ17" i="158"/>
  <c r="BU17" i="158"/>
  <c r="GM17" i="158"/>
  <c r="GN17" i="158"/>
  <c r="GP17" i="158"/>
  <c r="GQ17" i="158"/>
  <c r="GR17" i="158"/>
  <c r="GW17" i="158"/>
  <c r="BS16" i="158"/>
  <c r="BR16" i="158"/>
  <c r="BQ16" i="158"/>
  <c r="BP16" i="158"/>
  <c r="BO16" i="158"/>
  <c r="BN16" i="158"/>
  <c r="BM16" i="158"/>
  <c r="BL16" i="158"/>
  <c r="BK16" i="158"/>
  <c r="EA16" i="158"/>
  <c r="EQ16" i="158"/>
  <c r="BJ16" i="158"/>
  <c r="BU16" i="158"/>
  <c r="GM16" i="158"/>
  <c r="GN16" i="158"/>
  <c r="GP16" i="158"/>
  <c r="GQ16" i="158"/>
  <c r="GR16" i="158"/>
  <c r="GW16" i="158"/>
  <c r="BS15" i="158"/>
  <c r="BR15" i="158"/>
  <c r="BQ15" i="158"/>
  <c r="BP15" i="158"/>
  <c r="BO15" i="158"/>
  <c r="BN15" i="158"/>
  <c r="BM15" i="158"/>
  <c r="BL15" i="158"/>
  <c r="BK15" i="158"/>
  <c r="EA15" i="158"/>
  <c r="EQ15" i="158"/>
  <c r="BJ15" i="158"/>
  <c r="BU15" i="158"/>
  <c r="GM15" i="158"/>
  <c r="GN15" i="158"/>
  <c r="GP15" i="158"/>
  <c r="GQ15" i="158"/>
  <c r="GR15" i="158"/>
  <c r="GW15" i="158"/>
  <c r="BS14" i="158"/>
  <c r="BR14" i="158"/>
  <c r="BQ14" i="158"/>
  <c r="BP14" i="158"/>
  <c r="BO14" i="158"/>
  <c r="BN14" i="158"/>
  <c r="BM14" i="158"/>
  <c r="BL14" i="158"/>
  <c r="BK14" i="158"/>
  <c r="EA14" i="158"/>
  <c r="EQ14" i="158"/>
  <c r="BJ14" i="158"/>
  <c r="BU14" i="158"/>
  <c r="GM14" i="158"/>
  <c r="GN14" i="158"/>
  <c r="GP14" i="158"/>
  <c r="GQ14" i="158"/>
  <c r="GR14" i="158"/>
  <c r="GW14" i="158"/>
  <c r="BS13" i="158"/>
  <c r="BR13" i="158"/>
  <c r="BQ13" i="158"/>
  <c r="BP13" i="158"/>
  <c r="BO13" i="158"/>
  <c r="BN13" i="158"/>
  <c r="BM13" i="158"/>
  <c r="BL13" i="158"/>
  <c r="BK13" i="158"/>
  <c r="EA13" i="158"/>
  <c r="EQ13" i="158"/>
  <c r="BJ13" i="158"/>
  <c r="BU13" i="158"/>
  <c r="GM13" i="158"/>
  <c r="GN13" i="158"/>
  <c r="GP13" i="158"/>
  <c r="GQ13" i="158"/>
  <c r="GR13" i="158"/>
  <c r="GW13" i="158"/>
  <c r="BS12" i="158"/>
  <c r="BR12" i="158"/>
  <c r="BQ12" i="158"/>
  <c r="BP12" i="158"/>
  <c r="BO12" i="158"/>
  <c r="BN12" i="158"/>
  <c r="BM12" i="158"/>
  <c r="BL12" i="158"/>
  <c r="BK12" i="158"/>
  <c r="EA12" i="158"/>
  <c r="EQ12" i="158"/>
  <c r="BJ12" i="158"/>
  <c r="BU12" i="158"/>
  <c r="GM12" i="158"/>
  <c r="GN12" i="158"/>
  <c r="GP12" i="158"/>
  <c r="GQ12" i="158"/>
  <c r="GR12" i="158"/>
  <c r="GW12" i="158"/>
  <c r="BS11" i="158"/>
  <c r="BR11" i="158"/>
  <c r="BQ11" i="158"/>
  <c r="BP11" i="158"/>
  <c r="BO11" i="158"/>
  <c r="BN11" i="158"/>
  <c r="BM11" i="158"/>
  <c r="BL11" i="158"/>
  <c r="BK11" i="158"/>
  <c r="EA11" i="158"/>
  <c r="EQ11" i="158"/>
  <c r="BJ11" i="158"/>
  <c r="BU11" i="158"/>
  <c r="GM11" i="158"/>
  <c r="GN11" i="158"/>
  <c r="GP11" i="158"/>
  <c r="GQ11" i="158"/>
  <c r="GR11" i="158"/>
  <c r="GW11" i="158"/>
  <c r="BS10" i="158"/>
  <c r="BR10" i="158"/>
  <c r="BQ10" i="158"/>
  <c r="BP10" i="158"/>
  <c r="BO10" i="158"/>
  <c r="BN10" i="158"/>
  <c r="BM10" i="158"/>
  <c r="BL10" i="158"/>
  <c r="BK10" i="158"/>
  <c r="EA10" i="158"/>
  <c r="EQ10" i="158"/>
  <c r="BJ10" i="158"/>
  <c r="BU10" i="158"/>
  <c r="GM10" i="158"/>
  <c r="GN10" i="158"/>
  <c r="GP10" i="158"/>
  <c r="GQ10" i="158"/>
  <c r="GR10" i="158"/>
  <c r="GW10" i="158"/>
  <c r="BS9" i="158"/>
  <c r="BR9" i="158"/>
  <c r="BQ9" i="158"/>
  <c r="BP9" i="158"/>
  <c r="BO9" i="158"/>
  <c r="BN9" i="158"/>
  <c r="BM9" i="158"/>
  <c r="BL9" i="158"/>
  <c r="BK9" i="158"/>
  <c r="EA9" i="158"/>
  <c r="EQ9" i="158"/>
  <c r="BJ9" i="158"/>
  <c r="BU9" i="158"/>
  <c r="GM9" i="158"/>
  <c r="GN9" i="158"/>
  <c r="GP9" i="158"/>
  <c r="GQ9" i="158"/>
  <c r="GR9" i="158"/>
  <c r="GW9" i="158"/>
  <c r="BS8" i="158"/>
  <c r="BR8" i="158"/>
  <c r="BQ8" i="158"/>
  <c r="BP8" i="158"/>
  <c r="BO8" i="158"/>
  <c r="BN8" i="158"/>
  <c r="BM8" i="158"/>
  <c r="BL8" i="158"/>
  <c r="BK8" i="158"/>
  <c r="EA8" i="158"/>
  <c r="EQ8" i="158"/>
  <c r="BJ8" i="158"/>
  <c r="BU8" i="158"/>
  <c r="GM8" i="158"/>
  <c r="GN8" i="158"/>
  <c r="GP8" i="158"/>
  <c r="GQ8" i="158"/>
  <c r="GR8" i="158"/>
  <c r="GW8" i="158"/>
  <c r="BS7" i="158"/>
  <c r="BR7" i="158"/>
  <c r="BQ7" i="158"/>
  <c r="BP7" i="158"/>
  <c r="BO7" i="158"/>
  <c r="BN7" i="158"/>
  <c r="BM7" i="158"/>
  <c r="BL7" i="158"/>
  <c r="BK7" i="158"/>
  <c r="EA7" i="158"/>
  <c r="EQ7" i="158"/>
  <c r="BJ7" i="158"/>
  <c r="BU7" i="158"/>
  <c r="GM7" i="158"/>
  <c r="GN7" i="158"/>
  <c r="GP7" i="158"/>
  <c r="GQ7" i="158"/>
  <c r="GR7" i="158"/>
  <c r="GW7" i="158"/>
  <c r="BS6" i="158"/>
  <c r="BR6" i="158"/>
  <c r="BQ6" i="158"/>
  <c r="BP6" i="158"/>
  <c r="BO6" i="158"/>
  <c r="BN6" i="158"/>
  <c r="BM6" i="158"/>
  <c r="BL6" i="158"/>
  <c r="BK6" i="158"/>
  <c r="EA6" i="158"/>
  <c r="EQ6" i="158"/>
  <c r="BJ6" i="158"/>
  <c r="BU6" i="158"/>
  <c r="GM6" i="158"/>
  <c r="GN6" i="158"/>
  <c r="GP6" i="158"/>
  <c r="GQ6" i="158"/>
  <c r="GR6" i="158"/>
  <c r="GW6" i="158"/>
  <c r="BS5" i="158"/>
  <c r="BR5" i="158"/>
  <c r="BQ5" i="158"/>
  <c r="BP5" i="158"/>
  <c r="BO5" i="158"/>
  <c r="BN5" i="158"/>
  <c r="BM5" i="158"/>
  <c r="BL5" i="158"/>
  <c r="BK5" i="158"/>
  <c r="EA5" i="158"/>
  <c r="EQ5" i="158"/>
  <c r="BJ5" i="158"/>
  <c r="BU5" i="158"/>
  <c r="GM5" i="158"/>
  <c r="GN5" i="158"/>
  <c r="GP5" i="158"/>
  <c r="GQ5" i="158"/>
  <c r="GR5" i="158"/>
  <c r="GW5" i="158"/>
  <c r="BS4" i="158"/>
  <c r="BR4" i="158"/>
  <c r="BQ4" i="158"/>
  <c r="BP4" i="158"/>
  <c r="BO4" i="158"/>
  <c r="BN4" i="158"/>
  <c r="BM4" i="158"/>
  <c r="BL4" i="158"/>
  <c r="BK4" i="158"/>
  <c r="EA4" i="158"/>
  <c r="EQ4" i="158"/>
  <c r="BJ4" i="158"/>
  <c r="BU4" i="158"/>
  <c r="GM4" i="158"/>
  <c r="GN4" i="158"/>
  <c r="GP4" i="158"/>
  <c r="GQ4" i="158"/>
  <c r="GR4" i="158"/>
  <c r="GW4" i="158"/>
  <c r="BS3" i="158"/>
  <c r="BR3" i="158"/>
  <c r="BQ3" i="158"/>
  <c r="BP3" i="158"/>
  <c r="BO3" i="158"/>
  <c r="BN3" i="158"/>
  <c r="BM3" i="158"/>
  <c r="BL3" i="158"/>
  <c r="BK3" i="158"/>
  <c r="EA3" i="158"/>
  <c r="EQ3" i="158"/>
  <c r="BJ3" i="158"/>
  <c r="BU3" i="158"/>
  <c r="GM3" i="158"/>
  <c r="GN3" i="158"/>
  <c r="GP3" i="158"/>
  <c r="GQ3" i="158"/>
  <c r="GR3" i="158"/>
  <c r="GW3" i="158"/>
  <c r="CE2" i="158"/>
  <c r="CD2" i="158"/>
  <c r="CC2" i="158"/>
  <c r="CB2" i="158"/>
  <c r="CA2" i="158"/>
  <c r="BZ2" i="158"/>
  <c r="BY2" i="158"/>
  <c r="BX2" i="158"/>
  <c r="BW2" i="158"/>
  <c r="DY2" i="158"/>
  <c r="BV2" i="158"/>
  <c r="CE53" i="158"/>
  <c r="CD53" i="158"/>
  <c r="CC53" i="158"/>
  <c r="CB53" i="158"/>
  <c r="CA53" i="158"/>
  <c r="BZ53" i="158"/>
  <c r="BY53" i="158"/>
  <c r="BX53" i="158"/>
  <c r="BW53" i="158"/>
  <c r="DY53" i="158"/>
  <c r="BV53" i="158"/>
  <c r="CE52" i="158"/>
  <c r="CD52" i="158"/>
  <c r="CC52" i="158"/>
  <c r="CB52" i="158"/>
  <c r="CA52" i="158"/>
  <c r="BZ52" i="158"/>
  <c r="BY52" i="158"/>
  <c r="BX52" i="158"/>
  <c r="BW52" i="158"/>
  <c r="DY52" i="158"/>
  <c r="BV52" i="158"/>
  <c r="CE51" i="158"/>
  <c r="CD51" i="158"/>
  <c r="CC51" i="158"/>
  <c r="CB51" i="158"/>
  <c r="CA51" i="158"/>
  <c r="BZ51" i="158"/>
  <c r="BY51" i="158"/>
  <c r="BX51" i="158"/>
  <c r="BW51" i="158"/>
  <c r="DY51" i="158"/>
  <c r="BV51" i="158"/>
  <c r="CE50" i="158"/>
  <c r="CD50" i="158"/>
  <c r="CC50" i="158"/>
  <c r="CB50" i="158"/>
  <c r="CA50" i="158"/>
  <c r="BZ50" i="158"/>
  <c r="BY50" i="158"/>
  <c r="BX50" i="158"/>
  <c r="BW50" i="158"/>
  <c r="DY50" i="158"/>
  <c r="BV50" i="158"/>
  <c r="CE49" i="158"/>
  <c r="CD49" i="158"/>
  <c r="CC49" i="158"/>
  <c r="CB49" i="158"/>
  <c r="CA49" i="158"/>
  <c r="BZ49" i="158"/>
  <c r="BY49" i="158"/>
  <c r="BX49" i="158"/>
  <c r="BW49" i="158"/>
  <c r="DY49" i="158"/>
  <c r="BV49" i="158"/>
  <c r="CE48" i="158"/>
  <c r="CD48" i="158"/>
  <c r="CC48" i="158"/>
  <c r="CB48" i="158"/>
  <c r="CA48" i="158"/>
  <c r="BZ48" i="158"/>
  <c r="BY48" i="158"/>
  <c r="BX48" i="158"/>
  <c r="BW48" i="158"/>
  <c r="DY48" i="158"/>
  <c r="BV48" i="158"/>
  <c r="CE47" i="158"/>
  <c r="CD47" i="158"/>
  <c r="CC47" i="158"/>
  <c r="CB47" i="158"/>
  <c r="CA47" i="158"/>
  <c r="BZ47" i="158"/>
  <c r="BY47" i="158"/>
  <c r="BX47" i="158"/>
  <c r="BW47" i="158"/>
  <c r="DY47" i="158"/>
  <c r="BV47" i="158"/>
  <c r="CE46" i="158"/>
  <c r="CD46" i="158"/>
  <c r="CC46" i="158"/>
  <c r="CB46" i="158"/>
  <c r="CA46" i="158"/>
  <c r="BZ46" i="158"/>
  <c r="BY46" i="158"/>
  <c r="BX46" i="158"/>
  <c r="BW46" i="158"/>
  <c r="DY46" i="158"/>
  <c r="BV46" i="158"/>
  <c r="CE45" i="158"/>
  <c r="CD45" i="158"/>
  <c r="CC45" i="158"/>
  <c r="CB45" i="158"/>
  <c r="CA45" i="158"/>
  <c r="BZ45" i="158"/>
  <c r="BY45" i="158"/>
  <c r="BX45" i="158"/>
  <c r="BW45" i="158"/>
  <c r="DY45" i="158"/>
  <c r="BV45" i="158"/>
  <c r="CE44" i="158"/>
  <c r="CD44" i="158"/>
  <c r="CC44" i="158"/>
  <c r="CB44" i="158"/>
  <c r="CA44" i="158"/>
  <c r="BZ44" i="158"/>
  <c r="BY44" i="158"/>
  <c r="BX44" i="158"/>
  <c r="BW44" i="158"/>
  <c r="DY44" i="158"/>
  <c r="BV44" i="158"/>
  <c r="CE43" i="158"/>
  <c r="CD43" i="158"/>
  <c r="CC43" i="158"/>
  <c r="CB43" i="158"/>
  <c r="CA43" i="158"/>
  <c r="BZ43" i="158"/>
  <c r="BY43" i="158"/>
  <c r="BX43" i="158"/>
  <c r="BW43" i="158"/>
  <c r="DY43" i="158"/>
  <c r="BV43" i="158"/>
  <c r="CE42" i="158"/>
  <c r="CD42" i="158"/>
  <c r="CC42" i="158"/>
  <c r="CB42" i="158"/>
  <c r="CA42" i="158"/>
  <c r="BZ42" i="158"/>
  <c r="BY42" i="158"/>
  <c r="BX42" i="158"/>
  <c r="BW42" i="158"/>
  <c r="DY42" i="158"/>
  <c r="BV42" i="158"/>
  <c r="CE41" i="158"/>
  <c r="CD41" i="158"/>
  <c r="CC41" i="158"/>
  <c r="CB41" i="158"/>
  <c r="CA41" i="158"/>
  <c r="BZ41" i="158"/>
  <c r="BY41" i="158"/>
  <c r="BX41" i="158"/>
  <c r="BW41" i="158"/>
  <c r="DY41" i="158"/>
  <c r="BV41" i="158"/>
  <c r="CE40" i="158"/>
  <c r="CD40" i="158"/>
  <c r="CC40" i="158"/>
  <c r="CB40" i="158"/>
  <c r="CA40" i="158"/>
  <c r="BZ40" i="158"/>
  <c r="BY40" i="158"/>
  <c r="BX40" i="158"/>
  <c r="BW40" i="158"/>
  <c r="DY40" i="158"/>
  <c r="BV40" i="158"/>
  <c r="CE39" i="158"/>
  <c r="CD39" i="158"/>
  <c r="CC39" i="158"/>
  <c r="CB39" i="158"/>
  <c r="CA39" i="158"/>
  <c r="BZ39" i="158"/>
  <c r="BY39" i="158"/>
  <c r="BX39" i="158"/>
  <c r="BW39" i="158"/>
  <c r="DY39" i="158"/>
  <c r="BV39" i="158"/>
  <c r="CE38" i="158"/>
  <c r="CD38" i="158"/>
  <c r="CC38" i="158"/>
  <c r="CB38" i="158"/>
  <c r="CA38" i="158"/>
  <c r="BZ38" i="158"/>
  <c r="BY38" i="158"/>
  <c r="BX38" i="158"/>
  <c r="BW38" i="158"/>
  <c r="DY38" i="158"/>
  <c r="BV38" i="158"/>
  <c r="CE37" i="158"/>
  <c r="CD37" i="158"/>
  <c r="CC37" i="158"/>
  <c r="CB37" i="158"/>
  <c r="CA37" i="158"/>
  <c r="BZ37" i="158"/>
  <c r="BY37" i="158"/>
  <c r="BX37" i="158"/>
  <c r="BW37" i="158"/>
  <c r="DY37" i="158"/>
  <c r="BV37" i="158"/>
  <c r="CE36" i="158"/>
  <c r="CD36" i="158"/>
  <c r="CC36" i="158"/>
  <c r="CB36" i="158"/>
  <c r="CA36" i="158"/>
  <c r="BZ36" i="158"/>
  <c r="BY36" i="158"/>
  <c r="BX36" i="158"/>
  <c r="BW36" i="158"/>
  <c r="DY36" i="158"/>
  <c r="BV36" i="158"/>
  <c r="CE35" i="158"/>
  <c r="CD35" i="158"/>
  <c r="CC35" i="158"/>
  <c r="CB35" i="158"/>
  <c r="CA35" i="158"/>
  <c r="BZ35" i="158"/>
  <c r="BY35" i="158"/>
  <c r="BX35" i="158"/>
  <c r="BW35" i="158"/>
  <c r="DY35" i="158"/>
  <c r="BV35" i="158"/>
  <c r="CE34" i="158"/>
  <c r="CD34" i="158"/>
  <c r="CC34" i="158"/>
  <c r="CB34" i="158"/>
  <c r="CA34" i="158"/>
  <c r="BZ34" i="158"/>
  <c r="BY34" i="158"/>
  <c r="BX34" i="158"/>
  <c r="BW34" i="158"/>
  <c r="DY34" i="158"/>
  <c r="BV34" i="158"/>
  <c r="CE33" i="158"/>
  <c r="CD33" i="158"/>
  <c r="CC33" i="158"/>
  <c r="CB33" i="158"/>
  <c r="CA33" i="158"/>
  <c r="BZ33" i="158"/>
  <c r="BY33" i="158"/>
  <c r="BX33" i="158"/>
  <c r="BW33" i="158"/>
  <c r="DY33" i="158"/>
  <c r="BV33" i="158"/>
  <c r="CE32" i="158"/>
  <c r="CD32" i="158"/>
  <c r="CC32" i="158"/>
  <c r="CB32" i="158"/>
  <c r="CA32" i="158"/>
  <c r="BZ32" i="158"/>
  <c r="BY32" i="158"/>
  <c r="BX32" i="158"/>
  <c r="BW32" i="158"/>
  <c r="DY32" i="158"/>
  <c r="BV32" i="158"/>
  <c r="CE31" i="158"/>
  <c r="CD31" i="158"/>
  <c r="CC31" i="158"/>
  <c r="CB31" i="158"/>
  <c r="CA31" i="158"/>
  <c r="BZ31" i="158"/>
  <c r="BY31" i="158"/>
  <c r="BX31" i="158"/>
  <c r="BW31" i="158"/>
  <c r="DY31" i="158"/>
  <c r="BV31" i="158"/>
  <c r="CE30" i="158"/>
  <c r="CD30" i="158"/>
  <c r="CC30" i="158"/>
  <c r="CB30" i="158"/>
  <c r="CA30" i="158"/>
  <c r="BZ30" i="158"/>
  <c r="BY30" i="158"/>
  <c r="BX30" i="158"/>
  <c r="BW30" i="158"/>
  <c r="DY30" i="158"/>
  <c r="BV30" i="158"/>
  <c r="CE29" i="158"/>
  <c r="CD29" i="158"/>
  <c r="CC29" i="158"/>
  <c r="CB29" i="158"/>
  <c r="CA29" i="158"/>
  <c r="BZ29" i="158"/>
  <c r="BY29" i="158"/>
  <c r="BX29" i="158"/>
  <c r="BW29" i="158"/>
  <c r="DY29" i="158"/>
  <c r="BV29" i="158"/>
  <c r="CE28" i="158"/>
  <c r="CD28" i="158"/>
  <c r="CC28" i="158"/>
  <c r="CB28" i="158"/>
  <c r="CA28" i="158"/>
  <c r="BZ28" i="158"/>
  <c r="BY28" i="158"/>
  <c r="BX28" i="158"/>
  <c r="BW28" i="158"/>
  <c r="DY28" i="158"/>
  <c r="BV28" i="158"/>
  <c r="CE27" i="158"/>
  <c r="CD27" i="158"/>
  <c r="CC27" i="158"/>
  <c r="CB27" i="158"/>
  <c r="CA27" i="158"/>
  <c r="BZ27" i="158"/>
  <c r="BY27" i="158"/>
  <c r="BX27" i="158"/>
  <c r="BW27" i="158"/>
  <c r="DY27" i="158"/>
  <c r="BV27" i="158"/>
  <c r="CE26" i="158"/>
  <c r="CD26" i="158"/>
  <c r="CC26" i="158"/>
  <c r="CB26" i="158"/>
  <c r="CA26" i="158"/>
  <c r="BZ26" i="158"/>
  <c r="BY26" i="158"/>
  <c r="BX26" i="158"/>
  <c r="BW26" i="158"/>
  <c r="DY26" i="158"/>
  <c r="BV26" i="158"/>
  <c r="CE25" i="158"/>
  <c r="CD25" i="158"/>
  <c r="CC25" i="158"/>
  <c r="CB25" i="158"/>
  <c r="CA25" i="158"/>
  <c r="BZ25" i="158"/>
  <c r="BY25" i="158"/>
  <c r="BX25" i="158"/>
  <c r="BW25" i="158"/>
  <c r="DY25" i="158"/>
  <c r="BV25" i="158"/>
  <c r="CE24" i="158"/>
  <c r="CD24" i="158"/>
  <c r="CC24" i="158"/>
  <c r="CB24" i="158"/>
  <c r="CA24" i="158"/>
  <c r="BZ24" i="158"/>
  <c r="BY24" i="158"/>
  <c r="BX24" i="158"/>
  <c r="BW24" i="158"/>
  <c r="DY24" i="158"/>
  <c r="BV24" i="158"/>
  <c r="CE23" i="158"/>
  <c r="CD23" i="158"/>
  <c r="CC23" i="158"/>
  <c r="CB23" i="158"/>
  <c r="CA23" i="158"/>
  <c r="BZ23" i="158"/>
  <c r="BY23" i="158"/>
  <c r="BX23" i="158"/>
  <c r="BW23" i="158"/>
  <c r="DY23" i="158"/>
  <c r="BV23" i="158"/>
  <c r="CE22" i="158"/>
  <c r="CD22" i="158"/>
  <c r="CC22" i="158"/>
  <c r="CB22" i="158"/>
  <c r="CA22" i="158"/>
  <c r="BZ22" i="158"/>
  <c r="BY22" i="158"/>
  <c r="BX22" i="158"/>
  <c r="BW22" i="158"/>
  <c r="DY22" i="158"/>
  <c r="BV22" i="158"/>
  <c r="CE21" i="158"/>
  <c r="CD21" i="158"/>
  <c r="CC21" i="158"/>
  <c r="CB21" i="158"/>
  <c r="CA21" i="158"/>
  <c r="BZ21" i="158"/>
  <c r="BY21" i="158"/>
  <c r="BX21" i="158"/>
  <c r="BW21" i="158"/>
  <c r="DY21" i="158"/>
  <c r="BV21" i="158"/>
  <c r="CE20" i="158"/>
  <c r="CD20" i="158"/>
  <c r="CC20" i="158"/>
  <c r="CB20" i="158"/>
  <c r="CA20" i="158"/>
  <c r="BZ20" i="158"/>
  <c r="BY20" i="158"/>
  <c r="BX20" i="158"/>
  <c r="BW20" i="158"/>
  <c r="DY20" i="158"/>
  <c r="BV20" i="158"/>
  <c r="CE19" i="158"/>
  <c r="CD19" i="158"/>
  <c r="CC19" i="158"/>
  <c r="CB19" i="158"/>
  <c r="CA19" i="158"/>
  <c r="BZ19" i="158"/>
  <c r="BY19" i="158"/>
  <c r="BX19" i="158"/>
  <c r="BW19" i="158"/>
  <c r="DY19" i="158"/>
  <c r="BV19" i="158"/>
  <c r="CE18" i="158"/>
  <c r="CD18" i="158"/>
  <c r="CC18" i="158"/>
  <c r="CB18" i="158"/>
  <c r="CA18" i="158"/>
  <c r="BZ18" i="158"/>
  <c r="BY18" i="158"/>
  <c r="BX18" i="158"/>
  <c r="BW18" i="158"/>
  <c r="DY18" i="158"/>
  <c r="BV18" i="158"/>
  <c r="CE17" i="158"/>
  <c r="CD17" i="158"/>
  <c r="CC17" i="158"/>
  <c r="CB17" i="158"/>
  <c r="CA17" i="158"/>
  <c r="BZ17" i="158"/>
  <c r="BY17" i="158"/>
  <c r="BX17" i="158"/>
  <c r="BW17" i="158"/>
  <c r="DY17" i="158"/>
  <c r="BV17" i="158"/>
  <c r="CE16" i="158"/>
  <c r="CD16" i="158"/>
  <c r="CC16" i="158"/>
  <c r="CB16" i="158"/>
  <c r="CA16" i="158"/>
  <c r="BZ16" i="158"/>
  <c r="BY16" i="158"/>
  <c r="BX16" i="158"/>
  <c r="BW16" i="158"/>
  <c r="DY16" i="158"/>
  <c r="BV16" i="158"/>
  <c r="CE15" i="158"/>
  <c r="CD15" i="158"/>
  <c r="CC15" i="158"/>
  <c r="CB15" i="158"/>
  <c r="CA15" i="158"/>
  <c r="BZ15" i="158"/>
  <c r="BY15" i="158"/>
  <c r="BX15" i="158"/>
  <c r="BW15" i="158"/>
  <c r="DY15" i="158"/>
  <c r="BV15" i="158"/>
  <c r="CE14" i="158"/>
  <c r="CD14" i="158"/>
  <c r="CC14" i="158"/>
  <c r="CB14" i="158"/>
  <c r="CA14" i="158"/>
  <c r="BZ14" i="158"/>
  <c r="BY14" i="158"/>
  <c r="BX14" i="158"/>
  <c r="BW14" i="158"/>
  <c r="DY14" i="158"/>
  <c r="BV14" i="158"/>
  <c r="CE13" i="158"/>
  <c r="CD13" i="158"/>
  <c r="CC13" i="158"/>
  <c r="CB13" i="158"/>
  <c r="CA13" i="158"/>
  <c r="BZ13" i="158"/>
  <c r="BY13" i="158"/>
  <c r="BX13" i="158"/>
  <c r="BW13" i="158"/>
  <c r="DY13" i="158"/>
  <c r="BV13" i="158"/>
  <c r="CE12" i="158"/>
  <c r="CD12" i="158"/>
  <c r="CC12" i="158"/>
  <c r="CB12" i="158"/>
  <c r="CA12" i="158"/>
  <c r="BZ12" i="158"/>
  <c r="BY12" i="158"/>
  <c r="BX12" i="158"/>
  <c r="BW12" i="158"/>
  <c r="DY12" i="158"/>
  <c r="BV12" i="158"/>
  <c r="CE11" i="158"/>
  <c r="CD11" i="158"/>
  <c r="CC11" i="158"/>
  <c r="CB11" i="158"/>
  <c r="CA11" i="158"/>
  <c r="BZ11" i="158"/>
  <c r="BY11" i="158"/>
  <c r="BX11" i="158"/>
  <c r="BW11" i="158"/>
  <c r="DY11" i="158"/>
  <c r="BV11" i="158"/>
  <c r="CE10" i="158"/>
  <c r="CD10" i="158"/>
  <c r="CC10" i="158"/>
  <c r="CB10" i="158"/>
  <c r="CA10" i="158"/>
  <c r="BZ10" i="158"/>
  <c r="BY10" i="158"/>
  <c r="BX10" i="158"/>
  <c r="BW10" i="158"/>
  <c r="DY10" i="158"/>
  <c r="BV10" i="158"/>
  <c r="CE9" i="158"/>
  <c r="CD9" i="158"/>
  <c r="CC9" i="158"/>
  <c r="CB9" i="158"/>
  <c r="CA9" i="158"/>
  <c r="BZ9" i="158"/>
  <c r="BY9" i="158"/>
  <c r="BX9" i="158"/>
  <c r="BW9" i="158"/>
  <c r="DY9" i="158"/>
  <c r="BV9" i="158"/>
  <c r="CE8" i="158"/>
  <c r="CD8" i="158"/>
  <c r="CC8" i="158"/>
  <c r="CB8" i="158"/>
  <c r="CA8" i="158"/>
  <c r="BZ8" i="158"/>
  <c r="BY8" i="158"/>
  <c r="BX8" i="158"/>
  <c r="BW8" i="158"/>
  <c r="DY8" i="158"/>
  <c r="BV8" i="158"/>
  <c r="CE7" i="158"/>
  <c r="CD7" i="158"/>
  <c r="CC7" i="158"/>
  <c r="CB7" i="158"/>
  <c r="CA7" i="158"/>
  <c r="BZ7" i="158"/>
  <c r="BY7" i="158"/>
  <c r="BX7" i="158"/>
  <c r="BW7" i="158"/>
  <c r="DY7" i="158"/>
  <c r="BV7" i="158"/>
  <c r="CE6" i="158"/>
  <c r="CD6" i="158"/>
  <c r="CC6" i="158"/>
  <c r="CB6" i="158"/>
  <c r="CA6" i="158"/>
  <c r="BZ6" i="158"/>
  <c r="BY6" i="158"/>
  <c r="BX6" i="158"/>
  <c r="BW6" i="158"/>
  <c r="DY6" i="158"/>
  <c r="BV6" i="158"/>
  <c r="CE5" i="158"/>
  <c r="CD5" i="158"/>
  <c r="CC5" i="158"/>
  <c r="CB5" i="158"/>
  <c r="CA5" i="158"/>
  <c r="BZ5" i="158"/>
  <c r="BY5" i="158"/>
  <c r="BX5" i="158"/>
  <c r="BW5" i="158"/>
  <c r="DY5" i="158"/>
  <c r="BV5" i="158"/>
  <c r="CE4" i="158"/>
  <c r="CD4" i="158"/>
  <c r="CC4" i="158"/>
  <c r="CB4" i="158"/>
  <c r="CA4" i="158"/>
  <c r="BZ4" i="158"/>
  <c r="BY4" i="158"/>
  <c r="BX4" i="158"/>
  <c r="BW4" i="158"/>
  <c r="DY4" i="158"/>
  <c r="BV4" i="158"/>
  <c r="CE3" i="158"/>
  <c r="CD3" i="158"/>
  <c r="CC3" i="158"/>
  <c r="CB3" i="158"/>
  <c r="CA3" i="158"/>
  <c r="BZ3" i="158"/>
  <c r="BY3" i="158"/>
  <c r="BX3" i="158"/>
  <c r="BW3" i="158"/>
  <c r="DY3" i="158"/>
  <c r="BV3" i="158"/>
  <c r="FO2" i="158"/>
  <c r="CH2" i="158"/>
  <c r="CI2" i="158"/>
  <c r="CJ2" i="158"/>
  <c r="CK2" i="158"/>
  <c r="CL2" i="158"/>
  <c r="CM2" i="158"/>
  <c r="CN2" i="158"/>
  <c r="CO2" i="158"/>
  <c r="CP2" i="158"/>
  <c r="CQ2" i="158"/>
  <c r="CS2" i="158"/>
  <c r="FO53" i="158"/>
  <c r="CH53" i="158"/>
  <c r="CI53" i="158"/>
  <c r="CJ53" i="158"/>
  <c r="CK53" i="158"/>
  <c r="CL53" i="158"/>
  <c r="CM53" i="158"/>
  <c r="CN53" i="158"/>
  <c r="CO53" i="158"/>
  <c r="CP53" i="158"/>
  <c r="CQ53" i="158"/>
  <c r="CS53" i="158"/>
  <c r="FO52" i="158"/>
  <c r="CH52" i="158"/>
  <c r="CI52" i="158"/>
  <c r="CJ52" i="158"/>
  <c r="CK52" i="158"/>
  <c r="CL52" i="158"/>
  <c r="CM52" i="158"/>
  <c r="CN52" i="158"/>
  <c r="CO52" i="158"/>
  <c r="CP52" i="158"/>
  <c r="CQ52" i="158"/>
  <c r="CS52" i="158"/>
  <c r="FO51" i="158"/>
  <c r="CH51" i="158"/>
  <c r="CI51" i="158"/>
  <c r="CJ51" i="158"/>
  <c r="CK51" i="158"/>
  <c r="CL51" i="158"/>
  <c r="CM51" i="158"/>
  <c r="CN51" i="158"/>
  <c r="CO51" i="158"/>
  <c r="CP51" i="158"/>
  <c r="CQ51" i="158"/>
  <c r="CS51" i="158"/>
  <c r="FO50" i="158"/>
  <c r="CH50" i="158"/>
  <c r="CI50" i="158"/>
  <c r="CJ50" i="158"/>
  <c r="CK50" i="158"/>
  <c r="CL50" i="158"/>
  <c r="CM50" i="158"/>
  <c r="CN50" i="158"/>
  <c r="CO50" i="158"/>
  <c r="CP50" i="158"/>
  <c r="CQ50" i="158"/>
  <c r="CS50" i="158"/>
  <c r="FO49" i="158"/>
  <c r="CH49" i="158"/>
  <c r="CI49" i="158"/>
  <c r="CJ49" i="158"/>
  <c r="CK49" i="158"/>
  <c r="CL49" i="158"/>
  <c r="CM49" i="158"/>
  <c r="CN49" i="158"/>
  <c r="CO49" i="158"/>
  <c r="CP49" i="158"/>
  <c r="CQ49" i="158"/>
  <c r="CS49" i="158"/>
  <c r="FO48" i="158"/>
  <c r="CH48" i="158"/>
  <c r="CI48" i="158"/>
  <c r="CJ48" i="158"/>
  <c r="CK48" i="158"/>
  <c r="CL48" i="158"/>
  <c r="CM48" i="158"/>
  <c r="CN48" i="158"/>
  <c r="CO48" i="158"/>
  <c r="CP48" i="158"/>
  <c r="CQ48" i="158"/>
  <c r="CS48" i="158"/>
  <c r="FO47" i="158"/>
  <c r="CH47" i="158"/>
  <c r="CI47" i="158"/>
  <c r="CJ47" i="158"/>
  <c r="CK47" i="158"/>
  <c r="CL47" i="158"/>
  <c r="CM47" i="158"/>
  <c r="CN47" i="158"/>
  <c r="CO47" i="158"/>
  <c r="CP47" i="158"/>
  <c r="CQ47" i="158"/>
  <c r="CS47" i="158"/>
  <c r="FO46" i="158"/>
  <c r="CH46" i="158"/>
  <c r="CI46" i="158"/>
  <c r="CJ46" i="158"/>
  <c r="CK46" i="158"/>
  <c r="CL46" i="158"/>
  <c r="CM46" i="158"/>
  <c r="CN46" i="158"/>
  <c r="CO46" i="158"/>
  <c r="CP46" i="158"/>
  <c r="CQ46" i="158"/>
  <c r="CS46" i="158"/>
  <c r="FO45" i="158"/>
  <c r="CH45" i="158"/>
  <c r="CI45" i="158"/>
  <c r="CJ45" i="158"/>
  <c r="CK45" i="158"/>
  <c r="CL45" i="158"/>
  <c r="CM45" i="158"/>
  <c r="CN45" i="158"/>
  <c r="CO45" i="158"/>
  <c r="CP45" i="158"/>
  <c r="CQ45" i="158"/>
  <c r="CS45" i="158"/>
  <c r="FO44" i="158"/>
  <c r="CH44" i="158"/>
  <c r="CI44" i="158"/>
  <c r="CJ44" i="158"/>
  <c r="CK44" i="158"/>
  <c r="CL44" i="158"/>
  <c r="CM44" i="158"/>
  <c r="CN44" i="158"/>
  <c r="CO44" i="158"/>
  <c r="CP44" i="158"/>
  <c r="CQ44" i="158"/>
  <c r="CS44" i="158"/>
  <c r="FO43" i="158"/>
  <c r="CH43" i="158"/>
  <c r="CI43" i="158"/>
  <c r="CJ43" i="158"/>
  <c r="CK43" i="158"/>
  <c r="CL43" i="158"/>
  <c r="CM43" i="158"/>
  <c r="CN43" i="158"/>
  <c r="CO43" i="158"/>
  <c r="CP43" i="158"/>
  <c r="CQ43" i="158"/>
  <c r="CS43" i="158"/>
  <c r="FO42" i="158"/>
  <c r="CH42" i="158"/>
  <c r="CI42" i="158"/>
  <c r="CJ42" i="158"/>
  <c r="CK42" i="158"/>
  <c r="CL42" i="158"/>
  <c r="CM42" i="158"/>
  <c r="CN42" i="158"/>
  <c r="CO42" i="158"/>
  <c r="CP42" i="158"/>
  <c r="CQ42" i="158"/>
  <c r="CS42" i="158"/>
  <c r="FO41" i="158"/>
  <c r="CH41" i="158"/>
  <c r="CI41" i="158"/>
  <c r="CJ41" i="158"/>
  <c r="CK41" i="158"/>
  <c r="CL41" i="158"/>
  <c r="CM41" i="158"/>
  <c r="CN41" i="158"/>
  <c r="CO41" i="158"/>
  <c r="CP41" i="158"/>
  <c r="CQ41" i="158"/>
  <c r="CS41" i="158"/>
  <c r="FO40" i="158"/>
  <c r="CH40" i="158"/>
  <c r="CI40" i="158"/>
  <c r="CJ40" i="158"/>
  <c r="CK40" i="158"/>
  <c r="CL40" i="158"/>
  <c r="CM40" i="158"/>
  <c r="CN40" i="158"/>
  <c r="CO40" i="158"/>
  <c r="CP40" i="158"/>
  <c r="CQ40" i="158"/>
  <c r="CS40" i="158"/>
  <c r="FO39" i="158"/>
  <c r="CH39" i="158"/>
  <c r="CI39" i="158"/>
  <c r="CJ39" i="158"/>
  <c r="CK39" i="158"/>
  <c r="CL39" i="158"/>
  <c r="CM39" i="158"/>
  <c r="CN39" i="158"/>
  <c r="CO39" i="158"/>
  <c r="CP39" i="158"/>
  <c r="CQ39" i="158"/>
  <c r="CS39" i="158"/>
  <c r="FO38" i="158"/>
  <c r="CH38" i="158"/>
  <c r="CI38" i="158"/>
  <c r="CJ38" i="158"/>
  <c r="CK38" i="158"/>
  <c r="CL38" i="158"/>
  <c r="CM38" i="158"/>
  <c r="CN38" i="158"/>
  <c r="CO38" i="158"/>
  <c r="CP38" i="158"/>
  <c r="CQ38" i="158"/>
  <c r="CS38" i="158"/>
  <c r="FO37" i="158"/>
  <c r="CH37" i="158"/>
  <c r="CI37" i="158"/>
  <c r="CJ37" i="158"/>
  <c r="CK37" i="158"/>
  <c r="CL37" i="158"/>
  <c r="CM37" i="158"/>
  <c r="CN37" i="158"/>
  <c r="CO37" i="158"/>
  <c r="CP37" i="158"/>
  <c r="CQ37" i="158"/>
  <c r="CS37" i="158"/>
  <c r="FO36" i="158"/>
  <c r="CH36" i="158"/>
  <c r="CI36" i="158"/>
  <c r="CJ36" i="158"/>
  <c r="CK36" i="158"/>
  <c r="CL36" i="158"/>
  <c r="CM36" i="158"/>
  <c r="CN36" i="158"/>
  <c r="CO36" i="158"/>
  <c r="CP36" i="158"/>
  <c r="CQ36" i="158"/>
  <c r="CS36" i="158"/>
  <c r="FO35" i="158"/>
  <c r="CH35" i="158"/>
  <c r="CI35" i="158"/>
  <c r="CJ35" i="158"/>
  <c r="CK35" i="158"/>
  <c r="CL35" i="158"/>
  <c r="CM35" i="158"/>
  <c r="CN35" i="158"/>
  <c r="CO35" i="158"/>
  <c r="CP35" i="158"/>
  <c r="CQ35" i="158"/>
  <c r="CS35" i="158"/>
  <c r="FO34" i="158"/>
  <c r="CH34" i="158"/>
  <c r="CI34" i="158"/>
  <c r="CJ34" i="158"/>
  <c r="CK34" i="158"/>
  <c r="CL34" i="158"/>
  <c r="CM34" i="158"/>
  <c r="CN34" i="158"/>
  <c r="CO34" i="158"/>
  <c r="CP34" i="158"/>
  <c r="CQ34" i="158"/>
  <c r="CS34" i="158"/>
  <c r="FO33" i="158"/>
  <c r="CH33" i="158"/>
  <c r="CI33" i="158"/>
  <c r="CJ33" i="158"/>
  <c r="CK33" i="158"/>
  <c r="CL33" i="158"/>
  <c r="CM33" i="158"/>
  <c r="CN33" i="158"/>
  <c r="CO33" i="158"/>
  <c r="CP33" i="158"/>
  <c r="CQ33" i="158"/>
  <c r="CS33" i="158"/>
  <c r="FO32" i="158"/>
  <c r="CH32" i="158"/>
  <c r="CI32" i="158"/>
  <c r="CJ32" i="158"/>
  <c r="CK32" i="158"/>
  <c r="CL32" i="158"/>
  <c r="CM32" i="158"/>
  <c r="CN32" i="158"/>
  <c r="CO32" i="158"/>
  <c r="CP32" i="158"/>
  <c r="CQ32" i="158"/>
  <c r="CS32" i="158"/>
  <c r="FO31" i="158"/>
  <c r="CH31" i="158"/>
  <c r="CI31" i="158"/>
  <c r="CJ31" i="158"/>
  <c r="CK31" i="158"/>
  <c r="CL31" i="158"/>
  <c r="CM31" i="158"/>
  <c r="CN31" i="158"/>
  <c r="CO31" i="158"/>
  <c r="CP31" i="158"/>
  <c r="CQ31" i="158"/>
  <c r="CS31" i="158"/>
  <c r="FO30" i="158"/>
  <c r="CH30" i="158"/>
  <c r="CI30" i="158"/>
  <c r="CJ30" i="158"/>
  <c r="CK30" i="158"/>
  <c r="CL30" i="158"/>
  <c r="CM30" i="158"/>
  <c r="CN30" i="158"/>
  <c r="CO30" i="158"/>
  <c r="CP30" i="158"/>
  <c r="CQ30" i="158"/>
  <c r="CS30" i="158"/>
  <c r="FO29" i="158"/>
  <c r="CH29" i="158"/>
  <c r="CI29" i="158"/>
  <c r="CJ29" i="158"/>
  <c r="CK29" i="158"/>
  <c r="CL29" i="158"/>
  <c r="CM29" i="158"/>
  <c r="CN29" i="158"/>
  <c r="CO29" i="158"/>
  <c r="CP29" i="158"/>
  <c r="CQ29" i="158"/>
  <c r="CS29" i="158"/>
  <c r="FO28" i="158"/>
  <c r="CH28" i="158"/>
  <c r="CI28" i="158"/>
  <c r="CJ28" i="158"/>
  <c r="CK28" i="158"/>
  <c r="CL28" i="158"/>
  <c r="CM28" i="158"/>
  <c r="CN28" i="158"/>
  <c r="CO28" i="158"/>
  <c r="CP28" i="158"/>
  <c r="CQ28" i="158"/>
  <c r="CS28" i="158"/>
  <c r="FO27" i="158"/>
  <c r="CH27" i="158"/>
  <c r="CI27" i="158"/>
  <c r="CJ27" i="158"/>
  <c r="CK27" i="158"/>
  <c r="CL27" i="158"/>
  <c r="CM27" i="158"/>
  <c r="CN27" i="158"/>
  <c r="CO27" i="158"/>
  <c r="CP27" i="158"/>
  <c r="CQ27" i="158"/>
  <c r="CS27" i="158"/>
  <c r="FO26" i="158"/>
  <c r="CH26" i="158"/>
  <c r="CI26" i="158"/>
  <c r="CJ26" i="158"/>
  <c r="CK26" i="158"/>
  <c r="CL26" i="158"/>
  <c r="CM26" i="158"/>
  <c r="CN26" i="158"/>
  <c r="CO26" i="158"/>
  <c r="CP26" i="158"/>
  <c r="CQ26" i="158"/>
  <c r="CS26" i="158"/>
  <c r="FO25" i="158"/>
  <c r="CH25" i="158"/>
  <c r="CI25" i="158"/>
  <c r="CJ25" i="158"/>
  <c r="CK25" i="158"/>
  <c r="CL25" i="158"/>
  <c r="CM25" i="158"/>
  <c r="CN25" i="158"/>
  <c r="CO25" i="158"/>
  <c r="CP25" i="158"/>
  <c r="CQ25" i="158"/>
  <c r="CS25" i="158"/>
  <c r="FO24" i="158"/>
  <c r="CH24" i="158"/>
  <c r="CI24" i="158"/>
  <c r="CJ24" i="158"/>
  <c r="CK24" i="158"/>
  <c r="CL24" i="158"/>
  <c r="CM24" i="158"/>
  <c r="CN24" i="158"/>
  <c r="CO24" i="158"/>
  <c r="CP24" i="158"/>
  <c r="CQ24" i="158"/>
  <c r="CS24" i="158"/>
  <c r="FO23" i="158"/>
  <c r="CH23" i="158"/>
  <c r="CI23" i="158"/>
  <c r="CJ23" i="158"/>
  <c r="CK23" i="158"/>
  <c r="CL23" i="158"/>
  <c r="CM23" i="158"/>
  <c r="CN23" i="158"/>
  <c r="CO23" i="158"/>
  <c r="CP23" i="158"/>
  <c r="CQ23" i="158"/>
  <c r="CS23" i="158"/>
  <c r="FO22" i="158"/>
  <c r="CH22" i="158"/>
  <c r="CI22" i="158"/>
  <c r="CJ22" i="158"/>
  <c r="CK22" i="158"/>
  <c r="CL22" i="158"/>
  <c r="CM22" i="158"/>
  <c r="CN22" i="158"/>
  <c r="CO22" i="158"/>
  <c r="CP22" i="158"/>
  <c r="CQ22" i="158"/>
  <c r="CS22" i="158"/>
  <c r="FO21" i="158"/>
  <c r="CH21" i="158"/>
  <c r="CI21" i="158"/>
  <c r="CJ21" i="158"/>
  <c r="CK21" i="158"/>
  <c r="CL21" i="158"/>
  <c r="CM21" i="158"/>
  <c r="CN21" i="158"/>
  <c r="CO21" i="158"/>
  <c r="CP21" i="158"/>
  <c r="CQ21" i="158"/>
  <c r="CS21" i="158"/>
  <c r="FO20" i="158"/>
  <c r="CH20" i="158"/>
  <c r="CI20" i="158"/>
  <c r="CJ20" i="158"/>
  <c r="CK20" i="158"/>
  <c r="CL20" i="158"/>
  <c r="CM20" i="158"/>
  <c r="CN20" i="158"/>
  <c r="CO20" i="158"/>
  <c r="CP20" i="158"/>
  <c r="CQ20" i="158"/>
  <c r="CS20" i="158"/>
  <c r="FO19" i="158"/>
  <c r="CH19" i="158"/>
  <c r="CI19" i="158"/>
  <c r="CJ19" i="158"/>
  <c r="CK19" i="158"/>
  <c r="CL19" i="158"/>
  <c r="CM19" i="158"/>
  <c r="CN19" i="158"/>
  <c r="CO19" i="158"/>
  <c r="CP19" i="158"/>
  <c r="CQ19" i="158"/>
  <c r="CS19" i="158"/>
  <c r="FO18" i="158"/>
  <c r="CH18" i="158"/>
  <c r="CI18" i="158"/>
  <c r="CJ18" i="158"/>
  <c r="CK18" i="158"/>
  <c r="CL18" i="158"/>
  <c r="CM18" i="158"/>
  <c r="CN18" i="158"/>
  <c r="CO18" i="158"/>
  <c r="CP18" i="158"/>
  <c r="CQ18" i="158"/>
  <c r="CS18" i="158"/>
  <c r="FO17" i="158"/>
  <c r="CH17" i="158"/>
  <c r="CI17" i="158"/>
  <c r="CJ17" i="158"/>
  <c r="CK17" i="158"/>
  <c r="CL17" i="158"/>
  <c r="CM17" i="158"/>
  <c r="CN17" i="158"/>
  <c r="CO17" i="158"/>
  <c r="CP17" i="158"/>
  <c r="CQ17" i="158"/>
  <c r="CS17" i="158"/>
  <c r="FO16" i="158"/>
  <c r="CH16" i="158"/>
  <c r="CI16" i="158"/>
  <c r="CJ16" i="158"/>
  <c r="CK16" i="158"/>
  <c r="CL16" i="158"/>
  <c r="CM16" i="158"/>
  <c r="CN16" i="158"/>
  <c r="CO16" i="158"/>
  <c r="CP16" i="158"/>
  <c r="CQ16" i="158"/>
  <c r="CS16" i="158"/>
  <c r="FO15" i="158"/>
  <c r="CH15" i="158"/>
  <c r="CI15" i="158"/>
  <c r="CJ15" i="158"/>
  <c r="CK15" i="158"/>
  <c r="CL15" i="158"/>
  <c r="CM15" i="158"/>
  <c r="CN15" i="158"/>
  <c r="CO15" i="158"/>
  <c r="CP15" i="158"/>
  <c r="CQ15" i="158"/>
  <c r="CS15" i="158"/>
  <c r="FO14" i="158"/>
  <c r="CH14" i="158"/>
  <c r="CI14" i="158"/>
  <c r="CJ14" i="158"/>
  <c r="CK14" i="158"/>
  <c r="CL14" i="158"/>
  <c r="CM14" i="158"/>
  <c r="CN14" i="158"/>
  <c r="CO14" i="158"/>
  <c r="CP14" i="158"/>
  <c r="CQ14" i="158"/>
  <c r="CS14" i="158"/>
  <c r="FO13" i="158"/>
  <c r="CH13" i="158"/>
  <c r="CI13" i="158"/>
  <c r="CJ13" i="158"/>
  <c r="CK13" i="158"/>
  <c r="CL13" i="158"/>
  <c r="CM13" i="158"/>
  <c r="CN13" i="158"/>
  <c r="CO13" i="158"/>
  <c r="CP13" i="158"/>
  <c r="CQ13" i="158"/>
  <c r="CS13" i="158"/>
  <c r="FO12" i="158"/>
  <c r="CH12" i="158"/>
  <c r="CI12" i="158"/>
  <c r="CJ12" i="158"/>
  <c r="CK12" i="158"/>
  <c r="CL12" i="158"/>
  <c r="CM12" i="158"/>
  <c r="CN12" i="158"/>
  <c r="CO12" i="158"/>
  <c r="CP12" i="158"/>
  <c r="CQ12" i="158"/>
  <c r="CS12" i="158"/>
  <c r="FO11" i="158"/>
  <c r="CH11" i="158"/>
  <c r="CI11" i="158"/>
  <c r="CJ11" i="158"/>
  <c r="CK11" i="158"/>
  <c r="CL11" i="158"/>
  <c r="CM11" i="158"/>
  <c r="CN11" i="158"/>
  <c r="CO11" i="158"/>
  <c r="CP11" i="158"/>
  <c r="CQ11" i="158"/>
  <c r="CS11" i="158"/>
  <c r="FO10" i="158"/>
  <c r="CH10" i="158"/>
  <c r="CI10" i="158"/>
  <c r="CJ10" i="158"/>
  <c r="CK10" i="158"/>
  <c r="CL10" i="158"/>
  <c r="CM10" i="158"/>
  <c r="CN10" i="158"/>
  <c r="CO10" i="158"/>
  <c r="CP10" i="158"/>
  <c r="CQ10" i="158"/>
  <c r="CS10" i="158"/>
  <c r="FO9" i="158"/>
  <c r="CH9" i="158"/>
  <c r="CI9" i="158"/>
  <c r="CJ9" i="158"/>
  <c r="CK9" i="158"/>
  <c r="CL9" i="158"/>
  <c r="CM9" i="158"/>
  <c r="CN9" i="158"/>
  <c r="CO9" i="158"/>
  <c r="CP9" i="158"/>
  <c r="CQ9" i="158"/>
  <c r="CS9" i="158"/>
  <c r="FO8" i="158"/>
  <c r="CH8" i="158"/>
  <c r="CI8" i="158"/>
  <c r="CJ8" i="158"/>
  <c r="CK8" i="158"/>
  <c r="CL8" i="158"/>
  <c r="CM8" i="158"/>
  <c r="CN8" i="158"/>
  <c r="CO8" i="158"/>
  <c r="CP8" i="158"/>
  <c r="CQ8" i="158"/>
  <c r="CS8" i="158"/>
  <c r="FO7" i="158"/>
  <c r="CH7" i="158"/>
  <c r="CI7" i="158"/>
  <c r="CJ7" i="158"/>
  <c r="CK7" i="158"/>
  <c r="CL7" i="158"/>
  <c r="CM7" i="158"/>
  <c r="CN7" i="158"/>
  <c r="CO7" i="158"/>
  <c r="CP7" i="158"/>
  <c r="CQ7" i="158"/>
  <c r="CS7" i="158"/>
  <c r="FO6" i="158"/>
  <c r="CH6" i="158"/>
  <c r="CI6" i="158"/>
  <c r="CJ6" i="158"/>
  <c r="CK6" i="158"/>
  <c r="CL6" i="158"/>
  <c r="CM6" i="158"/>
  <c r="CN6" i="158"/>
  <c r="CO6" i="158"/>
  <c r="CP6" i="158"/>
  <c r="CQ6" i="158"/>
  <c r="CS6" i="158"/>
  <c r="FO5" i="158"/>
  <c r="CH5" i="158"/>
  <c r="CI5" i="158"/>
  <c r="CJ5" i="158"/>
  <c r="CK5" i="158"/>
  <c r="CL5" i="158"/>
  <c r="CM5" i="158"/>
  <c r="CN5" i="158"/>
  <c r="CO5" i="158"/>
  <c r="CP5" i="158"/>
  <c r="CQ5" i="158"/>
  <c r="CS5" i="158"/>
  <c r="FO4" i="158"/>
  <c r="CH4" i="158"/>
  <c r="CI4" i="158"/>
  <c r="CJ4" i="158"/>
  <c r="CK4" i="158"/>
  <c r="CL4" i="158"/>
  <c r="CM4" i="158"/>
  <c r="CN4" i="158"/>
  <c r="CO4" i="158"/>
  <c r="CP4" i="158"/>
  <c r="CQ4" i="158"/>
  <c r="CS4" i="158"/>
  <c r="FO3" i="158"/>
  <c r="CH3" i="158"/>
  <c r="CI3" i="158"/>
  <c r="CJ3" i="158"/>
  <c r="CK3" i="158"/>
  <c r="CL3" i="158"/>
  <c r="CM3" i="158"/>
  <c r="CN3" i="158"/>
  <c r="CO3" i="158"/>
  <c r="CP3" i="158"/>
  <c r="CQ3" i="158"/>
  <c r="CS3" i="158"/>
  <c r="CT2" i="158"/>
  <c r="CU2" i="158"/>
  <c r="CV2" i="158"/>
  <c r="CW2" i="158"/>
  <c r="CX2" i="158"/>
  <c r="CY2" i="158"/>
  <c r="CZ2" i="158"/>
  <c r="DA2" i="158"/>
  <c r="DB2" i="158"/>
  <c r="DC2" i="158"/>
  <c r="DE2" i="158"/>
  <c r="CT53" i="158"/>
  <c r="CU53" i="158"/>
  <c r="CV53" i="158"/>
  <c r="CW53" i="158"/>
  <c r="CX53" i="158"/>
  <c r="CY53" i="158"/>
  <c r="CZ53" i="158"/>
  <c r="DA53" i="158"/>
  <c r="DB53" i="158"/>
  <c r="DC53" i="158"/>
  <c r="DE53" i="158"/>
  <c r="CT52" i="158"/>
  <c r="CU52" i="158"/>
  <c r="CV52" i="158"/>
  <c r="CW52" i="158"/>
  <c r="CX52" i="158"/>
  <c r="CY52" i="158"/>
  <c r="CZ52" i="158"/>
  <c r="DA52" i="158"/>
  <c r="DB52" i="158"/>
  <c r="DC52" i="158"/>
  <c r="DE52" i="158"/>
  <c r="CT51" i="158"/>
  <c r="CU51" i="158"/>
  <c r="CV51" i="158"/>
  <c r="CW51" i="158"/>
  <c r="CX51" i="158"/>
  <c r="CY51" i="158"/>
  <c r="CZ51" i="158"/>
  <c r="DA51" i="158"/>
  <c r="DB51" i="158"/>
  <c r="DC51" i="158"/>
  <c r="DE51" i="158"/>
  <c r="CT50" i="158"/>
  <c r="CU50" i="158"/>
  <c r="CV50" i="158"/>
  <c r="CW50" i="158"/>
  <c r="CX50" i="158"/>
  <c r="CY50" i="158"/>
  <c r="CZ50" i="158"/>
  <c r="DA50" i="158"/>
  <c r="DB50" i="158"/>
  <c r="DC50" i="158"/>
  <c r="DE50" i="158"/>
  <c r="CT49" i="158"/>
  <c r="CU49" i="158"/>
  <c r="CV49" i="158"/>
  <c r="CW49" i="158"/>
  <c r="CX49" i="158"/>
  <c r="CY49" i="158"/>
  <c r="CZ49" i="158"/>
  <c r="DA49" i="158"/>
  <c r="DB49" i="158"/>
  <c r="DC49" i="158"/>
  <c r="DE49" i="158"/>
  <c r="CT48" i="158"/>
  <c r="CU48" i="158"/>
  <c r="CV48" i="158"/>
  <c r="CW48" i="158"/>
  <c r="CX48" i="158"/>
  <c r="CY48" i="158"/>
  <c r="CZ48" i="158"/>
  <c r="DA48" i="158"/>
  <c r="DB48" i="158"/>
  <c r="DC48" i="158"/>
  <c r="DE48" i="158"/>
  <c r="CT47" i="158"/>
  <c r="CU47" i="158"/>
  <c r="CV47" i="158"/>
  <c r="CW47" i="158"/>
  <c r="CX47" i="158"/>
  <c r="CY47" i="158"/>
  <c r="CZ47" i="158"/>
  <c r="DA47" i="158"/>
  <c r="DB47" i="158"/>
  <c r="DC47" i="158"/>
  <c r="DE47" i="158"/>
  <c r="CT46" i="158"/>
  <c r="CU46" i="158"/>
  <c r="CV46" i="158"/>
  <c r="CW46" i="158"/>
  <c r="CX46" i="158"/>
  <c r="CY46" i="158"/>
  <c r="CZ46" i="158"/>
  <c r="DA46" i="158"/>
  <c r="DB46" i="158"/>
  <c r="DC46" i="158"/>
  <c r="DE46" i="158"/>
  <c r="CT45" i="158"/>
  <c r="CU45" i="158"/>
  <c r="CV45" i="158"/>
  <c r="CW45" i="158"/>
  <c r="CX45" i="158"/>
  <c r="CY45" i="158"/>
  <c r="CZ45" i="158"/>
  <c r="DA45" i="158"/>
  <c r="DB45" i="158"/>
  <c r="DC45" i="158"/>
  <c r="DE45" i="158"/>
  <c r="CT44" i="158"/>
  <c r="CU44" i="158"/>
  <c r="CV44" i="158"/>
  <c r="CW44" i="158"/>
  <c r="CX44" i="158"/>
  <c r="CY44" i="158"/>
  <c r="CZ44" i="158"/>
  <c r="DA44" i="158"/>
  <c r="DB44" i="158"/>
  <c r="DC44" i="158"/>
  <c r="DE44" i="158"/>
  <c r="CT43" i="158"/>
  <c r="CU43" i="158"/>
  <c r="CV43" i="158"/>
  <c r="CW43" i="158"/>
  <c r="CX43" i="158"/>
  <c r="CY43" i="158"/>
  <c r="CZ43" i="158"/>
  <c r="DA43" i="158"/>
  <c r="DB43" i="158"/>
  <c r="DC43" i="158"/>
  <c r="DE43" i="158"/>
  <c r="CT42" i="158"/>
  <c r="CU42" i="158"/>
  <c r="CV42" i="158"/>
  <c r="CW42" i="158"/>
  <c r="CX42" i="158"/>
  <c r="CY42" i="158"/>
  <c r="CZ42" i="158"/>
  <c r="DA42" i="158"/>
  <c r="DB42" i="158"/>
  <c r="DC42" i="158"/>
  <c r="DE42" i="158"/>
  <c r="CT41" i="158"/>
  <c r="CU41" i="158"/>
  <c r="CV41" i="158"/>
  <c r="CW41" i="158"/>
  <c r="CX41" i="158"/>
  <c r="CY41" i="158"/>
  <c r="CZ41" i="158"/>
  <c r="DA41" i="158"/>
  <c r="DB41" i="158"/>
  <c r="DC41" i="158"/>
  <c r="DE41" i="158"/>
  <c r="CT40" i="158"/>
  <c r="CU40" i="158"/>
  <c r="CV40" i="158"/>
  <c r="CW40" i="158"/>
  <c r="CX40" i="158"/>
  <c r="CY40" i="158"/>
  <c r="CZ40" i="158"/>
  <c r="DA40" i="158"/>
  <c r="DB40" i="158"/>
  <c r="DC40" i="158"/>
  <c r="DE40" i="158"/>
  <c r="CT39" i="158"/>
  <c r="CU39" i="158"/>
  <c r="CV39" i="158"/>
  <c r="CW39" i="158"/>
  <c r="CX39" i="158"/>
  <c r="CY39" i="158"/>
  <c r="CZ39" i="158"/>
  <c r="DA39" i="158"/>
  <c r="DB39" i="158"/>
  <c r="DC39" i="158"/>
  <c r="DE39" i="158"/>
  <c r="CT38" i="158"/>
  <c r="CU38" i="158"/>
  <c r="CV38" i="158"/>
  <c r="CW38" i="158"/>
  <c r="CX38" i="158"/>
  <c r="CY38" i="158"/>
  <c r="CZ38" i="158"/>
  <c r="DA38" i="158"/>
  <c r="DB38" i="158"/>
  <c r="DC38" i="158"/>
  <c r="DE38" i="158"/>
  <c r="CT37" i="158"/>
  <c r="CU37" i="158"/>
  <c r="CV37" i="158"/>
  <c r="CW37" i="158"/>
  <c r="CX37" i="158"/>
  <c r="CY37" i="158"/>
  <c r="CZ37" i="158"/>
  <c r="DA37" i="158"/>
  <c r="DB37" i="158"/>
  <c r="DC37" i="158"/>
  <c r="DE37" i="158"/>
  <c r="CT36" i="158"/>
  <c r="CU36" i="158"/>
  <c r="CV36" i="158"/>
  <c r="CW36" i="158"/>
  <c r="CX36" i="158"/>
  <c r="CY36" i="158"/>
  <c r="CZ36" i="158"/>
  <c r="DA36" i="158"/>
  <c r="DB36" i="158"/>
  <c r="DC36" i="158"/>
  <c r="DE36" i="158"/>
  <c r="CT35" i="158"/>
  <c r="CU35" i="158"/>
  <c r="CV35" i="158"/>
  <c r="CW35" i="158"/>
  <c r="CX35" i="158"/>
  <c r="CY35" i="158"/>
  <c r="CZ35" i="158"/>
  <c r="DA35" i="158"/>
  <c r="DB35" i="158"/>
  <c r="DC35" i="158"/>
  <c r="DE35" i="158"/>
  <c r="CT34" i="158"/>
  <c r="CU34" i="158"/>
  <c r="CV34" i="158"/>
  <c r="CW34" i="158"/>
  <c r="CX34" i="158"/>
  <c r="CY34" i="158"/>
  <c r="CZ34" i="158"/>
  <c r="DA34" i="158"/>
  <c r="DB34" i="158"/>
  <c r="DC34" i="158"/>
  <c r="DE34" i="158"/>
  <c r="CT33" i="158"/>
  <c r="CU33" i="158"/>
  <c r="CV33" i="158"/>
  <c r="CW33" i="158"/>
  <c r="CX33" i="158"/>
  <c r="CY33" i="158"/>
  <c r="CZ33" i="158"/>
  <c r="DA33" i="158"/>
  <c r="DB33" i="158"/>
  <c r="DC33" i="158"/>
  <c r="DE33" i="158"/>
  <c r="CT32" i="158"/>
  <c r="CU32" i="158"/>
  <c r="CV32" i="158"/>
  <c r="CW32" i="158"/>
  <c r="CX32" i="158"/>
  <c r="CY32" i="158"/>
  <c r="CZ32" i="158"/>
  <c r="DA32" i="158"/>
  <c r="DB32" i="158"/>
  <c r="DC32" i="158"/>
  <c r="DE32" i="158"/>
  <c r="CT31" i="158"/>
  <c r="CU31" i="158"/>
  <c r="CV31" i="158"/>
  <c r="CW31" i="158"/>
  <c r="CX31" i="158"/>
  <c r="CY31" i="158"/>
  <c r="CZ31" i="158"/>
  <c r="DA31" i="158"/>
  <c r="DB31" i="158"/>
  <c r="DC31" i="158"/>
  <c r="DE31" i="158"/>
  <c r="CT30" i="158"/>
  <c r="CU30" i="158"/>
  <c r="CV30" i="158"/>
  <c r="CW30" i="158"/>
  <c r="CX30" i="158"/>
  <c r="CY30" i="158"/>
  <c r="CZ30" i="158"/>
  <c r="DA30" i="158"/>
  <c r="DB30" i="158"/>
  <c r="DC30" i="158"/>
  <c r="DE30" i="158"/>
  <c r="CT29" i="158"/>
  <c r="CU29" i="158"/>
  <c r="CV29" i="158"/>
  <c r="CW29" i="158"/>
  <c r="CX29" i="158"/>
  <c r="CY29" i="158"/>
  <c r="CZ29" i="158"/>
  <c r="DA29" i="158"/>
  <c r="DB29" i="158"/>
  <c r="DC29" i="158"/>
  <c r="DE29" i="158"/>
  <c r="CT28" i="158"/>
  <c r="CU28" i="158"/>
  <c r="CV28" i="158"/>
  <c r="CW28" i="158"/>
  <c r="CX28" i="158"/>
  <c r="CY28" i="158"/>
  <c r="CZ28" i="158"/>
  <c r="DA28" i="158"/>
  <c r="DB28" i="158"/>
  <c r="DC28" i="158"/>
  <c r="DE28" i="158"/>
  <c r="CT27" i="158"/>
  <c r="CU27" i="158"/>
  <c r="CV27" i="158"/>
  <c r="CW27" i="158"/>
  <c r="CX27" i="158"/>
  <c r="CY27" i="158"/>
  <c r="CZ27" i="158"/>
  <c r="DA27" i="158"/>
  <c r="DB27" i="158"/>
  <c r="DC27" i="158"/>
  <c r="DE27" i="158"/>
  <c r="CT26" i="158"/>
  <c r="CU26" i="158"/>
  <c r="CV26" i="158"/>
  <c r="CW26" i="158"/>
  <c r="CX26" i="158"/>
  <c r="CY26" i="158"/>
  <c r="CZ26" i="158"/>
  <c r="DA26" i="158"/>
  <c r="DB26" i="158"/>
  <c r="DC26" i="158"/>
  <c r="DE26" i="158"/>
  <c r="CT25" i="158"/>
  <c r="CU25" i="158"/>
  <c r="CV25" i="158"/>
  <c r="CW25" i="158"/>
  <c r="CX25" i="158"/>
  <c r="CY25" i="158"/>
  <c r="CZ25" i="158"/>
  <c r="DA25" i="158"/>
  <c r="DB25" i="158"/>
  <c r="DC25" i="158"/>
  <c r="DE25" i="158"/>
  <c r="CT24" i="158"/>
  <c r="CU24" i="158"/>
  <c r="CV24" i="158"/>
  <c r="CW24" i="158"/>
  <c r="CX24" i="158"/>
  <c r="CY24" i="158"/>
  <c r="CZ24" i="158"/>
  <c r="DA24" i="158"/>
  <c r="DB24" i="158"/>
  <c r="DC24" i="158"/>
  <c r="DE24" i="158"/>
  <c r="CT23" i="158"/>
  <c r="CU23" i="158"/>
  <c r="CV23" i="158"/>
  <c r="CW23" i="158"/>
  <c r="CX23" i="158"/>
  <c r="CY23" i="158"/>
  <c r="CZ23" i="158"/>
  <c r="DA23" i="158"/>
  <c r="DB23" i="158"/>
  <c r="DC23" i="158"/>
  <c r="DE23" i="158"/>
  <c r="CT22" i="158"/>
  <c r="CU22" i="158"/>
  <c r="CV22" i="158"/>
  <c r="CW22" i="158"/>
  <c r="CX22" i="158"/>
  <c r="CY22" i="158"/>
  <c r="CZ22" i="158"/>
  <c r="DA22" i="158"/>
  <c r="DB22" i="158"/>
  <c r="DC22" i="158"/>
  <c r="DE22" i="158"/>
  <c r="CT21" i="158"/>
  <c r="CU21" i="158"/>
  <c r="CV21" i="158"/>
  <c r="CW21" i="158"/>
  <c r="CX21" i="158"/>
  <c r="CY21" i="158"/>
  <c r="CZ21" i="158"/>
  <c r="DA21" i="158"/>
  <c r="DB21" i="158"/>
  <c r="DC21" i="158"/>
  <c r="DE21" i="158"/>
  <c r="CT20" i="158"/>
  <c r="CU20" i="158"/>
  <c r="CV20" i="158"/>
  <c r="CW20" i="158"/>
  <c r="CX20" i="158"/>
  <c r="CY20" i="158"/>
  <c r="CZ20" i="158"/>
  <c r="DA20" i="158"/>
  <c r="DB20" i="158"/>
  <c r="DC20" i="158"/>
  <c r="DE20" i="158"/>
  <c r="CT19" i="158"/>
  <c r="CU19" i="158"/>
  <c r="CV19" i="158"/>
  <c r="CW19" i="158"/>
  <c r="CX19" i="158"/>
  <c r="CY19" i="158"/>
  <c r="CZ19" i="158"/>
  <c r="DA19" i="158"/>
  <c r="DB19" i="158"/>
  <c r="DC19" i="158"/>
  <c r="DE19" i="158"/>
  <c r="CT18" i="158"/>
  <c r="CU18" i="158"/>
  <c r="CV18" i="158"/>
  <c r="CW18" i="158"/>
  <c r="CX18" i="158"/>
  <c r="CY18" i="158"/>
  <c r="CZ18" i="158"/>
  <c r="DA18" i="158"/>
  <c r="DB18" i="158"/>
  <c r="DC18" i="158"/>
  <c r="DE18" i="158"/>
  <c r="CT17" i="158"/>
  <c r="CU17" i="158"/>
  <c r="CV17" i="158"/>
  <c r="CW17" i="158"/>
  <c r="CX17" i="158"/>
  <c r="CY17" i="158"/>
  <c r="CZ17" i="158"/>
  <c r="DA17" i="158"/>
  <c r="DB17" i="158"/>
  <c r="DC17" i="158"/>
  <c r="DE17" i="158"/>
  <c r="CT16" i="158"/>
  <c r="CU16" i="158"/>
  <c r="CV16" i="158"/>
  <c r="CW16" i="158"/>
  <c r="CX16" i="158"/>
  <c r="CY16" i="158"/>
  <c r="CZ16" i="158"/>
  <c r="DA16" i="158"/>
  <c r="DB16" i="158"/>
  <c r="DC16" i="158"/>
  <c r="DE16" i="158"/>
  <c r="CT15" i="158"/>
  <c r="CU15" i="158"/>
  <c r="CV15" i="158"/>
  <c r="CW15" i="158"/>
  <c r="CX15" i="158"/>
  <c r="CY15" i="158"/>
  <c r="CZ15" i="158"/>
  <c r="DA15" i="158"/>
  <c r="DB15" i="158"/>
  <c r="DC15" i="158"/>
  <c r="DE15" i="158"/>
  <c r="CT14" i="158"/>
  <c r="CU14" i="158"/>
  <c r="CV14" i="158"/>
  <c r="CW14" i="158"/>
  <c r="CX14" i="158"/>
  <c r="CY14" i="158"/>
  <c r="CZ14" i="158"/>
  <c r="DA14" i="158"/>
  <c r="DB14" i="158"/>
  <c r="DC14" i="158"/>
  <c r="DE14" i="158"/>
  <c r="CT13" i="158"/>
  <c r="CU13" i="158"/>
  <c r="CV13" i="158"/>
  <c r="CW13" i="158"/>
  <c r="CX13" i="158"/>
  <c r="CY13" i="158"/>
  <c r="CZ13" i="158"/>
  <c r="DA13" i="158"/>
  <c r="DB13" i="158"/>
  <c r="DC13" i="158"/>
  <c r="DE13" i="158"/>
  <c r="CT12" i="158"/>
  <c r="CU12" i="158"/>
  <c r="CV12" i="158"/>
  <c r="CW12" i="158"/>
  <c r="CX12" i="158"/>
  <c r="CY12" i="158"/>
  <c r="CZ12" i="158"/>
  <c r="DA12" i="158"/>
  <c r="DB12" i="158"/>
  <c r="DC12" i="158"/>
  <c r="DE12" i="158"/>
  <c r="CT11" i="158"/>
  <c r="CU11" i="158"/>
  <c r="CV11" i="158"/>
  <c r="CW11" i="158"/>
  <c r="CX11" i="158"/>
  <c r="CY11" i="158"/>
  <c r="CZ11" i="158"/>
  <c r="DA11" i="158"/>
  <c r="DB11" i="158"/>
  <c r="DC11" i="158"/>
  <c r="DE11" i="158"/>
  <c r="CT10" i="158"/>
  <c r="CU10" i="158"/>
  <c r="CV10" i="158"/>
  <c r="CW10" i="158"/>
  <c r="CX10" i="158"/>
  <c r="CY10" i="158"/>
  <c r="CZ10" i="158"/>
  <c r="DA10" i="158"/>
  <c r="DB10" i="158"/>
  <c r="DC10" i="158"/>
  <c r="DE10" i="158"/>
  <c r="CT9" i="158"/>
  <c r="CU9" i="158"/>
  <c r="CV9" i="158"/>
  <c r="CW9" i="158"/>
  <c r="CX9" i="158"/>
  <c r="CY9" i="158"/>
  <c r="CZ9" i="158"/>
  <c r="DA9" i="158"/>
  <c r="DB9" i="158"/>
  <c r="DC9" i="158"/>
  <c r="DE9" i="158"/>
  <c r="CT8" i="158"/>
  <c r="CU8" i="158"/>
  <c r="CV8" i="158"/>
  <c r="CW8" i="158"/>
  <c r="CX8" i="158"/>
  <c r="CY8" i="158"/>
  <c r="CZ8" i="158"/>
  <c r="DA8" i="158"/>
  <c r="DB8" i="158"/>
  <c r="DC8" i="158"/>
  <c r="DE8" i="158"/>
  <c r="CT7" i="158"/>
  <c r="CU7" i="158"/>
  <c r="CV7" i="158"/>
  <c r="CW7" i="158"/>
  <c r="CX7" i="158"/>
  <c r="CY7" i="158"/>
  <c r="CZ7" i="158"/>
  <c r="DA7" i="158"/>
  <c r="DB7" i="158"/>
  <c r="DC7" i="158"/>
  <c r="DE7" i="158"/>
  <c r="CT6" i="158"/>
  <c r="CU6" i="158"/>
  <c r="CV6" i="158"/>
  <c r="CW6" i="158"/>
  <c r="CX6" i="158"/>
  <c r="CY6" i="158"/>
  <c r="CZ6" i="158"/>
  <c r="DA6" i="158"/>
  <c r="DB6" i="158"/>
  <c r="DC6" i="158"/>
  <c r="DE6" i="158"/>
  <c r="CT5" i="158"/>
  <c r="CU5" i="158"/>
  <c r="CV5" i="158"/>
  <c r="CW5" i="158"/>
  <c r="CX5" i="158"/>
  <c r="CY5" i="158"/>
  <c r="CZ5" i="158"/>
  <c r="DA5" i="158"/>
  <c r="DB5" i="158"/>
  <c r="DC5" i="158"/>
  <c r="DE5" i="158"/>
  <c r="CT4" i="158"/>
  <c r="CU4" i="158"/>
  <c r="CV4" i="158"/>
  <c r="CW4" i="158"/>
  <c r="CX4" i="158"/>
  <c r="CY4" i="158"/>
  <c r="CZ4" i="158"/>
  <c r="DA4" i="158"/>
  <c r="DB4" i="158"/>
  <c r="DC4" i="158"/>
  <c r="DE4" i="158"/>
  <c r="CT3" i="158"/>
  <c r="CU3" i="158"/>
  <c r="CV3" i="158"/>
  <c r="CW3" i="158"/>
  <c r="CX3" i="158"/>
  <c r="CY3" i="158"/>
  <c r="CZ3" i="158"/>
  <c r="DA3" i="158"/>
  <c r="DB3" i="158"/>
  <c r="DC3" i="158"/>
  <c r="DE3" i="158"/>
  <c r="DF2" i="158"/>
  <c r="DG2" i="158"/>
  <c r="DH2" i="158"/>
  <c r="DI2" i="158"/>
  <c r="DJ2" i="158"/>
  <c r="DK2" i="158"/>
  <c r="DL2" i="158"/>
  <c r="DM2" i="158"/>
  <c r="DN2" i="158"/>
  <c r="DO2" i="158"/>
  <c r="DQ2" i="158"/>
  <c r="DF53" i="158"/>
  <c r="DG53" i="158"/>
  <c r="DH53" i="158"/>
  <c r="DI53" i="158"/>
  <c r="DJ53" i="158"/>
  <c r="DK53" i="158"/>
  <c r="DL53" i="158"/>
  <c r="DM53" i="158"/>
  <c r="DN53" i="158"/>
  <c r="DO53" i="158"/>
  <c r="DQ53" i="158"/>
  <c r="DF52" i="158"/>
  <c r="DG52" i="158"/>
  <c r="DH52" i="158"/>
  <c r="DI52" i="158"/>
  <c r="DJ52" i="158"/>
  <c r="DK52" i="158"/>
  <c r="DL52" i="158"/>
  <c r="DM52" i="158"/>
  <c r="DN52" i="158"/>
  <c r="DO52" i="158"/>
  <c r="DQ52" i="158"/>
  <c r="DF51" i="158"/>
  <c r="DG51" i="158"/>
  <c r="DH51" i="158"/>
  <c r="DI51" i="158"/>
  <c r="DJ51" i="158"/>
  <c r="DK51" i="158"/>
  <c r="DL51" i="158"/>
  <c r="DM51" i="158"/>
  <c r="DN51" i="158"/>
  <c r="DO51" i="158"/>
  <c r="DQ51" i="158"/>
  <c r="DF50" i="158"/>
  <c r="DG50" i="158"/>
  <c r="DH50" i="158"/>
  <c r="DI50" i="158"/>
  <c r="DJ50" i="158"/>
  <c r="DK50" i="158"/>
  <c r="DL50" i="158"/>
  <c r="DM50" i="158"/>
  <c r="DN50" i="158"/>
  <c r="DO50" i="158"/>
  <c r="DQ50" i="158"/>
  <c r="DF49" i="158"/>
  <c r="DG49" i="158"/>
  <c r="DH49" i="158"/>
  <c r="DI49" i="158"/>
  <c r="DJ49" i="158"/>
  <c r="DK49" i="158"/>
  <c r="DL49" i="158"/>
  <c r="DM49" i="158"/>
  <c r="DN49" i="158"/>
  <c r="DO49" i="158"/>
  <c r="DQ49" i="158"/>
  <c r="DF48" i="158"/>
  <c r="DG48" i="158"/>
  <c r="DH48" i="158"/>
  <c r="DI48" i="158"/>
  <c r="DJ48" i="158"/>
  <c r="DK48" i="158"/>
  <c r="DL48" i="158"/>
  <c r="DM48" i="158"/>
  <c r="DN48" i="158"/>
  <c r="DO48" i="158"/>
  <c r="DQ48" i="158"/>
  <c r="DF47" i="158"/>
  <c r="DG47" i="158"/>
  <c r="DH47" i="158"/>
  <c r="DI47" i="158"/>
  <c r="DJ47" i="158"/>
  <c r="DK47" i="158"/>
  <c r="DL47" i="158"/>
  <c r="DM47" i="158"/>
  <c r="DN47" i="158"/>
  <c r="DO47" i="158"/>
  <c r="DQ47" i="158"/>
  <c r="DF46" i="158"/>
  <c r="DG46" i="158"/>
  <c r="DH46" i="158"/>
  <c r="DI46" i="158"/>
  <c r="DJ46" i="158"/>
  <c r="DK46" i="158"/>
  <c r="DL46" i="158"/>
  <c r="DM46" i="158"/>
  <c r="DN46" i="158"/>
  <c r="DO46" i="158"/>
  <c r="DQ46" i="158"/>
  <c r="DF45" i="158"/>
  <c r="DG45" i="158"/>
  <c r="DH45" i="158"/>
  <c r="DI45" i="158"/>
  <c r="DJ45" i="158"/>
  <c r="DK45" i="158"/>
  <c r="DL45" i="158"/>
  <c r="DM45" i="158"/>
  <c r="DN45" i="158"/>
  <c r="DO45" i="158"/>
  <c r="DQ45" i="158"/>
  <c r="DF44" i="158"/>
  <c r="DG44" i="158"/>
  <c r="DH44" i="158"/>
  <c r="DI44" i="158"/>
  <c r="DJ44" i="158"/>
  <c r="DK44" i="158"/>
  <c r="DL44" i="158"/>
  <c r="DM44" i="158"/>
  <c r="DN44" i="158"/>
  <c r="DO44" i="158"/>
  <c r="DQ44" i="158"/>
  <c r="DF43" i="158"/>
  <c r="DG43" i="158"/>
  <c r="DH43" i="158"/>
  <c r="DI43" i="158"/>
  <c r="DJ43" i="158"/>
  <c r="DK43" i="158"/>
  <c r="DL43" i="158"/>
  <c r="DM43" i="158"/>
  <c r="DN43" i="158"/>
  <c r="DO43" i="158"/>
  <c r="DQ43" i="158"/>
  <c r="DF42" i="158"/>
  <c r="DG42" i="158"/>
  <c r="DH42" i="158"/>
  <c r="DI42" i="158"/>
  <c r="DJ42" i="158"/>
  <c r="DK42" i="158"/>
  <c r="DL42" i="158"/>
  <c r="DM42" i="158"/>
  <c r="DN42" i="158"/>
  <c r="DO42" i="158"/>
  <c r="DQ42" i="158"/>
  <c r="DF41" i="158"/>
  <c r="DG41" i="158"/>
  <c r="DH41" i="158"/>
  <c r="DI41" i="158"/>
  <c r="DJ41" i="158"/>
  <c r="DK41" i="158"/>
  <c r="DL41" i="158"/>
  <c r="DM41" i="158"/>
  <c r="DN41" i="158"/>
  <c r="DO41" i="158"/>
  <c r="DQ41" i="158"/>
  <c r="DF40" i="158"/>
  <c r="DG40" i="158"/>
  <c r="DH40" i="158"/>
  <c r="DI40" i="158"/>
  <c r="DJ40" i="158"/>
  <c r="DK40" i="158"/>
  <c r="DL40" i="158"/>
  <c r="DM40" i="158"/>
  <c r="DN40" i="158"/>
  <c r="DO40" i="158"/>
  <c r="DQ40" i="158"/>
  <c r="DF39" i="158"/>
  <c r="DG39" i="158"/>
  <c r="DH39" i="158"/>
  <c r="DI39" i="158"/>
  <c r="DJ39" i="158"/>
  <c r="DK39" i="158"/>
  <c r="DL39" i="158"/>
  <c r="DM39" i="158"/>
  <c r="DN39" i="158"/>
  <c r="DO39" i="158"/>
  <c r="DQ39" i="158"/>
  <c r="DF38" i="158"/>
  <c r="DG38" i="158"/>
  <c r="DH38" i="158"/>
  <c r="DI38" i="158"/>
  <c r="DJ38" i="158"/>
  <c r="DK38" i="158"/>
  <c r="DL38" i="158"/>
  <c r="DM38" i="158"/>
  <c r="DN38" i="158"/>
  <c r="DO38" i="158"/>
  <c r="DQ38" i="158"/>
  <c r="DF37" i="158"/>
  <c r="DG37" i="158"/>
  <c r="DH37" i="158"/>
  <c r="DI37" i="158"/>
  <c r="DJ37" i="158"/>
  <c r="DK37" i="158"/>
  <c r="DL37" i="158"/>
  <c r="DM37" i="158"/>
  <c r="DN37" i="158"/>
  <c r="DO37" i="158"/>
  <c r="DQ37" i="158"/>
  <c r="DF36" i="158"/>
  <c r="DG36" i="158"/>
  <c r="DH36" i="158"/>
  <c r="DI36" i="158"/>
  <c r="DJ36" i="158"/>
  <c r="DK36" i="158"/>
  <c r="DL36" i="158"/>
  <c r="DM36" i="158"/>
  <c r="DN36" i="158"/>
  <c r="DO36" i="158"/>
  <c r="DQ36" i="158"/>
  <c r="DF35" i="158"/>
  <c r="DG35" i="158"/>
  <c r="DH35" i="158"/>
  <c r="DI35" i="158"/>
  <c r="DJ35" i="158"/>
  <c r="DK35" i="158"/>
  <c r="DL35" i="158"/>
  <c r="DM35" i="158"/>
  <c r="DN35" i="158"/>
  <c r="DO35" i="158"/>
  <c r="DQ35" i="158"/>
  <c r="DF34" i="158"/>
  <c r="DG34" i="158"/>
  <c r="DH34" i="158"/>
  <c r="DI34" i="158"/>
  <c r="DJ34" i="158"/>
  <c r="DK34" i="158"/>
  <c r="DL34" i="158"/>
  <c r="DM34" i="158"/>
  <c r="DN34" i="158"/>
  <c r="DO34" i="158"/>
  <c r="DQ34" i="158"/>
  <c r="DF33" i="158"/>
  <c r="DG33" i="158"/>
  <c r="DH33" i="158"/>
  <c r="DI33" i="158"/>
  <c r="DJ33" i="158"/>
  <c r="DK33" i="158"/>
  <c r="DL33" i="158"/>
  <c r="DM33" i="158"/>
  <c r="DN33" i="158"/>
  <c r="DO33" i="158"/>
  <c r="DQ33" i="158"/>
  <c r="DF32" i="158"/>
  <c r="DG32" i="158"/>
  <c r="DH32" i="158"/>
  <c r="DI32" i="158"/>
  <c r="DJ32" i="158"/>
  <c r="DK32" i="158"/>
  <c r="DL32" i="158"/>
  <c r="DM32" i="158"/>
  <c r="DN32" i="158"/>
  <c r="DO32" i="158"/>
  <c r="DQ32" i="158"/>
  <c r="DF31" i="158"/>
  <c r="DG31" i="158"/>
  <c r="DH31" i="158"/>
  <c r="DI31" i="158"/>
  <c r="DJ31" i="158"/>
  <c r="DK31" i="158"/>
  <c r="DL31" i="158"/>
  <c r="DM31" i="158"/>
  <c r="DN31" i="158"/>
  <c r="DO31" i="158"/>
  <c r="DQ31" i="158"/>
  <c r="DF30" i="158"/>
  <c r="DG30" i="158"/>
  <c r="DH30" i="158"/>
  <c r="DI30" i="158"/>
  <c r="DJ30" i="158"/>
  <c r="DK30" i="158"/>
  <c r="DL30" i="158"/>
  <c r="DM30" i="158"/>
  <c r="DN30" i="158"/>
  <c r="DO30" i="158"/>
  <c r="DQ30" i="158"/>
  <c r="DF29" i="158"/>
  <c r="DG29" i="158"/>
  <c r="DH29" i="158"/>
  <c r="DI29" i="158"/>
  <c r="DJ29" i="158"/>
  <c r="DK29" i="158"/>
  <c r="DL29" i="158"/>
  <c r="DM29" i="158"/>
  <c r="DN29" i="158"/>
  <c r="DO29" i="158"/>
  <c r="DQ29" i="158"/>
  <c r="DF28" i="158"/>
  <c r="DG28" i="158"/>
  <c r="DH28" i="158"/>
  <c r="DI28" i="158"/>
  <c r="DJ28" i="158"/>
  <c r="DK28" i="158"/>
  <c r="DL28" i="158"/>
  <c r="DM28" i="158"/>
  <c r="DN28" i="158"/>
  <c r="DO28" i="158"/>
  <c r="DQ28" i="158"/>
  <c r="DF27" i="158"/>
  <c r="DG27" i="158"/>
  <c r="DH27" i="158"/>
  <c r="DI27" i="158"/>
  <c r="DJ27" i="158"/>
  <c r="DK27" i="158"/>
  <c r="DL27" i="158"/>
  <c r="DM27" i="158"/>
  <c r="DN27" i="158"/>
  <c r="DO27" i="158"/>
  <c r="DQ27" i="158"/>
  <c r="DF26" i="158"/>
  <c r="DG26" i="158"/>
  <c r="DH26" i="158"/>
  <c r="DI26" i="158"/>
  <c r="DJ26" i="158"/>
  <c r="DK26" i="158"/>
  <c r="DL26" i="158"/>
  <c r="DM26" i="158"/>
  <c r="DN26" i="158"/>
  <c r="DO26" i="158"/>
  <c r="DQ26" i="158"/>
  <c r="DF25" i="158"/>
  <c r="DG25" i="158"/>
  <c r="DH25" i="158"/>
  <c r="DI25" i="158"/>
  <c r="DJ25" i="158"/>
  <c r="DK25" i="158"/>
  <c r="DL25" i="158"/>
  <c r="DM25" i="158"/>
  <c r="DN25" i="158"/>
  <c r="DO25" i="158"/>
  <c r="DQ25" i="158"/>
  <c r="DF24" i="158"/>
  <c r="DG24" i="158"/>
  <c r="DH24" i="158"/>
  <c r="DI24" i="158"/>
  <c r="DJ24" i="158"/>
  <c r="DK24" i="158"/>
  <c r="DL24" i="158"/>
  <c r="DM24" i="158"/>
  <c r="DN24" i="158"/>
  <c r="DO24" i="158"/>
  <c r="DQ24" i="158"/>
  <c r="DF23" i="158"/>
  <c r="DG23" i="158"/>
  <c r="DH23" i="158"/>
  <c r="DI23" i="158"/>
  <c r="DJ23" i="158"/>
  <c r="DK23" i="158"/>
  <c r="DL23" i="158"/>
  <c r="DM23" i="158"/>
  <c r="DN23" i="158"/>
  <c r="DO23" i="158"/>
  <c r="DQ23" i="158"/>
  <c r="DF22" i="158"/>
  <c r="DG22" i="158"/>
  <c r="DH22" i="158"/>
  <c r="DI22" i="158"/>
  <c r="DJ22" i="158"/>
  <c r="DK22" i="158"/>
  <c r="DL22" i="158"/>
  <c r="DM22" i="158"/>
  <c r="DN22" i="158"/>
  <c r="DO22" i="158"/>
  <c r="DQ22" i="158"/>
  <c r="DF21" i="158"/>
  <c r="DG21" i="158"/>
  <c r="DH21" i="158"/>
  <c r="DI21" i="158"/>
  <c r="DJ21" i="158"/>
  <c r="DK21" i="158"/>
  <c r="DL21" i="158"/>
  <c r="DM21" i="158"/>
  <c r="DN21" i="158"/>
  <c r="DO21" i="158"/>
  <c r="DQ21" i="158"/>
  <c r="DF20" i="158"/>
  <c r="DG20" i="158"/>
  <c r="DH20" i="158"/>
  <c r="DI20" i="158"/>
  <c r="DJ20" i="158"/>
  <c r="DK20" i="158"/>
  <c r="DL20" i="158"/>
  <c r="DM20" i="158"/>
  <c r="DN20" i="158"/>
  <c r="DO20" i="158"/>
  <c r="DQ20" i="158"/>
  <c r="DF19" i="158"/>
  <c r="DG19" i="158"/>
  <c r="DH19" i="158"/>
  <c r="DI19" i="158"/>
  <c r="DJ19" i="158"/>
  <c r="DK19" i="158"/>
  <c r="DL19" i="158"/>
  <c r="DM19" i="158"/>
  <c r="DN19" i="158"/>
  <c r="DO19" i="158"/>
  <c r="DQ19" i="158"/>
  <c r="DF18" i="158"/>
  <c r="DG18" i="158"/>
  <c r="DH18" i="158"/>
  <c r="DI18" i="158"/>
  <c r="DJ18" i="158"/>
  <c r="DK18" i="158"/>
  <c r="DL18" i="158"/>
  <c r="DM18" i="158"/>
  <c r="DN18" i="158"/>
  <c r="DO18" i="158"/>
  <c r="DQ18" i="158"/>
  <c r="DF17" i="158"/>
  <c r="DG17" i="158"/>
  <c r="DH17" i="158"/>
  <c r="DI17" i="158"/>
  <c r="DJ17" i="158"/>
  <c r="DK17" i="158"/>
  <c r="DL17" i="158"/>
  <c r="DM17" i="158"/>
  <c r="DN17" i="158"/>
  <c r="DO17" i="158"/>
  <c r="DQ17" i="158"/>
  <c r="DF16" i="158"/>
  <c r="DG16" i="158"/>
  <c r="DH16" i="158"/>
  <c r="DI16" i="158"/>
  <c r="DJ16" i="158"/>
  <c r="DK16" i="158"/>
  <c r="DL16" i="158"/>
  <c r="DM16" i="158"/>
  <c r="DN16" i="158"/>
  <c r="DO16" i="158"/>
  <c r="DQ16" i="158"/>
  <c r="DF15" i="158"/>
  <c r="DG15" i="158"/>
  <c r="DH15" i="158"/>
  <c r="DI15" i="158"/>
  <c r="DJ15" i="158"/>
  <c r="DK15" i="158"/>
  <c r="DL15" i="158"/>
  <c r="DM15" i="158"/>
  <c r="DN15" i="158"/>
  <c r="DO15" i="158"/>
  <c r="DQ15" i="158"/>
  <c r="DF14" i="158"/>
  <c r="DG14" i="158"/>
  <c r="DH14" i="158"/>
  <c r="DI14" i="158"/>
  <c r="DJ14" i="158"/>
  <c r="DK14" i="158"/>
  <c r="DL14" i="158"/>
  <c r="DM14" i="158"/>
  <c r="DN14" i="158"/>
  <c r="DO14" i="158"/>
  <c r="DQ14" i="158"/>
  <c r="DF13" i="158"/>
  <c r="DG13" i="158"/>
  <c r="DH13" i="158"/>
  <c r="DI13" i="158"/>
  <c r="DJ13" i="158"/>
  <c r="DK13" i="158"/>
  <c r="DL13" i="158"/>
  <c r="DM13" i="158"/>
  <c r="DN13" i="158"/>
  <c r="DO13" i="158"/>
  <c r="DQ13" i="158"/>
  <c r="DF12" i="158"/>
  <c r="DG12" i="158"/>
  <c r="DH12" i="158"/>
  <c r="DI12" i="158"/>
  <c r="DJ12" i="158"/>
  <c r="DK12" i="158"/>
  <c r="DL12" i="158"/>
  <c r="DM12" i="158"/>
  <c r="DN12" i="158"/>
  <c r="DO12" i="158"/>
  <c r="DQ12" i="158"/>
  <c r="DF11" i="158"/>
  <c r="DG11" i="158"/>
  <c r="DH11" i="158"/>
  <c r="DI11" i="158"/>
  <c r="DJ11" i="158"/>
  <c r="DK11" i="158"/>
  <c r="DL11" i="158"/>
  <c r="DM11" i="158"/>
  <c r="DN11" i="158"/>
  <c r="DO11" i="158"/>
  <c r="DQ11" i="158"/>
  <c r="DF10" i="158"/>
  <c r="DG10" i="158"/>
  <c r="DH10" i="158"/>
  <c r="DI10" i="158"/>
  <c r="DJ10" i="158"/>
  <c r="DK10" i="158"/>
  <c r="DL10" i="158"/>
  <c r="DM10" i="158"/>
  <c r="DN10" i="158"/>
  <c r="DO10" i="158"/>
  <c r="DQ10" i="158"/>
  <c r="DF9" i="158"/>
  <c r="DG9" i="158"/>
  <c r="DH9" i="158"/>
  <c r="DI9" i="158"/>
  <c r="DJ9" i="158"/>
  <c r="DK9" i="158"/>
  <c r="DL9" i="158"/>
  <c r="DM9" i="158"/>
  <c r="DN9" i="158"/>
  <c r="DO9" i="158"/>
  <c r="DQ9" i="158"/>
  <c r="DF8" i="158"/>
  <c r="DG8" i="158"/>
  <c r="DH8" i="158"/>
  <c r="DI8" i="158"/>
  <c r="DJ8" i="158"/>
  <c r="DK8" i="158"/>
  <c r="DL8" i="158"/>
  <c r="DM8" i="158"/>
  <c r="DN8" i="158"/>
  <c r="DO8" i="158"/>
  <c r="DQ8" i="158"/>
  <c r="DF7" i="158"/>
  <c r="DG7" i="158"/>
  <c r="DH7" i="158"/>
  <c r="DI7" i="158"/>
  <c r="DJ7" i="158"/>
  <c r="DK7" i="158"/>
  <c r="DL7" i="158"/>
  <c r="DM7" i="158"/>
  <c r="DN7" i="158"/>
  <c r="DO7" i="158"/>
  <c r="DQ7" i="158"/>
  <c r="DF6" i="158"/>
  <c r="DG6" i="158"/>
  <c r="DH6" i="158"/>
  <c r="DI6" i="158"/>
  <c r="DJ6" i="158"/>
  <c r="DK6" i="158"/>
  <c r="DL6" i="158"/>
  <c r="DM6" i="158"/>
  <c r="DN6" i="158"/>
  <c r="DO6" i="158"/>
  <c r="DQ6" i="158"/>
  <c r="DF5" i="158"/>
  <c r="DG5" i="158"/>
  <c r="DH5" i="158"/>
  <c r="DI5" i="158"/>
  <c r="DJ5" i="158"/>
  <c r="DK5" i="158"/>
  <c r="DL5" i="158"/>
  <c r="DM5" i="158"/>
  <c r="DN5" i="158"/>
  <c r="DO5" i="158"/>
  <c r="DQ5" i="158"/>
  <c r="DF4" i="158"/>
  <c r="DG4" i="158"/>
  <c r="DH4" i="158"/>
  <c r="DI4" i="158"/>
  <c r="DJ4" i="158"/>
  <c r="DK4" i="158"/>
  <c r="DL4" i="158"/>
  <c r="DM4" i="158"/>
  <c r="DN4" i="158"/>
  <c r="DO4" i="158"/>
  <c r="DQ4" i="158"/>
  <c r="DF3" i="158"/>
  <c r="DG3" i="158"/>
  <c r="DH3" i="158"/>
  <c r="DI3" i="158"/>
  <c r="DJ3" i="158"/>
  <c r="DK3" i="158"/>
  <c r="DL3" i="158"/>
  <c r="DM3" i="158"/>
  <c r="DN3" i="158"/>
  <c r="DO3" i="158"/>
  <c r="DQ3" i="158"/>
  <c r="GY2" i="158"/>
  <c r="DU2" i="158"/>
  <c r="EC2" i="158"/>
  <c r="GY53" i="158"/>
  <c r="DU53" i="158"/>
  <c r="EC53" i="158"/>
  <c r="GY52" i="158"/>
  <c r="DU52" i="158"/>
  <c r="EC52" i="158"/>
  <c r="GY51" i="158"/>
  <c r="DU51" i="158"/>
  <c r="EC51" i="158"/>
  <c r="GY50" i="158"/>
  <c r="DU50" i="158"/>
  <c r="EC50" i="158"/>
  <c r="GY49" i="158"/>
  <c r="DU49" i="158"/>
  <c r="EC49" i="158"/>
  <c r="GY48" i="158"/>
  <c r="DU48" i="158"/>
  <c r="EC48" i="158"/>
  <c r="GY47" i="158"/>
  <c r="DU47" i="158"/>
  <c r="EC47" i="158"/>
  <c r="GY46" i="158"/>
  <c r="DU46" i="158"/>
  <c r="EC46" i="158"/>
  <c r="GY45" i="158"/>
  <c r="DU45" i="158"/>
  <c r="EC45" i="158"/>
  <c r="GY44" i="158"/>
  <c r="DU44" i="158"/>
  <c r="EC44" i="158"/>
  <c r="GY43" i="158"/>
  <c r="DU43" i="158"/>
  <c r="EC43" i="158"/>
  <c r="GY42" i="158"/>
  <c r="DU42" i="158"/>
  <c r="EC42" i="158"/>
  <c r="GY41" i="158"/>
  <c r="DU41" i="158"/>
  <c r="EC41" i="158"/>
  <c r="GY40" i="158"/>
  <c r="DU40" i="158"/>
  <c r="EC40" i="158"/>
  <c r="GY39" i="158"/>
  <c r="DU39" i="158"/>
  <c r="EC39" i="158"/>
  <c r="GY38" i="158"/>
  <c r="DU38" i="158"/>
  <c r="EC38" i="158"/>
  <c r="GY37" i="158"/>
  <c r="DU37" i="158"/>
  <c r="EC37" i="158"/>
  <c r="GY36" i="158"/>
  <c r="DU36" i="158"/>
  <c r="EC36" i="158"/>
  <c r="GY35" i="158"/>
  <c r="DU35" i="158"/>
  <c r="EC35" i="158"/>
  <c r="GY34" i="158"/>
  <c r="DU34" i="158"/>
  <c r="EC34" i="158"/>
  <c r="GY33" i="158"/>
  <c r="DU33" i="158"/>
  <c r="EC33" i="158"/>
  <c r="GY32" i="158"/>
  <c r="DU32" i="158"/>
  <c r="EC32" i="158"/>
  <c r="GY31" i="158"/>
  <c r="DU31" i="158"/>
  <c r="EC31" i="158"/>
  <c r="GY30" i="158"/>
  <c r="DU30" i="158"/>
  <c r="EC30" i="158"/>
  <c r="GY29" i="158"/>
  <c r="DU29" i="158"/>
  <c r="EC29" i="158"/>
  <c r="GY28" i="158"/>
  <c r="DU28" i="158"/>
  <c r="EC28" i="158"/>
  <c r="GY27" i="158"/>
  <c r="DU27" i="158"/>
  <c r="EC27" i="158"/>
  <c r="GY26" i="158"/>
  <c r="DU26" i="158"/>
  <c r="EC26" i="158"/>
  <c r="GY25" i="158"/>
  <c r="DU25" i="158"/>
  <c r="EC25" i="158"/>
  <c r="GY24" i="158"/>
  <c r="DU24" i="158"/>
  <c r="EC24" i="158"/>
  <c r="GY23" i="158"/>
  <c r="DU23" i="158"/>
  <c r="EC23" i="158"/>
  <c r="GY22" i="158"/>
  <c r="DU22" i="158"/>
  <c r="EC22" i="158"/>
  <c r="GY21" i="158"/>
  <c r="DU21" i="158"/>
  <c r="EC21" i="158"/>
  <c r="GY20" i="158"/>
  <c r="DU20" i="158"/>
  <c r="EC20" i="158"/>
  <c r="GY19" i="158"/>
  <c r="DU19" i="158"/>
  <c r="EC19" i="158"/>
  <c r="GY18" i="158"/>
  <c r="DU18" i="158"/>
  <c r="EC18" i="158"/>
  <c r="GY17" i="158"/>
  <c r="DU17" i="158"/>
  <c r="EC17" i="158"/>
  <c r="GY16" i="158"/>
  <c r="DU16" i="158"/>
  <c r="EC16" i="158"/>
  <c r="GY15" i="158"/>
  <c r="DU15" i="158"/>
  <c r="EC15" i="158"/>
  <c r="GY14" i="158"/>
  <c r="DU14" i="158"/>
  <c r="EC14" i="158"/>
  <c r="GY13" i="158"/>
  <c r="DU13" i="158"/>
  <c r="EC13" i="158"/>
  <c r="GY12" i="158"/>
  <c r="DU12" i="158"/>
  <c r="EC12" i="158"/>
  <c r="GY11" i="158"/>
  <c r="DU11" i="158"/>
  <c r="EC11" i="158"/>
  <c r="GY10" i="158"/>
  <c r="DU10" i="158"/>
  <c r="EC10" i="158"/>
  <c r="GY9" i="158"/>
  <c r="DU9" i="158"/>
  <c r="EC9" i="158"/>
  <c r="GY8" i="158"/>
  <c r="DU8" i="158"/>
  <c r="EC8" i="158"/>
  <c r="GY7" i="158"/>
  <c r="DU7" i="158"/>
  <c r="EC7" i="158"/>
  <c r="GY6" i="158"/>
  <c r="DU6" i="158"/>
  <c r="EC6" i="158"/>
  <c r="GY5" i="158"/>
  <c r="DU5" i="158"/>
  <c r="EC5" i="158"/>
  <c r="GY4" i="158"/>
  <c r="DU4" i="158"/>
  <c r="EC4" i="158"/>
  <c r="GY3" i="158"/>
  <c r="DU3" i="158"/>
  <c r="EC3" i="158"/>
  <c r="BD2" i="158"/>
  <c r="M2" i="158"/>
  <c r="EE2" i="158"/>
  <c r="EO2" i="158"/>
  <c r="BD53" i="158"/>
  <c r="M53" i="158"/>
  <c r="EE53" i="158"/>
  <c r="EO53" i="158"/>
  <c r="BD52" i="158"/>
  <c r="M52" i="158"/>
  <c r="EE52" i="158"/>
  <c r="EO52" i="158"/>
  <c r="BD51" i="158"/>
  <c r="M51" i="158"/>
  <c r="EE51" i="158"/>
  <c r="EO51" i="158"/>
  <c r="BD50" i="158"/>
  <c r="M50" i="158"/>
  <c r="EE50" i="158"/>
  <c r="EO50" i="158"/>
  <c r="BD49" i="158"/>
  <c r="M49" i="158"/>
  <c r="EE49" i="158"/>
  <c r="EO49" i="158"/>
  <c r="BD48" i="158"/>
  <c r="M48" i="158"/>
  <c r="EE48" i="158"/>
  <c r="EO48" i="158"/>
  <c r="BD47" i="158"/>
  <c r="M47" i="158"/>
  <c r="EE47" i="158"/>
  <c r="EO47" i="158"/>
  <c r="BD46" i="158"/>
  <c r="M46" i="158"/>
  <c r="EE46" i="158"/>
  <c r="EO46" i="158"/>
  <c r="BD45" i="158"/>
  <c r="M45" i="158"/>
  <c r="EE45" i="158"/>
  <c r="EO45" i="158"/>
  <c r="BD44" i="158"/>
  <c r="M44" i="158"/>
  <c r="EE44" i="158"/>
  <c r="EO44" i="158"/>
  <c r="BD43" i="158"/>
  <c r="M43" i="158"/>
  <c r="EE43" i="158"/>
  <c r="EO43" i="158"/>
  <c r="BD42" i="158"/>
  <c r="M42" i="158"/>
  <c r="EE42" i="158"/>
  <c r="EO42" i="158"/>
  <c r="BD41" i="158"/>
  <c r="M41" i="158"/>
  <c r="EE41" i="158"/>
  <c r="EO41" i="158"/>
  <c r="BD40" i="158"/>
  <c r="M40" i="158"/>
  <c r="EE40" i="158"/>
  <c r="EO40" i="158"/>
  <c r="BD39" i="158"/>
  <c r="M39" i="158"/>
  <c r="EE39" i="158"/>
  <c r="EO39" i="158"/>
  <c r="BD38" i="158"/>
  <c r="M38" i="158"/>
  <c r="EE38" i="158"/>
  <c r="EO38" i="158"/>
  <c r="BD37" i="158"/>
  <c r="M37" i="158"/>
  <c r="EE37" i="158"/>
  <c r="EO37" i="158"/>
  <c r="BD36" i="158"/>
  <c r="M36" i="158"/>
  <c r="EE36" i="158"/>
  <c r="EO36" i="158"/>
  <c r="BD35" i="158"/>
  <c r="M35" i="158"/>
  <c r="EE35" i="158"/>
  <c r="EO35" i="158"/>
  <c r="BD34" i="158"/>
  <c r="M34" i="158"/>
  <c r="EE34" i="158"/>
  <c r="EO34" i="158"/>
  <c r="BD33" i="158"/>
  <c r="M33" i="158"/>
  <c r="EE33" i="158"/>
  <c r="EO33" i="158"/>
  <c r="BD32" i="158"/>
  <c r="M32" i="158"/>
  <c r="EE32" i="158"/>
  <c r="EO32" i="158"/>
  <c r="BD31" i="158"/>
  <c r="M31" i="158"/>
  <c r="EE31" i="158"/>
  <c r="EO31" i="158"/>
  <c r="BD30" i="158"/>
  <c r="M30" i="158"/>
  <c r="EE30" i="158"/>
  <c r="EO30" i="158"/>
  <c r="BD29" i="158"/>
  <c r="M29" i="158"/>
  <c r="EE29" i="158"/>
  <c r="EO29" i="158"/>
  <c r="BD28" i="158"/>
  <c r="M28" i="158"/>
  <c r="EE28" i="158"/>
  <c r="EO28" i="158"/>
  <c r="BD27" i="158"/>
  <c r="M27" i="158"/>
  <c r="EE27" i="158"/>
  <c r="EO27" i="158"/>
  <c r="BD26" i="158"/>
  <c r="M26" i="158"/>
  <c r="EE26" i="158"/>
  <c r="EO26" i="158"/>
  <c r="BD25" i="158"/>
  <c r="M25" i="158"/>
  <c r="EE25" i="158"/>
  <c r="EO25" i="158"/>
  <c r="BD24" i="158"/>
  <c r="M24" i="158"/>
  <c r="EE24" i="158"/>
  <c r="EO24" i="158"/>
  <c r="BD23" i="158"/>
  <c r="M23" i="158"/>
  <c r="EE23" i="158"/>
  <c r="EO23" i="158"/>
  <c r="BD22" i="158"/>
  <c r="M22" i="158"/>
  <c r="EE22" i="158"/>
  <c r="EO22" i="158"/>
  <c r="BD21" i="158"/>
  <c r="M21" i="158"/>
  <c r="EE21" i="158"/>
  <c r="EO21" i="158"/>
  <c r="BD20" i="158"/>
  <c r="M20" i="158"/>
  <c r="EE20" i="158"/>
  <c r="EO20" i="158"/>
  <c r="BD19" i="158"/>
  <c r="M19" i="158"/>
  <c r="EE19" i="158"/>
  <c r="EO19" i="158"/>
  <c r="BD18" i="158"/>
  <c r="M18" i="158"/>
  <c r="EE18" i="158"/>
  <c r="EO18" i="158"/>
  <c r="BD17" i="158"/>
  <c r="M17" i="158"/>
  <c r="EE17" i="158"/>
  <c r="EO17" i="158"/>
  <c r="BD16" i="158"/>
  <c r="M16" i="158"/>
  <c r="EE16" i="158"/>
  <c r="EO16" i="158"/>
  <c r="BD15" i="158"/>
  <c r="M15" i="158"/>
  <c r="EE15" i="158"/>
  <c r="EO15" i="158"/>
  <c r="BD14" i="158"/>
  <c r="M14" i="158"/>
  <c r="EE14" i="158"/>
  <c r="EO14" i="158"/>
  <c r="BD13" i="158"/>
  <c r="M13" i="158"/>
  <c r="EE13" i="158"/>
  <c r="EO13" i="158"/>
  <c r="BD12" i="158"/>
  <c r="M12" i="158"/>
  <c r="EE12" i="158"/>
  <c r="EO12" i="158"/>
  <c r="BD11" i="158"/>
  <c r="M11" i="158"/>
  <c r="EE11" i="158"/>
  <c r="EO11" i="158"/>
  <c r="BD10" i="158"/>
  <c r="M10" i="158"/>
  <c r="EE10" i="158"/>
  <c r="EO10" i="158"/>
  <c r="BD9" i="158"/>
  <c r="M9" i="158"/>
  <c r="EE9" i="158"/>
  <c r="EO9" i="158"/>
  <c r="BD8" i="158"/>
  <c r="M8" i="158"/>
  <c r="EE8" i="158"/>
  <c r="EO8" i="158"/>
  <c r="BD7" i="158"/>
  <c r="M7" i="158"/>
  <c r="EE7" i="158"/>
  <c r="EO7" i="158"/>
  <c r="BD6" i="158"/>
  <c r="M6" i="158"/>
  <c r="EE6" i="158"/>
  <c r="EO6" i="158"/>
  <c r="BD5" i="158"/>
  <c r="M5" i="158"/>
  <c r="EE5" i="158"/>
  <c r="EO5" i="158"/>
  <c r="BD4" i="158"/>
  <c r="M4" i="158"/>
  <c r="EE4" i="158"/>
  <c r="EO4" i="158"/>
  <c r="BD3" i="158"/>
  <c r="M3" i="158"/>
  <c r="EE3" i="158"/>
  <c r="EO3" i="158"/>
  <c r="Y2" i="158"/>
  <c r="FA2" i="158"/>
  <c r="Y53" i="158"/>
  <c r="FA53" i="158"/>
  <c r="Y52" i="158"/>
  <c r="FA52" i="158"/>
  <c r="Y51" i="158"/>
  <c r="FA51" i="158"/>
  <c r="Y50" i="158"/>
  <c r="FA50" i="158"/>
  <c r="Y49" i="158"/>
  <c r="FA49" i="158"/>
  <c r="Y48" i="158"/>
  <c r="FA48" i="158"/>
  <c r="Y47" i="158"/>
  <c r="FA47" i="158"/>
  <c r="Y46" i="158"/>
  <c r="FA46" i="158"/>
  <c r="Y45" i="158"/>
  <c r="FA45" i="158"/>
  <c r="Y44" i="158"/>
  <c r="FA44" i="158"/>
  <c r="Y43" i="158"/>
  <c r="FA43" i="158"/>
  <c r="Y42" i="158"/>
  <c r="FA42" i="158"/>
  <c r="Y41" i="158"/>
  <c r="FA41" i="158"/>
  <c r="Y40" i="158"/>
  <c r="FA40" i="158"/>
  <c r="Y39" i="158"/>
  <c r="FA39" i="158"/>
  <c r="Y38" i="158"/>
  <c r="FA38" i="158"/>
  <c r="Y37" i="158"/>
  <c r="FA37" i="158"/>
  <c r="Y36" i="158"/>
  <c r="FA36" i="158"/>
  <c r="Y35" i="158"/>
  <c r="FA35" i="158"/>
  <c r="Y34" i="158"/>
  <c r="FA34" i="158"/>
  <c r="Y33" i="158"/>
  <c r="FA33" i="158"/>
  <c r="Y32" i="158"/>
  <c r="FA32" i="158"/>
  <c r="Y31" i="158"/>
  <c r="FA31" i="158"/>
  <c r="Y30" i="158"/>
  <c r="FA30" i="158"/>
  <c r="Y29" i="158"/>
  <c r="FA29" i="158"/>
  <c r="Y28" i="158"/>
  <c r="FA28" i="158"/>
  <c r="Y27" i="158"/>
  <c r="FA27" i="158"/>
  <c r="Y26" i="158"/>
  <c r="FA26" i="158"/>
  <c r="Y25" i="158"/>
  <c r="FA25" i="158"/>
  <c r="Y24" i="158"/>
  <c r="FA24" i="158"/>
  <c r="Y23" i="158"/>
  <c r="FA23" i="158"/>
  <c r="Y22" i="158"/>
  <c r="FA22" i="158"/>
  <c r="Y21" i="158"/>
  <c r="FA21" i="158"/>
  <c r="Y20" i="158"/>
  <c r="FA20" i="158"/>
  <c r="Y19" i="158"/>
  <c r="FA19" i="158"/>
  <c r="Y18" i="158"/>
  <c r="FA18" i="158"/>
  <c r="Y17" i="158"/>
  <c r="FA17" i="158"/>
  <c r="Y16" i="158"/>
  <c r="FA16" i="158"/>
  <c r="Y15" i="158"/>
  <c r="FA15" i="158"/>
  <c r="Y14" i="158"/>
  <c r="FA14" i="158"/>
  <c r="Y13" i="158"/>
  <c r="FA13" i="158"/>
  <c r="Y12" i="158"/>
  <c r="FA12" i="158"/>
  <c r="Y11" i="158"/>
  <c r="FA11" i="158"/>
  <c r="Y10" i="158"/>
  <c r="FA10" i="158"/>
  <c r="Y9" i="158"/>
  <c r="FA9" i="158"/>
  <c r="Y8" i="158"/>
  <c r="FA8" i="158"/>
  <c r="Y7" i="158"/>
  <c r="FA7" i="158"/>
  <c r="Y6" i="158"/>
  <c r="FA6" i="158"/>
  <c r="Y5" i="158"/>
  <c r="FA5" i="158"/>
  <c r="Y4" i="158"/>
  <c r="FA4" i="158"/>
  <c r="Y3" i="158"/>
  <c r="FA3" i="158"/>
  <c r="BC2" i="158"/>
  <c r="AK2" i="158"/>
  <c r="FC2" i="158"/>
  <c r="FM2" i="158"/>
  <c r="BC53" i="158"/>
  <c r="AK53" i="158"/>
  <c r="FC53" i="158"/>
  <c r="FM53" i="158"/>
  <c r="BC52" i="158"/>
  <c r="AK52" i="158"/>
  <c r="FC52" i="158"/>
  <c r="FM52" i="158"/>
  <c r="BC51" i="158"/>
  <c r="AK51" i="158"/>
  <c r="FC51" i="158"/>
  <c r="FM51" i="158"/>
  <c r="BC50" i="158"/>
  <c r="AK50" i="158"/>
  <c r="FC50" i="158"/>
  <c r="FM50" i="158"/>
  <c r="BC49" i="158"/>
  <c r="AK49" i="158"/>
  <c r="FC49" i="158"/>
  <c r="FM49" i="158"/>
  <c r="BC48" i="158"/>
  <c r="AK48" i="158"/>
  <c r="FC48" i="158"/>
  <c r="FM48" i="158"/>
  <c r="BC47" i="158"/>
  <c r="AK47" i="158"/>
  <c r="FC47" i="158"/>
  <c r="FM47" i="158"/>
  <c r="BC46" i="158"/>
  <c r="AK46" i="158"/>
  <c r="FC46" i="158"/>
  <c r="FM46" i="158"/>
  <c r="BC45" i="158"/>
  <c r="AK45" i="158"/>
  <c r="FC45" i="158"/>
  <c r="FM45" i="158"/>
  <c r="BC44" i="158"/>
  <c r="AK44" i="158"/>
  <c r="FC44" i="158"/>
  <c r="FM44" i="158"/>
  <c r="BC43" i="158"/>
  <c r="AK43" i="158"/>
  <c r="FC43" i="158"/>
  <c r="FM43" i="158"/>
  <c r="BC42" i="158"/>
  <c r="AK42" i="158"/>
  <c r="FC42" i="158"/>
  <c r="FM42" i="158"/>
  <c r="BC41" i="158"/>
  <c r="AK41" i="158"/>
  <c r="FC41" i="158"/>
  <c r="FM41" i="158"/>
  <c r="BC40" i="158"/>
  <c r="AK40" i="158"/>
  <c r="FC40" i="158"/>
  <c r="FM40" i="158"/>
  <c r="BC39" i="158"/>
  <c r="AK39" i="158"/>
  <c r="FC39" i="158"/>
  <c r="FM39" i="158"/>
  <c r="BC38" i="158"/>
  <c r="AK38" i="158"/>
  <c r="FC38" i="158"/>
  <c r="FM38" i="158"/>
  <c r="BC37" i="158"/>
  <c r="AK37" i="158"/>
  <c r="FC37" i="158"/>
  <c r="FM37" i="158"/>
  <c r="BC36" i="158"/>
  <c r="AK36" i="158"/>
  <c r="FC36" i="158"/>
  <c r="FM36" i="158"/>
  <c r="BC35" i="158"/>
  <c r="AK35" i="158"/>
  <c r="FC35" i="158"/>
  <c r="FM35" i="158"/>
  <c r="BC34" i="158"/>
  <c r="AK34" i="158"/>
  <c r="FC34" i="158"/>
  <c r="FM34" i="158"/>
  <c r="BC33" i="158"/>
  <c r="AK33" i="158"/>
  <c r="FC33" i="158"/>
  <c r="FM33" i="158"/>
  <c r="BC32" i="158"/>
  <c r="AK32" i="158"/>
  <c r="FC32" i="158"/>
  <c r="FM32" i="158"/>
  <c r="BC31" i="158"/>
  <c r="AK31" i="158"/>
  <c r="FC31" i="158"/>
  <c r="FM31" i="158"/>
  <c r="BC30" i="158"/>
  <c r="AK30" i="158"/>
  <c r="FC30" i="158"/>
  <c r="FM30" i="158"/>
  <c r="BC29" i="158"/>
  <c r="AK29" i="158"/>
  <c r="FC29" i="158"/>
  <c r="FM29" i="158"/>
  <c r="BC28" i="158"/>
  <c r="AK28" i="158"/>
  <c r="FC28" i="158"/>
  <c r="FM28" i="158"/>
  <c r="BC27" i="158"/>
  <c r="AK27" i="158"/>
  <c r="FC27" i="158"/>
  <c r="FM27" i="158"/>
  <c r="BC26" i="158"/>
  <c r="AK26" i="158"/>
  <c r="FC26" i="158"/>
  <c r="FM26" i="158"/>
  <c r="BC25" i="158"/>
  <c r="AK25" i="158"/>
  <c r="FC25" i="158"/>
  <c r="FM25" i="158"/>
  <c r="BC24" i="158"/>
  <c r="AK24" i="158"/>
  <c r="FC24" i="158"/>
  <c r="FM24" i="158"/>
  <c r="BC23" i="158"/>
  <c r="AK23" i="158"/>
  <c r="FC23" i="158"/>
  <c r="FM23" i="158"/>
  <c r="BC22" i="158"/>
  <c r="AK22" i="158"/>
  <c r="FC22" i="158"/>
  <c r="FM22" i="158"/>
  <c r="BC21" i="158"/>
  <c r="AK21" i="158"/>
  <c r="FC21" i="158"/>
  <c r="FM21" i="158"/>
  <c r="BC20" i="158"/>
  <c r="AK20" i="158"/>
  <c r="FC20" i="158"/>
  <c r="FM20" i="158"/>
  <c r="BC19" i="158"/>
  <c r="AK19" i="158"/>
  <c r="FC19" i="158"/>
  <c r="FM19" i="158"/>
  <c r="BC18" i="158"/>
  <c r="AK18" i="158"/>
  <c r="FC18" i="158"/>
  <c r="FM18" i="158"/>
  <c r="BC17" i="158"/>
  <c r="AK17" i="158"/>
  <c r="FC17" i="158"/>
  <c r="FM17" i="158"/>
  <c r="BC16" i="158"/>
  <c r="AK16" i="158"/>
  <c r="FC16" i="158"/>
  <c r="FM16" i="158"/>
  <c r="BC15" i="158"/>
  <c r="AK15" i="158"/>
  <c r="FC15" i="158"/>
  <c r="FM15" i="158"/>
  <c r="BC14" i="158"/>
  <c r="AK14" i="158"/>
  <c r="FC14" i="158"/>
  <c r="FM14" i="158"/>
  <c r="BC13" i="158"/>
  <c r="AK13" i="158"/>
  <c r="FC13" i="158"/>
  <c r="FM13" i="158"/>
  <c r="BC12" i="158"/>
  <c r="AK12" i="158"/>
  <c r="FC12" i="158"/>
  <c r="FM12" i="158"/>
  <c r="BC11" i="158"/>
  <c r="AK11" i="158"/>
  <c r="FC11" i="158"/>
  <c r="FM11" i="158"/>
  <c r="BC10" i="158"/>
  <c r="AK10" i="158"/>
  <c r="FC10" i="158"/>
  <c r="FM10" i="158"/>
  <c r="BC9" i="158"/>
  <c r="AK9" i="158"/>
  <c r="FC9" i="158"/>
  <c r="FM9" i="158"/>
  <c r="BC8" i="158"/>
  <c r="AK8" i="158"/>
  <c r="FC8" i="158"/>
  <c r="FM8" i="158"/>
  <c r="BC7" i="158"/>
  <c r="AK7" i="158"/>
  <c r="FC7" i="158"/>
  <c r="FM7" i="158"/>
  <c r="BC6" i="158"/>
  <c r="AK6" i="158"/>
  <c r="FC6" i="158"/>
  <c r="FM6" i="158"/>
  <c r="BC5" i="158"/>
  <c r="AK5" i="158"/>
  <c r="FC5" i="158"/>
  <c r="FM5" i="158"/>
  <c r="BC4" i="158"/>
  <c r="AK4" i="158"/>
  <c r="FC4" i="158"/>
  <c r="FM4" i="158"/>
  <c r="BC3" i="158"/>
  <c r="AK3" i="158"/>
  <c r="FC3" i="158"/>
  <c r="FM3" i="158"/>
  <c r="AV2" i="158"/>
  <c r="FY2" i="158"/>
  <c r="AV53" i="158"/>
  <c r="FY53" i="158"/>
  <c r="AV52" i="158"/>
  <c r="FY52" i="158"/>
  <c r="AV51" i="158"/>
  <c r="FY51" i="158"/>
  <c r="AV50" i="158"/>
  <c r="FY50" i="158"/>
  <c r="AV49" i="158"/>
  <c r="FY49" i="158"/>
  <c r="AV48" i="158"/>
  <c r="FY48" i="158"/>
  <c r="AV47" i="158"/>
  <c r="FY47" i="158"/>
  <c r="AV46" i="158"/>
  <c r="FY46" i="158"/>
  <c r="AV45" i="158"/>
  <c r="FY45" i="158"/>
  <c r="AV44" i="158"/>
  <c r="FY44" i="158"/>
  <c r="AV43" i="158"/>
  <c r="FY43" i="158"/>
  <c r="AV42" i="158"/>
  <c r="FY42" i="158"/>
  <c r="AV41" i="158"/>
  <c r="FY41" i="158"/>
  <c r="AV40" i="158"/>
  <c r="FY40" i="158"/>
  <c r="AV39" i="158"/>
  <c r="FY39" i="158"/>
  <c r="AV38" i="158"/>
  <c r="FY38" i="158"/>
  <c r="AV37" i="158"/>
  <c r="FY37" i="158"/>
  <c r="AV36" i="158"/>
  <c r="FY36" i="158"/>
  <c r="AV35" i="158"/>
  <c r="FY35" i="158"/>
  <c r="AV34" i="158"/>
  <c r="FY34" i="158"/>
  <c r="AV33" i="158"/>
  <c r="FY33" i="158"/>
  <c r="AV32" i="158"/>
  <c r="FY32" i="158"/>
  <c r="AV31" i="158"/>
  <c r="FY31" i="158"/>
  <c r="AV30" i="158"/>
  <c r="FY30" i="158"/>
  <c r="AV29" i="158"/>
  <c r="FY29" i="158"/>
  <c r="AV28" i="158"/>
  <c r="FY28" i="158"/>
  <c r="AV27" i="158"/>
  <c r="FY27" i="158"/>
  <c r="AV26" i="158"/>
  <c r="FY26" i="158"/>
  <c r="AV25" i="158"/>
  <c r="FY25" i="158"/>
  <c r="AV24" i="158"/>
  <c r="FY24" i="158"/>
  <c r="AV23" i="158"/>
  <c r="FY23" i="158"/>
  <c r="AV22" i="158"/>
  <c r="FY22" i="158"/>
  <c r="AV21" i="158"/>
  <c r="FY21" i="158"/>
  <c r="AV20" i="158"/>
  <c r="FY20" i="158"/>
  <c r="AV19" i="158"/>
  <c r="FY19" i="158"/>
  <c r="AV18" i="158"/>
  <c r="FY18" i="158"/>
  <c r="AV17" i="158"/>
  <c r="FY17" i="158"/>
  <c r="AV16" i="158"/>
  <c r="FY16" i="158"/>
  <c r="AV15" i="158"/>
  <c r="FY15" i="158"/>
  <c r="AV14" i="158"/>
  <c r="FY14" i="158"/>
  <c r="AV13" i="158"/>
  <c r="FY13" i="158"/>
  <c r="AV12" i="158"/>
  <c r="FY12" i="158"/>
  <c r="AV11" i="158"/>
  <c r="FY11" i="158"/>
  <c r="AV10" i="158"/>
  <c r="FY10" i="158"/>
  <c r="AV9" i="158"/>
  <c r="FY9" i="158"/>
  <c r="AV8" i="158"/>
  <c r="FY8" i="158"/>
  <c r="AV7" i="158"/>
  <c r="FY7" i="158"/>
  <c r="AV6" i="158"/>
  <c r="FY6" i="158"/>
  <c r="AV5" i="158"/>
  <c r="FY5" i="158"/>
  <c r="AV4" i="158"/>
  <c r="FY4" i="158"/>
  <c r="AV3" i="158"/>
  <c r="FY3" i="158"/>
  <c r="GK2" i="158"/>
  <c r="GK53" i="158"/>
  <c r="GK52" i="158"/>
  <c r="GK51" i="158"/>
  <c r="GK50" i="158"/>
  <c r="GK49" i="158"/>
  <c r="GK48" i="158"/>
  <c r="GK47" i="158"/>
  <c r="GK46" i="158"/>
  <c r="GK45" i="158"/>
  <c r="GK44" i="158"/>
  <c r="GK43" i="158"/>
  <c r="GK42" i="158"/>
  <c r="GK41" i="158"/>
  <c r="GK40" i="158"/>
  <c r="GK39" i="158"/>
  <c r="GK38" i="158"/>
  <c r="GK37" i="158"/>
  <c r="GK36" i="158"/>
  <c r="GK35" i="158"/>
  <c r="GK34" i="158"/>
  <c r="GK33" i="158"/>
  <c r="GK32" i="158"/>
  <c r="GK31" i="158"/>
  <c r="GK30" i="158"/>
  <c r="GK29" i="158"/>
  <c r="GK28" i="158"/>
  <c r="GK27" i="158"/>
  <c r="GK26" i="158"/>
  <c r="GK25" i="158"/>
  <c r="GK24" i="158"/>
  <c r="GK23" i="158"/>
  <c r="GK22" i="158"/>
  <c r="GK21" i="158"/>
  <c r="GK20" i="158"/>
  <c r="GK19" i="158"/>
  <c r="GK18" i="158"/>
  <c r="GK17" i="158"/>
  <c r="GK16" i="158"/>
  <c r="GK15" i="158"/>
  <c r="GK14" i="158"/>
  <c r="GK13" i="158"/>
  <c r="GK12" i="158"/>
  <c r="GK11" i="158"/>
  <c r="GK10" i="158"/>
  <c r="GK9" i="158"/>
  <c r="GK8" i="158"/>
  <c r="GK7" i="158"/>
  <c r="GK6" i="158"/>
  <c r="GK5" i="158"/>
  <c r="GK4" i="158"/>
  <c r="GK3" i="158"/>
  <c r="AZ2" i="158"/>
  <c r="BB2" i="158"/>
  <c r="BI2" i="158"/>
  <c r="CG2" i="158"/>
  <c r="HI2" i="158"/>
  <c r="AZ53" i="158"/>
  <c r="BB53" i="158"/>
  <c r="BI53" i="158"/>
  <c r="CG53" i="158"/>
  <c r="HI53" i="158"/>
  <c r="AZ52" i="158"/>
  <c r="BB52" i="158"/>
  <c r="BI52" i="158"/>
  <c r="CG52" i="158"/>
  <c r="HI52" i="158"/>
  <c r="AZ51" i="158"/>
  <c r="BB51" i="158"/>
  <c r="BI51" i="158"/>
  <c r="CG51" i="158"/>
  <c r="HI51" i="158"/>
  <c r="AZ50" i="158"/>
  <c r="BB50" i="158"/>
  <c r="BI50" i="158"/>
  <c r="CG50" i="158"/>
  <c r="HI50" i="158"/>
  <c r="AZ49" i="158"/>
  <c r="BB49" i="158"/>
  <c r="BI49" i="158"/>
  <c r="CG49" i="158"/>
  <c r="HI49" i="158"/>
  <c r="AZ48" i="158"/>
  <c r="BB48" i="158"/>
  <c r="BI48" i="158"/>
  <c r="CG48" i="158"/>
  <c r="HI48" i="158"/>
  <c r="AZ47" i="158"/>
  <c r="BB47" i="158"/>
  <c r="BI47" i="158"/>
  <c r="CG47" i="158"/>
  <c r="HI47" i="158"/>
  <c r="AZ46" i="158"/>
  <c r="BB46" i="158"/>
  <c r="BI46" i="158"/>
  <c r="CG46" i="158"/>
  <c r="HI46" i="158"/>
  <c r="AZ45" i="158"/>
  <c r="BB45" i="158"/>
  <c r="BI45" i="158"/>
  <c r="CG45" i="158"/>
  <c r="HI45" i="158"/>
  <c r="AZ44" i="158"/>
  <c r="BB44" i="158"/>
  <c r="BI44" i="158"/>
  <c r="CG44" i="158"/>
  <c r="HI44" i="158"/>
  <c r="AZ43" i="158"/>
  <c r="BB43" i="158"/>
  <c r="BI43" i="158"/>
  <c r="CG43" i="158"/>
  <c r="HI43" i="158"/>
  <c r="AZ42" i="158"/>
  <c r="BB42" i="158"/>
  <c r="BI42" i="158"/>
  <c r="CG42" i="158"/>
  <c r="HI42" i="158"/>
  <c r="AZ41" i="158"/>
  <c r="BB41" i="158"/>
  <c r="BI41" i="158"/>
  <c r="CG41" i="158"/>
  <c r="HI41" i="158"/>
  <c r="AZ40" i="158"/>
  <c r="BB40" i="158"/>
  <c r="BI40" i="158"/>
  <c r="CG40" i="158"/>
  <c r="HI40" i="158"/>
  <c r="AZ39" i="158"/>
  <c r="BB39" i="158"/>
  <c r="BI39" i="158"/>
  <c r="CG39" i="158"/>
  <c r="HI39" i="158"/>
  <c r="AZ38" i="158"/>
  <c r="BB38" i="158"/>
  <c r="BI38" i="158"/>
  <c r="CG38" i="158"/>
  <c r="HI38" i="158"/>
  <c r="AZ37" i="158"/>
  <c r="BB37" i="158"/>
  <c r="BI37" i="158"/>
  <c r="CG37" i="158"/>
  <c r="HI37" i="158"/>
  <c r="AZ36" i="158"/>
  <c r="BB36" i="158"/>
  <c r="BI36" i="158"/>
  <c r="CG36" i="158"/>
  <c r="HI36" i="158"/>
  <c r="AZ35" i="158"/>
  <c r="BB35" i="158"/>
  <c r="BI35" i="158"/>
  <c r="CG35" i="158"/>
  <c r="HI35" i="158"/>
  <c r="AZ34" i="158"/>
  <c r="BB34" i="158"/>
  <c r="BI34" i="158"/>
  <c r="CG34" i="158"/>
  <c r="HI34" i="158"/>
  <c r="AZ33" i="158"/>
  <c r="BB33" i="158"/>
  <c r="BI33" i="158"/>
  <c r="CG33" i="158"/>
  <c r="HI33" i="158"/>
  <c r="AZ32" i="158"/>
  <c r="BB32" i="158"/>
  <c r="BI32" i="158"/>
  <c r="CG32" i="158"/>
  <c r="HI32" i="158"/>
  <c r="AZ31" i="158"/>
  <c r="BB31" i="158"/>
  <c r="BI31" i="158"/>
  <c r="CG31" i="158"/>
  <c r="HI31" i="158"/>
  <c r="AZ30" i="158"/>
  <c r="BB30" i="158"/>
  <c r="BI30" i="158"/>
  <c r="CG30" i="158"/>
  <c r="HI30" i="158"/>
  <c r="AZ29" i="158"/>
  <c r="BB29" i="158"/>
  <c r="BI29" i="158"/>
  <c r="CG29" i="158"/>
  <c r="HI29" i="158"/>
  <c r="AZ28" i="158"/>
  <c r="BB28" i="158"/>
  <c r="BI28" i="158"/>
  <c r="CG28" i="158"/>
  <c r="HI28" i="158"/>
  <c r="AZ27" i="158"/>
  <c r="BB27" i="158"/>
  <c r="BI27" i="158"/>
  <c r="CG27" i="158"/>
  <c r="HI27" i="158"/>
  <c r="AZ26" i="158"/>
  <c r="BB26" i="158"/>
  <c r="BI26" i="158"/>
  <c r="CG26" i="158"/>
  <c r="HI26" i="158"/>
  <c r="AZ25" i="158"/>
  <c r="BB25" i="158"/>
  <c r="BI25" i="158"/>
  <c r="CG25" i="158"/>
  <c r="HI25" i="158"/>
  <c r="AZ24" i="158"/>
  <c r="BB24" i="158"/>
  <c r="BI24" i="158"/>
  <c r="CG24" i="158"/>
  <c r="HI24" i="158"/>
  <c r="AZ23" i="158"/>
  <c r="BB23" i="158"/>
  <c r="BI23" i="158"/>
  <c r="CG23" i="158"/>
  <c r="HI23" i="158"/>
  <c r="AZ22" i="158"/>
  <c r="BB22" i="158"/>
  <c r="BI22" i="158"/>
  <c r="CG22" i="158"/>
  <c r="HI22" i="158"/>
  <c r="AZ21" i="158"/>
  <c r="BB21" i="158"/>
  <c r="BI21" i="158"/>
  <c r="CG21" i="158"/>
  <c r="HI21" i="158"/>
  <c r="AZ20" i="158"/>
  <c r="BB20" i="158"/>
  <c r="BI20" i="158"/>
  <c r="CG20" i="158"/>
  <c r="HI20" i="158"/>
  <c r="AZ19" i="158"/>
  <c r="BB19" i="158"/>
  <c r="BI19" i="158"/>
  <c r="CG19" i="158"/>
  <c r="HI19" i="158"/>
  <c r="AZ18" i="158"/>
  <c r="BB18" i="158"/>
  <c r="BI18" i="158"/>
  <c r="CG18" i="158"/>
  <c r="HI18" i="158"/>
  <c r="AZ17" i="158"/>
  <c r="BB17" i="158"/>
  <c r="BI17" i="158"/>
  <c r="CG17" i="158"/>
  <c r="HI17" i="158"/>
  <c r="AZ16" i="158"/>
  <c r="BB16" i="158"/>
  <c r="BI16" i="158"/>
  <c r="CG16" i="158"/>
  <c r="HI16" i="158"/>
  <c r="AZ15" i="158"/>
  <c r="BB15" i="158"/>
  <c r="BI15" i="158"/>
  <c r="CG15" i="158"/>
  <c r="HI15" i="158"/>
  <c r="AZ14" i="158"/>
  <c r="BB14" i="158"/>
  <c r="BI14" i="158"/>
  <c r="CG14" i="158"/>
  <c r="HI14" i="158"/>
  <c r="AZ13" i="158"/>
  <c r="BB13" i="158"/>
  <c r="BI13" i="158"/>
  <c r="CG13" i="158"/>
  <c r="HI13" i="158"/>
  <c r="AZ12" i="158"/>
  <c r="BB12" i="158"/>
  <c r="BI12" i="158"/>
  <c r="CG12" i="158"/>
  <c r="HI12" i="158"/>
  <c r="AZ11" i="158"/>
  <c r="BB11" i="158"/>
  <c r="BI11" i="158"/>
  <c r="CG11" i="158"/>
  <c r="HI11" i="158"/>
  <c r="AZ10" i="158"/>
  <c r="BB10" i="158"/>
  <c r="BI10" i="158"/>
  <c r="CG10" i="158"/>
  <c r="HI10" i="158"/>
  <c r="AZ9" i="158"/>
  <c r="BB9" i="158"/>
  <c r="BI9" i="158"/>
  <c r="CG9" i="158"/>
  <c r="HI9" i="158"/>
  <c r="AZ8" i="158"/>
  <c r="BB8" i="158"/>
  <c r="BI8" i="158"/>
  <c r="CG8" i="158"/>
  <c r="HI8" i="158"/>
  <c r="AZ7" i="158"/>
  <c r="BB7" i="158"/>
  <c r="BI7" i="158"/>
  <c r="CG7" i="158"/>
  <c r="HI7" i="158"/>
  <c r="AZ6" i="158"/>
  <c r="BB6" i="158"/>
  <c r="BI6" i="158"/>
  <c r="CG6" i="158"/>
  <c r="HI6" i="158"/>
  <c r="AZ5" i="158"/>
  <c r="BB5" i="158"/>
  <c r="BI5" i="158"/>
  <c r="CG5" i="158"/>
  <c r="HI5" i="158"/>
  <c r="AZ4" i="158"/>
  <c r="BB4" i="158"/>
  <c r="BI4" i="158"/>
  <c r="CG4" i="158"/>
  <c r="HI4" i="158"/>
  <c r="AZ3" i="158"/>
  <c r="BB3" i="158"/>
  <c r="BI3" i="158"/>
  <c r="CG3" i="158"/>
  <c r="HI3" i="158"/>
</calcChain>
</file>

<file path=xl/comments1.xml><?xml version="1.0" encoding="utf-8"?>
<comments xmlns="http://schemas.openxmlformats.org/spreadsheetml/2006/main">
  <authors>
    <author>Microsoft Office User</author>
  </authors>
  <commentList>
    <comment ref="Y44" authorId="0">
      <text>
        <r>
          <rPr>
            <b/>
            <sz val="10"/>
            <color indexed="81"/>
            <rFont val="Calibri"/>
          </rPr>
          <t>Microsoft Office User:</t>
        </r>
        <r>
          <rPr>
            <sz val="10"/>
            <color indexed="81"/>
            <rFont val="Calibri"/>
          </rPr>
          <t xml:space="preserve">
See W55
</t>
        </r>
      </text>
    </comment>
  </commentList>
</comments>
</file>

<file path=xl/comments2.xml><?xml version="1.0" encoding="utf-8"?>
<comments xmlns="http://schemas.openxmlformats.org/spreadsheetml/2006/main">
  <authors>
    <author>gennady</author>
  </authors>
  <commentList>
    <comment ref="I1" authorId="0">
      <text>
        <r>
          <rPr>
            <b/>
            <sz val="14"/>
            <color indexed="10"/>
            <rFont val="Tahoma"/>
            <family val="2"/>
          </rPr>
          <t>Type Quarter</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3.xml><?xml version="1.0" encoding="utf-8"?>
<comments xmlns="http://schemas.openxmlformats.org/spreadsheetml/2006/main">
  <authors>
    <author>gennady</author>
  </authors>
  <commentList>
    <comment ref="I1" authorId="0">
      <text>
        <r>
          <rPr>
            <b/>
            <sz val="14"/>
            <color indexed="10"/>
            <rFont val="Tahoma"/>
            <family val="2"/>
          </rPr>
          <t>Type Quarter</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4.xml><?xml version="1.0" encoding="utf-8"?>
<comments xmlns="http://schemas.openxmlformats.org/spreadsheetml/2006/main">
  <authors>
    <author>gennady</author>
  </authors>
  <commentList>
    <comment ref="K1" authorId="0">
      <text>
        <r>
          <rPr>
            <b/>
            <sz val="14"/>
            <color indexed="10"/>
            <rFont val="Tahoma"/>
            <family val="2"/>
          </rPr>
          <t>Type Quarter</t>
        </r>
        <r>
          <rPr>
            <sz val="8"/>
            <color indexed="81"/>
            <rFont val="Tahoma"/>
          </rPr>
          <t xml:space="preserve">
</t>
        </r>
      </text>
    </comment>
    <comment ref="K6" authorId="0">
      <text>
        <r>
          <rPr>
            <b/>
            <sz val="14"/>
            <color indexed="10"/>
            <rFont val="Tahoma"/>
            <family val="2"/>
          </rPr>
          <t xml:space="preserve">Type Year
</t>
        </r>
      </text>
    </comment>
    <comment ref="K8" authorId="0">
      <text>
        <r>
          <rPr>
            <b/>
            <sz val="10"/>
            <color indexed="10"/>
            <rFont val="Tahoma"/>
            <family val="2"/>
          </rPr>
          <t>Type Year for Garnts Awards</t>
        </r>
        <r>
          <rPr>
            <sz val="10"/>
            <color indexed="10"/>
            <rFont val="Tahoma"/>
            <family val="2"/>
          </rPr>
          <t xml:space="preserve">
</t>
        </r>
      </text>
    </comment>
  </commentList>
</comments>
</file>

<file path=xl/comments5.xml><?xml version="1.0" encoding="utf-8"?>
<comments xmlns="http://schemas.openxmlformats.org/spreadsheetml/2006/main">
  <authors>
    <author>gennady</author>
  </authors>
  <commentList>
    <comment ref="I1" authorId="0">
      <text>
        <r>
          <rPr>
            <b/>
            <sz val="12"/>
            <color indexed="10"/>
            <rFont val="Tahoma"/>
            <family val="2"/>
          </rPr>
          <t>Type Table Name</t>
        </r>
        <r>
          <rPr>
            <sz val="8"/>
            <color indexed="81"/>
            <rFont val="Tahoma"/>
          </rPr>
          <t xml:space="preserve">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6.xml><?xml version="1.0" encoding="utf-8"?>
<comments xmlns="http://schemas.openxmlformats.org/spreadsheetml/2006/main">
  <authors>
    <author>gennady</author>
  </authors>
  <commentList>
    <comment ref="I1" authorId="0">
      <text>
        <r>
          <rPr>
            <b/>
            <sz val="12"/>
            <color indexed="10"/>
            <rFont val="Tahoma"/>
            <family val="2"/>
          </rPr>
          <t>Type Table Name</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7.xml><?xml version="1.0" encoding="utf-8"?>
<comments xmlns="http://schemas.openxmlformats.org/spreadsheetml/2006/main">
  <authors>
    <author>gennady</author>
  </authors>
  <commentList>
    <comment ref="M6" authorId="0">
      <text>
        <r>
          <rPr>
            <b/>
            <sz val="14"/>
            <color indexed="10"/>
            <rFont val="Tahoma"/>
            <family val="2"/>
          </rPr>
          <t xml:space="preserve">Type Year
</t>
        </r>
      </text>
    </comment>
  </commentList>
</comments>
</file>

<file path=xl/comments8.xml><?xml version="1.0" encoding="utf-8"?>
<comments xmlns="http://schemas.openxmlformats.org/spreadsheetml/2006/main">
  <authors>
    <author>gennady</author>
  </authors>
  <commentList>
    <comment ref="M6" authorId="0">
      <text>
        <r>
          <rPr>
            <b/>
            <sz val="14"/>
            <color indexed="10"/>
            <rFont val="Tahoma"/>
            <family val="2"/>
          </rPr>
          <t xml:space="preserve">Type Year
</t>
        </r>
      </text>
    </comment>
  </commentList>
</comments>
</file>

<file path=xl/comments9.xml><?xml version="1.0" encoding="utf-8"?>
<comments xmlns="http://schemas.openxmlformats.org/spreadsheetml/2006/main">
  <authors>
    <author>gennady</author>
  </authors>
  <commentList>
    <comment ref="I1" authorId="0">
      <text>
        <r>
          <rPr>
            <b/>
            <sz val="12"/>
            <color indexed="10"/>
            <rFont val="Tahoma"/>
            <family val="2"/>
          </rPr>
          <t>Type Table Name</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10.xml><?xml version="1.0" encoding="utf-8"?>
<comments xmlns="http://schemas.openxmlformats.org/spreadsheetml/2006/main">
  <authors>
    <author>gennady</author>
  </authors>
  <commentList>
    <comment ref="I1" authorId="0">
      <text>
        <r>
          <rPr>
            <b/>
            <sz val="12"/>
            <color indexed="10"/>
            <rFont val="Tahoma"/>
            <family val="2"/>
          </rPr>
          <t>Type Table Name</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11.xml><?xml version="1.0" encoding="utf-8"?>
<comments xmlns="http://schemas.openxmlformats.org/spreadsheetml/2006/main">
  <authors>
    <author>gennady</author>
  </authors>
  <commentList>
    <comment ref="M6" authorId="0">
      <text>
        <r>
          <rPr>
            <b/>
            <sz val="14"/>
            <color indexed="10"/>
            <rFont val="Tahoma"/>
            <family val="2"/>
          </rPr>
          <t xml:space="preserve">Type Year
</t>
        </r>
      </text>
    </comment>
  </commentList>
</comments>
</file>

<file path=xl/comments12.xml><?xml version="1.0" encoding="utf-8"?>
<comments xmlns="http://schemas.openxmlformats.org/spreadsheetml/2006/main">
  <authors>
    <author>gennady</author>
  </authors>
  <commentList>
    <comment ref="I1" authorId="0">
      <text>
        <r>
          <rPr>
            <b/>
            <sz val="12"/>
            <color indexed="10"/>
            <rFont val="Tahoma"/>
            <family val="2"/>
          </rPr>
          <t>Type Table Name</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13.xml><?xml version="1.0" encoding="utf-8"?>
<comments xmlns="http://schemas.openxmlformats.org/spreadsheetml/2006/main">
  <authors>
    <author>gennady</author>
  </authors>
  <commentList>
    <comment ref="I1" authorId="0">
      <text>
        <r>
          <rPr>
            <b/>
            <sz val="12"/>
            <color indexed="10"/>
            <rFont val="Tahoma"/>
            <family val="2"/>
          </rPr>
          <t>Type Table Name</t>
        </r>
        <r>
          <rPr>
            <sz val="8"/>
            <color indexed="81"/>
            <rFont val="Tahoma"/>
          </rPr>
          <t xml:space="preserve">
</t>
        </r>
      </text>
    </comment>
    <comment ref="I6" authorId="0">
      <text>
        <r>
          <rPr>
            <b/>
            <sz val="14"/>
            <color indexed="10"/>
            <rFont val="Tahoma"/>
            <family val="2"/>
          </rPr>
          <t xml:space="preserve">Type Year
</t>
        </r>
      </text>
    </comment>
    <comment ref="I8" authorId="0">
      <text>
        <r>
          <rPr>
            <b/>
            <sz val="10"/>
            <color indexed="10"/>
            <rFont val="Tahoma"/>
            <family val="2"/>
          </rPr>
          <t>Type Year for Garnts Awards</t>
        </r>
        <r>
          <rPr>
            <sz val="10"/>
            <color indexed="10"/>
            <rFont val="Tahoma"/>
            <family val="2"/>
          </rPr>
          <t xml:space="preserve">
</t>
        </r>
      </text>
    </comment>
  </commentList>
</comments>
</file>

<file path=xl/comments14.xml><?xml version="1.0" encoding="utf-8"?>
<comments xmlns="http://schemas.openxmlformats.org/spreadsheetml/2006/main">
  <authors>
    <author>Department of Health and Human Services</author>
  </authors>
  <commentList>
    <comment ref="E2" authorId="0">
      <text>
        <r>
          <rPr>
            <b/>
            <sz val="8"/>
            <color indexed="81"/>
            <rFont val="Tahoma"/>
            <family val="2"/>
          </rPr>
          <t>Footnote1:</t>
        </r>
        <r>
          <rPr>
            <sz val="8"/>
            <color indexed="81"/>
            <rFont val="Tahoma"/>
          </rPr>
          <t xml:space="preserve">
• TANF rules do not permit States to transfer reserved (prior-year) funds to either the Social Services Block Grant (SSBG) Program or the Child Care Development Fund (CCDF). Positive amounts for TANF transfers using prior-year Funds may be due to an accounting adjustment or error. States may expend reserved TANF funds only on benefits that specifically meet the definition of “assistance.” As a result of the limitation on the use of reserved Federal TANF funds, we advised that States that they must obligate by September 30 of the current fiscal year any funds for expenditures on non-assistance. States must liquidate these obligations by September 30 of the immediately succeeding Federal fiscal year for which the funds were awarded. As a result, any FY 2010 expenditures on nonassistance using TANF funds from FY 2009 or earlier may be due to an accounting adjustment or error. Funds transferred back to the TANF program that were not obligated and liquidated within the program deadlines are reported as negative amounts. </t>
        </r>
      </text>
    </comment>
    <comment ref="D3" authorId="0">
      <text>
        <r>
          <rPr>
            <b/>
            <sz val="8"/>
            <color indexed="81"/>
            <rFont val="Tahoma"/>
            <family val="2"/>
          </rPr>
          <t>Footnote2:</t>
        </r>
        <r>
          <rPr>
            <sz val="8"/>
            <color indexed="81"/>
            <rFont val="Tahoma"/>
          </rPr>
          <t xml:space="preserve">
• The amount reported in this column is the total amount of federal funds awarded this year and funds remaining from previous years.</t>
        </r>
      </text>
    </comment>
  </commentList>
</comments>
</file>

<file path=xl/sharedStrings.xml><?xml version="1.0" encoding="utf-8"?>
<sst xmlns="http://schemas.openxmlformats.org/spreadsheetml/2006/main" count="11163" uniqueCount="950">
  <si>
    <t>B.2.: Federal TANF and State MOE Expenditures on Assistance in FY 2013</t>
  </si>
  <si>
    <t>STATE</t>
  </si>
  <si>
    <t>TOTAL EXPENDITURES ON ASSISTANCE</t>
  </si>
  <si>
    <t>BASIC ASSISTANCE</t>
  </si>
  <si>
    <t>CHILD CARE</t>
  </si>
  <si>
    <t>TRANSPORTATION AND SUPPORTIVE SERVICES</t>
  </si>
  <si>
    <t xml:space="preserve">ASSISTANCE UNDER PRIOR LAW </t>
  </si>
  <si>
    <t>U.S. TOTAL</t>
  </si>
  <si>
    <t>ALABAMA</t>
  </si>
  <si>
    <t>ALASKA</t>
  </si>
  <si>
    <t>ARIZONA</t>
  </si>
  <si>
    <t>ARKANSAS</t>
  </si>
  <si>
    <t>CALIFORNIA</t>
  </si>
  <si>
    <t>COLORADO</t>
  </si>
  <si>
    <t>CONNECTICUT</t>
  </si>
  <si>
    <t>DELAWARE</t>
  </si>
  <si>
    <t>DIST.OF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</si>
  <si>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</si>
  <si>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</si>
  <si>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</si>
  <si>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</si>
  <si>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</si>
  <si>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</si>
  <si>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</si>
  <si>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</si>
  <si>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</si>
  <si>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</si>
  <si>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</si>
  <si>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</si>
  <si>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</si>
  <si>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</si>
  <si>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</si>
  <si>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</si>
  <si>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</si>
  <si>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</si>
  <si>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</si>
  <si>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</si>
  <si>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</si>
  <si>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</si>
  <si>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</si>
  <si>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</si>
  <si>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</si>
  <si>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</si>
  <si>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</si>
  <si>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</si>
  <si>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</si>
  <si>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</si>
  <si>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</si>
  <si>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</si>
  <si>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</si>
  <si>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</si>
  <si>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</si>
  <si>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</si>
  <si>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</si>
  <si>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</si>
  <si>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</si>
  <si>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</si>
  <si>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</si>
  <si>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</si>
  <si>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B.3.: Federal TANF and State MOE Expenditures on Non-Assistance in FY 2013</t>
  </si>
  <si>
    <t>TOTAL EXPENDITURES ON NON-ASSISTANCE</t>
  </si>
  <si>
    <t>WORK RELATED ACTIVITIES/ EXPENSES</t>
  </si>
  <si>
    <t>TRANSPORTATION</t>
  </si>
  <si>
    <t>INDIVIDUAL DEVELOPMENT ACCOUNTS</t>
  </si>
  <si>
    <t>REFUNDABLE EITC</t>
  </si>
  <si>
    <t>OTHER REFUNDABLE TAX CREDITS</t>
  </si>
  <si>
    <t>NON-RECURRENT SHORT-TERM BENEFITS</t>
  </si>
  <si>
    <t xml:space="preserve"> PREVENTION OF OUT OF WEDLOCK PREGNANCIES</t>
  </si>
  <si>
    <t>TWO-PARENT FAMILY FORMATION AND MAINTENANCE</t>
  </si>
  <si>
    <t>ADMINISTRATION</t>
  </si>
  <si>
    <t>SYSTEMS</t>
  </si>
  <si>
    <t xml:space="preserve">NON- ASSISTANCE UNDER PRIOR LAW </t>
  </si>
  <si>
    <t>OTHER</t>
  </si>
  <si>
    <t>B.1.:Summary of Federal TANF and State MOE Expenditures in FY 2013</t>
  </si>
  <si>
    <t>TOTAL ASSISTANCE AND NON-ASSISTANCE EXPENDITURES</t>
  </si>
  <si>
    <t>ASSISTANCE</t>
  </si>
  <si>
    <t xml:space="preserve"> NON-ASSISTANCE</t>
  </si>
  <si>
    <t>Fiscal year</t>
  </si>
  <si>
    <t>Sheet</t>
  </si>
  <si>
    <t>raw_2013_assist</t>
  </si>
  <si>
    <t>raw_2013_non</t>
  </si>
  <si>
    <t>raw_2013_tot</t>
  </si>
  <si>
    <t>Original sheet</t>
  </si>
  <si>
    <t>Total Federal &amp; State Expenditures</t>
  </si>
  <si>
    <t>Fed &amp; State Assistance</t>
  </si>
  <si>
    <t>Fed &amp; State Non-Assistance</t>
  </si>
  <si>
    <t xml:space="preserve">FY 2013 </t>
  </si>
  <si>
    <t xml:space="preserve">FY 2012 </t>
  </si>
  <si>
    <t>FY 2011</t>
  </si>
  <si>
    <t>FY 2010</t>
  </si>
  <si>
    <t>FY 2009</t>
  </si>
  <si>
    <t>FY 2008</t>
  </si>
  <si>
    <t xml:space="preserve">FY 2014 </t>
  </si>
  <si>
    <t>B.1.:Summary of Federal TANF and State MOE Expenditures in FY 2014</t>
  </si>
  <si>
    <t>B.3.: Federal TANF and State MOE Expenditures on Non-Assistance in FY 2014</t>
  </si>
  <si>
    <t>B.2.: Federal TANF and State MOE Expenditures on Assistance in FY 2014</t>
  </si>
  <si>
    <t>raw_2014_assist</t>
  </si>
  <si>
    <t>raw_2014_non</t>
  </si>
  <si>
    <t>raw_2014_tot</t>
  </si>
  <si>
    <r>
      <t>B.1.:Summary of Federal TANF and State MOE Expenditures in FY 2012</t>
    </r>
    <r>
      <rPr>
        <vertAlign val="superscript"/>
        <sz val="11"/>
        <color indexed="8"/>
        <rFont val="Arial"/>
        <family val="2"/>
      </rPr>
      <t>4</t>
    </r>
  </si>
  <si>
    <t>B.2.: Federal TANF and State MOE Expenditures on Assistance in FY 2012</t>
  </si>
  <si>
    <t>B.3.: Federal TANF and State MOE Expenditures on Non-Assistance in FY 2012</t>
  </si>
  <si>
    <t>raw_2012_assist</t>
  </si>
  <si>
    <t>raw_2012_non</t>
  </si>
  <si>
    <t>raw_2012_tot</t>
  </si>
  <si>
    <t>B.1.:Summary of Federal TANF and State MOE Expenditures in FY 2011</t>
  </si>
  <si>
    <t>B.2.: Federal TANF and State MOE Expenditures on Assistance in FY 2011</t>
  </si>
  <si>
    <t>B.3.: Federal TANF and State MOE Expenditures on Non-Assistance in FY 2011</t>
  </si>
  <si>
    <t>raw_2011_assist</t>
  </si>
  <si>
    <t>raw_2011_non</t>
  </si>
  <si>
    <t>raw_2011_tot</t>
  </si>
  <si>
    <t>B.1.:Summary of Federal TANF and State MOE Expenditures in FY 2010</t>
  </si>
  <si>
    <t>B.2.: Federal TANF and State MOE Expenditures on Assistance in FY 2010</t>
  </si>
  <si>
    <t>B.3.: Federal TANF and State MOE Expenditures on Non-Assistance in FY 2010</t>
  </si>
  <si>
    <t>raw_2010_assist</t>
  </si>
  <si>
    <t>raw_2010_non</t>
  </si>
  <si>
    <t>raw_2010_tot</t>
  </si>
  <si>
    <t>TOTAL</t>
  </si>
  <si>
    <t>5/</t>
  </si>
  <si>
    <t>UNDER PRIOR</t>
  </si>
  <si>
    <t>LAW</t>
  </si>
  <si>
    <t>% OF TOTAL</t>
  </si>
  <si>
    <t>EXPENDITURES</t>
  </si>
  <si>
    <t>LINE 6</t>
  </si>
  <si>
    <t>ON</t>
  </si>
  <si>
    <t>NON-ASSISTANCE</t>
  </si>
  <si>
    <t>WORK RELATED ACTIVITIES</t>
  </si>
  <si>
    <t>Line 6d</t>
  </si>
  <si>
    <t>IDA</t>
  </si>
  <si>
    <t>NON-RECUR</t>
  </si>
  <si>
    <t>SHORT-TERM</t>
  </si>
  <si>
    <t>BENEFITS</t>
  </si>
  <si>
    <t>SPENT ON</t>
  </si>
  <si>
    <t>Total</t>
  </si>
  <si>
    <t>-</t>
  </si>
  <si>
    <t>Data reported by States in Column A on Form ACF-196 Line Items</t>
  </si>
  <si>
    <t>Line 5</t>
  </si>
  <si>
    <t>Line 5a</t>
  </si>
  <si>
    <t>Line 5b</t>
  </si>
  <si>
    <t>Line 5c</t>
  </si>
  <si>
    <t>Line 5d</t>
  </si>
  <si>
    <t>% OF TOTAL EXPENDITURES SPENT ON ASSISTANCE</t>
  </si>
  <si>
    <t>ASSISTANCE UNDER PRIOR LAW</t>
  </si>
  <si>
    <t>PUERTO RICO</t>
  </si>
  <si>
    <t>Percentages 6/</t>
  </si>
  <si>
    <t>Percentages 7/</t>
  </si>
  <si>
    <t>Table A COMBINED FEDERAL FUNDS SPENT IN FY 2008</t>
  </si>
  <si>
    <t>SUMMARY OF EXPENDITURES ON ASSISTANCE IN FY  2008</t>
  </si>
  <si>
    <t>Line 6</t>
  </si>
  <si>
    <t>Line 6a</t>
  </si>
  <si>
    <t>Line 6b</t>
  </si>
  <si>
    <t>Line 6c</t>
  </si>
  <si>
    <t>Line 6e</t>
  </si>
  <si>
    <t>Line 6f</t>
  </si>
  <si>
    <t>Line 6g</t>
  </si>
  <si>
    <t>Line 6l</t>
  </si>
  <si>
    <t>Total of Other Categories of Non-Assistance Lines 6h - 6m</t>
  </si>
  <si>
    <t>% OF TOTAL EXPENDITURES SPENT ON NON-ASSISTANCE</t>
  </si>
  <si>
    <t>OTHER REFUNDABLE TAX CREDIT</t>
  </si>
  <si>
    <t>NON-RECUR SHORT-TERM BENEFITS</t>
  </si>
  <si>
    <t>NON-ASSIST SOLELY UNDER PRIOR LAW</t>
  </si>
  <si>
    <t>Percentages 8/</t>
  </si>
  <si>
    <t>EXPENDITURES ON NON-ASSISTANCE IN FY  2008</t>
  </si>
  <si>
    <t xml:space="preserve">Data reported by States in Column A on Form ACF-196 Line Items </t>
  </si>
  <si>
    <t>TOTAL OF OTHER CATEGORIES OF NON ASSISTANCE (Lines 6h - 6m)</t>
  </si>
  <si>
    <t>Line 6h</t>
  </si>
  <si>
    <t>Line 6i</t>
  </si>
  <si>
    <t>Line 6j</t>
  </si>
  <si>
    <t>% OF TOTAL EXPENDITURES SPENT ON ADMIN</t>
  </si>
  <si>
    <t>Line 6k</t>
  </si>
  <si>
    <t>Line 6m</t>
  </si>
  <si>
    <t>PREGNANCY PREVENTION</t>
  </si>
  <si>
    <t>2 PARENT FORMATION</t>
  </si>
  <si>
    <t>ADMIN</t>
  </si>
  <si>
    <t>BREAKDOWN OF OTHER EXPENDITURES ON NON-ASSISTANCE IN FY  2008</t>
  </si>
  <si>
    <t>B1</t>
  </si>
  <si>
    <t>Data reported by States in Column B on Form ACF-196 Line Items</t>
  </si>
  <si>
    <t>LINE 7</t>
  </si>
  <si>
    <t>TOTAL
EXPENDITURES
ON
ASSISTANCE
(Sum of line 5a,5b&amp;5c)</t>
  </si>
  <si>
    <t>TRANSPORTATION
AND
SUPPORTIVE 
SERVICES</t>
  </si>
  <si>
    <t>TOTAL
EXPENDITURES
(Assistance and Non)</t>
  </si>
  <si>
    <t>TABLE B1 STATE MAINTENANCE OF EFFORT (MOE) EXPENDITURES IN THE TANF PROGRAM IN FY 2008</t>
  </si>
  <si>
    <t>EXPENDITURE OF STATE FUNDS IN FY   2008</t>
  </si>
  <si>
    <t>TABLE B1 STATE MAINTENANCE OF EFFORT (MOE) EXPENDITURES IN THE SEPARATE STATE PROGRAM IN FY 2008</t>
  </si>
  <si>
    <t>Data reported by States in Column C on Form ACF-196 Line Items</t>
  </si>
  <si>
    <t>TOTAL
EXPENDITURES
ON
NON-ASSISTANCE ( See Tables B1 and B2)</t>
  </si>
  <si>
    <t>TOTAL EXPENDITURES ON NON-ASSISTANCE sum of 6a-6m</t>
  </si>
  <si>
    <t>WORK RELATED ACTIVITIES
(break down on table B2)</t>
  </si>
  <si>
    <t>TRANSPORTATION (break down on table B2)</t>
  </si>
  <si>
    <t>NON-RECUR
SHORT-TERM
BENEFITS</t>
  </si>
  <si>
    <t>TABLE B2 STATE MAINTENANCE OF EFFORT (MOE) EXPENDITURES IN THE TANF PROGRAM IN FY 2008</t>
  </si>
  <si>
    <t>B2</t>
  </si>
  <si>
    <t>TABLE B2 STATE MAINTENANCE OF EFFORT (MOE) EXPENDITURES IN THE SEPARATE STATE PROGRAM IN FY 2008</t>
  </si>
  <si>
    <t>C1</t>
  </si>
  <si>
    <t>TABLE C1 STATE MAINTENANCE OF EFFORT (MOE) EXPENDITURES IN THE SEPARATE STATE PROGRAM IN FY 2006</t>
  </si>
  <si>
    <t>EXPENDITURE OF STATE FUNDS IN FY   2006</t>
  </si>
  <si>
    <t>TABLE C1 STATE MAINTENANCE OF EFFORT (MOE) EXPENDITURES IN THE TANF PROGRAM IN FY 2006</t>
  </si>
  <si>
    <t>TOTAL
EXPENDITURES
ON
NON-ASSISTANCE ( See Tables C1 and C2)</t>
  </si>
  <si>
    <t>TABLE C2 STATE MAINTENANCE OF EFFORT (MOE) EXPENDITURES IN THE SEPARATE STATE PROGRAM IN FY 2006</t>
  </si>
  <si>
    <t>C2</t>
  </si>
  <si>
    <t>EXPENDITURES ON NON-ASSISTANCE IN FY  2006</t>
  </si>
  <si>
    <t>TABLE C2 STATE MAINTENANCE OF EFFORT (MOE) EXPENDITURES IN THE TANF PROGRAM IN FY 2006</t>
  </si>
  <si>
    <t>UNLIQUIDATED OBLIGATIONS</t>
  </si>
  <si>
    <t>raw_2008_MOE_SSP_non</t>
  </si>
  <si>
    <t>raw_2008_MOE_SSP_assist</t>
  </si>
  <si>
    <t>raw_2008_MOE_TANF_non</t>
  </si>
  <si>
    <t>raw_2008_MOE_TANF_assist</t>
  </si>
  <si>
    <t>raw_2008_fed_non_2</t>
  </si>
  <si>
    <t>raw_2008_fed_non_1</t>
  </si>
  <si>
    <t>raw_2008_fed_assist</t>
  </si>
  <si>
    <t>Table C2</t>
  </si>
  <si>
    <t>Table C1</t>
  </si>
  <si>
    <t>Table B2</t>
  </si>
  <si>
    <t>Table B1</t>
  </si>
  <si>
    <t>Table A, Breakdown of Other Expenditures on Non-Assistance in FY 2008</t>
  </si>
  <si>
    <t>Table A, Expenditures on Non-Assistance in FY 2008</t>
  </si>
  <si>
    <t>Table A, Summary of Expenditures on Assistance in FY 2008</t>
  </si>
  <si>
    <t>FY 2007</t>
  </si>
  <si>
    <t>raw_2007_MOE_SSP_non</t>
  </si>
  <si>
    <t>raw_2007_MOE_SSP_assist</t>
  </si>
  <si>
    <t>raw_2007_MOE_TANF_non</t>
  </si>
  <si>
    <t>raw_2007_MOE_TANF_assist</t>
  </si>
  <si>
    <t>raw_2007_fed_non_2</t>
  </si>
  <si>
    <t>raw_2007_fed_non_1</t>
  </si>
  <si>
    <t>raw_2007_fed_assist</t>
  </si>
  <si>
    <t>Table A COMBINED FEDERAL FUNDS SPENT IN FY 2007</t>
  </si>
  <si>
    <t>SUMMARY OF EXPENDITURES ON ASSISTANCE IN FY  2007</t>
  </si>
  <si>
    <t>EXPENDITURES ON NON-ASSISTANCE IN FY  2007</t>
  </si>
  <si>
    <t>BREAKDOWN OF OTHER EXPENDITURES ON NON-ASSISTANCE IN FY  2007</t>
  </si>
  <si>
    <t>TABLE B1 STATE MAINTENANCE OF EFFORT (MOE) EXPENDITURES IN THE TANF PROGRAM IN FY 2007</t>
  </si>
  <si>
    <t>EXPENDITURE OF STATE FUNDS IN FY   2007</t>
  </si>
  <si>
    <t>TABLE B1 STATE MAINTENANCE OF EFFORT (MOE) EXPENDITURES IN THE SEPARATE STATE PROGRAM IN FY 2007</t>
  </si>
  <si>
    <t>TABLE B2 STATE MAINTENANCE OF EFFORT (MOE) EXPENDITURES IN THE TANF PROGRAM IN FY 2007</t>
  </si>
  <si>
    <t>TABLE B2 STATE MAINTENANCE OF EFFORT (MOE) EXPENDITURES IN THE SEPARATE STATE PROGRAM IN FY 2007</t>
  </si>
  <si>
    <t>TABLE C1 STATE MAINTENANCE OF EFFORT (MOE) EXPENDITURES IN THE SEPARATE STATE PROGRAM IN FY 2007</t>
  </si>
  <si>
    <t>TABLE C1 STATE MAINTENANCE OF EFFORT (MOE) EXPENDITURES IN THE TANF PROGRAM IN FY 2007</t>
  </si>
  <si>
    <t>TABLE C2 STATE MAINTENANCE OF EFFORT (MOE) EXPENDITURES IN THE SEPARATE STATE PROGRAM IN FY 2007</t>
  </si>
  <si>
    <t>TABLE C2 STATE MAINTENANCE OF EFFORT (MOE) EXPENDITURES IN THE TANF PROGRAM IN FY 2007</t>
  </si>
  <si>
    <t>Line 1</t>
  </si>
  <si>
    <t>Line 2</t>
  </si>
  <si>
    <t>% OF TOTAL TRANSFERRED TO CCDF</t>
  </si>
  <si>
    <t>Line 3</t>
  </si>
  <si>
    <t>% OF TOTAL TRANSFERRED TO SSBG</t>
  </si>
  <si>
    <t>Line 4</t>
  </si>
  <si>
    <t>Line 7</t>
  </si>
  <si>
    <t>Line 9</t>
  </si>
  <si>
    <t>Line 10</t>
  </si>
  <si>
    <t>TOTAL FEDERAL FUNDS</t>
  </si>
  <si>
    <t>TRANSFERRED TO CCDF</t>
  </si>
  <si>
    <t>TRANSFERRED  TO SSBG</t>
  </si>
  <si>
    <t>AVAILABLE FOR TANF</t>
  </si>
  <si>
    <t>EXPENDITURES ON ASSISTANCE</t>
  </si>
  <si>
    <t>EXPENDITURES ON NON- ASSISTANCE</t>
  </si>
  <si>
    <r>
      <t>TOTAL EXPENDITURES</t>
    </r>
    <r>
      <rPr>
        <sz val="8"/>
        <rFont val="Arial Narrow"/>
        <family val="2"/>
      </rPr>
      <t xml:space="preserve"> (Assistance and Non- Assistance)</t>
    </r>
  </si>
  <si>
    <t>UNOBLIGATED BALANCE</t>
  </si>
  <si>
    <t xml:space="preserve">ALABAMA  </t>
  </si>
  <si>
    <t xml:space="preserve">ALASKA </t>
  </si>
  <si>
    <t xml:space="preserve">ARIZONA </t>
  </si>
  <si>
    <t xml:space="preserve">ARKANSAS </t>
  </si>
  <si>
    <t xml:space="preserve">CALIFORNIA </t>
  </si>
  <si>
    <t xml:space="preserve">COLORADO </t>
  </si>
  <si>
    <t xml:space="preserve">CONNECTICUT </t>
  </si>
  <si>
    <t xml:space="preserve">DELAWARE </t>
  </si>
  <si>
    <t xml:space="preserve">DIST.OF COLUMBIA </t>
  </si>
  <si>
    <t xml:space="preserve">FLORIDA </t>
  </si>
  <si>
    <t xml:space="preserve">GEORGIA </t>
  </si>
  <si>
    <t xml:space="preserve">HAWAII </t>
  </si>
  <si>
    <t xml:space="preserve">IDAHO </t>
  </si>
  <si>
    <t xml:space="preserve">ILLINOIS </t>
  </si>
  <si>
    <t xml:space="preserve">INDIANA </t>
  </si>
  <si>
    <t xml:space="preserve">IOWA </t>
  </si>
  <si>
    <t xml:space="preserve">KANSAS </t>
  </si>
  <si>
    <t xml:space="preserve">KENTUCKY </t>
  </si>
  <si>
    <t xml:space="preserve">LOUISIANA </t>
  </si>
  <si>
    <t xml:space="preserve">MAINE </t>
  </si>
  <si>
    <t xml:space="preserve">MARYLAND </t>
  </si>
  <si>
    <t xml:space="preserve">MASSACHUSETTS </t>
  </si>
  <si>
    <t xml:space="preserve">MICHIGAN </t>
  </si>
  <si>
    <t xml:space="preserve">MINNESOTA </t>
  </si>
  <si>
    <t xml:space="preserve">MISSISSIPPI </t>
  </si>
  <si>
    <t xml:space="preserve">MISSOURI </t>
  </si>
  <si>
    <t xml:space="preserve">MONTANA </t>
  </si>
  <si>
    <t xml:space="preserve">NEBRASKA </t>
  </si>
  <si>
    <t xml:space="preserve">NEVADA </t>
  </si>
  <si>
    <t xml:space="preserve">NEW HAMPSHIRE </t>
  </si>
  <si>
    <t xml:space="preserve">NEW JERSEY </t>
  </si>
  <si>
    <t xml:space="preserve">NEW MEXICO </t>
  </si>
  <si>
    <t xml:space="preserve">NEW YORK </t>
  </si>
  <si>
    <t xml:space="preserve">NORTH CAROLINA </t>
  </si>
  <si>
    <t xml:space="preserve">NORTH DAKOTA </t>
  </si>
  <si>
    <t xml:space="preserve">OHIO </t>
  </si>
  <si>
    <t xml:space="preserve">OKLAHOMA </t>
  </si>
  <si>
    <t xml:space="preserve">OREGON </t>
  </si>
  <si>
    <t xml:space="preserve">PENNSYLVANIA </t>
  </si>
  <si>
    <t xml:space="preserve">- </t>
  </si>
  <si>
    <t xml:space="preserve">RHODE ISLAND </t>
  </si>
  <si>
    <t xml:space="preserve">SOUTH CAROLINA </t>
  </si>
  <si>
    <t xml:space="preserve">SOUTH DAKOTA </t>
  </si>
  <si>
    <t xml:space="preserve">TENNESSEE </t>
  </si>
  <si>
    <t xml:space="preserve">TEXAS </t>
  </si>
  <si>
    <t xml:space="preserve">UTAH </t>
  </si>
  <si>
    <t xml:space="preserve">VERMONT </t>
  </si>
  <si>
    <t xml:space="preserve">VIRGINIA </t>
  </si>
  <si>
    <t xml:space="preserve">WASHINGTON </t>
  </si>
  <si>
    <t xml:space="preserve">WEST VIRGINIA </t>
  </si>
  <si>
    <t xml:space="preserve">WISCONSIN </t>
  </si>
  <si>
    <t xml:space="preserve">WYOMING </t>
  </si>
  <si>
    <t>Percentages 9/10/11/</t>
  </si>
  <si>
    <t xml:space="preserve">-  </t>
  </si>
  <si>
    <t>SPENDING FROM FEDERAL TANF GRANT IN FY  2008</t>
  </si>
  <si>
    <t>SPENDING FROM FEDERAL TANF GRANT IN FY  2007</t>
  </si>
  <si>
    <t>raw_2007_fed_spending</t>
  </si>
  <si>
    <t>raw_2008_fed_spending</t>
  </si>
  <si>
    <t>Table A, Spending from Federal TANF Grant in FY 2007</t>
  </si>
  <si>
    <t>Table A, Expenditures on Non-Assistance in FY 2007</t>
  </si>
  <si>
    <t>Table A, Summary of Expenditures on Assistance in FY 2007</t>
  </si>
  <si>
    <t>Table A, Breakdown of Other Expenditures on Non-Assistance in FY 2007</t>
  </si>
  <si>
    <t>Table A, Spending from Federal TANF Grant in FY 2008</t>
  </si>
  <si>
    <t>FY 2006</t>
  </si>
  <si>
    <t>Table A, Breakdown of Other Expenditures on Non-Assistance in FY 2006</t>
  </si>
  <si>
    <t>Table A, Expenditures on Non-Assistance in FY 2006</t>
  </si>
  <si>
    <t>Table A, Summary of Expenditures on Assistance in FY 2006</t>
  </si>
  <si>
    <t>Table A, Spending from Federal TANF Grant in FY 2006</t>
  </si>
  <si>
    <t>raw_2006_MOE_SSP_non</t>
  </si>
  <si>
    <t>raw_2006_MOE_SSP_assist</t>
  </si>
  <si>
    <t>raw_2006_MOE_TANF_non</t>
  </si>
  <si>
    <t>raw_2006_MOE_TANF_assist</t>
  </si>
  <si>
    <t>raw_2006_fed_non_2</t>
  </si>
  <si>
    <t>raw_2006_fed_non_1</t>
  </si>
  <si>
    <t>raw_2006_fed_assist</t>
  </si>
  <si>
    <t>raw_2006_fed_spending</t>
  </si>
  <si>
    <t>Table A COMBINED FEDERAL FUNDS SPENT IN FY 2006</t>
  </si>
  <si>
    <t>SPENDING FROM FEDERAL TANF GRANT IN FY  2006</t>
  </si>
  <si>
    <t>SUMMARY OF EXPENDITURES ON ASSISTANCE IN FY  2006</t>
  </si>
  <si>
    <t>BREAKDOWN OF OTHER EXPENDITURES ON NON-ASSISTANCE IN FY  2006</t>
  </si>
  <si>
    <t>TABLE B1 STATE MAINTENANCE OF EFFORT (MOE) EXPENDITURES IN THE TANF PROGRAM IN FY 2006</t>
  </si>
  <si>
    <t>TABLE B1 STATE MAINTENANCE OF EFFORT (MOE) EXPENDITURES IN THE SEPARATE STATE PROGRAM IN FY 2006</t>
  </si>
  <si>
    <t>TABLE B2 STATE MAINTENANCE OF EFFORT (MOE) EXPENDITURES IN THE TANF PROGRAM IN FY 2006</t>
  </si>
  <si>
    <t>TABLE B2 STATE MAINTENANCE OF EFFORT (MOE) EXPENDITURES IN THE SEPARATE STATE PROGRAM IN FY 2006</t>
  </si>
  <si>
    <t>FY 2005</t>
  </si>
  <si>
    <t>Table A, Breakdown of Other Expenditures on Non-Assistance in FY 2005</t>
  </si>
  <si>
    <t>Table A, Expenditures on Non-Assistance in FY 2005</t>
  </si>
  <si>
    <t>Table A, Summary of Expenditures on Assistance in FY 2005</t>
  </si>
  <si>
    <t>Table A, Spending from Federal TANF Grant in FY 2005</t>
  </si>
  <si>
    <t>raw_2005_MOE_SSP_non</t>
  </si>
  <si>
    <t>raw_2005_MOE_SSP_assist</t>
  </si>
  <si>
    <t>raw_2005_MOE_TANF_non</t>
  </si>
  <si>
    <t>raw_2005_MOE_TANF_assist</t>
  </si>
  <si>
    <t>raw_2005_fed_non_2</t>
  </si>
  <si>
    <t>raw_2005_fed_non_1</t>
  </si>
  <si>
    <t>raw_2005_fed_assist</t>
  </si>
  <si>
    <t>raw_2005_fed_spending</t>
  </si>
  <si>
    <t>TANF FINANCIAL DATA</t>
  </si>
  <si>
    <t>TABLE A - COMBINED FEDERAL FUNDS SPENT IN FY 2005</t>
  </si>
  <si>
    <t>SPENDING FROM FEDERAL TANF GRANT IN FY 2005 THROUGH THE FOURTH QUARTER</t>
  </si>
  <si>
    <t>TOTAL FEDERAL FUNDS 1/</t>
  </si>
  <si>
    <t>EXPENDITURES ON NON ASSISTANCE</t>
  </si>
  <si>
    <t>TOTAL EXPENDITURES (Assistance and Non)</t>
  </si>
  <si>
    <t xml:space="preserve"> </t>
  </si>
  <si>
    <t>SUMMARY OF EXPENDITURES ON ASSISTANCE IN FY 2005 THROUGH THE FOURTH QUARTER</t>
  </si>
  <si>
    <t> </t>
  </si>
  <si>
    <t>Percentages 1/</t>
  </si>
  <si>
    <t>Percentages 2/</t>
  </si>
  <si>
    <t>1/ The percentages shown are calculated as a proportion of total expenditures on assistance (Line 5).</t>
  </si>
  <si>
    <t>2/ The percentages shown are calculated as a proportion of total TANF expenditures (Line 7).</t>
  </si>
  <si>
    <t>EXPENDITURES ON NON-ASSISTANCE IN FY 2005 THROUGH THE FOURTH QUARTER</t>
  </si>
  <si>
    <t xml:space="preserve">% OF TOTAL EXPENDITURES SPENT ON NON-ASSISTANCE </t>
  </si>
  <si>
    <t>1/ The percentages shown are calculated as a proportion of total expenditures on non-assistance (Line 6).</t>
  </si>
  <si>
    <t>BREAKDOWN OF OTHER EXPENDITURES ON NON-ASSISTANCE IN FY 2005 THROUGH THE FOURTH QUARTER</t>
  </si>
  <si>
    <t>EXPENDITURES SPENT ON ADMIN</t>
  </si>
  <si>
    <t>1/ The percentages shown are calculated as a proportion of total TANF expenditures (Line 7).</t>
  </si>
  <si>
    <t>TABLE B - STATE MAINTENANCE OF EFFORT (MOE) EXPENDITURES IN THE TANF PROGRAM IN FY 2005</t>
  </si>
  <si>
    <t>EXPENDITURE OF STATE FUNDS IN FY 2005 THROUGH THE FOURTH QUARTER</t>
  </si>
  <si>
    <t>TOTAL EXPENDITURES ON ASSISTANCE (Sum of line 5a,5b&amp;5c)</t>
  </si>
  <si>
    <t>TOTAL EXPENDITURES ON NON-ASSISTANCE ( See Tables B1 and B2)</t>
  </si>
  <si>
    <t>1/Percentages show what proportion the State total in each column is the Total State TANF MOE Expenditures as reported in Line 7.</t>
  </si>
  <si>
    <t>TABLE B1 - STATE MAINTENANCE OF EFFORT (MOE) EXPENDITURES IN THE TANF PROGRAM IN FY 2005</t>
  </si>
  <si>
    <t>Line6k</t>
  </si>
  <si>
    <t>WORK RELATED ACTIVITIES (break down on table B2)</t>
  </si>
  <si>
    <t>TRANSPORTATION( break down on table B2)</t>
  </si>
  <si>
    <t>NON-RECURRENT SHORT TERM BENEFITS</t>
  </si>
  <si>
    <t>1/The percentages show what portion of the total State expenditures in TANF (Line 7, Table C) is represented by this category of expenditures.</t>
  </si>
  <si>
    <t>TABLE C - STATE MAINTENANCE OF EFFORT (MOE) EXPENDITURES IN SEPERATE STATE PROGRAMS IN FY 2005</t>
  </si>
  <si>
    <t xml:space="preserve">CHILD CARE </t>
  </si>
  <si>
    <t>TOTAL EXPENDITURES ON NON-ASSISTANCE( See Tables C1 and C2)</t>
  </si>
  <si>
    <t>TABLE C1 - STATE MAINTENANCE OF EFFORT (MOE) EXPENDITURES IN SEPERATE STATE PROGRAMS IN FY 2005</t>
  </si>
  <si>
    <t>TOTAL EXPENDITURES ON NON-ASSISTANCE (sum of 6a-6m)</t>
  </si>
  <si>
    <t>WORK RELATED ACTIVITIES (break down on table C2)</t>
  </si>
  <si>
    <t>1/The percentages show what portion of the total State expenditures in separate State programs (Line 7) is represented by this category of expenditures.</t>
  </si>
  <si>
    <t>Table C</t>
  </si>
  <si>
    <t>Table B</t>
  </si>
  <si>
    <t>FY 2004</t>
  </si>
  <si>
    <t>raw_2004_MOE_SSP_non</t>
  </si>
  <si>
    <t>raw_2004_MOE_SSP_assist</t>
  </si>
  <si>
    <t>raw_2004_MOE_TANF_non</t>
  </si>
  <si>
    <t>raw_2004_MOE_TANF_assist</t>
  </si>
  <si>
    <t>raw_2004_fed_non_2</t>
  </si>
  <si>
    <t>raw_2004_fed_non_1</t>
  </si>
  <si>
    <t>raw_2004_fed_assist</t>
  </si>
  <si>
    <t>raw_2004_fed_spending</t>
  </si>
  <si>
    <t>TABLE A - COMBINED FEDERAL FUNDS SPENT IN FY 2004</t>
  </si>
  <si>
    <t>SPENDING FROM FEDERAL TANF GRANT IN FY 2004 THROUGH THE FOURTH QUARTER</t>
  </si>
  <si>
    <t>SUMMARY OF EXPENDITURES ON ASSISTANCE IN FY 2004 THROUGH THE FOURTH QUARTER</t>
  </si>
  <si>
    <t>EXPENDITURES ON NON-ASSISTANCE IN FY 2004 THROUGH THE FOURTH QUARTER</t>
  </si>
  <si>
    <t>BREAKDOWN OF OTHER EXPENDITURES ON NON-ASSISTANCE IN FY 2004 THROUGH THE FOURTH QUARTER</t>
  </si>
  <si>
    <t>TABLE B - STATE MAINTENANCE OF EFFORT (MOE) EXPENDITURES IN THE TANF PROGRAM IN FY 2004</t>
  </si>
  <si>
    <t>EXPENDITURE OF STATE FUNDS IN FY 2004 THROUGH THE FOURTH QUARTER</t>
  </si>
  <si>
    <t>TABLE B1 - STATE MAINTENANCE OF EFFORT (MOE) EXPENDITURES IN THE TANF PROGRAM IN FY 2004</t>
  </si>
  <si>
    <t>TABLE C - STATE MAINTENANCE OF EFFORT (MOE) EXPENDITURES IN SEPERATE STATE PROGRAMS IN FY 2004</t>
  </si>
  <si>
    <t>TABLE C1 - STATE MAINTENANCE OF EFFORT (MOE) EXPENDITURES IN SEPERATE STATE PROGRAMS IN FY 2004</t>
  </si>
  <si>
    <t>FY 2003</t>
  </si>
  <si>
    <t>Table A, Breakdown of Other Expenditures on Non-Assistance in FY 2004</t>
  </si>
  <si>
    <t>Table A, Expenditures on Non-Assistance in FY 2004</t>
  </si>
  <si>
    <t>Table A, Summary of Expenditures on Assistance in FY 2004</t>
  </si>
  <si>
    <t>Table A, Spending from Federal TANF Grant in FY 2004</t>
  </si>
  <si>
    <t>Table A, Breakdown of Other Expenditures on Non-Assistance in FY 2003</t>
  </si>
  <si>
    <t>Table A, Expenditures on Non-Assistance in FY 2003</t>
  </si>
  <si>
    <t>Table A, Summary of Expenditures on Assistance in FY 2003</t>
  </si>
  <si>
    <t>Table A, Spending from Federal TANF Grant in FY 2003</t>
  </si>
  <si>
    <t>raw_2003_fed_spending</t>
  </si>
  <si>
    <t>raw_2003_fed_assist</t>
  </si>
  <si>
    <t>raw_2003_fed_non_1</t>
  </si>
  <si>
    <t>raw_2003_fed_non_2</t>
  </si>
  <si>
    <t>raw_2003_MOE_TANF_assist</t>
  </si>
  <si>
    <t>raw_2003_MOE_TANF_non</t>
  </si>
  <si>
    <t>raw_2003_MOE_SSP_assist</t>
  </si>
  <si>
    <t>raw_2003_MOE_SSP_non</t>
  </si>
  <si>
    <t>Expenditure percentages are based on total expenditures (Line 7). Unliquidated and Unobligated balances percentages are based on the amount available for TANF (Line 4).</t>
  </si>
  <si>
    <t>SPENDING FROM FEDERAL TANF GRANT IN FY  2003 THROUGH THE FOURTH QUARTER</t>
  </si>
  <si>
    <t>1/ Total Federal Funds and Available for TANF percentages are based on total amount awarded in 2003 and available as carryover (Line 1).</t>
  </si>
  <si>
    <t>% OF TOTAL EXPENDITURES SPENT ON ASSISTANCE 2/</t>
  </si>
  <si>
    <t>Percentage 1/</t>
  </si>
  <si>
    <t>Percentage 2/</t>
  </si>
  <si>
    <t>1/ The percentages shown are calculated as a proportion of total TANF expenditures on assistance.</t>
  </si>
  <si>
    <t>SUMMARY OF EXPENDITURES ON ASSISTANCE IN FY  2003 THROUGH THE FOURTH QUARTER</t>
  </si>
  <si>
    <t>% OF TOTAL EXPENDITURES SPENT ON NON-ASSISTANCE 2/</t>
  </si>
  <si>
    <t xml:space="preserve">2/ The percentages shown are calculated as a proportion of total TANF expenditures (Line 7). </t>
  </si>
  <si>
    <t>% OF TOTAL EXPENDITURES SPENT ON ADMIN 2/</t>
  </si>
  <si>
    <t>1/ The percentages shown are calculated as a proportion of total TANF expenditures on nonassistance.</t>
  </si>
  <si>
    <t>BREAKDOWN OF OTHER EXPENDITURES ON NON-ASSISTANCE IN FY  2003 THROUGH THE FOURTH QUARTER</t>
  </si>
  <si>
    <t xml:space="preserve">TOTAL
EXPENDITURES
ON
NON-ASSISTANCE
( See Tables C1 and C2)
</t>
  </si>
  <si>
    <t>EXPENDITURE OF STATE FUNDS IN FY   2003 THROUGH THE FOURTH QUARTER</t>
  </si>
  <si>
    <t>1/The percentages show what portion of the total State expenditures in separate tanf programs (Line 7) is represented by this category of expenditures.</t>
  </si>
  <si>
    <t>EXPENDITURES ON NON-ASSISTANCE IN FY  2003 THROUGH THE FOURTH QUARTER</t>
  </si>
  <si>
    <t>WORK RELATED ACTIVITIES
(break down on table C2)</t>
  </si>
  <si>
    <t>TRANSPORTATION (break down on table C2)</t>
  </si>
  <si>
    <t>FY 2002</t>
  </si>
  <si>
    <t>Table A, Breakdown of Other Expenditures on Non-Assistance in FY 2002</t>
  </si>
  <si>
    <t>Table A, Expenditures on Non-Assistance in FY 2002</t>
  </si>
  <si>
    <t>Table A, Summary of Expenditures on Assistance in FY 2002</t>
  </si>
  <si>
    <t>Table A, Spending from Federal TANF Grant in FY 2002</t>
  </si>
  <si>
    <t>raw_2002_MOE_SSP_non</t>
  </si>
  <si>
    <t>raw_2002_MOE_SSP_assist</t>
  </si>
  <si>
    <t>raw_2002_MOE_TANF_non</t>
  </si>
  <si>
    <t>raw_2002_MOE_TANF_assist</t>
  </si>
  <si>
    <t>raw_2002_fed_non_2</t>
  </si>
  <si>
    <t>raw_2002_fed_non_1</t>
  </si>
  <si>
    <t>raw_2002_fed_assist</t>
  </si>
  <si>
    <t>raw_2002_fed_spending</t>
  </si>
  <si>
    <t xml:space="preserve">  </t>
  </si>
  <si>
    <t>TABLE A - COMBINED FEDERAL FUNDS SPENT IN FY 2002</t>
  </si>
  <si>
    <t>SPENDING FROM FEDERAL TANF GRANT IN FY 2002 THROUGH THE FOURTH QUARTER</t>
  </si>
  <si>
    <t>1/ The amount reported under this column include unexpended federal grant funds the States have carried over from prior fiscal years.</t>
  </si>
  <si>
    <t xml:space="preserve">2/ TANF Transfer and Available for TANF percentages are based on total amount awarded in 2002 and available as carryover (Line 1).Expenditures percentages are based on total expenditures (Line 7). Unliquidated and Unobligated balances percentages are based on the amount available for TANF (Line 4). </t>
  </si>
  <si>
    <t>SUMMARY OF EXPENDITURES ON ASSISTANCE IN FY 2002 THROUGH THE FOURTH QUARTER</t>
  </si>
  <si>
    <t>EXPENDITURES ON NON-ASSISTANCE IN FY 2002 THROUGH THE FOURTH QUARTER</t>
  </si>
  <si>
    <t>BREAKDOWN OF OTHER EXPENDITURES ON NON-ASSISTANCE IN FY 2002 THROUGH THE FOURTH QUARTER</t>
  </si>
  <si>
    <t>TABLE B - STATE MAINTENANCE OF EFFORT (MOE) EXPENDITURES IN THE TANF PROGRAM IN FY 2002</t>
  </si>
  <si>
    <t>EXPENDITURE OF STATE FUNDS IN FY 2002 THROUGH THE FOURTH QUARTER</t>
  </si>
  <si>
    <t>TABLE B1 - STATE MAINTENANCE OF EFFORT (MOE) EXPENDITURES IN THE TANF PROGRAM IN FY 2002</t>
  </si>
  <si>
    <t>TABLE C - STATE MAINTENANCE OF EFFORT (MOE) EXPENDITURES IN SEPERATE STATE PROGRAMS IN FY 2002</t>
  </si>
  <si>
    <t>TABLE C1 - STATE MAINTENANCE OF EFFORT (MOE) EXPENDITURES IN SEPERATE STATE PROGRAMS IN FY 2002</t>
  </si>
  <si>
    <t>FY 2001</t>
  </si>
  <si>
    <t>Table A, Breakdown of Other Expenditures on Non-Assistance in FY 2001</t>
  </si>
  <si>
    <t>Table A, Expenditures on Non-Assistance in FY 2001</t>
  </si>
  <si>
    <t>Table A, Summary of Expenditures on Assistance in FY 2001</t>
  </si>
  <si>
    <t>Table A, Spending from Federal TANF Grant in FY 2001</t>
  </si>
  <si>
    <t>raw_2001_MOE_SSP_non</t>
  </si>
  <si>
    <t>raw_2001_MOE_SSP_assist</t>
  </si>
  <si>
    <t>raw_2001_MOE_TANF_non</t>
  </si>
  <si>
    <t>raw_2001_MOE_TANF_assist</t>
  </si>
  <si>
    <t>raw_2001_fed_non_2</t>
  </si>
  <si>
    <t>raw_2001_fed_non_1</t>
  </si>
  <si>
    <t>raw_2001_fed_assist</t>
  </si>
  <si>
    <t>raw_2001_fed_spending</t>
  </si>
  <si>
    <t>TABLE A - COMBINED FEDERAL FUNDS SPENT IN FY 2001</t>
  </si>
  <si>
    <t>SPENDING FROM FEDERAL TANF GRANT IN FY 2001 THROUGH THE FOURTH QUARTER</t>
  </si>
  <si>
    <t xml:space="preserve">2/ TANF Transfer and Available for TANF percentages are based on total amount awarded in 2001 and available as carryover (Line 1).Expenditures percentages are based on total expenditures (Line 7). Unliquidated and Unobligated balances percentages are based on the amount available for TANF (Line 4). </t>
  </si>
  <si>
    <t>SUMMARY OF EXPENDITURES ON ASSISTANCE IN FY 2001 THROUGH THE FOURTH QUARTER</t>
  </si>
  <si>
    <t>EXPENDITURES ON NON-ASSISTANCE IN FY 2001 THROUGH THE FOURTH QUARTER</t>
  </si>
  <si>
    <t>BREAKDOWN OF OTHER EXPENDITURES ON NON-ASSISTANCE IN FY 2001 THROUGH THE FOURTH QUARTER</t>
  </si>
  <si>
    <t>TABLE B - STATE MAINTENANCE OF EFFORT (MOE) EXPENDITURES IN THE TANF PROGRAM IN FY 2001</t>
  </si>
  <si>
    <t>EXPENDITURE OF STATE FUNDS IN FY 2001 THROUGH THE FOURTH QUARTER</t>
  </si>
  <si>
    <t>TABLE B1 - STATE MAINTENANCE OF EFFORT (MOE) EXPENDITURES IN THE TANF PROGRAM IN FY 2001</t>
  </si>
  <si>
    <t>TABLE C - STATE MAINTENANCE OF EFFORT (MOE) EXPENDITURES IN SEPERATE STATE PROGRAMS IN FY 2001</t>
  </si>
  <si>
    <t>TABLE C1 - STATE MAINTENANCE OF EFFORT (MOE) EXPENDITURES IN SEPERATE STATE PROGRAMS IN FY 2001</t>
  </si>
  <si>
    <t>FY 2000</t>
  </si>
  <si>
    <t>Table A, Breakdown of Other Expenditures on Non-Assistance in FY 2000</t>
  </si>
  <si>
    <t>Table A, Expenditures on Non-Assistance in FY 2000</t>
  </si>
  <si>
    <t>Table A, Summary of Expenditures on Assistance in FY 2000</t>
  </si>
  <si>
    <t>Table A, Spending from Federal TANF Grant in FY 2000</t>
  </si>
  <si>
    <t>raw_2000_MOE_SSP_non</t>
  </si>
  <si>
    <t>raw_2000_MOE_SSP_assist</t>
  </si>
  <si>
    <t>raw_2000_MOE_TANF_non</t>
  </si>
  <si>
    <t>raw_2000_MOE_TANF_assist</t>
  </si>
  <si>
    <t>raw_2000_fed_non_2</t>
  </si>
  <si>
    <t>raw_2000_fed_non_1</t>
  </si>
  <si>
    <t>raw_2000_fed_assist</t>
  </si>
  <si>
    <t>raw_2000_fed_spending</t>
  </si>
  <si>
    <t>TABLE A - COMBINED FEDERAL FUNDS SPENT IN FY 2000</t>
  </si>
  <si>
    <t>SPENDING FROM FEDERAL TANF GRANT IN FY 2000 THROUGH THE FOURTH QUARTER</t>
  </si>
  <si>
    <t xml:space="preserve">2/ TANF Transfer and Available for TANF percentages are based on total amount awarded in 2000 and available as carryover (Line 1).Expenditures percentages are based on total expenditures (Line 7). Unliquidated and Unobligated balances percentages are based on the amount available for TANF (Line 4). </t>
  </si>
  <si>
    <t>SUMMARY OF EXPENDITURES ON ASSISTANCE IN FY 2000 THROUGH THE FOURTH QUARTER</t>
  </si>
  <si>
    <t>EXPENDITURES ON NON-ASSISTANCE IN FY 2000 THROUGH THE FOURTH QUARTER</t>
  </si>
  <si>
    <t>BREAKDOWN OF OTHER EXPENDITURES ON NON-ASSISTANCE IN FY 2000 THROUGH THE FOURTH QUARTER</t>
  </si>
  <si>
    <t>TABLE B - STATE MAINTENANCE OF EFFORT (MOE) EXPENDITURES IN THE TANF PROGRAM IN FY 2000</t>
  </si>
  <si>
    <t>EXPENDITURE OF STATE FUNDS IN FY 2000 THROUGH THE FOURTH QUARTER</t>
  </si>
  <si>
    <t>TABLE B1 - STATE MAINTENANCE OF EFFORT (MOE) EXPENDITURES IN THE TANF PROGRAM IN FY 2000</t>
  </si>
  <si>
    <t>TABLE C - STATE MAINTENANCE OF EFFORT (MOE) EXPENDITURES IN SEPERATE STATE PROGRAMS IN FY 2000</t>
  </si>
  <si>
    <t>TABLE C1 - STATE MAINTENANCE OF EFFORT (MOE) EXPENDITURES IN SEPERATE STATE PROGRAMS IN FY2000</t>
  </si>
  <si>
    <t>FY 1999</t>
  </si>
  <si>
    <t>raw_1999_MOE_SSP_non</t>
  </si>
  <si>
    <t>raw_1999_MOE_SSP_assist</t>
  </si>
  <si>
    <t>raw_1999_MOE_TANF_non</t>
  </si>
  <si>
    <t>raw_1999_MOE_TANF_assist</t>
  </si>
  <si>
    <t>raw_1999_fed_non_2</t>
  </si>
  <si>
    <t>raw_1999_fed_non_1</t>
  </si>
  <si>
    <t>raw_1999_fed_assist</t>
  </si>
  <si>
    <t>raw_1999_fed_spending</t>
  </si>
  <si>
    <t>Table A, Breakdown of Other Expenditures on Non-Assistance in FY 1999</t>
  </si>
  <si>
    <t>Table A, Expenditures on Non-Assistance in FY 1999</t>
  </si>
  <si>
    <t>Table A, Summary of Expenditures on Assistance in FY 1999</t>
  </si>
  <si>
    <t>Table A, Spending from Federal TANF Grant in FY 1999</t>
  </si>
  <si>
    <t>TABLE A - COMBINED FEDERAL FUNDS SPENT IN FY 1999</t>
  </si>
  <si>
    <t>SPENDING FROM FEDERAL TANF GRANT IN FY 1999 THROUGH THE FOURTH QUARTER</t>
  </si>
  <si>
    <t xml:space="preserve">2/ TANF Transfer and Available for TANF percentages are based on total amount awarded in 1999 and available as carryover (Line 1).Expenditures percentages are based on total expenditures (Line 7). Unliquidated and Unobligated balances percentages are based on the amount available for TANF (Line 4). </t>
  </si>
  <si>
    <t>SUMMARY OF EXPENDITURES ON ASSISTANCE IN FY 1999 THROUGH THE FOURTH QUARTER</t>
  </si>
  <si>
    <t>EXPENDITURES ON NON-ASSISTANCE IN FY 1999 THROUGH THE FOURTH QUARTER</t>
  </si>
  <si>
    <t>BREAKDOWN OF OTHER EXPENDITURES ON NON-ASSISTANCE IN FY 1999 THROUGH THE FOURTH QUARTER</t>
  </si>
  <si>
    <t>TABLE B - STATE MAINTENANCE OF EFFORT (MOE) EXPENDITURES IN THE TANF PROGRAM IN FY 1999</t>
  </si>
  <si>
    <t>EXPENDITURE OF STATE FUNDS IN FY 1999 THROUGH THE FOURTH QUARTER</t>
  </si>
  <si>
    <t>TABLE B1 - STATE MAINTENANCE OF EFFORT (MOE) EXPENDITURES IN THE TANF PROGRAM IN FY 1999</t>
  </si>
  <si>
    <t>TABLE C - STATE MAINTENANCE OF EFFORT (MOE) EXPENDITURES IN SEPERATE STATE PROGRAMS IN FY 1999</t>
  </si>
  <si>
    <t>TABLE C1 - STATE MAINTENANCE OF EFFORT (MOE) EXPENDITURES IN SEPERATE STATE PROGRAMS IN FY1999</t>
  </si>
  <si>
    <t xml:space="preserve">FY 1998 </t>
  </si>
  <si>
    <t>Table A, Breakdown of Other Expenditures on Non-Assistance in FY 1998</t>
  </si>
  <si>
    <t>Table A, Expenditures on Non-Assistance in FY 1998</t>
  </si>
  <si>
    <t>Table A, Summary of Expenditures on Assistance in FY 1998</t>
  </si>
  <si>
    <t>Table A, Spending from Federal TANF Grant in FY 1998</t>
  </si>
  <si>
    <t>raw_1998_MOE_SSP_non</t>
  </si>
  <si>
    <t>raw_1998_MOE_SSP_assist</t>
  </si>
  <si>
    <t>raw_1998_MOE_TANF_non</t>
  </si>
  <si>
    <t>raw_1998_MOE_TANF_assist</t>
  </si>
  <si>
    <t>raw_1998_fed_non_2</t>
  </si>
  <si>
    <t>raw_1998_fed_non_1</t>
  </si>
  <si>
    <t>raw_1998_fed_assist</t>
  </si>
  <si>
    <t>raw_1998_fed_spending</t>
  </si>
  <si>
    <t>TABLE A - COMBINED FEDERAL FUNDS SPENT IN FY 1998</t>
  </si>
  <si>
    <t>SPENDING FROM FEDERAL TANF GRANT IN FY 1998 THROUGH THE FOURTH QUARTER</t>
  </si>
  <si>
    <t xml:space="preserve">2/ TANF Transfer and Available for TANF percentages are based on total amount awarded in 1998 and available as carryover (Line 1).Expenditures percentages are based on total expenditures (Line 7). Unliquidated and Unobligated balances percentages are based on the amount available for TANF (Line 4). </t>
  </si>
  <si>
    <t>SUMMARY OF EXPENDITURES ON ASSISTANCE IN FY 1998 THROUGH THE FOURTH QUARTER</t>
  </si>
  <si>
    <t>EXPENDITURES ON NON-ASSISTANCE IN FY 1998 THROUGH THE FOURTH QUARTER</t>
  </si>
  <si>
    <t>BREAKDOWN OF OTHER EXPENDITURES ON NON-ASSISTANCE IN FY 1998 THROUGH THE FOURTH QUARTER</t>
  </si>
  <si>
    <t>TABLE B - STATE MAINTENANCE OF EFFORT (MOE) EXPENDITURES IN THE TANF PROGRAM IN FY 1998</t>
  </si>
  <si>
    <t>EXPENDITURE OF STATE FUNDS IN FY 1998 THROUGH THE FOURTH QUARTER</t>
  </si>
  <si>
    <t>TABLE B1 - STATE MAINTENANCE OF EFFORT (MOE) EXPENDITURES IN THE TANF PROGRAM IN FY 1998</t>
  </si>
  <si>
    <t>TABLE C - STATE MAINTENANCE OF EFFORT (MOE) EXPENDITURES IN SEPERATE STATE PROGRAMS IN FY 1998</t>
  </si>
  <si>
    <t>TABLE C1 - STATE MAINTENANCE OF EFFORT (MOE) EXPENDITURES IN SEPERATE STATE PROGRAMS IN FY1998</t>
  </si>
  <si>
    <t>FY 1997</t>
  </si>
  <si>
    <t>Table A, Breakdown of Other Expenditures on Non-Assistance in FY 1997</t>
  </si>
  <si>
    <t>Table A, Expenditures on Non-Assistance in FY 1997</t>
  </si>
  <si>
    <t>Table A, Summary of Expenditures on Assistance in FY 1997</t>
  </si>
  <si>
    <t>Table A, Spending from Federal TANF Grant in FY 1997</t>
  </si>
  <si>
    <t>raw_1997_MOE_SSP_non</t>
  </si>
  <si>
    <t>raw_1997_MOE_SSP_assist</t>
  </si>
  <si>
    <t>raw_1997_MOE_TANF_non</t>
  </si>
  <si>
    <t>raw_1997_MOE_TANF_assist</t>
  </si>
  <si>
    <t>raw_1997_fed_non_2</t>
  </si>
  <si>
    <t>raw_1997_fed_non_1</t>
  </si>
  <si>
    <t>raw_1997_fed_assist</t>
  </si>
  <si>
    <t>raw_1997_fed_spending</t>
  </si>
  <si>
    <t>TABLE A - COMBINED FEDERAL FUNDS SPENT IN FY 1997</t>
  </si>
  <si>
    <t>SPENDING FROM FEDERAL TANF GRANT IN FY 1997 THROUGH THE FOURTH QUARTER</t>
  </si>
  <si>
    <t xml:space="preserve">2/ TANF Transfer and Available for TANF percentages are based on total amount awarded in 1997 and available as carryover (Line 1).Expenditures percentages are based on total expenditures (Line 7). Unliquidated and Unobligated balances percentages are based on the amount available for TANF (Line 4). </t>
  </si>
  <si>
    <t>SUMMARY OF EXPENDITURES ON ASSISTANCE IN FY 1997 THROUGH THE FOURTH QUARTER</t>
  </si>
  <si>
    <t>EXPENDITURES ON NON-ASSISTANCE IN FY 1997 THROUGH THE FOURTH QUARTER</t>
  </si>
  <si>
    <t>BREAKDOWN OF OTHER EXPENDITURES ON NON-ASSISTANCE IN FY 1997 THROUGH THE FOURTH QUARTER</t>
  </si>
  <si>
    <t>TABLE B - STATE MAINTENANCE OF EFFORT (MOE) EXPENDITURES IN THE TANF PROGRAM IN FY 1997</t>
  </si>
  <si>
    <t>EXPENDITURE OF STATE FUNDS IN FY 1997 THROUGH THE FOURTH QUARTER</t>
  </si>
  <si>
    <t>TABLE B1 - STATE MAINTENANCE OF EFFORT (MOE) EXPENDITURES IN THE TANF PROGRAM IN FY 1997</t>
  </si>
  <si>
    <t>TABLE C - STATE MAINTENANCE OF EFFORT (MOE) EXPENDITURES IN SEPERATE STATE PROGRAMS IN FY 1997</t>
  </si>
  <si>
    <t>TABLE C1 - STATE MAINTENANCE OF EFFORT (MOE) EXPENDITURES IN SEPERATE STATE PROGRAMS IN FY 1997</t>
  </si>
  <si>
    <t>A.6.: Summary of Federal TANF Funds, FY 2014</t>
  </si>
  <si>
    <r>
      <t>TRANSFERS</t>
    </r>
    <r>
      <rPr>
        <b/>
        <sz val="12"/>
        <color indexed="8"/>
        <rFont val="Arial"/>
        <family val="2"/>
      </rPr>
      <t xml:space="preserve"> </t>
    </r>
    <r>
      <rPr>
        <b/>
        <sz val="7.5"/>
        <color indexed="8"/>
        <rFont val="Arial"/>
        <family val="2"/>
      </rPr>
      <t xml:space="preserve">
 </t>
    </r>
    <r>
      <rPr>
        <sz val="7.5"/>
        <color indexed="8"/>
        <rFont val="Arial"/>
        <family val="2"/>
      </rPr>
      <t>(State Family Assistance Grant  Only)</t>
    </r>
    <r>
      <rPr>
        <vertAlign val="superscript"/>
        <sz val="12"/>
        <color indexed="8"/>
        <rFont val="Arial"/>
        <family val="2"/>
      </rPr>
      <t xml:space="preserve"> 3</t>
    </r>
  </si>
  <si>
    <t>FY 2014
FEDERAL AWARDS</t>
  </si>
  <si>
    <t>CARRYOVER 
FROM PREVIOUS FISCAL YEARS</t>
  </si>
  <si>
    <t>TRANSFERRED TO CHILD CARE DEVELOPMENT FUND</t>
  </si>
  <si>
    <t>TRANSFERRED TO SOCIAL SERVICES BLOCK GRANT</t>
  </si>
  <si>
    <t>FEDERAL FUNDS AVAILABLE FOR TANF</t>
  </si>
  <si>
    <t xml:space="preserve">TOTAL FEDERAL EXPENDITURES </t>
  </si>
  <si>
    <t>State Family Assistance Grants  [which include Supplemental Grant prior year carryover], 
Contingency Funds, Emergency Contingency Funds</t>
  </si>
  <si>
    <t>State Family Assistance Grant, Emergency Contingency Funds</t>
  </si>
  <si>
    <t>FY 2014 Federal Awards+Carryover from 
Previous Fiscal Years</t>
  </si>
  <si>
    <t>(Total Federal Funds minus Tranfers)</t>
  </si>
  <si>
    <t>(Assistance + 
Non-Assistance)</t>
  </si>
  <si>
    <t>Footnote 3: The annual TANF expenditures are calculations in spending during the fiscal year from all of the open grant year reports. Current reporting may reflect adjustments for prior years. If negative adjustments exceed current year spending, a state may show negative expenditures for an expenditure category. If negative adjustments do not exceed current year spending, reported expenditures would understate actual expenditures. Conversely, if there are positive adjustments from prior periods, reported expenditures would exceed actual expenditures for the year.</t>
  </si>
  <si>
    <t>CHECK</t>
  </si>
  <si>
    <t>ba_2014</t>
  </si>
  <si>
    <t>cc_2014</t>
  </si>
  <si>
    <t>work_2014</t>
  </si>
  <si>
    <t>pregnancy_2014</t>
  </si>
  <si>
    <t>other_2014</t>
  </si>
  <si>
    <t>admin_2014</t>
  </si>
  <si>
    <t>ssbg_2014</t>
  </si>
  <si>
    <t>tax_2014</t>
  </si>
  <si>
    <t>prior_2014</t>
  </si>
  <si>
    <t>shortben_2014</t>
  </si>
  <si>
    <t>ba_year</t>
  </si>
  <si>
    <t>cc_year</t>
  </si>
  <si>
    <t>work_year</t>
  </si>
  <si>
    <t>prior_year</t>
  </si>
  <si>
    <t>tax_year</t>
  </si>
  <si>
    <t>shortben_year</t>
  </si>
  <si>
    <t>pregnancy_year</t>
  </si>
  <si>
    <t>other_year</t>
  </si>
  <si>
    <t>admin_year</t>
  </si>
  <si>
    <t>ssbg_year</t>
  </si>
  <si>
    <t>basic assistance</t>
  </si>
  <si>
    <t>child care (assistance), child care (non-assistance), child care development fund (CCDF)</t>
  </si>
  <si>
    <t xml:space="preserve">transportation and supportive services (assistance), work related activities and expenses (non-assistance), transportation (non-assistance), individual development accounts (IDAs) </t>
  </si>
  <si>
    <t>assistance under prior law, non-assistance under prior law</t>
  </si>
  <si>
    <t>refundable EITC (non-assistance), other refundable tax credits (non-assistance)</t>
  </si>
  <si>
    <t>non-recurrent short-term benefits</t>
  </si>
  <si>
    <t>prevention of out-of-wedlock pregnancies (non-assistance), two-parent family formation and maintenance</t>
  </si>
  <si>
    <t>administration (non-assistance), systems (non-assistance)</t>
  </si>
  <si>
    <t>other (non-assistance)</t>
  </si>
  <si>
    <t>ssbg (neither assistance nor non-assistance - transferred out of TANF)</t>
  </si>
  <si>
    <t>Basic Assistance</t>
  </si>
  <si>
    <t>Child Care</t>
  </si>
  <si>
    <t>Work Related Activities and Supports</t>
  </si>
  <si>
    <t>Expenditures Under Prior Law</t>
  </si>
  <si>
    <t>Refundable Tax Credits</t>
  </si>
  <si>
    <t>Diversion Benefits</t>
  </si>
  <si>
    <t>Marriage and Pregnancy</t>
  </si>
  <si>
    <t>Other Non-Assistance Expenditures</t>
  </si>
  <si>
    <t>Adminstration and Systems</t>
  </si>
  <si>
    <t>Social Services Block Grant (SSBG)</t>
  </si>
  <si>
    <t>Variable</t>
  </si>
  <si>
    <t>Name</t>
  </si>
  <si>
    <t>Raw variable name</t>
  </si>
  <si>
    <t>ba_2013</t>
  </si>
  <si>
    <t>cc_2013</t>
  </si>
  <si>
    <t>work_2013</t>
  </si>
  <si>
    <t>prior_2013</t>
  </si>
  <si>
    <t>tax_2013</t>
  </si>
  <si>
    <t>shortben_2013</t>
  </si>
  <si>
    <t>pregnancy_2013</t>
  </si>
  <si>
    <t>other_2013</t>
  </si>
  <si>
    <t>admin_2013</t>
  </si>
  <si>
    <t>ssbg_2013</t>
  </si>
  <si>
    <t>A.6.: Summary of Federal TANF Funds, FY 2013</t>
  </si>
  <si>
    <t>FY 2013
FEDERAL AWARDS</t>
  </si>
  <si>
    <t>FY 2013 Federal Awards+Carryover from 
Previous Fiscal Years</t>
  </si>
  <si>
    <t>raw_2014_summary</t>
  </si>
  <si>
    <t>Summary Federal Funds</t>
  </si>
  <si>
    <t>raw_2012_summary</t>
  </si>
  <si>
    <t>ba_2012</t>
  </si>
  <si>
    <t>cc_2012</t>
  </si>
  <si>
    <t>work_2012</t>
  </si>
  <si>
    <t>prior_2012</t>
  </si>
  <si>
    <t>tax_2012</t>
  </si>
  <si>
    <t>shortben_2012</t>
  </si>
  <si>
    <t>pregnancy_2012</t>
  </si>
  <si>
    <t>other_2012</t>
  </si>
  <si>
    <t>admin_2012</t>
  </si>
  <si>
    <t>ssbg_2012</t>
  </si>
  <si>
    <t>A.6.: Summary of Federal TANF Funds, FY 2012</t>
  </si>
  <si>
    <r>
      <t>TRANSFERS</t>
    </r>
    <r>
      <rPr>
        <b/>
        <sz val="12"/>
        <color indexed="8"/>
        <rFont val="Arial"/>
        <family val="2"/>
      </rPr>
      <t xml:space="preserve"> </t>
    </r>
    <r>
      <rPr>
        <b/>
        <sz val="7.5"/>
        <color indexed="8"/>
        <rFont val="Arial"/>
        <family val="2"/>
      </rPr>
      <t xml:space="preserve">
 </t>
    </r>
    <r>
      <rPr>
        <sz val="7.5"/>
        <color indexed="8"/>
        <rFont val="Arial"/>
        <family val="2"/>
      </rPr>
      <t xml:space="preserve">(State Family Assistance Grant  Only) </t>
    </r>
  </si>
  <si>
    <t>FY 2012
FEDERAL AWARDS</t>
  </si>
  <si>
    <r>
      <t>TOTAL FEDERAL EXPENDITURES</t>
    </r>
    <r>
      <rPr>
        <b/>
        <vertAlign val="superscript"/>
        <sz val="10"/>
        <color indexed="8"/>
        <rFont val="Arial"/>
        <family val="2"/>
      </rPr>
      <t xml:space="preserve"> 3</t>
    </r>
  </si>
  <si>
    <t>State Family Assistance Grants, 
Contingency Funds</t>
  </si>
  <si>
    <t>State Family Assistance Grant [SFAG carryover amount includes prior year Supplemental Grant carryover], Emergency Contingency Funds</t>
  </si>
  <si>
    <t>FY 2012 Federal Awards+Carryover from 
Previous Fiscal Years</t>
  </si>
  <si>
    <t>Footnote 3: The annual TANF expenditures are calculations in spending during the fiscal year from all of the open grant year reports. Current reporting may reflect adjustments for prior years. If negative adjustments exceed current year spending, a State may show negative expenditures for an expenditure category. If negative adjustments do not exceed current year spending, reported expenditures would understate actual expenditures. Conversely, if there are positive adjustments from prior periods, reported expenditures would exceed actual expenditures for the year.</t>
  </si>
  <si>
    <t>ba_2011</t>
  </si>
  <si>
    <t>cc_2011</t>
  </si>
  <si>
    <t>work_2011</t>
  </si>
  <si>
    <t>prior_2011</t>
  </si>
  <si>
    <t>tax_2011</t>
  </si>
  <si>
    <t>shortben_2011</t>
  </si>
  <si>
    <t>pregnancy_2011</t>
  </si>
  <si>
    <t>other_2011</t>
  </si>
  <si>
    <t>admin_2011</t>
  </si>
  <si>
    <t>ssbg_2011</t>
  </si>
  <si>
    <t>A.6.: Summary of Federal TANF Funds, FY 2011</t>
  </si>
  <si>
    <r>
      <t>TRANSFERS</t>
    </r>
    <r>
      <rPr>
        <b/>
        <sz val="12"/>
        <color indexed="8"/>
        <rFont val="Arial"/>
        <family val="2"/>
      </rPr>
      <t xml:space="preserve"> </t>
    </r>
    <r>
      <rPr>
        <b/>
        <sz val="7.5"/>
        <color indexed="8"/>
        <rFont val="Arial"/>
        <family val="2"/>
      </rPr>
      <t xml:space="preserve">
 </t>
    </r>
    <r>
      <rPr>
        <sz val="7.5"/>
        <color indexed="8"/>
        <rFont val="Arial"/>
        <family val="2"/>
      </rPr>
      <t xml:space="preserve">(State Family Assistance Grant and Supplemental Grants Only) </t>
    </r>
    <r>
      <rPr>
        <vertAlign val="superscript"/>
        <sz val="10"/>
        <color indexed="8"/>
        <rFont val="Arial"/>
        <family val="2"/>
      </rPr>
      <t>2</t>
    </r>
  </si>
  <si>
    <t>FY 2011 
FEDERAL AWARDS</t>
  </si>
  <si>
    <t>(State Family Assistance Grants + Supplemental Grantst+Contingency Funds)</t>
  </si>
  <si>
    <t>(State Family Assistance Grant, Emergency Contingency Funds,Supplemental Grants)</t>
  </si>
  <si>
    <t>(FY 2011 Federal Awards+Carryover from 
Previous Fiscal Years)</t>
  </si>
  <si>
    <t xml:space="preserve">Footnote 2: TANF rules do not permit States to transfer reserved (prior-year) funds to either the Social Services Block Grant (SSBG) Program or the Child Care Development Fund (CCDF). Positive amounts for TANF transfers using prior-year Funds may be due to an accounting adjustment or error. States may expend reserved TANF funds only on benefits that specifically meet the definition of “assistance.” As a result of the limitation on the use of reserved Federal TANF funds, we advised that States that they must obligate by September 30 of the current fiscal year any funds for expenditures on non-assistance. States must liquidate these obligations by September 30 of the immediately succeeding Federal fiscal year for which the funds were awarded. As a result, any FY 2010 expenditures on nonassistance using TANF funds from FY 2009 or earlier may be due to an accounting adjustment or error. Funds transferred back to the TANF program that were not obligated and liquidated within the program deadlines are reported as negative amounts. </t>
  </si>
  <si>
    <t>A.5.: Summary of Federal TANF Funds, FY 2010</t>
  </si>
  <si>
    <r>
      <t xml:space="preserve">TRANSFERS
 </t>
    </r>
    <r>
      <rPr>
        <sz val="7.5"/>
        <color indexed="8"/>
        <rFont val="Arial"/>
        <family val="2"/>
      </rPr>
      <t>(State Family Assistance Grant and Supplemental Grants Only)</t>
    </r>
  </si>
  <si>
    <t>FY 2010 
FEDERAL AWARDS</t>
  </si>
  <si>
    <t>TOTAL FEDERAL EXPENDITURES</t>
  </si>
  <si>
    <t>(State Family Assistance Grant+Contingency Funds+Emergency Contingency Funds+Supplemental Grants)</t>
  </si>
  <si>
    <t>(State Family Assistance Grant and Emergency Contingency Funds)</t>
  </si>
  <si>
    <t>(FY 2010 Federal Awards+Carryover from 
Previous Fiscal Years)</t>
  </si>
  <si>
    <t>ba_2010</t>
  </si>
  <si>
    <t>work_2010</t>
  </si>
  <si>
    <t>prior_2010</t>
  </si>
  <si>
    <t>cc_2010</t>
  </si>
  <si>
    <t>tax_2010</t>
  </si>
  <si>
    <t>shortben_2010</t>
  </si>
  <si>
    <t>pregnancy_2010</t>
  </si>
  <si>
    <t>other_2010</t>
  </si>
  <si>
    <t>admin_2010</t>
  </si>
  <si>
    <t>ssbg_2010</t>
  </si>
  <si>
    <t>TABLE A-1 COMBINED FEDERAL FUNDS SPENT IN FY 2009</t>
  </si>
  <si>
    <t>Data reported by States in Column A, D and E on Form ACF-196 Line Items</t>
  </si>
  <si>
    <t>% OF TOTAL TRANS-</t>
  </si>
  <si>
    <t>TRANS-</t>
  </si>
  <si>
    <t>FERRED TO CCDF</t>
  </si>
  <si>
    <t>FERRED TO SSBG</t>
  </si>
  <si>
    <t>EXPENDITURES ON NON-ASSISTANCE</t>
  </si>
  <si>
    <t>3/</t>
  </si>
  <si>
    <t>FERRED</t>
  </si>
  <si>
    <t>TO</t>
  </si>
  <si>
    <t>(Assistance and Non-Assistance)</t>
  </si>
  <si>
    <t>CCDF</t>
  </si>
  <si>
    <t>SSBG</t>
  </si>
  <si>
    <t>2/</t>
  </si>
  <si>
    <t>Maine and Missouri: Negative Unobligated amounts corrected in subsequent 2010 reports for 2009 award spending.</t>
  </si>
  <si>
    <t>TABLE A-2 COMBINED FEDERAL FUNDS SPENT IN FY 2009</t>
  </si>
  <si>
    <t>SUMMARY OF EXPENDITURES ON ASSISTANCE IN FY 2009</t>
  </si>
  <si>
    <t xml:space="preserve">Data reported by States in Column A, D and E on Form ACF-196 Line Items </t>
  </si>
  <si>
    <t xml:space="preserve">ASSISTANCE </t>
  </si>
  <si>
    <t>TABLE A-3 COMBINED FEDERAL FUNDS SPENT IN FY 2009</t>
  </si>
  <si>
    <t xml:space="preserve">EXPENDITURES ON NON-ASSISTANCE IN FY 2009 </t>
  </si>
  <si>
    <t>TABLE A-5 COMBINED FEDERAL FUNDS SPENT IN FY 2009</t>
  </si>
  <si>
    <t xml:space="preserve">EXPENDITURES OF FEDERAL FUNDS ON NON-ASSISTANCE: DETAILED BREAKDOWN OF LINES 6h-k AND 6m IN FY 2009 </t>
  </si>
  <si>
    <t>TOTAL OF</t>
  </si>
  <si>
    <t>PREGNANCY</t>
  </si>
  <si>
    <t>2 PARENT</t>
  </si>
  <si>
    <t>EXPENDITURES ON</t>
  </si>
  <si>
    <t>CATEGORIES OF</t>
  </si>
  <si>
    <t>PREVENTION</t>
  </si>
  <si>
    <t>FORMATION</t>
  </si>
  <si>
    <t>(Lines 6h - 6m)</t>
  </si>
  <si>
    <t>TABLE B-1 STATE MAINTENANCE OF EFFORT (MOE) EXPENDITURES IN THE TANF PROGRAM IN FY 2009</t>
  </si>
  <si>
    <t xml:space="preserve">EXPENDITURE OF STATE FUNDS IN FY 2009 </t>
  </si>
  <si>
    <t>AND</t>
  </si>
  <si>
    <t>SUPPORTIVE</t>
  </si>
  <si>
    <t>SERVICES</t>
  </si>
  <si>
    <t>(Sum of line 5a,5b&amp;5c)</t>
  </si>
  <si>
    <t>( See Tables B1 and B2)</t>
  </si>
  <si>
    <t>TABLE B-2 STATE MAINTENANCE OF EFFORT (MOE) EXPENDITURES IN THE TANF PROGRAM IN FY 2009</t>
  </si>
  <si>
    <t xml:space="preserve">EXPENDITURES ON NON-ASSISTANCE: DETAILED BREAKDOWN OF LINES 6a-k AND 6m IN FY 2009 </t>
  </si>
  <si>
    <t>sum of 6a-6m</t>
  </si>
  <si>
    <t>(break down on table B3)</t>
  </si>
  <si>
    <t>TABLE C-1 STATE MAINTENANCE OF EFFORT (MOE) EXPENDITURES IN SEPARATE STATE PROGRAM IN FY 2009</t>
  </si>
  <si>
    <t>( See Tables C1 and C2)</t>
  </si>
  <si>
    <t>TABLE C-2 STATE MAINTENANCE OF EFFORT (MOE) EXPENDITURES IN SEPARATE STATE PROGRAM IN FY 2009</t>
  </si>
  <si>
    <t>(break down on table C3)</t>
  </si>
  <si>
    <t>Table A, Breakdown of Other Expenditures on Non-Assistance in FY 2009</t>
  </si>
  <si>
    <t>Table A, Expenditures on Non-Assistance in FY 2009</t>
  </si>
  <si>
    <t>Table A, Summary of Expenditures on Assistance in FY 2009</t>
  </si>
  <si>
    <t>Table A, Spending from Federal TANF Grant in FY 2009</t>
  </si>
  <si>
    <t>raw_2009_MOE_SSP_non</t>
  </si>
  <si>
    <t>raw_2009_MOE_SSP_assist</t>
  </si>
  <si>
    <t>raw_2009_MOE_TANF_non</t>
  </si>
  <si>
    <t>raw_2009_MOE_TANF_assist</t>
  </si>
  <si>
    <t>raw_2009_fed_non_2</t>
  </si>
  <si>
    <t>raw_2009_fed_non_1</t>
  </si>
  <si>
    <t>raw_2009_fed_assist</t>
  </si>
  <si>
    <t>raw_2009_fed_spending</t>
  </si>
  <si>
    <t xml:space="preserve">***This table is labeled FY 2006 instead of FY 2008 but given its location in the FY 2008 file, we assume it is for FY 2008. </t>
  </si>
  <si>
    <t>ba_2008</t>
  </si>
  <si>
    <t>cc_2008</t>
  </si>
  <si>
    <t>work_2008</t>
  </si>
  <si>
    <t>prior_2008</t>
  </si>
  <si>
    <t>tax_2008</t>
  </si>
  <si>
    <t>shortben_2008</t>
  </si>
  <si>
    <t>pregnancy_2008</t>
  </si>
  <si>
    <t>other_2008</t>
  </si>
  <si>
    <t>admin_2008</t>
  </si>
  <si>
    <t>ssbg_2008</t>
  </si>
  <si>
    <t>ba_2009</t>
  </si>
  <si>
    <t>cc_2009</t>
  </si>
  <si>
    <t>work_2009</t>
  </si>
  <si>
    <t>prior_2009</t>
  </si>
  <si>
    <t>tax_2009</t>
  </si>
  <si>
    <t>shortben_2009</t>
  </si>
  <si>
    <t>pregnancy_2009</t>
  </si>
  <si>
    <t>other_2009</t>
  </si>
  <si>
    <t>admin_2009</t>
  </si>
  <si>
    <t>ssbg_2009</t>
  </si>
  <si>
    <t>ba_2007</t>
  </si>
  <si>
    <t>cc_2007</t>
  </si>
  <si>
    <t>work_2007</t>
  </si>
  <si>
    <t>prior_2007</t>
  </si>
  <si>
    <t>tax_2007</t>
  </si>
  <si>
    <t>shortben_2007</t>
  </si>
  <si>
    <t>pregnancy_2007</t>
  </si>
  <si>
    <t>other_2007</t>
  </si>
  <si>
    <t>admin_2007</t>
  </si>
  <si>
    <t>ssbg_2007</t>
  </si>
  <si>
    <t>ba_2006</t>
  </si>
  <si>
    <t>cc_2006</t>
  </si>
  <si>
    <t>work_2006</t>
  </si>
  <si>
    <t>prior_2006</t>
  </si>
  <si>
    <t>tax_2006</t>
  </si>
  <si>
    <t>shortben_2006</t>
  </si>
  <si>
    <t>pregnancy_2006</t>
  </si>
  <si>
    <t>other_2006</t>
  </si>
  <si>
    <t>admin_2006</t>
  </si>
  <si>
    <t>ssbg_2006</t>
  </si>
  <si>
    <t>ba_2005</t>
  </si>
  <si>
    <t>cc_2005</t>
  </si>
  <si>
    <t>work_2005</t>
  </si>
  <si>
    <t>prior_2005</t>
  </si>
  <si>
    <t>tax_2005</t>
  </si>
  <si>
    <t>shortben_2005</t>
  </si>
  <si>
    <t>pregnancy_2005</t>
  </si>
  <si>
    <t>other_2005</t>
  </si>
  <si>
    <t>admin_2005</t>
  </si>
  <si>
    <t>ssbg_2005</t>
  </si>
  <si>
    <t>total_year</t>
  </si>
  <si>
    <t>NA</t>
  </si>
  <si>
    <t>SUM (sum of columns B through K)</t>
  </si>
  <si>
    <t>ba_2004</t>
  </si>
  <si>
    <t>cc_2004</t>
  </si>
  <si>
    <t>work_2004</t>
  </si>
  <si>
    <t>prior_2004</t>
  </si>
  <si>
    <t>tax_2004</t>
  </si>
  <si>
    <t>shortben_2004</t>
  </si>
  <si>
    <t>pregnancy_2004</t>
  </si>
  <si>
    <t>other_2004</t>
  </si>
  <si>
    <t>admin_2004</t>
  </si>
  <si>
    <t>ssbg_2004</t>
  </si>
  <si>
    <t>ba_2003</t>
  </si>
  <si>
    <t>cc_2003</t>
  </si>
  <si>
    <t>work_2003</t>
  </si>
  <si>
    <t>prior_2003</t>
  </si>
  <si>
    <t>tax_2003</t>
  </si>
  <si>
    <t>shortben_2003</t>
  </si>
  <si>
    <t>pregnancy_2003</t>
  </si>
  <si>
    <t>other_2003</t>
  </si>
  <si>
    <t>admin_2003</t>
  </si>
  <si>
    <t>ssbg_2003</t>
  </si>
  <si>
    <t>COLUMN SUMS</t>
  </si>
  <si>
    <t>***Totals reduced by Puerto Rico totals</t>
  </si>
  <si>
    <t>ba_2002</t>
  </si>
  <si>
    <t>cc_2002</t>
  </si>
  <si>
    <t>work_2002</t>
  </si>
  <si>
    <t>prior_2002</t>
  </si>
  <si>
    <t>tax_2002</t>
  </si>
  <si>
    <t>shortben_2002</t>
  </si>
  <si>
    <t>pregnancy_2002</t>
  </si>
  <si>
    <t>other_2002</t>
  </si>
  <si>
    <t>admin_2002</t>
  </si>
  <si>
    <t>ssbg_2002</t>
  </si>
  <si>
    <t>ba_2001</t>
  </si>
  <si>
    <t>cc_2001</t>
  </si>
  <si>
    <t>work_2001</t>
  </si>
  <si>
    <t>prior_2001</t>
  </si>
  <si>
    <t>tax_2001</t>
  </si>
  <si>
    <t>shortben_2001</t>
  </si>
  <si>
    <t>pregnancy_2001</t>
  </si>
  <si>
    <t>other_2001</t>
  </si>
  <si>
    <t>admin_2001</t>
  </si>
  <si>
    <t>ssbg_2001</t>
  </si>
  <si>
    <t>ba_2000</t>
  </si>
  <si>
    <t>cc_2000</t>
  </si>
  <si>
    <t>work_2000</t>
  </si>
  <si>
    <t>prior_2000</t>
  </si>
  <si>
    <t>tax_2000</t>
  </si>
  <si>
    <t>shortben_2000</t>
  </si>
  <si>
    <t>pregnancy_2000</t>
  </si>
  <si>
    <t>other_2000</t>
  </si>
  <si>
    <t>admin_2000</t>
  </si>
  <si>
    <t>ssbg_2000</t>
  </si>
  <si>
    <t>ba_1999</t>
  </si>
  <si>
    <t>cc_1999</t>
  </si>
  <si>
    <t>work_1999</t>
  </si>
  <si>
    <t>prior_1999</t>
  </si>
  <si>
    <t>tax_1999</t>
  </si>
  <si>
    <t>shortben_1999</t>
  </si>
  <si>
    <t>pregnancy_1999</t>
  </si>
  <si>
    <t>other_1999</t>
  </si>
  <si>
    <t>admin_1999</t>
  </si>
  <si>
    <t>ssbg_1999</t>
  </si>
  <si>
    <t>ba_1998</t>
  </si>
  <si>
    <t>cc_1998</t>
  </si>
  <si>
    <t>work_1998</t>
  </si>
  <si>
    <t>prior_1998</t>
  </si>
  <si>
    <t>tax_1998</t>
  </si>
  <si>
    <t>shortben_1998</t>
  </si>
  <si>
    <t>pregnancy_1998</t>
  </si>
  <si>
    <t>other_1998</t>
  </si>
  <si>
    <t>admin_1998</t>
  </si>
  <si>
    <t>ssbg_1998</t>
  </si>
  <si>
    <t>ba_1997</t>
  </si>
  <si>
    <t>cc_1997</t>
  </si>
  <si>
    <t>work_1997</t>
  </si>
  <si>
    <t>prior_1997</t>
  </si>
  <si>
    <t>tax_1997</t>
  </si>
  <si>
    <t>shortben_1997</t>
  </si>
  <si>
    <t>pregnancy_1997</t>
  </si>
  <si>
    <t>other_1997</t>
  </si>
  <si>
    <t>admin_1997</t>
  </si>
  <si>
    <t>ssbg_1997</t>
  </si>
  <si>
    <t>CHECK_1997</t>
  </si>
  <si>
    <t>CHECK_1998</t>
  </si>
  <si>
    <t>CHECK_1999</t>
  </si>
  <si>
    <t>CHECK_2000</t>
  </si>
  <si>
    <t>CHECK_2001</t>
  </si>
  <si>
    <t>CHECK_2002</t>
  </si>
  <si>
    <t>CHECK_2003</t>
  </si>
  <si>
    <t>CHECK_2004</t>
  </si>
  <si>
    <t>CHECK_2005</t>
  </si>
  <si>
    <t>CHECK_2006</t>
  </si>
  <si>
    <t>CHECK_2007</t>
  </si>
  <si>
    <t>CHECK_2008</t>
  </si>
  <si>
    <t>CHECK_2009</t>
  </si>
  <si>
    <t>CHECK_2010</t>
  </si>
  <si>
    <t>CHECK_2011</t>
  </si>
  <si>
    <t>CHECK_2012</t>
  </si>
  <si>
    <t>CHECK_2013</t>
  </si>
  <si>
    <t>CHECK_2014</t>
  </si>
  <si>
    <t xml:space="preserve">Total Expenditures (Assistance plus Non-Assistance plus CCDF plus SSBG) </t>
  </si>
  <si>
    <t>Sum of N44:W44</t>
  </si>
  <si>
    <t>ztotal_1997</t>
  </si>
  <si>
    <t>ztotal_1998</t>
  </si>
  <si>
    <t>ztotal_1999</t>
  </si>
  <si>
    <t>ztotal_2000</t>
  </si>
  <si>
    <t>ztotal_2001</t>
  </si>
  <si>
    <t>ztotal_2002</t>
  </si>
  <si>
    <t>ztotal_2003</t>
  </si>
  <si>
    <t>ztotal_2004</t>
  </si>
  <si>
    <t>ztotal_2005</t>
  </si>
  <si>
    <t>ztotal_2006</t>
  </si>
  <si>
    <t>ztotal_2007</t>
  </si>
  <si>
    <t>ztotal_2008</t>
  </si>
  <si>
    <t>ztotal_2009</t>
  </si>
  <si>
    <t>ztotal_2010</t>
  </si>
  <si>
    <t>ztotal_2011</t>
  </si>
  <si>
    <t>ztotal_2012</t>
  </si>
  <si>
    <t>ztotal_2013</t>
  </si>
  <si>
    <t>ztotal_2014</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</si>
</sst>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43" formatCode="_(* #,##0.00_);_(* \(#,##0.00\);_(* &quot;-&quot;??_);_(@_)"/>
    <numFmt numFmtId="164" formatCode="0.00000000000000"/>
  </numFmts>
  <fonts count="31" x14ac:knownFonts="1">
    <font>
      <sz val="12"/>
      <color theme="1"/>
      <name val="Calibri"/>
      <family val="2"/>
      <scheme val="minor"/>
    </font>
    <font>
      <b/>
      <sz val="12"/>
      <color theme="1"/>
      <name val="Calibri"/>
      <family val="2"/>
      <scheme val="minor"/>
    </font>
    <font>
      <sz val="11"/>
      <color theme="1"/>
      <name val="Calibri"/>
      <family val="2"/>
      <scheme val="minor"/>
    </font>
    <font>
      <sz val="10"/>
      <color indexed="8"/>
      <name val="Arial"/>
      <family val="2"/>
    </font>
    <font>
      <sz val="10"/>
      <name val="Arial"/>
      <family val="2"/>
    </font>
    <font>
      <sz val="12"/>
      <name val="Arial"/>
      <family val="2"/>
    </font>
    <font>
      <u/>
      <sz val="10"/>
      <color indexed="12"/>
      <name val="Arial"/>
      <family val="2"/>
    </font>
    <font>
      <sz val="10"/>
      <color indexed="8"/>
      <name val="MS Shell Dlg 2"/>
      <charset val="1"/>
    </font>
    <font>
      <u/>
      <sz val="12"/>
      <color theme="10"/>
      <name val="Calibri"/>
      <family val="2"/>
      <scheme val="minor"/>
    </font>
    <font>
      <sz val="10"/>
      <color theme="1"/>
      <name val="Tahoma"/>
      <family val="2"/>
    </font>
    <font>
      <vertAlign val="superscript"/>
      <sz val="11"/>
      <color indexed="8"/>
      <name val="Arial"/>
      <family val="2"/>
    </font>
    <font>
      <u/>
      <sz val="12"/>
      <color theme="11"/>
      <name val="Calibri"/>
      <family val="2"/>
      <scheme val="minor"/>
    </font>
    <font>
      <sz val="11"/>
      <color indexed="8"/>
      <name val="Calibri"/>
      <family val="2"/>
    </font>
    <font>
      <sz val="8"/>
      <name val="Calibri"/>
      <family val="2"/>
      <scheme val="minor"/>
    </font>
    <font>
      <b/>
      <sz val="12"/>
      <color indexed="10"/>
      <name val="Tahoma"/>
      <family val="2"/>
    </font>
    <font>
      <sz val="8"/>
      <color indexed="81"/>
      <name val="Tahoma"/>
    </font>
    <font>
      <b/>
      <sz val="14"/>
      <color indexed="10"/>
      <name val="Tahoma"/>
      <family val="2"/>
    </font>
    <font>
      <b/>
      <sz val="10"/>
      <color indexed="10"/>
      <name val="Tahoma"/>
      <family val="2"/>
    </font>
    <font>
      <sz val="10"/>
      <color indexed="10"/>
      <name val="Tahoma"/>
      <family val="2"/>
    </font>
    <font>
      <sz val="8"/>
      <name val="Arial"/>
      <family val="2"/>
    </font>
    <font>
      <b/>
      <sz val="8"/>
      <name val="Arial"/>
      <family val="2"/>
    </font>
    <font>
      <sz val="8"/>
      <name val="Arial Narrow"/>
      <family val="2"/>
    </font>
    <font>
      <sz val="7.5"/>
      <color indexed="8"/>
      <name val="Arial"/>
      <family val="2"/>
    </font>
    <font>
      <b/>
      <sz val="7.5"/>
      <color indexed="8"/>
      <name val="Arial"/>
      <family val="2"/>
    </font>
    <font>
      <b/>
      <sz val="12"/>
      <color indexed="8"/>
      <name val="Arial"/>
      <family val="2"/>
    </font>
    <font>
      <vertAlign val="superscript"/>
      <sz val="12"/>
      <color indexed="8"/>
      <name val="Arial"/>
      <family val="2"/>
    </font>
    <font>
      <b/>
      <vertAlign val="superscript"/>
      <sz val="10"/>
      <color indexed="8"/>
      <name val="Arial"/>
      <family val="2"/>
    </font>
    <font>
      <vertAlign val="superscript"/>
      <sz val="10"/>
      <color indexed="8"/>
      <name val="Arial"/>
      <family val="2"/>
    </font>
    <font>
      <b/>
      <sz val="8"/>
      <color indexed="81"/>
      <name val="Tahoma"/>
      <family val="2"/>
    </font>
    <font>
      <sz val="10"/>
      <color indexed="81"/>
      <name val="Calibri"/>
    </font>
    <font>
      <b/>
      <sz val="10"/>
      <color indexed="81"/>
      <name val="Calibri"/>
    </font>
  </fonts>
  <fills count="4">
    <fill>
      <patternFill patternType="none"/>
    </fill>
    <fill>
      <patternFill patternType="gray125"/>
    </fill>
    <fill>
      <patternFill patternType="solid">
        <fgColor indexed="9"/>
        <bgColor indexed="64"/>
      </patternFill>
    </fill>
    <fill>
      <patternFill patternType="solid">
        <fgColor theme="4" tint="0.59999389629810485"/>
        <bgColor indexed="64"/>
      </patternFill>
    </fill>
  </fills>
  <borders count="1">
    <border>
      <left/>
      <right/>
      <top/>
      <bottom/>
      <diagonal/>
    </border>
  </borders>
  <cellStyleXfs count="22">
    <xf numFmtId="0" fontId="0" fillId="0" borderId="0"/>
    <xf numFmtId="0" fontId="2" fillId="0" borderId="0"/>
    <xf numFmtId="0" fontId="3" fillId="0" borderId="0"/>
    <xf numFmtId="43" fontId="4" fillId="0" borderId="0" applyFont="0" applyFill="0" applyBorder="0" applyAlignment="0" applyProtection="0"/>
    <xf numFmtId="43" fontId="5" fillId="0" borderId="0" applyFont="0" applyFill="0" applyBorder="0" applyAlignment="0" applyProtection="0"/>
    <xf numFmtId="44" fontId="3" fillId="0" borderId="0"/>
    <xf numFmtId="0" fontId="6" fillId="0" borderId="0" applyNumberFormat="0" applyFill="0" applyBorder="0" applyAlignment="0" applyProtection="0">
      <alignment vertical="top"/>
      <protection locked="0"/>
    </xf>
    <xf numFmtId="0" fontId="3" fillId="0" borderId="0"/>
    <xf numFmtId="0" fontId="7" fillId="0" borderId="0"/>
    <xf numFmtId="0" fontId="5" fillId="0" borderId="0"/>
    <xf numFmtId="9" fontId="4" fillId="0" borderId="0" applyFont="0" applyFill="0" applyBorder="0" applyAlignment="0" applyProtection="0"/>
    <xf numFmtId="0" fontId="8"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43" fontId="12" fillId="0" borderId="0" applyFont="0" applyFill="0" applyBorder="0" applyAlignment="0" applyProtection="0"/>
    <xf numFmtId="0" fontId="4"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10">
    <xf numFmtId="0" fontId="0" fillId="0" borderId="0" xfId="0"/>
    <xf numFmtId="0" fontId="1" fillId="0" borderId="0" xfId="0" applyFont="1"/>
    <xf numFmtId="0" fontId="8" fillId="0" borderId="0" xfId="11"/>
    <xf numFmtId="0" fontId="0" fillId="0" borderId="0" xfId="0" applyFont="1"/>
    <xf numFmtId="0" fontId="0" fillId="0" borderId="0" xfId="0" applyAlignment="1">
      <alignment wrapText="1"/>
    </xf>
    <xf numFmtId="0" fontId="19" fillId="2" borderId="0" xfId="16" applyFont="1" applyFill="1"/>
    <xf numFmtId="0" fontId="20" fillId="2" borderId="0" xfId="16" applyFont="1" applyFill="1" applyAlignment="1">
      <alignment horizontal="center"/>
    </xf>
    <xf numFmtId="9" fontId="19" fillId="2" borderId="0" xfId="10" applyFont="1" applyFill="1"/>
    <xf numFmtId="0" fontId="0" fillId="3" borderId="0" xfId="0" applyFill="1"/>
    <xf numFmtId="164" fontId="0" fillId="3" borderId="0" xfId="0" applyNumberFormat="1" applyFill="1"/>
  </cellXfs>
  <cellStyles count="22">
    <cellStyle name="Comma 2" xfId="3"/>
    <cellStyle name="Comma 3" xfId="4"/>
    <cellStyle name="Comma 4" xfId="15"/>
    <cellStyle name="Currency 2" xfId="5"/>
    <cellStyle name="Followed Hyperlink" xfId="13" builtinId="9" hidden="1"/>
    <cellStyle name="Followed Hyperlink" xfId="14"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Hyperlink" xfId="11" builtinId="8"/>
    <cellStyle name="Hyperlink 2" xfId="6"/>
    <cellStyle name="Normal" xfId="0" builtinId="0"/>
    <cellStyle name="Normal 2" xfId="1"/>
    <cellStyle name="Normal 2 2" xfId="7"/>
    <cellStyle name="Normal 3" xfId="2"/>
    <cellStyle name="Normal 4" xfId="8"/>
    <cellStyle name="Normal 5" xfId="9"/>
    <cellStyle name="Normal 6" xfId="12"/>
    <cellStyle name="Normal 7" xfId="16"/>
    <cellStyle name="Percent 2" xfId="1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externalLink" Target="externalLinks/externalLink1.xml"/><Relationship Id="rId158" Type="http://schemas.openxmlformats.org/officeDocument/2006/relationships/externalLink" Target="externalLinks/externalLink2.xml"/><Relationship Id="rId159" Type="http://schemas.openxmlformats.org/officeDocument/2006/relationships/externalLink" Target="externalLinks/externalLink3.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60" Type="http://schemas.openxmlformats.org/officeDocument/2006/relationships/externalLink" Target="externalLinks/externalLink4.xml"/><Relationship Id="rId161" Type="http://schemas.openxmlformats.org/officeDocument/2006/relationships/externalLink" Target="externalLinks/externalLink5.xml"/><Relationship Id="rId162" Type="http://schemas.openxmlformats.org/officeDocument/2006/relationships/externalLink" Target="externalLinks/externalLink6.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63" Type="http://schemas.openxmlformats.org/officeDocument/2006/relationships/externalLink" Target="externalLinks/externalLink7.xml"/><Relationship Id="rId164" Type="http://schemas.openxmlformats.org/officeDocument/2006/relationships/externalLink" Target="externalLinks/externalLink8.xml"/><Relationship Id="rId165" Type="http://schemas.openxmlformats.org/officeDocument/2006/relationships/externalLink" Target="externalLinks/externalLink9.xml"/><Relationship Id="rId166" Type="http://schemas.openxmlformats.org/officeDocument/2006/relationships/externalLink" Target="externalLinks/externalLink10.xml"/><Relationship Id="rId167" Type="http://schemas.openxmlformats.org/officeDocument/2006/relationships/externalLink" Target="externalLinks/externalLink11.xml"/><Relationship Id="rId168" Type="http://schemas.openxmlformats.org/officeDocument/2006/relationships/externalLink" Target="externalLinks/externalLink12.xml"/><Relationship Id="rId169" Type="http://schemas.openxmlformats.org/officeDocument/2006/relationships/externalLink" Target="externalLinks/externalLink13.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70" Type="http://schemas.openxmlformats.org/officeDocument/2006/relationships/externalLink" Target="externalLinks/externalLink14.xml"/><Relationship Id="rId171" Type="http://schemas.openxmlformats.org/officeDocument/2006/relationships/theme" Target="theme/theme1.xml"/><Relationship Id="rId172" Type="http://schemas.openxmlformats.org/officeDocument/2006/relationships/styles" Target="styles.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173" Type="http://schemas.openxmlformats.org/officeDocument/2006/relationships/sharedStrings" Target="sharedStrings.xml"/><Relationship Id="rId174" Type="http://schemas.openxmlformats.org/officeDocument/2006/relationships/calcChain" Target="calcChain.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40" Type="http://schemas.openxmlformats.org/officeDocument/2006/relationships/worksheet" Target="worksheets/sheet140.xml"/><Relationship Id="rId141" Type="http://schemas.openxmlformats.org/officeDocument/2006/relationships/worksheet" Target="worksheets/sheet14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Ben/Downloads/tanf_2003/TABLE%20A%20-%20Combined%20Federal%20Funds%20Spent%20in%20FY%202003%20through%20the%20FOURTH%20Quarte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en/Downloads/tanf_2003/Table%20C.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en/Downloads/tanf_2003/Table%20B.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en/Downloads/tanfdata_2006/Table%20A%20COMBINED%20FEDERAL%20FUNDS%20SPENT%20IN%20FY%20200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Ben/Downloads/tanfdata_2006/TABLE%20C%20State%20Maintenance%20of%20Effort%20(MOE)%20Expenditures%20in%20Separate%20State%20Programs%20in%20FY%20200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Ben/Downloads/tanfdata_2006/TABLE%20B%20STATE%20MAINTENANCE%20OF%20EFFORT%20(MOE)%20EXPENDITURES%20IN%20THE%20TANF%20PROGRAM%20IN%20FY%20200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Ben/Downloads/tanfdata_2007/Table%20A%20COMBINED%20FEDERAL%20FUNDS%20SPENT%20IN%20FY%20200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Ben/Downloads/tanfdata_2007/TABLE%20C%20State%20Maintenance%20of%20Effort%20(MOE)%20Expenditures%20in%20Separate%20State%20Programs%20in%20FY%202007.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Ben/Downloads/tanfdata_2007/TABLE%20B%20STATE%20MAINTENANCE%20OF%20EFFORT%20(MOE)%20EXPENDITURES%20IN%20THE%20TANF%20PROGRAM%20IN%20FY%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Ben/Downloads/tanfdata_2008/Table%20A%20COMBINED%20FEDERAL%20FUNDS%20SPENT%20IN%20FY%20200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Ben/Downloads/tanfdata_2008/TABLE%20C%20State%20Maintenance%20of%20Effort%20(MOE)%20Expenditures%20in%20Separate%20State%20Programs%20in%20FY%20200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Ben/Downloads/tanfdata_2008/TABLE%20B%20STATE%20MAINTENANCE%20OF%20EFFORT%20(MOE)%20EXPENDITURES%20IN%20THE%20TANF%20PROGRAM%20IN%20FY%20200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rahmanou/spending/FY03/HHS%20Charts/TABLE%20A%20-%20Combined%20Federal%20Funds%20Spent%20in%20FY%202003%20through%20the%20FOURTH%20Quarter.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rahmanou/spending/FY03/FY03%20Spending%20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s>
    <sheetDataSet>
      <sheetData sheetId="0">
        <row r="1">
          <cell r="K1">
            <v>4</v>
          </cell>
        </row>
        <row r="6">
          <cell r="K6">
            <v>2003</v>
          </cell>
        </row>
        <row r="7">
          <cell r="B7">
            <v>194007284</v>
          </cell>
          <cell r="C7">
            <v>20545839</v>
          </cell>
          <cell r="D7">
            <v>10491352</v>
          </cell>
          <cell r="E7">
            <v>162970093</v>
          </cell>
          <cell r="F7">
            <v>49120216</v>
          </cell>
          <cell r="G7">
            <v>82347108</v>
          </cell>
          <cell r="H7">
            <v>131467324</v>
          </cell>
          <cell r="I7">
            <v>3902526</v>
          </cell>
          <cell r="J7">
            <v>27600243</v>
          </cell>
        </row>
        <row r="8">
          <cell r="B8">
            <v>74389141</v>
          </cell>
          <cell r="C8">
            <v>15737700</v>
          </cell>
          <cell r="D8">
            <v>4100000</v>
          </cell>
          <cell r="E8">
            <v>54551441</v>
          </cell>
          <cell r="F8">
            <v>22403180</v>
          </cell>
          <cell r="G8">
            <v>21879601</v>
          </cell>
          <cell r="H8">
            <v>44282781</v>
          </cell>
          <cell r="I8">
            <v>0</v>
          </cell>
          <cell r="J8">
            <v>10268660</v>
          </cell>
        </row>
        <row r="9">
          <cell r="B9">
            <v>311872553</v>
          </cell>
          <cell r="C9">
            <v>0</v>
          </cell>
          <cell r="D9">
            <v>22733434</v>
          </cell>
          <cell r="E9">
            <v>289139119</v>
          </cell>
          <cell r="F9">
            <v>126069037</v>
          </cell>
          <cell r="G9">
            <v>134334221</v>
          </cell>
          <cell r="H9">
            <v>260403258</v>
          </cell>
          <cell r="I9">
            <v>19759080</v>
          </cell>
          <cell r="J9">
            <v>8976781</v>
          </cell>
        </row>
        <row r="10">
          <cell r="B10">
            <v>94843071</v>
          </cell>
          <cell r="C10">
            <v>6000000</v>
          </cell>
          <cell r="D10">
            <v>0</v>
          </cell>
          <cell r="E10">
            <v>88843071</v>
          </cell>
          <cell r="F10">
            <v>14116159</v>
          </cell>
          <cell r="G10">
            <v>17867598</v>
          </cell>
          <cell r="H10">
            <v>31983757</v>
          </cell>
          <cell r="I10">
            <v>0</v>
          </cell>
          <cell r="J10">
            <v>56859314</v>
          </cell>
        </row>
        <row r="11">
          <cell r="B11">
            <v>4551283529</v>
          </cell>
          <cell r="C11">
            <v>572514000</v>
          </cell>
          <cell r="D11">
            <v>81535520</v>
          </cell>
          <cell r="E11">
            <v>3897234009</v>
          </cell>
          <cell r="F11">
            <v>2151909993</v>
          </cell>
          <cell r="G11">
            <v>1518839106</v>
          </cell>
          <cell r="H11">
            <v>3670749099</v>
          </cell>
          <cell r="I11">
            <v>226484910</v>
          </cell>
          <cell r="J11">
            <v>0</v>
          </cell>
        </row>
        <row r="12">
          <cell r="B12">
            <v>228951330</v>
          </cell>
          <cell r="C12">
            <v>22241896</v>
          </cell>
          <cell r="D12">
            <v>14962638</v>
          </cell>
          <cell r="E12">
            <v>191746796</v>
          </cell>
          <cell r="F12">
            <v>42399741</v>
          </cell>
          <cell r="G12">
            <v>68106268</v>
          </cell>
          <cell r="H12">
            <v>110506009</v>
          </cell>
          <cell r="I12">
            <v>81240787</v>
          </cell>
          <cell r="J12">
            <v>0</v>
          </cell>
        </row>
        <row r="13">
          <cell r="B13">
            <v>281363508</v>
          </cell>
          <cell r="C13">
            <v>0</v>
          </cell>
          <cell r="D13">
            <v>26678810</v>
          </cell>
          <cell r="E13">
            <v>254684698</v>
          </cell>
          <cell r="F13">
            <v>48885011</v>
          </cell>
          <cell r="G13">
            <v>205799687</v>
          </cell>
          <cell r="H13">
            <v>254684698</v>
          </cell>
          <cell r="I13">
            <v>0</v>
          </cell>
          <cell r="J13">
            <v>0</v>
          </cell>
        </row>
        <row r="14">
          <cell r="B14">
            <v>35626951</v>
          </cell>
          <cell r="C14">
            <v>1265646</v>
          </cell>
          <cell r="D14">
            <v>1336345</v>
          </cell>
          <cell r="E14">
            <v>33024960</v>
          </cell>
          <cell r="F14">
            <v>24571749</v>
          </cell>
          <cell r="G14">
            <v>3211681</v>
          </cell>
          <cell r="H14">
            <v>27783430</v>
          </cell>
          <cell r="I14">
            <v>5018164</v>
          </cell>
          <cell r="J14">
            <v>223366</v>
          </cell>
        </row>
        <row r="15">
          <cell r="B15">
            <v>157940486</v>
          </cell>
          <cell r="C15">
            <v>18521964</v>
          </cell>
          <cell r="D15">
            <v>3935917</v>
          </cell>
          <cell r="E15">
            <v>135482605</v>
          </cell>
          <cell r="F15">
            <v>17255243</v>
          </cell>
          <cell r="G15">
            <v>73856534</v>
          </cell>
          <cell r="H15">
            <v>91111777</v>
          </cell>
          <cell r="I15">
            <v>1228084</v>
          </cell>
          <cell r="J15">
            <v>43142744</v>
          </cell>
        </row>
        <row r="16">
          <cell r="B16">
            <v>818048612</v>
          </cell>
          <cell r="C16">
            <v>122549160</v>
          </cell>
          <cell r="D16">
            <v>52274580</v>
          </cell>
          <cell r="E16">
            <v>643224872</v>
          </cell>
          <cell r="F16">
            <v>72776893</v>
          </cell>
          <cell r="G16">
            <v>410791375</v>
          </cell>
          <cell r="H16">
            <v>483568268</v>
          </cell>
          <cell r="I16">
            <v>0</v>
          </cell>
          <cell r="J16">
            <v>159656604</v>
          </cell>
        </row>
        <row r="17">
          <cell r="B17">
            <v>558760633</v>
          </cell>
          <cell r="C17">
            <v>32200000</v>
          </cell>
          <cell r="D17">
            <v>18865151</v>
          </cell>
          <cell r="E17">
            <v>507695482</v>
          </cell>
          <cell r="F17">
            <v>107208919</v>
          </cell>
          <cell r="G17">
            <v>218919710</v>
          </cell>
          <cell r="H17">
            <v>326128629</v>
          </cell>
          <cell r="I17">
            <v>20574443</v>
          </cell>
          <cell r="J17">
            <v>160992410</v>
          </cell>
        </row>
        <row r="18">
          <cell r="B18">
            <v>173470882</v>
          </cell>
          <cell r="C18">
            <v>11050000</v>
          </cell>
          <cell r="D18">
            <v>9890000</v>
          </cell>
          <cell r="E18">
            <v>152530882</v>
          </cell>
          <cell r="F18">
            <v>40916583</v>
          </cell>
          <cell r="G18">
            <v>16616800</v>
          </cell>
          <cell r="H18">
            <v>57533383</v>
          </cell>
          <cell r="I18">
            <v>4165847</v>
          </cell>
          <cell r="J18">
            <v>90831652</v>
          </cell>
        </row>
        <row r="19">
          <cell r="B19">
            <v>53372645</v>
          </cell>
          <cell r="C19">
            <v>8731981</v>
          </cell>
          <cell r="D19">
            <v>1441201</v>
          </cell>
          <cell r="E19">
            <v>43199463</v>
          </cell>
          <cell r="F19">
            <v>6636135</v>
          </cell>
          <cell r="G19">
            <v>23479757</v>
          </cell>
          <cell r="H19">
            <v>30115892</v>
          </cell>
          <cell r="I19">
            <v>12222410</v>
          </cell>
          <cell r="J19">
            <v>861159</v>
          </cell>
        </row>
        <row r="20">
          <cell r="B20">
            <v>585056960</v>
          </cell>
          <cell r="C20">
            <v>0</v>
          </cell>
          <cell r="D20">
            <v>20502485</v>
          </cell>
          <cell r="E20">
            <v>564554475</v>
          </cell>
          <cell r="F20">
            <v>62124682</v>
          </cell>
          <cell r="G20">
            <v>502429793</v>
          </cell>
          <cell r="H20">
            <v>564554475</v>
          </cell>
          <cell r="I20">
            <v>0</v>
          </cell>
          <cell r="J20">
            <v>0</v>
          </cell>
        </row>
        <row r="21">
          <cell r="B21">
            <v>247222289</v>
          </cell>
          <cell r="C21">
            <v>18352906</v>
          </cell>
          <cell r="D21">
            <v>2000000</v>
          </cell>
          <cell r="E21">
            <v>226869383</v>
          </cell>
          <cell r="F21">
            <v>108143930</v>
          </cell>
          <cell r="G21">
            <v>91652267</v>
          </cell>
          <cell r="H21">
            <v>199796197</v>
          </cell>
          <cell r="I21">
            <v>27073186</v>
          </cell>
          <cell r="J21">
            <v>0</v>
          </cell>
        </row>
        <row r="22">
          <cell r="B22">
            <v>164460754</v>
          </cell>
          <cell r="C22">
            <v>28199491</v>
          </cell>
          <cell r="D22">
            <v>11257997</v>
          </cell>
          <cell r="E22">
            <v>125003266</v>
          </cell>
          <cell r="F22">
            <v>38505453</v>
          </cell>
          <cell r="G22">
            <v>55629960</v>
          </cell>
          <cell r="H22">
            <v>94135413</v>
          </cell>
          <cell r="I22">
            <v>5444692</v>
          </cell>
          <cell r="J22">
            <v>25423161</v>
          </cell>
        </row>
        <row r="23">
          <cell r="B23">
            <v>120621502</v>
          </cell>
          <cell r="C23">
            <v>12741228</v>
          </cell>
          <cell r="D23">
            <v>4332070</v>
          </cell>
          <cell r="E23">
            <v>103548204</v>
          </cell>
          <cell r="F23">
            <v>50847441</v>
          </cell>
          <cell r="G23">
            <v>30852937</v>
          </cell>
          <cell r="H23">
            <v>81700378</v>
          </cell>
          <cell r="I23">
            <v>0</v>
          </cell>
          <cell r="J23">
            <v>21847826</v>
          </cell>
        </row>
        <row r="24">
          <cell r="B24">
            <v>218835932</v>
          </cell>
          <cell r="C24">
            <v>47135000</v>
          </cell>
          <cell r="D24">
            <v>0</v>
          </cell>
          <cell r="E24">
            <v>171700932</v>
          </cell>
          <cell r="F24">
            <v>53224624</v>
          </cell>
          <cell r="G24">
            <v>65917218</v>
          </cell>
          <cell r="H24">
            <v>119141842</v>
          </cell>
          <cell r="I24">
            <v>44068272</v>
          </cell>
          <cell r="J24">
            <v>8490818</v>
          </cell>
        </row>
        <row r="25">
          <cell r="B25">
            <v>355052664</v>
          </cell>
          <cell r="C25">
            <v>39030549</v>
          </cell>
          <cell r="D25">
            <v>16397197</v>
          </cell>
          <cell r="E25">
            <v>299624918</v>
          </cell>
          <cell r="F25">
            <v>60156557</v>
          </cell>
          <cell r="G25">
            <v>167455074</v>
          </cell>
          <cell r="H25">
            <v>227611631</v>
          </cell>
          <cell r="I25">
            <v>72013287</v>
          </cell>
          <cell r="J25">
            <v>0</v>
          </cell>
        </row>
        <row r="26">
          <cell r="B26">
            <v>118551019</v>
          </cell>
          <cell r="C26">
            <v>10699122</v>
          </cell>
          <cell r="D26">
            <v>7469450</v>
          </cell>
          <cell r="E26">
            <v>100382447</v>
          </cell>
          <cell r="F26">
            <v>44475153</v>
          </cell>
          <cell r="G26">
            <v>10493435</v>
          </cell>
          <cell r="H26">
            <v>54968588</v>
          </cell>
          <cell r="I26">
            <v>8553045</v>
          </cell>
          <cell r="J26">
            <v>36860814</v>
          </cell>
        </row>
        <row r="27">
          <cell r="B27">
            <v>289225248</v>
          </cell>
          <cell r="C27">
            <v>48884560</v>
          </cell>
          <cell r="D27">
            <v>22909803</v>
          </cell>
          <cell r="E27">
            <v>217430885</v>
          </cell>
          <cell r="F27">
            <v>69008738</v>
          </cell>
          <cell r="G27">
            <v>114124211</v>
          </cell>
          <cell r="H27">
            <v>183132949</v>
          </cell>
          <cell r="I27">
            <v>15453448</v>
          </cell>
          <cell r="J27">
            <v>18844488</v>
          </cell>
        </row>
        <row r="28">
          <cell r="B28">
            <v>471699894</v>
          </cell>
          <cell r="C28">
            <v>91874222</v>
          </cell>
          <cell r="D28">
            <v>42109023</v>
          </cell>
          <cell r="E28">
            <v>337716649</v>
          </cell>
          <cell r="F28">
            <v>153968175</v>
          </cell>
          <cell r="G28">
            <v>183748474</v>
          </cell>
          <cell r="H28">
            <v>337716649</v>
          </cell>
          <cell r="I28">
            <v>0</v>
          </cell>
          <cell r="J28">
            <v>0</v>
          </cell>
        </row>
        <row r="29">
          <cell r="B29">
            <v>868951350</v>
          </cell>
          <cell r="C29">
            <v>0</v>
          </cell>
          <cell r="D29">
            <v>20157975</v>
          </cell>
          <cell r="E29">
            <v>848793375</v>
          </cell>
          <cell r="F29">
            <v>232442380</v>
          </cell>
          <cell r="G29">
            <v>503293223</v>
          </cell>
          <cell r="H29">
            <v>735735603</v>
          </cell>
          <cell r="I29">
            <v>0</v>
          </cell>
          <cell r="J29">
            <v>113057772</v>
          </cell>
        </row>
        <row r="30">
          <cell r="B30">
            <v>388515180</v>
          </cell>
          <cell r="C30">
            <v>26603000</v>
          </cell>
          <cell r="D30">
            <v>3277034</v>
          </cell>
          <cell r="E30">
            <v>358635146</v>
          </cell>
          <cell r="F30">
            <v>134583595</v>
          </cell>
          <cell r="G30">
            <v>182605046</v>
          </cell>
          <cell r="H30">
            <v>317188641</v>
          </cell>
          <cell r="I30">
            <v>0</v>
          </cell>
          <cell r="J30">
            <v>41446505</v>
          </cell>
        </row>
        <row r="31">
          <cell r="B31">
            <v>121198175</v>
          </cell>
          <cell r="C31">
            <v>19323838</v>
          </cell>
          <cell r="D31">
            <v>59</v>
          </cell>
          <cell r="E31">
            <v>101874278</v>
          </cell>
          <cell r="F31">
            <v>61052039</v>
          </cell>
          <cell r="G31">
            <v>37235055</v>
          </cell>
          <cell r="H31">
            <v>98287094</v>
          </cell>
          <cell r="I31">
            <v>1204334</v>
          </cell>
          <cell r="J31">
            <v>2382850</v>
          </cell>
        </row>
        <row r="32">
          <cell r="B32">
            <v>238756915</v>
          </cell>
          <cell r="C32">
            <v>24882439</v>
          </cell>
          <cell r="D32">
            <v>21705174</v>
          </cell>
          <cell r="E32">
            <v>192169302</v>
          </cell>
          <cell r="F32">
            <v>68219966</v>
          </cell>
          <cell r="G32">
            <v>102244162</v>
          </cell>
          <cell r="H32">
            <v>170464128</v>
          </cell>
          <cell r="I32">
            <v>21705173</v>
          </cell>
          <cell r="J32">
            <v>1</v>
          </cell>
        </row>
        <row r="33">
          <cell r="B33">
            <v>62329098</v>
          </cell>
          <cell r="C33">
            <v>8612239</v>
          </cell>
          <cell r="D33">
            <v>3860602</v>
          </cell>
          <cell r="E33">
            <v>49856257</v>
          </cell>
          <cell r="F33">
            <v>33126623</v>
          </cell>
          <cell r="G33">
            <v>7755375</v>
          </cell>
          <cell r="H33">
            <v>40881998</v>
          </cell>
          <cell r="I33">
            <v>1120960</v>
          </cell>
          <cell r="J33">
            <v>7853299</v>
          </cell>
        </row>
        <row r="34">
          <cell r="B34">
            <v>75140536</v>
          </cell>
          <cell r="C34">
            <v>9000000</v>
          </cell>
          <cell r="D34">
            <v>0</v>
          </cell>
          <cell r="E34">
            <v>66140536</v>
          </cell>
          <cell r="F34">
            <v>36394529</v>
          </cell>
          <cell r="G34">
            <v>13581968</v>
          </cell>
          <cell r="H34">
            <v>49976497</v>
          </cell>
          <cell r="I34">
            <v>0</v>
          </cell>
          <cell r="J34">
            <v>16164039</v>
          </cell>
        </row>
        <row r="35">
          <cell r="B35">
            <v>69681723</v>
          </cell>
          <cell r="C35">
            <v>0</v>
          </cell>
          <cell r="D35">
            <v>932868</v>
          </cell>
          <cell r="E35">
            <v>68748855</v>
          </cell>
          <cell r="F35">
            <v>32783810</v>
          </cell>
          <cell r="G35">
            <v>24863464</v>
          </cell>
          <cell r="H35">
            <v>57647274</v>
          </cell>
          <cell r="I35">
            <v>1132417</v>
          </cell>
          <cell r="J35">
            <v>9969164</v>
          </cell>
        </row>
        <row r="36">
          <cell r="B36">
            <v>55748120</v>
          </cell>
          <cell r="C36">
            <v>1195910</v>
          </cell>
          <cell r="D36">
            <v>2931389</v>
          </cell>
          <cell r="E36">
            <v>51620821</v>
          </cell>
          <cell r="F36">
            <v>20345852</v>
          </cell>
          <cell r="G36">
            <v>19814842</v>
          </cell>
          <cell r="H36">
            <v>40160694</v>
          </cell>
          <cell r="I36">
            <v>0</v>
          </cell>
          <cell r="J36">
            <v>11460127</v>
          </cell>
        </row>
        <row r="37">
          <cell r="B37">
            <v>733794366</v>
          </cell>
          <cell r="C37">
            <v>25665017</v>
          </cell>
          <cell r="D37">
            <v>15341351</v>
          </cell>
          <cell r="E37">
            <v>692787998</v>
          </cell>
          <cell r="F37">
            <v>186840569</v>
          </cell>
          <cell r="G37">
            <v>257416165</v>
          </cell>
          <cell r="H37">
            <v>444256734</v>
          </cell>
          <cell r="I37">
            <v>48578247</v>
          </cell>
          <cell r="J37">
            <v>199953017</v>
          </cell>
        </row>
        <row r="38">
          <cell r="B38">
            <v>168213435</v>
          </cell>
          <cell r="C38">
            <v>29813209</v>
          </cell>
          <cell r="D38">
            <v>2000000</v>
          </cell>
          <cell r="E38">
            <v>136400226</v>
          </cell>
          <cell r="F38">
            <v>63233778</v>
          </cell>
          <cell r="G38">
            <v>27189092</v>
          </cell>
          <cell r="H38">
            <v>90422870</v>
          </cell>
          <cell r="I38">
            <v>36672979</v>
          </cell>
          <cell r="J38">
            <v>9304377</v>
          </cell>
        </row>
        <row r="39">
          <cell r="B39">
            <v>3528246804</v>
          </cell>
          <cell r="C39">
            <v>39900000</v>
          </cell>
          <cell r="D39">
            <v>244000000</v>
          </cell>
          <cell r="E39">
            <v>3244346804</v>
          </cell>
          <cell r="F39">
            <v>1491467227</v>
          </cell>
          <cell r="G39">
            <v>1291730586</v>
          </cell>
          <cell r="H39">
            <v>2783197813</v>
          </cell>
          <cell r="I39">
            <v>199779844</v>
          </cell>
          <cell r="J39">
            <v>261369147</v>
          </cell>
        </row>
        <row r="40">
          <cell r="B40">
            <v>390729267</v>
          </cell>
          <cell r="C40">
            <v>74499688</v>
          </cell>
          <cell r="D40">
            <v>4544769</v>
          </cell>
          <cell r="E40">
            <v>311684810</v>
          </cell>
          <cell r="F40">
            <v>113176702</v>
          </cell>
          <cell r="G40">
            <v>138977047</v>
          </cell>
          <cell r="H40">
            <v>252153749</v>
          </cell>
          <cell r="I40">
            <v>56013410</v>
          </cell>
          <cell r="J40">
            <v>3517651</v>
          </cell>
        </row>
        <row r="41">
          <cell r="B41">
            <v>42962917</v>
          </cell>
          <cell r="C41">
            <v>0</v>
          </cell>
          <cell r="D41">
            <v>0</v>
          </cell>
          <cell r="E41">
            <v>42962917</v>
          </cell>
          <cell r="F41">
            <v>19725709</v>
          </cell>
          <cell r="G41">
            <v>13120055</v>
          </cell>
          <cell r="H41">
            <v>32845764</v>
          </cell>
          <cell r="I41">
            <v>0</v>
          </cell>
          <cell r="J41">
            <v>10117153</v>
          </cell>
        </row>
        <row r="42">
          <cell r="B42">
            <v>1270278270</v>
          </cell>
          <cell r="C42">
            <v>0</v>
          </cell>
          <cell r="D42">
            <v>74935420</v>
          </cell>
          <cell r="E42">
            <v>1195342850</v>
          </cell>
          <cell r="F42">
            <v>139269860</v>
          </cell>
          <cell r="G42">
            <v>474514313</v>
          </cell>
          <cell r="H42">
            <v>613784173</v>
          </cell>
          <cell r="I42">
            <v>239638064</v>
          </cell>
          <cell r="J42">
            <v>341920613</v>
          </cell>
        </row>
        <row r="43">
          <cell r="B43">
            <v>308031500</v>
          </cell>
          <cell r="C43">
            <v>30822071</v>
          </cell>
          <cell r="D43">
            <v>15411035</v>
          </cell>
          <cell r="E43">
            <v>261798394</v>
          </cell>
          <cell r="F43">
            <v>121710555</v>
          </cell>
          <cell r="G43">
            <v>20384951</v>
          </cell>
          <cell r="H43">
            <v>142095506</v>
          </cell>
          <cell r="I43">
            <v>0</v>
          </cell>
          <cell r="J43">
            <v>119702888</v>
          </cell>
        </row>
        <row r="44">
          <cell r="B44">
            <v>183540235</v>
          </cell>
          <cell r="C44">
            <v>0</v>
          </cell>
          <cell r="D44">
            <v>0</v>
          </cell>
          <cell r="E44">
            <v>183540235</v>
          </cell>
          <cell r="F44">
            <v>83751601</v>
          </cell>
          <cell r="G44">
            <v>71368148</v>
          </cell>
          <cell r="H44">
            <v>155119749</v>
          </cell>
          <cell r="I44">
            <v>28420486</v>
          </cell>
          <cell r="J44">
            <v>0</v>
          </cell>
        </row>
        <row r="45">
          <cell r="B45">
            <v>1289125686</v>
          </cell>
          <cell r="C45">
            <v>124484000</v>
          </cell>
          <cell r="D45">
            <v>30579000</v>
          </cell>
          <cell r="E45">
            <v>1134062686</v>
          </cell>
          <cell r="F45">
            <v>157685533</v>
          </cell>
          <cell r="G45">
            <v>543694734</v>
          </cell>
          <cell r="H45">
            <v>701380267</v>
          </cell>
          <cell r="I45">
            <v>277432010</v>
          </cell>
          <cell r="J45">
            <v>155250409</v>
          </cell>
        </row>
        <row r="46">
          <cell r="B46">
            <v>97879798</v>
          </cell>
          <cell r="C46">
            <v>9091106</v>
          </cell>
          <cell r="D46">
            <v>0</v>
          </cell>
          <cell r="E46">
            <v>88788692</v>
          </cell>
          <cell r="F46">
            <v>60069400</v>
          </cell>
          <cell r="G46">
            <v>25861081</v>
          </cell>
          <cell r="H46">
            <v>85930481</v>
          </cell>
          <cell r="I46">
            <v>0</v>
          </cell>
          <cell r="J46">
            <v>2858211</v>
          </cell>
        </row>
        <row r="47">
          <cell r="B47">
            <v>119077790</v>
          </cell>
          <cell r="C47">
            <v>1300000</v>
          </cell>
          <cell r="D47">
            <v>5262210</v>
          </cell>
          <cell r="E47">
            <v>112515580</v>
          </cell>
          <cell r="F47">
            <v>36737542</v>
          </cell>
          <cell r="G47">
            <v>75778038</v>
          </cell>
          <cell r="H47">
            <v>112515580</v>
          </cell>
          <cell r="I47">
            <v>0</v>
          </cell>
          <cell r="J47">
            <v>0</v>
          </cell>
        </row>
        <row r="48">
          <cell r="B48">
            <v>45400539</v>
          </cell>
          <cell r="C48">
            <v>1700000</v>
          </cell>
          <cell r="D48">
            <v>2286524</v>
          </cell>
          <cell r="E48">
            <v>41414015</v>
          </cell>
          <cell r="F48">
            <v>12755031</v>
          </cell>
          <cell r="G48">
            <v>5162432</v>
          </cell>
          <cell r="H48">
            <v>17917463</v>
          </cell>
          <cell r="I48">
            <v>386797</v>
          </cell>
          <cell r="J48">
            <v>23109755</v>
          </cell>
        </row>
        <row r="49">
          <cell r="B49">
            <v>243292515</v>
          </cell>
          <cell r="C49">
            <v>52025586</v>
          </cell>
          <cell r="D49">
            <v>5265988</v>
          </cell>
          <cell r="E49">
            <v>186000941</v>
          </cell>
          <cell r="F49">
            <v>129962815</v>
          </cell>
          <cell r="G49">
            <v>56038126</v>
          </cell>
          <cell r="H49">
            <v>186000941</v>
          </cell>
          <cell r="I49">
            <v>0</v>
          </cell>
          <cell r="J49">
            <v>0</v>
          </cell>
        </row>
        <row r="50">
          <cell r="B50">
            <v>855007341</v>
          </cell>
          <cell r="C50">
            <v>-2349075</v>
          </cell>
          <cell r="D50">
            <v>27159154</v>
          </cell>
          <cell r="E50">
            <v>830197262</v>
          </cell>
          <cell r="F50">
            <v>291860735</v>
          </cell>
          <cell r="G50">
            <v>372181182</v>
          </cell>
          <cell r="H50">
            <v>664041917</v>
          </cell>
          <cell r="I50">
            <v>33278111</v>
          </cell>
          <cell r="J50">
            <v>132877234</v>
          </cell>
        </row>
        <row r="51">
          <cell r="B51">
            <v>138441052</v>
          </cell>
          <cell r="C51">
            <v>0</v>
          </cell>
          <cell r="D51">
            <v>12462419</v>
          </cell>
          <cell r="E51">
            <v>125978633</v>
          </cell>
          <cell r="F51">
            <v>49133210</v>
          </cell>
          <cell r="G51">
            <v>56817858</v>
          </cell>
          <cell r="H51">
            <v>105951068</v>
          </cell>
          <cell r="I51">
            <v>0</v>
          </cell>
          <cell r="J51">
            <v>20027565</v>
          </cell>
        </row>
        <row r="52">
          <cell r="B52">
            <v>48623462</v>
          </cell>
          <cell r="C52">
            <v>9224074</v>
          </cell>
          <cell r="D52">
            <v>4735318</v>
          </cell>
          <cell r="E52">
            <v>34664070</v>
          </cell>
          <cell r="F52">
            <v>25713338</v>
          </cell>
          <cell r="G52">
            <v>8950732</v>
          </cell>
          <cell r="H52">
            <v>34664070</v>
          </cell>
          <cell r="I52">
            <v>0</v>
          </cell>
          <cell r="J52">
            <v>0</v>
          </cell>
        </row>
        <row r="53">
          <cell r="B53">
            <v>183625387</v>
          </cell>
          <cell r="C53">
            <v>-8189221</v>
          </cell>
          <cell r="D53">
            <v>15828172</v>
          </cell>
          <cell r="E53">
            <v>175986436</v>
          </cell>
          <cell r="F53">
            <v>66084470</v>
          </cell>
          <cell r="G53">
            <v>79109036</v>
          </cell>
          <cell r="H53">
            <v>145193506</v>
          </cell>
          <cell r="I53">
            <v>12603709</v>
          </cell>
          <cell r="J53">
            <v>18189221</v>
          </cell>
        </row>
        <row r="54">
          <cell r="B54">
            <v>454950703</v>
          </cell>
          <cell r="C54">
            <v>107300000</v>
          </cell>
          <cell r="D54">
            <v>10426130</v>
          </cell>
          <cell r="E54">
            <v>337224573</v>
          </cell>
          <cell r="F54">
            <v>102296180</v>
          </cell>
          <cell r="G54">
            <v>205171177</v>
          </cell>
          <cell r="H54">
            <v>307467357</v>
          </cell>
          <cell r="I54">
            <v>29757216</v>
          </cell>
          <cell r="J54">
            <v>0</v>
          </cell>
        </row>
        <row r="55">
          <cell r="B55">
            <v>142009708</v>
          </cell>
          <cell r="C55">
            <v>0</v>
          </cell>
          <cell r="D55">
            <v>6947755</v>
          </cell>
          <cell r="E55">
            <v>135061953</v>
          </cell>
          <cell r="F55">
            <v>62729620</v>
          </cell>
          <cell r="G55">
            <v>59684986</v>
          </cell>
          <cell r="H55">
            <v>122414606</v>
          </cell>
          <cell r="I55">
            <v>0</v>
          </cell>
          <cell r="J55">
            <v>12647347</v>
          </cell>
        </row>
        <row r="56">
          <cell r="B56">
            <v>500046546</v>
          </cell>
          <cell r="C56">
            <v>65308581</v>
          </cell>
          <cell r="D56">
            <v>13440834</v>
          </cell>
          <cell r="E56">
            <v>421297131</v>
          </cell>
          <cell r="F56">
            <v>68684895</v>
          </cell>
          <cell r="G56">
            <v>252251729</v>
          </cell>
          <cell r="H56">
            <v>320936624</v>
          </cell>
          <cell r="I56">
            <v>15312516</v>
          </cell>
          <cell r="J56">
            <v>85047992</v>
          </cell>
        </row>
        <row r="57">
          <cell r="B57">
            <v>128373739</v>
          </cell>
          <cell r="C57">
            <v>11679671</v>
          </cell>
          <cell r="D57">
            <v>8014036</v>
          </cell>
          <cell r="E57">
            <v>108680032</v>
          </cell>
          <cell r="F57">
            <v>4866769</v>
          </cell>
          <cell r="G57">
            <v>37068096</v>
          </cell>
          <cell r="H57">
            <v>41934865</v>
          </cell>
          <cell r="I57">
            <v>29988440</v>
          </cell>
          <cell r="J57">
            <v>36756727</v>
          </cell>
        </row>
        <row r="58">
          <cell r="B58">
            <v>22856629044</v>
          </cell>
          <cell r="C58">
            <v>1790167397</v>
          </cell>
          <cell r="D58">
            <v>926728189</v>
          </cell>
          <cell r="E58">
            <v>20139733458</v>
          </cell>
          <cell r="F58">
            <v>7271427945</v>
          </cell>
          <cell r="G58">
            <v>8982215514</v>
          </cell>
          <cell r="H58">
            <v>16253643459</v>
          </cell>
          <cell r="I58">
            <v>1580226894</v>
          </cell>
          <cell r="J58">
            <v>2305863104</v>
          </cell>
        </row>
      </sheetData>
      <sheetData sheetId="1"/>
      <sheetData sheetId="2"/>
      <sheetData sheetId="3" refreshError="1"/>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C"/>
      <sheetName val="TableC 1"/>
      <sheetName val="TableC 2"/>
    </sheetNames>
    <sheetDataSet>
      <sheetData sheetId="0">
        <row r="1">
          <cell r="I1">
            <v>4</v>
          </cell>
        </row>
        <row r="6">
          <cell r="I6">
            <v>2003</v>
          </cell>
        </row>
        <row r="7">
          <cell r="B7">
            <v>695571</v>
          </cell>
          <cell r="C7">
            <v>694691</v>
          </cell>
          <cell r="E7">
            <v>0</v>
          </cell>
          <cell r="G7">
            <v>761295</v>
          </cell>
        </row>
        <row r="8">
          <cell r="B8">
            <v>0</v>
          </cell>
          <cell r="C8">
            <v>0</v>
          </cell>
          <cell r="E8">
            <v>0</v>
          </cell>
          <cell r="G8">
            <v>0</v>
          </cell>
        </row>
        <row r="9">
          <cell r="B9">
            <v>0</v>
          </cell>
          <cell r="C9">
            <v>0</v>
          </cell>
          <cell r="E9">
            <v>0</v>
          </cell>
          <cell r="G9">
            <v>10032936</v>
          </cell>
        </row>
        <row r="10">
          <cell r="B10">
            <v>0</v>
          </cell>
          <cell r="C10">
            <v>0</v>
          </cell>
          <cell r="E10">
            <v>0</v>
          </cell>
          <cell r="G10">
            <v>0</v>
          </cell>
        </row>
        <row r="11">
          <cell r="B11">
            <v>50576663</v>
          </cell>
          <cell r="C11">
            <v>319836175</v>
          </cell>
          <cell r="E11">
            <v>5412790</v>
          </cell>
          <cell r="G11">
            <v>101170661</v>
          </cell>
        </row>
        <row r="12">
          <cell r="B12">
            <v>0</v>
          </cell>
          <cell r="C12">
            <v>0</v>
          </cell>
          <cell r="E12">
            <v>0</v>
          </cell>
          <cell r="G12">
            <v>0</v>
          </cell>
        </row>
        <row r="13">
          <cell r="B13">
            <v>25003323</v>
          </cell>
          <cell r="C13">
            <v>20314962</v>
          </cell>
          <cell r="E13">
            <v>4688361</v>
          </cell>
          <cell r="G13">
            <v>25003323</v>
          </cell>
        </row>
        <row r="14">
          <cell r="B14">
            <v>1222551</v>
          </cell>
          <cell r="C14">
            <v>766702</v>
          </cell>
          <cell r="E14">
            <v>261859</v>
          </cell>
          <cell r="G14">
            <v>1222551</v>
          </cell>
        </row>
        <row r="15">
          <cell r="B15">
            <v>1429428</v>
          </cell>
          <cell r="C15">
            <v>1429428</v>
          </cell>
          <cell r="E15">
            <v>0</v>
          </cell>
          <cell r="G15">
            <v>2939298</v>
          </cell>
        </row>
        <row r="16">
          <cell r="B16">
            <v>12991754</v>
          </cell>
          <cell r="C16">
            <v>12991754</v>
          </cell>
          <cell r="E16">
            <v>0</v>
          </cell>
          <cell r="G16">
            <v>12991754</v>
          </cell>
        </row>
        <row r="17">
          <cell r="B17">
            <v>2289848</v>
          </cell>
          <cell r="C17">
            <v>2289848</v>
          </cell>
          <cell r="E17">
            <v>0</v>
          </cell>
          <cell r="G17">
            <v>2289848</v>
          </cell>
        </row>
        <row r="18">
          <cell r="B18">
            <v>24390380</v>
          </cell>
          <cell r="C18">
            <v>24390380</v>
          </cell>
          <cell r="E18">
            <v>0</v>
          </cell>
          <cell r="G18">
            <v>39193380</v>
          </cell>
        </row>
        <row r="19">
          <cell r="B19">
            <v>0</v>
          </cell>
          <cell r="C19">
            <v>0</v>
          </cell>
          <cell r="E19">
            <v>0</v>
          </cell>
          <cell r="G19">
            <v>0</v>
          </cell>
        </row>
        <row r="20">
          <cell r="B20">
            <v>16076105</v>
          </cell>
          <cell r="C20">
            <v>2001399</v>
          </cell>
          <cell r="E20">
            <v>14074706</v>
          </cell>
          <cell r="G20">
            <v>16457363</v>
          </cell>
        </row>
        <row r="21">
          <cell r="B21">
            <v>11150439</v>
          </cell>
          <cell r="C21">
            <v>10124707</v>
          </cell>
          <cell r="E21">
            <v>1025732</v>
          </cell>
          <cell r="G21">
            <v>47357551</v>
          </cell>
        </row>
        <row r="22">
          <cell r="B22">
            <v>-18804181</v>
          </cell>
          <cell r="C22">
            <v>1497</v>
          </cell>
          <cell r="E22">
            <v>2188931</v>
          </cell>
          <cell r="G22">
            <v>8527084</v>
          </cell>
        </row>
        <row r="23">
          <cell r="B23">
            <v>0</v>
          </cell>
          <cell r="C23">
            <v>0</v>
          </cell>
          <cell r="E23">
            <v>0</v>
          </cell>
          <cell r="G23">
            <v>26167782</v>
          </cell>
        </row>
        <row r="24">
          <cell r="B24">
            <v>0</v>
          </cell>
          <cell r="C24">
            <v>0</v>
          </cell>
          <cell r="E24">
            <v>0</v>
          </cell>
          <cell r="G24">
            <v>0</v>
          </cell>
        </row>
        <row r="25">
          <cell r="B25">
            <v>0</v>
          </cell>
          <cell r="C25">
            <v>0</v>
          </cell>
          <cell r="E25">
            <v>0</v>
          </cell>
          <cell r="G25">
            <v>7487145</v>
          </cell>
        </row>
        <row r="26">
          <cell r="B26">
            <v>13422938</v>
          </cell>
          <cell r="C26">
            <v>9148961</v>
          </cell>
          <cell r="E26">
            <v>1219859</v>
          </cell>
          <cell r="G26">
            <v>15501164</v>
          </cell>
        </row>
        <row r="27">
          <cell r="B27">
            <v>-70979529</v>
          </cell>
          <cell r="C27">
            <v>-70979529</v>
          </cell>
          <cell r="E27">
            <v>0</v>
          </cell>
          <cell r="G27">
            <v>102171023</v>
          </cell>
        </row>
        <row r="28">
          <cell r="B28">
            <v>4374804</v>
          </cell>
          <cell r="C28">
            <v>4374804</v>
          </cell>
          <cell r="E28">
            <v>0</v>
          </cell>
          <cell r="G28">
            <v>4374804</v>
          </cell>
        </row>
        <row r="29">
          <cell r="B29">
            <v>0</v>
          </cell>
          <cell r="C29">
            <v>0</v>
          </cell>
          <cell r="E29">
            <v>0</v>
          </cell>
          <cell r="G29">
            <v>65853733</v>
          </cell>
        </row>
        <row r="30">
          <cell r="B30">
            <v>28825843</v>
          </cell>
          <cell r="C30">
            <v>28825843</v>
          </cell>
          <cell r="E30">
            <v>0</v>
          </cell>
          <cell r="G30">
            <v>28825842</v>
          </cell>
        </row>
        <row r="31">
          <cell r="B31">
            <v>0</v>
          </cell>
          <cell r="C31">
            <v>0</v>
          </cell>
          <cell r="E31">
            <v>0</v>
          </cell>
          <cell r="G31">
            <v>0</v>
          </cell>
        </row>
        <row r="32">
          <cell r="B32">
            <v>10371888</v>
          </cell>
          <cell r="C32">
            <v>10371888</v>
          </cell>
          <cell r="E32">
            <v>0</v>
          </cell>
          <cell r="G32">
            <v>17101960</v>
          </cell>
        </row>
        <row r="33">
          <cell r="B33">
            <v>0</v>
          </cell>
          <cell r="C33">
            <v>0</v>
          </cell>
          <cell r="E33">
            <v>0</v>
          </cell>
          <cell r="G33">
            <v>50274</v>
          </cell>
        </row>
        <row r="34">
          <cell r="B34">
            <v>6113591</v>
          </cell>
          <cell r="C34">
            <v>6113591</v>
          </cell>
          <cell r="E34">
            <v>0</v>
          </cell>
          <cell r="G34">
            <v>6113591</v>
          </cell>
        </row>
        <row r="35">
          <cell r="B35">
            <v>0</v>
          </cell>
          <cell r="C35">
            <v>0</v>
          </cell>
          <cell r="E35">
            <v>0</v>
          </cell>
          <cell r="G35">
            <v>0</v>
          </cell>
        </row>
        <row r="36">
          <cell r="B36">
            <v>940904</v>
          </cell>
          <cell r="C36">
            <v>940904</v>
          </cell>
          <cell r="E36">
            <v>0</v>
          </cell>
          <cell r="G36">
            <v>940904</v>
          </cell>
        </row>
        <row r="37">
          <cell r="B37">
            <v>17666980</v>
          </cell>
          <cell r="C37">
            <v>15085768</v>
          </cell>
          <cell r="E37">
            <v>428571</v>
          </cell>
          <cell r="G37">
            <v>12150353</v>
          </cell>
        </row>
        <row r="38">
          <cell r="B38">
            <v>0</v>
          </cell>
          <cell r="C38">
            <v>0</v>
          </cell>
          <cell r="E38">
            <v>0</v>
          </cell>
          <cell r="G38">
            <v>0</v>
          </cell>
        </row>
        <row r="39">
          <cell r="B39">
            <v>362487838</v>
          </cell>
          <cell r="C39">
            <v>362487838</v>
          </cell>
          <cell r="E39">
            <v>0</v>
          </cell>
          <cell r="G39">
            <v>952094817</v>
          </cell>
        </row>
        <row r="40">
          <cell r="B40">
            <v>0</v>
          </cell>
          <cell r="C40">
            <v>0</v>
          </cell>
          <cell r="E40">
            <v>0</v>
          </cell>
          <cell r="G40">
            <v>358034</v>
          </cell>
        </row>
        <row r="41">
          <cell r="B41">
            <v>0</v>
          </cell>
          <cell r="C41">
            <v>0</v>
          </cell>
          <cell r="E41">
            <v>0</v>
          </cell>
          <cell r="G41">
            <v>0</v>
          </cell>
        </row>
        <row r="42">
          <cell r="B42">
            <v>0</v>
          </cell>
          <cell r="C42">
            <v>0</v>
          </cell>
          <cell r="E42">
            <v>0</v>
          </cell>
          <cell r="G42">
            <v>4649627</v>
          </cell>
        </row>
        <row r="43">
          <cell r="B43">
            <v>0</v>
          </cell>
          <cell r="C43">
            <v>0</v>
          </cell>
          <cell r="E43">
            <v>0</v>
          </cell>
          <cell r="G43">
            <v>0</v>
          </cell>
        </row>
        <row r="44">
          <cell r="B44">
            <v>0</v>
          </cell>
          <cell r="C44">
            <v>0</v>
          </cell>
          <cell r="E44">
            <v>0</v>
          </cell>
          <cell r="G44">
            <v>0</v>
          </cell>
        </row>
        <row r="45">
          <cell r="B45">
            <v>0</v>
          </cell>
          <cell r="C45">
            <v>0</v>
          </cell>
          <cell r="E45">
            <v>0</v>
          </cell>
          <cell r="G45">
            <v>0</v>
          </cell>
        </row>
        <row r="46">
          <cell r="B46">
            <v>9899184</v>
          </cell>
          <cell r="C46">
            <v>9899184</v>
          </cell>
          <cell r="E46">
            <v>0</v>
          </cell>
          <cell r="G46">
            <v>10208119</v>
          </cell>
        </row>
        <row r="47">
          <cell r="B47">
            <v>0</v>
          </cell>
          <cell r="C47">
            <v>0</v>
          </cell>
          <cell r="E47">
            <v>0</v>
          </cell>
          <cell r="G47">
            <v>0</v>
          </cell>
        </row>
        <row r="48">
          <cell r="B48">
            <v>0</v>
          </cell>
          <cell r="C48">
            <v>0</v>
          </cell>
          <cell r="E48">
            <v>0</v>
          </cell>
          <cell r="G48">
            <v>0</v>
          </cell>
        </row>
        <row r="49">
          <cell r="B49">
            <v>2234423</v>
          </cell>
          <cell r="C49">
            <v>2118702</v>
          </cell>
          <cell r="E49">
            <v>115721</v>
          </cell>
          <cell r="G49">
            <v>4008406</v>
          </cell>
        </row>
        <row r="50">
          <cell r="B50">
            <v>16900468</v>
          </cell>
          <cell r="C50">
            <v>16900468</v>
          </cell>
          <cell r="E50">
            <v>0</v>
          </cell>
          <cell r="G50">
            <v>21606256</v>
          </cell>
        </row>
        <row r="51">
          <cell r="B51">
            <v>274297</v>
          </cell>
          <cell r="C51">
            <v>248679</v>
          </cell>
          <cell r="E51">
            <v>25618</v>
          </cell>
          <cell r="G51">
            <v>534987</v>
          </cell>
        </row>
        <row r="52">
          <cell r="B52">
            <v>0</v>
          </cell>
          <cell r="C52">
            <v>0</v>
          </cell>
          <cell r="E52">
            <v>0</v>
          </cell>
          <cell r="G52">
            <v>0</v>
          </cell>
        </row>
        <row r="53">
          <cell r="B53">
            <v>5094179</v>
          </cell>
          <cell r="C53">
            <v>5094179</v>
          </cell>
          <cell r="E53">
            <v>0</v>
          </cell>
          <cell r="G53">
            <v>5094179</v>
          </cell>
        </row>
        <row r="54">
          <cell r="B54">
            <v>3939362</v>
          </cell>
          <cell r="C54">
            <v>3939362</v>
          </cell>
          <cell r="E54">
            <v>0</v>
          </cell>
          <cell r="G54">
            <v>3939362</v>
          </cell>
        </row>
        <row r="55">
          <cell r="B55">
            <v>0</v>
          </cell>
          <cell r="C55">
            <v>0</v>
          </cell>
          <cell r="E55">
            <v>0</v>
          </cell>
          <cell r="G55">
            <v>0</v>
          </cell>
        </row>
        <row r="56">
          <cell r="B56">
            <v>1842794</v>
          </cell>
          <cell r="C56">
            <v>1842794</v>
          </cell>
          <cell r="E56">
            <v>0</v>
          </cell>
          <cell r="G56">
            <v>3088463</v>
          </cell>
        </row>
        <row r="57">
          <cell r="B57">
            <v>44639</v>
          </cell>
          <cell r="C57">
            <v>44639</v>
          </cell>
          <cell r="E57">
            <v>0</v>
          </cell>
          <cell r="G57">
            <v>44639</v>
          </cell>
        </row>
        <row r="58">
          <cell r="B58">
            <v>540476484</v>
          </cell>
          <cell r="C58">
            <v>801299618</v>
          </cell>
          <cell r="E58">
            <v>29442148</v>
          </cell>
          <cell r="G58">
            <v>1560312508</v>
          </cell>
        </row>
      </sheetData>
      <sheetData sheetId="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B"/>
      <sheetName val="TableB 1"/>
      <sheetName val="TableB 2"/>
    </sheetNames>
    <sheetDataSet>
      <sheetData sheetId="0">
        <row r="1">
          <cell r="I1">
            <v>4</v>
          </cell>
        </row>
        <row r="6">
          <cell r="I6">
            <v>2003</v>
          </cell>
        </row>
        <row r="7">
          <cell r="B7">
            <v>527789</v>
          </cell>
          <cell r="C7">
            <v>527789</v>
          </cell>
          <cell r="E7">
            <v>0</v>
          </cell>
          <cell r="G7">
            <v>38452823</v>
          </cell>
        </row>
        <row r="8">
          <cell r="B8">
            <v>36353693</v>
          </cell>
          <cell r="C8">
            <v>33131256</v>
          </cell>
          <cell r="E8">
            <v>222437</v>
          </cell>
          <cell r="G8">
            <v>43857313</v>
          </cell>
        </row>
        <row r="9">
          <cell r="B9">
            <v>49297062</v>
          </cell>
          <cell r="C9">
            <v>49296907</v>
          </cell>
          <cell r="E9">
            <v>155</v>
          </cell>
          <cell r="G9">
            <v>71249801</v>
          </cell>
        </row>
        <row r="10">
          <cell r="B10">
            <v>7911925</v>
          </cell>
          <cell r="C10">
            <v>7911925</v>
          </cell>
          <cell r="E10">
            <v>0</v>
          </cell>
          <cell r="G10">
            <v>22250954</v>
          </cell>
        </row>
        <row r="11">
          <cell r="B11">
            <v>1233992197</v>
          </cell>
          <cell r="C11">
            <v>1264130700</v>
          </cell>
          <cell r="E11">
            <v>-24618098</v>
          </cell>
          <cell r="G11">
            <v>2079540604</v>
          </cell>
        </row>
        <row r="12">
          <cell r="B12">
            <v>10734555</v>
          </cell>
          <cell r="C12">
            <v>9488630</v>
          </cell>
          <cell r="E12">
            <v>1245925</v>
          </cell>
          <cell r="G12">
            <v>125682296</v>
          </cell>
        </row>
        <row r="13">
          <cell r="B13">
            <v>87641719</v>
          </cell>
          <cell r="C13">
            <v>68893310</v>
          </cell>
          <cell r="E13">
            <v>8352593</v>
          </cell>
          <cell r="G13">
            <v>170245832</v>
          </cell>
        </row>
        <row r="14">
          <cell r="B14">
            <v>10718768</v>
          </cell>
          <cell r="C14">
            <v>2152864</v>
          </cell>
          <cell r="E14">
            <v>3841957</v>
          </cell>
          <cell r="G14">
            <v>27447537</v>
          </cell>
        </row>
        <row r="15">
          <cell r="B15">
            <v>48880571</v>
          </cell>
          <cell r="C15">
            <v>48880571</v>
          </cell>
          <cell r="E15">
            <v>0</v>
          </cell>
          <cell r="G15">
            <v>72296584</v>
          </cell>
        </row>
        <row r="16">
          <cell r="B16">
            <v>207441808</v>
          </cell>
          <cell r="C16">
            <v>194130796</v>
          </cell>
          <cell r="E16">
            <v>0</v>
          </cell>
          <cell r="G16">
            <v>355462960</v>
          </cell>
        </row>
        <row r="17">
          <cell r="B17">
            <v>93577561</v>
          </cell>
          <cell r="C17">
            <v>67427142</v>
          </cell>
          <cell r="E17">
            <v>3716282</v>
          </cell>
          <cell r="G17">
            <v>172132140</v>
          </cell>
        </row>
        <row r="18">
          <cell r="B18">
            <v>25839173</v>
          </cell>
          <cell r="C18">
            <v>25839173</v>
          </cell>
          <cell r="E18">
            <v>0</v>
          </cell>
          <cell r="G18">
            <v>37343415</v>
          </cell>
        </row>
        <row r="19">
          <cell r="B19">
            <v>0</v>
          </cell>
          <cell r="C19">
            <v>0</v>
          </cell>
          <cell r="E19">
            <v>0</v>
          </cell>
          <cell r="G19">
            <v>13025379</v>
          </cell>
        </row>
        <row r="20">
          <cell r="B20">
            <v>53958000</v>
          </cell>
          <cell r="C20">
            <v>53400803</v>
          </cell>
          <cell r="E20">
            <v>557197</v>
          </cell>
          <cell r="G20">
            <v>408400490</v>
          </cell>
        </row>
        <row r="21">
          <cell r="B21">
            <v>5809289</v>
          </cell>
          <cell r="C21">
            <v>13973077</v>
          </cell>
          <cell r="E21">
            <v>-8163788</v>
          </cell>
          <cell r="G21">
            <v>66180121</v>
          </cell>
        </row>
        <row r="22">
          <cell r="B22">
            <v>40223077</v>
          </cell>
          <cell r="C22">
            <v>42392056</v>
          </cell>
          <cell r="E22">
            <v>0</v>
          </cell>
          <cell r="G22">
            <v>53436187</v>
          </cell>
        </row>
        <row r="23">
          <cell r="B23">
            <v>32010385</v>
          </cell>
          <cell r="C23">
            <v>26156493</v>
          </cell>
          <cell r="E23">
            <v>0</v>
          </cell>
          <cell r="G23">
            <v>42193139</v>
          </cell>
        </row>
        <row r="24">
          <cell r="B24">
            <v>66213382</v>
          </cell>
          <cell r="C24">
            <v>58645725</v>
          </cell>
          <cell r="E24">
            <v>1581500</v>
          </cell>
          <cell r="G24">
            <v>71913051</v>
          </cell>
        </row>
        <row r="25">
          <cell r="B25">
            <v>12505801</v>
          </cell>
          <cell r="C25">
            <v>7286313</v>
          </cell>
          <cell r="E25">
            <v>0</v>
          </cell>
          <cell r="G25">
            <v>32170206</v>
          </cell>
        </row>
        <row r="26">
          <cell r="B26">
            <v>28982687</v>
          </cell>
          <cell r="C26">
            <v>28975028</v>
          </cell>
          <cell r="E26">
            <v>189</v>
          </cell>
          <cell r="G26">
            <v>29541351</v>
          </cell>
        </row>
        <row r="27">
          <cell r="B27">
            <v>34059252</v>
          </cell>
          <cell r="C27">
            <v>34059252</v>
          </cell>
          <cell r="E27">
            <v>0</v>
          </cell>
          <cell r="G27">
            <v>80618533</v>
          </cell>
        </row>
        <row r="28">
          <cell r="B28">
            <v>196512045</v>
          </cell>
          <cell r="C28">
            <v>190375939</v>
          </cell>
          <cell r="E28">
            <v>145243</v>
          </cell>
          <cell r="G28">
            <v>354572719</v>
          </cell>
        </row>
        <row r="29">
          <cell r="B29">
            <v>183516738</v>
          </cell>
          <cell r="C29">
            <v>183516738</v>
          </cell>
          <cell r="E29">
            <v>0</v>
          </cell>
          <cell r="G29">
            <v>403125456</v>
          </cell>
        </row>
        <row r="30">
          <cell r="B30">
            <v>29399695</v>
          </cell>
          <cell r="C30">
            <v>29399695</v>
          </cell>
          <cell r="E30">
            <v>0</v>
          </cell>
          <cell r="G30">
            <v>151651023</v>
          </cell>
        </row>
        <row r="31">
          <cell r="B31">
            <v>6118058</v>
          </cell>
          <cell r="C31">
            <v>2014290</v>
          </cell>
          <cell r="E31">
            <v>4103768</v>
          </cell>
          <cell r="G31">
            <v>21724309</v>
          </cell>
        </row>
        <row r="32">
          <cell r="B32">
            <v>51618182</v>
          </cell>
          <cell r="C32">
            <v>51618182</v>
          </cell>
          <cell r="E32">
            <v>0</v>
          </cell>
          <cell r="G32">
            <v>111026866</v>
          </cell>
        </row>
        <row r="33">
          <cell r="B33">
            <v>1885591</v>
          </cell>
          <cell r="C33">
            <v>-742389</v>
          </cell>
          <cell r="E33">
            <v>0</v>
          </cell>
          <cell r="G33">
            <v>14783044</v>
          </cell>
        </row>
        <row r="34">
          <cell r="B34">
            <v>16116850</v>
          </cell>
          <cell r="C34">
            <v>16116850</v>
          </cell>
          <cell r="E34">
            <v>0</v>
          </cell>
          <cell r="G34">
            <v>22815947</v>
          </cell>
        </row>
        <row r="35">
          <cell r="B35">
            <v>21684118</v>
          </cell>
          <cell r="C35">
            <v>20010370</v>
          </cell>
          <cell r="E35">
            <v>0</v>
          </cell>
          <cell r="G35">
            <v>27188122</v>
          </cell>
        </row>
        <row r="36">
          <cell r="B36">
            <v>15445119</v>
          </cell>
          <cell r="C36">
            <v>15445119</v>
          </cell>
          <cell r="E36">
            <v>0</v>
          </cell>
          <cell r="G36">
            <v>31374196</v>
          </cell>
        </row>
        <row r="37">
          <cell r="B37">
            <v>69067894</v>
          </cell>
          <cell r="C37">
            <v>40489350</v>
          </cell>
          <cell r="E37">
            <v>4357007</v>
          </cell>
          <cell r="G37">
            <v>385276666</v>
          </cell>
        </row>
        <row r="38">
          <cell r="B38">
            <v>15428301</v>
          </cell>
          <cell r="C38">
            <v>15204922</v>
          </cell>
          <cell r="E38">
            <v>223379</v>
          </cell>
          <cell r="G38">
            <v>32590232</v>
          </cell>
        </row>
        <row r="39">
          <cell r="B39">
            <v>242699513</v>
          </cell>
          <cell r="C39">
            <v>140715515</v>
          </cell>
          <cell r="E39">
            <v>0</v>
          </cell>
          <cell r="G39">
            <v>727994580</v>
          </cell>
        </row>
        <row r="40">
          <cell r="B40">
            <v>22821408</v>
          </cell>
          <cell r="C40">
            <v>22821408</v>
          </cell>
          <cell r="E40">
            <v>0</v>
          </cell>
          <cell r="G40">
            <v>204285142</v>
          </cell>
        </row>
        <row r="41">
          <cell r="B41">
            <v>9069360</v>
          </cell>
          <cell r="C41">
            <v>8052324</v>
          </cell>
          <cell r="E41">
            <v>0</v>
          </cell>
          <cell r="G41">
            <v>9069360</v>
          </cell>
        </row>
        <row r="42">
          <cell r="B42">
            <v>170350686</v>
          </cell>
          <cell r="C42">
            <v>166080087</v>
          </cell>
          <cell r="E42">
            <v>4270599</v>
          </cell>
          <cell r="G42">
            <v>388248604</v>
          </cell>
        </row>
        <row r="43">
          <cell r="B43">
            <v>52170582</v>
          </cell>
          <cell r="C43">
            <v>12779912</v>
          </cell>
          <cell r="E43">
            <v>9498430</v>
          </cell>
          <cell r="G43">
            <v>61076784</v>
          </cell>
        </row>
        <row r="44">
          <cell r="B44">
            <v>36491602</v>
          </cell>
          <cell r="C44">
            <v>19142796</v>
          </cell>
          <cell r="E44">
            <v>3731204</v>
          </cell>
          <cell r="G44">
            <v>70387392</v>
          </cell>
        </row>
        <row r="45">
          <cell r="B45">
            <v>188042961</v>
          </cell>
          <cell r="C45">
            <v>176737613</v>
          </cell>
          <cell r="E45">
            <v>11305348</v>
          </cell>
          <cell r="G45">
            <v>407125600</v>
          </cell>
        </row>
        <row r="46">
          <cell r="B46">
            <v>21279204</v>
          </cell>
          <cell r="C46">
            <v>13022455</v>
          </cell>
          <cell r="E46">
            <v>163555</v>
          </cell>
          <cell r="G46">
            <v>66172503</v>
          </cell>
        </row>
        <row r="47">
          <cell r="B47">
            <v>14492797</v>
          </cell>
          <cell r="C47">
            <v>14198740</v>
          </cell>
          <cell r="E47">
            <v>294057</v>
          </cell>
          <cell r="G47">
            <v>35926740</v>
          </cell>
        </row>
        <row r="48">
          <cell r="B48">
            <v>6213904</v>
          </cell>
          <cell r="C48">
            <v>5410990</v>
          </cell>
          <cell r="E48">
            <v>0</v>
          </cell>
          <cell r="G48">
            <v>8575000</v>
          </cell>
        </row>
        <row r="49">
          <cell r="B49">
            <v>32991971</v>
          </cell>
          <cell r="C49">
            <v>16516046</v>
          </cell>
          <cell r="E49">
            <v>3164839</v>
          </cell>
          <cell r="G49">
            <v>84322131</v>
          </cell>
        </row>
        <row r="50">
          <cell r="B50">
            <v>95899127</v>
          </cell>
          <cell r="C50">
            <v>95899127</v>
          </cell>
          <cell r="E50">
            <v>0</v>
          </cell>
          <cell r="G50">
            <v>224951405</v>
          </cell>
        </row>
        <row r="51">
          <cell r="B51">
            <v>6226859</v>
          </cell>
          <cell r="C51">
            <v>1425670</v>
          </cell>
          <cell r="E51">
            <v>326265</v>
          </cell>
          <cell r="G51">
            <v>24354047</v>
          </cell>
        </row>
        <row r="52">
          <cell r="B52">
            <v>16134270</v>
          </cell>
          <cell r="C52">
            <v>12963558</v>
          </cell>
          <cell r="E52">
            <v>3170712</v>
          </cell>
          <cell r="G52">
            <v>31945936</v>
          </cell>
        </row>
        <row r="53">
          <cell r="B53">
            <v>57809985</v>
          </cell>
          <cell r="C53">
            <v>57809985</v>
          </cell>
          <cell r="E53">
            <v>0</v>
          </cell>
          <cell r="G53">
            <v>123078994</v>
          </cell>
        </row>
        <row r="54">
          <cell r="B54">
            <v>163033164</v>
          </cell>
          <cell r="C54">
            <v>163033164</v>
          </cell>
          <cell r="E54">
            <v>0</v>
          </cell>
          <cell r="G54">
            <v>260207644</v>
          </cell>
        </row>
        <row r="55">
          <cell r="B55">
            <v>25729304</v>
          </cell>
          <cell r="C55">
            <v>24986456</v>
          </cell>
          <cell r="E55">
            <v>0</v>
          </cell>
          <cell r="G55">
            <v>34446442</v>
          </cell>
        </row>
        <row r="56">
          <cell r="B56">
            <v>37998327</v>
          </cell>
          <cell r="C56">
            <v>37998327</v>
          </cell>
          <cell r="E56">
            <v>0</v>
          </cell>
          <cell r="G56">
            <v>165099278</v>
          </cell>
        </row>
        <row r="57">
          <cell r="B57">
            <v>11920886</v>
          </cell>
          <cell r="C57">
            <v>7259765</v>
          </cell>
          <cell r="E57">
            <v>0</v>
          </cell>
          <cell r="G57">
            <v>29201514</v>
          </cell>
        </row>
        <row r="58">
          <cell r="B58">
            <v>3904847195</v>
          </cell>
          <cell r="C58">
            <v>3597002814</v>
          </cell>
          <cell r="E58">
            <v>31490755</v>
          </cell>
          <cell r="G58">
            <v>8526038392</v>
          </cell>
        </row>
      </sheetData>
      <sheetData sheetId="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 val="FootnotesTANF"/>
    </sheetNames>
    <sheetDataSet>
      <sheetData sheetId="0">
        <row r="6">
          <cell r="M6">
            <v>2006</v>
          </cell>
        </row>
        <row r="8">
          <cell r="B8">
            <v>142095803</v>
          </cell>
          <cell r="C8">
            <v>8642319</v>
          </cell>
          <cell r="E8">
            <v>10440846</v>
          </cell>
          <cell r="G8">
            <v>123012638</v>
          </cell>
          <cell r="H8">
            <v>34910920</v>
          </cell>
          <cell r="I8">
            <v>32139559</v>
          </cell>
          <cell r="J8">
            <v>67050479</v>
          </cell>
          <cell r="K8">
            <v>3525500</v>
          </cell>
          <cell r="L8">
            <v>52436659</v>
          </cell>
        </row>
        <row r="9">
          <cell r="B9">
            <v>85609799</v>
          </cell>
          <cell r="C9">
            <v>12351070</v>
          </cell>
          <cell r="E9">
            <v>4100000</v>
          </cell>
          <cell r="G9">
            <v>69158729</v>
          </cell>
          <cell r="H9">
            <v>11501190</v>
          </cell>
          <cell r="I9">
            <v>19287461</v>
          </cell>
          <cell r="J9">
            <v>30788651</v>
          </cell>
          <cell r="K9">
            <v>37340418</v>
          </cell>
          <cell r="L9">
            <v>1029660</v>
          </cell>
        </row>
        <row r="10">
          <cell r="B10">
            <v>254189318</v>
          </cell>
          <cell r="C10">
            <v>0</v>
          </cell>
          <cell r="E10">
            <v>22613053</v>
          </cell>
          <cell r="G10">
            <v>231576265</v>
          </cell>
          <cell r="H10">
            <v>98389722</v>
          </cell>
          <cell r="I10">
            <v>116870793</v>
          </cell>
          <cell r="J10">
            <v>215260515</v>
          </cell>
          <cell r="K10">
            <v>16315750</v>
          </cell>
          <cell r="L10">
            <v>0</v>
          </cell>
        </row>
        <row r="11">
          <cell r="B11">
            <v>160964467</v>
          </cell>
          <cell r="C11">
            <v>7500000</v>
          </cell>
          <cell r="E11" t="str">
            <v>&lt;1,701,000&gt;</v>
          </cell>
          <cell r="G11">
            <v>155165467</v>
          </cell>
          <cell r="H11">
            <v>13945617</v>
          </cell>
          <cell r="I11">
            <v>37261156</v>
          </cell>
          <cell r="J11">
            <v>51206773</v>
          </cell>
          <cell r="K11">
            <v>4029065</v>
          </cell>
          <cell r="L11">
            <v>99929629</v>
          </cell>
        </row>
        <row r="12">
          <cell r="B12">
            <v>4057215761</v>
          </cell>
          <cell r="C12">
            <v>89780000</v>
          </cell>
          <cell r="E12">
            <v>181395121</v>
          </cell>
          <cell r="G12">
            <v>3786040640</v>
          </cell>
          <cell r="H12">
            <v>2044080570</v>
          </cell>
          <cell r="I12">
            <v>1333094465</v>
          </cell>
          <cell r="J12">
            <v>3377175035</v>
          </cell>
          <cell r="K12">
            <v>408865605</v>
          </cell>
          <cell r="L12">
            <v>0</v>
          </cell>
        </row>
        <row r="13">
          <cell r="B13">
            <v>227091845</v>
          </cell>
          <cell r="C13">
            <v>12142775</v>
          </cell>
          <cell r="E13">
            <v>14623396</v>
          </cell>
          <cell r="G13">
            <v>200325674</v>
          </cell>
          <cell r="H13">
            <v>51873434</v>
          </cell>
          <cell r="I13">
            <v>63370124</v>
          </cell>
          <cell r="J13">
            <v>115243558</v>
          </cell>
          <cell r="K13">
            <v>0</v>
          </cell>
          <cell r="L13">
            <v>85082116</v>
          </cell>
        </row>
        <row r="14">
          <cell r="B14">
            <v>264387014</v>
          </cell>
          <cell r="C14">
            <v>0</v>
          </cell>
          <cell r="E14">
            <v>26438701</v>
          </cell>
          <cell r="G14">
            <v>237948313</v>
          </cell>
          <cell r="H14">
            <v>18973854</v>
          </cell>
          <cell r="I14">
            <v>218974459</v>
          </cell>
          <cell r="J14">
            <v>237948313</v>
          </cell>
          <cell r="K14">
            <v>0</v>
          </cell>
          <cell r="L14">
            <v>0</v>
          </cell>
        </row>
        <row r="15">
          <cell r="B15">
            <v>39120665</v>
          </cell>
          <cell r="C15">
            <v>0</v>
          </cell>
          <cell r="E15">
            <v>2762513</v>
          </cell>
          <cell r="G15">
            <v>36358152</v>
          </cell>
          <cell r="H15">
            <v>28614952</v>
          </cell>
          <cell r="I15">
            <v>4582675</v>
          </cell>
          <cell r="J15">
            <v>33197627</v>
          </cell>
          <cell r="K15">
            <v>1023458</v>
          </cell>
          <cell r="L15">
            <v>2137067</v>
          </cell>
        </row>
        <row r="16">
          <cell r="B16">
            <v>153789398</v>
          </cell>
          <cell r="C16">
            <v>18521964</v>
          </cell>
          <cell r="E16">
            <v>3995543</v>
          </cell>
          <cell r="G16">
            <v>131271891</v>
          </cell>
          <cell r="H16">
            <v>14536942</v>
          </cell>
          <cell r="I16">
            <v>70315781</v>
          </cell>
          <cell r="J16">
            <v>84852723</v>
          </cell>
          <cell r="K16">
            <v>11020332</v>
          </cell>
          <cell r="L16">
            <v>35398836</v>
          </cell>
        </row>
        <row r="17">
          <cell r="B17">
            <v>656441366</v>
          </cell>
          <cell r="C17">
            <v>122549156</v>
          </cell>
          <cell r="E17">
            <v>62274578</v>
          </cell>
          <cell r="G17">
            <v>471617632</v>
          </cell>
          <cell r="H17">
            <v>35676817</v>
          </cell>
          <cell r="I17">
            <v>400323671</v>
          </cell>
          <cell r="J17">
            <v>436000488</v>
          </cell>
          <cell r="K17">
            <v>35617143</v>
          </cell>
          <cell r="L17">
            <v>1</v>
          </cell>
        </row>
        <row r="18">
          <cell r="B18">
            <v>559190511</v>
          </cell>
          <cell r="C18" t="str">
            <v>&lt;29,700,000&gt;</v>
          </cell>
          <cell r="E18">
            <v>20114508</v>
          </cell>
          <cell r="G18">
            <v>568776003</v>
          </cell>
          <cell r="H18">
            <v>82309202</v>
          </cell>
          <cell r="I18">
            <v>323204990</v>
          </cell>
          <cell r="J18">
            <v>405514192</v>
          </cell>
          <cell r="K18">
            <v>39265098</v>
          </cell>
          <cell r="L18">
            <v>123996713</v>
          </cell>
        </row>
        <row r="19">
          <cell r="B19">
            <v>245628737</v>
          </cell>
          <cell r="C19">
            <v>5000000</v>
          </cell>
          <cell r="E19">
            <v>9832602</v>
          </cell>
          <cell r="G19">
            <v>230796135</v>
          </cell>
          <cell r="H19">
            <v>40624185</v>
          </cell>
          <cell r="I19">
            <v>44629758</v>
          </cell>
          <cell r="J19">
            <v>85253943</v>
          </cell>
          <cell r="K19">
            <v>37352551</v>
          </cell>
          <cell r="L19">
            <v>108531922</v>
          </cell>
        </row>
        <row r="20">
          <cell r="B20">
            <v>40702538</v>
          </cell>
          <cell r="C20">
            <v>8731982</v>
          </cell>
          <cell r="E20">
            <v>1441201</v>
          </cell>
          <cell r="G20">
            <v>30529355</v>
          </cell>
          <cell r="H20">
            <v>7237698</v>
          </cell>
          <cell r="I20">
            <v>16790850</v>
          </cell>
          <cell r="J20">
            <v>24028548</v>
          </cell>
          <cell r="K20">
            <v>6500807</v>
          </cell>
          <cell r="L20">
            <v>0</v>
          </cell>
        </row>
        <row r="21">
          <cell r="B21">
            <v>585056960</v>
          </cell>
          <cell r="C21">
            <v>0</v>
          </cell>
          <cell r="E21">
            <v>33426628</v>
          </cell>
          <cell r="G21">
            <v>551630332</v>
          </cell>
          <cell r="H21">
            <v>76956738</v>
          </cell>
          <cell r="I21">
            <v>474673594</v>
          </cell>
          <cell r="J21">
            <v>551630332</v>
          </cell>
          <cell r="K21">
            <v>0</v>
          </cell>
          <cell r="L21">
            <v>0</v>
          </cell>
        </row>
        <row r="22">
          <cell r="B22">
            <v>272543482</v>
          </cell>
          <cell r="C22">
            <v>11000000</v>
          </cell>
          <cell r="E22">
            <v>2000000</v>
          </cell>
          <cell r="G22">
            <v>259543482</v>
          </cell>
          <cell r="H22">
            <v>101814800</v>
          </cell>
          <cell r="I22">
            <v>92998409</v>
          </cell>
          <cell r="J22">
            <v>194813209</v>
          </cell>
          <cell r="K22">
            <v>64730273</v>
          </cell>
          <cell r="L22">
            <v>0</v>
          </cell>
        </row>
        <row r="23">
          <cell r="B23">
            <v>157804597</v>
          </cell>
          <cell r="C23">
            <v>21806560</v>
          </cell>
          <cell r="E23">
            <v>13019471</v>
          </cell>
          <cell r="G23">
            <v>122978566</v>
          </cell>
          <cell r="H23">
            <v>30791357</v>
          </cell>
          <cell r="I23">
            <v>67756802</v>
          </cell>
          <cell r="J23">
            <v>98548159</v>
          </cell>
          <cell r="K23">
            <v>5233328</v>
          </cell>
          <cell r="L23">
            <v>19197079</v>
          </cell>
        </row>
        <row r="24">
          <cell r="B24">
            <v>102706753</v>
          </cell>
          <cell r="C24">
            <v>21684317</v>
          </cell>
          <cell r="E24">
            <v>7191254</v>
          </cell>
          <cell r="G24">
            <v>73831182</v>
          </cell>
          <cell r="H24">
            <v>46431520</v>
          </cell>
          <cell r="I24">
            <v>26142781</v>
          </cell>
          <cell r="J24">
            <v>72574301</v>
          </cell>
          <cell r="K24">
            <v>0</v>
          </cell>
          <cell r="L24">
            <v>1256881</v>
          </cell>
        </row>
        <row r="25">
          <cell r="B25">
            <v>229993112</v>
          </cell>
          <cell r="C25">
            <v>54386400</v>
          </cell>
          <cell r="E25">
            <v>0</v>
          </cell>
          <cell r="G25">
            <v>175606712</v>
          </cell>
          <cell r="H25">
            <v>56883668</v>
          </cell>
          <cell r="I25">
            <v>61213508</v>
          </cell>
          <cell r="J25">
            <v>118097176</v>
          </cell>
          <cell r="K25">
            <v>0</v>
          </cell>
          <cell r="L25">
            <v>57509536</v>
          </cell>
        </row>
        <row r="26">
          <cell r="B26">
            <v>216391025</v>
          </cell>
          <cell r="C26">
            <v>37902500</v>
          </cell>
          <cell r="E26">
            <v>16397196</v>
          </cell>
          <cell r="G26">
            <v>162091329</v>
          </cell>
          <cell r="H26">
            <v>45817376</v>
          </cell>
          <cell r="I26">
            <v>82170863</v>
          </cell>
          <cell r="J26">
            <v>127988239</v>
          </cell>
          <cell r="K26">
            <v>34103090</v>
          </cell>
          <cell r="L26">
            <v>0</v>
          </cell>
        </row>
        <row r="27">
          <cell r="B27">
            <v>83664023</v>
          </cell>
          <cell r="C27">
            <v>15105735</v>
          </cell>
          <cell r="E27">
            <v>3263486</v>
          </cell>
          <cell r="G27">
            <v>65294802</v>
          </cell>
          <cell r="H27">
            <v>34421386</v>
          </cell>
          <cell r="I27">
            <v>25330282</v>
          </cell>
          <cell r="J27">
            <v>59751668</v>
          </cell>
          <cell r="K27">
            <v>0</v>
          </cell>
          <cell r="L27">
            <v>5543134</v>
          </cell>
        </row>
        <row r="28">
          <cell r="B28">
            <v>336864980</v>
          </cell>
          <cell r="C28">
            <v>10285667</v>
          </cell>
          <cell r="E28">
            <v>22752450</v>
          </cell>
          <cell r="G28">
            <v>303826863</v>
          </cell>
          <cell r="H28">
            <v>86448829</v>
          </cell>
          <cell r="I28">
            <v>93626563</v>
          </cell>
          <cell r="J28">
            <v>180075392</v>
          </cell>
          <cell r="K28">
            <v>13545547</v>
          </cell>
          <cell r="L28">
            <v>110205924</v>
          </cell>
        </row>
        <row r="29">
          <cell r="B29">
            <v>467117140</v>
          </cell>
          <cell r="C29">
            <v>91874225</v>
          </cell>
          <cell r="E29">
            <v>45937111</v>
          </cell>
          <cell r="G29">
            <v>329305804</v>
          </cell>
          <cell r="H29">
            <v>111180998</v>
          </cell>
          <cell r="I29">
            <v>211071349</v>
          </cell>
          <cell r="J29">
            <v>322252347</v>
          </cell>
          <cell r="K29">
            <v>7053457</v>
          </cell>
          <cell r="L29">
            <v>0</v>
          </cell>
        </row>
        <row r="30">
          <cell r="B30">
            <v>821124276</v>
          </cell>
          <cell r="C30">
            <v>134344205</v>
          </cell>
          <cell r="E30">
            <v>67987100</v>
          </cell>
          <cell r="G30">
            <v>618792971</v>
          </cell>
          <cell r="H30">
            <v>100722633</v>
          </cell>
          <cell r="I30">
            <v>518070338</v>
          </cell>
          <cell r="J30">
            <v>618792971</v>
          </cell>
          <cell r="K30">
            <v>0</v>
          </cell>
          <cell r="L30">
            <v>0</v>
          </cell>
        </row>
        <row r="31">
          <cell r="B31">
            <v>374713269</v>
          </cell>
          <cell r="C31">
            <v>74263700</v>
          </cell>
          <cell r="E31">
            <v>4763750</v>
          </cell>
          <cell r="G31">
            <v>295685819</v>
          </cell>
          <cell r="H31">
            <v>63184336</v>
          </cell>
          <cell r="I31">
            <v>162860251</v>
          </cell>
          <cell r="J31">
            <v>226044587</v>
          </cell>
          <cell r="K31">
            <v>69641232</v>
          </cell>
          <cell r="L31">
            <v>0</v>
          </cell>
        </row>
        <row r="32">
          <cell r="B32">
            <v>115296206</v>
          </cell>
          <cell r="C32">
            <v>19160650</v>
          </cell>
          <cell r="E32">
            <v>9001204</v>
          </cell>
          <cell r="G32">
            <v>87134352</v>
          </cell>
          <cell r="H32">
            <v>20745346</v>
          </cell>
          <cell r="I32">
            <v>30955199</v>
          </cell>
          <cell r="J32">
            <v>51700545</v>
          </cell>
          <cell r="K32">
            <v>5003970</v>
          </cell>
          <cell r="L32">
            <v>30429836</v>
          </cell>
        </row>
        <row r="33">
          <cell r="B33">
            <v>255770356</v>
          </cell>
          <cell r="C33">
            <v>23000000</v>
          </cell>
          <cell r="E33">
            <v>21705174</v>
          </cell>
          <cell r="G33">
            <v>211065182</v>
          </cell>
          <cell r="H33">
            <v>75146989</v>
          </cell>
          <cell r="I33">
            <v>120196813</v>
          </cell>
          <cell r="J33">
            <v>195343802</v>
          </cell>
          <cell r="K33">
            <v>15721383</v>
          </cell>
          <cell r="L33" t="str">
            <v>&lt;3&gt;</v>
          </cell>
        </row>
        <row r="34">
          <cell r="B34">
            <v>72536111</v>
          </cell>
          <cell r="C34">
            <v>5061288</v>
          </cell>
          <cell r="E34">
            <v>1998226</v>
          </cell>
          <cell r="G34">
            <v>65476597</v>
          </cell>
          <cell r="H34">
            <v>18960690</v>
          </cell>
          <cell r="I34">
            <v>10229714</v>
          </cell>
          <cell r="J34">
            <v>29190404</v>
          </cell>
          <cell r="K34">
            <v>600000</v>
          </cell>
          <cell r="L34">
            <v>35686193</v>
          </cell>
        </row>
        <row r="35">
          <cell r="B35">
            <v>66430428</v>
          </cell>
          <cell r="C35">
            <v>9000000</v>
          </cell>
          <cell r="E35">
            <v>0</v>
          </cell>
          <cell r="G35">
            <v>57430428</v>
          </cell>
          <cell r="H35">
            <v>28890822</v>
          </cell>
          <cell r="I35">
            <v>22623081</v>
          </cell>
          <cell r="J35">
            <v>51513903</v>
          </cell>
          <cell r="K35">
            <v>752085</v>
          </cell>
          <cell r="L35">
            <v>5164440</v>
          </cell>
        </row>
        <row r="36">
          <cell r="B36">
            <v>66206469</v>
          </cell>
          <cell r="C36">
            <v>0</v>
          </cell>
          <cell r="E36">
            <v>827875</v>
          </cell>
          <cell r="G36">
            <v>65378594</v>
          </cell>
          <cell r="H36">
            <v>19258369</v>
          </cell>
          <cell r="I36">
            <v>20508964</v>
          </cell>
          <cell r="J36">
            <v>39767333</v>
          </cell>
          <cell r="K36">
            <v>0</v>
          </cell>
          <cell r="L36">
            <v>25611261</v>
          </cell>
        </row>
        <row r="37">
          <cell r="B37">
            <v>86903896</v>
          </cell>
          <cell r="C37">
            <v>4192138</v>
          </cell>
          <cell r="E37">
            <v>1147874</v>
          </cell>
          <cell r="G37">
            <v>81563884</v>
          </cell>
          <cell r="H37">
            <v>23156800</v>
          </cell>
          <cell r="I37">
            <v>15041020</v>
          </cell>
          <cell r="J37">
            <v>38197820</v>
          </cell>
          <cell r="K37">
            <v>0</v>
          </cell>
          <cell r="L37">
            <v>43366064</v>
          </cell>
        </row>
        <row r="38">
          <cell r="B38">
            <v>455908815</v>
          </cell>
          <cell r="C38">
            <v>54927000</v>
          </cell>
          <cell r="E38">
            <v>15630000</v>
          </cell>
          <cell r="G38">
            <v>385351815</v>
          </cell>
          <cell r="H38">
            <v>4458951</v>
          </cell>
          <cell r="I38">
            <v>234462086</v>
          </cell>
          <cell r="J38">
            <v>238921037</v>
          </cell>
          <cell r="K38">
            <v>9649982</v>
          </cell>
          <cell r="L38">
            <v>136780796</v>
          </cell>
        </row>
        <row r="39">
          <cell r="B39">
            <v>138899655</v>
          </cell>
          <cell r="C39">
            <v>33797139</v>
          </cell>
          <cell r="E39">
            <v>0</v>
          </cell>
          <cell r="G39">
            <v>105102516</v>
          </cell>
          <cell r="H39">
            <v>54069091</v>
          </cell>
          <cell r="I39">
            <v>21828282</v>
          </cell>
          <cell r="J39">
            <v>75897373</v>
          </cell>
          <cell r="K39">
            <v>0</v>
          </cell>
          <cell r="L39">
            <v>29205143</v>
          </cell>
        </row>
        <row r="40">
          <cell r="B40">
            <v>2848954440</v>
          </cell>
          <cell r="C40">
            <v>548582508</v>
          </cell>
          <cell r="E40">
            <v>123503788</v>
          </cell>
          <cell r="G40">
            <v>2176868144</v>
          </cell>
          <cell r="H40">
            <v>1089538857</v>
          </cell>
          <cell r="I40">
            <v>729374093</v>
          </cell>
          <cell r="J40">
            <v>1818912950</v>
          </cell>
          <cell r="K40">
            <v>200567685</v>
          </cell>
          <cell r="L40">
            <v>157387509</v>
          </cell>
        </row>
        <row r="41">
          <cell r="B41">
            <v>396229289</v>
          </cell>
          <cell r="C41">
            <v>72231724</v>
          </cell>
          <cell r="E41">
            <v>4507418</v>
          </cell>
          <cell r="G41">
            <v>319490147</v>
          </cell>
          <cell r="H41">
            <v>87301438</v>
          </cell>
          <cell r="I41" t="str">
            <v>&lt;10,323,299&gt;</v>
          </cell>
          <cell r="J41">
            <v>76978139</v>
          </cell>
          <cell r="K41">
            <v>238994344</v>
          </cell>
          <cell r="L41">
            <v>3517664</v>
          </cell>
        </row>
        <row r="42">
          <cell r="B42">
            <v>41989963</v>
          </cell>
          <cell r="C42">
            <v>0</v>
          </cell>
          <cell r="E42">
            <v>0</v>
          </cell>
          <cell r="G42">
            <v>41989963</v>
          </cell>
          <cell r="H42">
            <v>10860998</v>
          </cell>
          <cell r="I42">
            <v>11817988</v>
          </cell>
          <cell r="J42">
            <v>22678986</v>
          </cell>
          <cell r="K42">
            <v>29781</v>
          </cell>
          <cell r="L42">
            <v>19281196</v>
          </cell>
        </row>
        <row r="43">
          <cell r="B43">
            <v>1621557962</v>
          </cell>
          <cell r="C43">
            <v>0</v>
          </cell>
          <cell r="E43">
            <v>72796826</v>
          </cell>
          <cell r="G43">
            <v>1548761136</v>
          </cell>
          <cell r="H43">
            <v>221478184</v>
          </cell>
          <cell r="I43">
            <v>493127959</v>
          </cell>
          <cell r="J43">
            <v>714606143</v>
          </cell>
          <cell r="K43">
            <v>403044718</v>
          </cell>
          <cell r="L43">
            <v>431110275</v>
          </cell>
        </row>
        <row r="44">
          <cell r="B44">
            <v>234476985</v>
          </cell>
          <cell r="C44">
            <v>29518846</v>
          </cell>
          <cell r="E44">
            <v>14759423</v>
          </cell>
          <cell r="G44">
            <v>190198716</v>
          </cell>
          <cell r="H44">
            <v>49558298</v>
          </cell>
          <cell r="I44">
            <v>40337540</v>
          </cell>
          <cell r="J44">
            <v>89895838</v>
          </cell>
          <cell r="K44">
            <v>0</v>
          </cell>
          <cell r="L44">
            <v>100302878</v>
          </cell>
        </row>
        <row r="45">
          <cell r="B45">
            <v>203625692</v>
          </cell>
          <cell r="C45">
            <v>0</v>
          </cell>
          <cell r="E45">
            <v>0</v>
          </cell>
          <cell r="G45">
            <v>203625692</v>
          </cell>
          <cell r="H45">
            <v>81800098</v>
          </cell>
          <cell r="I45">
            <v>77982396</v>
          </cell>
          <cell r="J45">
            <v>159782494</v>
          </cell>
          <cell r="K45">
            <v>0</v>
          </cell>
          <cell r="L45">
            <v>43843198</v>
          </cell>
        </row>
        <row r="46">
          <cell r="B46">
            <v>720384915</v>
          </cell>
          <cell r="C46">
            <v>92677000</v>
          </cell>
          <cell r="E46">
            <v>15110000</v>
          </cell>
          <cell r="G46">
            <v>612597915</v>
          </cell>
          <cell r="H46">
            <v>232177776</v>
          </cell>
          <cell r="I46">
            <v>354467514</v>
          </cell>
          <cell r="J46">
            <v>586645290</v>
          </cell>
          <cell r="K46">
            <v>23564107</v>
          </cell>
          <cell r="L46">
            <v>2388518</v>
          </cell>
        </row>
        <row r="47">
          <cell r="B47">
            <v>101127780</v>
          </cell>
          <cell r="C47">
            <v>20020859</v>
          </cell>
          <cell r="E47">
            <v>4328783</v>
          </cell>
          <cell r="G47">
            <v>76778138</v>
          </cell>
          <cell r="H47">
            <v>48896418</v>
          </cell>
          <cell r="I47">
            <v>22359967</v>
          </cell>
          <cell r="J47">
            <v>71256385</v>
          </cell>
          <cell r="K47">
            <v>0</v>
          </cell>
          <cell r="L47">
            <v>5521753</v>
          </cell>
        </row>
        <row r="48">
          <cell r="B48">
            <v>139954954</v>
          </cell>
          <cell r="C48">
            <v>0</v>
          </cell>
          <cell r="E48">
            <v>9996782</v>
          </cell>
          <cell r="G48">
            <v>129958172</v>
          </cell>
          <cell r="H48">
            <v>27562382</v>
          </cell>
          <cell r="I48">
            <v>53220034</v>
          </cell>
          <cell r="J48">
            <v>80782416</v>
          </cell>
          <cell r="K48">
            <v>0</v>
          </cell>
          <cell r="L48">
            <v>49175756</v>
          </cell>
        </row>
        <row r="49">
          <cell r="B49">
            <v>41849781</v>
          </cell>
          <cell r="C49">
            <v>0</v>
          </cell>
          <cell r="E49">
            <v>2127965</v>
          </cell>
          <cell r="G49">
            <v>39721816</v>
          </cell>
          <cell r="H49">
            <v>14813726</v>
          </cell>
          <cell r="I49">
            <v>5548708</v>
          </cell>
          <cell r="J49">
            <v>20362434</v>
          </cell>
          <cell r="K49">
            <v>0</v>
          </cell>
          <cell r="L49">
            <v>19359382</v>
          </cell>
        </row>
        <row r="50">
          <cell r="B50">
            <v>352184073</v>
          </cell>
          <cell r="C50">
            <v>53626681</v>
          </cell>
          <cell r="E50">
            <v>10300000</v>
          </cell>
          <cell r="G50">
            <v>288257392</v>
          </cell>
          <cell r="H50">
            <v>76185608</v>
          </cell>
          <cell r="I50">
            <v>51916778</v>
          </cell>
          <cell r="J50">
            <v>128102386</v>
          </cell>
          <cell r="K50">
            <v>0</v>
          </cell>
          <cell r="L50">
            <v>160155006</v>
          </cell>
        </row>
        <row r="51">
          <cell r="B51">
            <v>720700089</v>
          </cell>
          <cell r="C51">
            <v>0</v>
          </cell>
          <cell r="E51">
            <v>31235772</v>
          </cell>
          <cell r="G51">
            <v>689464317</v>
          </cell>
          <cell r="H51">
            <v>125191345</v>
          </cell>
          <cell r="I51">
            <v>366752656</v>
          </cell>
          <cell r="J51">
            <v>491944001</v>
          </cell>
          <cell r="K51">
            <v>197520316</v>
          </cell>
          <cell r="L51">
            <v>0</v>
          </cell>
        </row>
        <row r="52">
          <cell r="B52">
            <v>128876455</v>
          </cell>
          <cell r="C52">
            <v>0</v>
          </cell>
          <cell r="E52">
            <v>5307000</v>
          </cell>
          <cell r="G52">
            <v>123569455</v>
          </cell>
          <cell r="H52">
            <v>40061577</v>
          </cell>
          <cell r="I52">
            <v>30846072</v>
          </cell>
          <cell r="J52">
            <v>70907649</v>
          </cell>
          <cell r="K52">
            <v>0</v>
          </cell>
          <cell r="L52">
            <v>52661806</v>
          </cell>
        </row>
        <row r="53">
          <cell r="B53">
            <v>47353181</v>
          </cell>
          <cell r="C53">
            <v>9224074</v>
          </cell>
          <cell r="E53">
            <v>4735318</v>
          </cell>
          <cell r="G53">
            <v>33393789</v>
          </cell>
          <cell r="H53">
            <v>26105609</v>
          </cell>
          <cell r="I53">
            <v>7288180</v>
          </cell>
          <cell r="J53">
            <v>33393789</v>
          </cell>
          <cell r="K53">
            <v>0</v>
          </cell>
          <cell r="L53">
            <v>0</v>
          </cell>
        </row>
        <row r="54">
          <cell r="B54">
            <v>172962334</v>
          </cell>
          <cell r="C54">
            <v>3000000</v>
          </cell>
          <cell r="E54">
            <v>14581500</v>
          </cell>
          <cell r="G54">
            <v>155380834</v>
          </cell>
          <cell r="H54">
            <v>80247175</v>
          </cell>
          <cell r="I54">
            <v>70304771</v>
          </cell>
          <cell r="J54">
            <v>150551946</v>
          </cell>
          <cell r="K54">
            <v>2911000</v>
          </cell>
          <cell r="L54">
            <v>1917888</v>
          </cell>
        </row>
        <row r="55">
          <cell r="B55">
            <v>401258345</v>
          </cell>
          <cell r="C55">
            <v>105098000</v>
          </cell>
          <cell r="E55">
            <v>9733928</v>
          </cell>
          <cell r="G55">
            <v>286426417</v>
          </cell>
          <cell r="H55">
            <v>127624700</v>
          </cell>
          <cell r="I55">
            <v>140293214</v>
          </cell>
          <cell r="J55">
            <v>267917914</v>
          </cell>
          <cell r="K55">
            <v>0</v>
          </cell>
          <cell r="L55">
            <v>18508503</v>
          </cell>
        </row>
        <row r="56">
          <cell r="B56">
            <v>122764131</v>
          </cell>
          <cell r="C56">
            <v>0</v>
          </cell>
          <cell r="E56">
            <v>10918472</v>
          </cell>
          <cell r="G56">
            <v>111845659</v>
          </cell>
          <cell r="H56">
            <v>30046742</v>
          </cell>
          <cell r="I56">
            <v>50556486</v>
          </cell>
          <cell r="J56">
            <v>80603228</v>
          </cell>
          <cell r="K56">
            <v>0</v>
          </cell>
          <cell r="L56">
            <v>31242431</v>
          </cell>
        </row>
        <row r="57">
          <cell r="B57">
            <v>314499354</v>
          </cell>
          <cell r="C57">
            <v>62899870</v>
          </cell>
          <cell r="E57">
            <v>14715200</v>
          </cell>
          <cell r="G57">
            <v>236884284</v>
          </cell>
          <cell r="H57">
            <v>87269243</v>
          </cell>
          <cell r="I57">
            <v>149615041</v>
          </cell>
          <cell r="J57">
            <v>236884284</v>
          </cell>
          <cell r="K57">
            <v>0</v>
          </cell>
          <cell r="L57">
            <v>0</v>
          </cell>
        </row>
        <row r="58">
          <cell r="B58">
            <v>65467687</v>
          </cell>
          <cell r="C58">
            <v>3700106</v>
          </cell>
          <cell r="E58">
            <v>0</v>
          </cell>
          <cell r="G58">
            <v>61767581</v>
          </cell>
          <cell r="H58">
            <v>8971617</v>
          </cell>
          <cell r="I58">
            <v>4332889</v>
          </cell>
          <cell r="J58">
            <v>13304506</v>
          </cell>
          <cell r="K58">
            <v>2539657</v>
          </cell>
          <cell r="L58">
            <v>45923418</v>
          </cell>
        </row>
        <row r="59">
          <cell r="B59">
            <v>20468576185</v>
          </cell>
          <cell r="C59">
            <v>1877890458</v>
          </cell>
          <cell r="E59">
            <v>974038036</v>
          </cell>
          <cell r="G59">
            <v>17616647691</v>
          </cell>
          <cell r="H59">
            <v>5947707593</v>
          </cell>
          <cell r="I59">
            <v>7622424628</v>
          </cell>
          <cell r="J59">
            <v>13570132221</v>
          </cell>
          <cell r="K59">
            <v>1896061682</v>
          </cell>
          <cell r="L59">
            <v>2150796068</v>
          </cell>
        </row>
      </sheetData>
      <sheetData sheetId="1"/>
      <sheetData sheetId="2"/>
      <sheetData sheetId="3" refreshError="1"/>
      <sheetData sheetId="4"/>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C1</v>
          </cell>
          <cell r="AA1">
            <v>1</v>
          </cell>
        </row>
        <row r="2">
          <cell r="AA2" t="str">
            <v>TABLE C1 STATE MAINTENANCE OF EFFORT (MOE) EXPENDITURES IN THE TANF PROGRAM IN FY 2006</v>
          </cell>
        </row>
        <row r="3">
          <cell r="AA3" t="str">
            <v>TABLE C1 STATE MAINTENANCE OF EFFORT (MOE) EXPENDITURES IN THE SEPARATE STATE PROGRAM IN FY 2006</v>
          </cell>
        </row>
        <row r="6">
          <cell r="I6">
            <v>2006</v>
          </cell>
        </row>
        <row r="7">
          <cell r="B7">
            <v>829055</v>
          </cell>
          <cell r="C7">
            <v>827735</v>
          </cell>
          <cell r="E7">
            <v>0</v>
          </cell>
          <cell r="G7">
            <v>906723</v>
          </cell>
        </row>
        <row r="8">
          <cell r="B8">
            <v>0</v>
          </cell>
          <cell r="C8">
            <v>0</v>
          </cell>
          <cell r="E8">
            <v>0</v>
          </cell>
          <cell r="G8">
            <v>0</v>
          </cell>
        </row>
        <row r="9">
          <cell r="B9">
            <v>0</v>
          </cell>
          <cell r="C9">
            <v>0</v>
          </cell>
          <cell r="E9">
            <v>0</v>
          </cell>
          <cell r="G9">
            <v>10032936</v>
          </cell>
        </row>
        <row r="10">
          <cell r="B10">
            <v>0</v>
          </cell>
          <cell r="C10">
            <v>0</v>
          </cell>
          <cell r="E10">
            <v>0</v>
          </cell>
          <cell r="G10">
            <v>0</v>
          </cell>
        </row>
        <row r="11">
          <cell r="B11">
            <v>311380901</v>
          </cell>
          <cell r="C11">
            <v>299823153</v>
          </cell>
          <cell r="E11">
            <v>5853883</v>
          </cell>
          <cell r="G11">
            <v>401367654</v>
          </cell>
        </row>
        <row r="12">
          <cell r="B12">
            <v>0</v>
          </cell>
          <cell r="C12">
            <v>0</v>
          </cell>
          <cell r="E12">
            <v>0</v>
          </cell>
          <cell r="G12">
            <v>0</v>
          </cell>
        </row>
        <row r="13">
          <cell r="B13">
            <v>26202492</v>
          </cell>
          <cell r="C13">
            <v>24092870</v>
          </cell>
          <cell r="E13">
            <v>2109622</v>
          </cell>
          <cell r="G13">
            <v>94434866</v>
          </cell>
        </row>
        <row r="14">
          <cell r="B14">
            <v>746681</v>
          </cell>
          <cell r="C14">
            <v>746681</v>
          </cell>
          <cell r="E14">
            <v>0</v>
          </cell>
          <cell r="G14">
            <v>746681</v>
          </cell>
        </row>
        <row r="15">
          <cell r="B15">
            <v>1700000</v>
          </cell>
          <cell r="C15">
            <v>1700000</v>
          </cell>
          <cell r="E15">
            <v>0</v>
          </cell>
          <cell r="G15">
            <v>2876360</v>
          </cell>
        </row>
        <row r="16">
          <cell r="B16">
            <v>7692271</v>
          </cell>
          <cell r="C16">
            <v>7692271</v>
          </cell>
          <cell r="E16">
            <v>0</v>
          </cell>
          <cell r="G16">
            <v>7692271</v>
          </cell>
        </row>
        <row r="17">
          <cell r="B17">
            <v>264427</v>
          </cell>
          <cell r="C17">
            <v>264427</v>
          </cell>
          <cell r="E17">
            <v>0</v>
          </cell>
          <cell r="G17">
            <v>264427</v>
          </cell>
        </row>
        <row r="18">
          <cell r="B18">
            <v>40748229</v>
          </cell>
          <cell r="C18">
            <v>40748229</v>
          </cell>
          <cell r="E18">
            <v>0</v>
          </cell>
          <cell r="G18">
            <v>57582335</v>
          </cell>
        </row>
        <row r="19">
          <cell r="B19">
            <v>0</v>
          </cell>
          <cell r="C19">
            <v>0</v>
          </cell>
          <cell r="E19">
            <v>0</v>
          </cell>
          <cell r="G19">
            <v>0</v>
          </cell>
        </row>
        <row r="20">
          <cell r="B20">
            <v>4095482</v>
          </cell>
          <cell r="C20">
            <v>3950158</v>
          </cell>
          <cell r="E20">
            <v>145324</v>
          </cell>
          <cell r="G20">
            <v>4717747</v>
          </cell>
        </row>
        <row r="21">
          <cell r="B21">
            <v>7038385</v>
          </cell>
          <cell r="C21">
            <v>6669851</v>
          </cell>
          <cell r="E21">
            <v>368534</v>
          </cell>
          <cell r="G21">
            <v>64308221</v>
          </cell>
        </row>
        <row r="22">
          <cell r="B22">
            <v>10752526</v>
          </cell>
          <cell r="C22">
            <v>7141687</v>
          </cell>
          <cell r="E22">
            <v>3610839</v>
          </cell>
          <cell r="G22">
            <v>17773857</v>
          </cell>
        </row>
        <row r="23">
          <cell r="B23">
            <v>0</v>
          </cell>
          <cell r="C23">
            <v>0</v>
          </cell>
          <cell r="E23">
            <v>0</v>
          </cell>
          <cell r="G23">
            <v>37382251</v>
          </cell>
        </row>
        <row r="24">
          <cell r="B24">
            <v>0</v>
          </cell>
          <cell r="C24">
            <v>0</v>
          </cell>
          <cell r="E24">
            <v>0</v>
          </cell>
          <cell r="G24">
            <v>0</v>
          </cell>
        </row>
        <row r="25">
          <cell r="B25">
            <v>0</v>
          </cell>
          <cell r="C25">
            <v>0</v>
          </cell>
          <cell r="E25">
            <v>0</v>
          </cell>
          <cell r="G25">
            <v>43183429</v>
          </cell>
        </row>
        <row r="26">
          <cell r="B26">
            <v>16871238</v>
          </cell>
          <cell r="C26">
            <v>14465552</v>
          </cell>
          <cell r="E26">
            <v>1518902</v>
          </cell>
          <cell r="G26">
            <v>20135074</v>
          </cell>
        </row>
        <row r="27">
          <cell r="B27">
            <v>16944809</v>
          </cell>
          <cell r="C27">
            <v>16663988</v>
          </cell>
          <cell r="E27">
            <v>150385</v>
          </cell>
          <cell r="G27">
            <v>130740136</v>
          </cell>
        </row>
        <row r="28">
          <cell r="B28">
            <v>11143054</v>
          </cell>
          <cell r="C28">
            <v>11143054</v>
          </cell>
          <cell r="E28">
            <v>0</v>
          </cell>
          <cell r="G28">
            <v>11143054</v>
          </cell>
        </row>
        <row r="29">
          <cell r="B29">
            <v>0</v>
          </cell>
          <cell r="C29">
            <v>0</v>
          </cell>
          <cell r="E29">
            <v>0</v>
          </cell>
          <cell r="G29">
            <v>39425869</v>
          </cell>
        </row>
        <row r="30">
          <cell r="B30">
            <v>18414813</v>
          </cell>
          <cell r="C30">
            <v>18414813</v>
          </cell>
          <cell r="E30">
            <v>0</v>
          </cell>
          <cell r="G30">
            <v>18759687</v>
          </cell>
        </row>
        <row r="31">
          <cell r="B31">
            <v>0</v>
          </cell>
          <cell r="C31">
            <v>0</v>
          </cell>
          <cell r="E31">
            <v>0</v>
          </cell>
          <cell r="G31">
            <v>0</v>
          </cell>
        </row>
        <row r="32">
          <cell r="B32">
            <v>7266114</v>
          </cell>
          <cell r="C32">
            <v>7266114</v>
          </cell>
          <cell r="E32">
            <v>0</v>
          </cell>
          <cell r="G32">
            <v>18852175</v>
          </cell>
        </row>
        <row r="33">
          <cell r="B33">
            <v>0</v>
          </cell>
          <cell r="C33">
            <v>0</v>
          </cell>
          <cell r="E33">
            <v>0</v>
          </cell>
          <cell r="G33">
            <v>0</v>
          </cell>
        </row>
        <row r="34">
          <cell r="B34">
            <v>12480298</v>
          </cell>
          <cell r="C34">
            <v>12480298</v>
          </cell>
          <cell r="E34">
            <v>0</v>
          </cell>
          <cell r="G34">
            <v>12480298</v>
          </cell>
        </row>
        <row r="35">
          <cell r="B35">
            <v>4174300</v>
          </cell>
          <cell r="C35">
            <v>4174300</v>
          </cell>
          <cell r="E35">
            <v>0</v>
          </cell>
          <cell r="G35">
            <v>4174300</v>
          </cell>
        </row>
        <row r="36">
          <cell r="B36">
            <v>835056</v>
          </cell>
          <cell r="C36">
            <v>835056</v>
          </cell>
          <cell r="E36">
            <v>0</v>
          </cell>
          <cell r="G36">
            <v>835056</v>
          </cell>
        </row>
        <row r="37">
          <cell r="B37">
            <v>21073084</v>
          </cell>
          <cell r="C37">
            <v>16219229</v>
          </cell>
          <cell r="E37">
            <v>3924050</v>
          </cell>
          <cell r="G37">
            <v>235649065</v>
          </cell>
        </row>
        <row r="38">
          <cell r="B38">
            <v>0</v>
          </cell>
          <cell r="C38">
            <v>0</v>
          </cell>
          <cell r="E38">
            <v>0</v>
          </cell>
          <cell r="G38">
            <v>0</v>
          </cell>
        </row>
        <row r="39">
          <cell r="B39">
            <v>419705746</v>
          </cell>
          <cell r="C39">
            <v>317721748</v>
          </cell>
          <cell r="E39">
            <v>0</v>
          </cell>
          <cell r="G39">
            <v>1582834122</v>
          </cell>
        </row>
        <row r="40">
          <cell r="B40">
            <v>0</v>
          </cell>
          <cell r="C40">
            <v>0</v>
          </cell>
          <cell r="E40">
            <v>0</v>
          </cell>
          <cell r="G40">
            <v>0</v>
          </cell>
        </row>
        <row r="41">
          <cell r="B41">
            <v>0</v>
          </cell>
          <cell r="C41">
            <v>0</v>
          </cell>
          <cell r="E41">
            <v>0</v>
          </cell>
          <cell r="G41">
            <v>0</v>
          </cell>
        </row>
        <row r="42">
          <cell r="B42">
            <v>0</v>
          </cell>
          <cell r="C42">
            <v>0</v>
          </cell>
          <cell r="E42">
            <v>0</v>
          </cell>
          <cell r="G42">
            <v>5614415</v>
          </cell>
        </row>
        <row r="43">
          <cell r="B43">
            <v>0</v>
          </cell>
          <cell r="C43">
            <v>0</v>
          </cell>
          <cell r="E43">
            <v>0</v>
          </cell>
          <cell r="G43">
            <v>0</v>
          </cell>
        </row>
        <row r="44">
          <cell r="B44">
            <v>0</v>
          </cell>
          <cell r="C44">
            <v>0</v>
          </cell>
          <cell r="E44">
            <v>0</v>
          </cell>
          <cell r="G44">
            <v>0</v>
          </cell>
        </row>
        <row r="45">
          <cell r="B45">
            <v>0</v>
          </cell>
          <cell r="C45">
            <v>0</v>
          </cell>
          <cell r="E45">
            <v>0</v>
          </cell>
          <cell r="G45">
            <v>0</v>
          </cell>
        </row>
        <row r="46">
          <cell r="B46">
            <v>14377004</v>
          </cell>
          <cell r="C46">
            <v>14377004</v>
          </cell>
          <cell r="E46">
            <v>0</v>
          </cell>
          <cell r="G46">
            <v>14480058</v>
          </cell>
        </row>
        <row r="47">
          <cell r="B47">
            <v>5909863</v>
          </cell>
          <cell r="C47">
            <v>5909863</v>
          </cell>
          <cell r="E47">
            <v>0</v>
          </cell>
          <cell r="G47">
            <v>6013512</v>
          </cell>
        </row>
        <row r="48">
          <cell r="B48">
            <v>0</v>
          </cell>
          <cell r="C48">
            <v>0</v>
          </cell>
          <cell r="E48">
            <v>0</v>
          </cell>
          <cell r="G48">
            <v>0</v>
          </cell>
        </row>
        <row r="49">
          <cell r="B49">
            <v>2733735</v>
          </cell>
          <cell r="C49">
            <v>2608061</v>
          </cell>
          <cell r="E49">
            <v>125674</v>
          </cell>
          <cell r="G49">
            <v>3977467</v>
          </cell>
        </row>
        <row r="50">
          <cell r="B50">
            <v>6179819</v>
          </cell>
          <cell r="C50">
            <v>6179819</v>
          </cell>
          <cell r="E50">
            <v>0</v>
          </cell>
          <cell r="G50">
            <v>7550257</v>
          </cell>
        </row>
        <row r="51">
          <cell r="B51">
            <v>181755</v>
          </cell>
          <cell r="C51">
            <v>162164</v>
          </cell>
          <cell r="E51">
            <v>19591</v>
          </cell>
          <cell r="G51">
            <v>401696</v>
          </cell>
        </row>
        <row r="52">
          <cell r="B52">
            <v>2985278</v>
          </cell>
          <cell r="C52">
            <v>2493373</v>
          </cell>
          <cell r="E52">
            <v>491905</v>
          </cell>
          <cell r="G52">
            <v>14436328</v>
          </cell>
        </row>
        <row r="53">
          <cell r="B53">
            <v>24276232</v>
          </cell>
          <cell r="C53">
            <v>18926190</v>
          </cell>
          <cell r="E53">
            <v>0</v>
          </cell>
          <cell r="G53">
            <v>24276232</v>
          </cell>
        </row>
        <row r="54">
          <cell r="B54">
            <v>4492514</v>
          </cell>
          <cell r="C54">
            <v>4492514</v>
          </cell>
          <cell r="E54">
            <v>0</v>
          </cell>
          <cell r="G54">
            <v>4492514</v>
          </cell>
        </row>
        <row r="55">
          <cell r="B55">
            <v>5821675</v>
          </cell>
          <cell r="C55">
            <v>4359856</v>
          </cell>
          <cell r="E55">
            <v>1461819</v>
          </cell>
          <cell r="G55">
            <v>5857145</v>
          </cell>
        </row>
        <row r="56">
          <cell r="B56">
            <v>2523834</v>
          </cell>
          <cell r="C56">
            <v>2523834</v>
          </cell>
          <cell r="E56">
            <v>0</v>
          </cell>
          <cell r="G56">
            <v>4059597</v>
          </cell>
        </row>
        <row r="57">
          <cell r="B57">
            <v>50982</v>
          </cell>
          <cell r="C57">
            <v>50982</v>
          </cell>
          <cell r="E57">
            <v>0</v>
          </cell>
          <cell r="G57">
            <v>50982</v>
          </cell>
        </row>
        <row r="58">
          <cell r="B58">
            <v>1009891652</v>
          </cell>
          <cell r="C58">
            <v>875124874</v>
          </cell>
          <cell r="E58">
            <v>19780528</v>
          </cell>
          <cell r="G58">
            <v>2909508797</v>
          </cell>
        </row>
      </sheetData>
      <sheetData sheetId="1">
        <row r="1">
          <cell r="P1" t="str">
            <v>C2</v>
          </cell>
        </row>
      </sheetData>
      <sheetData sheetId="2">
        <row r="1">
          <cell r="J1" t="str">
            <v>C3</v>
          </cell>
        </row>
      </sheetData>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B1</v>
          </cell>
          <cell r="AA1">
            <v>1</v>
          </cell>
        </row>
        <row r="2">
          <cell r="AA2" t="str">
            <v>TABLE B1 STATE MAINTENANCE OF EFFORT (MOE) EXPENDITURES IN THE TANF PROGRAM IN FY 2006</v>
          </cell>
        </row>
        <row r="3">
          <cell r="AA3" t="str">
            <v>TABLE B1 STATE MAINTENANCE OF EFFORT (MOE) EXPENDITURES IN THE SEPARATE STATE PROGRAM IN FY 2006</v>
          </cell>
        </row>
        <row r="6">
          <cell r="I6">
            <v>2006</v>
          </cell>
        </row>
        <row r="7">
          <cell r="B7">
            <v>2033416</v>
          </cell>
          <cell r="C7">
            <v>0</v>
          </cell>
          <cell r="E7">
            <v>1990095</v>
          </cell>
          <cell r="G7">
            <v>39372779</v>
          </cell>
        </row>
        <row r="8">
          <cell r="B8">
            <v>31455584</v>
          </cell>
          <cell r="C8">
            <v>28455584</v>
          </cell>
          <cell r="E8">
            <v>0</v>
          </cell>
          <cell r="G8">
            <v>39057628</v>
          </cell>
        </row>
        <row r="9">
          <cell r="B9">
            <v>45170094</v>
          </cell>
          <cell r="C9">
            <v>44603039</v>
          </cell>
          <cell r="E9">
            <v>567055</v>
          </cell>
          <cell r="G9">
            <v>83967064</v>
          </cell>
        </row>
        <row r="10">
          <cell r="B10">
            <v>1356306</v>
          </cell>
          <cell r="C10">
            <v>1356306</v>
          </cell>
          <cell r="E10">
            <v>0</v>
          </cell>
          <cell r="G10">
            <v>23161003</v>
          </cell>
        </row>
        <row r="11">
          <cell r="B11">
            <v>1623256542</v>
          </cell>
          <cell r="C11">
            <v>1615575652</v>
          </cell>
          <cell r="E11">
            <v>4097600</v>
          </cell>
          <cell r="G11">
            <v>2501832232</v>
          </cell>
        </row>
        <row r="12">
          <cell r="B12">
            <v>15335417</v>
          </cell>
          <cell r="C12">
            <v>14384339</v>
          </cell>
          <cell r="E12">
            <v>951078</v>
          </cell>
          <cell r="G12">
            <v>94189813</v>
          </cell>
        </row>
        <row r="13">
          <cell r="B13">
            <v>87223255</v>
          </cell>
          <cell r="C13">
            <v>83871348</v>
          </cell>
          <cell r="E13">
            <v>0</v>
          </cell>
          <cell r="G13">
            <v>136744930</v>
          </cell>
        </row>
        <row r="14">
          <cell r="B14">
            <v>11226425</v>
          </cell>
          <cell r="C14">
            <v>2716133</v>
          </cell>
          <cell r="E14">
            <v>3368904</v>
          </cell>
          <cell r="G14">
            <v>42690348</v>
          </cell>
        </row>
        <row r="15">
          <cell r="B15">
            <v>45900276</v>
          </cell>
          <cell r="C15">
            <v>45900276</v>
          </cell>
          <cell r="E15">
            <v>0</v>
          </cell>
          <cell r="G15">
            <v>105628517</v>
          </cell>
        </row>
        <row r="16">
          <cell r="B16">
            <v>156325970</v>
          </cell>
          <cell r="C16">
            <v>156325970</v>
          </cell>
          <cell r="E16">
            <v>0</v>
          </cell>
          <cell r="G16">
            <v>364724797</v>
          </cell>
        </row>
        <row r="17">
          <cell r="B17">
            <v>48686410</v>
          </cell>
          <cell r="C17">
            <v>21463461</v>
          </cell>
          <cell r="E17">
            <v>5040298</v>
          </cell>
          <cell r="G17">
            <v>175882769</v>
          </cell>
        </row>
        <row r="18">
          <cell r="B18">
            <v>3284538</v>
          </cell>
          <cell r="C18">
            <v>3284538</v>
          </cell>
          <cell r="E18">
            <v>0</v>
          </cell>
          <cell r="G18">
            <v>13571476</v>
          </cell>
        </row>
        <row r="19">
          <cell r="B19">
            <v>0</v>
          </cell>
          <cell r="C19">
            <v>0</v>
          </cell>
          <cell r="E19">
            <v>0</v>
          </cell>
          <cell r="G19">
            <v>14897179</v>
          </cell>
        </row>
        <row r="20">
          <cell r="B20">
            <v>47137398</v>
          </cell>
          <cell r="C20">
            <v>46655211</v>
          </cell>
          <cell r="E20">
            <v>482187</v>
          </cell>
          <cell r="G20">
            <v>425370446</v>
          </cell>
        </row>
        <row r="21">
          <cell r="B21">
            <v>2502604</v>
          </cell>
          <cell r="C21">
            <v>432828</v>
          </cell>
          <cell r="E21">
            <v>2069776</v>
          </cell>
          <cell r="G21">
            <v>56845233</v>
          </cell>
        </row>
        <row r="22">
          <cell r="B22">
            <v>35976444</v>
          </cell>
          <cell r="C22">
            <v>35976444</v>
          </cell>
          <cell r="E22">
            <v>0</v>
          </cell>
          <cell r="G22">
            <v>49316257</v>
          </cell>
        </row>
        <row r="23">
          <cell r="B23">
            <v>38496679</v>
          </cell>
          <cell r="C23">
            <v>28763698</v>
          </cell>
          <cell r="E23">
            <v>0</v>
          </cell>
          <cell r="G23">
            <v>42050206</v>
          </cell>
        </row>
        <row r="24">
          <cell r="B24">
            <v>61358185</v>
          </cell>
          <cell r="C24">
            <v>49569981</v>
          </cell>
          <cell r="E24">
            <v>1097162</v>
          </cell>
          <cell r="G24">
            <v>71913100</v>
          </cell>
        </row>
        <row r="25">
          <cell r="B25">
            <v>465048</v>
          </cell>
          <cell r="C25">
            <v>301242</v>
          </cell>
          <cell r="E25">
            <v>163806</v>
          </cell>
          <cell r="G25">
            <v>12231699</v>
          </cell>
        </row>
        <row r="26">
          <cell r="B26">
            <v>28206331</v>
          </cell>
          <cell r="C26">
            <v>27062091</v>
          </cell>
          <cell r="E26">
            <v>1144240</v>
          </cell>
          <cell r="G26">
            <v>28206600</v>
          </cell>
        </row>
        <row r="27">
          <cell r="B27">
            <v>3983940</v>
          </cell>
          <cell r="C27">
            <v>3983940</v>
          </cell>
          <cell r="E27">
            <v>0</v>
          </cell>
          <cell r="G27">
            <v>46257689</v>
          </cell>
        </row>
        <row r="28">
          <cell r="B28">
            <v>213475396</v>
          </cell>
          <cell r="C28">
            <v>201758099</v>
          </cell>
          <cell r="E28">
            <v>319975</v>
          </cell>
          <cell r="G28">
            <v>460755800</v>
          </cell>
        </row>
        <row r="29">
          <cell r="B29">
            <v>276546807</v>
          </cell>
          <cell r="C29">
            <v>271558494</v>
          </cell>
          <cell r="E29">
            <v>0</v>
          </cell>
          <cell r="G29">
            <v>528346072</v>
          </cell>
        </row>
        <row r="30">
          <cell r="B30">
            <v>47523362</v>
          </cell>
          <cell r="C30">
            <v>47523362</v>
          </cell>
          <cell r="E30">
            <v>0</v>
          </cell>
          <cell r="G30">
            <v>157933209</v>
          </cell>
        </row>
        <row r="31">
          <cell r="B31">
            <v>3090473</v>
          </cell>
          <cell r="C31">
            <v>3090473</v>
          </cell>
          <cell r="E31">
            <v>0</v>
          </cell>
          <cell r="G31">
            <v>22304573</v>
          </cell>
        </row>
        <row r="32">
          <cell r="B32">
            <v>39813514</v>
          </cell>
          <cell r="C32">
            <v>39813514</v>
          </cell>
          <cell r="E32">
            <v>0</v>
          </cell>
          <cell r="G32">
            <v>109276652</v>
          </cell>
        </row>
        <row r="33">
          <cell r="B33">
            <v>1567100</v>
          </cell>
          <cell r="C33">
            <v>0</v>
          </cell>
          <cell r="E33">
            <v>0</v>
          </cell>
          <cell r="G33">
            <v>13578833</v>
          </cell>
        </row>
        <row r="34">
          <cell r="B34">
            <v>21896031</v>
          </cell>
          <cell r="C34">
            <v>21896031</v>
          </cell>
          <cell r="E34">
            <v>0</v>
          </cell>
          <cell r="G34">
            <v>28395030</v>
          </cell>
        </row>
        <row r="35">
          <cell r="B35">
            <v>17434857</v>
          </cell>
          <cell r="C35">
            <v>15905901</v>
          </cell>
          <cell r="E35">
            <v>0</v>
          </cell>
          <cell r="G35">
            <v>23013822</v>
          </cell>
        </row>
        <row r="36">
          <cell r="B36">
            <v>17885296</v>
          </cell>
          <cell r="C36">
            <v>17885296</v>
          </cell>
          <cell r="E36">
            <v>0</v>
          </cell>
          <cell r="G36">
            <v>31280046</v>
          </cell>
        </row>
        <row r="37">
          <cell r="B37">
            <v>77994454</v>
          </cell>
          <cell r="C37">
            <v>49541278</v>
          </cell>
          <cell r="E37">
            <v>3008803</v>
          </cell>
          <cell r="G37">
            <v>110933264</v>
          </cell>
        </row>
        <row r="38">
          <cell r="B38">
            <v>22882679</v>
          </cell>
          <cell r="C38">
            <v>19987420</v>
          </cell>
          <cell r="E38">
            <v>0</v>
          </cell>
          <cell r="G38">
            <v>32748302</v>
          </cell>
        </row>
        <row r="39">
          <cell r="B39">
            <v>519901843</v>
          </cell>
          <cell r="C39">
            <v>519901843</v>
          </cell>
          <cell r="E39">
            <v>0</v>
          </cell>
          <cell r="G39">
            <v>839209241</v>
          </cell>
        </row>
        <row r="40">
          <cell r="B40">
            <v>5267317</v>
          </cell>
          <cell r="C40">
            <v>5267317</v>
          </cell>
          <cell r="E40">
            <v>0</v>
          </cell>
          <cell r="G40">
            <v>173326155</v>
          </cell>
        </row>
        <row r="41">
          <cell r="B41">
            <v>9069360</v>
          </cell>
          <cell r="C41">
            <v>8052324</v>
          </cell>
          <cell r="E41">
            <v>0</v>
          </cell>
          <cell r="G41">
            <v>9069360</v>
          </cell>
        </row>
        <row r="42">
          <cell r="B42">
            <v>119702448</v>
          </cell>
          <cell r="C42">
            <v>117151520</v>
          </cell>
          <cell r="E42">
            <v>2550928</v>
          </cell>
          <cell r="G42">
            <v>399833962</v>
          </cell>
        </row>
        <row r="43">
          <cell r="B43">
            <v>48001895</v>
          </cell>
          <cell r="C43">
            <v>10839912</v>
          </cell>
          <cell r="E43">
            <v>9752169</v>
          </cell>
          <cell r="G43">
            <v>61076784</v>
          </cell>
        </row>
        <row r="44">
          <cell r="B44">
            <v>33194167</v>
          </cell>
          <cell r="C44">
            <v>20638490</v>
          </cell>
          <cell r="E44">
            <v>3508790</v>
          </cell>
          <cell r="G44">
            <v>91636299</v>
          </cell>
        </row>
        <row r="45">
          <cell r="B45">
            <v>194511684</v>
          </cell>
          <cell r="C45">
            <v>180269506</v>
          </cell>
          <cell r="E45">
            <v>14242178</v>
          </cell>
          <cell r="G45">
            <v>407125600</v>
          </cell>
        </row>
        <row r="46">
          <cell r="B46">
            <v>4908492</v>
          </cell>
          <cell r="C46">
            <v>1875719</v>
          </cell>
          <cell r="E46">
            <v>85150</v>
          </cell>
          <cell r="G46">
            <v>58193664</v>
          </cell>
        </row>
        <row r="47">
          <cell r="B47">
            <v>5876112</v>
          </cell>
          <cell r="C47">
            <v>5059110</v>
          </cell>
          <cell r="E47">
            <v>817002</v>
          </cell>
          <cell r="G47">
            <v>58479096</v>
          </cell>
        </row>
        <row r="48">
          <cell r="B48">
            <v>5808145</v>
          </cell>
          <cell r="C48">
            <v>5005231</v>
          </cell>
          <cell r="E48">
            <v>0</v>
          </cell>
          <cell r="G48">
            <v>8540000</v>
          </cell>
        </row>
        <row r="49">
          <cell r="B49">
            <v>43179051</v>
          </cell>
          <cell r="C49">
            <v>26736733</v>
          </cell>
          <cell r="E49">
            <v>3225583</v>
          </cell>
          <cell r="G49">
            <v>134329382</v>
          </cell>
        </row>
        <row r="50">
          <cell r="B50">
            <v>59560489</v>
          </cell>
          <cell r="C50">
            <v>59560489</v>
          </cell>
          <cell r="E50">
            <v>0</v>
          </cell>
          <cell r="G50">
            <v>231539717</v>
          </cell>
        </row>
        <row r="51">
          <cell r="B51">
            <v>369171</v>
          </cell>
          <cell r="C51">
            <v>369171</v>
          </cell>
          <cell r="E51">
            <v>0</v>
          </cell>
          <cell r="G51">
            <v>24487339</v>
          </cell>
        </row>
        <row r="52">
          <cell r="B52">
            <v>12035360</v>
          </cell>
          <cell r="C52">
            <v>10277362</v>
          </cell>
          <cell r="E52">
            <v>1757998</v>
          </cell>
          <cell r="G52">
            <v>16253972</v>
          </cell>
        </row>
        <row r="53">
          <cell r="B53">
            <v>38243794</v>
          </cell>
          <cell r="C53">
            <v>38243794</v>
          </cell>
          <cell r="E53">
            <v>0</v>
          </cell>
          <cell r="G53">
            <v>116104434</v>
          </cell>
        </row>
        <row r="54">
          <cell r="B54">
            <v>152318217</v>
          </cell>
          <cell r="C54">
            <v>152318217</v>
          </cell>
          <cell r="E54">
            <v>0</v>
          </cell>
          <cell r="G54">
            <v>360909372</v>
          </cell>
        </row>
        <row r="55">
          <cell r="B55">
            <v>22568222</v>
          </cell>
          <cell r="C55">
            <v>19596829</v>
          </cell>
          <cell r="E55">
            <v>0</v>
          </cell>
          <cell r="G55">
            <v>28589301</v>
          </cell>
        </row>
        <row r="56">
          <cell r="B56">
            <v>21081649</v>
          </cell>
          <cell r="C56">
            <v>21081649</v>
          </cell>
          <cell r="E56">
            <v>0</v>
          </cell>
          <cell r="G56">
            <v>199316487</v>
          </cell>
        </row>
        <row r="57">
          <cell r="B57">
            <v>4613928</v>
          </cell>
          <cell r="C57">
            <v>3197069</v>
          </cell>
          <cell r="E57">
            <v>0</v>
          </cell>
          <cell r="G57">
            <v>9670511</v>
          </cell>
        </row>
        <row r="58">
          <cell r="B58">
            <v>4329702175</v>
          </cell>
          <cell r="C58">
            <v>4105084234</v>
          </cell>
          <cell r="E58">
            <v>60240777</v>
          </cell>
          <cell r="G58">
            <v>9114168044</v>
          </cell>
        </row>
      </sheetData>
      <sheetData sheetId="1">
        <row r="1">
          <cell r="P1" t="str">
            <v>B2</v>
          </cell>
        </row>
      </sheetData>
      <sheetData sheetId="2">
        <row r="1">
          <cell r="J1" t="str">
            <v>B3</v>
          </cell>
        </row>
      </sheetData>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 val="FootnotesTANF"/>
    </sheetNames>
    <sheetDataSet>
      <sheetData sheetId="0">
        <row r="6">
          <cell r="M6">
            <v>2007</v>
          </cell>
        </row>
        <row r="8">
          <cell r="B8">
            <v>160370620</v>
          </cell>
          <cell r="C8">
            <v>16177169</v>
          </cell>
          <cell r="E8">
            <v>10440846</v>
          </cell>
          <cell r="G8">
            <v>133752605</v>
          </cell>
          <cell r="H8">
            <v>47108445</v>
          </cell>
          <cell r="I8">
            <v>43351678</v>
          </cell>
          <cell r="J8">
            <v>90460123</v>
          </cell>
          <cell r="K8">
            <v>5524742</v>
          </cell>
          <cell r="L8">
            <v>37767740</v>
          </cell>
        </row>
        <row r="9">
          <cell r="B9">
            <v>91990471</v>
          </cell>
          <cell r="C9">
            <v>10000000</v>
          </cell>
          <cell r="E9">
            <v>5100000</v>
          </cell>
          <cell r="G9">
            <v>76890471</v>
          </cell>
          <cell r="H9">
            <v>12314632</v>
          </cell>
          <cell r="I9">
            <v>24861605</v>
          </cell>
          <cell r="J9">
            <v>37176237</v>
          </cell>
          <cell r="K9">
            <v>0</v>
          </cell>
          <cell r="L9">
            <v>39714234</v>
          </cell>
        </row>
        <row r="10">
          <cell r="B10">
            <v>243997193</v>
          </cell>
          <cell r="C10">
            <v>0</v>
          </cell>
          <cell r="E10">
            <v>22613054</v>
          </cell>
          <cell r="G10">
            <v>221384139</v>
          </cell>
          <cell r="H10">
            <v>88950379</v>
          </cell>
          <cell r="I10">
            <v>113311415</v>
          </cell>
          <cell r="J10">
            <v>202261794</v>
          </cell>
          <cell r="K10">
            <v>19122345</v>
          </cell>
          <cell r="L10">
            <v>0</v>
          </cell>
        </row>
        <row r="11">
          <cell r="B11">
            <v>166895704</v>
          </cell>
          <cell r="C11">
            <v>7500000</v>
          </cell>
          <cell r="E11">
            <v>0</v>
          </cell>
          <cell r="G11">
            <v>159395704</v>
          </cell>
          <cell r="H11">
            <v>13407277</v>
          </cell>
          <cell r="I11">
            <v>48702839</v>
          </cell>
          <cell r="J11">
            <v>62110116</v>
          </cell>
          <cell r="K11">
            <v>6606406</v>
          </cell>
          <cell r="L11">
            <v>90679182</v>
          </cell>
        </row>
        <row r="12">
          <cell r="B12">
            <v>4074101123</v>
          </cell>
          <cell r="C12">
            <v>269340000</v>
          </cell>
          <cell r="E12">
            <v>358819525</v>
          </cell>
          <cell r="G12">
            <v>3445941598</v>
          </cell>
          <cell r="H12">
            <v>1792431535</v>
          </cell>
          <cell r="I12">
            <v>1274802079</v>
          </cell>
          <cell r="J12">
            <v>3067233614</v>
          </cell>
          <cell r="K12">
            <v>378707984</v>
          </cell>
          <cell r="L12">
            <v>0</v>
          </cell>
        </row>
        <row r="13">
          <cell r="B13">
            <v>234708497</v>
          </cell>
          <cell r="C13">
            <v>-864346</v>
          </cell>
          <cell r="E13">
            <v>12662064</v>
          </cell>
          <cell r="G13">
            <v>222910779</v>
          </cell>
          <cell r="H13">
            <v>38383794</v>
          </cell>
          <cell r="I13">
            <v>67516351</v>
          </cell>
          <cell r="J13">
            <v>105900145</v>
          </cell>
          <cell r="K13">
            <v>0</v>
          </cell>
          <cell r="L13">
            <v>117010634</v>
          </cell>
        </row>
        <row r="14">
          <cell r="B14">
            <v>261985921</v>
          </cell>
          <cell r="C14">
            <v>0</v>
          </cell>
          <cell r="E14">
            <v>26198590</v>
          </cell>
          <cell r="G14">
            <v>235787331</v>
          </cell>
          <cell r="H14">
            <v>7091999</v>
          </cell>
          <cell r="I14">
            <v>228695332</v>
          </cell>
          <cell r="J14">
            <v>235787331</v>
          </cell>
          <cell r="K14">
            <v>0</v>
          </cell>
          <cell r="L14">
            <v>0</v>
          </cell>
        </row>
        <row r="15">
          <cell r="B15">
            <v>34277550</v>
          </cell>
          <cell r="C15">
            <v>0</v>
          </cell>
          <cell r="E15">
            <v>2543198</v>
          </cell>
          <cell r="G15">
            <v>31734352</v>
          </cell>
          <cell r="H15">
            <v>4504443</v>
          </cell>
          <cell r="I15">
            <v>20159095</v>
          </cell>
          <cell r="J15">
            <v>24663538</v>
          </cell>
          <cell r="K15">
            <v>0</v>
          </cell>
          <cell r="L15">
            <v>7070814</v>
          </cell>
        </row>
        <row r="16">
          <cell r="B16">
            <v>139014081</v>
          </cell>
          <cell r="C16">
            <v>18521964</v>
          </cell>
          <cell r="E16">
            <v>3935917</v>
          </cell>
          <cell r="G16">
            <v>116556200</v>
          </cell>
          <cell r="H16">
            <v>5988690</v>
          </cell>
          <cell r="I16">
            <v>68046842</v>
          </cell>
          <cell r="J16">
            <v>74035532</v>
          </cell>
          <cell r="K16">
            <v>674738</v>
          </cell>
          <cell r="L16">
            <v>41845930</v>
          </cell>
        </row>
        <row r="17">
          <cell r="B17">
            <v>658362932</v>
          </cell>
          <cell r="C17">
            <v>122549158</v>
          </cell>
          <cell r="E17">
            <v>62274578</v>
          </cell>
          <cell r="G17">
            <v>473539196</v>
          </cell>
          <cell r="H17">
            <v>15247506</v>
          </cell>
          <cell r="I17">
            <v>385074173</v>
          </cell>
          <cell r="J17">
            <v>400321679</v>
          </cell>
          <cell r="K17">
            <v>73217517</v>
          </cell>
          <cell r="L17">
            <v>0</v>
          </cell>
        </row>
        <row r="18">
          <cell r="B18">
            <v>531286778</v>
          </cell>
          <cell r="C18">
            <v>29700000</v>
          </cell>
          <cell r="E18">
            <v>22000000</v>
          </cell>
          <cell r="G18">
            <v>479586778</v>
          </cell>
          <cell r="H18">
            <v>31883829</v>
          </cell>
          <cell r="I18">
            <v>294431316</v>
          </cell>
          <cell r="J18">
            <v>326315145</v>
          </cell>
          <cell r="K18">
            <v>28273059</v>
          </cell>
          <cell r="L18">
            <v>124998574</v>
          </cell>
        </row>
        <row r="19">
          <cell r="B19">
            <v>244789261</v>
          </cell>
          <cell r="C19">
            <v>10400000</v>
          </cell>
          <cell r="E19">
            <v>9889999</v>
          </cell>
          <cell r="G19">
            <v>224499262</v>
          </cell>
          <cell r="H19">
            <v>29600000</v>
          </cell>
          <cell r="I19">
            <v>52858639</v>
          </cell>
          <cell r="J19">
            <v>82458639</v>
          </cell>
          <cell r="K19">
            <v>40051690</v>
          </cell>
          <cell r="L19">
            <v>101988933</v>
          </cell>
        </row>
        <row r="20">
          <cell r="B20">
            <v>40411415</v>
          </cell>
          <cell r="C20">
            <v>8731982</v>
          </cell>
          <cell r="E20">
            <v>1441201</v>
          </cell>
          <cell r="G20">
            <v>30238232</v>
          </cell>
          <cell r="H20">
            <v>6439165</v>
          </cell>
          <cell r="I20">
            <v>17871146</v>
          </cell>
          <cell r="J20">
            <v>24310311</v>
          </cell>
          <cell r="K20">
            <v>5927921</v>
          </cell>
          <cell r="L20">
            <v>0</v>
          </cell>
        </row>
        <row r="21">
          <cell r="B21">
            <v>585056960</v>
          </cell>
          <cell r="C21">
            <v>0</v>
          </cell>
          <cell r="E21">
            <v>39667176</v>
          </cell>
          <cell r="G21">
            <v>545389784</v>
          </cell>
          <cell r="H21">
            <v>57753657</v>
          </cell>
          <cell r="I21">
            <v>487636127</v>
          </cell>
          <cell r="J21">
            <v>545389784</v>
          </cell>
          <cell r="K21">
            <v>0</v>
          </cell>
          <cell r="L21">
            <v>0</v>
          </cell>
        </row>
        <row r="22">
          <cell r="B22">
            <v>271529382</v>
          </cell>
          <cell r="C22">
            <v>32158599</v>
          </cell>
          <cell r="E22">
            <v>2000000</v>
          </cell>
          <cell r="G22">
            <v>237370783</v>
          </cell>
          <cell r="H22">
            <v>87145118</v>
          </cell>
          <cell r="I22">
            <v>76295506</v>
          </cell>
          <cell r="J22">
            <v>163440624</v>
          </cell>
          <cell r="K22">
            <v>73930159</v>
          </cell>
          <cell r="L22">
            <v>0</v>
          </cell>
        </row>
        <row r="23">
          <cell r="B23">
            <v>155424359</v>
          </cell>
          <cell r="C23">
            <v>24002560</v>
          </cell>
          <cell r="E23">
            <v>12962008</v>
          </cell>
          <cell r="G23">
            <v>118459791</v>
          </cell>
          <cell r="H23">
            <v>25853714</v>
          </cell>
          <cell r="I23">
            <v>66662576</v>
          </cell>
          <cell r="J23">
            <v>92516290</v>
          </cell>
          <cell r="K23">
            <v>4979480</v>
          </cell>
          <cell r="L23">
            <v>20964021</v>
          </cell>
        </row>
        <row r="24">
          <cell r="B24">
            <v>103187942</v>
          </cell>
          <cell r="C24">
            <v>21899789</v>
          </cell>
          <cell r="E24">
            <v>7191254</v>
          </cell>
          <cell r="G24">
            <v>74096899</v>
          </cell>
          <cell r="H24">
            <v>32843716</v>
          </cell>
          <cell r="I24">
            <v>29280061</v>
          </cell>
          <cell r="J24">
            <v>62123777</v>
          </cell>
          <cell r="K24">
            <v>0</v>
          </cell>
          <cell r="L24">
            <v>11973122</v>
          </cell>
        </row>
        <row r="25">
          <cell r="B25">
            <v>238797205</v>
          </cell>
          <cell r="C25">
            <v>54386300</v>
          </cell>
          <cell r="E25">
            <v>0</v>
          </cell>
          <cell r="G25">
            <v>184410905</v>
          </cell>
          <cell r="H25">
            <v>70910788</v>
          </cell>
          <cell r="I25">
            <v>56470972</v>
          </cell>
          <cell r="J25">
            <v>127381760</v>
          </cell>
          <cell r="K25">
            <v>0</v>
          </cell>
          <cell r="L25">
            <v>57029145</v>
          </cell>
        </row>
        <row r="26">
          <cell r="B26">
            <v>215102087</v>
          </cell>
          <cell r="C26">
            <v>37466333</v>
          </cell>
          <cell r="E26">
            <v>16397199</v>
          </cell>
          <cell r="G26">
            <v>161238555</v>
          </cell>
          <cell r="H26">
            <v>33328084</v>
          </cell>
          <cell r="I26">
            <v>111790875</v>
          </cell>
          <cell r="J26">
            <v>145118959</v>
          </cell>
          <cell r="K26">
            <v>16119596</v>
          </cell>
          <cell r="L26">
            <v>0</v>
          </cell>
        </row>
        <row r="27">
          <cell r="B27">
            <v>85553898</v>
          </cell>
          <cell r="C27">
            <v>10957923</v>
          </cell>
          <cell r="E27">
            <v>2816517</v>
          </cell>
          <cell r="G27">
            <v>71779458</v>
          </cell>
          <cell r="H27">
            <v>36508898</v>
          </cell>
          <cell r="I27">
            <v>27673307</v>
          </cell>
          <cell r="J27">
            <v>64182205</v>
          </cell>
          <cell r="K27">
            <v>164244</v>
          </cell>
          <cell r="L27">
            <v>7433009</v>
          </cell>
        </row>
        <row r="28">
          <cell r="B28">
            <v>352849503</v>
          </cell>
          <cell r="C28">
            <v>10285667</v>
          </cell>
          <cell r="E28">
            <v>22909803</v>
          </cell>
          <cell r="G28">
            <v>319654033</v>
          </cell>
          <cell r="H28">
            <v>80043152</v>
          </cell>
          <cell r="I28">
            <v>124961459</v>
          </cell>
          <cell r="J28">
            <v>205004611</v>
          </cell>
          <cell r="K28">
            <v>3082817</v>
          </cell>
          <cell r="L28">
            <v>111566605</v>
          </cell>
        </row>
        <row r="29">
          <cell r="B29">
            <v>466424573</v>
          </cell>
          <cell r="C29">
            <v>91874224</v>
          </cell>
          <cell r="E29">
            <v>45937114</v>
          </cell>
          <cell r="G29">
            <v>328613235</v>
          </cell>
          <cell r="H29">
            <v>89406658</v>
          </cell>
          <cell r="I29">
            <v>233016577</v>
          </cell>
          <cell r="J29">
            <v>322423235</v>
          </cell>
          <cell r="K29">
            <v>6190000</v>
          </cell>
          <cell r="L29">
            <v>0</v>
          </cell>
        </row>
        <row r="30">
          <cell r="B30">
            <v>775352858</v>
          </cell>
          <cell r="C30">
            <v>115093873</v>
          </cell>
          <cell r="E30">
            <v>67204013</v>
          </cell>
          <cell r="G30">
            <v>593054972</v>
          </cell>
          <cell r="H30">
            <v>296870753</v>
          </cell>
          <cell r="I30">
            <v>295849381</v>
          </cell>
          <cell r="J30">
            <v>592720134</v>
          </cell>
          <cell r="K30">
            <v>334838</v>
          </cell>
          <cell r="L30">
            <v>0</v>
          </cell>
        </row>
        <row r="31">
          <cell r="B31">
            <v>333075302</v>
          </cell>
          <cell r="C31">
            <v>46448300</v>
          </cell>
          <cell r="E31">
            <v>140000</v>
          </cell>
          <cell r="G31">
            <v>286487002</v>
          </cell>
          <cell r="H31">
            <v>48921958</v>
          </cell>
          <cell r="I31">
            <v>156625489</v>
          </cell>
          <cell r="J31">
            <v>205547447</v>
          </cell>
          <cell r="K31">
            <v>67836460</v>
          </cell>
          <cell r="L31">
            <v>13103095</v>
          </cell>
        </row>
        <row r="32">
          <cell r="B32">
            <v>131237058</v>
          </cell>
          <cell r="C32">
            <v>18503409</v>
          </cell>
          <cell r="E32">
            <v>9580325</v>
          </cell>
          <cell r="G32">
            <v>103153324</v>
          </cell>
          <cell r="H32">
            <v>19263628</v>
          </cell>
          <cell r="I32">
            <v>41743893</v>
          </cell>
          <cell r="J32">
            <v>61007521</v>
          </cell>
          <cell r="K32">
            <v>13409230</v>
          </cell>
          <cell r="L32">
            <v>28736574</v>
          </cell>
        </row>
        <row r="33">
          <cell r="B33">
            <v>232773120</v>
          </cell>
          <cell r="C33">
            <v>23000000</v>
          </cell>
          <cell r="E33">
            <v>21705174</v>
          </cell>
          <cell r="G33">
            <v>188067946</v>
          </cell>
          <cell r="H33">
            <v>47786217</v>
          </cell>
          <cell r="I33">
            <v>136372332</v>
          </cell>
          <cell r="J33">
            <v>184158549</v>
          </cell>
          <cell r="K33">
            <v>3909400</v>
          </cell>
          <cell r="L33">
            <v>-3</v>
          </cell>
        </row>
        <row r="34">
          <cell r="B34">
            <v>75458010</v>
          </cell>
          <cell r="C34">
            <v>8012010</v>
          </cell>
          <cell r="E34">
            <v>1998226</v>
          </cell>
          <cell r="G34">
            <v>65447774</v>
          </cell>
          <cell r="H34">
            <v>15630074</v>
          </cell>
          <cell r="I34">
            <v>10753860</v>
          </cell>
          <cell r="J34">
            <v>26383934</v>
          </cell>
          <cell r="K34">
            <v>500000</v>
          </cell>
          <cell r="L34">
            <v>38563840</v>
          </cell>
        </row>
        <row r="35">
          <cell r="B35">
            <v>63685907</v>
          </cell>
          <cell r="C35">
            <v>17000000</v>
          </cell>
          <cell r="E35">
            <v>0</v>
          </cell>
          <cell r="G35">
            <v>46685907</v>
          </cell>
          <cell r="H35">
            <v>13188343</v>
          </cell>
          <cell r="I35">
            <v>9374196</v>
          </cell>
          <cell r="J35">
            <v>22562539</v>
          </cell>
          <cell r="K35">
            <v>0</v>
          </cell>
          <cell r="L35">
            <v>24123368</v>
          </cell>
        </row>
        <row r="36">
          <cell r="B36">
            <v>71538872</v>
          </cell>
          <cell r="C36">
            <v>0</v>
          </cell>
          <cell r="E36">
            <v>1075161</v>
          </cell>
          <cell r="G36">
            <v>70463711</v>
          </cell>
          <cell r="H36">
            <v>27059308</v>
          </cell>
          <cell r="I36">
            <v>14253662</v>
          </cell>
          <cell r="J36">
            <v>41312970</v>
          </cell>
          <cell r="K36">
            <v>0</v>
          </cell>
          <cell r="L36">
            <v>29150741</v>
          </cell>
        </row>
        <row r="37">
          <cell r="B37">
            <v>81887325</v>
          </cell>
          <cell r="C37">
            <v>6707377</v>
          </cell>
          <cell r="E37">
            <v>3000000</v>
          </cell>
          <cell r="G37">
            <v>72179948</v>
          </cell>
          <cell r="H37">
            <v>20706345</v>
          </cell>
          <cell r="I37">
            <v>19780126</v>
          </cell>
          <cell r="J37">
            <v>40486471</v>
          </cell>
          <cell r="K37">
            <v>0</v>
          </cell>
          <cell r="L37">
            <v>31693477</v>
          </cell>
        </row>
        <row r="38">
          <cell r="B38">
            <v>550465601</v>
          </cell>
          <cell r="C38">
            <v>69605588</v>
          </cell>
          <cell r="E38">
            <v>15630000</v>
          </cell>
          <cell r="G38">
            <v>465230013</v>
          </cell>
          <cell r="H38">
            <v>191155523</v>
          </cell>
          <cell r="I38">
            <v>154736920</v>
          </cell>
          <cell r="J38">
            <v>345892443</v>
          </cell>
          <cell r="K38">
            <v>117695216</v>
          </cell>
          <cell r="L38">
            <v>1642354</v>
          </cell>
        </row>
        <row r="39">
          <cell r="B39">
            <v>146336347</v>
          </cell>
          <cell r="C39">
            <v>32206938</v>
          </cell>
          <cell r="E39">
            <v>0</v>
          </cell>
          <cell r="G39">
            <v>114129409</v>
          </cell>
          <cell r="H39">
            <v>40851583</v>
          </cell>
          <cell r="I39">
            <v>20880796</v>
          </cell>
          <cell r="J39">
            <v>61732379</v>
          </cell>
          <cell r="K39">
            <v>0</v>
          </cell>
          <cell r="L39">
            <v>52397030</v>
          </cell>
        </row>
        <row r="40">
          <cell r="B40">
            <v>2800885796</v>
          </cell>
          <cell r="C40">
            <v>360424218</v>
          </cell>
          <cell r="E40">
            <v>125765830</v>
          </cell>
          <cell r="G40">
            <v>2314695748</v>
          </cell>
          <cell r="H40">
            <v>1223529635</v>
          </cell>
          <cell r="I40">
            <v>876780622</v>
          </cell>
          <cell r="J40">
            <v>2100310257</v>
          </cell>
          <cell r="K40">
            <v>138374054</v>
          </cell>
          <cell r="L40">
            <v>76011437</v>
          </cell>
        </row>
        <row r="41">
          <cell r="B41">
            <v>580861555</v>
          </cell>
          <cell r="C41">
            <v>87700029</v>
          </cell>
          <cell r="E41">
            <v>12485180</v>
          </cell>
          <cell r="G41">
            <v>480676346</v>
          </cell>
          <cell r="H41">
            <v>69168058</v>
          </cell>
          <cell r="I41">
            <v>177977698</v>
          </cell>
          <cell r="J41">
            <v>247145756</v>
          </cell>
          <cell r="K41">
            <v>230012939</v>
          </cell>
          <cell r="L41">
            <v>3517651</v>
          </cell>
        </row>
        <row r="42">
          <cell r="B42">
            <v>45710786</v>
          </cell>
          <cell r="C42">
            <v>0</v>
          </cell>
          <cell r="E42">
            <v>0</v>
          </cell>
          <cell r="G42">
            <v>45710786</v>
          </cell>
          <cell r="H42">
            <v>11820601</v>
          </cell>
          <cell r="I42">
            <v>14842953</v>
          </cell>
          <cell r="J42">
            <v>26663554</v>
          </cell>
          <cell r="K42">
            <v>0</v>
          </cell>
          <cell r="L42">
            <v>19047232</v>
          </cell>
        </row>
        <row r="43">
          <cell r="B43">
            <v>1562123253</v>
          </cell>
          <cell r="C43">
            <v>0</v>
          </cell>
          <cell r="E43">
            <v>60707841</v>
          </cell>
          <cell r="G43">
            <v>1501415412</v>
          </cell>
          <cell r="H43">
            <v>238680289</v>
          </cell>
          <cell r="I43">
            <v>673577733</v>
          </cell>
          <cell r="J43">
            <v>912258022</v>
          </cell>
          <cell r="K43">
            <v>408163942</v>
          </cell>
          <cell r="L43">
            <v>180993448</v>
          </cell>
        </row>
        <row r="44">
          <cell r="B44">
            <v>247897108</v>
          </cell>
          <cell r="C44">
            <v>29518846</v>
          </cell>
          <cell r="E44">
            <v>14759423</v>
          </cell>
          <cell r="G44">
            <v>203618839</v>
          </cell>
          <cell r="H44">
            <v>55138479</v>
          </cell>
          <cell r="I44">
            <v>36856531</v>
          </cell>
          <cell r="J44">
            <v>91995010</v>
          </cell>
          <cell r="K44">
            <v>66459430</v>
          </cell>
          <cell r="L44">
            <v>45164399</v>
          </cell>
        </row>
        <row r="45">
          <cell r="B45">
            <v>210641827</v>
          </cell>
          <cell r="C45">
            <v>0</v>
          </cell>
          <cell r="E45">
            <v>0</v>
          </cell>
          <cell r="G45">
            <v>210641827</v>
          </cell>
          <cell r="H45">
            <v>123395416</v>
          </cell>
          <cell r="I45">
            <v>36307733</v>
          </cell>
          <cell r="J45">
            <v>159703149</v>
          </cell>
          <cell r="K45">
            <v>0</v>
          </cell>
          <cell r="L45">
            <v>50938678</v>
          </cell>
        </row>
        <row r="46">
          <cell r="B46">
            <v>745451930</v>
          </cell>
          <cell r="C46">
            <v>173189000</v>
          </cell>
          <cell r="E46">
            <v>31048000</v>
          </cell>
          <cell r="G46">
            <v>541214930</v>
          </cell>
          <cell r="H46">
            <v>100265559</v>
          </cell>
          <cell r="I46">
            <v>340633160</v>
          </cell>
          <cell r="J46">
            <v>440898719</v>
          </cell>
          <cell r="K46">
            <v>64000000</v>
          </cell>
          <cell r="L46">
            <v>36316211</v>
          </cell>
        </row>
        <row r="47">
          <cell r="B47">
            <v>180124051</v>
          </cell>
          <cell r="C47">
            <v>12523438</v>
          </cell>
          <cell r="E47">
            <v>17607578</v>
          </cell>
          <cell r="G47">
            <v>149993035</v>
          </cell>
          <cell r="H47">
            <v>50007155</v>
          </cell>
          <cell r="I47">
            <v>24240083</v>
          </cell>
          <cell r="J47">
            <v>74247238</v>
          </cell>
          <cell r="K47">
            <v>2110402</v>
          </cell>
          <cell r="L47">
            <v>20763539</v>
          </cell>
        </row>
        <row r="48">
          <cell r="B48">
            <v>100543340</v>
          </cell>
          <cell r="C48">
            <v>20647191</v>
          </cell>
          <cell r="E48">
            <v>7560000</v>
          </cell>
          <cell r="G48">
            <v>72336149</v>
          </cell>
          <cell r="H48">
            <v>44430089</v>
          </cell>
          <cell r="I48">
            <v>25789128</v>
          </cell>
          <cell r="J48">
            <v>70219217</v>
          </cell>
          <cell r="K48">
            <v>0</v>
          </cell>
          <cell r="L48">
            <v>2116932</v>
          </cell>
        </row>
        <row r="49">
          <cell r="B49">
            <v>149143580</v>
          </cell>
          <cell r="C49">
            <v>0</v>
          </cell>
          <cell r="E49">
            <v>3219929</v>
          </cell>
          <cell r="G49">
            <v>145923651</v>
          </cell>
          <cell r="H49">
            <v>30382891</v>
          </cell>
          <cell r="I49">
            <v>62843717</v>
          </cell>
          <cell r="J49">
            <v>93226608</v>
          </cell>
          <cell r="K49">
            <v>0</v>
          </cell>
          <cell r="L49">
            <v>52697043</v>
          </cell>
        </row>
        <row r="50">
          <cell r="B50">
            <v>40639033</v>
          </cell>
          <cell r="C50">
            <v>0</v>
          </cell>
          <cell r="E50">
            <v>2127965</v>
          </cell>
          <cell r="G50">
            <v>38511068</v>
          </cell>
          <cell r="H50">
            <v>15459998</v>
          </cell>
          <cell r="I50">
            <v>4595145</v>
          </cell>
          <cell r="J50">
            <v>20055143</v>
          </cell>
          <cell r="K50">
            <v>0</v>
          </cell>
          <cell r="L50">
            <v>18455925</v>
          </cell>
        </row>
        <row r="51">
          <cell r="B51">
            <v>373243944</v>
          </cell>
          <cell r="C51">
            <v>50600000</v>
          </cell>
          <cell r="E51">
            <v>0</v>
          </cell>
          <cell r="G51">
            <v>322643944</v>
          </cell>
          <cell r="H51">
            <v>59953740</v>
          </cell>
          <cell r="I51">
            <v>68332947</v>
          </cell>
          <cell r="J51">
            <v>128286687</v>
          </cell>
          <cell r="K51">
            <v>0</v>
          </cell>
          <cell r="L51">
            <v>194357257</v>
          </cell>
        </row>
        <row r="52">
          <cell r="B52">
            <v>736484842</v>
          </cell>
          <cell r="C52">
            <v>0</v>
          </cell>
          <cell r="E52">
            <v>31235772</v>
          </cell>
          <cell r="G52">
            <v>705249070</v>
          </cell>
          <cell r="H52">
            <v>87452719</v>
          </cell>
          <cell r="I52">
            <v>381739108</v>
          </cell>
          <cell r="J52">
            <v>469191827</v>
          </cell>
          <cell r="K52">
            <v>227688508</v>
          </cell>
          <cell r="L52">
            <v>8368735</v>
          </cell>
        </row>
        <row r="53">
          <cell r="B53">
            <v>136272652</v>
          </cell>
          <cell r="C53">
            <v>0</v>
          </cell>
          <cell r="E53">
            <v>3207000</v>
          </cell>
          <cell r="G53">
            <v>133065652</v>
          </cell>
          <cell r="H53">
            <v>27052872</v>
          </cell>
          <cell r="I53">
            <v>36110311</v>
          </cell>
          <cell r="J53">
            <v>63163183</v>
          </cell>
          <cell r="K53">
            <v>2540101</v>
          </cell>
          <cell r="L53">
            <v>67362368</v>
          </cell>
        </row>
        <row r="54">
          <cell r="B54">
            <v>47353181</v>
          </cell>
          <cell r="C54">
            <v>9224074</v>
          </cell>
          <cell r="E54">
            <v>4735318</v>
          </cell>
          <cell r="G54">
            <v>33393789</v>
          </cell>
          <cell r="H54">
            <v>24194046</v>
          </cell>
          <cell r="I54">
            <v>9199743</v>
          </cell>
          <cell r="J54">
            <v>33393789</v>
          </cell>
          <cell r="K54">
            <v>0</v>
          </cell>
          <cell r="L54">
            <v>0</v>
          </cell>
        </row>
        <row r="55">
          <cell r="B55">
            <v>163114060</v>
          </cell>
          <cell r="C55">
            <v>5300000</v>
          </cell>
          <cell r="E55">
            <v>14028500</v>
          </cell>
          <cell r="G55">
            <v>143785560</v>
          </cell>
          <cell r="H55">
            <v>43936635</v>
          </cell>
          <cell r="I55">
            <v>81924038</v>
          </cell>
          <cell r="J55">
            <v>125860673</v>
          </cell>
          <cell r="K55">
            <v>547273</v>
          </cell>
          <cell r="L55">
            <v>17377614</v>
          </cell>
        </row>
        <row r="56">
          <cell r="B56">
            <v>400775342</v>
          </cell>
          <cell r="C56">
            <v>104625871</v>
          </cell>
          <cell r="E56">
            <v>7395919</v>
          </cell>
          <cell r="G56">
            <v>288753552</v>
          </cell>
          <cell r="H56">
            <v>92578553</v>
          </cell>
          <cell r="I56">
            <v>119943026</v>
          </cell>
          <cell r="J56">
            <v>212521579</v>
          </cell>
          <cell r="K56">
            <v>76086238</v>
          </cell>
          <cell r="L56">
            <v>145735</v>
          </cell>
        </row>
        <row r="57">
          <cell r="B57">
            <v>141418741</v>
          </cell>
          <cell r="C57">
            <v>0</v>
          </cell>
          <cell r="E57">
            <v>11017631</v>
          </cell>
          <cell r="G57">
            <v>130401110</v>
          </cell>
          <cell r="H57">
            <v>22855699</v>
          </cell>
          <cell r="I57">
            <v>49248600</v>
          </cell>
          <cell r="J57">
            <v>72104299</v>
          </cell>
          <cell r="K57">
            <v>0</v>
          </cell>
          <cell r="L57">
            <v>58296811</v>
          </cell>
        </row>
        <row r="58">
          <cell r="B58">
            <v>314499354</v>
          </cell>
          <cell r="C58">
            <v>62899870</v>
          </cell>
          <cell r="E58">
            <v>13420500</v>
          </cell>
          <cell r="G58">
            <v>238178984</v>
          </cell>
          <cell r="H58">
            <v>71446388</v>
          </cell>
          <cell r="I58">
            <v>165522264</v>
          </cell>
          <cell r="J58">
            <v>236968652</v>
          </cell>
          <cell r="K58">
            <v>1210332</v>
          </cell>
          <cell r="L58">
            <v>0</v>
          </cell>
        </row>
        <row r="59">
          <cell r="B59">
            <v>66823397</v>
          </cell>
          <cell r="C59">
            <v>-2145</v>
          </cell>
          <cell r="E59">
            <v>1836032</v>
          </cell>
          <cell r="G59">
            <v>64989510</v>
          </cell>
          <cell r="H59">
            <v>2682353</v>
          </cell>
          <cell r="I59">
            <v>13456612</v>
          </cell>
          <cell r="J59">
            <v>16138965</v>
          </cell>
          <cell r="K59">
            <v>4011353</v>
          </cell>
          <cell r="L59">
            <v>44839192</v>
          </cell>
        </row>
        <row r="60">
          <cell r="B60">
            <v>20861935627</v>
          </cell>
          <cell r="C60">
            <v>2028315209</v>
          </cell>
          <cell r="E60">
            <v>1170291360</v>
          </cell>
          <cell r="G60">
            <v>17663329058</v>
          </cell>
          <cell r="H60">
            <v>5723010386</v>
          </cell>
          <cell r="I60">
            <v>7913761777</v>
          </cell>
          <cell r="J60">
            <v>13636772163</v>
          </cell>
          <cell r="K60">
            <v>2087462414</v>
          </cell>
          <cell r="L60">
            <v>1886222626</v>
          </cell>
        </row>
      </sheetData>
      <sheetData sheetId="1" refreshError="1"/>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C1</v>
          </cell>
          <cell r="AA1">
            <v>1</v>
          </cell>
        </row>
        <row r="2">
          <cell r="AA2" t="str">
            <v>TABLE C1 STATE MAINTENANCE OF EFFORT (MOE) EXPENDITURES IN THE TANF PROGRAM IN FY 2007</v>
          </cell>
        </row>
        <row r="3">
          <cell r="AA3" t="str">
            <v>TABLE C1 STATE MAINTENANCE OF EFFORT (MOE) EXPENDITURES IN THE SEPARATE STATE PROGRAM IN FY 2007</v>
          </cell>
        </row>
        <row r="6">
          <cell r="I6">
            <v>2007</v>
          </cell>
        </row>
        <row r="7">
          <cell r="B7">
            <v>0</v>
          </cell>
          <cell r="C7">
            <v>0</v>
          </cell>
          <cell r="E7">
            <v>0</v>
          </cell>
          <cell r="G7">
            <v>26114327</v>
          </cell>
        </row>
        <row r="8">
          <cell r="B8">
            <v>0</v>
          </cell>
          <cell r="C8">
            <v>0</v>
          </cell>
          <cell r="E8">
            <v>0</v>
          </cell>
          <cell r="G8">
            <v>0</v>
          </cell>
        </row>
        <row r="9">
          <cell r="B9">
            <v>0</v>
          </cell>
          <cell r="C9">
            <v>0</v>
          </cell>
          <cell r="E9">
            <v>0</v>
          </cell>
          <cell r="G9">
            <v>11148972</v>
          </cell>
        </row>
        <row r="10">
          <cell r="B10">
            <v>0</v>
          </cell>
          <cell r="C10">
            <v>0</v>
          </cell>
          <cell r="E10">
            <v>0</v>
          </cell>
          <cell r="G10">
            <v>0</v>
          </cell>
        </row>
        <row r="11">
          <cell r="B11">
            <v>27939198</v>
          </cell>
          <cell r="C11">
            <v>20714499</v>
          </cell>
          <cell r="E11">
            <v>6111531</v>
          </cell>
          <cell r="G11">
            <v>42697983</v>
          </cell>
        </row>
        <row r="12">
          <cell r="B12">
            <v>0</v>
          </cell>
          <cell r="C12">
            <v>0</v>
          </cell>
          <cell r="E12">
            <v>0</v>
          </cell>
          <cell r="G12">
            <v>0</v>
          </cell>
        </row>
        <row r="13">
          <cell r="B13">
            <v>21783360</v>
          </cell>
          <cell r="C13">
            <v>21783360</v>
          </cell>
          <cell r="E13">
            <v>0</v>
          </cell>
          <cell r="G13">
            <v>108977519</v>
          </cell>
        </row>
        <row r="14">
          <cell r="B14">
            <v>0</v>
          </cell>
          <cell r="C14">
            <v>0</v>
          </cell>
          <cell r="E14">
            <v>0</v>
          </cell>
          <cell r="G14">
            <v>0</v>
          </cell>
        </row>
        <row r="15">
          <cell r="B15">
            <v>0</v>
          </cell>
          <cell r="C15">
            <v>0</v>
          </cell>
          <cell r="E15">
            <v>0</v>
          </cell>
          <cell r="G15">
            <v>0</v>
          </cell>
        </row>
        <row r="16">
          <cell r="B16">
            <v>0</v>
          </cell>
          <cell r="C16">
            <v>0</v>
          </cell>
          <cell r="E16">
            <v>0</v>
          </cell>
          <cell r="G16">
            <v>0</v>
          </cell>
        </row>
        <row r="17">
          <cell r="B17">
            <v>104390</v>
          </cell>
          <cell r="C17">
            <v>104390</v>
          </cell>
          <cell r="E17">
            <v>0</v>
          </cell>
          <cell r="G17">
            <v>104390</v>
          </cell>
        </row>
        <row r="18">
          <cell r="B18">
            <v>68993092</v>
          </cell>
          <cell r="C18">
            <v>68993092</v>
          </cell>
          <cell r="E18">
            <v>0</v>
          </cell>
          <cell r="G18">
            <v>89188028</v>
          </cell>
        </row>
        <row r="19">
          <cell r="B19">
            <v>0</v>
          </cell>
          <cell r="C19">
            <v>0</v>
          </cell>
          <cell r="E19">
            <v>0</v>
          </cell>
          <cell r="G19">
            <v>0</v>
          </cell>
        </row>
        <row r="20">
          <cell r="B20">
            <v>0</v>
          </cell>
          <cell r="C20">
            <v>0</v>
          </cell>
          <cell r="E20">
            <v>0</v>
          </cell>
          <cell r="G20">
            <v>0</v>
          </cell>
        </row>
        <row r="21">
          <cell r="B21">
            <v>5805130</v>
          </cell>
          <cell r="C21">
            <v>5805130</v>
          </cell>
          <cell r="E21">
            <v>0</v>
          </cell>
          <cell r="G21">
            <v>61474298</v>
          </cell>
        </row>
        <row r="22">
          <cell r="B22">
            <v>13313004</v>
          </cell>
          <cell r="C22">
            <v>0</v>
          </cell>
          <cell r="E22">
            <v>3133354</v>
          </cell>
          <cell r="G22">
            <v>22398338</v>
          </cell>
        </row>
        <row r="23">
          <cell r="B23">
            <v>0</v>
          </cell>
          <cell r="C23">
            <v>0</v>
          </cell>
          <cell r="E23">
            <v>0</v>
          </cell>
          <cell r="G23">
            <v>56391425</v>
          </cell>
        </row>
        <row r="24">
          <cell r="B24">
            <v>0</v>
          </cell>
          <cell r="C24">
            <v>0</v>
          </cell>
          <cell r="E24">
            <v>0</v>
          </cell>
          <cell r="G24">
            <v>0</v>
          </cell>
        </row>
        <row r="25">
          <cell r="B25">
            <v>0</v>
          </cell>
          <cell r="C25">
            <v>0</v>
          </cell>
          <cell r="E25">
            <v>0</v>
          </cell>
          <cell r="G25">
            <v>26875352</v>
          </cell>
        </row>
        <row r="26">
          <cell r="B26">
            <v>16879847</v>
          </cell>
          <cell r="C26">
            <v>13955290</v>
          </cell>
          <cell r="E26">
            <v>1641454</v>
          </cell>
          <cell r="G26">
            <v>20592170</v>
          </cell>
        </row>
        <row r="27">
          <cell r="B27">
            <v>6151595</v>
          </cell>
          <cell r="C27">
            <v>6151595</v>
          </cell>
          <cell r="E27">
            <v>0</v>
          </cell>
          <cell r="G27">
            <v>127538761</v>
          </cell>
        </row>
        <row r="28">
          <cell r="B28">
            <v>0</v>
          </cell>
          <cell r="C28">
            <v>0</v>
          </cell>
          <cell r="E28">
            <v>0</v>
          </cell>
          <cell r="G28">
            <v>0</v>
          </cell>
        </row>
        <row r="29">
          <cell r="B29">
            <v>0</v>
          </cell>
          <cell r="C29">
            <v>0</v>
          </cell>
          <cell r="E29">
            <v>0</v>
          </cell>
          <cell r="G29">
            <v>73185198</v>
          </cell>
        </row>
        <row r="30">
          <cell r="B30">
            <v>0</v>
          </cell>
          <cell r="C30">
            <v>0</v>
          </cell>
          <cell r="E30">
            <v>0</v>
          </cell>
          <cell r="G30">
            <v>441902</v>
          </cell>
        </row>
        <row r="31">
          <cell r="B31">
            <v>0</v>
          </cell>
          <cell r="C31">
            <v>0</v>
          </cell>
          <cell r="E31">
            <v>0</v>
          </cell>
          <cell r="G31">
            <v>0</v>
          </cell>
        </row>
        <row r="32">
          <cell r="B32">
            <v>6521911</v>
          </cell>
          <cell r="C32">
            <v>6521911</v>
          </cell>
          <cell r="E32">
            <v>0</v>
          </cell>
          <cell r="G32">
            <v>47430456</v>
          </cell>
        </row>
        <row r="33">
          <cell r="B33">
            <v>0</v>
          </cell>
          <cell r="C33">
            <v>0</v>
          </cell>
          <cell r="E33">
            <v>0</v>
          </cell>
          <cell r="G33">
            <v>0</v>
          </cell>
        </row>
        <row r="34">
          <cell r="B34">
            <v>10746700</v>
          </cell>
          <cell r="C34">
            <v>10746700</v>
          </cell>
          <cell r="E34">
            <v>0</v>
          </cell>
          <cell r="G34">
            <v>10769945</v>
          </cell>
        </row>
        <row r="35">
          <cell r="B35">
            <v>8604</v>
          </cell>
          <cell r="C35">
            <v>8604</v>
          </cell>
          <cell r="E35">
            <v>0</v>
          </cell>
          <cell r="G35">
            <v>8604</v>
          </cell>
        </row>
        <row r="36">
          <cell r="B36">
            <v>194987</v>
          </cell>
          <cell r="C36">
            <v>194987</v>
          </cell>
          <cell r="E36">
            <v>0</v>
          </cell>
          <cell r="G36">
            <v>15470351</v>
          </cell>
        </row>
        <row r="37">
          <cell r="B37">
            <v>0</v>
          </cell>
          <cell r="C37">
            <v>0</v>
          </cell>
          <cell r="E37">
            <v>0</v>
          </cell>
          <cell r="G37">
            <v>365989681</v>
          </cell>
        </row>
        <row r="38">
          <cell r="B38">
            <v>0</v>
          </cell>
          <cell r="C38">
            <v>0</v>
          </cell>
          <cell r="E38">
            <v>0</v>
          </cell>
          <cell r="G38">
            <v>2450000</v>
          </cell>
        </row>
        <row r="39">
          <cell r="B39">
            <v>414379045</v>
          </cell>
          <cell r="C39">
            <v>312395047</v>
          </cell>
          <cell r="E39">
            <v>0</v>
          </cell>
          <cell r="G39">
            <v>1694771777</v>
          </cell>
        </row>
        <row r="40">
          <cell r="B40">
            <v>0</v>
          </cell>
          <cell r="C40">
            <v>0</v>
          </cell>
          <cell r="E40">
            <v>0</v>
          </cell>
          <cell r="G40">
            <v>0</v>
          </cell>
        </row>
        <row r="41">
          <cell r="B41">
            <v>0</v>
          </cell>
          <cell r="C41">
            <v>0</v>
          </cell>
          <cell r="E41">
            <v>0</v>
          </cell>
          <cell r="G41">
            <v>0</v>
          </cell>
        </row>
        <row r="42">
          <cell r="B42">
            <v>0</v>
          </cell>
          <cell r="C42">
            <v>0</v>
          </cell>
          <cell r="E42">
            <v>0</v>
          </cell>
          <cell r="G42">
            <v>47715919</v>
          </cell>
        </row>
        <row r="43">
          <cell r="B43">
            <v>0</v>
          </cell>
          <cell r="C43">
            <v>0</v>
          </cell>
          <cell r="E43">
            <v>0</v>
          </cell>
          <cell r="G43">
            <v>0</v>
          </cell>
        </row>
        <row r="44">
          <cell r="B44">
            <v>78253</v>
          </cell>
          <cell r="C44">
            <v>78253</v>
          </cell>
          <cell r="E44">
            <v>0</v>
          </cell>
          <cell r="G44">
            <v>796714</v>
          </cell>
        </row>
        <row r="45">
          <cell r="B45">
            <v>0</v>
          </cell>
          <cell r="C45">
            <v>0</v>
          </cell>
          <cell r="E45">
            <v>0</v>
          </cell>
          <cell r="G45">
            <v>0</v>
          </cell>
        </row>
        <row r="46">
          <cell r="B46">
            <v>0</v>
          </cell>
          <cell r="C46">
            <v>0</v>
          </cell>
          <cell r="E46">
            <v>0</v>
          </cell>
          <cell r="G46">
            <v>0</v>
          </cell>
        </row>
        <row r="47">
          <cell r="B47">
            <v>10530870</v>
          </cell>
          <cell r="C47">
            <v>10530870</v>
          </cell>
          <cell r="E47">
            <v>0</v>
          </cell>
          <cell r="G47">
            <v>14432811</v>
          </cell>
        </row>
        <row r="48">
          <cell r="B48">
            <v>0</v>
          </cell>
          <cell r="C48">
            <v>0</v>
          </cell>
          <cell r="E48">
            <v>0</v>
          </cell>
          <cell r="G48">
            <v>0</v>
          </cell>
        </row>
        <row r="49">
          <cell r="B49">
            <v>0</v>
          </cell>
          <cell r="C49">
            <v>0</v>
          </cell>
          <cell r="E49">
            <v>0</v>
          </cell>
          <cell r="G49">
            <v>0</v>
          </cell>
        </row>
        <row r="50">
          <cell r="B50">
            <v>1283383</v>
          </cell>
          <cell r="C50">
            <v>1177386</v>
          </cell>
          <cell r="E50">
            <v>105997</v>
          </cell>
          <cell r="G50">
            <v>2366150</v>
          </cell>
        </row>
        <row r="51">
          <cell r="B51">
            <v>4315466</v>
          </cell>
          <cell r="C51">
            <v>4315466</v>
          </cell>
          <cell r="E51">
            <v>0</v>
          </cell>
          <cell r="G51">
            <v>6046727</v>
          </cell>
        </row>
        <row r="52">
          <cell r="B52">
            <v>226869</v>
          </cell>
          <cell r="C52">
            <v>0</v>
          </cell>
          <cell r="E52">
            <v>226869</v>
          </cell>
          <cell r="G52">
            <v>226869</v>
          </cell>
        </row>
        <row r="53">
          <cell r="B53">
            <v>0</v>
          </cell>
          <cell r="C53">
            <v>0</v>
          </cell>
          <cell r="E53">
            <v>0</v>
          </cell>
          <cell r="G53">
            <v>11512024</v>
          </cell>
        </row>
        <row r="54">
          <cell r="B54">
            <v>5812891</v>
          </cell>
          <cell r="C54">
            <v>0</v>
          </cell>
          <cell r="E54">
            <v>0</v>
          </cell>
          <cell r="G54">
            <v>5812891</v>
          </cell>
        </row>
        <row r="55">
          <cell r="B55">
            <v>0</v>
          </cell>
          <cell r="C55">
            <v>0</v>
          </cell>
          <cell r="E55">
            <v>0</v>
          </cell>
          <cell r="G55">
            <v>0</v>
          </cell>
        </row>
        <row r="56">
          <cell r="B56">
            <v>0</v>
          </cell>
          <cell r="C56">
            <v>0</v>
          </cell>
          <cell r="E56">
            <v>0</v>
          </cell>
          <cell r="G56">
            <v>0</v>
          </cell>
        </row>
        <row r="57">
          <cell r="B57">
            <v>1451158</v>
          </cell>
          <cell r="C57">
            <v>1451158</v>
          </cell>
          <cell r="E57">
            <v>0</v>
          </cell>
          <cell r="G57">
            <v>2596910</v>
          </cell>
        </row>
        <row r="58">
          <cell r="B58">
            <v>0</v>
          </cell>
          <cell r="C58">
            <v>0</v>
          </cell>
          <cell r="E58">
            <v>0</v>
          </cell>
          <cell r="G58">
            <v>0</v>
          </cell>
        </row>
        <row r="59">
          <cell r="B59">
            <v>616519753</v>
          </cell>
          <cell r="C59">
            <v>484927738</v>
          </cell>
          <cell r="E59">
            <v>11219205</v>
          </cell>
          <cell r="G59">
            <v>2895526492</v>
          </cell>
        </row>
      </sheetData>
      <sheetData sheetId="1">
        <row r="1">
          <cell r="P1" t="str">
            <v>C2</v>
          </cell>
        </row>
      </sheetData>
      <sheetData sheetId="2">
        <row r="1">
          <cell r="J1" t="str">
            <v>C3</v>
          </cell>
        </row>
      </sheetData>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B1</v>
          </cell>
          <cell r="AA1">
            <v>1</v>
          </cell>
        </row>
        <row r="2">
          <cell r="AA2" t="str">
            <v>TABLE B1 STATE MAINTENANCE OF EFFORT (MOE) EXPENDITURES IN THE TANF PROGRAM IN FY 2007</v>
          </cell>
        </row>
        <row r="3">
          <cell r="AA3" t="str">
            <v>TABLE B1 STATE MAINTENANCE OF EFFORT (MOE) EXPENDITURES IN THE SEPARATE STATE PROGRAM IN FY 2007</v>
          </cell>
        </row>
        <row r="6">
          <cell r="I6">
            <v>2007</v>
          </cell>
        </row>
        <row r="7">
          <cell r="B7">
            <v>2738392</v>
          </cell>
          <cell r="C7">
            <v>0</v>
          </cell>
          <cell r="E7">
            <v>2696526</v>
          </cell>
          <cell r="G7">
            <v>39214118</v>
          </cell>
        </row>
        <row r="8">
          <cell r="B8">
            <v>33206826</v>
          </cell>
          <cell r="C8">
            <v>29662015</v>
          </cell>
          <cell r="E8">
            <v>0</v>
          </cell>
          <cell r="G8">
            <v>40432046</v>
          </cell>
        </row>
        <row r="9">
          <cell r="B9">
            <v>44036727</v>
          </cell>
          <cell r="C9">
            <v>43981687</v>
          </cell>
          <cell r="E9">
            <v>55040</v>
          </cell>
          <cell r="G9">
            <v>111696442</v>
          </cell>
        </row>
        <row r="10">
          <cell r="B10">
            <v>2882535</v>
          </cell>
          <cell r="C10">
            <v>2882535</v>
          </cell>
          <cell r="E10">
            <v>0</v>
          </cell>
          <cell r="G10">
            <v>45213321</v>
          </cell>
        </row>
        <row r="11">
          <cell r="B11">
            <v>1897718614</v>
          </cell>
          <cell r="C11">
            <v>1886984983</v>
          </cell>
          <cell r="E11">
            <v>2939556</v>
          </cell>
          <cell r="G11">
            <v>3476197347</v>
          </cell>
        </row>
        <row r="12">
          <cell r="B12">
            <v>13185033</v>
          </cell>
          <cell r="C12">
            <v>12342360</v>
          </cell>
          <cell r="E12">
            <v>842673</v>
          </cell>
          <cell r="G12">
            <v>94400407</v>
          </cell>
        </row>
        <row r="13">
          <cell r="B13">
            <v>85509419</v>
          </cell>
          <cell r="C13">
            <v>80514199</v>
          </cell>
          <cell r="E13">
            <v>0</v>
          </cell>
          <cell r="G13">
            <v>140327459</v>
          </cell>
        </row>
        <row r="14">
          <cell r="B14">
            <v>4129807</v>
          </cell>
          <cell r="C14">
            <v>1673995</v>
          </cell>
          <cell r="E14">
            <v>0</v>
          </cell>
          <cell r="G14">
            <v>39543576</v>
          </cell>
        </row>
        <row r="15">
          <cell r="B15">
            <v>12688744</v>
          </cell>
          <cell r="C15">
            <v>12688744</v>
          </cell>
          <cell r="E15">
            <v>0</v>
          </cell>
          <cell r="G15">
            <v>75345456</v>
          </cell>
        </row>
        <row r="16">
          <cell r="B16">
            <v>153010752</v>
          </cell>
          <cell r="C16">
            <v>153010752</v>
          </cell>
          <cell r="E16">
            <v>0</v>
          </cell>
          <cell r="G16">
            <v>433785209</v>
          </cell>
        </row>
        <row r="17">
          <cell r="B17">
            <v>52531042</v>
          </cell>
          <cell r="C17">
            <v>26625365</v>
          </cell>
          <cell r="E17">
            <v>3103069</v>
          </cell>
          <cell r="G17">
            <v>173368527</v>
          </cell>
        </row>
        <row r="18">
          <cell r="B18">
            <v>16406275</v>
          </cell>
          <cell r="C18">
            <v>16406275</v>
          </cell>
          <cell r="E18">
            <v>0</v>
          </cell>
          <cell r="G18">
            <v>30127267</v>
          </cell>
        </row>
        <row r="19">
          <cell r="B19">
            <v>0</v>
          </cell>
          <cell r="C19">
            <v>0</v>
          </cell>
          <cell r="E19">
            <v>0</v>
          </cell>
          <cell r="G19">
            <v>13025379</v>
          </cell>
        </row>
        <row r="20">
          <cell r="B20">
            <v>41706590</v>
          </cell>
          <cell r="C20">
            <v>41208279</v>
          </cell>
          <cell r="E20">
            <v>498311</v>
          </cell>
          <cell r="G20">
            <v>479268651</v>
          </cell>
        </row>
        <row r="21">
          <cell r="B21">
            <v>14994501</v>
          </cell>
          <cell r="C21">
            <v>10640464</v>
          </cell>
          <cell r="E21">
            <v>4354037</v>
          </cell>
          <cell r="G21">
            <v>59619592</v>
          </cell>
        </row>
        <row r="22">
          <cell r="B22">
            <v>39051328</v>
          </cell>
          <cell r="C22">
            <v>39051328</v>
          </cell>
          <cell r="E22">
            <v>0</v>
          </cell>
          <cell r="G22">
            <v>51516217</v>
          </cell>
        </row>
        <row r="23">
          <cell r="B23">
            <v>41509341</v>
          </cell>
          <cell r="C23">
            <v>32522256</v>
          </cell>
          <cell r="E23">
            <v>0</v>
          </cell>
          <cell r="G23">
            <v>50419609</v>
          </cell>
        </row>
        <row r="24">
          <cell r="B24">
            <v>66107668</v>
          </cell>
          <cell r="C24">
            <v>58040820</v>
          </cell>
          <cell r="E24">
            <v>1281859</v>
          </cell>
          <cell r="G24">
            <v>71913100</v>
          </cell>
        </row>
        <row r="25">
          <cell r="B25">
            <v>9597114</v>
          </cell>
          <cell r="C25">
            <v>9597114</v>
          </cell>
          <cell r="E25">
            <v>0</v>
          </cell>
          <cell r="G25">
            <v>29189834</v>
          </cell>
        </row>
        <row r="26">
          <cell r="B26">
            <v>25018237</v>
          </cell>
          <cell r="C26">
            <v>23889876</v>
          </cell>
          <cell r="E26">
            <v>1128361</v>
          </cell>
          <cell r="G26">
            <v>25017925</v>
          </cell>
        </row>
        <row r="27">
          <cell r="B27">
            <v>7768048</v>
          </cell>
          <cell r="C27">
            <v>7768048</v>
          </cell>
          <cell r="E27">
            <v>0</v>
          </cell>
          <cell r="G27">
            <v>51947454</v>
          </cell>
        </row>
        <row r="28">
          <cell r="B28">
            <v>205901172</v>
          </cell>
          <cell r="C28">
            <v>205901172</v>
          </cell>
          <cell r="E28">
            <v>0</v>
          </cell>
          <cell r="G28">
            <v>546159237</v>
          </cell>
        </row>
        <row r="29">
          <cell r="B29">
            <v>254495441</v>
          </cell>
          <cell r="C29">
            <v>254495441</v>
          </cell>
          <cell r="E29">
            <v>0</v>
          </cell>
          <cell r="G29">
            <v>467792352</v>
          </cell>
        </row>
        <row r="30">
          <cell r="B30">
            <v>57347848</v>
          </cell>
          <cell r="C30">
            <v>57347848</v>
          </cell>
          <cell r="E30">
            <v>0</v>
          </cell>
          <cell r="G30">
            <v>188030517</v>
          </cell>
        </row>
        <row r="31">
          <cell r="B31">
            <v>1468776</v>
          </cell>
          <cell r="C31">
            <v>1468776</v>
          </cell>
          <cell r="E31">
            <v>0</v>
          </cell>
          <cell r="G31">
            <v>21724308</v>
          </cell>
        </row>
        <row r="32">
          <cell r="B32">
            <v>61156584</v>
          </cell>
          <cell r="C32">
            <v>61156584</v>
          </cell>
          <cell r="E32">
            <v>0</v>
          </cell>
          <cell r="G32">
            <v>109842865</v>
          </cell>
        </row>
        <row r="33">
          <cell r="B33">
            <v>2411851</v>
          </cell>
          <cell r="C33">
            <v>1097026</v>
          </cell>
          <cell r="E33">
            <v>0</v>
          </cell>
          <cell r="G33">
            <v>14104095</v>
          </cell>
        </row>
        <row r="34">
          <cell r="B34">
            <v>19517619</v>
          </cell>
          <cell r="C34">
            <v>19517619</v>
          </cell>
          <cell r="E34">
            <v>0</v>
          </cell>
          <cell r="G34">
            <v>75084177</v>
          </cell>
        </row>
        <row r="35">
          <cell r="B35">
            <v>14696120</v>
          </cell>
          <cell r="C35">
            <v>9866354</v>
          </cell>
          <cell r="E35">
            <v>3836948</v>
          </cell>
          <cell r="G35">
            <v>27179518</v>
          </cell>
        </row>
        <row r="36">
          <cell r="B36">
            <v>14650499</v>
          </cell>
          <cell r="C36">
            <v>14650499</v>
          </cell>
          <cell r="E36">
            <v>0</v>
          </cell>
          <cell r="G36">
            <v>31920113</v>
          </cell>
        </row>
        <row r="37">
          <cell r="B37">
            <v>77456635</v>
          </cell>
          <cell r="C37">
            <v>47303315</v>
          </cell>
          <cell r="E37">
            <v>3779142</v>
          </cell>
          <cell r="G37">
            <v>118690784</v>
          </cell>
        </row>
        <row r="38">
          <cell r="B38">
            <v>24191128</v>
          </cell>
          <cell r="C38">
            <v>18295460</v>
          </cell>
          <cell r="E38">
            <v>0</v>
          </cell>
          <cell r="G38">
            <v>31503318</v>
          </cell>
        </row>
        <row r="39">
          <cell r="B39">
            <v>208381297</v>
          </cell>
          <cell r="C39">
            <v>208381297</v>
          </cell>
          <cell r="E39">
            <v>0</v>
          </cell>
          <cell r="G39">
            <v>604630139</v>
          </cell>
        </row>
        <row r="40">
          <cell r="B40">
            <v>16543289</v>
          </cell>
          <cell r="C40">
            <v>16543289</v>
          </cell>
          <cell r="E40">
            <v>0</v>
          </cell>
          <cell r="G40">
            <v>188099765</v>
          </cell>
        </row>
        <row r="41">
          <cell r="B41">
            <v>6835937</v>
          </cell>
          <cell r="C41">
            <v>5797749</v>
          </cell>
          <cell r="E41">
            <v>21152</v>
          </cell>
          <cell r="G41">
            <v>9069360</v>
          </cell>
        </row>
        <row r="42">
          <cell r="B42">
            <v>100273174</v>
          </cell>
          <cell r="C42">
            <v>93647825</v>
          </cell>
          <cell r="E42">
            <v>6625349</v>
          </cell>
          <cell r="G42">
            <v>379142930</v>
          </cell>
        </row>
        <row r="43">
          <cell r="B43">
            <v>47389933</v>
          </cell>
          <cell r="C43">
            <v>11788276</v>
          </cell>
          <cell r="E43">
            <v>11727997</v>
          </cell>
          <cell r="G43">
            <v>61076784</v>
          </cell>
        </row>
        <row r="44">
          <cell r="B44">
            <v>47916870</v>
          </cell>
          <cell r="C44">
            <v>31720415</v>
          </cell>
          <cell r="E44">
            <v>2715068</v>
          </cell>
          <cell r="G44">
            <v>96948672</v>
          </cell>
        </row>
        <row r="45">
          <cell r="B45">
            <v>170664901</v>
          </cell>
          <cell r="C45">
            <v>159783226</v>
          </cell>
          <cell r="E45">
            <v>10881675</v>
          </cell>
          <cell r="G45">
            <v>456833085</v>
          </cell>
        </row>
        <row r="46">
          <cell r="B46">
            <v>2136571</v>
          </cell>
          <cell r="C46">
            <v>2136571</v>
          </cell>
          <cell r="E46">
            <v>0</v>
          </cell>
          <cell r="G46">
            <v>9744742</v>
          </cell>
        </row>
        <row r="47">
          <cell r="B47">
            <v>8229103</v>
          </cell>
          <cell r="C47">
            <v>2629384</v>
          </cell>
          <cell r="E47">
            <v>0</v>
          </cell>
          <cell r="G47">
            <v>57562948</v>
          </cell>
        </row>
        <row r="48">
          <cell r="B48">
            <v>2386184</v>
          </cell>
          <cell r="C48">
            <v>1252628</v>
          </cell>
          <cell r="E48">
            <v>1133556</v>
          </cell>
          <cell r="G48">
            <v>58387849</v>
          </cell>
        </row>
        <row r="49">
          <cell r="B49">
            <v>5854371</v>
          </cell>
          <cell r="C49">
            <v>5051457</v>
          </cell>
          <cell r="E49">
            <v>0</v>
          </cell>
          <cell r="G49">
            <v>8540000</v>
          </cell>
        </row>
        <row r="50">
          <cell r="B50">
            <v>47788243</v>
          </cell>
          <cell r="C50">
            <v>32752216</v>
          </cell>
          <cell r="E50">
            <v>2495397</v>
          </cell>
          <cell r="G50">
            <v>153399577</v>
          </cell>
        </row>
        <row r="51">
          <cell r="B51">
            <v>67933065</v>
          </cell>
          <cell r="C51">
            <v>67933065</v>
          </cell>
          <cell r="E51">
            <v>0</v>
          </cell>
          <cell r="G51">
            <v>314440803</v>
          </cell>
        </row>
        <row r="52">
          <cell r="B52">
            <v>5334601</v>
          </cell>
          <cell r="C52">
            <v>5328489</v>
          </cell>
          <cell r="E52">
            <v>6112</v>
          </cell>
          <cell r="G52">
            <v>26819743</v>
          </cell>
        </row>
        <row r="53">
          <cell r="B53">
            <v>12918328</v>
          </cell>
          <cell r="C53">
            <v>10574745</v>
          </cell>
          <cell r="E53">
            <v>2343583</v>
          </cell>
          <cell r="G53">
            <v>25186024</v>
          </cell>
        </row>
        <row r="54">
          <cell r="B54">
            <v>43474830</v>
          </cell>
          <cell r="C54">
            <v>43474830</v>
          </cell>
          <cell r="E54">
            <v>0</v>
          </cell>
          <cell r="G54">
            <v>123462837</v>
          </cell>
        </row>
        <row r="55">
          <cell r="B55">
            <v>173309784</v>
          </cell>
          <cell r="C55">
            <v>173309784</v>
          </cell>
          <cell r="E55">
            <v>0</v>
          </cell>
          <cell r="G55">
            <v>402340579</v>
          </cell>
        </row>
        <row r="56">
          <cell r="B56">
            <v>29279477</v>
          </cell>
          <cell r="C56">
            <v>26308084</v>
          </cell>
          <cell r="E56">
            <v>0</v>
          </cell>
          <cell r="G56">
            <v>34446446</v>
          </cell>
        </row>
        <row r="57">
          <cell r="B57">
            <v>16287410</v>
          </cell>
          <cell r="C57">
            <v>16287410</v>
          </cell>
          <cell r="E57">
            <v>0</v>
          </cell>
          <cell r="G57">
            <v>206199069</v>
          </cell>
        </row>
        <row r="58">
          <cell r="B58">
            <v>4268707</v>
          </cell>
          <cell r="C58">
            <v>2715000</v>
          </cell>
          <cell r="E58">
            <v>0</v>
          </cell>
          <cell r="G58">
            <v>9742845</v>
          </cell>
        </row>
        <row r="59">
          <cell r="B59">
            <v>4314296741</v>
          </cell>
          <cell r="C59">
            <v>4098006929</v>
          </cell>
          <cell r="E59">
            <v>62465411</v>
          </cell>
          <cell r="G59">
            <v>10389674417</v>
          </cell>
        </row>
      </sheetData>
      <sheetData sheetId="1">
        <row r="1">
          <cell r="P1" t="str">
            <v>B2</v>
          </cell>
        </row>
      </sheetData>
      <sheetData sheetId="2">
        <row r="1">
          <cell r="J1" t="str">
            <v>B3</v>
          </cell>
        </row>
      </sheetData>
      <sheetData sheetId="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 val="FootnotesTANF"/>
    </sheetNames>
    <sheetDataSet>
      <sheetData sheetId="0">
        <row r="6">
          <cell r="M6">
            <v>2008</v>
          </cell>
        </row>
        <row r="8">
          <cell r="B8">
            <v>147700943</v>
          </cell>
          <cell r="C8">
            <v>19166834</v>
          </cell>
          <cell r="E8">
            <v>10440846</v>
          </cell>
          <cell r="G8">
            <v>118093263</v>
          </cell>
          <cell r="H8">
            <v>43116727</v>
          </cell>
          <cell r="I8">
            <v>48362982</v>
          </cell>
          <cell r="J8">
            <v>91479709</v>
          </cell>
          <cell r="K8">
            <v>4023000</v>
          </cell>
          <cell r="L8">
            <v>22590554</v>
          </cell>
        </row>
        <row r="9">
          <cell r="B9">
            <v>93334627</v>
          </cell>
          <cell r="C9">
            <v>11972400</v>
          </cell>
          <cell r="E9">
            <v>5100000</v>
          </cell>
          <cell r="G9">
            <v>76262227</v>
          </cell>
          <cell r="H9">
            <v>10758657</v>
          </cell>
          <cell r="I9">
            <v>12620565</v>
          </cell>
          <cell r="J9">
            <v>23379222</v>
          </cell>
          <cell r="K9">
            <v>0</v>
          </cell>
          <cell r="L9">
            <v>52883005</v>
          </cell>
        </row>
        <row r="10">
          <cell r="B10">
            <v>244430813</v>
          </cell>
          <cell r="C10">
            <v>0</v>
          </cell>
          <cell r="E10">
            <v>22530846</v>
          </cell>
          <cell r="G10">
            <v>221899967</v>
          </cell>
          <cell r="H10">
            <v>41118374</v>
          </cell>
          <cell r="I10">
            <v>155473223</v>
          </cell>
          <cell r="J10">
            <v>196591597</v>
          </cell>
          <cell r="K10">
            <v>25308372</v>
          </cell>
          <cell r="L10">
            <v>-2</v>
          </cell>
        </row>
        <row r="11">
          <cell r="B11">
            <v>160236821</v>
          </cell>
          <cell r="C11">
            <v>12500000</v>
          </cell>
          <cell r="E11">
            <v>2000000</v>
          </cell>
          <cell r="G11">
            <v>145736821</v>
          </cell>
          <cell r="H11">
            <v>13515457</v>
          </cell>
          <cell r="I11">
            <v>44625668</v>
          </cell>
          <cell r="J11">
            <v>58141125</v>
          </cell>
          <cell r="K11">
            <v>2585681</v>
          </cell>
          <cell r="L11">
            <v>85010015</v>
          </cell>
        </row>
        <row r="12">
          <cell r="B12">
            <v>4041837875</v>
          </cell>
          <cell r="C12">
            <v>-19310395</v>
          </cell>
          <cell r="E12">
            <v>365558000</v>
          </cell>
          <cell r="G12">
            <v>3695590270</v>
          </cell>
          <cell r="H12">
            <v>2326846764</v>
          </cell>
          <cell r="I12">
            <v>1368743506</v>
          </cell>
          <cell r="J12">
            <v>3695590270</v>
          </cell>
          <cell r="K12">
            <v>0</v>
          </cell>
          <cell r="L12">
            <v>0</v>
          </cell>
        </row>
        <row r="13">
          <cell r="B13">
            <v>266637015</v>
          </cell>
          <cell r="C13">
            <v>29925276</v>
          </cell>
          <cell r="E13">
            <v>14962638</v>
          </cell>
          <cell r="G13">
            <v>221749101</v>
          </cell>
          <cell r="H13">
            <v>34493834</v>
          </cell>
          <cell r="I13">
            <v>78623198</v>
          </cell>
          <cell r="J13">
            <v>113117032</v>
          </cell>
          <cell r="K13">
            <v>0</v>
          </cell>
          <cell r="L13">
            <v>108632069</v>
          </cell>
        </row>
        <row r="14">
          <cell r="B14">
            <v>266788107</v>
          </cell>
          <cell r="C14">
            <v>0</v>
          </cell>
          <cell r="E14">
            <v>26678810</v>
          </cell>
          <cell r="G14">
            <v>240109297</v>
          </cell>
          <cell r="H14">
            <v>16033097</v>
          </cell>
          <cell r="I14">
            <v>224076200</v>
          </cell>
          <cell r="J14">
            <v>240109297</v>
          </cell>
          <cell r="K14">
            <v>0</v>
          </cell>
          <cell r="L14">
            <v>0</v>
          </cell>
        </row>
        <row r="15">
          <cell r="B15">
            <v>37894350</v>
          </cell>
          <cell r="C15">
            <v>6458196</v>
          </cell>
          <cell r="E15">
            <v>3082353</v>
          </cell>
          <cell r="G15">
            <v>28353801</v>
          </cell>
          <cell r="H15">
            <v>2241307</v>
          </cell>
          <cell r="I15">
            <v>15762692</v>
          </cell>
          <cell r="J15">
            <v>18003999</v>
          </cell>
          <cell r="K15">
            <v>0</v>
          </cell>
          <cell r="L15">
            <v>10349802</v>
          </cell>
        </row>
        <row r="16">
          <cell r="B16">
            <v>135115494</v>
          </cell>
          <cell r="C16">
            <v>0</v>
          </cell>
          <cell r="E16">
            <v>3935917</v>
          </cell>
          <cell r="G16">
            <v>131179577</v>
          </cell>
          <cell r="H16">
            <v>5694715</v>
          </cell>
          <cell r="I16">
            <v>79688604</v>
          </cell>
          <cell r="J16">
            <v>85383319</v>
          </cell>
          <cell r="K16">
            <v>2541745</v>
          </cell>
          <cell r="L16">
            <v>43254513</v>
          </cell>
        </row>
        <row r="17">
          <cell r="B17">
            <v>695963305</v>
          </cell>
          <cell r="C17">
            <v>122549156</v>
          </cell>
          <cell r="E17">
            <v>62274578</v>
          </cell>
          <cell r="G17">
            <v>511139571</v>
          </cell>
          <cell r="H17">
            <v>48307517</v>
          </cell>
          <cell r="I17">
            <v>423056244</v>
          </cell>
          <cell r="J17">
            <v>471363761</v>
          </cell>
          <cell r="K17">
            <v>39775810</v>
          </cell>
          <cell r="L17">
            <v>0</v>
          </cell>
        </row>
        <row r="18">
          <cell r="B18">
            <v>521296600</v>
          </cell>
          <cell r="C18">
            <v>0</v>
          </cell>
          <cell r="E18">
            <v>7000000</v>
          </cell>
          <cell r="G18">
            <v>514296600</v>
          </cell>
          <cell r="H18">
            <v>83746253</v>
          </cell>
          <cell r="I18">
            <v>357856087</v>
          </cell>
          <cell r="J18">
            <v>441602340</v>
          </cell>
          <cell r="K18">
            <v>28739121</v>
          </cell>
          <cell r="L18">
            <v>43955139</v>
          </cell>
        </row>
        <row r="19">
          <cell r="B19">
            <v>240945411</v>
          </cell>
          <cell r="C19">
            <v>19900000</v>
          </cell>
          <cell r="E19">
            <v>9890001</v>
          </cell>
          <cell r="G19">
            <v>211155410</v>
          </cell>
          <cell r="H19">
            <v>38097839</v>
          </cell>
          <cell r="I19">
            <v>65776082</v>
          </cell>
          <cell r="J19">
            <v>103873921</v>
          </cell>
          <cell r="K19">
            <v>37788639</v>
          </cell>
          <cell r="L19">
            <v>69492850</v>
          </cell>
        </row>
        <row r="20">
          <cell r="B20">
            <v>39838529</v>
          </cell>
          <cell r="C20">
            <v>8731982</v>
          </cell>
          <cell r="E20">
            <v>1441201</v>
          </cell>
          <cell r="G20">
            <v>29665346</v>
          </cell>
          <cell r="H20">
            <v>5588046</v>
          </cell>
          <cell r="I20">
            <v>16123559</v>
          </cell>
          <cell r="J20">
            <v>21711605</v>
          </cell>
          <cell r="K20">
            <v>7953741</v>
          </cell>
          <cell r="L20">
            <v>0</v>
          </cell>
        </row>
        <row r="21">
          <cell r="B21">
            <v>585056960</v>
          </cell>
          <cell r="C21">
            <v>0</v>
          </cell>
          <cell r="E21">
            <v>41574111</v>
          </cell>
          <cell r="G21">
            <v>543482849</v>
          </cell>
          <cell r="H21">
            <v>16670941</v>
          </cell>
          <cell r="I21">
            <v>526811908</v>
          </cell>
          <cell r="J21">
            <v>543482849</v>
          </cell>
          <cell r="K21">
            <v>0</v>
          </cell>
          <cell r="L21">
            <v>0</v>
          </cell>
        </row>
        <row r="22">
          <cell r="B22">
            <v>280729268</v>
          </cell>
          <cell r="C22">
            <v>37158599</v>
          </cell>
          <cell r="E22">
            <v>2000000</v>
          </cell>
          <cell r="G22">
            <v>241570669</v>
          </cell>
          <cell r="H22">
            <v>73706929</v>
          </cell>
          <cell r="I22">
            <v>101883802</v>
          </cell>
          <cell r="J22">
            <v>175590731</v>
          </cell>
          <cell r="K22">
            <v>65979936</v>
          </cell>
          <cell r="L22">
            <v>2</v>
          </cell>
        </row>
        <row r="23">
          <cell r="B23">
            <v>156937453</v>
          </cell>
          <cell r="C23">
            <v>26236177</v>
          </cell>
          <cell r="E23">
            <v>12962008</v>
          </cell>
          <cell r="G23">
            <v>117739268</v>
          </cell>
          <cell r="H23">
            <v>19180715</v>
          </cell>
          <cell r="I23">
            <v>70174464</v>
          </cell>
          <cell r="J23">
            <v>89355179</v>
          </cell>
          <cell r="K23">
            <v>3266666</v>
          </cell>
          <cell r="L23">
            <v>25117423</v>
          </cell>
        </row>
        <row r="24">
          <cell r="B24">
            <v>113904183</v>
          </cell>
          <cell r="C24">
            <v>22197104</v>
          </cell>
          <cell r="E24">
            <v>7191254</v>
          </cell>
          <cell r="G24">
            <v>84515825</v>
          </cell>
          <cell r="H24">
            <v>28936056</v>
          </cell>
          <cell r="I24">
            <v>38612387</v>
          </cell>
          <cell r="J24">
            <v>67548443</v>
          </cell>
          <cell r="K24">
            <v>0</v>
          </cell>
          <cell r="L24">
            <v>16967382</v>
          </cell>
        </row>
        <row r="25">
          <cell r="B25">
            <v>238298672</v>
          </cell>
          <cell r="C25">
            <v>54380858</v>
          </cell>
          <cell r="E25">
            <v>0</v>
          </cell>
          <cell r="G25">
            <v>183917814</v>
          </cell>
          <cell r="H25">
            <v>63718488</v>
          </cell>
          <cell r="I25">
            <v>57265297</v>
          </cell>
          <cell r="J25">
            <v>120983785</v>
          </cell>
          <cell r="K25">
            <v>0</v>
          </cell>
          <cell r="L25">
            <v>62934029</v>
          </cell>
        </row>
        <row r="26">
          <cell r="B26">
            <v>197118593</v>
          </cell>
          <cell r="C26">
            <v>37521379</v>
          </cell>
          <cell r="E26">
            <v>16397199</v>
          </cell>
          <cell r="G26">
            <v>143200015</v>
          </cell>
          <cell r="H26">
            <v>39205588</v>
          </cell>
          <cell r="I26">
            <v>76840459</v>
          </cell>
          <cell r="J26">
            <v>116046047</v>
          </cell>
          <cell r="K26">
            <v>27153968</v>
          </cell>
          <cell r="L26">
            <v>0</v>
          </cell>
        </row>
        <row r="27">
          <cell r="B27">
            <v>85718142</v>
          </cell>
          <cell r="C27">
            <v>-984906</v>
          </cell>
          <cell r="E27">
            <v>3961250</v>
          </cell>
          <cell r="G27">
            <v>82741798</v>
          </cell>
          <cell r="H27">
            <v>54140642</v>
          </cell>
          <cell r="I27">
            <v>28586195</v>
          </cell>
          <cell r="J27">
            <v>82726837</v>
          </cell>
          <cell r="K27">
            <v>0</v>
          </cell>
          <cell r="L27">
            <v>14961</v>
          </cell>
        </row>
        <row r="28">
          <cell r="B28">
            <v>343747454</v>
          </cell>
          <cell r="C28">
            <v>10285667</v>
          </cell>
          <cell r="E28">
            <v>22909803</v>
          </cell>
          <cell r="G28">
            <v>310551984</v>
          </cell>
          <cell r="H28">
            <v>104724053</v>
          </cell>
          <cell r="I28">
            <v>123231994</v>
          </cell>
          <cell r="J28">
            <v>227956047</v>
          </cell>
          <cell r="K28">
            <v>3722834</v>
          </cell>
          <cell r="L28">
            <v>78873103</v>
          </cell>
        </row>
        <row r="29">
          <cell r="B29">
            <v>465561116</v>
          </cell>
          <cell r="C29">
            <v>91874224</v>
          </cell>
          <cell r="E29">
            <v>45937113</v>
          </cell>
          <cell r="G29">
            <v>327749779</v>
          </cell>
          <cell r="H29">
            <v>69323042</v>
          </cell>
          <cell r="I29">
            <v>252236737</v>
          </cell>
          <cell r="J29">
            <v>321559779</v>
          </cell>
          <cell r="K29">
            <v>6190000</v>
          </cell>
          <cell r="L29">
            <v>0</v>
          </cell>
        </row>
        <row r="30">
          <cell r="B30">
            <v>775687696</v>
          </cell>
          <cell r="C30">
            <v>99664576</v>
          </cell>
          <cell r="E30">
            <v>71149002</v>
          </cell>
          <cell r="G30">
            <v>604874118</v>
          </cell>
          <cell r="H30">
            <v>62291049</v>
          </cell>
          <cell r="I30">
            <v>377415457</v>
          </cell>
          <cell r="J30">
            <v>439706506</v>
          </cell>
          <cell r="K30">
            <v>13797805</v>
          </cell>
          <cell r="L30">
            <v>151369807</v>
          </cell>
        </row>
        <row r="31">
          <cell r="B31">
            <v>344373625</v>
          </cell>
          <cell r="C31">
            <v>31123000</v>
          </cell>
          <cell r="E31">
            <v>9440000</v>
          </cell>
          <cell r="G31">
            <v>303810625</v>
          </cell>
          <cell r="H31">
            <v>54682591</v>
          </cell>
          <cell r="I31">
            <v>121900303</v>
          </cell>
          <cell r="J31">
            <v>176582894</v>
          </cell>
          <cell r="K31">
            <v>57586498</v>
          </cell>
          <cell r="L31">
            <v>69641233</v>
          </cell>
        </row>
        <row r="32">
          <cell r="B32">
            <v>137949056</v>
          </cell>
          <cell r="C32">
            <v>19160650</v>
          </cell>
          <cell r="E32">
            <v>9321860</v>
          </cell>
          <cell r="G32">
            <v>109466546</v>
          </cell>
          <cell r="H32">
            <v>23129264</v>
          </cell>
          <cell r="I32">
            <v>46250471</v>
          </cell>
          <cell r="J32">
            <v>69379735</v>
          </cell>
          <cell r="K32">
            <v>17551080</v>
          </cell>
          <cell r="L32">
            <v>22535731</v>
          </cell>
        </row>
        <row r="33">
          <cell r="B33">
            <v>220961137</v>
          </cell>
          <cell r="C33">
            <v>23000000</v>
          </cell>
          <cell r="E33">
            <v>21705174</v>
          </cell>
          <cell r="G33">
            <v>176255963</v>
          </cell>
          <cell r="H33">
            <v>73370301</v>
          </cell>
          <cell r="I33">
            <v>100702197</v>
          </cell>
          <cell r="J33">
            <v>174072498</v>
          </cell>
          <cell r="K33">
            <v>3</v>
          </cell>
          <cell r="L33">
            <v>2183462</v>
          </cell>
        </row>
        <row r="34">
          <cell r="B34">
            <v>78235657</v>
          </cell>
          <cell r="C34">
            <v>7676010</v>
          </cell>
          <cell r="E34">
            <v>1998226</v>
          </cell>
          <cell r="G34">
            <v>68561421</v>
          </cell>
          <cell r="H34">
            <v>15965719</v>
          </cell>
          <cell r="I34">
            <v>9743298</v>
          </cell>
          <cell r="J34">
            <v>25709017</v>
          </cell>
          <cell r="K34">
            <v>1500000</v>
          </cell>
          <cell r="L34">
            <v>41352404</v>
          </cell>
        </row>
        <row r="35">
          <cell r="B35">
            <v>81149276</v>
          </cell>
          <cell r="C35">
            <v>15000000</v>
          </cell>
          <cell r="E35">
            <v>0</v>
          </cell>
          <cell r="G35">
            <v>66149276</v>
          </cell>
          <cell r="H35">
            <v>9628613</v>
          </cell>
          <cell r="I35">
            <v>25963447</v>
          </cell>
          <cell r="J35">
            <v>35592060</v>
          </cell>
          <cell r="K35">
            <v>165829</v>
          </cell>
          <cell r="L35">
            <v>30391387</v>
          </cell>
        </row>
        <row r="36">
          <cell r="B36">
            <v>76791792</v>
          </cell>
          <cell r="C36">
            <v>0</v>
          </cell>
          <cell r="E36">
            <v>2604454</v>
          </cell>
          <cell r="G36">
            <v>74187338</v>
          </cell>
          <cell r="H36">
            <v>28557329</v>
          </cell>
          <cell r="I36">
            <v>20122618</v>
          </cell>
          <cell r="J36">
            <v>48679947</v>
          </cell>
          <cell r="K36">
            <v>0</v>
          </cell>
          <cell r="L36">
            <v>25507391</v>
          </cell>
        </row>
        <row r="37">
          <cell r="B37">
            <v>70214738</v>
          </cell>
          <cell r="C37">
            <v>4597398</v>
          </cell>
          <cell r="E37">
            <v>2644753</v>
          </cell>
          <cell r="G37">
            <v>62972587</v>
          </cell>
          <cell r="H37">
            <v>18054004</v>
          </cell>
          <cell r="I37">
            <v>20581239</v>
          </cell>
          <cell r="J37">
            <v>38635243</v>
          </cell>
          <cell r="K37">
            <v>0</v>
          </cell>
          <cell r="L37">
            <v>24337344</v>
          </cell>
        </row>
        <row r="38">
          <cell r="B38">
            <v>523372393</v>
          </cell>
          <cell r="C38">
            <v>76996451</v>
          </cell>
          <cell r="E38">
            <v>15682000</v>
          </cell>
          <cell r="G38">
            <v>430693942</v>
          </cell>
          <cell r="H38">
            <v>163224878</v>
          </cell>
          <cell r="I38">
            <v>148505030</v>
          </cell>
          <cell r="J38">
            <v>311729908</v>
          </cell>
          <cell r="K38">
            <v>4066858</v>
          </cell>
          <cell r="L38">
            <v>114897176</v>
          </cell>
        </row>
        <row r="39">
          <cell r="B39">
            <v>169528234</v>
          </cell>
          <cell r="C39">
            <v>32278781</v>
          </cell>
          <cell r="E39">
            <v>0</v>
          </cell>
          <cell r="G39">
            <v>137249453</v>
          </cell>
          <cell r="H39">
            <v>53349692</v>
          </cell>
          <cell r="I39">
            <v>33274670</v>
          </cell>
          <cell r="J39">
            <v>86624362</v>
          </cell>
          <cell r="K39">
            <v>50625090</v>
          </cell>
          <cell r="L39">
            <v>1</v>
          </cell>
        </row>
        <row r="40">
          <cell r="B40">
            <v>2657316093</v>
          </cell>
          <cell r="C40">
            <v>371270488</v>
          </cell>
          <cell r="E40">
            <v>125639424</v>
          </cell>
          <cell r="G40">
            <v>2160406181</v>
          </cell>
          <cell r="H40">
            <v>1010261342</v>
          </cell>
          <cell r="I40">
            <v>886934844</v>
          </cell>
          <cell r="J40">
            <v>1897196186</v>
          </cell>
          <cell r="K40">
            <v>142731161</v>
          </cell>
          <cell r="L40">
            <v>120478834</v>
          </cell>
        </row>
        <row r="41">
          <cell r="B41">
            <v>571880137</v>
          </cell>
          <cell r="C41">
            <v>74885731</v>
          </cell>
          <cell r="E41">
            <v>16944657</v>
          </cell>
          <cell r="G41">
            <v>480049749</v>
          </cell>
          <cell r="H41">
            <v>64351443</v>
          </cell>
          <cell r="I41">
            <v>179054858</v>
          </cell>
          <cell r="J41">
            <v>243406301</v>
          </cell>
          <cell r="K41">
            <v>233125797</v>
          </cell>
          <cell r="L41">
            <v>3517651</v>
          </cell>
        </row>
        <row r="42">
          <cell r="B42">
            <v>45447041</v>
          </cell>
          <cell r="C42">
            <v>229249</v>
          </cell>
          <cell r="E42">
            <v>0</v>
          </cell>
          <cell r="G42">
            <v>45217792</v>
          </cell>
          <cell r="H42">
            <v>11356288</v>
          </cell>
          <cell r="I42">
            <v>16660770</v>
          </cell>
          <cell r="J42">
            <v>28017058</v>
          </cell>
          <cell r="K42">
            <v>0</v>
          </cell>
          <cell r="L42">
            <v>17200734</v>
          </cell>
        </row>
        <row r="43">
          <cell r="B43">
            <v>1317125650</v>
          </cell>
          <cell r="C43">
            <v>0</v>
          </cell>
          <cell r="E43">
            <v>57167392</v>
          </cell>
          <cell r="G43">
            <v>1259958258</v>
          </cell>
          <cell r="H43">
            <v>221399729</v>
          </cell>
          <cell r="I43">
            <v>842467981</v>
          </cell>
          <cell r="J43">
            <v>1063867710</v>
          </cell>
          <cell r="K43">
            <v>196089837</v>
          </cell>
          <cell r="L43">
            <v>711</v>
          </cell>
        </row>
        <row r="44">
          <cell r="B44">
            <v>257483468</v>
          </cell>
          <cell r="C44">
            <v>29171927</v>
          </cell>
          <cell r="E44">
            <v>14585963</v>
          </cell>
          <cell r="G44">
            <v>213725578</v>
          </cell>
          <cell r="H44">
            <v>26480230</v>
          </cell>
          <cell r="I44">
            <v>89078866</v>
          </cell>
          <cell r="J44">
            <v>115559096</v>
          </cell>
          <cell r="K44">
            <v>93279569</v>
          </cell>
          <cell r="L44">
            <v>4886913</v>
          </cell>
        </row>
        <row r="45">
          <cell r="B45">
            <v>217737307</v>
          </cell>
          <cell r="C45">
            <v>0</v>
          </cell>
          <cell r="E45">
            <v>0</v>
          </cell>
          <cell r="G45">
            <v>217737307</v>
          </cell>
          <cell r="H45">
            <v>122928685</v>
          </cell>
          <cell r="I45">
            <v>82761488</v>
          </cell>
          <cell r="J45">
            <v>205690173</v>
          </cell>
          <cell r="K45">
            <v>0</v>
          </cell>
          <cell r="L45">
            <v>12047134</v>
          </cell>
        </row>
        <row r="46">
          <cell r="B46">
            <v>819815516</v>
          </cell>
          <cell r="C46">
            <v>137908000</v>
          </cell>
          <cell r="E46">
            <v>35760250</v>
          </cell>
          <cell r="G46">
            <v>646147266</v>
          </cell>
          <cell r="H46">
            <v>190367124</v>
          </cell>
          <cell r="I46">
            <v>311496724</v>
          </cell>
          <cell r="J46">
            <v>501863848</v>
          </cell>
          <cell r="K46">
            <v>95696439</v>
          </cell>
          <cell r="L46">
            <v>48586979</v>
          </cell>
        </row>
        <row r="47">
          <cell r="B47">
            <v>22873941</v>
          </cell>
          <cell r="C47" t="str">
            <v xml:space="preserve">- </v>
          </cell>
          <cell r="E47" t="str">
            <v xml:space="preserve">- </v>
          </cell>
          <cell r="G47">
            <v>22873941</v>
          </cell>
          <cell r="H47">
            <v>0</v>
          </cell>
          <cell r="I47">
            <v>0</v>
          </cell>
          <cell r="J47" t="str">
            <v xml:space="preserve">- </v>
          </cell>
          <cell r="K47">
            <v>2110402</v>
          </cell>
          <cell r="L47">
            <v>20763539</v>
          </cell>
        </row>
        <row r="48">
          <cell r="B48">
            <v>97138519</v>
          </cell>
          <cell r="C48">
            <v>11724622</v>
          </cell>
          <cell r="E48">
            <v>6926593</v>
          </cell>
          <cell r="G48">
            <v>78487304</v>
          </cell>
          <cell r="H48">
            <v>39325662</v>
          </cell>
          <cell r="I48">
            <v>34848250</v>
          </cell>
          <cell r="J48">
            <v>74173912</v>
          </cell>
          <cell r="K48">
            <v>0</v>
          </cell>
          <cell r="L48">
            <v>4313392</v>
          </cell>
        </row>
        <row r="49">
          <cell r="B49">
            <v>152664867</v>
          </cell>
          <cell r="C49">
            <v>0</v>
          </cell>
          <cell r="E49">
            <v>5000000</v>
          </cell>
          <cell r="G49">
            <v>147664867</v>
          </cell>
          <cell r="H49">
            <v>36834443</v>
          </cell>
          <cell r="I49">
            <v>75139957</v>
          </cell>
          <cell r="J49">
            <v>111974400</v>
          </cell>
          <cell r="K49">
            <v>0</v>
          </cell>
          <cell r="L49">
            <v>35690467</v>
          </cell>
        </row>
        <row r="50">
          <cell r="B50">
            <v>39735576</v>
          </cell>
          <cell r="C50">
            <v>0</v>
          </cell>
          <cell r="E50">
            <v>2127965</v>
          </cell>
          <cell r="G50">
            <v>37607611</v>
          </cell>
          <cell r="H50">
            <v>15015506</v>
          </cell>
          <cell r="I50">
            <v>4989771</v>
          </cell>
          <cell r="J50">
            <v>20005277</v>
          </cell>
          <cell r="K50">
            <v>0</v>
          </cell>
          <cell r="L50">
            <v>17602334</v>
          </cell>
        </row>
        <row r="51">
          <cell r="B51">
            <v>349989058</v>
          </cell>
          <cell r="C51">
            <v>59500613</v>
          </cell>
          <cell r="E51">
            <v>0</v>
          </cell>
          <cell r="G51">
            <v>290488445</v>
          </cell>
          <cell r="H51">
            <v>76163706</v>
          </cell>
          <cell r="I51">
            <v>68642976</v>
          </cell>
          <cell r="J51">
            <v>144806682</v>
          </cell>
          <cell r="K51">
            <v>0</v>
          </cell>
          <cell r="L51">
            <v>145681763</v>
          </cell>
        </row>
        <row r="52">
          <cell r="B52">
            <v>775021769</v>
          </cell>
          <cell r="C52">
            <v>0</v>
          </cell>
          <cell r="E52">
            <v>30735235</v>
          </cell>
          <cell r="G52">
            <v>744286534</v>
          </cell>
          <cell r="H52">
            <v>84736194</v>
          </cell>
          <cell r="I52">
            <v>485698552</v>
          </cell>
          <cell r="J52">
            <v>570434746</v>
          </cell>
          <cell r="K52">
            <v>173851788</v>
          </cell>
          <cell r="L52">
            <v>0</v>
          </cell>
        </row>
        <row r="53">
          <cell r="B53">
            <v>154216340</v>
          </cell>
          <cell r="C53">
            <v>0</v>
          </cell>
          <cell r="E53">
            <v>7407000</v>
          </cell>
          <cell r="G53">
            <v>146809340</v>
          </cell>
          <cell r="H53">
            <v>31890324</v>
          </cell>
          <cell r="I53">
            <v>28928974</v>
          </cell>
          <cell r="J53">
            <v>60819298</v>
          </cell>
          <cell r="K53">
            <v>695815</v>
          </cell>
          <cell r="L53">
            <v>85294227</v>
          </cell>
        </row>
        <row r="54">
          <cell r="B54">
            <v>47353181</v>
          </cell>
          <cell r="C54">
            <v>9224074</v>
          </cell>
          <cell r="E54">
            <v>4735318</v>
          </cell>
          <cell r="G54">
            <v>33393789</v>
          </cell>
          <cell r="H54">
            <v>10030408</v>
          </cell>
          <cell r="I54">
            <v>23363381</v>
          </cell>
          <cell r="J54">
            <v>33393789</v>
          </cell>
          <cell r="K54">
            <v>0</v>
          </cell>
          <cell r="L54">
            <v>0</v>
          </cell>
        </row>
        <row r="55">
          <cell r="B55">
            <v>176210059</v>
          </cell>
          <cell r="C55">
            <v>17300000</v>
          </cell>
          <cell r="E55">
            <v>15828500</v>
          </cell>
          <cell r="G55">
            <v>143081559</v>
          </cell>
          <cell r="H55">
            <v>57723780</v>
          </cell>
          <cell r="I55">
            <v>84214799</v>
          </cell>
          <cell r="J55">
            <v>141938579</v>
          </cell>
          <cell r="K55">
            <v>658355</v>
          </cell>
          <cell r="L55">
            <v>484625</v>
          </cell>
        </row>
        <row r="56">
          <cell r="B56">
            <v>457186464</v>
          </cell>
          <cell r="C56">
            <v>104737497</v>
          </cell>
          <cell r="E56">
            <v>9692081</v>
          </cell>
          <cell r="G56">
            <v>342756886</v>
          </cell>
          <cell r="H56">
            <v>104625985</v>
          </cell>
          <cell r="I56">
            <v>105993478</v>
          </cell>
          <cell r="J56">
            <v>210619463</v>
          </cell>
          <cell r="K56">
            <v>0</v>
          </cell>
          <cell r="L56">
            <v>132137423</v>
          </cell>
        </row>
        <row r="57">
          <cell r="B57">
            <v>168473121</v>
          </cell>
          <cell r="C57">
            <v>0</v>
          </cell>
          <cell r="E57">
            <v>11017631</v>
          </cell>
          <cell r="G57">
            <v>157455490</v>
          </cell>
          <cell r="H57">
            <v>20929548</v>
          </cell>
          <cell r="I57">
            <v>59805843</v>
          </cell>
          <cell r="J57">
            <v>80735391</v>
          </cell>
          <cell r="K57">
            <v>0</v>
          </cell>
          <cell r="L57">
            <v>76720099</v>
          </cell>
        </row>
        <row r="58">
          <cell r="B58">
            <v>315709686</v>
          </cell>
          <cell r="C58">
            <v>62899870</v>
          </cell>
          <cell r="E58">
            <v>13420500</v>
          </cell>
          <cell r="G58">
            <v>239389316</v>
          </cell>
          <cell r="H58">
            <v>59504472</v>
          </cell>
          <cell r="I58">
            <v>179884844</v>
          </cell>
          <cell r="J58">
            <v>239389316</v>
          </cell>
          <cell r="K58">
            <v>0</v>
          </cell>
          <cell r="L58">
            <v>0</v>
          </cell>
        </row>
        <row r="59">
          <cell r="B59">
            <v>67351075</v>
          </cell>
          <cell r="C59">
            <v>0</v>
          </cell>
          <cell r="E59">
            <v>1850053</v>
          </cell>
          <cell r="G59">
            <v>65501022</v>
          </cell>
          <cell r="H59">
            <v>9012242</v>
          </cell>
          <cell r="I59">
            <v>8711034</v>
          </cell>
          <cell r="J59">
            <v>17723276</v>
          </cell>
          <cell r="K59">
            <v>3994687</v>
          </cell>
          <cell r="L59">
            <v>43783059</v>
          </cell>
        </row>
      </sheetData>
      <sheetData sheetId="1"/>
      <sheetData sheetId="2"/>
      <sheetData sheetId="3"/>
      <sheetData sheetId="4"/>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C1</v>
          </cell>
          <cell r="AA1">
            <v>1</v>
          </cell>
        </row>
        <row r="2">
          <cell r="AA2" t="str">
            <v>TABLE C1 STATE MAINTENANCE OF EFFORT (MOE) EXPENDITURES IN THE TANF PROGRAM IN FY 2006</v>
          </cell>
        </row>
        <row r="3">
          <cell r="AA3" t="str">
            <v>TABLE C1 STATE MAINTENANCE OF EFFORT (MOE) EXPENDITURES IN THE SEPARATE STATE PROGRAM IN FY 2006</v>
          </cell>
        </row>
        <row r="6">
          <cell r="I6">
            <v>2006</v>
          </cell>
        </row>
        <row r="7">
          <cell r="B7">
            <v>0</v>
          </cell>
          <cell r="C7">
            <v>0</v>
          </cell>
          <cell r="E7">
            <v>0</v>
          </cell>
          <cell r="G7">
            <v>12009623</v>
          </cell>
        </row>
        <row r="8">
          <cell r="B8">
            <v>0</v>
          </cell>
          <cell r="C8">
            <v>0</v>
          </cell>
          <cell r="E8">
            <v>0</v>
          </cell>
          <cell r="G8">
            <v>0</v>
          </cell>
        </row>
        <row r="9">
          <cell r="B9">
            <v>0</v>
          </cell>
          <cell r="C9">
            <v>0</v>
          </cell>
          <cell r="E9">
            <v>0</v>
          </cell>
          <cell r="G9">
            <v>0</v>
          </cell>
        </row>
        <row r="10">
          <cell r="B10">
            <v>0</v>
          </cell>
          <cell r="C10">
            <v>0</v>
          </cell>
          <cell r="E10">
            <v>0</v>
          </cell>
          <cell r="G10">
            <v>0</v>
          </cell>
        </row>
        <row r="11">
          <cell r="B11">
            <v>26802951</v>
          </cell>
          <cell r="C11">
            <v>20320108</v>
          </cell>
          <cell r="E11">
            <v>5815760</v>
          </cell>
          <cell r="G11">
            <v>51993331</v>
          </cell>
        </row>
        <row r="12">
          <cell r="B12">
            <v>0</v>
          </cell>
          <cell r="C12">
            <v>0</v>
          </cell>
          <cell r="E12">
            <v>0</v>
          </cell>
          <cell r="G12">
            <v>0</v>
          </cell>
        </row>
        <row r="13">
          <cell r="B13">
            <v>0</v>
          </cell>
          <cell r="C13">
            <v>0</v>
          </cell>
          <cell r="E13">
            <v>0</v>
          </cell>
          <cell r="G13">
            <v>109454822</v>
          </cell>
        </row>
        <row r="14">
          <cell r="B14">
            <v>410455</v>
          </cell>
          <cell r="C14">
            <v>410455</v>
          </cell>
          <cell r="E14">
            <v>0</v>
          </cell>
          <cell r="G14">
            <v>410455</v>
          </cell>
        </row>
        <row r="15">
          <cell r="B15">
            <v>0</v>
          </cell>
          <cell r="C15">
            <v>0</v>
          </cell>
          <cell r="E15">
            <v>0</v>
          </cell>
          <cell r="G15">
            <v>0</v>
          </cell>
        </row>
        <row r="16">
          <cell r="B16">
            <v>0</v>
          </cell>
          <cell r="C16">
            <v>0</v>
          </cell>
          <cell r="E16">
            <v>0</v>
          </cell>
          <cell r="G16">
            <v>0</v>
          </cell>
        </row>
        <row r="17">
          <cell r="B17">
            <v>0</v>
          </cell>
          <cell r="C17">
            <v>0</v>
          </cell>
          <cell r="E17">
            <v>0</v>
          </cell>
          <cell r="G17">
            <v>0</v>
          </cell>
        </row>
        <row r="18">
          <cell r="B18">
            <v>5898587</v>
          </cell>
          <cell r="C18">
            <v>5898587</v>
          </cell>
          <cell r="E18">
            <v>0</v>
          </cell>
          <cell r="G18">
            <v>97287472</v>
          </cell>
        </row>
        <row r="19">
          <cell r="B19">
            <v>0</v>
          </cell>
          <cell r="C19">
            <v>0</v>
          </cell>
          <cell r="E19">
            <v>0</v>
          </cell>
          <cell r="G19">
            <v>0</v>
          </cell>
        </row>
        <row r="20">
          <cell r="B20">
            <v>0</v>
          </cell>
          <cell r="C20">
            <v>0</v>
          </cell>
          <cell r="E20">
            <v>0</v>
          </cell>
          <cell r="G20">
            <v>0</v>
          </cell>
        </row>
        <row r="21">
          <cell r="B21">
            <v>0</v>
          </cell>
          <cell r="C21">
            <v>0</v>
          </cell>
          <cell r="E21">
            <v>0</v>
          </cell>
          <cell r="G21">
            <v>80619177</v>
          </cell>
        </row>
        <row r="22">
          <cell r="B22">
            <v>13207921</v>
          </cell>
          <cell r="C22">
            <v>0</v>
          </cell>
          <cell r="E22">
            <v>3012950</v>
          </cell>
          <cell r="G22">
            <v>26592266</v>
          </cell>
        </row>
        <row r="23">
          <cell r="B23">
            <v>0</v>
          </cell>
          <cell r="C23">
            <v>0</v>
          </cell>
          <cell r="E23">
            <v>0</v>
          </cell>
          <cell r="G23">
            <v>60483257</v>
          </cell>
        </row>
        <row r="24">
          <cell r="B24">
            <v>0</v>
          </cell>
          <cell r="C24">
            <v>0</v>
          </cell>
          <cell r="E24">
            <v>0</v>
          </cell>
          <cell r="G24">
            <v>0</v>
          </cell>
        </row>
        <row r="25">
          <cell r="B25">
            <v>0</v>
          </cell>
          <cell r="C25">
            <v>0</v>
          </cell>
          <cell r="E25">
            <v>0</v>
          </cell>
          <cell r="G25">
            <v>35651628</v>
          </cell>
        </row>
        <row r="26">
          <cell r="B26">
            <v>19840305</v>
          </cell>
          <cell r="C26">
            <v>15683591</v>
          </cell>
          <cell r="E26">
            <v>2707257</v>
          </cell>
          <cell r="G26">
            <v>21919748</v>
          </cell>
        </row>
        <row r="27">
          <cell r="B27">
            <v>4646911</v>
          </cell>
          <cell r="C27">
            <v>4435567</v>
          </cell>
          <cell r="E27">
            <v>86880</v>
          </cell>
          <cell r="G27">
            <v>113168937</v>
          </cell>
        </row>
        <row r="28">
          <cell r="B28">
            <v>913373</v>
          </cell>
          <cell r="C28">
            <v>913373</v>
          </cell>
          <cell r="E28">
            <v>0</v>
          </cell>
          <cell r="G28">
            <v>913373</v>
          </cell>
        </row>
        <row r="29">
          <cell r="B29">
            <v>0</v>
          </cell>
          <cell r="C29">
            <v>0</v>
          </cell>
          <cell r="E29">
            <v>0</v>
          </cell>
          <cell r="G29">
            <v>0</v>
          </cell>
        </row>
        <row r="30">
          <cell r="B30">
            <v>0</v>
          </cell>
          <cell r="C30">
            <v>0</v>
          </cell>
          <cell r="E30">
            <v>0</v>
          </cell>
          <cell r="G30">
            <v>57377000</v>
          </cell>
        </row>
        <row r="31">
          <cell r="B31">
            <v>0</v>
          </cell>
          <cell r="C31">
            <v>0</v>
          </cell>
          <cell r="E31">
            <v>0</v>
          </cell>
          <cell r="G31">
            <v>0</v>
          </cell>
        </row>
        <row r="32">
          <cell r="B32">
            <v>6573091</v>
          </cell>
          <cell r="C32">
            <v>6573091</v>
          </cell>
          <cell r="E32">
            <v>0</v>
          </cell>
          <cell r="G32">
            <v>58400464</v>
          </cell>
        </row>
        <row r="33">
          <cell r="B33">
            <v>0</v>
          </cell>
          <cell r="C33">
            <v>0</v>
          </cell>
          <cell r="E33">
            <v>0</v>
          </cell>
          <cell r="G33">
            <v>0</v>
          </cell>
        </row>
        <row r="34">
          <cell r="B34">
            <v>3691691</v>
          </cell>
          <cell r="C34">
            <v>3691691</v>
          </cell>
          <cell r="E34">
            <v>0</v>
          </cell>
          <cell r="G34">
            <v>32354817</v>
          </cell>
        </row>
        <row r="35">
          <cell r="B35">
            <v>0</v>
          </cell>
          <cell r="C35">
            <v>0</v>
          </cell>
          <cell r="E35">
            <v>0</v>
          </cell>
          <cell r="G35">
            <v>0</v>
          </cell>
        </row>
        <row r="36">
          <cell r="B36">
            <v>214673</v>
          </cell>
          <cell r="C36">
            <v>214673</v>
          </cell>
          <cell r="E36">
            <v>0</v>
          </cell>
          <cell r="G36">
            <v>14761649</v>
          </cell>
        </row>
        <row r="37">
          <cell r="B37">
            <v>0</v>
          </cell>
          <cell r="C37">
            <v>0</v>
          </cell>
          <cell r="E37">
            <v>0</v>
          </cell>
          <cell r="G37">
            <v>402489456</v>
          </cell>
        </row>
        <row r="38">
          <cell r="B38">
            <v>0</v>
          </cell>
          <cell r="C38">
            <v>0</v>
          </cell>
          <cell r="E38">
            <v>0</v>
          </cell>
          <cell r="G38">
            <v>24723216</v>
          </cell>
        </row>
        <row r="39">
          <cell r="B39">
            <v>430326315</v>
          </cell>
          <cell r="C39">
            <v>328342317</v>
          </cell>
          <cell r="E39">
            <v>0</v>
          </cell>
          <cell r="G39">
            <v>1788223402</v>
          </cell>
        </row>
        <row r="40">
          <cell r="B40">
            <v>0</v>
          </cell>
          <cell r="C40">
            <v>0</v>
          </cell>
          <cell r="E40">
            <v>0</v>
          </cell>
          <cell r="G40">
            <v>0</v>
          </cell>
        </row>
        <row r="41">
          <cell r="B41">
            <v>0</v>
          </cell>
          <cell r="C41">
            <v>0</v>
          </cell>
          <cell r="E41">
            <v>0</v>
          </cell>
          <cell r="G41">
            <v>0</v>
          </cell>
        </row>
        <row r="42">
          <cell r="B42">
            <v>0</v>
          </cell>
          <cell r="C42">
            <v>0</v>
          </cell>
          <cell r="E42">
            <v>0</v>
          </cell>
          <cell r="G42">
            <v>104202343</v>
          </cell>
        </row>
        <row r="43">
          <cell r="B43">
            <v>0</v>
          </cell>
          <cell r="C43">
            <v>0</v>
          </cell>
          <cell r="E43">
            <v>0</v>
          </cell>
          <cell r="G43">
            <v>0</v>
          </cell>
        </row>
        <row r="44">
          <cell r="B44">
            <v>3415625</v>
          </cell>
          <cell r="C44">
            <v>3415625</v>
          </cell>
          <cell r="E44">
            <v>0</v>
          </cell>
          <cell r="G44">
            <v>5741053</v>
          </cell>
        </row>
        <row r="45">
          <cell r="B45">
            <v>0</v>
          </cell>
          <cell r="C45">
            <v>0</v>
          </cell>
          <cell r="E45">
            <v>0</v>
          </cell>
          <cell r="G45">
            <v>0</v>
          </cell>
        </row>
        <row r="46">
          <cell r="B46">
            <v>541996</v>
          </cell>
          <cell r="C46">
            <v>541996</v>
          </cell>
          <cell r="E46">
            <v>0</v>
          </cell>
          <cell r="G46">
            <v>7505686</v>
          </cell>
        </row>
        <row r="47">
          <cell r="B47">
            <v>0</v>
          </cell>
          <cell r="C47">
            <v>0</v>
          </cell>
          <cell r="E47">
            <v>0</v>
          </cell>
          <cell r="G47">
            <v>0</v>
          </cell>
        </row>
        <row r="48">
          <cell r="B48">
            <v>0</v>
          </cell>
          <cell r="C48">
            <v>0</v>
          </cell>
          <cell r="E48">
            <v>0</v>
          </cell>
          <cell r="G48">
            <v>0</v>
          </cell>
        </row>
        <row r="49">
          <cell r="B49">
            <v>0</v>
          </cell>
          <cell r="C49">
            <v>0</v>
          </cell>
          <cell r="E49">
            <v>0</v>
          </cell>
          <cell r="G49">
            <v>0</v>
          </cell>
        </row>
        <row r="50">
          <cell r="B50">
            <v>0</v>
          </cell>
          <cell r="C50">
            <v>0</v>
          </cell>
          <cell r="E50">
            <v>0</v>
          </cell>
          <cell r="G50">
            <v>0</v>
          </cell>
        </row>
        <row r="51">
          <cell r="B51">
            <v>0</v>
          </cell>
          <cell r="C51">
            <v>0</v>
          </cell>
          <cell r="E51">
            <v>0</v>
          </cell>
          <cell r="G51">
            <v>2694336</v>
          </cell>
        </row>
        <row r="52">
          <cell r="B52">
            <v>229858</v>
          </cell>
          <cell r="C52">
            <v>229858</v>
          </cell>
          <cell r="E52">
            <v>0</v>
          </cell>
          <cell r="G52">
            <v>13984808</v>
          </cell>
        </row>
        <row r="53">
          <cell r="B53">
            <v>4814587</v>
          </cell>
          <cell r="C53">
            <v>0</v>
          </cell>
          <cell r="E53">
            <v>0</v>
          </cell>
          <cell r="G53">
            <v>4814587</v>
          </cell>
        </row>
        <row r="54">
          <cell r="B54">
            <v>2358086</v>
          </cell>
          <cell r="C54">
            <v>2358086</v>
          </cell>
          <cell r="E54">
            <v>0</v>
          </cell>
          <cell r="G54">
            <v>2358086</v>
          </cell>
        </row>
        <row r="55">
          <cell r="B55">
            <v>0</v>
          </cell>
          <cell r="C55">
            <v>0</v>
          </cell>
          <cell r="E55">
            <v>0</v>
          </cell>
          <cell r="G55">
            <v>0</v>
          </cell>
        </row>
        <row r="56">
          <cell r="B56">
            <v>1282389</v>
          </cell>
          <cell r="C56">
            <v>1282389</v>
          </cell>
          <cell r="E56">
            <v>0</v>
          </cell>
          <cell r="G56">
            <v>2491606</v>
          </cell>
        </row>
        <row r="57">
          <cell r="B57">
            <v>0</v>
          </cell>
          <cell r="C57">
            <v>0</v>
          </cell>
          <cell r="E57">
            <v>0</v>
          </cell>
          <cell r="G57">
            <v>0</v>
          </cell>
        </row>
        <row r="58">
          <cell r="B58">
            <v>525168814</v>
          </cell>
          <cell r="C58">
            <v>394311407</v>
          </cell>
          <cell r="E58">
            <v>11622847</v>
          </cell>
          <cell r="G58">
            <v>3132626598</v>
          </cell>
        </row>
      </sheetData>
      <sheetData sheetId="1">
        <row r="1">
          <cell r="P1" t="str">
            <v>C2</v>
          </cell>
        </row>
      </sheetData>
      <sheetData sheetId="2">
        <row r="1">
          <cell r="J1" t="str">
            <v>C3</v>
          </cell>
        </row>
      </sheetData>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2"/>
      <sheetName val="Table 3"/>
      <sheetName val="FootnotesTANF"/>
    </sheetNames>
    <sheetDataSet>
      <sheetData sheetId="0">
        <row r="1">
          <cell r="I1" t="str">
            <v>B1</v>
          </cell>
          <cell r="AA1">
            <v>1</v>
          </cell>
        </row>
        <row r="2">
          <cell r="AA2" t="str">
            <v>TABLE B1 STATE MAINTENANCE OF EFFORT (MOE) EXPENDITURES IN THE TANF PROGRAM IN FY 2008</v>
          </cell>
        </row>
        <row r="3">
          <cell r="AA3" t="str">
            <v>TABLE B1 STATE MAINTENANCE OF EFFORT (MOE) EXPENDITURES IN THE SEPARATE STATE PROGRAM IN FY 2008</v>
          </cell>
        </row>
        <row r="6">
          <cell r="I6">
            <v>2008</v>
          </cell>
        </row>
        <row r="7">
          <cell r="B7">
            <v>2534480</v>
          </cell>
          <cell r="C7">
            <v>0</v>
          </cell>
          <cell r="E7">
            <v>2496809</v>
          </cell>
          <cell r="G7">
            <v>39214118</v>
          </cell>
        </row>
        <row r="8">
          <cell r="B8">
            <v>31073944</v>
          </cell>
          <cell r="C8">
            <v>27529133</v>
          </cell>
          <cell r="E8">
            <v>0</v>
          </cell>
          <cell r="G8">
            <v>39239321</v>
          </cell>
        </row>
        <row r="9">
          <cell r="B9">
            <v>82072713</v>
          </cell>
          <cell r="C9">
            <v>81940035</v>
          </cell>
          <cell r="E9">
            <v>132678</v>
          </cell>
          <cell r="G9">
            <v>152056766</v>
          </cell>
        </row>
        <row r="10">
          <cell r="B10">
            <v>0</v>
          </cell>
          <cell r="C10">
            <v>0</v>
          </cell>
          <cell r="E10">
            <v>0</v>
          </cell>
          <cell r="G10">
            <v>86287933</v>
          </cell>
        </row>
        <row r="11">
          <cell r="B11">
            <v>1396337270</v>
          </cell>
          <cell r="C11">
            <v>1385656872</v>
          </cell>
          <cell r="E11">
            <v>3077230</v>
          </cell>
          <cell r="G11">
            <v>2939713479</v>
          </cell>
        </row>
        <row r="12">
          <cell r="B12">
            <v>10780642</v>
          </cell>
          <cell r="C12">
            <v>9933739</v>
          </cell>
          <cell r="E12">
            <v>846903</v>
          </cell>
          <cell r="G12">
            <v>117405791</v>
          </cell>
        </row>
        <row r="13">
          <cell r="B13">
            <v>90728529</v>
          </cell>
          <cell r="C13">
            <v>86248142</v>
          </cell>
          <cell r="E13">
            <v>0</v>
          </cell>
          <cell r="G13">
            <v>146869503</v>
          </cell>
        </row>
        <row r="14">
          <cell r="B14">
            <v>12445477</v>
          </cell>
          <cell r="C14">
            <v>11659248</v>
          </cell>
          <cell r="E14">
            <v>0</v>
          </cell>
          <cell r="G14">
            <v>49596415</v>
          </cell>
        </row>
        <row r="15">
          <cell r="B15">
            <v>15720246</v>
          </cell>
          <cell r="C15">
            <v>15720246</v>
          </cell>
          <cell r="E15">
            <v>0</v>
          </cell>
          <cell r="G15">
            <v>75445491</v>
          </cell>
        </row>
        <row r="16">
          <cell r="B16">
            <v>127141061</v>
          </cell>
          <cell r="C16">
            <v>127141061</v>
          </cell>
          <cell r="E16">
            <v>0</v>
          </cell>
          <cell r="G16">
            <v>476963709</v>
          </cell>
        </row>
        <row r="17">
          <cell r="B17">
            <v>32403739</v>
          </cell>
          <cell r="C17">
            <v>3385317</v>
          </cell>
          <cell r="E17">
            <v>5919781</v>
          </cell>
          <cell r="G17">
            <v>173368527</v>
          </cell>
        </row>
        <row r="18">
          <cell r="B18">
            <v>4686049</v>
          </cell>
          <cell r="C18">
            <v>4686049</v>
          </cell>
          <cell r="E18">
            <v>0</v>
          </cell>
          <cell r="G18">
            <v>27999634</v>
          </cell>
        </row>
        <row r="19">
          <cell r="B19">
            <v>0</v>
          </cell>
          <cell r="C19">
            <v>0</v>
          </cell>
          <cell r="E19">
            <v>0</v>
          </cell>
          <cell r="G19">
            <v>13025378</v>
          </cell>
        </row>
        <row r="20">
          <cell r="B20">
            <v>46278799</v>
          </cell>
          <cell r="C20">
            <v>46090822</v>
          </cell>
          <cell r="E20">
            <v>187977</v>
          </cell>
          <cell r="G20">
            <v>469815853</v>
          </cell>
        </row>
        <row r="21">
          <cell r="B21">
            <v>995821</v>
          </cell>
          <cell r="C21">
            <v>995821</v>
          </cell>
          <cell r="E21">
            <v>0</v>
          </cell>
          <cell r="G21">
            <v>51704367</v>
          </cell>
        </row>
        <row r="22">
          <cell r="B22">
            <v>40925713</v>
          </cell>
          <cell r="C22">
            <v>40925713</v>
          </cell>
          <cell r="E22">
            <v>0</v>
          </cell>
          <cell r="G22">
            <v>56592134</v>
          </cell>
        </row>
        <row r="23">
          <cell r="B23">
            <v>38886321</v>
          </cell>
          <cell r="C23">
            <v>29095813</v>
          </cell>
          <cell r="E23">
            <v>0</v>
          </cell>
          <cell r="G23">
            <v>48123902</v>
          </cell>
        </row>
        <row r="24">
          <cell r="B24">
            <v>60451402</v>
          </cell>
          <cell r="C24">
            <v>56902542</v>
          </cell>
          <cell r="E24">
            <v>3535645</v>
          </cell>
          <cell r="G24">
            <v>72171598</v>
          </cell>
        </row>
        <row r="25">
          <cell r="B25">
            <v>8363511</v>
          </cell>
          <cell r="C25">
            <v>6894937</v>
          </cell>
          <cell r="E25">
            <v>99803</v>
          </cell>
          <cell r="G25">
            <v>21086282</v>
          </cell>
        </row>
        <row r="26">
          <cell r="B26">
            <v>22178690</v>
          </cell>
          <cell r="C26">
            <v>16902868</v>
          </cell>
          <cell r="E26">
            <v>1749920</v>
          </cell>
          <cell r="G26">
            <v>22178690</v>
          </cell>
        </row>
        <row r="27">
          <cell r="B27">
            <v>3871751</v>
          </cell>
          <cell r="C27">
            <v>3871751</v>
          </cell>
          <cell r="E27">
            <v>0</v>
          </cell>
          <cell r="G27">
            <v>64022689</v>
          </cell>
        </row>
        <row r="28">
          <cell r="B28">
            <v>223114705</v>
          </cell>
          <cell r="C28">
            <v>223114705</v>
          </cell>
          <cell r="E28">
            <v>0</v>
          </cell>
          <cell r="G28">
            <v>592555518</v>
          </cell>
        </row>
        <row r="29">
          <cell r="B29">
            <v>298517565</v>
          </cell>
          <cell r="C29">
            <v>298517565</v>
          </cell>
          <cell r="E29">
            <v>0</v>
          </cell>
          <cell r="G29">
            <v>789898888</v>
          </cell>
        </row>
        <row r="30">
          <cell r="B30">
            <v>16200513</v>
          </cell>
          <cell r="C30">
            <v>16200513</v>
          </cell>
          <cell r="E30">
            <v>0</v>
          </cell>
          <cell r="G30">
            <v>200559895</v>
          </cell>
        </row>
        <row r="31">
          <cell r="B31">
            <v>2174319</v>
          </cell>
          <cell r="C31">
            <v>2174319</v>
          </cell>
          <cell r="E31">
            <v>0</v>
          </cell>
          <cell r="G31">
            <v>21724308</v>
          </cell>
        </row>
        <row r="32">
          <cell r="B32">
            <v>33835416</v>
          </cell>
          <cell r="C32">
            <v>33835416</v>
          </cell>
          <cell r="E32">
            <v>0</v>
          </cell>
          <cell r="G32">
            <v>100004154</v>
          </cell>
        </row>
        <row r="33">
          <cell r="B33">
            <v>1752690</v>
          </cell>
          <cell r="C33">
            <v>438700</v>
          </cell>
          <cell r="E33">
            <v>0</v>
          </cell>
          <cell r="G33">
            <v>13431439</v>
          </cell>
        </row>
        <row r="34">
          <cell r="B34">
            <v>9847053</v>
          </cell>
          <cell r="C34">
            <v>9847053</v>
          </cell>
          <cell r="E34">
            <v>0</v>
          </cell>
          <cell r="G34">
            <v>26166074</v>
          </cell>
        </row>
        <row r="35">
          <cell r="B35">
            <v>2176584</v>
          </cell>
          <cell r="C35">
            <v>765042</v>
          </cell>
          <cell r="E35">
            <v>0</v>
          </cell>
          <cell r="G35">
            <v>36025703</v>
          </cell>
        </row>
        <row r="36">
          <cell r="B36">
            <v>12252717</v>
          </cell>
          <cell r="C36">
            <v>12252717</v>
          </cell>
          <cell r="E36">
            <v>0</v>
          </cell>
          <cell r="G36">
            <v>31900428</v>
          </cell>
        </row>
        <row r="37">
          <cell r="B37">
            <v>80332283</v>
          </cell>
          <cell r="C37">
            <v>49749416</v>
          </cell>
          <cell r="E37">
            <v>4208689</v>
          </cell>
          <cell r="G37">
            <v>240329825</v>
          </cell>
        </row>
        <row r="38">
          <cell r="B38">
            <v>4751696</v>
          </cell>
          <cell r="C38">
            <v>1856438</v>
          </cell>
          <cell r="E38">
            <v>0</v>
          </cell>
          <cell r="G38">
            <v>17344856</v>
          </cell>
        </row>
        <row r="39">
          <cell r="B39">
            <v>350197740</v>
          </cell>
          <cell r="C39">
            <v>350197740</v>
          </cell>
          <cell r="E39">
            <v>0</v>
          </cell>
          <cell r="G39">
            <v>737435027</v>
          </cell>
        </row>
        <row r="40">
          <cell r="B40">
            <v>16530682</v>
          </cell>
          <cell r="C40">
            <v>16530682</v>
          </cell>
          <cell r="E40">
            <v>0</v>
          </cell>
          <cell r="G40">
            <v>203486780</v>
          </cell>
        </row>
        <row r="41">
          <cell r="B41">
            <v>6884944</v>
          </cell>
          <cell r="C41">
            <v>5841474</v>
          </cell>
          <cell r="E41">
            <v>26434</v>
          </cell>
          <cell r="G41">
            <v>9069286</v>
          </cell>
        </row>
        <row r="42">
          <cell r="B42">
            <v>96506663</v>
          </cell>
          <cell r="C42">
            <v>91707468</v>
          </cell>
          <cell r="E42">
            <v>4799195</v>
          </cell>
          <cell r="G42">
            <v>333093023</v>
          </cell>
        </row>
        <row r="43">
          <cell r="B43">
            <v>35013161</v>
          </cell>
          <cell r="C43">
            <v>12572206</v>
          </cell>
          <cell r="E43">
            <v>11592850</v>
          </cell>
          <cell r="G43">
            <v>60358981</v>
          </cell>
        </row>
        <row r="44">
          <cell r="B44">
            <v>24958530</v>
          </cell>
          <cell r="C44">
            <v>3389449</v>
          </cell>
          <cell r="E44">
            <v>5150328</v>
          </cell>
          <cell r="G44">
            <v>97745386</v>
          </cell>
        </row>
        <row r="45">
          <cell r="B45">
            <v>47410053</v>
          </cell>
          <cell r="C45">
            <v>41007585</v>
          </cell>
          <cell r="E45">
            <v>6402468</v>
          </cell>
          <cell r="G45">
            <v>459688524</v>
          </cell>
        </row>
        <row r="46">
          <cell r="B46">
            <v>2589307</v>
          </cell>
          <cell r="C46">
            <v>2174014</v>
          </cell>
          <cell r="E46">
            <v>0</v>
          </cell>
          <cell r="G46">
            <v>27503340</v>
          </cell>
        </row>
        <row r="47">
          <cell r="B47">
            <v>1041523</v>
          </cell>
          <cell r="C47">
            <v>414501</v>
          </cell>
          <cell r="E47">
            <v>627022</v>
          </cell>
          <cell r="G47">
            <v>58387849</v>
          </cell>
        </row>
        <row r="48">
          <cell r="B48">
            <v>5798683</v>
          </cell>
          <cell r="C48">
            <v>4995769</v>
          </cell>
          <cell r="E48">
            <v>0</v>
          </cell>
          <cell r="G48">
            <v>8540000</v>
          </cell>
        </row>
        <row r="49">
          <cell r="B49">
            <v>41941123</v>
          </cell>
          <cell r="C49">
            <v>28992131</v>
          </cell>
          <cell r="E49">
            <v>304299</v>
          </cell>
          <cell r="G49">
            <v>145387185</v>
          </cell>
        </row>
        <row r="50">
          <cell r="B50">
            <v>60064648</v>
          </cell>
          <cell r="C50">
            <v>60064648</v>
          </cell>
          <cell r="E50">
            <v>0</v>
          </cell>
          <cell r="G50">
            <v>251440804</v>
          </cell>
        </row>
        <row r="51">
          <cell r="B51">
            <v>1031082</v>
          </cell>
          <cell r="C51">
            <v>984637</v>
          </cell>
          <cell r="E51">
            <v>46445</v>
          </cell>
          <cell r="G51">
            <v>22194701</v>
          </cell>
        </row>
        <row r="52">
          <cell r="B52">
            <v>21919136</v>
          </cell>
          <cell r="C52">
            <v>18217681</v>
          </cell>
          <cell r="E52">
            <v>3701455</v>
          </cell>
          <cell r="G52">
            <v>24764971</v>
          </cell>
        </row>
        <row r="53">
          <cell r="B53">
            <v>36919519</v>
          </cell>
          <cell r="C53">
            <v>36919519</v>
          </cell>
          <cell r="E53">
            <v>0</v>
          </cell>
          <cell r="G53">
            <v>124323491</v>
          </cell>
        </row>
        <row r="54">
          <cell r="B54">
            <v>160879944</v>
          </cell>
          <cell r="C54">
            <v>160879944</v>
          </cell>
          <cell r="E54">
            <v>0</v>
          </cell>
          <cell r="G54">
            <v>491971355</v>
          </cell>
        </row>
        <row r="55">
          <cell r="B55">
            <v>29279477</v>
          </cell>
          <cell r="C55">
            <v>26308084</v>
          </cell>
          <cell r="E55">
            <v>0</v>
          </cell>
          <cell r="G55">
            <v>34446446</v>
          </cell>
        </row>
        <row r="56">
          <cell r="B56">
            <v>28699333</v>
          </cell>
          <cell r="C56">
            <v>28699333</v>
          </cell>
          <cell r="E56">
            <v>0</v>
          </cell>
          <cell r="G56">
            <v>211003976</v>
          </cell>
        </row>
        <row r="57">
          <cell r="B57">
            <v>6731473</v>
          </cell>
          <cell r="C57">
            <v>5177766</v>
          </cell>
          <cell r="E57">
            <v>0</v>
          </cell>
          <cell r="G57">
            <v>9531136</v>
          </cell>
        </row>
        <row r="58">
          <cell r="B58">
            <v>3687228720</v>
          </cell>
          <cell r="C58">
            <v>3499406624</v>
          </cell>
          <cell r="E58">
            <v>54905931</v>
          </cell>
          <cell r="G58">
            <v>10523194929</v>
          </cell>
        </row>
      </sheetData>
      <sheetData sheetId="1" refreshError="1"/>
      <sheetData sheetId="2">
        <row r="1">
          <cell r="J1" t="str">
            <v>B3</v>
          </cell>
        </row>
      </sheetData>
      <sheetData sheetId="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FromFedlTANFgrantInFY"/>
      <sheetName val="SummaryOfExpenOnAssistInFY"/>
      <sheetName val="ExpendOnNonAssistInFY"/>
      <sheetName val="ExpendOnNonAssistDetailBreakFY"/>
      <sheetName val="BreakdownOfOtherExpendNonAssist"/>
    </sheetNames>
    <sheetDataSet>
      <sheetData sheetId="0">
        <row r="1">
          <cell r="K1">
            <v>4</v>
          </cell>
        </row>
        <row r="6">
          <cell r="K6">
            <v>2003</v>
          </cell>
        </row>
        <row r="7">
          <cell r="B7">
            <v>194007284</v>
          </cell>
          <cell r="C7">
            <v>20545839</v>
          </cell>
          <cell r="D7">
            <v>10491352</v>
          </cell>
          <cell r="E7">
            <v>162970093</v>
          </cell>
          <cell r="F7">
            <v>49120216</v>
          </cell>
          <cell r="G7">
            <v>82347108</v>
          </cell>
          <cell r="H7">
            <v>131467324</v>
          </cell>
          <cell r="I7">
            <v>3902526</v>
          </cell>
          <cell r="J7">
            <v>27600243</v>
          </cell>
        </row>
        <row r="8">
          <cell r="B8">
            <v>74389141</v>
          </cell>
          <cell r="C8">
            <v>15737700</v>
          </cell>
          <cell r="D8">
            <v>4100000</v>
          </cell>
          <cell r="E8">
            <v>54551441</v>
          </cell>
          <cell r="F8">
            <v>22403180</v>
          </cell>
          <cell r="G8">
            <v>21879601</v>
          </cell>
          <cell r="H8">
            <v>44282781</v>
          </cell>
          <cell r="I8">
            <v>0</v>
          </cell>
          <cell r="J8">
            <v>10268660</v>
          </cell>
        </row>
        <row r="9">
          <cell r="B9">
            <v>311872553</v>
          </cell>
          <cell r="C9">
            <v>0</v>
          </cell>
          <cell r="D9">
            <v>22733434</v>
          </cell>
          <cell r="E9">
            <v>289139119</v>
          </cell>
          <cell r="F9">
            <v>126069037</v>
          </cell>
          <cell r="G9">
            <v>134334221</v>
          </cell>
          <cell r="H9">
            <v>260403258</v>
          </cell>
          <cell r="I9">
            <v>19759080</v>
          </cell>
          <cell r="J9">
            <v>8976781</v>
          </cell>
        </row>
        <row r="10">
          <cell r="B10">
            <v>94843071</v>
          </cell>
          <cell r="C10">
            <v>6000000</v>
          </cell>
          <cell r="D10">
            <v>0</v>
          </cell>
          <cell r="E10">
            <v>88843071</v>
          </cell>
          <cell r="F10">
            <v>14116159</v>
          </cell>
          <cell r="G10">
            <v>17867598</v>
          </cell>
          <cell r="H10">
            <v>31983757</v>
          </cell>
          <cell r="I10">
            <v>0</v>
          </cell>
          <cell r="J10">
            <v>56859314</v>
          </cell>
        </row>
        <row r="11">
          <cell r="B11">
            <v>4551283529</v>
          </cell>
          <cell r="C11">
            <v>572514000</v>
          </cell>
          <cell r="D11">
            <v>81535520</v>
          </cell>
          <cell r="E11">
            <v>3897234009</v>
          </cell>
          <cell r="F11">
            <v>2151909993</v>
          </cell>
          <cell r="G11">
            <v>1518839106</v>
          </cell>
          <cell r="H11">
            <v>3670749099</v>
          </cell>
          <cell r="I11">
            <v>226484910</v>
          </cell>
          <cell r="J11">
            <v>0</v>
          </cell>
        </row>
        <row r="12">
          <cell r="B12">
            <v>228951330</v>
          </cell>
          <cell r="C12">
            <v>22241896</v>
          </cell>
          <cell r="D12">
            <v>14962638</v>
          </cell>
          <cell r="E12">
            <v>191746796</v>
          </cell>
          <cell r="F12">
            <v>42399741</v>
          </cell>
          <cell r="G12">
            <v>68106268</v>
          </cell>
          <cell r="H12">
            <v>110506009</v>
          </cell>
          <cell r="I12">
            <v>81240787</v>
          </cell>
          <cell r="J12">
            <v>0</v>
          </cell>
        </row>
        <row r="13">
          <cell r="B13">
            <v>281363508</v>
          </cell>
          <cell r="C13">
            <v>0</v>
          </cell>
          <cell r="D13">
            <v>26678810</v>
          </cell>
          <cell r="E13">
            <v>254684698</v>
          </cell>
          <cell r="F13">
            <v>48885011</v>
          </cell>
          <cell r="G13">
            <v>205799687</v>
          </cell>
          <cell r="H13">
            <v>254684698</v>
          </cell>
          <cell r="I13">
            <v>0</v>
          </cell>
          <cell r="J13">
            <v>0</v>
          </cell>
        </row>
        <row r="14">
          <cell r="B14">
            <v>35626951</v>
          </cell>
          <cell r="C14">
            <v>1265646</v>
          </cell>
          <cell r="D14">
            <v>1336345</v>
          </cell>
          <cell r="E14">
            <v>33024960</v>
          </cell>
          <cell r="F14">
            <v>24571749</v>
          </cell>
          <cell r="G14">
            <v>3211681</v>
          </cell>
          <cell r="H14">
            <v>27783430</v>
          </cell>
          <cell r="I14">
            <v>5018164</v>
          </cell>
          <cell r="J14">
            <v>223366</v>
          </cell>
        </row>
        <row r="15">
          <cell r="B15">
            <v>157940486</v>
          </cell>
          <cell r="C15">
            <v>18521964</v>
          </cell>
          <cell r="D15">
            <v>3935917</v>
          </cell>
          <cell r="E15">
            <v>135482605</v>
          </cell>
          <cell r="F15">
            <v>17255243</v>
          </cell>
          <cell r="G15">
            <v>73856534</v>
          </cell>
          <cell r="H15">
            <v>91111777</v>
          </cell>
          <cell r="I15">
            <v>1228084</v>
          </cell>
          <cell r="J15">
            <v>43142744</v>
          </cell>
        </row>
        <row r="16">
          <cell r="B16">
            <v>818048612</v>
          </cell>
          <cell r="C16">
            <v>122549160</v>
          </cell>
          <cell r="D16">
            <v>52274580</v>
          </cell>
          <cell r="E16">
            <v>643224872</v>
          </cell>
          <cell r="F16">
            <v>72776893</v>
          </cell>
          <cell r="G16">
            <v>410791375</v>
          </cell>
          <cell r="H16">
            <v>483568268</v>
          </cell>
          <cell r="I16">
            <v>0</v>
          </cell>
          <cell r="J16">
            <v>159656604</v>
          </cell>
        </row>
        <row r="17">
          <cell r="B17">
            <v>558760633</v>
          </cell>
          <cell r="C17">
            <v>32200000</v>
          </cell>
          <cell r="D17">
            <v>18865151</v>
          </cell>
          <cell r="E17">
            <v>507695482</v>
          </cell>
          <cell r="F17">
            <v>107208919</v>
          </cell>
          <cell r="G17">
            <v>218919710</v>
          </cell>
          <cell r="H17">
            <v>326128629</v>
          </cell>
          <cell r="I17">
            <v>20574443</v>
          </cell>
          <cell r="J17">
            <v>160992410</v>
          </cell>
        </row>
        <row r="18">
          <cell r="B18">
            <v>173470882</v>
          </cell>
          <cell r="C18">
            <v>11050000</v>
          </cell>
          <cell r="D18">
            <v>9890000</v>
          </cell>
          <cell r="E18">
            <v>152530882</v>
          </cell>
          <cell r="F18">
            <v>40916583</v>
          </cell>
          <cell r="G18">
            <v>16616800</v>
          </cell>
          <cell r="H18">
            <v>57533383</v>
          </cell>
          <cell r="I18">
            <v>4165847</v>
          </cell>
          <cell r="J18">
            <v>90831652</v>
          </cell>
        </row>
        <row r="19">
          <cell r="B19">
            <v>53372645</v>
          </cell>
          <cell r="C19">
            <v>8731981</v>
          </cell>
          <cell r="D19">
            <v>1441201</v>
          </cell>
          <cell r="E19">
            <v>43199463</v>
          </cell>
          <cell r="F19">
            <v>6636135</v>
          </cell>
          <cell r="G19">
            <v>23479757</v>
          </cell>
          <cell r="H19">
            <v>30115892</v>
          </cell>
          <cell r="I19">
            <v>12222410</v>
          </cell>
          <cell r="J19">
            <v>861159</v>
          </cell>
        </row>
        <row r="20">
          <cell r="B20">
            <v>585056960</v>
          </cell>
          <cell r="C20">
            <v>0</v>
          </cell>
          <cell r="D20">
            <v>20502485</v>
          </cell>
          <cell r="E20">
            <v>564554475</v>
          </cell>
          <cell r="F20">
            <v>62124682</v>
          </cell>
          <cell r="G20">
            <v>502429793</v>
          </cell>
          <cell r="H20">
            <v>564554475</v>
          </cell>
          <cell r="I20">
            <v>0</v>
          </cell>
          <cell r="J20">
            <v>0</v>
          </cell>
        </row>
        <row r="21">
          <cell r="B21">
            <v>247222289</v>
          </cell>
          <cell r="C21">
            <v>18352906</v>
          </cell>
          <cell r="D21">
            <v>2000000</v>
          </cell>
          <cell r="E21">
            <v>226869383</v>
          </cell>
          <cell r="F21">
            <v>108143930</v>
          </cell>
          <cell r="G21">
            <v>91652267</v>
          </cell>
          <cell r="H21">
            <v>199796197</v>
          </cell>
          <cell r="I21">
            <v>27073186</v>
          </cell>
          <cell r="J21">
            <v>0</v>
          </cell>
        </row>
        <row r="22">
          <cell r="B22">
            <v>164460754</v>
          </cell>
          <cell r="C22">
            <v>28199491</v>
          </cell>
          <cell r="D22">
            <v>11257997</v>
          </cell>
          <cell r="E22">
            <v>125003266</v>
          </cell>
          <cell r="F22">
            <v>38505453</v>
          </cell>
          <cell r="G22">
            <v>55629960</v>
          </cell>
          <cell r="H22">
            <v>94135413</v>
          </cell>
          <cell r="I22">
            <v>5444692</v>
          </cell>
          <cell r="J22">
            <v>25423161</v>
          </cell>
        </row>
        <row r="23">
          <cell r="B23">
            <v>120621502</v>
          </cell>
          <cell r="C23">
            <v>12741228</v>
          </cell>
          <cell r="D23">
            <v>4332070</v>
          </cell>
          <cell r="E23">
            <v>103548204</v>
          </cell>
          <cell r="F23">
            <v>50847441</v>
          </cell>
          <cell r="G23">
            <v>30852937</v>
          </cell>
          <cell r="H23">
            <v>81700378</v>
          </cell>
          <cell r="I23">
            <v>0</v>
          </cell>
          <cell r="J23">
            <v>21847826</v>
          </cell>
        </row>
        <row r="24">
          <cell r="B24">
            <v>218835932</v>
          </cell>
          <cell r="C24">
            <v>47135000</v>
          </cell>
          <cell r="D24">
            <v>0</v>
          </cell>
          <cell r="E24">
            <v>171700932</v>
          </cell>
          <cell r="F24">
            <v>53224624</v>
          </cell>
          <cell r="G24">
            <v>65917218</v>
          </cell>
          <cell r="H24">
            <v>119141842</v>
          </cell>
          <cell r="I24">
            <v>44068272</v>
          </cell>
          <cell r="J24">
            <v>8490818</v>
          </cell>
        </row>
        <row r="25">
          <cell r="B25">
            <v>355052664</v>
          </cell>
          <cell r="C25">
            <v>39030549</v>
          </cell>
          <cell r="D25">
            <v>16397197</v>
          </cell>
          <cell r="E25">
            <v>299624918</v>
          </cell>
          <cell r="F25">
            <v>60156557</v>
          </cell>
          <cell r="G25">
            <v>167455074</v>
          </cell>
          <cell r="H25">
            <v>227611631</v>
          </cell>
          <cell r="I25">
            <v>72013287</v>
          </cell>
          <cell r="J25">
            <v>0</v>
          </cell>
        </row>
        <row r="26">
          <cell r="B26">
            <v>118551019</v>
          </cell>
          <cell r="C26">
            <v>10699122</v>
          </cell>
          <cell r="D26">
            <v>7469450</v>
          </cell>
          <cell r="E26">
            <v>100382447</v>
          </cell>
          <cell r="F26">
            <v>44475153</v>
          </cell>
          <cell r="G26">
            <v>10493435</v>
          </cell>
          <cell r="H26">
            <v>54968588</v>
          </cell>
          <cell r="I26">
            <v>8553045</v>
          </cell>
          <cell r="J26">
            <v>36860814</v>
          </cell>
        </row>
        <row r="27">
          <cell r="B27">
            <v>289225248</v>
          </cell>
          <cell r="C27">
            <v>48884560</v>
          </cell>
          <cell r="D27">
            <v>22909803</v>
          </cell>
          <cell r="E27">
            <v>217430885</v>
          </cell>
          <cell r="F27">
            <v>69008738</v>
          </cell>
          <cell r="G27">
            <v>114124211</v>
          </cell>
          <cell r="H27">
            <v>183132949</v>
          </cell>
          <cell r="I27">
            <v>15453448</v>
          </cell>
          <cell r="J27">
            <v>18844488</v>
          </cell>
        </row>
        <row r="28">
          <cell r="B28">
            <v>471699894</v>
          </cell>
          <cell r="C28">
            <v>91874222</v>
          </cell>
          <cell r="D28">
            <v>42109023</v>
          </cell>
          <cell r="E28">
            <v>337716649</v>
          </cell>
          <cell r="F28">
            <v>153968175</v>
          </cell>
          <cell r="G28">
            <v>183748474</v>
          </cell>
          <cell r="H28">
            <v>337716649</v>
          </cell>
          <cell r="I28">
            <v>0</v>
          </cell>
          <cell r="J28">
            <v>0</v>
          </cell>
        </row>
        <row r="29">
          <cell r="B29">
            <v>868951350</v>
          </cell>
          <cell r="C29">
            <v>0</v>
          </cell>
          <cell r="D29">
            <v>20157975</v>
          </cell>
          <cell r="E29">
            <v>848793375</v>
          </cell>
          <cell r="F29">
            <v>232442380</v>
          </cell>
          <cell r="G29">
            <v>503293223</v>
          </cell>
          <cell r="H29">
            <v>735735603</v>
          </cell>
          <cell r="I29">
            <v>0</v>
          </cell>
          <cell r="J29">
            <v>113057772</v>
          </cell>
        </row>
        <row r="30">
          <cell r="B30">
            <v>388515180</v>
          </cell>
          <cell r="C30">
            <v>26603000</v>
          </cell>
          <cell r="D30">
            <v>3277034</v>
          </cell>
          <cell r="E30">
            <v>358635146</v>
          </cell>
          <cell r="F30">
            <v>134583595</v>
          </cell>
          <cell r="G30">
            <v>182605046</v>
          </cell>
          <cell r="H30">
            <v>317188641</v>
          </cell>
          <cell r="I30">
            <v>0</v>
          </cell>
          <cell r="J30">
            <v>41446505</v>
          </cell>
        </row>
        <row r="31">
          <cell r="B31">
            <v>121198175</v>
          </cell>
          <cell r="C31">
            <v>19323838</v>
          </cell>
          <cell r="D31">
            <v>59</v>
          </cell>
          <cell r="E31">
            <v>101874278</v>
          </cell>
          <cell r="F31">
            <v>61052039</v>
          </cell>
          <cell r="G31">
            <v>37235055</v>
          </cell>
          <cell r="H31">
            <v>98287094</v>
          </cell>
          <cell r="I31">
            <v>1204334</v>
          </cell>
          <cell r="J31">
            <v>2382850</v>
          </cell>
        </row>
        <row r="32">
          <cell r="B32">
            <v>238756915</v>
          </cell>
          <cell r="C32">
            <v>24882439</v>
          </cell>
          <cell r="D32">
            <v>21705174</v>
          </cell>
          <cell r="E32">
            <v>192169302</v>
          </cell>
          <cell r="F32">
            <v>68219966</v>
          </cell>
          <cell r="G32">
            <v>102244162</v>
          </cell>
          <cell r="H32">
            <v>170464128</v>
          </cell>
          <cell r="I32">
            <v>21705173</v>
          </cell>
          <cell r="J32">
            <v>1</v>
          </cell>
        </row>
        <row r="33">
          <cell r="B33">
            <v>62329098</v>
          </cell>
          <cell r="C33">
            <v>8612239</v>
          </cell>
          <cell r="D33">
            <v>3860602</v>
          </cell>
          <cell r="E33">
            <v>49856257</v>
          </cell>
          <cell r="F33">
            <v>33126623</v>
          </cell>
          <cell r="G33">
            <v>7755375</v>
          </cell>
          <cell r="H33">
            <v>40881998</v>
          </cell>
          <cell r="I33">
            <v>1120960</v>
          </cell>
          <cell r="J33">
            <v>7853299</v>
          </cell>
        </row>
        <row r="34">
          <cell r="B34">
            <v>75140536</v>
          </cell>
          <cell r="C34">
            <v>9000000</v>
          </cell>
          <cell r="D34">
            <v>0</v>
          </cell>
          <cell r="E34">
            <v>66140536</v>
          </cell>
          <cell r="F34">
            <v>36394529</v>
          </cell>
          <cell r="G34">
            <v>13581968</v>
          </cell>
          <cell r="H34">
            <v>49976497</v>
          </cell>
          <cell r="I34">
            <v>0</v>
          </cell>
          <cell r="J34">
            <v>16164039</v>
          </cell>
        </row>
        <row r="35">
          <cell r="B35">
            <v>69681723</v>
          </cell>
          <cell r="C35">
            <v>0</v>
          </cell>
          <cell r="D35">
            <v>932868</v>
          </cell>
          <cell r="E35">
            <v>68748855</v>
          </cell>
          <cell r="F35">
            <v>32783810</v>
          </cell>
          <cell r="G35">
            <v>24863464</v>
          </cell>
          <cell r="H35">
            <v>57647274</v>
          </cell>
          <cell r="I35">
            <v>1132417</v>
          </cell>
          <cell r="J35">
            <v>9969164</v>
          </cell>
        </row>
        <row r="36">
          <cell r="B36">
            <v>55748120</v>
          </cell>
          <cell r="C36">
            <v>1195910</v>
          </cell>
          <cell r="D36">
            <v>2931389</v>
          </cell>
          <cell r="E36">
            <v>51620821</v>
          </cell>
          <cell r="F36">
            <v>20345852</v>
          </cell>
          <cell r="G36">
            <v>19814842</v>
          </cell>
          <cell r="H36">
            <v>40160694</v>
          </cell>
          <cell r="I36">
            <v>0</v>
          </cell>
          <cell r="J36">
            <v>11460127</v>
          </cell>
        </row>
        <row r="37">
          <cell r="B37">
            <v>733794366</v>
          </cell>
          <cell r="C37">
            <v>25665017</v>
          </cell>
          <cell r="D37">
            <v>15341351</v>
          </cell>
          <cell r="E37">
            <v>692787998</v>
          </cell>
          <cell r="F37">
            <v>186840569</v>
          </cell>
          <cell r="G37">
            <v>257416165</v>
          </cell>
          <cell r="H37">
            <v>444256734</v>
          </cell>
          <cell r="I37">
            <v>48578247</v>
          </cell>
          <cell r="J37">
            <v>199953017</v>
          </cell>
        </row>
        <row r="38">
          <cell r="B38">
            <v>168213435</v>
          </cell>
          <cell r="C38">
            <v>29813209</v>
          </cell>
          <cell r="D38">
            <v>2000000</v>
          </cell>
          <cell r="E38">
            <v>136400226</v>
          </cell>
          <cell r="F38">
            <v>63233778</v>
          </cell>
          <cell r="G38">
            <v>27189092</v>
          </cell>
          <cell r="H38">
            <v>90422870</v>
          </cell>
          <cell r="I38">
            <v>36672979</v>
          </cell>
          <cell r="J38">
            <v>9304377</v>
          </cell>
        </row>
        <row r="39">
          <cell r="B39">
            <v>3528246804</v>
          </cell>
          <cell r="C39">
            <v>39900000</v>
          </cell>
          <cell r="D39">
            <v>244000000</v>
          </cell>
          <cell r="E39">
            <v>3244346804</v>
          </cell>
          <cell r="F39">
            <v>1491467227</v>
          </cell>
          <cell r="G39">
            <v>1291730586</v>
          </cell>
          <cell r="H39">
            <v>2783197813</v>
          </cell>
          <cell r="I39">
            <v>199779844</v>
          </cell>
          <cell r="J39">
            <v>261369147</v>
          </cell>
        </row>
        <row r="40">
          <cell r="B40">
            <v>390729267</v>
          </cell>
          <cell r="C40">
            <v>74499688</v>
          </cell>
          <cell r="D40">
            <v>4544769</v>
          </cell>
          <cell r="E40">
            <v>311684810</v>
          </cell>
          <cell r="F40">
            <v>113176702</v>
          </cell>
          <cell r="G40">
            <v>138977047</v>
          </cell>
          <cell r="H40">
            <v>252153749</v>
          </cell>
          <cell r="I40">
            <v>56013410</v>
          </cell>
          <cell r="J40">
            <v>3517651</v>
          </cell>
        </row>
        <row r="41">
          <cell r="B41">
            <v>42962917</v>
          </cell>
          <cell r="C41">
            <v>0</v>
          </cell>
          <cell r="D41">
            <v>0</v>
          </cell>
          <cell r="E41">
            <v>42962917</v>
          </cell>
          <cell r="F41">
            <v>19725709</v>
          </cell>
          <cell r="G41">
            <v>13120055</v>
          </cell>
          <cell r="H41">
            <v>32845764</v>
          </cell>
          <cell r="I41">
            <v>0</v>
          </cell>
          <cell r="J41">
            <v>10117153</v>
          </cell>
        </row>
        <row r="42">
          <cell r="B42">
            <v>1270278270</v>
          </cell>
          <cell r="C42">
            <v>0</v>
          </cell>
          <cell r="D42">
            <v>74935420</v>
          </cell>
          <cell r="E42">
            <v>1195342850</v>
          </cell>
          <cell r="F42">
            <v>139269860</v>
          </cell>
          <cell r="G42">
            <v>474514313</v>
          </cell>
          <cell r="H42">
            <v>613784173</v>
          </cell>
          <cell r="I42">
            <v>239638064</v>
          </cell>
          <cell r="J42">
            <v>341920613</v>
          </cell>
        </row>
        <row r="43">
          <cell r="B43">
            <v>308031500</v>
          </cell>
          <cell r="C43">
            <v>30822071</v>
          </cell>
          <cell r="D43">
            <v>15411035</v>
          </cell>
          <cell r="E43">
            <v>261798394</v>
          </cell>
          <cell r="F43">
            <v>121710555</v>
          </cell>
          <cell r="G43">
            <v>20384951</v>
          </cell>
          <cell r="H43">
            <v>142095506</v>
          </cell>
          <cell r="I43">
            <v>0</v>
          </cell>
          <cell r="J43">
            <v>119702888</v>
          </cell>
        </row>
        <row r="44">
          <cell r="B44">
            <v>183540235</v>
          </cell>
          <cell r="C44">
            <v>0</v>
          </cell>
          <cell r="D44">
            <v>0</v>
          </cell>
          <cell r="E44">
            <v>183540235</v>
          </cell>
          <cell r="F44">
            <v>83751601</v>
          </cell>
          <cell r="G44">
            <v>71368148</v>
          </cell>
          <cell r="H44">
            <v>155119749</v>
          </cell>
          <cell r="I44">
            <v>28420486</v>
          </cell>
          <cell r="J44">
            <v>0</v>
          </cell>
        </row>
        <row r="45">
          <cell r="B45">
            <v>1289125686</v>
          </cell>
          <cell r="C45">
            <v>124484000</v>
          </cell>
          <cell r="D45">
            <v>30579000</v>
          </cell>
          <cell r="E45">
            <v>1134062686</v>
          </cell>
          <cell r="F45">
            <v>157685533</v>
          </cell>
          <cell r="G45">
            <v>543694734</v>
          </cell>
          <cell r="H45">
            <v>701380267</v>
          </cell>
          <cell r="I45">
            <v>277432010</v>
          </cell>
          <cell r="J45">
            <v>155250409</v>
          </cell>
        </row>
        <row r="46">
          <cell r="B46">
            <v>97879798</v>
          </cell>
          <cell r="C46">
            <v>9091106</v>
          </cell>
          <cell r="D46">
            <v>0</v>
          </cell>
          <cell r="E46">
            <v>88788692</v>
          </cell>
          <cell r="F46">
            <v>60069400</v>
          </cell>
          <cell r="G46">
            <v>25861081</v>
          </cell>
          <cell r="H46">
            <v>85930481</v>
          </cell>
          <cell r="I46">
            <v>0</v>
          </cell>
          <cell r="J46">
            <v>2858211</v>
          </cell>
        </row>
        <row r="47">
          <cell r="B47">
            <v>119077790</v>
          </cell>
          <cell r="C47">
            <v>1300000</v>
          </cell>
          <cell r="D47">
            <v>5262210</v>
          </cell>
          <cell r="E47">
            <v>112515580</v>
          </cell>
          <cell r="F47">
            <v>36737542</v>
          </cell>
          <cell r="G47">
            <v>75778038</v>
          </cell>
          <cell r="H47">
            <v>112515580</v>
          </cell>
          <cell r="I47">
            <v>0</v>
          </cell>
          <cell r="J47">
            <v>0</v>
          </cell>
        </row>
        <row r="48">
          <cell r="B48">
            <v>45400539</v>
          </cell>
          <cell r="C48">
            <v>1700000</v>
          </cell>
          <cell r="D48">
            <v>2286524</v>
          </cell>
          <cell r="E48">
            <v>41414015</v>
          </cell>
          <cell r="F48">
            <v>12755031</v>
          </cell>
          <cell r="G48">
            <v>5162432</v>
          </cell>
          <cell r="H48">
            <v>17917463</v>
          </cell>
          <cell r="I48">
            <v>386797</v>
          </cell>
          <cell r="J48">
            <v>23109755</v>
          </cell>
        </row>
        <row r="49">
          <cell r="B49">
            <v>243292515</v>
          </cell>
          <cell r="C49">
            <v>52025586</v>
          </cell>
          <cell r="D49">
            <v>5265988</v>
          </cell>
          <cell r="E49">
            <v>186000941</v>
          </cell>
          <cell r="F49">
            <v>129962815</v>
          </cell>
          <cell r="G49">
            <v>56038126</v>
          </cell>
          <cell r="H49">
            <v>186000941</v>
          </cell>
          <cell r="I49">
            <v>0</v>
          </cell>
          <cell r="J49">
            <v>0</v>
          </cell>
        </row>
        <row r="50">
          <cell r="B50">
            <v>855007341</v>
          </cell>
          <cell r="C50">
            <v>-2349075</v>
          </cell>
          <cell r="D50">
            <v>27159154</v>
          </cell>
          <cell r="E50">
            <v>830197262</v>
          </cell>
          <cell r="F50">
            <v>291860735</v>
          </cell>
          <cell r="G50">
            <v>372181182</v>
          </cell>
          <cell r="H50">
            <v>664041917</v>
          </cell>
          <cell r="I50">
            <v>33278111</v>
          </cell>
          <cell r="J50">
            <v>132877234</v>
          </cell>
        </row>
        <row r="51">
          <cell r="B51">
            <v>138441052</v>
          </cell>
          <cell r="C51">
            <v>0</v>
          </cell>
          <cell r="D51">
            <v>12462419</v>
          </cell>
          <cell r="E51">
            <v>125978633</v>
          </cell>
          <cell r="F51">
            <v>49133210</v>
          </cell>
          <cell r="G51">
            <v>56817858</v>
          </cell>
          <cell r="H51">
            <v>105951068</v>
          </cell>
          <cell r="I51">
            <v>0</v>
          </cell>
          <cell r="J51">
            <v>20027565</v>
          </cell>
        </row>
        <row r="52">
          <cell r="B52">
            <v>48623462</v>
          </cell>
          <cell r="C52">
            <v>9224074</v>
          </cell>
          <cell r="D52">
            <v>4735318</v>
          </cell>
          <cell r="E52">
            <v>34664070</v>
          </cell>
          <cell r="F52">
            <v>25713338</v>
          </cell>
          <cell r="G52">
            <v>8950732</v>
          </cell>
          <cell r="H52">
            <v>34664070</v>
          </cell>
          <cell r="I52">
            <v>0</v>
          </cell>
          <cell r="J52">
            <v>0</v>
          </cell>
        </row>
        <row r="53">
          <cell r="B53">
            <v>183625387</v>
          </cell>
          <cell r="C53">
            <v>-8189221</v>
          </cell>
          <cell r="D53">
            <v>15828172</v>
          </cell>
          <cell r="E53">
            <v>175986436</v>
          </cell>
          <cell r="F53">
            <v>66084470</v>
          </cell>
          <cell r="G53">
            <v>79109036</v>
          </cell>
          <cell r="H53">
            <v>145193506</v>
          </cell>
          <cell r="I53">
            <v>12603709</v>
          </cell>
          <cell r="J53">
            <v>18189221</v>
          </cell>
        </row>
        <row r="54">
          <cell r="B54">
            <v>454950703</v>
          </cell>
          <cell r="C54">
            <v>107300000</v>
          </cell>
          <cell r="D54">
            <v>10426130</v>
          </cell>
          <cell r="E54">
            <v>337224573</v>
          </cell>
          <cell r="F54">
            <v>102296180</v>
          </cell>
          <cell r="G54">
            <v>205171177</v>
          </cell>
          <cell r="H54">
            <v>307467357</v>
          </cell>
          <cell r="I54">
            <v>29757216</v>
          </cell>
          <cell r="J54">
            <v>0</v>
          </cell>
        </row>
        <row r="55">
          <cell r="B55">
            <v>142009708</v>
          </cell>
          <cell r="C55">
            <v>0</v>
          </cell>
          <cell r="D55">
            <v>6947755</v>
          </cell>
          <cell r="E55">
            <v>135061953</v>
          </cell>
          <cell r="F55">
            <v>62729620</v>
          </cell>
          <cell r="G55">
            <v>59684986</v>
          </cell>
          <cell r="H55">
            <v>122414606</v>
          </cell>
          <cell r="I55">
            <v>0</v>
          </cell>
          <cell r="J55">
            <v>12647347</v>
          </cell>
        </row>
        <row r="56">
          <cell r="B56">
            <v>500046546</v>
          </cell>
          <cell r="C56">
            <v>65308581</v>
          </cell>
          <cell r="D56">
            <v>13440834</v>
          </cell>
          <cell r="E56">
            <v>421297131</v>
          </cell>
          <cell r="F56">
            <v>68684895</v>
          </cell>
          <cell r="G56">
            <v>252251729</v>
          </cell>
          <cell r="H56">
            <v>320936624</v>
          </cell>
          <cell r="I56">
            <v>15312516</v>
          </cell>
          <cell r="J56">
            <v>85047992</v>
          </cell>
        </row>
        <row r="57">
          <cell r="B57">
            <v>128373739</v>
          </cell>
          <cell r="C57">
            <v>11679671</v>
          </cell>
          <cell r="D57">
            <v>8014036</v>
          </cell>
          <cell r="E57">
            <v>108680032</v>
          </cell>
          <cell r="F57">
            <v>4866769</v>
          </cell>
          <cell r="G57">
            <v>37068096</v>
          </cell>
          <cell r="H57">
            <v>41934865</v>
          </cell>
          <cell r="I57">
            <v>29988440</v>
          </cell>
          <cell r="J57">
            <v>36756727</v>
          </cell>
        </row>
        <row r="58">
          <cell r="B58">
            <v>22856629044</v>
          </cell>
          <cell r="C58">
            <v>1790167397</v>
          </cell>
          <cell r="D58">
            <v>926728189</v>
          </cell>
          <cell r="E58">
            <v>20139733458</v>
          </cell>
          <cell r="F58">
            <v>7271427945</v>
          </cell>
          <cell r="G58">
            <v>8982215514</v>
          </cell>
          <cell r="H58">
            <v>16253643459</v>
          </cell>
          <cell r="I58">
            <v>1580226894</v>
          </cell>
          <cell r="J58">
            <v>2305863104</v>
          </cell>
        </row>
      </sheetData>
      <sheetData sheetId="1" refreshError="1"/>
      <sheetData sheetId="2" refreshError="1"/>
      <sheetData sheetId="3" refreshError="1"/>
      <sheetData sheetId="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 FY03 Template"/>
      <sheetName val="state by state"/>
      <sheetName val="grants"/>
      <sheetName val="AUPL 02"/>
      <sheetName val="Table B MOE assistance &amp; non"/>
      <sheetName val="Table C SSP assistance &amp;non"/>
      <sheetName val="TableE_AnalysisOfStateMOE_Spend"/>
      <sheetName val="SpendingFromFedlTANFgrantInFY A"/>
      <sheetName val="TANF assistance"/>
      <sheetName val="TANF non-assistance"/>
      <sheetName val="B&amp;C vs. E"/>
    </sheetNames>
    <sheetDataSet>
      <sheetData sheetId="0"/>
      <sheetData sheetId="1"/>
      <sheetData sheetId="2"/>
      <sheetData sheetId="3"/>
      <sheetData sheetId="4"/>
      <sheetData sheetId="5"/>
      <sheetData sheetId="6"/>
      <sheetData sheetId="7"/>
      <sheetData sheetId="8">
        <row r="7">
          <cell r="A7" t="str">
            <v>ALABAMA</v>
          </cell>
          <cell r="B7">
            <v>49120216</v>
          </cell>
          <cell r="C7">
            <v>44921372</v>
          </cell>
          <cell r="D7">
            <v>71004</v>
          </cell>
          <cell r="E7">
            <v>4127840</v>
          </cell>
          <cell r="F7">
            <v>0</v>
          </cell>
          <cell r="G7">
            <v>0.37</v>
          </cell>
        </row>
        <row r="8">
          <cell r="A8" t="str">
            <v>ALASKA</v>
          </cell>
          <cell r="B8">
            <v>22403180</v>
          </cell>
          <cell r="C8">
            <v>17051867</v>
          </cell>
          <cell r="D8">
            <v>4386306</v>
          </cell>
          <cell r="E8">
            <v>965007</v>
          </cell>
          <cell r="F8">
            <v>0</v>
          </cell>
          <cell r="G8">
            <v>0.51</v>
          </cell>
        </row>
        <row r="9">
          <cell r="A9" t="str">
            <v>ARIZONA</v>
          </cell>
          <cell r="B9">
            <v>126069037</v>
          </cell>
          <cell r="C9">
            <v>126065473</v>
          </cell>
          <cell r="D9">
            <v>0</v>
          </cell>
          <cell r="E9">
            <v>3564</v>
          </cell>
          <cell r="F9">
            <v>0</v>
          </cell>
          <cell r="G9">
            <v>0.48</v>
          </cell>
        </row>
        <row r="10">
          <cell r="A10" t="str">
            <v>ARKANSAS</v>
          </cell>
          <cell r="B10">
            <v>14116159</v>
          </cell>
          <cell r="C10">
            <v>14116159</v>
          </cell>
          <cell r="D10">
            <v>0</v>
          </cell>
          <cell r="E10">
            <v>0</v>
          </cell>
          <cell r="F10">
            <v>0</v>
          </cell>
          <cell r="G10">
            <v>0.44</v>
          </cell>
        </row>
        <row r="11">
          <cell r="A11" t="str">
            <v>CALIFORNIA</v>
          </cell>
          <cell r="B11">
            <v>2151909993</v>
          </cell>
          <cell r="C11">
            <v>1535349002</v>
          </cell>
          <cell r="D11">
            <v>172361458</v>
          </cell>
          <cell r="E11">
            <v>166833686</v>
          </cell>
          <cell r="F11">
            <v>277365847</v>
          </cell>
          <cell r="G11">
            <v>0.59</v>
          </cell>
        </row>
        <row r="12">
          <cell r="A12" t="str">
            <v>COLORADO</v>
          </cell>
          <cell r="B12">
            <v>42399741</v>
          </cell>
          <cell r="C12">
            <v>41234221</v>
          </cell>
          <cell r="D12">
            <v>0</v>
          </cell>
          <cell r="E12">
            <v>1165520</v>
          </cell>
          <cell r="F12">
            <v>0</v>
          </cell>
          <cell r="G12">
            <v>0.38</v>
          </cell>
        </row>
        <row r="13">
          <cell r="A13" t="str">
            <v>CONNECTICUT</v>
          </cell>
          <cell r="B13">
            <v>48885011</v>
          </cell>
          <cell r="C13">
            <v>44225255</v>
          </cell>
          <cell r="D13">
            <v>0</v>
          </cell>
          <cell r="E13">
            <v>2413994</v>
          </cell>
          <cell r="F13">
            <v>2245762</v>
          </cell>
          <cell r="G13">
            <v>0.19</v>
          </cell>
        </row>
        <row r="14">
          <cell r="A14" t="str">
            <v>DELAWARE</v>
          </cell>
          <cell r="B14">
            <v>24571749</v>
          </cell>
          <cell r="C14">
            <v>17145224</v>
          </cell>
          <cell r="D14">
            <v>0</v>
          </cell>
          <cell r="E14">
            <v>7426525</v>
          </cell>
          <cell r="F14">
            <v>0</v>
          </cell>
          <cell r="G14">
            <v>0.88</v>
          </cell>
        </row>
        <row r="15">
          <cell r="A15" t="str">
            <v>DIST.OF COLUMBIA</v>
          </cell>
          <cell r="B15">
            <v>17255243</v>
          </cell>
          <cell r="C15">
            <v>17255243</v>
          </cell>
          <cell r="D15">
            <v>0</v>
          </cell>
          <cell r="E15">
            <v>0</v>
          </cell>
          <cell r="F15">
            <v>0</v>
          </cell>
          <cell r="G15">
            <v>0.19</v>
          </cell>
        </row>
        <row r="16">
          <cell r="A16" t="str">
            <v>FLORIDA</v>
          </cell>
          <cell r="B16">
            <v>72776893</v>
          </cell>
          <cell r="C16">
            <v>43444074</v>
          </cell>
          <cell r="D16">
            <v>27940570</v>
          </cell>
          <cell r="E16">
            <v>1392249</v>
          </cell>
          <cell r="F16">
            <v>0</v>
          </cell>
          <cell r="G16">
            <v>0.15</v>
          </cell>
        </row>
        <row r="17">
          <cell r="A17" t="str">
            <v>GEORGIA</v>
          </cell>
          <cell r="B17">
            <v>107208919</v>
          </cell>
          <cell r="C17">
            <v>98807957</v>
          </cell>
          <cell r="D17">
            <v>0</v>
          </cell>
          <cell r="E17">
            <v>8400962</v>
          </cell>
          <cell r="F17">
            <v>0</v>
          </cell>
          <cell r="G17">
            <v>0.33</v>
          </cell>
        </row>
        <row r="18">
          <cell r="A18" t="str">
            <v>HAWAII</v>
          </cell>
          <cell r="B18">
            <v>40916583</v>
          </cell>
          <cell r="C18">
            <v>40916583</v>
          </cell>
          <cell r="D18">
            <v>0</v>
          </cell>
          <cell r="E18">
            <v>0</v>
          </cell>
          <cell r="F18">
            <v>0</v>
          </cell>
          <cell r="G18">
            <v>0.71</v>
          </cell>
        </row>
        <row r="19">
          <cell r="A19" t="str">
            <v>IDAHO</v>
          </cell>
          <cell r="B19">
            <v>6636135</v>
          </cell>
          <cell r="C19">
            <v>6345623</v>
          </cell>
          <cell r="D19">
            <v>0</v>
          </cell>
          <cell r="E19">
            <v>290512</v>
          </cell>
          <cell r="F19">
            <v>0</v>
          </cell>
          <cell r="G19">
            <v>0.22</v>
          </cell>
        </row>
        <row r="20">
          <cell r="A20" t="str">
            <v>ILLINOIS</v>
          </cell>
          <cell r="B20">
            <v>62124682</v>
          </cell>
          <cell r="C20">
            <v>59153847</v>
          </cell>
          <cell r="D20">
            <v>0</v>
          </cell>
          <cell r="E20">
            <v>2970835</v>
          </cell>
          <cell r="F20">
            <v>0</v>
          </cell>
          <cell r="G20">
            <v>0.11</v>
          </cell>
        </row>
        <row r="21">
          <cell r="A21" t="str">
            <v>INDIANA</v>
          </cell>
          <cell r="B21">
            <v>108143930</v>
          </cell>
          <cell r="C21">
            <v>114955215</v>
          </cell>
          <cell r="D21">
            <v>0</v>
          </cell>
          <cell r="E21">
            <v>-6811285</v>
          </cell>
          <cell r="F21">
            <v>0</v>
          </cell>
          <cell r="G21">
            <v>0.54</v>
          </cell>
        </row>
        <row r="22">
          <cell r="A22" t="str">
            <v>IOWA</v>
          </cell>
          <cell r="B22">
            <v>38505453</v>
          </cell>
          <cell r="C22">
            <v>38505453</v>
          </cell>
          <cell r="D22">
            <v>0</v>
          </cell>
          <cell r="E22">
            <v>0</v>
          </cell>
          <cell r="F22">
            <v>0</v>
          </cell>
          <cell r="G22">
            <v>0.41</v>
          </cell>
        </row>
        <row r="23">
          <cell r="A23" t="str">
            <v>KANSAS</v>
          </cell>
          <cell r="B23">
            <v>50847441</v>
          </cell>
          <cell r="C23">
            <v>29042335</v>
          </cell>
          <cell r="D23">
            <v>0</v>
          </cell>
          <cell r="E23">
            <v>6481209</v>
          </cell>
          <cell r="F23">
            <v>15323897</v>
          </cell>
          <cell r="G23">
            <v>0.62</v>
          </cell>
        </row>
        <row r="24">
          <cell r="A24" t="str">
            <v>KENTUCKY</v>
          </cell>
          <cell r="B24">
            <v>53224624</v>
          </cell>
          <cell r="C24">
            <v>43671510</v>
          </cell>
          <cell r="D24">
            <v>6514781</v>
          </cell>
          <cell r="E24">
            <v>3038333</v>
          </cell>
          <cell r="F24">
            <v>0</v>
          </cell>
          <cell r="G24">
            <v>0.45</v>
          </cell>
        </row>
        <row r="25">
          <cell r="A25" t="str">
            <v>LOUISIANA</v>
          </cell>
          <cell r="B25">
            <v>60156557</v>
          </cell>
          <cell r="C25">
            <v>59692754</v>
          </cell>
          <cell r="D25">
            <v>0</v>
          </cell>
          <cell r="E25">
            <v>463803</v>
          </cell>
          <cell r="F25">
            <v>0</v>
          </cell>
          <cell r="G25">
            <v>0.26</v>
          </cell>
        </row>
        <row r="26">
          <cell r="A26" t="str">
            <v>MAINE</v>
          </cell>
          <cell r="B26">
            <v>44475153</v>
          </cell>
          <cell r="C26">
            <v>28079126</v>
          </cell>
          <cell r="D26">
            <v>8998797</v>
          </cell>
          <cell r="E26">
            <v>7397230</v>
          </cell>
          <cell r="F26">
            <v>0</v>
          </cell>
          <cell r="G26">
            <v>0.81</v>
          </cell>
        </row>
        <row r="27">
          <cell r="A27" t="str">
            <v>MARYLAND</v>
          </cell>
          <cell r="B27">
            <v>69008738</v>
          </cell>
          <cell r="C27">
            <v>69008738</v>
          </cell>
          <cell r="D27">
            <v>0</v>
          </cell>
          <cell r="E27">
            <v>0</v>
          </cell>
          <cell r="F27">
            <v>0</v>
          </cell>
          <cell r="G27">
            <v>0.38</v>
          </cell>
        </row>
        <row r="28">
          <cell r="A28" t="str">
            <v>MASSACHUSETTS</v>
          </cell>
          <cell r="B28">
            <v>153968175</v>
          </cell>
          <cell r="C28">
            <v>144001809</v>
          </cell>
          <cell r="D28">
            <v>9845418</v>
          </cell>
          <cell r="E28">
            <v>120948</v>
          </cell>
          <cell r="F28">
            <v>0</v>
          </cell>
          <cell r="G28">
            <v>0.46</v>
          </cell>
        </row>
        <row r="29">
          <cell r="A29" t="str">
            <v>MICHIGAN</v>
          </cell>
          <cell r="B29">
            <v>232442380</v>
          </cell>
          <cell r="C29">
            <v>206088132</v>
          </cell>
          <cell r="D29">
            <v>26354248</v>
          </cell>
          <cell r="E29">
            <v>0</v>
          </cell>
          <cell r="F29">
            <v>0</v>
          </cell>
          <cell r="G29">
            <v>0.32</v>
          </cell>
        </row>
        <row r="30">
          <cell r="A30" t="str">
            <v>MINNESOTA</v>
          </cell>
          <cell r="B30">
            <v>134583595</v>
          </cell>
          <cell r="C30">
            <v>134527503</v>
          </cell>
          <cell r="D30">
            <v>0</v>
          </cell>
          <cell r="E30">
            <v>56092</v>
          </cell>
          <cell r="F30">
            <v>0</v>
          </cell>
          <cell r="G30">
            <v>0.42</v>
          </cell>
        </row>
        <row r="31">
          <cell r="A31" t="str">
            <v>MISSISSIPPI</v>
          </cell>
          <cell r="B31">
            <v>61052039</v>
          </cell>
          <cell r="C31">
            <v>34419238</v>
          </cell>
          <cell r="D31">
            <v>7164461</v>
          </cell>
          <cell r="E31">
            <v>19468340</v>
          </cell>
          <cell r="F31">
            <v>0</v>
          </cell>
          <cell r="G31">
            <v>0.62</v>
          </cell>
        </row>
        <row r="32">
          <cell r="A32" t="str">
            <v>MISSOURI</v>
          </cell>
          <cell r="B32">
            <v>68219966</v>
          </cell>
          <cell r="C32">
            <v>68219965</v>
          </cell>
          <cell r="D32">
            <v>0</v>
          </cell>
          <cell r="E32">
            <v>0</v>
          </cell>
          <cell r="F32">
            <v>1</v>
          </cell>
          <cell r="G32">
            <v>0.4</v>
          </cell>
        </row>
        <row r="33">
          <cell r="A33" t="str">
            <v>MONTANA</v>
          </cell>
          <cell r="B33">
            <v>33126623</v>
          </cell>
          <cell r="C33">
            <v>31283345</v>
          </cell>
          <cell r="D33">
            <v>0</v>
          </cell>
          <cell r="E33">
            <v>0</v>
          </cell>
          <cell r="F33">
            <v>1843278</v>
          </cell>
          <cell r="G33">
            <v>0.81</v>
          </cell>
        </row>
        <row r="34">
          <cell r="A34" t="str">
            <v>NEBRASKA</v>
          </cell>
          <cell r="B34">
            <v>36394529</v>
          </cell>
          <cell r="C34">
            <v>36394529</v>
          </cell>
          <cell r="D34">
            <v>0</v>
          </cell>
          <cell r="E34">
            <v>0</v>
          </cell>
          <cell r="F34">
            <v>0</v>
          </cell>
          <cell r="G34">
            <v>0.73</v>
          </cell>
        </row>
        <row r="35">
          <cell r="A35" t="str">
            <v>NEVADA</v>
          </cell>
          <cell r="B35">
            <v>32783810</v>
          </cell>
          <cell r="C35">
            <v>27820235</v>
          </cell>
          <cell r="D35">
            <v>783376</v>
          </cell>
          <cell r="E35">
            <v>490062</v>
          </cell>
          <cell r="F35">
            <v>3690137</v>
          </cell>
          <cell r="G35">
            <v>0.56999999999999995</v>
          </cell>
        </row>
        <row r="36">
          <cell r="A36" t="str">
            <v>NEW HAMPSHIRE</v>
          </cell>
          <cell r="B36">
            <v>20345852</v>
          </cell>
          <cell r="C36">
            <v>22587096</v>
          </cell>
          <cell r="D36">
            <v>0</v>
          </cell>
          <cell r="E36">
            <v>0</v>
          </cell>
          <cell r="F36">
            <v>-2241244</v>
          </cell>
          <cell r="G36">
            <v>0.51</v>
          </cell>
        </row>
        <row r="37">
          <cell r="A37" t="str">
            <v>NEW JERSEY</v>
          </cell>
          <cell r="B37">
            <v>186840569</v>
          </cell>
          <cell r="C37">
            <v>166297462</v>
          </cell>
          <cell r="D37">
            <v>9388750</v>
          </cell>
          <cell r="E37">
            <v>11154357</v>
          </cell>
          <cell r="F37">
            <v>0</v>
          </cell>
          <cell r="G37">
            <v>0.42</v>
          </cell>
        </row>
        <row r="38">
          <cell r="A38" t="str">
            <v>NEW MEXICO</v>
          </cell>
          <cell r="B38">
            <v>63233778</v>
          </cell>
          <cell r="C38">
            <v>62687660</v>
          </cell>
          <cell r="D38">
            <v>0</v>
          </cell>
          <cell r="E38">
            <v>546118</v>
          </cell>
          <cell r="F38">
            <v>0</v>
          </cell>
          <cell r="G38">
            <v>0.7</v>
          </cell>
        </row>
        <row r="39">
          <cell r="A39" t="str">
            <v>NEW YORK</v>
          </cell>
          <cell r="B39">
            <v>1491467227</v>
          </cell>
          <cell r="C39">
            <v>1101636536</v>
          </cell>
          <cell r="D39">
            <v>0</v>
          </cell>
          <cell r="E39">
            <v>0</v>
          </cell>
          <cell r="F39">
            <v>389830691</v>
          </cell>
          <cell r="G39">
            <v>0.54</v>
          </cell>
        </row>
        <row r="40">
          <cell r="A40" t="str">
            <v>NORTH CAROLINA</v>
          </cell>
          <cell r="B40">
            <v>113176702</v>
          </cell>
          <cell r="C40">
            <v>110544210</v>
          </cell>
          <cell r="D40">
            <v>0</v>
          </cell>
          <cell r="E40">
            <v>0</v>
          </cell>
          <cell r="F40">
            <v>2632492</v>
          </cell>
          <cell r="G40">
            <v>0.45</v>
          </cell>
        </row>
        <row r="41">
          <cell r="A41" t="str">
            <v>NORTH DAKOTA</v>
          </cell>
          <cell r="B41">
            <v>19725709</v>
          </cell>
          <cell r="C41">
            <v>9831272</v>
          </cell>
          <cell r="D41">
            <v>952933</v>
          </cell>
          <cell r="E41">
            <v>1089757</v>
          </cell>
          <cell r="F41">
            <v>7851747</v>
          </cell>
          <cell r="G41">
            <v>0.6</v>
          </cell>
        </row>
        <row r="42">
          <cell r="A42" t="str">
            <v>OHIO</v>
          </cell>
          <cell r="B42">
            <v>139269860</v>
          </cell>
          <cell r="C42">
            <v>137924864</v>
          </cell>
          <cell r="D42">
            <v>0</v>
          </cell>
          <cell r="E42">
            <v>1344996</v>
          </cell>
          <cell r="F42">
            <v>0</v>
          </cell>
          <cell r="G42">
            <v>0.23</v>
          </cell>
        </row>
        <row r="43">
          <cell r="A43" t="str">
            <v>OKLAHOMA</v>
          </cell>
          <cell r="B43">
            <v>121710555</v>
          </cell>
          <cell r="C43">
            <v>45669703</v>
          </cell>
          <cell r="D43">
            <v>41389144</v>
          </cell>
          <cell r="E43">
            <v>17182703</v>
          </cell>
          <cell r="F43">
            <v>17469005</v>
          </cell>
          <cell r="G43">
            <v>0.86</v>
          </cell>
        </row>
        <row r="44">
          <cell r="A44" t="str">
            <v>OREGON</v>
          </cell>
          <cell r="B44">
            <v>83751601</v>
          </cell>
          <cell r="C44">
            <v>63047478</v>
          </cell>
          <cell r="D44">
            <v>7225786</v>
          </cell>
          <cell r="E44">
            <v>8698843</v>
          </cell>
          <cell r="F44">
            <v>4779494</v>
          </cell>
          <cell r="G44">
            <v>0.54</v>
          </cell>
        </row>
        <row r="45">
          <cell r="A45" t="str">
            <v>PENNSYLVANIA</v>
          </cell>
          <cell r="B45">
            <v>157685533</v>
          </cell>
          <cell r="C45">
            <v>146881618</v>
          </cell>
          <cell r="D45">
            <v>0</v>
          </cell>
          <cell r="E45">
            <v>10803915</v>
          </cell>
          <cell r="F45">
            <v>0</v>
          </cell>
          <cell r="G45">
            <v>0.22</v>
          </cell>
        </row>
        <row r="46">
          <cell r="A46" t="str">
            <v>RHODE ISLAND</v>
          </cell>
          <cell r="B46">
            <v>60069400</v>
          </cell>
          <cell r="C46">
            <v>59818483</v>
          </cell>
          <cell r="D46">
            <v>0</v>
          </cell>
          <cell r="E46">
            <v>250917</v>
          </cell>
          <cell r="F46">
            <v>0</v>
          </cell>
          <cell r="G46">
            <v>0.7</v>
          </cell>
        </row>
        <row r="47">
          <cell r="A47" t="str">
            <v>SOUTH CAROLINA</v>
          </cell>
          <cell r="B47">
            <v>36737542</v>
          </cell>
          <cell r="C47">
            <v>34497529</v>
          </cell>
          <cell r="D47">
            <v>0</v>
          </cell>
          <cell r="E47">
            <v>2240013</v>
          </cell>
          <cell r="F47">
            <v>0</v>
          </cell>
          <cell r="G47">
            <v>0.33</v>
          </cell>
        </row>
        <row r="48">
          <cell r="A48" t="str">
            <v>SOUTH DAKOTA</v>
          </cell>
          <cell r="B48">
            <v>12755031</v>
          </cell>
          <cell r="C48">
            <v>5714560</v>
          </cell>
          <cell r="D48">
            <v>0</v>
          </cell>
          <cell r="E48">
            <v>0</v>
          </cell>
          <cell r="F48">
            <v>7040471</v>
          </cell>
          <cell r="G48">
            <v>0.71</v>
          </cell>
        </row>
        <row r="49">
          <cell r="A49" t="str">
            <v>TENNESSEE</v>
          </cell>
          <cell r="B49">
            <v>129962815</v>
          </cell>
          <cell r="C49">
            <v>119789642</v>
          </cell>
          <cell r="D49">
            <v>8298169</v>
          </cell>
          <cell r="E49">
            <v>1875004</v>
          </cell>
          <cell r="F49">
            <v>0</v>
          </cell>
          <cell r="G49">
            <v>0.7</v>
          </cell>
        </row>
        <row r="50">
          <cell r="A50" t="str">
            <v>TEXAS</v>
          </cell>
          <cell r="B50">
            <v>291860735</v>
          </cell>
          <cell r="C50">
            <v>210241163</v>
          </cell>
          <cell r="D50">
            <v>284760</v>
          </cell>
          <cell r="E50">
            <v>7560934</v>
          </cell>
          <cell r="F50">
            <v>73773878</v>
          </cell>
          <cell r="G50">
            <v>0.44</v>
          </cell>
        </row>
        <row r="51">
          <cell r="A51" t="str">
            <v>UTAH</v>
          </cell>
          <cell r="B51">
            <v>49133210</v>
          </cell>
          <cell r="C51">
            <v>41857536</v>
          </cell>
          <cell r="D51">
            <v>5081585</v>
          </cell>
          <cell r="E51">
            <v>2194089</v>
          </cell>
          <cell r="F51">
            <v>0</v>
          </cell>
          <cell r="G51">
            <v>0.46</v>
          </cell>
        </row>
        <row r="52">
          <cell r="A52" t="str">
            <v>VERMONT</v>
          </cell>
          <cell r="B52">
            <v>25713338</v>
          </cell>
          <cell r="C52">
            <v>21475277</v>
          </cell>
          <cell r="D52">
            <v>0</v>
          </cell>
          <cell r="E52">
            <v>4238061</v>
          </cell>
          <cell r="F52">
            <v>0</v>
          </cell>
          <cell r="G52">
            <v>0.74</v>
          </cell>
        </row>
        <row r="53">
          <cell r="A53" t="str">
            <v>VIRGINIA</v>
          </cell>
          <cell r="B53">
            <v>66084470</v>
          </cell>
          <cell r="C53">
            <v>66084470</v>
          </cell>
          <cell r="D53">
            <v>0</v>
          </cell>
          <cell r="E53">
            <v>0</v>
          </cell>
          <cell r="F53">
            <v>0</v>
          </cell>
          <cell r="G53">
            <v>0.46</v>
          </cell>
        </row>
        <row r="54">
          <cell r="A54" t="str">
            <v>WASHINGTON</v>
          </cell>
          <cell r="B54">
            <v>102296180</v>
          </cell>
          <cell r="C54">
            <v>102296180</v>
          </cell>
          <cell r="D54">
            <v>0</v>
          </cell>
          <cell r="E54">
            <v>0</v>
          </cell>
          <cell r="F54">
            <v>0</v>
          </cell>
          <cell r="G54">
            <v>0.33</v>
          </cell>
        </row>
        <row r="55">
          <cell r="A55" t="str">
            <v>WEST VIRGINIA</v>
          </cell>
          <cell r="B55">
            <v>62729620</v>
          </cell>
          <cell r="C55">
            <v>43446368</v>
          </cell>
          <cell r="D55">
            <v>1936232</v>
          </cell>
          <cell r="E55">
            <v>17347020</v>
          </cell>
          <cell r="F55">
            <v>0</v>
          </cell>
          <cell r="G55">
            <v>0.51</v>
          </cell>
        </row>
        <row r="56">
          <cell r="A56" t="str">
            <v>WISCONSIN</v>
          </cell>
          <cell r="B56">
            <v>68684895</v>
          </cell>
          <cell r="C56">
            <v>68684893</v>
          </cell>
          <cell r="D56">
            <v>0</v>
          </cell>
          <cell r="E56">
            <v>2</v>
          </cell>
          <cell r="F56">
            <v>0</v>
          </cell>
          <cell r="G56">
            <v>0.21</v>
          </cell>
        </row>
        <row r="57">
          <cell r="A57" t="str">
            <v>WYOMING</v>
          </cell>
          <cell r="B57">
            <v>4866769</v>
          </cell>
          <cell r="C57">
            <v>7487128</v>
          </cell>
          <cell r="D57">
            <v>-2620359</v>
          </cell>
          <cell r="E57">
            <v>0</v>
          </cell>
          <cell r="F57">
            <v>0</v>
          </cell>
          <cell r="G57">
            <v>0.12</v>
          </cell>
        </row>
        <row r="58">
          <cell r="A58" t="str">
            <v>TOTAL</v>
          </cell>
          <cell r="B58">
            <v>7271427945</v>
          </cell>
          <cell r="C58">
            <v>5820242915</v>
          </cell>
          <cell r="D58">
            <v>336357419</v>
          </cell>
          <cell r="E58">
            <v>313222155</v>
          </cell>
          <cell r="F58">
            <v>801605456</v>
          </cell>
          <cell r="G58" t="str">
            <v>-</v>
          </cell>
        </row>
        <row r="59">
          <cell r="A59" t="str">
            <v>Percentage 1/</v>
          </cell>
          <cell r="B59">
            <v>1</v>
          </cell>
          <cell r="C59">
            <v>0.8</v>
          </cell>
          <cell r="D59">
            <v>0.05</v>
          </cell>
          <cell r="E59">
            <v>0.04</v>
          </cell>
          <cell r="F59">
            <v>0.11</v>
          </cell>
          <cell r="G59" t="str">
            <v>-</v>
          </cell>
        </row>
        <row r="60">
          <cell r="A60" t="str">
            <v>Percentage 2/</v>
          </cell>
          <cell r="B60">
            <v>0.45</v>
          </cell>
          <cell r="C60">
            <v>0.36</v>
          </cell>
          <cell r="D60">
            <v>0.02</v>
          </cell>
          <cell r="E60">
            <v>0.02</v>
          </cell>
          <cell r="F60">
            <v>0.05</v>
          </cell>
          <cell r="G60" t="str">
            <v>-</v>
          </cell>
        </row>
        <row r="61">
          <cell r="A61" t="str">
            <v>1/ The percentages shown are calculated as a proportion of total TANF expenditures on assistance.</v>
          </cell>
        </row>
        <row r="62">
          <cell r="A62" t="str">
            <v>2/ The percentages shown are calculated as a proportion of total TANF expenditures (Line 7).</v>
          </cell>
        </row>
      </sheetData>
      <sheetData sheetId="9">
        <row r="7">
          <cell r="A7" t="str">
            <v>ALABAMA</v>
          </cell>
          <cell r="B7">
            <v>82347108</v>
          </cell>
          <cell r="C7">
            <v>6615763</v>
          </cell>
          <cell r="D7">
            <v>0</v>
          </cell>
          <cell r="E7">
            <v>743404</v>
          </cell>
          <cell r="F7">
            <v>5872359</v>
          </cell>
          <cell r="G7">
            <v>35021686</v>
          </cell>
          <cell r="H7">
            <v>440963</v>
          </cell>
          <cell r="I7">
            <v>0</v>
          </cell>
          <cell r="J7">
            <v>0</v>
          </cell>
          <cell r="K7">
            <v>0</v>
          </cell>
          <cell r="L7">
            <v>0</v>
          </cell>
          <cell r="M7">
            <v>0</v>
          </cell>
        </row>
        <row r="8">
          <cell r="A8" t="str">
            <v>ALASKA</v>
          </cell>
          <cell r="B8">
            <v>21879601</v>
          </cell>
          <cell r="C8">
            <v>9835687</v>
          </cell>
          <cell r="D8">
            <v>66488</v>
          </cell>
          <cell r="E8">
            <v>9250</v>
          </cell>
          <cell r="F8">
            <v>9759949</v>
          </cell>
          <cell r="G8">
            <v>2019000</v>
          </cell>
          <cell r="H8">
            <v>193747</v>
          </cell>
          <cell r="I8">
            <v>0</v>
          </cell>
          <cell r="J8">
            <v>0</v>
          </cell>
          <cell r="K8">
            <v>0</v>
          </cell>
          <cell r="L8">
            <v>942716</v>
          </cell>
          <cell r="M8">
            <v>0</v>
          </cell>
        </row>
        <row r="9">
          <cell r="A9" t="str">
            <v>ARIZONA</v>
          </cell>
          <cell r="B9">
            <v>134334221</v>
          </cell>
          <cell r="C9">
            <v>18753623</v>
          </cell>
          <cell r="D9">
            <v>30434</v>
          </cell>
          <cell r="E9">
            <v>60928</v>
          </cell>
          <cell r="F9">
            <v>18662261</v>
          </cell>
          <cell r="G9">
            <v>32321232</v>
          </cell>
          <cell r="H9">
            <v>1921920</v>
          </cell>
          <cell r="I9">
            <v>0</v>
          </cell>
          <cell r="J9">
            <v>0</v>
          </cell>
          <cell r="K9">
            <v>0</v>
          </cell>
          <cell r="L9">
            <v>0</v>
          </cell>
          <cell r="M9">
            <v>27743747</v>
          </cell>
        </row>
        <row r="10">
          <cell r="A10" t="str">
            <v>ARKANSAS</v>
          </cell>
          <cell r="B10">
            <v>17867598</v>
          </cell>
          <cell r="C10">
            <v>6713170</v>
          </cell>
          <cell r="D10">
            <v>32241</v>
          </cell>
          <cell r="E10">
            <v>216098</v>
          </cell>
          <cell r="F10">
            <v>6464831</v>
          </cell>
          <cell r="G10">
            <v>4163</v>
          </cell>
          <cell r="H10">
            <v>3768075</v>
          </cell>
          <cell r="I10">
            <v>357934</v>
          </cell>
          <cell r="J10">
            <v>0</v>
          </cell>
          <cell r="K10">
            <v>0</v>
          </cell>
          <cell r="L10">
            <v>0</v>
          </cell>
          <cell r="M10">
            <v>0</v>
          </cell>
        </row>
        <row r="11">
          <cell r="A11" t="str">
            <v>CALIFORNIA</v>
          </cell>
          <cell r="B11">
            <v>1518839106</v>
          </cell>
          <cell r="C11">
            <v>374818651</v>
          </cell>
          <cell r="D11">
            <v>66959</v>
          </cell>
          <cell r="E11">
            <v>21716197</v>
          </cell>
          <cell r="F11">
            <v>353035495</v>
          </cell>
          <cell r="G11">
            <v>311232721</v>
          </cell>
          <cell r="H11">
            <v>26341022</v>
          </cell>
          <cell r="I11">
            <v>0</v>
          </cell>
          <cell r="J11">
            <v>0</v>
          </cell>
          <cell r="K11">
            <v>0</v>
          </cell>
          <cell r="L11">
            <v>1566934</v>
          </cell>
          <cell r="M11">
            <v>0</v>
          </cell>
        </row>
        <row r="12">
          <cell r="A12" t="str">
            <v>COLORADO</v>
          </cell>
          <cell r="B12">
            <v>68106268</v>
          </cell>
          <cell r="C12">
            <v>869149</v>
          </cell>
          <cell r="D12">
            <v>5349</v>
          </cell>
          <cell r="E12">
            <v>754151</v>
          </cell>
          <cell r="F12">
            <v>109649</v>
          </cell>
          <cell r="G12">
            <v>1002329</v>
          </cell>
          <cell r="H12">
            <v>2481721</v>
          </cell>
          <cell r="I12">
            <v>0</v>
          </cell>
          <cell r="J12">
            <v>0</v>
          </cell>
          <cell r="K12">
            <v>0</v>
          </cell>
          <cell r="L12">
            <v>5357134</v>
          </cell>
          <cell r="M12">
            <v>1686366</v>
          </cell>
        </row>
        <row r="13">
          <cell r="A13" t="str">
            <v>CONNECTICUT</v>
          </cell>
          <cell r="B13">
            <v>205799687</v>
          </cell>
          <cell r="C13">
            <v>16815051</v>
          </cell>
          <cell r="D13">
            <v>0</v>
          </cell>
          <cell r="E13">
            <v>16205859</v>
          </cell>
          <cell r="F13">
            <v>609192</v>
          </cell>
          <cell r="G13">
            <v>1</v>
          </cell>
          <cell r="H13">
            <v>4262177</v>
          </cell>
          <cell r="I13">
            <v>0</v>
          </cell>
          <cell r="J13">
            <v>0</v>
          </cell>
          <cell r="K13">
            <v>0</v>
          </cell>
          <cell r="L13">
            <v>22218</v>
          </cell>
          <cell r="M13">
            <v>16448365</v>
          </cell>
        </row>
        <row r="14">
          <cell r="A14" t="str">
            <v>DELAWARE</v>
          </cell>
          <cell r="B14">
            <v>3211681</v>
          </cell>
          <cell r="C14">
            <v>0</v>
          </cell>
          <cell r="D14">
            <v>0</v>
          </cell>
          <cell r="E14">
            <v>0</v>
          </cell>
          <cell r="F14">
            <v>0</v>
          </cell>
          <cell r="G14">
            <v>0</v>
          </cell>
          <cell r="H14">
            <v>0</v>
          </cell>
          <cell r="I14">
            <v>0</v>
          </cell>
          <cell r="J14">
            <v>0</v>
          </cell>
          <cell r="K14">
            <v>0</v>
          </cell>
          <cell r="L14">
            <v>0</v>
          </cell>
          <cell r="M14">
            <v>0</v>
          </cell>
        </row>
        <row r="15">
          <cell r="A15" t="str">
            <v>DIST.OF COLUMBIA</v>
          </cell>
          <cell r="B15">
            <v>73856534</v>
          </cell>
          <cell r="C15">
            <v>23000830</v>
          </cell>
          <cell r="D15">
            <v>0</v>
          </cell>
          <cell r="E15">
            <v>3232776</v>
          </cell>
          <cell r="F15">
            <v>19768054</v>
          </cell>
          <cell r="G15">
            <v>24491986</v>
          </cell>
          <cell r="H15">
            <v>0</v>
          </cell>
          <cell r="I15">
            <v>0</v>
          </cell>
          <cell r="J15">
            <v>0</v>
          </cell>
          <cell r="K15">
            <v>0</v>
          </cell>
          <cell r="L15">
            <v>0</v>
          </cell>
          <cell r="M15">
            <v>0</v>
          </cell>
        </row>
        <row r="16">
          <cell r="A16" t="str">
            <v>FLORIDA</v>
          </cell>
          <cell r="B16">
            <v>410791375</v>
          </cell>
          <cell r="C16">
            <v>91110340</v>
          </cell>
          <cell r="D16">
            <v>66150</v>
          </cell>
          <cell r="E16">
            <v>2066362</v>
          </cell>
          <cell r="F16">
            <v>88977828</v>
          </cell>
          <cell r="G16">
            <v>87928075</v>
          </cell>
          <cell r="H16">
            <v>4794302</v>
          </cell>
          <cell r="I16">
            <v>0</v>
          </cell>
          <cell r="J16">
            <v>0</v>
          </cell>
          <cell r="K16">
            <v>0</v>
          </cell>
          <cell r="L16">
            <v>905759</v>
          </cell>
          <cell r="M16">
            <v>0</v>
          </cell>
        </row>
        <row r="17">
          <cell r="A17" t="str">
            <v>GEORGIA</v>
          </cell>
          <cell r="B17">
            <v>218919710</v>
          </cell>
          <cell r="C17">
            <v>82313435</v>
          </cell>
          <cell r="D17">
            <v>-8888</v>
          </cell>
          <cell r="E17">
            <v>1692865</v>
          </cell>
          <cell r="F17">
            <v>80629458</v>
          </cell>
          <cell r="G17">
            <v>0</v>
          </cell>
          <cell r="H17">
            <v>0</v>
          </cell>
          <cell r="I17">
            <v>0</v>
          </cell>
          <cell r="J17">
            <v>0</v>
          </cell>
          <cell r="K17">
            <v>0</v>
          </cell>
          <cell r="L17">
            <v>2448077</v>
          </cell>
          <cell r="M17">
            <v>32960368</v>
          </cell>
        </row>
        <row r="18">
          <cell r="A18" t="str">
            <v>HAWAII</v>
          </cell>
          <cell r="B18">
            <v>16616800</v>
          </cell>
          <cell r="C18">
            <v>7128320</v>
          </cell>
          <cell r="D18">
            <v>0</v>
          </cell>
          <cell r="E18">
            <v>183412</v>
          </cell>
          <cell r="F18">
            <v>6944908</v>
          </cell>
          <cell r="G18">
            <v>0</v>
          </cell>
          <cell r="H18">
            <v>1096719</v>
          </cell>
          <cell r="I18">
            <v>0</v>
          </cell>
          <cell r="J18">
            <v>0</v>
          </cell>
          <cell r="K18">
            <v>0</v>
          </cell>
          <cell r="L18">
            <v>0</v>
          </cell>
          <cell r="M18">
            <v>0</v>
          </cell>
        </row>
        <row r="19">
          <cell r="A19" t="str">
            <v>IDAHO</v>
          </cell>
          <cell r="B19">
            <v>23479757</v>
          </cell>
          <cell r="C19">
            <v>5647839</v>
          </cell>
          <cell r="D19">
            <v>0</v>
          </cell>
          <cell r="E19">
            <v>0</v>
          </cell>
          <cell r="F19">
            <v>5647839</v>
          </cell>
          <cell r="G19">
            <v>1462112</v>
          </cell>
          <cell r="H19">
            <v>0</v>
          </cell>
          <cell r="I19">
            <v>0</v>
          </cell>
          <cell r="J19">
            <v>0</v>
          </cell>
          <cell r="K19">
            <v>0</v>
          </cell>
          <cell r="L19">
            <v>1663279</v>
          </cell>
          <cell r="M19">
            <v>0</v>
          </cell>
        </row>
        <row r="20">
          <cell r="A20" t="str">
            <v>ILLINOIS</v>
          </cell>
          <cell r="B20">
            <v>502429793</v>
          </cell>
          <cell r="C20">
            <v>76231099</v>
          </cell>
          <cell r="D20">
            <v>0</v>
          </cell>
          <cell r="E20">
            <v>57750657</v>
          </cell>
          <cell r="F20">
            <v>18480442</v>
          </cell>
          <cell r="G20">
            <v>152662453</v>
          </cell>
          <cell r="H20">
            <v>1060889</v>
          </cell>
          <cell r="I20">
            <v>0</v>
          </cell>
          <cell r="J20">
            <v>0</v>
          </cell>
          <cell r="K20">
            <v>0</v>
          </cell>
          <cell r="L20">
            <v>0</v>
          </cell>
          <cell r="M20">
            <v>153753033</v>
          </cell>
        </row>
        <row r="21">
          <cell r="A21" t="str">
            <v>INDIANA</v>
          </cell>
          <cell r="B21">
            <v>91652267</v>
          </cell>
          <cell r="C21">
            <v>12067830</v>
          </cell>
          <cell r="D21">
            <v>0</v>
          </cell>
          <cell r="E21">
            <v>1591148</v>
          </cell>
          <cell r="F21">
            <v>10476682</v>
          </cell>
          <cell r="G21">
            <v>2127</v>
          </cell>
          <cell r="H21">
            <v>2546177</v>
          </cell>
          <cell r="I21">
            <v>0</v>
          </cell>
          <cell r="J21">
            <v>0</v>
          </cell>
          <cell r="K21">
            <v>0</v>
          </cell>
          <cell r="L21">
            <v>0</v>
          </cell>
          <cell r="M21">
            <v>0</v>
          </cell>
        </row>
        <row r="22">
          <cell r="A22" t="str">
            <v>IOWA</v>
          </cell>
          <cell r="B22">
            <v>55629960</v>
          </cell>
          <cell r="C22">
            <v>12277723</v>
          </cell>
          <cell r="D22">
            <v>-19920397</v>
          </cell>
          <cell r="E22">
            <v>0</v>
          </cell>
          <cell r="F22">
            <v>32198120</v>
          </cell>
          <cell r="G22">
            <v>5113184</v>
          </cell>
          <cell r="H22">
            <v>831221</v>
          </cell>
          <cell r="I22">
            <v>0</v>
          </cell>
          <cell r="J22">
            <v>0</v>
          </cell>
          <cell r="K22">
            <v>0</v>
          </cell>
          <cell r="L22">
            <v>395132</v>
          </cell>
          <cell r="M22">
            <v>0</v>
          </cell>
        </row>
        <row r="23">
          <cell r="A23" t="str">
            <v>KANSAS</v>
          </cell>
          <cell r="B23">
            <v>30852937</v>
          </cell>
          <cell r="C23">
            <v>9240069</v>
          </cell>
          <cell r="D23">
            <v>0</v>
          </cell>
          <cell r="E23">
            <v>115973</v>
          </cell>
          <cell r="F23">
            <v>9124096</v>
          </cell>
          <cell r="G23">
            <v>0</v>
          </cell>
          <cell r="H23">
            <v>0</v>
          </cell>
          <cell r="I23">
            <v>0</v>
          </cell>
          <cell r="J23">
            <v>0</v>
          </cell>
          <cell r="K23">
            <v>0</v>
          </cell>
          <cell r="L23">
            <v>0</v>
          </cell>
          <cell r="M23">
            <v>0</v>
          </cell>
        </row>
        <row r="24">
          <cell r="A24" t="str">
            <v>KENTUCKY</v>
          </cell>
          <cell r="B24">
            <v>65917218</v>
          </cell>
          <cell r="C24">
            <v>28225933</v>
          </cell>
          <cell r="D24">
            <v>1101849</v>
          </cell>
          <cell r="E24">
            <v>3444531</v>
          </cell>
          <cell r="F24">
            <v>23679553</v>
          </cell>
          <cell r="G24">
            <v>6835102</v>
          </cell>
          <cell r="H24">
            <v>1348537</v>
          </cell>
          <cell r="I24">
            <v>0</v>
          </cell>
          <cell r="J24">
            <v>0</v>
          </cell>
          <cell r="K24">
            <v>0</v>
          </cell>
          <cell r="L24">
            <v>0</v>
          </cell>
          <cell r="M24">
            <v>0</v>
          </cell>
        </row>
        <row r="25">
          <cell r="A25" t="str">
            <v>LOUISIANA</v>
          </cell>
          <cell r="B25">
            <v>167455074</v>
          </cell>
          <cell r="C25">
            <v>36664070</v>
          </cell>
          <cell r="D25">
            <v>0</v>
          </cell>
          <cell r="E25">
            <v>26689928</v>
          </cell>
          <cell r="F25">
            <v>9974142</v>
          </cell>
          <cell r="G25">
            <v>2920266</v>
          </cell>
          <cell r="H25">
            <v>7909765</v>
          </cell>
          <cell r="I25">
            <v>708234</v>
          </cell>
          <cell r="J25">
            <v>0</v>
          </cell>
          <cell r="K25">
            <v>0</v>
          </cell>
          <cell r="L25">
            <v>7981765</v>
          </cell>
          <cell r="M25">
            <v>0</v>
          </cell>
        </row>
        <row r="26">
          <cell r="A26" t="str">
            <v>MAINE</v>
          </cell>
          <cell r="B26">
            <v>10493435</v>
          </cell>
          <cell r="C26">
            <v>64493</v>
          </cell>
          <cell r="D26">
            <v>-993709</v>
          </cell>
          <cell r="E26">
            <v>0</v>
          </cell>
          <cell r="F26">
            <v>1058202</v>
          </cell>
          <cell r="G26">
            <v>0</v>
          </cell>
          <cell r="H26">
            <v>3437533</v>
          </cell>
          <cell r="I26">
            <v>0</v>
          </cell>
          <cell r="J26">
            <v>0</v>
          </cell>
          <cell r="K26">
            <v>0</v>
          </cell>
          <cell r="L26">
            <v>886890</v>
          </cell>
          <cell r="M26">
            <v>0</v>
          </cell>
        </row>
        <row r="27">
          <cell r="A27" t="str">
            <v>MARYLAND</v>
          </cell>
          <cell r="B27">
            <v>114124211</v>
          </cell>
          <cell r="C27">
            <v>44148144</v>
          </cell>
          <cell r="D27">
            <v>1344382</v>
          </cell>
          <cell r="E27">
            <v>10473830</v>
          </cell>
          <cell r="F27">
            <v>32329932</v>
          </cell>
          <cell r="G27">
            <v>1651300</v>
          </cell>
          <cell r="H27">
            <v>7707649</v>
          </cell>
          <cell r="I27">
            <v>224400</v>
          </cell>
          <cell r="J27">
            <v>0</v>
          </cell>
          <cell r="K27">
            <v>0</v>
          </cell>
          <cell r="L27">
            <v>583592</v>
          </cell>
          <cell r="M27">
            <v>0</v>
          </cell>
        </row>
        <row r="28">
          <cell r="A28" t="str">
            <v>MASSACHUSETTS</v>
          </cell>
          <cell r="B28">
            <v>183748474</v>
          </cell>
          <cell r="C28">
            <v>11131305</v>
          </cell>
          <cell r="D28">
            <v>2140846</v>
          </cell>
          <cell r="E28">
            <v>5833379</v>
          </cell>
          <cell r="F28">
            <v>3157080</v>
          </cell>
          <cell r="G28">
            <v>115767199</v>
          </cell>
          <cell r="H28">
            <v>1525107</v>
          </cell>
          <cell r="I28">
            <v>0</v>
          </cell>
          <cell r="J28">
            <v>0</v>
          </cell>
          <cell r="K28">
            <v>0</v>
          </cell>
          <cell r="L28">
            <v>6988112</v>
          </cell>
          <cell r="M28">
            <v>0</v>
          </cell>
        </row>
        <row r="29">
          <cell r="A29" t="str">
            <v>MICHIGAN</v>
          </cell>
          <cell r="B29">
            <v>503293223</v>
          </cell>
          <cell r="C29">
            <v>46497103</v>
          </cell>
          <cell r="D29">
            <v>0</v>
          </cell>
          <cell r="E29">
            <v>0</v>
          </cell>
          <cell r="F29">
            <v>46497103</v>
          </cell>
          <cell r="G29">
            <v>109555211</v>
          </cell>
          <cell r="H29">
            <v>1304464</v>
          </cell>
          <cell r="I29">
            <v>445194</v>
          </cell>
          <cell r="J29">
            <v>0</v>
          </cell>
          <cell r="K29">
            <v>0</v>
          </cell>
          <cell r="L29">
            <v>15740620</v>
          </cell>
          <cell r="M29">
            <v>57690882</v>
          </cell>
        </row>
        <row r="30">
          <cell r="A30" t="str">
            <v>MINNESOTA</v>
          </cell>
          <cell r="B30">
            <v>182605046</v>
          </cell>
          <cell r="C30">
            <v>76623633</v>
          </cell>
          <cell r="D30">
            <v>0</v>
          </cell>
          <cell r="E30">
            <v>2731084</v>
          </cell>
          <cell r="F30">
            <v>73892549</v>
          </cell>
          <cell r="G30">
            <v>3620</v>
          </cell>
          <cell r="H30">
            <v>3567556</v>
          </cell>
          <cell r="I30">
            <v>0</v>
          </cell>
          <cell r="J30">
            <v>30347755</v>
          </cell>
          <cell r="K30">
            <v>0</v>
          </cell>
          <cell r="L30">
            <v>26883465</v>
          </cell>
          <cell r="M30">
            <v>0</v>
          </cell>
        </row>
        <row r="31">
          <cell r="A31" t="str">
            <v>MISSISSIPPI</v>
          </cell>
          <cell r="B31">
            <v>37235055</v>
          </cell>
          <cell r="C31">
            <v>16227237</v>
          </cell>
          <cell r="D31">
            <v>0</v>
          </cell>
          <cell r="E31">
            <v>-133719</v>
          </cell>
          <cell r="F31">
            <v>16360956</v>
          </cell>
          <cell r="G31">
            <v>-3532626</v>
          </cell>
          <cell r="H31">
            <v>1166504</v>
          </cell>
          <cell r="I31">
            <v>0</v>
          </cell>
          <cell r="J31">
            <v>0</v>
          </cell>
          <cell r="K31">
            <v>0</v>
          </cell>
          <cell r="L31">
            <v>0</v>
          </cell>
          <cell r="M31">
            <v>0</v>
          </cell>
        </row>
        <row r="32">
          <cell r="A32" t="str">
            <v>MISSOURI</v>
          </cell>
          <cell r="B32">
            <v>102244162</v>
          </cell>
          <cell r="C32">
            <v>23213594</v>
          </cell>
          <cell r="D32">
            <v>26909</v>
          </cell>
          <cell r="E32">
            <v>1153149</v>
          </cell>
          <cell r="F32">
            <v>22033536</v>
          </cell>
          <cell r="G32">
            <v>0</v>
          </cell>
          <cell r="H32">
            <v>0</v>
          </cell>
          <cell r="I32">
            <v>0</v>
          </cell>
          <cell r="J32">
            <v>0</v>
          </cell>
          <cell r="K32">
            <v>0</v>
          </cell>
          <cell r="L32">
            <v>0</v>
          </cell>
          <cell r="M32">
            <v>67879909</v>
          </cell>
        </row>
        <row r="33">
          <cell r="A33" t="str">
            <v>MONTANA</v>
          </cell>
          <cell r="B33">
            <v>7755375</v>
          </cell>
          <cell r="C33">
            <v>504811</v>
          </cell>
          <cell r="D33">
            <v>0</v>
          </cell>
          <cell r="E33">
            <v>552363</v>
          </cell>
          <cell r="F33">
            <v>-47552</v>
          </cell>
          <cell r="G33">
            <v>162422</v>
          </cell>
          <cell r="H33">
            <v>0</v>
          </cell>
          <cell r="I33">
            <v>15847</v>
          </cell>
          <cell r="J33">
            <v>0</v>
          </cell>
          <cell r="K33">
            <v>0</v>
          </cell>
          <cell r="L33">
            <v>568999</v>
          </cell>
          <cell r="M33">
            <v>1731512</v>
          </cell>
        </row>
        <row r="34">
          <cell r="A34" t="str">
            <v>NEBRASKA</v>
          </cell>
          <cell r="B34">
            <v>13581968</v>
          </cell>
          <cell r="C34">
            <v>9098005</v>
          </cell>
          <cell r="D34">
            <v>18478553</v>
          </cell>
          <cell r="E34">
            <v>0</v>
          </cell>
          <cell r="F34">
            <v>-9380548</v>
          </cell>
          <cell r="G34">
            <v>0</v>
          </cell>
          <cell r="H34">
            <v>0</v>
          </cell>
          <cell r="I34">
            <v>0</v>
          </cell>
          <cell r="J34">
            <v>0</v>
          </cell>
          <cell r="K34">
            <v>0</v>
          </cell>
          <cell r="L34">
            <v>0</v>
          </cell>
          <cell r="M34">
            <v>0</v>
          </cell>
        </row>
        <row r="35">
          <cell r="A35" t="str">
            <v>NEVADA</v>
          </cell>
          <cell r="B35">
            <v>24863464</v>
          </cell>
          <cell r="C35">
            <v>2395208</v>
          </cell>
          <cell r="D35">
            <v>0</v>
          </cell>
          <cell r="E35">
            <v>0</v>
          </cell>
          <cell r="F35">
            <v>2395208</v>
          </cell>
          <cell r="G35">
            <v>667320</v>
          </cell>
          <cell r="H35">
            <v>387917</v>
          </cell>
          <cell r="I35">
            <v>0</v>
          </cell>
          <cell r="J35">
            <v>0</v>
          </cell>
          <cell r="K35">
            <v>0</v>
          </cell>
          <cell r="L35">
            <v>51320</v>
          </cell>
          <cell r="M35">
            <v>1609938</v>
          </cell>
        </row>
        <row r="36">
          <cell r="A36" t="str">
            <v>NEW HAMPSHIRE</v>
          </cell>
          <cell r="B36">
            <v>19814842</v>
          </cell>
          <cell r="C36">
            <v>4277418</v>
          </cell>
          <cell r="D36">
            <v>0</v>
          </cell>
          <cell r="E36">
            <v>695925</v>
          </cell>
          <cell r="F36">
            <v>3581493</v>
          </cell>
          <cell r="G36">
            <v>0</v>
          </cell>
          <cell r="H36">
            <v>736772</v>
          </cell>
          <cell r="I36">
            <v>51815</v>
          </cell>
          <cell r="J36">
            <v>0</v>
          </cell>
          <cell r="K36">
            <v>0</v>
          </cell>
          <cell r="L36">
            <v>0</v>
          </cell>
          <cell r="M36">
            <v>1728902</v>
          </cell>
        </row>
        <row r="37">
          <cell r="A37" t="str">
            <v>NEW JERSEY</v>
          </cell>
          <cell r="B37">
            <v>257416165</v>
          </cell>
          <cell r="C37">
            <v>83289993</v>
          </cell>
          <cell r="D37">
            <v>0</v>
          </cell>
          <cell r="E37">
            <v>2644827</v>
          </cell>
          <cell r="F37">
            <v>80645166</v>
          </cell>
          <cell r="G37">
            <v>0</v>
          </cell>
          <cell r="H37">
            <v>2942820</v>
          </cell>
          <cell r="I37">
            <v>0</v>
          </cell>
          <cell r="J37">
            <v>70000000</v>
          </cell>
          <cell r="K37">
            <v>0</v>
          </cell>
          <cell r="L37">
            <v>2251994</v>
          </cell>
          <cell r="M37">
            <v>12849614</v>
          </cell>
        </row>
        <row r="38">
          <cell r="A38" t="str">
            <v>NEW MEXICO</v>
          </cell>
          <cell r="B38">
            <v>27189092</v>
          </cell>
          <cell r="C38">
            <v>13747356</v>
          </cell>
          <cell r="D38">
            <v>767445</v>
          </cell>
          <cell r="E38">
            <v>0</v>
          </cell>
          <cell r="F38">
            <v>12979911</v>
          </cell>
          <cell r="G38">
            <v>0</v>
          </cell>
          <cell r="H38">
            <v>1341293</v>
          </cell>
          <cell r="I38">
            <v>0</v>
          </cell>
          <cell r="J38">
            <v>0</v>
          </cell>
          <cell r="K38">
            <v>0</v>
          </cell>
          <cell r="L38">
            <v>0</v>
          </cell>
          <cell r="M38">
            <v>0</v>
          </cell>
        </row>
        <row r="39">
          <cell r="A39" t="str">
            <v>NEW YORK</v>
          </cell>
          <cell r="B39">
            <v>1291730586</v>
          </cell>
          <cell r="C39">
            <v>226244454</v>
          </cell>
          <cell r="D39">
            <v>14952135</v>
          </cell>
          <cell r="E39">
            <v>14966922</v>
          </cell>
          <cell r="F39">
            <v>196325397</v>
          </cell>
          <cell r="G39">
            <v>0</v>
          </cell>
          <cell r="H39">
            <v>9084475</v>
          </cell>
          <cell r="I39">
            <v>0</v>
          </cell>
          <cell r="J39">
            <v>0</v>
          </cell>
          <cell r="K39">
            <v>0</v>
          </cell>
          <cell r="L39">
            <v>23574780</v>
          </cell>
          <cell r="M39">
            <v>91982062</v>
          </cell>
        </row>
        <row r="40">
          <cell r="A40" t="str">
            <v>NORTH CAROLINA</v>
          </cell>
          <cell r="B40">
            <v>138977047</v>
          </cell>
          <cell r="C40">
            <v>8065025</v>
          </cell>
          <cell r="D40">
            <v>1145</v>
          </cell>
          <cell r="E40">
            <v>9638</v>
          </cell>
          <cell r="F40">
            <v>8054242</v>
          </cell>
          <cell r="G40">
            <v>27137424</v>
          </cell>
          <cell r="H40">
            <v>1448473</v>
          </cell>
          <cell r="I40">
            <v>0</v>
          </cell>
          <cell r="J40">
            <v>0</v>
          </cell>
          <cell r="K40">
            <v>0</v>
          </cell>
          <cell r="L40">
            <v>3049928</v>
          </cell>
          <cell r="M40">
            <v>73459087</v>
          </cell>
        </row>
        <row r="41">
          <cell r="A41" t="str">
            <v>NORTH DAKOTA</v>
          </cell>
          <cell r="B41">
            <v>13120055</v>
          </cell>
          <cell r="C41">
            <v>2201388</v>
          </cell>
          <cell r="D41">
            <v>0</v>
          </cell>
          <cell r="E41">
            <v>75676</v>
          </cell>
          <cell r="F41">
            <v>2125712</v>
          </cell>
          <cell r="G41">
            <v>1765060</v>
          </cell>
          <cell r="H41">
            <v>876368</v>
          </cell>
          <cell r="I41">
            <v>0</v>
          </cell>
          <cell r="J41">
            <v>0</v>
          </cell>
          <cell r="K41">
            <v>0</v>
          </cell>
          <cell r="L41">
            <v>0</v>
          </cell>
          <cell r="M41">
            <v>2279178</v>
          </cell>
        </row>
        <row r="42">
          <cell r="A42" t="str">
            <v>OHIO</v>
          </cell>
          <cell r="B42">
            <v>474514313</v>
          </cell>
          <cell r="C42">
            <v>47803566</v>
          </cell>
          <cell r="D42">
            <v>32057488</v>
          </cell>
          <cell r="E42">
            <v>1498895</v>
          </cell>
          <cell r="F42">
            <v>14247183</v>
          </cell>
          <cell r="G42">
            <v>234785938</v>
          </cell>
          <cell r="H42">
            <v>3413791</v>
          </cell>
          <cell r="I42">
            <v>978</v>
          </cell>
          <cell r="J42">
            <v>0</v>
          </cell>
          <cell r="K42">
            <v>0</v>
          </cell>
          <cell r="L42">
            <v>8627668</v>
          </cell>
          <cell r="M42">
            <v>0</v>
          </cell>
        </row>
        <row r="43">
          <cell r="A43" t="str">
            <v>OKLAHOMA</v>
          </cell>
          <cell r="B43">
            <v>20384951</v>
          </cell>
          <cell r="C43">
            <v>0</v>
          </cell>
          <cell r="D43">
            <v>0</v>
          </cell>
          <cell r="E43">
            <v>0</v>
          </cell>
          <cell r="F43">
            <v>0</v>
          </cell>
          <cell r="G43">
            <v>0</v>
          </cell>
          <cell r="H43">
            <v>0</v>
          </cell>
          <cell r="I43">
            <v>2715</v>
          </cell>
          <cell r="J43">
            <v>0</v>
          </cell>
          <cell r="K43">
            <v>0</v>
          </cell>
          <cell r="L43">
            <v>1261941</v>
          </cell>
          <cell r="M43">
            <v>0</v>
          </cell>
        </row>
        <row r="44">
          <cell r="A44" t="str">
            <v>OREGON</v>
          </cell>
          <cell r="B44">
            <v>71368148</v>
          </cell>
          <cell r="C44">
            <v>16162698</v>
          </cell>
          <cell r="D44">
            <v>-2738346</v>
          </cell>
          <cell r="E44">
            <v>2155256</v>
          </cell>
          <cell r="F44">
            <v>16745788</v>
          </cell>
          <cell r="G44">
            <v>2205342</v>
          </cell>
          <cell r="H44">
            <v>861756</v>
          </cell>
          <cell r="I44">
            <v>0</v>
          </cell>
          <cell r="J44">
            <v>0</v>
          </cell>
          <cell r="K44">
            <v>0</v>
          </cell>
          <cell r="L44">
            <v>0</v>
          </cell>
          <cell r="M44">
            <v>0</v>
          </cell>
        </row>
        <row r="45">
          <cell r="A45" t="str">
            <v>PENNSYLVANIA</v>
          </cell>
          <cell r="B45">
            <v>543694734</v>
          </cell>
          <cell r="C45">
            <v>126590024</v>
          </cell>
          <cell r="D45">
            <v>3605009</v>
          </cell>
          <cell r="E45">
            <v>6143621</v>
          </cell>
          <cell r="F45">
            <v>116841394</v>
          </cell>
          <cell r="G45">
            <v>11522200</v>
          </cell>
          <cell r="H45">
            <v>11186820</v>
          </cell>
          <cell r="I45">
            <v>0</v>
          </cell>
          <cell r="J45">
            <v>0</v>
          </cell>
          <cell r="K45">
            <v>0</v>
          </cell>
          <cell r="L45">
            <v>14129987</v>
          </cell>
          <cell r="M45">
            <v>257036729</v>
          </cell>
        </row>
        <row r="46">
          <cell r="A46" t="str">
            <v>RHODE ISLAND</v>
          </cell>
          <cell r="B46">
            <v>25861081</v>
          </cell>
          <cell r="C46">
            <v>4397498</v>
          </cell>
          <cell r="D46">
            <v>75628</v>
          </cell>
          <cell r="E46">
            <v>0</v>
          </cell>
          <cell r="F46">
            <v>4321870</v>
          </cell>
          <cell r="G46">
            <v>0</v>
          </cell>
          <cell r="H46">
            <v>0</v>
          </cell>
          <cell r="I46">
            <v>0</v>
          </cell>
          <cell r="J46">
            <v>0</v>
          </cell>
          <cell r="K46">
            <v>0</v>
          </cell>
          <cell r="L46">
            <v>0</v>
          </cell>
          <cell r="M46">
            <v>0</v>
          </cell>
        </row>
        <row r="47">
          <cell r="A47" t="str">
            <v>SOUTH CAROLINA</v>
          </cell>
          <cell r="B47">
            <v>75778038</v>
          </cell>
          <cell r="C47">
            <v>39872548</v>
          </cell>
          <cell r="D47">
            <v>0</v>
          </cell>
          <cell r="E47">
            <v>18883019</v>
          </cell>
          <cell r="F47">
            <v>20989529</v>
          </cell>
          <cell r="G47">
            <v>0</v>
          </cell>
          <cell r="H47">
            <v>932082</v>
          </cell>
          <cell r="I47">
            <v>0</v>
          </cell>
          <cell r="J47">
            <v>0</v>
          </cell>
          <cell r="K47">
            <v>0</v>
          </cell>
          <cell r="L47">
            <v>0</v>
          </cell>
          <cell r="M47">
            <v>0</v>
          </cell>
        </row>
        <row r="48">
          <cell r="A48" t="str">
            <v>SOUTH DAKOTA</v>
          </cell>
          <cell r="B48">
            <v>5162432</v>
          </cell>
          <cell r="C48">
            <v>1979771</v>
          </cell>
          <cell r="D48">
            <v>0</v>
          </cell>
          <cell r="E48">
            <v>0</v>
          </cell>
          <cell r="F48">
            <v>1979771</v>
          </cell>
          <cell r="G48">
            <v>0</v>
          </cell>
          <cell r="H48">
            <v>53391</v>
          </cell>
          <cell r="I48">
            <v>0</v>
          </cell>
          <cell r="J48">
            <v>0</v>
          </cell>
          <cell r="K48">
            <v>0</v>
          </cell>
          <cell r="L48">
            <v>0</v>
          </cell>
          <cell r="M48">
            <v>0</v>
          </cell>
        </row>
        <row r="49">
          <cell r="A49" t="str">
            <v>TENNESSEE</v>
          </cell>
          <cell r="B49">
            <v>56038126</v>
          </cell>
          <cell r="C49">
            <v>16589529</v>
          </cell>
          <cell r="D49">
            <v>0</v>
          </cell>
          <cell r="E49">
            <v>3636203</v>
          </cell>
          <cell r="F49">
            <v>12953326</v>
          </cell>
          <cell r="G49">
            <v>8794598</v>
          </cell>
          <cell r="H49">
            <v>2033049</v>
          </cell>
          <cell r="I49">
            <v>0</v>
          </cell>
          <cell r="J49">
            <v>0</v>
          </cell>
          <cell r="K49">
            <v>0</v>
          </cell>
          <cell r="L49">
            <v>0</v>
          </cell>
          <cell r="M49">
            <v>0</v>
          </cell>
        </row>
        <row r="50">
          <cell r="A50" t="str">
            <v>TEXAS</v>
          </cell>
          <cell r="B50">
            <v>372181182</v>
          </cell>
          <cell r="C50">
            <v>95632542</v>
          </cell>
          <cell r="D50">
            <v>-696007</v>
          </cell>
          <cell r="E50">
            <v>13713993</v>
          </cell>
          <cell r="F50">
            <v>82614556</v>
          </cell>
          <cell r="G50">
            <v>9063008</v>
          </cell>
          <cell r="H50">
            <v>-6576736</v>
          </cell>
          <cell r="I50">
            <v>9098955</v>
          </cell>
          <cell r="J50">
            <v>0</v>
          </cell>
          <cell r="K50">
            <v>0</v>
          </cell>
          <cell r="L50">
            <v>15514817</v>
          </cell>
          <cell r="M50">
            <v>25615913</v>
          </cell>
        </row>
        <row r="51">
          <cell r="A51" t="str">
            <v>UTAH</v>
          </cell>
          <cell r="B51">
            <v>56817858</v>
          </cell>
          <cell r="C51">
            <v>19040694</v>
          </cell>
          <cell r="D51">
            <v>470053</v>
          </cell>
          <cell r="E51">
            <v>2640338</v>
          </cell>
          <cell r="F51">
            <v>15930303</v>
          </cell>
          <cell r="G51">
            <v>1676</v>
          </cell>
          <cell r="H51">
            <v>693903</v>
          </cell>
          <cell r="I51">
            <v>0</v>
          </cell>
          <cell r="J51">
            <v>0</v>
          </cell>
          <cell r="K51">
            <v>0</v>
          </cell>
          <cell r="L51">
            <v>351570</v>
          </cell>
          <cell r="M51">
            <v>0</v>
          </cell>
        </row>
        <row r="52">
          <cell r="A52" t="str">
            <v>VERMONT</v>
          </cell>
          <cell r="B52">
            <v>8950732</v>
          </cell>
          <cell r="C52">
            <v>361115</v>
          </cell>
          <cell r="D52">
            <v>0</v>
          </cell>
          <cell r="E52">
            <v>0</v>
          </cell>
          <cell r="F52">
            <v>361115</v>
          </cell>
          <cell r="G52">
            <v>3123269</v>
          </cell>
          <cell r="H52">
            <v>0</v>
          </cell>
          <cell r="I52">
            <v>0</v>
          </cell>
          <cell r="J52">
            <v>0</v>
          </cell>
          <cell r="K52">
            <v>0</v>
          </cell>
          <cell r="L52">
            <v>840777</v>
          </cell>
          <cell r="M52">
            <v>0</v>
          </cell>
        </row>
        <row r="53">
          <cell r="A53" t="str">
            <v>VIRGINIA</v>
          </cell>
          <cell r="B53">
            <v>79109036</v>
          </cell>
          <cell r="C53">
            <v>41326586</v>
          </cell>
          <cell r="D53">
            <v>0</v>
          </cell>
          <cell r="E53">
            <v>4139531</v>
          </cell>
          <cell r="F53">
            <v>37187055</v>
          </cell>
          <cell r="G53">
            <v>16008</v>
          </cell>
          <cell r="H53">
            <v>6071484</v>
          </cell>
          <cell r="I53">
            <v>47318</v>
          </cell>
          <cell r="J53">
            <v>0</v>
          </cell>
          <cell r="K53">
            <v>0</v>
          </cell>
          <cell r="L53">
            <v>4737613</v>
          </cell>
          <cell r="M53">
            <v>0</v>
          </cell>
        </row>
        <row r="54">
          <cell r="A54" t="str">
            <v>WASHINGTON</v>
          </cell>
          <cell r="B54">
            <v>205171177</v>
          </cell>
          <cell r="C54">
            <v>88930899</v>
          </cell>
          <cell r="D54">
            <v>16861694</v>
          </cell>
          <cell r="E54">
            <v>27422435</v>
          </cell>
          <cell r="F54">
            <v>44646770</v>
          </cell>
          <cell r="G54">
            <v>63478641</v>
          </cell>
          <cell r="H54">
            <v>3906114</v>
          </cell>
          <cell r="I54">
            <v>660211</v>
          </cell>
          <cell r="J54">
            <v>0</v>
          </cell>
          <cell r="K54">
            <v>0</v>
          </cell>
          <cell r="L54">
            <v>0</v>
          </cell>
          <cell r="M54">
            <v>18462470</v>
          </cell>
        </row>
        <row r="55">
          <cell r="A55" t="str">
            <v>WEST VIRGINIA</v>
          </cell>
          <cell r="B55">
            <v>59684986</v>
          </cell>
          <cell r="C55">
            <v>5081809</v>
          </cell>
          <cell r="D55">
            <v>0</v>
          </cell>
          <cell r="E55">
            <v>816966</v>
          </cell>
          <cell r="F55">
            <v>4264843</v>
          </cell>
          <cell r="G55">
            <v>18796770</v>
          </cell>
          <cell r="H55">
            <v>0</v>
          </cell>
          <cell r="I55">
            <v>0</v>
          </cell>
          <cell r="J55">
            <v>0</v>
          </cell>
          <cell r="K55">
            <v>0</v>
          </cell>
          <cell r="L55">
            <v>2427907</v>
          </cell>
          <cell r="M55">
            <v>0</v>
          </cell>
        </row>
        <row r="56">
          <cell r="A56" t="str">
            <v>WISCONSIN</v>
          </cell>
          <cell r="B56">
            <v>252251729</v>
          </cell>
          <cell r="C56">
            <v>41438307</v>
          </cell>
          <cell r="D56">
            <v>41888</v>
          </cell>
          <cell r="E56">
            <v>8549441</v>
          </cell>
          <cell r="F56">
            <v>32846978</v>
          </cell>
          <cell r="G56">
            <v>93932978</v>
          </cell>
          <cell r="H56">
            <v>4051513</v>
          </cell>
          <cell r="I56">
            <v>6488</v>
          </cell>
          <cell r="J56">
            <v>55160000</v>
          </cell>
          <cell r="K56">
            <v>0</v>
          </cell>
          <cell r="L56">
            <v>4936700</v>
          </cell>
          <cell r="M56">
            <v>0</v>
          </cell>
        </row>
        <row r="57">
          <cell r="A57" t="str">
            <v>WYOMING</v>
          </cell>
          <cell r="B57">
            <v>37068096</v>
          </cell>
          <cell r="C57">
            <v>5953418</v>
          </cell>
          <cell r="D57">
            <v>0</v>
          </cell>
          <cell r="E57">
            <v>2401521</v>
          </cell>
          <cell r="F57">
            <v>3551897</v>
          </cell>
          <cell r="G57">
            <v>0</v>
          </cell>
          <cell r="H57">
            <v>3076</v>
          </cell>
          <cell r="I57">
            <v>0</v>
          </cell>
          <cell r="J57">
            <v>0</v>
          </cell>
          <cell r="K57">
            <v>0</v>
          </cell>
          <cell r="L57">
            <v>0</v>
          </cell>
          <cell r="M57">
            <v>0</v>
          </cell>
        </row>
        <row r="58">
          <cell r="A58" t="str">
            <v>Total</v>
          </cell>
          <cell r="B58">
            <v>8982215514</v>
          </cell>
          <cell r="C58">
            <v>1937218753</v>
          </cell>
          <cell r="D58">
            <v>67835298</v>
          </cell>
          <cell r="E58">
            <v>267477832</v>
          </cell>
          <cell r="F58">
            <v>1601905623</v>
          </cell>
          <cell r="G58">
            <v>1361913795</v>
          </cell>
          <cell r="H58">
            <v>121154409</v>
          </cell>
          <cell r="I58">
            <v>11620089</v>
          </cell>
          <cell r="J58">
            <v>155507755</v>
          </cell>
          <cell r="K58">
            <v>0</v>
          </cell>
          <cell r="L58">
            <v>154691694</v>
          </cell>
          <cell r="M58">
            <v>844918075</v>
          </cell>
        </row>
        <row r="59">
          <cell r="A59" t="str">
            <v>Percentage 1/</v>
          </cell>
          <cell r="B59">
            <v>1</v>
          </cell>
          <cell r="C59">
            <v>0.22</v>
          </cell>
          <cell r="D59">
            <v>0.01</v>
          </cell>
          <cell r="E59">
            <v>0.03</v>
          </cell>
          <cell r="F59">
            <v>0.16</v>
          </cell>
          <cell r="G59">
            <v>0.15</v>
          </cell>
          <cell r="H59">
            <v>0.01</v>
          </cell>
          <cell r="I59">
            <v>0</v>
          </cell>
          <cell r="J59">
            <v>0.02</v>
          </cell>
          <cell r="K59">
            <v>0</v>
          </cell>
          <cell r="L59">
            <v>0.02</v>
          </cell>
          <cell r="M59">
            <v>0.09</v>
          </cell>
        </row>
        <row r="60">
          <cell r="A60" t="str">
            <v>Percentage 2/</v>
          </cell>
          <cell r="B60">
            <v>0.55000000000000004</v>
          </cell>
          <cell r="C60">
            <v>0.12</v>
          </cell>
          <cell r="G60">
            <v>0.08</v>
          </cell>
          <cell r="H60">
            <v>0.01</v>
          </cell>
          <cell r="I60">
            <v>0</v>
          </cell>
          <cell r="J60">
            <v>0.01</v>
          </cell>
          <cell r="K60">
            <v>0</v>
          </cell>
          <cell r="L60">
            <v>0.01</v>
          </cell>
          <cell r="M60">
            <v>0.05</v>
          </cell>
        </row>
        <row r="61">
          <cell r="A61" t="str">
            <v>1/ The percentages shown are calculated as a proportion of total expenditures on non-assistance (Line 6).</v>
          </cell>
        </row>
        <row r="62">
          <cell r="A62" t="str">
            <v xml:space="preserve">2/ The percentages shown are calculated as a proportion of total TANF expenditures (Line 7). </v>
          </cell>
        </row>
      </sheetData>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 Type="http://schemas.openxmlformats.org/officeDocument/2006/relationships/hyperlink" Target="http://archive.acf.hhs.gov/programs/ofs/data/tanf_2004.html" TargetMode="External"/><Relationship Id="rId12" Type="http://schemas.openxmlformats.org/officeDocument/2006/relationships/hyperlink" Target="http://archive.acf.hhs.gov/programs/ofs/data/tanf_2003.html" TargetMode="External"/><Relationship Id="rId13" Type="http://schemas.openxmlformats.org/officeDocument/2006/relationships/hyperlink" Target="http://archive.acf.hhs.gov/programs/ofs/data/tanf_2002.html" TargetMode="External"/><Relationship Id="rId14" Type="http://schemas.openxmlformats.org/officeDocument/2006/relationships/hyperlink" Target="http://archive.acf.hhs.gov/programs/ofs/data/tanf_2001.html" TargetMode="External"/><Relationship Id="rId15" Type="http://schemas.openxmlformats.org/officeDocument/2006/relationships/hyperlink" Target="http://archive.acf.hhs.gov/programs/ofs/data/tanf_2000.html" TargetMode="External"/><Relationship Id="rId16" Type="http://schemas.openxmlformats.org/officeDocument/2006/relationships/hyperlink" Target="http://archive.acf.hhs.gov/programs/ofs/data/tanf_1999.html" TargetMode="External"/><Relationship Id="rId17" Type="http://schemas.openxmlformats.org/officeDocument/2006/relationships/hyperlink" Target="http://archive.acf.hhs.gov/programs/ofs/data/tanf_1998.html" TargetMode="External"/><Relationship Id="rId18" Type="http://schemas.openxmlformats.org/officeDocument/2006/relationships/hyperlink" Target="http://archive.acf.hhs.gov/programs/ofs/data/tanf_1997.html" TargetMode="External"/><Relationship Id="rId1" Type="http://schemas.openxmlformats.org/officeDocument/2006/relationships/hyperlink" Target="TANF%20Research" TargetMode="External"/><Relationship Id="rId2" Type="http://schemas.openxmlformats.org/officeDocument/2006/relationships/hyperlink" Target="https://www.acf.hhs.gov/ofa/resource/tanf-financial-data-fy-2014" TargetMode="External"/><Relationship Id="rId3" Type="http://schemas.openxmlformats.org/officeDocument/2006/relationships/hyperlink" Target="https://www.acf.hhs.gov/ofa/resource/tanf-financial-data-fy-2012" TargetMode="External"/><Relationship Id="rId4" Type="http://schemas.openxmlformats.org/officeDocument/2006/relationships/hyperlink" Target="https://www.acf.hhs.gov/ofa/resource/tanf-financial-data-fy-2011" TargetMode="External"/><Relationship Id="rId5" Type="http://schemas.openxmlformats.org/officeDocument/2006/relationships/hyperlink" Target="https://www.acf.hhs.gov/ofa/resource/tanf-financial-data-fy-2010" TargetMode="External"/><Relationship Id="rId6" Type="http://schemas.openxmlformats.org/officeDocument/2006/relationships/hyperlink" Target="http://archive.acf.hhs.gov/programs/ofs/data/2009/tanf_2009.html" TargetMode="External"/><Relationship Id="rId7" Type="http://schemas.openxmlformats.org/officeDocument/2006/relationships/hyperlink" Target="http://archive.acf.hhs.gov/programs/ofs/data/2008/tanf_2008.html" TargetMode="External"/><Relationship Id="rId8" Type="http://schemas.openxmlformats.org/officeDocument/2006/relationships/hyperlink" Target="http://archive.acf.hhs.gov/programs/ofs/data/2007/tanf_2007.html" TargetMode="External"/><Relationship Id="rId9" Type="http://schemas.openxmlformats.org/officeDocument/2006/relationships/hyperlink" Target="http://archive.acf.hhs.gov/programs/ofs/data/2006/tanf_2006.html" TargetMode="External"/><Relationship Id="rId10" Type="http://schemas.openxmlformats.org/officeDocument/2006/relationships/hyperlink" Target="http://archive.acf.hhs.gov/programs/ofs/data/2005/tanf_2005.html" TargetMode="Externa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8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8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88.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6.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08.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112.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113.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115.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117.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121.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123.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125.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129.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s>
</file>

<file path=xl/worksheets/_rels/sheet130.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s>
</file>

<file path=xl/worksheets/_rels/sheet131.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s>
</file>

<file path=xl/worksheets/_rels/sheet132.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s>
</file>

<file path=xl/worksheets/_rels/sheet133.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 Id="rId2" Type="http://schemas.openxmlformats.org/officeDocument/2006/relationships/hyperlink" Target="http://www.acf.hhs.gov/programs/ofs/data/footnote.html" TargetMode="External"/></Relationships>
</file>

<file path=xl/worksheets/_rels/sheet134.xml.rels><?xml version="1.0" encoding="UTF-8" standalone="yes"?>
<Relationships xmlns="http://schemas.openxmlformats.org/package/2006/relationships"><Relationship Id="rId3" Type="http://schemas.openxmlformats.org/officeDocument/2006/relationships/hyperlink" Target="http://www.acf.hhs.gov/programs/ofs/data/footnote.html" TargetMode="External"/><Relationship Id="rId4" Type="http://schemas.openxmlformats.org/officeDocument/2006/relationships/hyperlink" Target="http://www.acf.hhs.gov/programs/ofs/data/footnote.html" TargetMode="External"/><Relationship Id="rId5" Type="http://schemas.openxmlformats.org/officeDocument/2006/relationships/hyperlink" Target="http://www.acf.hhs.gov/programs/ofs/data/footnote.html" TargetMode="External"/><Relationship Id="rId1" Type="http://schemas.openxmlformats.org/officeDocument/2006/relationships/hyperlink" Target="http://www.acf.hhs.gov/programs/ofs/data/footnote.html" TargetMode="External"/><Relationship Id="rId2" Type="http://schemas.openxmlformats.org/officeDocument/2006/relationships/hyperlink" Target="http://dads.acf.hhs.gov/tanflatest/footnote.jsp" TargetMode="External"/></Relationships>
</file>

<file path=xl/worksheets/_rels/sheet135.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 Id="rId2" Type="http://schemas.openxmlformats.org/officeDocument/2006/relationships/hyperlink" Target="http://www.acf.hhs.gov/programs/ofs/data/footnote.html" TargetMode="External"/><Relationship Id="rId3" Type="http://schemas.openxmlformats.org/officeDocument/2006/relationships/hyperlink" Target="http://www.acf.hhs.gov/programs/ofs/data/footnote.html" TargetMode="External"/></Relationships>
</file>

<file path=xl/worksheets/_rels/sheet136.xml.rels><?xml version="1.0" encoding="UTF-8" standalone="yes"?>
<Relationships xmlns="http://schemas.openxmlformats.org/package/2006/relationships"><Relationship Id="rId1" Type="http://schemas.openxmlformats.org/officeDocument/2006/relationships/hyperlink" Target="http://www.acf.hhs.gov/programs/ofs/data/footnote.html" TargetMode="External"/><Relationship Id="rId2" Type="http://schemas.openxmlformats.org/officeDocument/2006/relationships/hyperlink" Target="http://www.acf.hhs.gov/programs/ofs/data/footnote.html" TargetMode="External"/><Relationship Id="rId3" Type="http://schemas.openxmlformats.org/officeDocument/2006/relationships/hyperlink" Target="http://www.acf.hhs.gov/programs/ofs/data/footnote.html" TargetMode="External"/></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vmlDrawing" Target="../drawings/vmlDrawing14.vml"/><Relationship Id="rId3" Type="http://schemas.openxmlformats.org/officeDocument/2006/relationships/comments" Target="../comments14.xml"/></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rgb="FF7030A0"/>
  </sheetPr>
  <dimension ref="A2:F156"/>
  <sheetViews>
    <sheetView workbookViewId="0">
      <selection activeCell="E18" sqref="E18"/>
    </sheetView>
  </sheetViews>
  <sheetFormatPr baseColWidth="10" defaultRowHeight="16" x14ac:dyDescent="0.2"/>
  <cols>
    <col min="2" max="2" width="63" customWidth="1"/>
  </cols>
  <sheetData>
    <row r="2" spans="1:3" x14ac:dyDescent="0.2">
      <c r="A2" s="1" t="s">
        <v>647</v>
      </c>
      <c r="B2" s="1" t="s">
        <v>648</v>
      </c>
      <c r="C2" s="1" t="s">
        <v>649</v>
      </c>
    </row>
    <row r="3" spans="1:3" x14ac:dyDescent="0.2">
      <c r="A3" t="s">
        <v>617</v>
      </c>
      <c r="B3" t="s">
        <v>637</v>
      </c>
      <c r="C3" t="s">
        <v>627</v>
      </c>
    </row>
    <row r="4" spans="1:3" x14ac:dyDescent="0.2">
      <c r="A4" t="s">
        <v>618</v>
      </c>
      <c r="B4" t="s">
        <v>638</v>
      </c>
      <c r="C4" t="s">
        <v>628</v>
      </c>
    </row>
    <row r="5" spans="1:3" x14ac:dyDescent="0.2">
      <c r="A5" t="s">
        <v>619</v>
      </c>
      <c r="B5" t="s">
        <v>639</v>
      </c>
      <c r="C5" t="s">
        <v>629</v>
      </c>
    </row>
    <row r="6" spans="1:3" x14ac:dyDescent="0.2">
      <c r="A6" t="s">
        <v>620</v>
      </c>
      <c r="B6" t="s">
        <v>640</v>
      </c>
      <c r="C6" t="s">
        <v>630</v>
      </c>
    </row>
    <row r="7" spans="1:3" x14ac:dyDescent="0.2">
      <c r="A7" t="s">
        <v>621</v>
      </c>
      <c r="B7" t="s">
        <v>641</v>
      </c>
      <c r="C7" t="s">
        <v>631</v>
      </c>
    </row>
    <row r="8" spans="1:3" x14ac:dyDescent="0.2">
      <c r="A8" t="s">
        <v>622</v>
      </c>
      <c r="B8" t="s">
        <v>642</v>
      </c>
      <c r="C8" t="s">
        <v>632</v>
      </c>
    </row>
    <row r="9" spans="1:3" x14ac:dyDescent="0.2">
      <c r="A9" t="s">
        <v>623</v>
      </c>
      <c r="B9" t="s">
        <v>643</v>
      </c>
      <c r="C9" t="s">
        <v>633</v>
      </c>
    </row>
    <row r="10" spans="1:3" x14ac:dyDescent="0.2">
      <c r="A10" t="s">
        <v>624</v>
      </c>
      <c r="B10" t="s">
        <v>644</v>
      </c>
      <c r="C10" t="s">
        <v>635</v>
      </c>
    </row>
    <row r="11" spans="1:3" x14ac:dyDescent="0.2">
      <c r="A11" t="s">
        <v>625</v>
      </c>
      <c r="B11" t="s">
        <v>645</v>
      </c>
      <c r="C11" t="s">
        <v>634</v>
      </c>
    </row>
    <row r="12" spans="1:3" x14ac:dyDescent="0.2">
      <c r="A12" t="s">
        <v>626</v>
      </c>
      <c r="B12" t="s">
        <v>646</v>
      </c>
      <c r="C12" t="s">
        <v>636</v>
      </c>
    </row>
    <row r="13" spans="1:3" x14ac:dyDescent="0.2">
      <c r="A13" t="s">
        <v>827</v>
      </c>
      <c r="B13" t="s">
        <v>930</v>
      </c>
      <c r="C13" t="s">
        <v>828</v>
      </c>
    </row>
    <row r="15" spans="1:3" x14ac:dyDescent="0.2">
      <c r="A15" s="1" t="s">
        <v>77</v>
      </c>
      <c r="B15" s="1" t="s">
        <v>82</v>
      </c>
      <c r="C15" s="1" t="s">
        <v>78</v>
      </c>
    </row>
    <row r="16" spans="1:3" x14ac:dyDescent="0.2">
      <c r="A16" s="2" t="s">
        <v>92</v>
      </c>
      <c r="B16" t="s">
        <v>84</v>
      </c>
      <c r="C16" t="s">
        <v>96</v>
      </c>
    </row>
    <row r="17" spans="1:3" x14ac:dyDescent="0.2">
      <c r="A17" s="1"/>
      <c r="B17" t="s">
        <v>85</v>
      </c>
      <c r="C17" t="s">
        <v>97</v>
      </c>
    </row>
    <row r="18" spans="1:3" x14ac:dyDescent="0.2">
      <c r="A18" s="1"/>
      <c r="B18" t="s">
        <v>83</v>
      </c>
      <c r="C18" t="s">
        <v>98</v>
      </c>
    </row>
    <row r="19" spans="1:3" x14ac:dyDescent="0.2">
      <c r="A19" s="1"/>
      <c r="B19" s="3" t="s">
        <v>664</v>
      </c>
      <c r="C19" s="3" t="s">
        <v>663</v>
      </c>
    </row>
    <row r="20" spans="1:3" x14ac:dyDescent="0.2">
      <c r="A20" s="1"/>
      <c r="B20" s="1"/>
      <c r="C20" s="3"/>
    </row>
    <row r="21" spans="1:3" x14ac:dyDescent="0.2">
      <c r="A21" s="2" t="s">
        <v>86</v>
      </c>
      <c r="B21" t="s">
        <v>84</v>
      </c>
      <c r="C21" t="s">
        <v>79</v>
      </c>
    </row>
    <row r="22" spans="1:3" x14ac:dyDescent="0.2">
      <c r="B22" t="s">
        <v>85</v>
      </c>
      <c r="C22" t="s">
        <v>80</v>
      </c>
    </row>
    <row r="23" spans="1:3" x14ac:dyDescent="0.2">
      <c r="B23" t="s">
        <v>83</v>
      </c>
      <c r="C23" t="s">
        <v>81</v>
      </c>
    </row>
    <row r="24" spans="1:3" x14ac:dyDescent="0.2">
      <c r="B24" t="s">
        <v>664</v>
      </c>
      <c r="C24" t="s">
        <v>663</v>
      </c>
    </row>
    <row r="26" spans="1:3" x14ac:dyDescent="0.2">
      <c r="A26" s="2" t="s">
        <v>87</v>
      </c>
      <c r="B26" t="s">
        <v>84</v>
      </c>
      <c r="C26" t="s">
        <v>102</v>
      </c>
    </row>
    <row r="27" spans="1:3" x14ac:dyDescent="0.2">
      <c r="B27" t="s">
        <v>85</v>
      </c>
      <c r="C27" t="s">
        <v>103</v>
      </c>
    </row>
    <row r="28" spans="1:3" x14ac:dyDescent="0.2">
      <c r="B28" t="s">
        <v>83</v>
      </c>
      <c r="C28" t="s">
        <v>104</v>
      </c>
    </row>
    <row r="29" spans="1:3" x14ac:dyDescent="0.2">
      <c r="B29" t="s">
        <v>664</v>
      </c>
      <c r="C29" t="s">
        <v>665</v>
      </c>
    </row>
    <row r="31" spans="1:3" x14ac:dyDescent="0.2">
      <c r="A31" s="2" t="s">
        <v>88</v>
      </c>
      <c r="B31" t="s">
        <v>84</v>
      </c>
      <c r="C31" t="s">
        <v>108</v>
      </c>
    </row>
    <row r="32" spans="1:3" x14ac:dyDescent="0.2">
      <c r="B32" t="s">
        <v>85</v>
      </c>
      <c r="C32" t="s">
        <v>109</v>
      </c>
    </row>
    <row r="33" spans="1:4" x14ac:dyDescent="0.2">
      <c r="B33" t="s">
        <v>83</v>
      </c>
      <c r="C33" t="s">
        <v>110</v>
      </c>
    </row>
    <row r="34" spans="1:4" x14ac:dyDescent="0.2">
      <c r="B34" t="s">
        <v>664</v>
      </c>
      <c r="C34" t="s">
        <v>665</v>
      </c>
    </row>
    <row r="36" spans="1:4" x14ac:dyDescent="0.2">
      <c r="A36" s="2" t="s">
        <v>89</v>
      </c>
      <c r="B36" t="s">
        <v>84</v>
      </c>
      <c r="C36" t="s">
        <v>114</v>
      </c>
    </row>
    <row r="37" spans="1:4" x14ac:dyDescent="0.2">
      <c r="B37" t="s">
        <v>85</v>
      </c>
      <c r="C37" t="s">
        <v>115</v>
      </c>
    </row>
    <row r="38" spans="1:4" x14ac:dyDescent="0.2">
      <c r="B38" t="s">
        <v>83</v>
      </c>
      <c r="C38" t="s">
        <v>116</v>
      </c>
    </row>
    <row r="39" spans="1:4" x14ac:dyDescent="0.2">
      <c r="B39" t="s">
        <v>664</v>
      </c>
      <c r="C39" t="s">
        <v>665</v>
      </c>
    </row>
    <row r="41" spans="1:4" x14ac:dyDescent="0.2">
      <c r="A41" s="2" t="s">
        <v>90</v>
      </c>
      <c r="B41" t="s">
        <v>210</v>
      </c>
      <c r="C41" t="s">
        <v>768</v>
      </c>
    </row>
    <row r="42" spans="1:4" x14ac:dyDescent="0.2">
      <c r="B42" t="s">
        <v>211</v>
      </c>
      <c r="C42" t="s">
        <v>769</v>
      </c>
    </row>
    <row r="43" spans="1:4" x14ac:dyDescent="0.2">
      <c r="B43" t="s">
        <v>212</v>
      </c>
      <c r="C43" t="s">
        <v>770</v>
      </c>
    </row>
    <row r="44" spans="1:4" x14ac:dyDescent="0.2">
      <c r="B44" t="s">
        <v>213</v>
      </c>
      <c r="C44" t="s">
        <v>771</v>
      </c>
    </row>
    <row r="45" spans="1:4" x14ac:dyDescent="0.2">
      <c r="B45" t="s">
        <v>764</v>
      </c>
      <c r="C45" t="s">
        <v>772</v>
      </c>
    </row>
    <row r="46" spans="1:4" x14ac:dyDescent="0.2">
      <c r="B46" t="s">
        <v>765</v>
      </c>
      <c r="C46" t="s">
        <v>773</v>
      </c>
    </row>
    <row r="47" spans="1:4" x14ac:dyDescent="0.2">
      <c r="B47" t="s">
        <v>766</v>
      </c>
      <c r="C47" t="s">
        <v>774</v>
      </c>
    </row>
    <row r="48" spans="1:4" x14ac:dyDescent="0.2">
      <c r="B48" t="s">
        <v>767</v>
      </c>
      <c r="C48" t="s">
        <v>775</v>
      </c>
      <c r="D48" t="s">
        <v>851</v>
      </c>
    </row>
    <row r="50" spans="1:4" x14ac:dyDescent="0.2">
      <c r="A50" s="2" t="s">
        <v>91</v>
      </c>
      <c r="B50" t="s">
        <v>210</v>
      </c>
      <c r="C50" t="s">
        <v>203</v>
      </c>
    </row>
    <row r="51" spans="1:4" x14ac:dyDescent="0.2">
      <c r="B51" t="s">
        <v>211</v>
      </c>
      <c r="C51" t="s">
        <v>204</v>
      </c>
      <c r="D51" t="s">
        <v>776</v>
      </c>
    </row>
    <row r="52" spans="1:4" x14ac:dyDescent="0.2">
      <c r="B52" t="s">
        <v>212</v>
      </c>
      <c r="C52" t="s">
        <v>205</v>
      </c>
    </row>
    <row r="53" spans="1:4" x14ac:dyDescent="0.2">
      <c r="B53" t="s">
        <v>213</v>
      </c>
      <c r="C53" t="s">
        <v>206</v>
      </c>
    </row>
    <row r="54" spans="1:4" x14ac:dyDescent="0.2">
      <c r="B54" t="s">
        <v>214</v>
      </c>
      <c r="C54" t="s">
        <v>207</v>
      </c>
    </row>
    <row r="55" spans="1:4" x14ac:dyDescent="0.2">
      <c r="B55" t="s">
        <v>215</v>
      </c>
      <c r="C55" t="s">
        <v>208</v>
      </c>
    </row>
    <row r="56" spans="1:4" x14ac:dyDescent="0.2">
      <c r="B56" t="s">
        <v>216</v>
      </c>
      <c r="C56" t="s">
        <v>209</v>
      </c>
    </row>
    <row r="57" spans="1:4" x14ac:dyDescent="0.2">
      <c r="B57" t="s">
        <v>317</v>
      </c>
      <c r="C57" t="s">
        <v>312</v>
      </c>
      <c r="D57" t="s">
        <v>851</v>
      </c>
    </row>
    <row r="59" spans="1:4" x14ac:dyDescent="0.2">
      <c r="A59" s="2" t="s">
        <v>217</v>
      </c>
      <c r="B59" t="s">
        <v>210</v>
      </c>
      <c r="C59" t="s">
        <v>218</v>
      </c>
    </row>
    <row r="60" spans="1:4" x14ac:dyDescent="0.2">
      <c r="B60" t="s">
        <v>211</v>
      </c>
      <c r="C60" t="s">
        <v>219</v>
      </c>
    </row>
    <row r="61" spans="1:4" x14ac:dyDescent="0.2">
      <c r="B61" t="s">
        <v>212</v>
      </c>
      <c r="C61" t="s">
        <v>220</v>
      </c>
    </row>
    <row r="62" spans="1:4" x14ac:dyDescent="0.2">
      <c r="B62" t="s">
        <v>213</v>
      </c>
      <c r="C62" t="s">
        <v>221</v>
      </c>
    </row>
    <row r="63" spans="1:4" x14ac:dyDescent="0.2">
      <c r="B63" t="s">
        <v>316</v>
      </c>
      <c r="C63" t="s">
        <v>222</v>
      </c>
    </row>
    <row r="64" spans="1:4" x14ac:dyDescent="0.2">
      <c r="B64" t="s">
        <v>314</v>
      </c>
      <c r="C64" t="s">
        <v>223</v>
      </c>
    </row>
    <row r="65" spans="1:3" x14ac:dyDescent="0.2">
      <c r="B65" t="s">
        <v>315</v>
      </c>
      <c r="C65" t="s">
        <v>224</v>
      </c>
    </row>
    <row r="66" spans="1:3" x14ac:dyDescent="0.2">
      <c r="B66" t="s">
        <v>313</v>
      </c>
      <c r="C66" t="s">
        <v>311</v>
      </c>
    </row>
    <row r="68" spans="1:3" x14ac:dyDescent="0.2">
      <c r="A68" s="2" t="s">
        <v>318</v>
      </c>
      <c r="B68" t="s">
        <v>210</v>
      </c>
      <c r="C68" t="s">
        <v>323</v>
      </c>
    </row>
    <row r="69" spans="1:3" x14ac:dyDescent="0.2">
      <c r="B69" t="s">
        <v>211</v>
      </c>
      <c r="C69" t="s">
        <v>324</v>
      </c>
    </row>
    <row r="70" spans="1:3" x14ac:dyDescent="0.2">
      <c r="B70" t="s">
        <v>212</v>
      </c>
      <c r="C70" t="s">
        <v>325</v>
      </c>
    </row>
    <row r="71" spans="1:3" x14ac:dyDescent="0.2">
      <c r="B71" t="s">
        <v>213</v>
      </c>
      <c r="C71" t="s">
        <v>326</v>
      </c>
    </row>
    <row r="72" spans="1:3" x14ac:dyDescent="0.2">
      <c r="B72" t="s">
        <v>319</v>
      </c>
      <c r="C72" t="s">
        <v>327</v>
      </c>
    </row>
    <row r="73" spans="1:3" x14ac:dyDescent="0.2">
      <c r="B73" t="s">
        <v>320</v>
      </c>
      <c r="C73" t="s">
        <v>328</v>
      </c>
    </row>
    <row r="74" spans="1:3" x14ac:dyDescent="0.2">
      <c r="B74" t="s">
        <v>321</v>
      </c>
      <c r="C74" t="s">
        <v>329</v>
      </c>
    </row>
    <row r="75" spans="1:3" x14ac:dyDescent="0.2">
      <c r="B75" t="s">
        <v>322</v>
      </c>
      <c r="C75" t="s">
        <v>330</v>
      </c>
    </row>
    <row r="77" spans="1:3" x14ac:dyDescent="0.2">
      <c r="A77" s="2" t="s">
        <v>339</v>
      </c>
      <c r="B77" t="s">
        <v>211</v>
      </c>
      <c r="C77" t="s">
        <v>344</v>
      </c>
    </row>
    <row r="78" spans="1:3" x14ac:dyDescent="0.2">
      <c r="B78" t="s">
        <v>389</v>
      </c>
      <c r="C78" t="s">
        <v>345</v>
      </c>
    </row>
    <row r="79" spans="1:3" x14ac:dyDescent="0.2">
      <c r="B79" t="s">
        <v>213</v>
      </c>
      <c r="C79" t="s">
        <v>346</v>
      </c>
    </row>
    <row r="80" spans="1:3" x14ac:dyDescent="0.2">
      <c r="B80" t="s">
        <v>390</v>
      </c>
      <c r="C80" t="s">
        <v>347</v>
      </c>
    </row>
    <row r="81" spans="1:3" x14ac:dyDescent="0.2">
      <c r="B81" t="s">
        <v>340</v>
      </c>
      <c r="C81" t="s">
        <v>348</v>
      </c>
    </row>
    <row r="82" spans="1:3" x14ac:dyDescent="0.2">
      <c r="B82" t="s">
        <v>341</v>
      </c>
      <c r="C82" t="s">
        <v>349</v>
      </c>
    </row>
    <row r="83" spans="1:3" x14ac:dyDescent="0.2">
      <c r="B83" t="s">
        <v>342</v>
      </c>
      <c r="C83" t="s">
        <v>350</v>
      </c>
    </row>
    <row r="84" spans="1:3" x14ac:dyDescent="0.2">
      <c r="B84" t="s">
        <v>343</v>
      </c>
      <c r="C84" t="s">
        <v>351</v>
      </c>
    </row>
    <row r="86" spans="1:3" x14ac:dyDescent="0.2">
      <c r="A86" s="2" t="s">
        <v>391</v>
      </c>
      <c r="B86" t="s">
        <v>211</v>
      </c>
      <c r="C86" t="s">
        <v>392</v>
      </c>
    </row>
    <row r="87" spans="1:3" x14ac:dyDescent="0.2">
      <c r="B87" t="s">
        <v>389</v>
      </c>
      <c r="C87" t="s">
        <v>393</v>
      </c>
    </row>
    <row r="88" spans="1:3" x14ac:dyDescent="0.2">
      <c r="B88" t="s">
        <v>213</v>
      </c>
      <c r="C88" t="s">
        <v>394</v>
      </c>
    </row>
    <row r="89" spans="1:3" x14ac:dyDescent="0.2">
      <c r="B89" t="s">
        <v>390</v>
      </c>
      <c r="C89" t="s">
        <v>395</v>
      </c>
    </row>
    <row r="90" spans="1:3" x14ac:dyDescent="0.2">
      <c r="B90" t="s">
        <v>411</v>
      </c>
      <c r="C90" t="s">
        <v>396</v>
      </c>
    </row>
    <row r="91" spans="1:3" x14ac:dyDescent="0.2">
      <c r="B91" t="s">
        <v>412</v>
      </c>
      <c r="C91" t="s">
        <v>397</v>
      </c>
    </row>
    <row r="92" spans="1:3" x14ac:dyDescent="0.2">
      <c r="B92" t="s">
        <v>413</v>
      </c>
      <c r="C92" t="s">
        <v>398</v>
      </c>
    </row>
    <row r="93" spans="1:3" x14ac:dyDescent="0.2">
      <c r="B93" t="s">
        <v>414</v>
      </c>
      <c r="C93" t="s">
        <v>399</v>
      </c>
    </row>
    <row r="95" spans="1:3" x14ac:dyDescent="0.2">
      <c r="A95" s="2" t="s">
        <v>410</v>
      </c>
      <c r="B95" t="s">
        <v>211</v>
      </c>
      <c r="C95" t="s">
        <v>426</v>
      </c>
    </row>
    <row r="96" spans="1:3" x14ac:dyDescent="0.2">
      <c r="B96" t="s">
        <v>389</v>
      </c>
      <c r="C96" t="s">
        <v>425</v>
      </c>
    </row>
    <row r="97" spans="1:6" x14ac:dyDescent="0.2">
      <c r="B97" t="s">
        <v>213</v>
      </c>
      <c r="C97" t="s">
        <v>424</v>
      </c>
    </row>
    <row r="98" spans="1:6" x14ac:dyDescent="0.2">
      <c r="B98" t="s">
        <v>390</v>
      </c>
      <c r="C98" t="s">
        <v>423</v>
      </c>
    </row>
    <row r="99" spans="1:6" x14ac:dyDescent="0.2">
      <c r="B99" t="s">
        <v>415</v>
      </c>
      <c r="C99" t="s">
        <v>422</v>
      </c>
    </row>
    <row r="100" spans="1:6" x14ac:dyDescent="0.2">
      <c r="B100" t="s">
        <v>416</v>
      </c>
      <c r="C100" t="s">
        <v>421</v>
      </c>
    </row>
    <row r="101" spans="1:6" x14ac:dyDescent="0.2">
      <c r="B101" t="s">
        <v>417</v>
      </c>
      <c r="C101" t="s">
        <v>420</v>
      </c>
    </row>
    <row r="102" spans="1:6" x14ac:dyDescent="0.2">
      <c r="B102" t="s">
        <v>418</v>
      </c>
      <c r="C102" t="s">
        <v>419</v>
      </c>
    </row>
    <row r="104" spans="1:6" x14ac:dyDescent="0.2">
      <c r="A104" s="2" t="s">
        <v>446</v>
      </c>
      <c r="B104" t="s">
        <v>211</v>
      </c>
      <c r="C104" t="s">
        <v>451</v>
      </c>
    </row>
    <row r="105" spans="1:6" x14ac:dyDescent="0.2">
      <c r="B105" t="s">
        <v>389</v>
      </c>
      <c r="C105" t="s">
        <v>452</v>
      </c>
    </row>
    <row r="106" spans="1:6" x14ac:dyDescent="0.2">
      <c r="B106" t="s">
        <v>213</v>
      </c>
      <c r="C106" t="s">
        <v>453</v>
      </c>
    </row>
    <row r="107" spans="1:6" x14ac:dyDescent="0.2">
      <c r="B107" t="s">
        <v>390</v>
      </c>
      <c r="C107" t="s">
        <v>454</v>
      </c>
    </row>
    <row r="108" spans="1:6" x14ac:dyDescent="0.2">
      <c r="B108" t="s">
        <v>447</v>
      </c>
      <c r="C108" t="s">
        <v>455</v>
      </c>
      <c r="F108" t="s">
        <v>459</v>
      </c>
    </row>
    <row r="109" spans="1:6" x14ac:dyDescent="0.2">
      <c r="B109" t="s">
        <v>448</v>
      </c>
      <c r="C109" t="s">
        <v>456</v>
      </c>
    </row>
    <row r="110" spans="1:6" x14ac:dyDescent="0.2">
      <c r="B110" t="s">
        <v>449</v>
      </c>
      <c r="C110" t="s">
        <v>457</v>
      </c>
    </row>
    <row r="111" spans="1:6" x14ac:dyDescent="0.2">
      <c r="B111" t="s">
        <v>450</v>
      </c>
      <c r="C111" t="s">
        <v>458</v>
      </c>
    </row>
    <row r="113" spans="1:3" x14ac:dyDescent="0.2">
      <c r="A113" s="2" t="s">
        <v>472</v>
      </c>
      <c r="B113" t="s">
        <v>211</v>
      </c>
      <c r="C113" t="s">
        <v>477</v>
      </c>
    </row>
    <row r="114" spans="1:3" x14ac:dyDescent="0.2">
      <c r="B114" t="s">
        <v>389</v>
      </c>
      <c r="C114" t="s">
        <v>478</v>
      </c>
    </row>
    <row r="115" spans="1:3" x14ac:dyDescent="0.2">
      <c r="B115" t="s">
        <v>213</v>
      </c>
      <c r="C115" t="s">
        <v>479</v>
      </c>
    </row>
    <row r="116" spans="1:3" x14ac:dyDescent="0.2">
      <c r="B116" t="s">
        <v>390</v>
      </c>
      <c r="C116" t="s">
        <v>480</v>
      </c>
    </row>
    <row r="117" spans="1:3" x14ac:dyDescent="0.2">
      <c r="B117" t="s">
        <v>473</v>
      </c>
      <c r="C117" t="s">
        <v>481</v>
      </c>
    </row>
    <row r="118" spans="1:3" x14ac:dyDescent="0.2">
      <c r="B118" t="s">
        <v>474</v>
      </c>
      <c r="C118" t="s">
        <v>482</v>
      </c>
    </row>
    <row r="119" spans="1:3" x14ac:dyDescent="0.2">
      <c r="B119" t="s">
        <v>475</v>
      </c>
      <c r="C119" t="s">
        <v>483</v>
      </c>
    </row>
    <row r="120" spans="1:3" x14ac:dyDescent="0.2">
      <c r="B120" t="s">
        <v>476</v>
      </c>
      <c r="C120" t="s">
        <v>484</v>
      </c>
    </row>
    <row r="122" spans="1:3" x14ac:dyDescent="0.2">
      <c r="A122" s="2" t="s">
        <v>496</v>
      </c>
      <c r="B122" t="s">
        <v>211</v>
      </c>
      <c r="C122" t="s">
        <v>501</v>
      </c>
    </row>
    <row r="123" spans="1:3" x14ac:dyDescent="0.2">
      <c r="B123" t="s">
        <v>389</v>
      </c>
      <c r="C123" t="s">
        <v>502</v>
      </c>
    </row>
    <row r="124" spans="1:3" x14ac:dyDescent="0.2">
      <c r="B124" t="s">
        <v>213</v>
      </c>
      <c r="C124" t="s">
        <v>503</v>
      </c>
    </row>
    <row r="125" spans="1:3" x14ac:dyDescent="0.2">
      <c r="B125" t="s">
        <v>390</v>
      </c>
      <c r="C125" t="s">
        <v>504</v>
      </c>
    </row>
    <row r="126" spans="1:3" x14ac:dyDescent="0.2">
      <c r="B126" t="s">
        <v>497</v>
      </c>
      <c r="C126" t="s">
        <v>505</v>
      </c>
    </row>
    <row r="127" spans="1:3" x14ac:dyDescent="0.2">
      <c r="B127" t="s">
        <v>498</v>
      </c>
      <c r="C127" t="s">
        <v>506</v>
      </c>
    </row>
    <row r="128" spans="1:3" x14ac:dyDescent="0.2">
      <c r="B128" t="s">
        <v>499</v>
      </c>
      <c r="C128" t="s">
        <v>507</v>
      </c>
    </row>
    <row r="129" spans="1:3" x14ac:dyDescent="0.2">
      <c r="B129" t="s">
        <v>500</v>
      </c>
      <c r="C129" t="s">
        <v>508</v>
      </c>
    </row>
    <row r="131" spans="1:3" x14ac:dyDescent="0.2">
      <c r="A131" s="2" t="s">
        <v>520</v>
      </c>
      <c r="B131" t="s">
        <v>211</v>
      </c>
      <c r="C131" t="s">
        <v>521</v>
      </c>
    </row>
    <row r="132" spans="1:3" x14ac:dyDescent="0.2">
      <c r="B132" t="s">
        <v>389</v>
      </c>
      <c r="C132" t="s">
        <v>522</v>
      </c>
    </row>
    <row r="133" spans="1:3" x14ac:dyDescent="0.2">
      <c r="B133" t="s">
        <v>213</v>
      </c>
      <c r="C133" t="s">
        <v>523</v>
      </c>
    </row>
    <row r="134" spans="1:3" x14ac:dyDescent="0.2">
      <c r="B134" t="s">
        <v>390</v>
      </c>
      <c r="C134" t="s">
        <v>524</v>
      </c>
    </row>
    <row r="135" spans="1:3" x14ac:dyDescent="0.2">
      <c r="B135" t="s">
        <v>529</v>
      </c>
      <c r="C135" t="s">
        <v>525</v>
      </c>
    </row>
    <row r="136" spans="1:3" x14ac:dyDescent="0.2">
      <c r="B136" t="s">
        <v>530</v>
      </c>
      <c r="C136" t="s">
        <v>526</v>
      </c>
    </row>
    <row r="137" spans="1:3" x14ac:dyDescent="0.2">
      <c r="B137" t="s">
        <v>531</v>
      </c>
      <c r="C137" t="s">
        <v>527</v>
      </c>
    </row>
    <row r="138" spans="1:3" x14ac:dyDescent="0.2">
      <c r="B138" t="s">
        <v>532</v>
      </c>
      <c r="C138" t="s">
        <v>528</v>
      </c>
    </row>
    <row r="140" spans="1:3" x14ac:dyDescent="0.2">
      <c r="A140" s="2" t="s">
        <v>544</v>
      </c>
      <c r="B140" t="s">
        <v>211</v>
      </c>
      <c r="C140" t="s">
        <v>549</v>
      </c>
    </row>
    <row r="141" spans="1:3" x14ac:dyDescent="0.2">
      <c r="B141" t="s">
        <v>389</v>
      </c>
      <c r="C141" t="s">
        <v>550</v>
      </c>
    </row>
    <row r="142" spans="1:3" x14ac:dyDescent="0.2">
      <c r="B142" t="s">
        <v>213</v>
      </c>
      <c r="C142" t="s">
        <v>551</v>
      </c>
    </row>
    <row r="143" spans="1:3" x14ac:dyDescent="0.2">
      <c r="B143" t="s">
        <v>390</v>
      </c>
      <c r="C143" t="s">
        <v>552</v>
      </c>
    </row>
    <row r="144" spans="1:3" x14ac:dyDescent="0.2">
      <c r="B144" t="s">
        <v>545</v>
      </c>
      <c r="C144" t="s">
        <v>553</v>
      </c>
    </row>
    <row r="145" spans="1:3" x14ac:dyDescent="0.2">
      <c r="B145" t="s">
        <v>546</v>
      </c>
      <c r="C145" t="s">
        <v>554</v>
      </c>
    </row>
    <row r="146" spans="1:3" x14ac:dyDescent="0.2">
      <c r="B146" t="s">
        <v>547</v>
      </c>
      <c r="C146" t="s">
        <v>555</v>
      </c>
    </row>
    <row r="147" spans="1:3" x14ac:dyDescent="0.2">
      <c r="B147" t="s">
        <v>548</v>
      </c>
      <c r="C147" t="s">
        <v>556</v>
      </c>
    </row>
    <row r="149" spans="1:3" x14ac:dyDescent="0.2">
      <c r="A149" s="2" t="s">
        <v>568</v>
      </c>
      <c r="B149" t="s">
        <v>211</v>
      </c>
      <c r="C149" t="s">
        <v>573</v>
      </c>
    </row>
    <row r="150" spans="1:3" x14ac:dyDescent="0.2">
      <c r="B150" t="s">
        <v>389</v>
      </c>
      <c r="C150" t="s">
        <v>574</v>
      </c>
    </row>
    <row r="151" spans="1:3" x14ac:dyDescent="0.2">
      <c r="B151" t="s">
        <v>213</v>
      </c>
      <c r="C151" t="s">
        <v>575</v>
      </c>
    </row>
    <row r="152" spans="1:3" x14ac:dyDescent="0.2">
      <c r="B152" t="s">
        <v>390</v>
      </c>
      <c r="C152" t="s">
        <v>576</v>
      </c>
    </row>
    <row r="153" spans="1:3" x14ac:dyDescent="0.2">
      <c r="B153" t="s">
        <v>569</v>
      </c>
      <c r="C153" t="s">
        <v>577</v>
      </c>
    </row>
    <row r="154" spans="1:3" x14ac:dyDescent="0.2">
      <c r="B154" t="s">
        <v>570</v>
      </c>
      <c r="C154" t="s">
        <v>578</v>
      </c>
    </row>
    <row r="155" spans="1:3" x14ac:dyDescent="0.2">
      <c r="B155" t="s">
        <v>571</v>
      </c>
      <c r="C155" t="s">
        <v>579</v>
      </c>
    </row>
    <row r="156" spans="1:3" x14ac:dyDescent="0.2">
      <c r="B156" t="s">
        <v>572</v>
      </c>
      <c r="C156" t="s">
        <v>580</v>
      </c>
    </row>
  </sheetData>
  <hyperlinks>
    <hyperlink ref="A21" r:id="rId1"/>
    <hyperlink ref="A16" r:id="rId2"/>
    <hyperlink ref="A26" r:id="rId3"/>
    <hyperlink ref="A31" r:id="rId4"/>
    <hyperlink ref="A36" r:id="rId5"/>
    <hyperlink ref="A41" r:id="rId6"/>
    <hyperlink ref="A50" r:id="rId7"/>
    <hyperlink ref="A59" r:id="rId8"/>
    <hyperlink ref="A68" r:id="rId9"/>
    <hyperlink ref="A77" r:id="rId10"/>
    <hyperlink ref="A86" r:id="rId11"/>
    <hyperlink ref="A95" r:id="rId12"/>
    <hyperlink ref="A104" r:id="rId13"/>
    <hyperlink ref="A113" r:id="rId14"/>
    <hyperlink ref="A122" r:id="rId15"/>
    <hyperlink ref="A131" r:id="rId16"/>
    <hyperlink ref="A140" r:id="rId17"/>
    <hyperlink ref="A149" r:id="rId18"/>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5"/>
  </sheetPr>
  <dimension ref="A1"/>
  <sheetViews>
    <sheetView workbookViewId="0">
      <selection activeCell="G22" sqref="G22"/>
    </sheetView>
  </sheetViews>
  <sheetFormatPr baseColWidth="10" defaultRowHeight="16"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52"/>
  <sheetViews>
    <sheetView workbookViewId="0">
      <selection activeCell="E17" sqref="E17"/>
    </sheetView>
  </sheetViews>
  <sheetFormatPr baseColWidth="10" defaultRowHeight="16" x14ac:dyDescent="0.2"/>
  <cols>
    <col min="66" max="66" width="10.5" customWidth="1"/>
  </cols>
  <sheetData>
    <row r="1" spans="1:161" x14ac:dyDescent="0.2">
      <c r="A1" t="s">
        <v>1</v>
      </c>
      <c r="B1" t="str">
        <f>'1998_totals_newvars'!J1</f>
        <v>admin_1998</v>
      </c>
      <c r="C1" t="str">
        <f>'1999_totals_newvars'!J1</f>
        <v>admin_1999</v>
      </c>
      <c r="D1" t="str">
        <f>'2000_totals_newvars'!J1</f>
        <v>admin_2000</v>
      </c>
      <c r="E1" t="str">
        <f>'2001_totals_newvars'!J1</f>
        <v>admin_2001</v>
      </c>
      <c r="F1" t="str">
        <f>'2002_totals_newvars'!J1</f>
        <v>admin_2002</v>
      </c>
      <c r="G1" t="str">
        <f>'2003_totals_newvars'!J1</f>
        <v>admin_2003</v>
      </c>
      <c r="H1" t="str">
        <f>'2004_totals_newvars'!J1</f>
        <v>admin_2004</v>
      </c>
      <c r="I1" t="str">
        <f>'2005_totals_newvars'!J1</f>
        <v>admin_2005</v>
      </c>
      <c r="J1" t="str">
        <f>'2006_totals_newvars'!J1</f>
        <v>admin_2006</v>
      </c>
      <c r="K1" t="str">
        <f>'2007_totals_newvars'!J1</f>
        <v>admin_2007</v>
      </c>
      <c r="L1" t="str">
        <f>'2008_totals_newvars'!J1</f>
        <v>admin_2008</v>
      </c>
      <c r="M1" t="str">
        <f>'2009_totals_newvars'!J1</f>
        <v>admin_2009</v>
      </c>
      <c r="N1" t="str">
        <f>'2010_totals_newvars'!J1</f>
        <v>admin_2010</v>
      </c>
      <c r="O1" t="str">
        <f>'2011_totals_newvars'!J1</f>
        <v>admin_2011</v>
      </c>
      <c r="P1" t="str">
        <f>'2012_totals_newvars'!J1</f>
        <v>admin_2012</v>
      </c>
      <c r="Q1" t="str">
        <f>'2013_totals_newvars'!J1</f>
        <v>admin_2013</v>
      </c>
      <c r="R1" t="str">
        <f>'1998_totals_newvars'!B1</f>
        <v>ba_1998</v>
      </c>
      <c r="S1" t="str">
        <f>'1999_totals_newvars'!B1</f>
        <v>ba_1999</v>
      </c>
      <c r="T1" t="str">
        <f>'2000_totals_newvars'!B1</f>
        <v>ba_2000</v>
      </c>
      <c r="U1" t="str">
        <f>'2001_totals_newvars'!B1</f>
        <v>ba_2001</v>
      </c>
      <c r="V1" t="str">
        <f>'2002_totals_newvars'!B1</f>
        <v>ba_2002</v>
      </c>
      <c r="W1" t="str">
        <f>'2003_totals_newvars'!B1</f>
        <v>ba_2003</v>
      </c>
      <c r="X1" t="str">
        <f>'2004_totals_newvars'!B1</f>
        <v>ba_2004</v>
      </c>
      <c r="Y1" t="str">
        <f>'2005_totals_newvars'!B1</f>
        <v>ba_2005</v>
      </c>
      <c r="Z1" t="str">
        <f>'2006_totals_newvars'!B1</f>
        <v>ba_2006</v>
      </c>
      <c r="AA1" t="str">
        <f>'2007_totals_newvars'!B1</f>
        <v>ba_2007</v>
      </c>
      <c r="AB1" t="str">
        <f>'2008_totals_newvars'!B1</f>
        <v>ba_2008</v>
      </c>
      <c r="AC1" t="str">
        <f>'2009_totals_newvars'!B1</f>
        <v>ba_2009</v>
      </c>
      <c r="AD1" t="str">
        <f>'2010_totals_newvars'!B1</f>
        <v>ba_2010</v>
      </c>
      <c r="AE1" t="str">
        <f>'2011_totals_newvars'!B1</f>
        <v>ba_2011</v>
      </c>
      <c r="AF1" t="str">
        <f>'2012_totals_newvars'!B1</f>
        <v>ba_2012</v>
      </c>
      <c r="AG1" t="str">
        <f>'2013_totals_newvars'!B1</f>
        <v>ba_2013</v>
      </c>
      <c r="AH1" t="str">
        <f>'1998_totals_newvars'!C1</f>
        <v>cc_1998</v>
      </c>
      <c r="AI1" t="str">
        <f>'1999_totals_newvars'!C1</f>
        <v>cc_1999</v>
      </c>
      <c r="AJ1" t="str">
        <f>'2000_totals_newvars'!C1</f>
        <v>cc_2000</v>
      </c>
      <c r="AK1" t="str">
        <f>'2001_totals_newvars'!C1</f>
        <v>cc_2001</v>
      </c>
      <c r="AL1" t="str">
        <f>'2002_totals_newvars'!C1</f>
        <v>cc_2002</v>
      </c>
      <c r="AM1" t="str">
        <f>'2003_totals_newvars'!C1</f>
        <v>cc_2003</v>
      </c>
      <c r="AN1" t="str">
        <f>'2004_totals_newvars'!C1</f>
        <v>cc_2004</v>
      </c>
      <c r="AO1" t="str">
        <f>'2005_totals_newvars'!C1</f>
        <v>cc_2005</v>
      </c>
      <c r="AP1" t="str">
        <f>'2006_totals_newvars'!C1</f>
        <v>cc_2006</v>
      </c>
      <c r="AQ1" t="str">
        <f>'2007_totals_newvars'!C1</f>
        <v>cc_2007</v>
      </c>
      <c r="AR1" t="str">
        <f>'2008_totals_newvars'!C1</f>
        <v>cc_2008</v>
      </c>
      <c r="AS1" t="str">
        <f>'2009_totals_newvars'!C1</f>
        <v>cc_2009</v>
      </c>
      <c r="AT1" t="str">
        <f>'2010_totals_newvars'!C1</f>
        <v>cc_2010</v>
      </c>
      <c r="AU1" t="str">
        <f>'2011_totals_newvars'!C1</f>
        <v>cc_2011</v>
      </c>
      <c r="AV1" t="str">
        <f>'2012_totals_newvars'!C1</f>
        <v>cc_2012</v>
      </c>
      <c r="AW1" t="str">
        <f>'2013_totals_newvars'!C1</f>
        <v>cc_2013</v>
      </c>
      <c r="AX1" t="str">
        <f>'1998_totals_newvars'!I1</f>
        <v>other_1998</v>
      </c>
      <c r="AY1" t="str">
        <f>'1999_totals_newvars'!I1</f>
        <v>other_1999</v>
      </c>
      <c r="AZ1" t="str">
        <f>'2000_totals_newvars'!I1</f>
        <v>other_2000</v>
      </c>
      <c r="BA1" t="str">
        <f>'2001_totals_newvars'!I1</f>
        <v>other_2001</v>
      </c>
      <c r="BB1" t="str">
        <f>'2002_totals_newvars'!I1</f>
        <v>other_2002</v>
      </c>
      <c r="BC1" t="str">
        <f>'2003_totals_newvars'!I1</f>
        <v>other_2003</v>
      </c>
      <c r="BD1" t="str">
        <f>'2004_totals_newvars'!I1</f>
        <v>other_2004</v>
      </c>
      <c r="BE1" t="str">
        <f>'2005_totals_newvars'!I1</f>
        <v>other_2005</v>
      </c>
      <c r="BF1" t="str">
        <f>'2006_totals_newvars'!I1</f>
        <v>other_2006</v>
      </c>
      <c r="BG1" t="str">
        <f>'2007_totals_newvars'!I1</f>
        <v>other_2007</v>
      </c>
      <c r="BH1" t="str">
        <f>'2008_totals_newvars'!I1</f>
        <v>other_2008</v>
      </c>
      <c r="BI1" t="str">
        <f>'2009_totals_newvars'!I1</f>
        <v>other_2009</v>
      </c>
      <c r="BJ1" t="str">
        <f>'2010_totals_newvars'!I1</f>
        <v>other_2010</v>
      </c>
      <c r="BK1" t="str">
        <f>'2011_totals_newvars'!I1</f>
        <v>other_2011</v>
      </c>
      <c r="BL1" t="str">
        <f>'2012_totals_newvars'!I1</f>
        <v>other_2012</v>
      </c>
      <c r="BM1" t="str">
        <f>'2013_totals_newvars'!I1</f>
        <v>other_2013</v>
      </c>
      <c r="BN1" t="str">
        <f>'1998_totals_newvars'!H1</f>
        <v>pregnancy_1998</v>
      </c>
      <c r="BO1" t="str">
        <f>'1999_totals_newvars'!H1</f>
        <v>pregnancy_1999</v>
      </c>
      <c r="BP1" t="str">
        <f>'2000_totals_newvars'!H1</f>
        <v>pregnancy_2000</v>
      </c>
      <c r="BQ1" t="str">
        <f>'2001_totals_newvars'!H1</f>
        <v>pregnancy_2001</v>
      </c>
      <c r="BR1" t="str">
        <f>'2002_totals_newvars'!H1</f>
        <v>pregnancy_2002</v>
      </c>
      <c r="BS1" t="str">
        <f>'2003_totals_newvars'!H1</f>
        <v>pregnancy_2003</v>
      </c>
      <c r="BT1" t="str">
        <f>'2004_totals_newvars'!H1</f>
        <v>pregnancy_2004</v>
      </c>
      <c r="BU1" t="str">
        <f>'2005_totals_newvars'!H1</f>
        <v>pregnancy_2005</v>
      </c>
      <c r="BV1" t="str">
        <f>'2006_totals_newvars'!H1</f>
        <v>pregnancy_2006</v>
      </c>
      <c r="BW1" t="str">
        <f>'2007_totals_newvars'!H1</f>
        <v>pregnancy_2007</v>
      </c>
      <c r="BX1" t="str">
        <f>'2008_totals_newvars'!H1</f>
        <v>pregnancy_2008</v>
      </c>
      <c r="BY1" t="str">
        <f>'2009_totals_newvars'!H1</f>
        <v>pregnancy_2009</v>
      </c>
      <c r="BZ1" t="str">
        <f>'2010_totals_newvars'!H1</f>
        <v>pregnancy_2010</v>
      </c>
      <c r="CA1" t="str">
        <f>'2011_totals_newvars'!H1</f>
        <v>pregnancy_2011</v>
      </c>
      <c r="CB1" t="str">
        <f>'2012_totals_newvars'!H1</f>
        <v>pregnancy_2012</v>
      </c>
      <c r="CC1" t="str">
        <f>'2013_totals_newvars'!H1</f>
        <v>pregnancy_2013</v>
      </c>
      <c r="CD1" t="str">
        <f>'1998_totals_newvars'!E1</f>
        <v>prior_1998</v>
      </c>
      <c r="CE1" t="str">
        <f>'1999_totals_newvars'!E1</f>
        <v>prior_1999</v>
      </c>
      <c r="CF1" t="str">
        <f>'2000_totals_newvars'!E1</f>
        <v>prior_2000</v>
      </c>
      <c r="CG1" t="str">
        <f>'2001_totals_newvars'!E1</f>
        <v>prior_2001</v>
      </c>
      <c r="CH1" t="str">
        <f>'2002_totals_newvars'!E1</f>
        <v>prior_2002</v>
      </c>
      <c r="CI1" t="str">
        <f>'2003_totals_newvars'!E1</f>
        <v>prior_2003</v>
      </c>
      <c r="CJ1" t="str">
        <f>'2004_totals_newvars'!E1</f>
        <v>prior_2004</v>
      </c>
      <c r="CK1" t="str">
        <f>'2005_totals_newvars'!E1</f>
        <v>prior_2005</v>
      </c>
      <c r="CL1" t="str">
        <f>'2006_totals_newvars'!E1</f>
        <v>prior_2006</v>
      </c>
      <c r="CM1" t="str">
        <f>'2007_totals_newvars'!E1</f>
        <v>prior_2007</v>
      </c>
      <c r="CN1" t="str">
        <f>'2008_totals_newvars'!E1</f>
        <v>prior_2008</v>
      </c>
      <c r="CO1" t="str">
        <f>'2009_totals_newvars'!E1</f>
        <v>prior_2009</v>
      </c>
      <c r="CP1" t="str">
        <f>'2010_totals_newvars'!E1</f>
        <v>prior_2010</v>
      </c>
      <c r="CQ1" t="str">
        <f>'2011_totals_newvars'!E1</f>
        <v>prior_2011</v>
      </c>
      <c r="CR1" t="str">
        <f>'2012_totals_newvars'!E1</f>
        <v>prior_2012</v>
      </c>
      <c r="CS1" t="str">
        <f>'2013_totals_newvars'!E1</f>
        <v>prior_2013</v>
      </c>
      <c r="CT1" t="str">
        <f>'1998_totals_newvars'!G1</f>
        <v>shortben_1998</v>
      </c>
      <c r="CU1" t="str">
        <f>'1999_totals_newvars'!G1</f>
        <v>shortben_1999</v>
      </c>
      <c r="CV1" t="str">
        <f>'2000_totals_newvars'!G1</f>
        <v>shortben_2000</v>
      </c>
      <c r="CW1" t="str">
        <f>'2001_totals_newvars'!G1</f>
        <v>shortben_2001</v>
      </c>
      <c r="CX1" t="str">
        <f>'2002_totals_newvars'!G1</f>
        <v>shortben_2002</v>
      </c>
      <c r="CY1" t="str">
        <f>'2003_totals_newvars'!G1</f>
        <v>shortben_2003</v>
      </c>
      <c r="CZ1" t="str">
        <f>'2004_totals_newvars'!G1</f>
        <v>shortben_2004</v>
      </c>
      <c r="DA1" t="str">
        <f>'2005_totals_newvars'!G1</f>
        <v>shortben_2005</v>
      </c>
      <c r="DB1" t="str">
        <f>'2006_totals_newvars'!G1</f>
        <v>shortben_2006</v>
      </c>
      <c r="DC1" t="str">
        <f>'2007_totals_newvars'!G1</f>
        <v>shortben_2007</v>
      </c>
      <c r="DD1" t="str">
        <f>'2008_totals_newvars'!G1</f>
        <v>shortben_2008</v>
      </c>
      <c r="DE1" t="str">
        <f>'2009_totals_newvars'!G1</f>
        <v>shortben_2009</v>
      </c>
      <c r="DF1" t="str">
        <f>'2010_totals_newvars'!G1</f>
        <v>shortben_2010</v>
      </c>
      <c r="DG1" t="str">
        <f>'2011_totals_newvars'!G1</f>
        <v>shortben_2011</v>
      </c>
      <c r="DH1" t="str">
        <f>'2012_totals_newvars'!G1</f>
        <v>shortben_2012</v>
      </c>
      <c r="DI1" t="str">
        <f>'2013_totals_newvars'!G1</f>
        <v>shortben_2013</v>
      </c>
      <c r="DJ1" t="str">
        <f>'1998_totals_newvars'!K1</f>
        <v>ssbg_1998</v>
      </c>
      <c r="DK1" t="str">
        <f>'1999_totals_newvars'!K1</f>
        <v>ssbg_1999</v>
      </c>
      <c r="DL1" t="str">
        <f>'2000_totals_newvars'!K1</f>
        <v>ssbg_2000</v>
      </c>
      <c r="DM1" t="str">
        <f>'2001_totals_newvars'!K1</f>
        <v>ssbg_2001</v>
      </c>
      <c r="DN1" t="str">
        <f>'2002_totals_newvars'!K1</f>
        <v>ssbg_2002</v>
      </c>
      <c r="DO1" t="str">
        <f>'2003_totals_newvars'!K1</f>
        <v>ssbg_2003</v>
      </c>
      <c r="DP1" t="str">
        <f>'2004_totals_newvars'!K1</f>
        <v>ssbg_2004</v>
      </c>
      <c r="DQ1" t="str">
        <f>'2005_totals_newvars'!K1</f>
        <v>ssbg_2005</v>
      </c>
      <c r="DR1" t="str">
        <f>'2006_totals_newvars'!K1</f>
        <v>ssbg_2006</v>
      </c>
      <c r="DS1" t="str">
        <f>'2007_totals_newvars'!K1</f>
        <v>ssbg_2007</v>
      </c>
      <c r="DT1" t="str">
        <f>'2008_totals_newvars'!K1</f>
        <v>ssbg_2008</v>
      </c>
      <c r="DU1" t="str">
        <f>'2009_totals_newvars'!K1</f>
        <v>ssbg_2009</v>
      </c>
      <c r="DV1" t="str">
        <f>'2010_totals_newvars'!K1</f>
        <v>ssbg_2010</v>
      </c>
      <c r="DW1" t="str">
        <f>'2011_totals_newvars'!K1</f>
        <v>ssbg_2011</v>
      </c>
      <c r="DX1" t="str">
        <f>'2012_totals_newvars'!K1</f>
        <v>ssbg_2012</v>
      </c>
      <c r="DY1" t="str">
        <f>'2013_totals_newvars'!K1</f>
        <v>ssbg_2013</v>
      </c>
      <c r="DZ1" t="str">
        <f>'1998_totals_newvars'!F1</f>
        <v>tax_1998</v>
      </c>
      <c r="EA1" t="str">
        <f>'1999_totals_newvars'!F1</f>
        <v>tax_1999</v>
      </c>
      <c r="EB1" t="str">
        <f>'2000_totals_newvars'!F1</f>
        <v>tax_2000</v>
      </c>
      <c r="EC1" t="str">
        <f>'2001_totals_newvars'!F1</f>
        <v>tax_2001</v>
      </c>
      <c r="ED1" t="str">
        <f>'2002_totals_newvars'!F1</f>
        <v>tax_2002</v>
      </c>
      <c r="EE1" t="str">
        <f>'2003_totals_newvars'!F1</f>
        <v>tax_2003</v>
      </c>
      <c r="EF1" t="str">
        <f>'2004_totals_newvars'!F1</f>
        <v>tax_2004</v>
      </c>
      <c r="EG1" t="str">
        <f>'2005_totals_newvars'!F1</f>
        <v>tax_2005</v>
      </c>
      <c r="EH1" t="str">
        <f>'2006_totals_newvars'!F1</f>
        <v>tax_2006</v>
      </c>
      <c r="EI1" t="str">
        <f>'2007_totals_newvars'!F1</f>
        <v>tax_2007</v>
      </c>
      <c r="EJ1" t="str">
        <f>'2008_totals_newvars'!F1</f>
        <v>tax_2008</v>
      </c>
      <c r="EK1" t="str">
        <f>'2009_totals_newvars'!F1</f>
        <v>tax_2009</v>
      </c>
      <c r="EL1" t="str">
        <f>'2010_totals_newvars'!F1</f>
        <v>tax_2010</v>
      </c>
      <c r="EM1" t="str">
        <f>'2011_totals_newvars'!F1</f>
        <v>tax_2011</v>
      </c>
      <c r="EN1" t="str">
        <f>'2012_totals_newvars'!F1</f>
        <v>tax_2012</v>
      </c>
      <c r="EO1" t="str">
        <f>'2013_totals_newvars'!F1</f>
        <v>tax_2013</v>
      </c>
      <c r="EP1" t="str">
        <f>'1998_totals_newvars'!D1</f>
        <v>work_1998</v>
      </c>
      <c r="EQ1" t="str">
        <f>'1999_totals_newvars'!D1</f>
        <v>work_1999</v>
      </c>
      <c r="ER1" t="str">
        <f>'2000_totals_newvars'!D1</f>
        <v>work_2000</v>
      </c>
      <c r="ES1" t="str">
        <f>'2001_totals_newvars'!D1</f>
        <v>work_2001</v>
      </c>
      <c r="ET1" t="str">
        <f>'2002_totals_newvars'!D1</f>
        <v>work_2002</v>
      </c>
      <c r="EU1" t="str">
        <f>'2003_totals_newvars'!D1</f>
        <v>work_2003</v>
      </c>
      <c r="EV1" t="str">
        <f>'2004_totals_newvars'!D1</f>
        <v>work_2004</v>
      </c>
      <c r="EW1" t="str">
        <f>'2005_totals_newvars'!D1</f>
        <v>work_2005</v>
      </c>
      <c r="EX1" t="str">
        <f>'2006_totals_newvars'!D1</f>
        <v>work_2006</v>
      </c>
      <c r="EY1" t="str">
        <f>'2007_totals_newvars'!D1</f>
        <v>work_2007</v>
      </c>
      <c r="EZ1" t="str">
        <f>'2008_totals_newvars'!D1</f>
        <v>work_2008</v>
      </c>
      <c r="FA1" t="str">
        <f>'2009_totals_newvars'!D1</f>
        <v>work_2009</v>
      </c>
      <c r="FB1" t="str">
        <f>'2010_totals_newvars'!D1</f>
        <v>work_2010</v>
      </c>
      <c r="FC1" t="str">
        <f>'2011_totals_newvars'!D1</f>
        <v>work_2011</v>
      </c>
      <c r="FD1" t="str">
        <f>'2012_totals_newvars'!D1</f>
        <v>work_2012</v>
      </c>
      <c r="FE1" t="str">
        <f>'2013_totals_newvars'!D1</f>
        <v>work_2013</v>
      </c>
    </row>
    <row r="2" spans="1:161" x14ac:dyDescent="0.2">
      <c r="A2" t="str">
        <f>'1997_totals_newvars'!A2</f>
        <v>ALABAMA</v>
      </c>
      <c r="B2">
        <f>AVERAGE('Raw Values'!B2:D2)/'Average totals'!B2</f>
        <v>0.10218730375949636</v>
      </c>
      <c r="C2">
        <f>AVERAGE('Raw Values'!C2:E2)/'Average totals'!C2</f>
        <v>9.1312704054996183E-2</v>
      </c>
      <c r="D2">
        <f>AVERAGE('Raw Values'!D2:F2)/'Average totals'!D2</f>
        <v>9.2769639638658141E-2</v>
      </c>
      <c r="E2">
        <f>AVERAGE('Raw Values'!E2:G2)/'Average totals'!E2</f>
        <v>9.2303704699875297E-2</v>
      </c>
      <c r="F2">
        <f>AVERAGE('Raw Values'!F2:H2)/'Average totals'!F2</f>
        <v>8.0863710794452495E-2</v>
      </c>
      <c r="G2">
        <f>AVERAGE('Raw Values'!G2:I2)/'Average totals'!G2</f>
        <v>7.5343289624228371E-2</v>
      </c>
      <c r="H2">
        <f>AVERAGE('Raw Values'!H2:J2)/'Average totals'!H2</f>
        <v>7.9960622600013354E-2</v>
      </c>
      <c r="I2">
        <f>AVERAGE('Raw Values'!I2:K2)/'Average totals'!I2</f>
        <v>9.4127430090075945E-2</v>
      </c>
      <c r="J2">
        <f>AVERAGE('Raw Values'!J2:L2)/'Average totals'!J2</f>
        <v>9.5820040302877163E-2</v>
      </c>
      <c r="K2">
        <f>AVERAGE('Raw Values'!K2:M2)/'Average totals'!K2</f>
        <v>9.604439028509705E-2</v>
      </c>
      <c r="L2">
        <f>AVERAGE('Raw Values'!L2:N2)/'Average totals'!L2</f>
        <v>9.5262432262963784E-2</v>
      </c>
      <c r="M2">
        <f>AVERAGE('Raw Values'!M2:O2)/'Average totals'!M2</f>
        <v>9.2104123621164213E-2</v>
      </c>
      <c r="N2">
        <f>AVERAGE('Raw Values'!N2:P2)/'Average totals'!N2</f>
        <v>0.10108043473151763</v>
      </c>
      <c r="O2">
        <f>AVERAGE('Raw Values'!O2:Q2)/'Average totals'!O2</f>
        <v>0.10377595938606918</v>
      </c>
      <c r="P2">
        <f>AVERAGE('Raw Values'!P2:R2)/'Average totals'!P2</f>
        <v>0.1246979438020084</v>
      </c>
      <c r="Q2">
        <f>AVERAGE('Raw Values'!Q2:S2)/'Average totals'!Q2</f>
        <v>9.8767485585560769E-2</v>
      </c>
      <c r="R2">
        <f>AVERAGE('Raw Values'!T2:V2)/'Average totals'!B2</f>
        <v>0.36189314749039225</v>
      </c>
      <c r="S2">
        <f>AVERAGE('Raw Values'!U2:W2)/'Average totals'!C2</f>
        <v>0.29312028719386535</v>
      </c>
      <c r="T2">
        <f>AVERAGE('Raw Values'!V2:X2)/'Average totals'!D2</f>
        <v>0.24629976413466712</v>
      </c>
      <c r="U2">
        <f>AVERAGE('Raw Values'!W2:Y2)/'Average totals'!E2</f>
        <v>0.22683161622814985</v>
      </c>
      <c r="V2">
        <f>AVERAGE('Raw Values'!X2:Z2)/'Average totals'!F2</f>
        <v>0.2137732191523582</v>
      </c>
      <c r="W2">
        <f>AVERAGE('Raw Values'!Y2:AA2)/'Average totals'!G2</f>
        <v>0.23901421389856145</v>
      </c>
      <c r="X2">
        <f>AVERAGE('Raw Values'!Z2:AB2)/'Average totals'!H2</f>
        <v>0.28571363213142459</v>
      </c>
      <c r="Y2">
        <f>AVERAGE('Raw Values'!AA2:AC2)/'Average totals'!I2</f>
        <v>0.31003973095477688</v>
      </c>
      <c r="Z2">
        <f>AVERAGE('Raw Values'!AB2:AD2)/'Average totals'!J2</f>
        <v>0.2861755693381115</v>
      </c>
      <c r="AA2">
        <f>AVERAGE('Raw Values'!AC2:AE2)/'Average totals'!K2</f>
        <v>0.25182498427106709</v>
      </c>
      <c r="AB2">
        <f>AVERAGE('Raw Values'!AD2:AF2)/'Average totals'!L2</f>
        <v>0.25050057680143029</v>
      </c>
      <c r="AC2">
        <f>AVERAGE('Raw Values'!AE2:AG2)/'Average totals'!M2</f>
        <v>0.2475674201864555</v>
      </c>
      <c r="AD2">
        <f>AVERAGE('Raw Values'!AF2:AH2)/'Average totals'!N2</f>
        <v>0.26050179924056222</v>
      </c>
      <c r="AE2">
        <f>AVERAGE('Raw Values'!AG2:AI2)/'Average totals'!O2</f>
        <v>0.2682978380742817</v>
      </c>
      <c r="AF2">
        <f>AVERAGE('Raw Values'!AH2:AJ2)/'Average totals'!P2</f>
        <v>0.27761459382778397</v>
      </c>
      <c r="AG2">
        <f>AVERAGE('Raw Values'!AI2:AK2)/'Average totals'!Q2</f>
        <v>0.25489595227292344</v>
      </c>
      <c r="AH2">
        <f>AVERAGE('Raw Values'!AL2:AN2)/'Average totals'!B2</f>
        <v>0.23435183463479692</v>
      </c>
      <c r="AI2">
        <f>AVERAGE('Raw Values'!AM2:AO2)/'Average totals'!C2</f>
        <v>0.27061960664840884</v>
      </c>
      <c r="AJ2">
        <f>AVERAGE('Raw Values'!AN2:AP2)/'Average totals'!D2</f>
        <v>0.27421905674529135</v>
      </c>
      <c r="AK2">
        <f>AVERAGE('Raw Values'!AO2:AQ2)/'Average totals'!E2</f>
        <v>0.25385918049771289</v>
      </c>
      <c r="AL2">
        <f>AVERAGE('Raw Values'!AP2:AR2)/'Average totals'!F2</f>
        <v>0.28170251162501547</v>
      </c>
      <c r="AM2">
        <f>AVERAGE('Raw Values'!AQ2:AS2)/'Average totals'!G2</f>
        <v>0.24887493652038456</v>
      </c>
      <c r="AN2">
        <f>AVERAGE('Raw Values'!AR2:AT2)/'Average totals'!H2</f>
        <v>0.18120274609186177</v>
      </c>
      <c r="AO2">
        <f>AVERAGE('Raw Values'!AS2:AU2)/'Average totals'!I2</f>
        <v>9.971698975174953E-2</v>
      </c>
      <c r="AP2">
        <f>AVERAGE('Raw Values'!AT2:AV2)/'Average totals'!J2</f>
        <v>0.10656852261427627</v>
      </c>
      <c r="AQ2">
        <f>AVERAGE('Raw Values'!AU2:AW2)/'Average totals'!K2</f>
        <v>0.1287047626267514</v>
      </c>
      <c r="AR2">
        <f>AVERAGE('Raw Values'!AV2:AX2)/'Average totals'!L2</f>
        <v>0.10611969256455484</v>
      </c>
      <c r="AS2">
        <f>AVERAGE('Raw Values'!AW2:AY2)/'Average totals'!M2</f>
        <v>7.0404462519412542E-2</v>
      </c>
      <c r="AT2">
        <f>AVERAGE('Raw Values'!AX2:AZ2)/'Average totals'!N2</f>
        <v>3.8593205583741484E-2</v>
      </c>
      <c r="AU2">
        <f>AVERAGE('Raw Values'!AY2:BA2)/'Average totals'!O2</f>
        <v>3.4320127528145325E-2</v>
      </c>
      <c r="AV2">
        <f>AVERAGE('Raw Values'!AZ2:BB2)/'Average totals'!P2</f>
        <v>3.6560313949460729E-2</v>
      </c>
      <c r="AW2">
        <f>AVERAGE('Raw Values'!BA2:BC2)/'Average totals'!Q2</f>
        <v>3.1191621779961404E-2</v>
      </c>
      <c r="AX2">
        <f>AVERAGE('Raw Values'!BD2:BF2)/'Average totals'!B2</f>
        <v>0.12988371747259156</v>
      </c>
      <c r="AY2">
        <f>AVERAGE('Raw Values'!BE2:BG2)/'Average totals'!C2</f>
        <v>0.12623703051337104</v>
      </c>
      <c r="AZ2">
        <f>AVERAGE('Raw Values'!BF2:BH2)/'Average totals'!D2</f>
        <v>0.10936527046958172</v>
      </c>
      <c r="BA2">
        <f>AVERAGE('Raw Values'!BG2:BI2)/'Average totals'!E2</f>
        <v>0.18302958204434</v>
      </c>
      <c r="BB2">
        <f>AVERAGE('Raw Values'!BH2:BJ2)/'Average totals'!F2</f>
        <v>0.19348819617715457</v>
      </c>
      <c r="BC2">
        <f>AVERAGE('Raw Values'!BI2:BK2)/'Average totals'!G2</f>
        <v>0.23868914015559184</v>
      </c>
      <c r="BD2">
        <f>AVERAGE('Raw Values'!BJ2:BL2)/'Average totals'!H2</f>
        <v>0.22512393553206839</v>
      </c>
      <c r="BE2">
        <f>AVERAGE('Raw Values'!BK2:BM2)/'Average totals'!I2</f>
        <v>0.24947426172534981</v>
      </c>
      <c r="BF2">
        <f>AVERAGE('Raw Values'!BL2:BN2)/'Average totals'!J2</f>
        <v>0.2833272502130077</v>
      </c>
      <c r="BG2">
        <f>AVERAGE('Raw Values'!BM2:BO2)/'Average totals'!K2</f>
        <v>0.28882441107357865</v>
      </c>
      <c r="BH2">
        <f>AVERAGE('Raw Values'!BN2:BP2)/'Average totals'!L2</f>
        <v>0.3100446023887462</v>
      </c>
      <c r="BI2">
        <f>AVERAGE('Raw Values'!BO2:BQ2)/'Average totals'!M2</f>
        <v>0.29152928274774581</v>
      </c>
      <c r="BJ2">
        <f>AVERAGE('Raw Values'!BP2:BR2)/'Average totals'!N2</f>
        <v>0.26299400323282984</v>
      </c>
      <c r="BK2">
        <f>AVERAGE('Raw Values'!BQ2:BS2)/'Average totals'!O2</f>
        <v>0.23447738607769486</v>
      </c>
      <c r="BL2">
        <f>AVERAGE('Raw Values'!BR2:BT2)/'Average totals'!P2</f>
        <v>0.21810476732147593</v>
      </c>
      <c r="BM2">
        <f>AVERAGE('Raw Values'!BS2:BU2)/'Average totals'!Q2</f>
        <v>0.27899016649538583</v>
      </c>
      <c r="BN2">
        <f>AVERAGE('Raw Values'!BV2:BX2)/'Average totals'!B2</f>
        <v>0</v>
      </c>
      <c r="BO2">
        <f>AVERAGE('Raw Values'!BW2:BY2)/'Average totals'!C2</f>
        <v>2.0868849455351014E-3</v>
      </c>
      <c r="BP2">
        <f>AVERAGE('Raw Values'!BX2:BZ2)/'Average totals'!D2</f>
        <v>6.656461363839369E-3</v>
      </c>
      <c r="BQ2">
        <f>AVERAGE('Raw Values'!BY2:CA2)/'Average totals'!E2</f>
        <v>2.0272650004852812E-2</v>
      </c>
      <c r="BR2">
        <f>AVERAGE('Raw Values'!BZ2:CB2)/'Average totals'!F2</f>
        <v>2.8470454104803068E-2</v>
      </c>
      <c r="BS2">
        <f>AVERAGE('Raw Values'!CA2:CC2)/'Average totals'!G2</f>
        <v>3.4042050198417224E-2</v>
      </c>
      <c r="BT2">
        <f>AVERAGE('Raw Values'!CB2:CD2)/'Average totals'!H2</f>
        <v>2.7645936835916603E-2</v>
      </c>
      <c r="BU2">
        <f>AVERAGE('Raw Values'!CC2:CE2)/'Average totals'!I2</f>
        <v>2.2523743445682011E-2</v>
      </c>
      <c r="BV2">
        <f>AVERAGE('Raw Values'!CD2:CF2)/'Average totals'!J2</f>
        <v>1.3078010262784082E-2</v>
      </c>
      <c r="BW2">
        <f>AVERAGE('Raw Values'!CE2:CG2)/'Average totals'!K2</f>
        <v>1.9036384444424091E-2</v>
      </c>
      <c r="BX2">
        <f>AVERAGE('Raw Values'!CF2:CH2)/'Average totals'!L2</f>
        <v>2.0057827902510088E-2</v>
      </c>
      <c r="BY2">
        <f>AVERAGE('Raw Values'!CG2:CI2)/'Average totals'!M2</f>
        <v>2.1620307894156539E-2</v>
      </c>
      <c r="BZ2">
        <f>AVERAGE('Raw Values'!CH2:CJ2)/'Average totals'!N2</f>
        <v>1.6534227432471547E-2</v>
      </c>
      <c r="CA2">
        <f>AVERAGE('Raw Values'!CI2:CK2)/'Average totals'!O2</f>
        <v>1.503114801106104E-2</v>
      </c>
      <c r="CB2">
        <f>AVERAGE('Raw Values'!CJ2:CL2)/'Average totals'!P2</f>
        <v>1.3989793102744928E-2</v>
      </c>
      <c r="CC2">
        <f>AVERAGE('Raw Values'!CK2:CM2)/'Average totals'!Q2</f>
        <v>1.2200704826842488E-2</v>
      </c>
      <c r="CD2">
        <f>AVERAGE('Raw Values'!CN2:CP2)/'Average totals'!B2</f>
        <v>0</v>
      </c>
      <c r="CE2">
        <f>AVERAGE('Raw Values'!CO2:CQ2)/'Average totals'!C2</f>
        <v>0</v>
      </c>
      <c r="CF2">
        <f>AVERAGE('Raw Values'!CP2:CR2)/'Average totals'!D2</f>
        <v>3.8969899738517881E-2</v>
      </c>
      <c r="CG2">
        <f>AVERAGE('Raw Values'!CQ2:CS2)/'Average totals'!E2</f>
        <v>0</v>
      </c>
      <c r="CH2">
        <f>AVERAGE('Raw Values'!CR2:CT2)/'Average totals'!F2</f>
        <v>0</v>
      </c>
      <c r="CI2">
        <f>AVERAGE('Raw Values'!CS2:CU2)/'Average totals'!G2</f>
        <v>-3.2560234545464285E-2</v>
      </c>
      <c r="CJ2">
        <f>AVERAGE('Raw Values'!CT2:CV2)/'Average totals'!H2</f>
        <v>0</v>
      </c>
      <c r="CK2">
        <f>AVERAGE('Raw Values'!CU2:CW2)/'Average totals'!I2</f>
        <v>0</v>
      </c>
      <c r="CL2">
        <f>AVERAGE('Raw Values'!CV2:CX2)/'Average totals'!J2</f>
        <v>0</v>
      </c>
      <c r="CM2">
        <f>AVERAGE('Raw Values'!CW2:CY2)/'Average totals'!K2</f>
        <v>0</v>
      </c>
      <c r="CN2">
        <f>AVERAGE('Raw Values'!CX2:CZ2)/'Average totals'!L2</f>
        <v>0</v>
      </c>
      <c r="CO2">
        <f>AVERAGE('Raw Values'!CY2:DA2)/'Average totals'!M2</f>
        <v>0</v>
      </c>
      <c r="CP2">
        <f>AVERAGE('Raw Values'!CZ2:DB2)/'Average totals'!N2</f>
        <v>9.979289929602923E-3</v>
      </c>
      <c r="CQ2">
        <f>AVERAGE('Raw Values'!DA2:DC2)/'Average totals'!O2</f>
        <v>9.7830140335996383E-3</v>
      </c>
      <c r="CR2">
        <f>AVERAGE('Raw Values'!DB2:DD2)/'Average totals'!P2</f>
        <v>1.0339675270937244E-2</v>
      </c>
      <c r="CS2">
        <f>AVERAGE('Raw Values'!DC2:DE2)/'Average totals'!Q2</f>
        <v>0</v>
      </c>
      <c r="CT2">
        <f>AVERAGE('Raw Values'!DF2:DH2)/'Average totals'!B2</f>
        <v>0</v>
      </c>
      <c r="CU2">
        <f>AVERAGE('Raw Values'!DG2:DI2)/'Average totals'!C2</f>
        <v>0</v>
      </c>
      <c r="CV2">
        <f>AVERAGE('Raw Values'!DH2:DJ2)/'Average totals'!D2</f>
        <v>0</v>
      </c>
      <c r="CW2">
        <f>AVERAGE('Raw Values'!DI2:DK2)/'Average totals'!E2</f>
        <v>0</v>
      </c>
      <c r="CX2">
        <f>AVERAGE('Raw Values'!DJ2:DL2)/'Average totals'!F2</f>
        <v>0</v>
      </c>
      <c r="CY2">
        <f>AVERAGE('Raw Values'!DK2:DM2)/'Average totals'!G2</f>
        <v>0</v>
      </c>
      <c r="CZ2">
        <f>AVERAGE('Raw Values'!DL2:DN2)/'Average totals'!H2</f>
        <v>0</v>
      </c>
      <c r="DA2">
        <f>AVERAGE('Raw Values'!DM2:DO2)/'Average totals'!I2</f>
        <v>2.0653080357565761E-4</v>
      </c>
      <c r="DB2">
        <f>AVERAGE('Raw Values'!DN2:DP2)/'Average totals'!J2</f>
        <v>3.3686840213473603E-4</v>
      </c>
      <c r="DC2">
        <f>AVERAGE('Raw Values'!DO2:DQ2)/'Average totals'!K2</f>
        <v>3.127693790266735E-4</v>
      </c>
      <c r="DD2">
        <f>AVERAGE('Raw Values'!DP2:DR2)/'Average totals'!L2</f>
        <v>1.2830056433566969E-4</v>
      </c>
      <c r="DE2">
        <f>AVERAGE('Raw Values'!DQ2:DS2)/'Average totals'!M2</f>
        <v>5.8390524086702034E-2</v>
      </c>
      <c r="DF2">
        <f>AVERAGE('Raw Values'!DR2:DT2)/'Average totals'!N2</f>
        <v>9.5981506785288467E-2</v>
      </c>
      <c r="DG2">
        <f>AVERAGE('Raw Values'!DS2:DU2)/'Average totals'!O2</f>
        <v>0.13491222133399214</v>
      </c>
      <c r="DH2">
        <f>AVERAGE('Raw Values'!DT2:DV2)/'Average totals'!P2</f>
        <v>0.12831313177900902</v>
      </c>
      <c r="DI2">
        <f>AVERAGE('Raw Values'!DU2:DW2)/'Average totals'!Q2</f>
        <v>0.14123826358930652</v>
      </c>
      <c r="DJ2">
        <f>AVERAGE('Raw Values'!DX2:DZ2)/'Average totals'!B2</f>
        <v>7.8932040821032459E-2</v>
      </c>
      <c r="DK2">
        <f>AVERAGE('Raw Values'!DY2:EA2)/'Average totals'!C2</f>
        <v>0.10251666637875836</v>
      </c>
      <c r="DL2">
        <f>AVERAGE('Raw Values'!DZ2:EB2)/'Average totals'!D2</f>
        <v>0.10521495937607474</v>
      </c>
      <c r="DM2">
        <f>AVERAGE('Raw Values'!EA2:EC2)/'Average totals'!E2</f>
        <v>8.5228375627019196E-2</v>
      </c>
      <c r="DN2">
        <f>AVERAGE('Raw Values'!EB2:ED2)/'Average totals'!F2</f>
        <v>7.0021297689086048E-2</v>
      </c>
      <c r="DO2">
        <f>AVERAGE('Raw Values'!EC2:EE2)/'Average totals'!G2</f>
        <v>6.4745350016697636E-2</v>
      </c>
      <c r="DP2">
        <f>AVERAGE('Raw Values'!ED2:EF2)/'Average totals'!H2</f>
        <v>6.5098749716514331E-2</v>
      </c>
      <c r="DQ2">
        <f>AVERAGE('Raw Values'!EE2:EG2)/'Average totals'!I2</f>
        <v>7.6959638632821001E-2</v>
      </c>
      <c r="DR2">
        <f>AVERAGE('Raw Values'!EF2:EH2)/'Average totals'!J2</f>
        <v>7.001841626958491E-2</v>
      </c>
      <c r="DS2">
        <f>AVERAGE('Raw Values'!EG2:EI2)/'Average totals'!K2</f>
        <v>6.5101910247665068E-2</v>
      </c>
      <c r="DT2">
        <f>AVERAGE('Raw Values'!EH2:EJ2)/'Average totals'!L2</f>
        <v>6.0889387248887684E-2</v>
      </c>
      <c r="DU2">
        <f>AVERAGE('Raw Values'!EI2:EK2)/'Average totals'!M2</f>
        <v>5.8707162840018576E-2</v>
      </c>
      <c r="DV2">
        <f>AVERAGE('Raw Values'!EJ2:EL2)/'Average totals'!N2</f>
        <v>5.349233916621994E-2</v>
      </c>
      <c r="DW2">
        <f>AVERAGE('Raw Values'!EK2:EM2)/'Average totals'!O2</f>
        <v>3.8488100369270042E-2</v>
      </c>
      <c r="DX2">
        <f>AVERAGE('Raw Values'!EL2:EN2)/'Average totals'!P2</f>
        <v>3.0574547588604103E-2</v>
      </c>
      <c r="DY2">
        <f>AVERAGE('Raw Values'!EM2:EO2)/'Average totals'!Q2</f>
        <v>3.1719512692752916E-2</v>
      </c>
      <c r="DZ2">
        <f>AVERAGE('Raw Values'!EP2:ER2)/'Average totals'!B2</f>
        <v>0</v>
      </c>
      <c r="EA2">
        <f>AVERAGE('Raw Values'!EQ2:ES2)/'Average totals'!C2</f>
        <v>0</v>
      </c>
      <c r="EB2">
        <f>AVERAGE('Raw Values'!ER2:ET2)/'Average totals'!D2</f>
        <v>0</v>
      </c>
      <c r="EC2">
        <f>AVERAGE('Raw Values'!ES2:EU2)/'Average totals'!E2</f>
        <v>0</v>
      </c>
      <c r="ED2">
        <f>AVERAGE('Raw Values'!ET2:EV2)/'Average totals'!F2</f>
        <v>0</v>
      </c>
      <c r="EE2">
        <f>AVERAGE('Raw Values'!EU2:EW2)/'Average totals'!G2</f>
        <v>0</v>
      </c>
      <c r="EF2">
        <f>AVERAGE('Raw Values'!EV2:EX2)/'Average totals'!H2</f>
        <v>0</v>
      </c>
      <c r="EG2">
        <f>AVERAGE('Raw Values'!EW2:EY2)/'Average totals'!I2</f>
        <v>0</v>
      </c>
      <c r="EH2">
        <f>AVERAGE('Raw Values'!EX2:EZ2)/'Average totals'!J2</f>
        <v>0</v>
      </c>
      <c r="EI2">
        <f>AVERAGE('Raw Values'!EY2:FA2)/'Average totals'!K2</f>
        <v>0</v>
      </c>
      <c r="EJ2">
        <f>AVERAGE('Raw Values'!EZ2:FB2)/'Average totals'!L2</f>
        <v>0</v>
      </c>
      <c r="EK2">
        <f>AVERAGE('Raw Values'!FA2:FC2)/'Average totals'!M2</f>
        <v>0</v>
      </c>
      <c r="EL2">
        <f>AVERAGE('Raw Values'!FB2:FD2)/'Average totals'!N2</f>
        <v>0</v>
      </c>
      <c r="EM2">
        <f>AVERAGE('Raw Values'!FC2:FE2)/'Average totals'!O2</f>
        <v>0</v>
      </c>
      <c r="EN2">
        <f>AVERAGE('Raw Values'!FD2:FF2)/'Average totals'!P2</f>
        <v>0</v>
      </c>
      <c r="EO2">
        <f>AVERAGE('Raw Values'!FE2:FG2)/'Average totals'!Q2</f>
        <v>0</v>
      </c>
      <c r="EP2">
        <f>AVERAGE('Raw Values'!FH2:FJ2)/'Average totals'!B2</f>
        <v>9.2751955821690421E-2</v>
      </c>
      <c r="EQ2">
        <f>AVERAGE('Raw Values'!FI2:FK2)/'Average totals'!C2</f>
        <v>0.11410682026506502</v>
      </c>
      <c r="ER2">
        <f>AVERAGE('Raw Values'!FJ2:FL2)/'Average totals'!D2</f>
        <v>0.1265049485333696</v>
      </c>
      <c r="ES2">
        <f>AVERAGE('Raw Values'!FK2:FM2)/'Average totals'!E2</f>
        <v>0.1384748908980499</v>
      </c>
      <c r="ET2">
        <f>AVERAGE('Raw Values'!FL2:FN2)/'Average totals'!F2</f>
        <v>0.13168061045713012</v>
      </c>
      <c r="EU2">
        <f>AVERAGE('Raw Values'!FM2:FO2)/'Average totals'!G2</f>
        <v>0.13185125413158322</v>
      </c>
      <c r="EV2">
        <f>AVERAGE('Raw Values'!FN2:FP2)/'Average totals'!H2</f>
        <v>0.13525437709220103</v>
      </c>
      <c r="EW2">
        <f>AVERAGE('Raw Values'!FO2:FQ2)/'Average totals'!I2</f>
        <v>0.14695167459596922</v>
      </c>
      <c r="EX2">
        <f>AVERAGE('Raw Values'!FP2:FR2)/'Average totals'!J2</f>
        <v>0.14467532259722365</v>
      </c>
      <c r="EY2">
        <f>AVERAGE('Raw Values'!FQ2:FS2)/'Average totals'!K2</f>
        <v>0.15015038767238997</v>
      </c>
      <c r="EZ2">
        <f>AVERAGE('Raw Values'!FR2:FT2)/'Average totals'!L2</f>
        <v>0.15699718026657153</v>
      </c>
      <c r="FA2">
        <f>AVERAGE('Raw Values'!FS2:FU2)/'Average totals'!M2</f>
        <v>0.15967671610434475</v>
      </c>
      <c r="FB2">
        <f>AVERAGE('Raw Values'!FT2:FV2)/'Average totals'!N2</f>
        <v>0.16084319389776591</v>
      </c>
      <c r="FC2">
        <f>AVERAGE('Raw Values'!FU2:FW2)/'Average totals'!O2</f>
        <v>0.16091420518588598</v>
      </c>
      <c r="FD2">
        <f>AVERAGE('Raw Values'!FV2:FX2)/'Average totals'!P2</f>
        <v>0.1598052333579757</v>
      </c>
      <c r="FE2">
        <f>AVERAGE('Raw Values'!FW2:FY2)/'Average totals'!Q2</f>
        <v>0.1509962927572667</v>
      </c>
    </row>
    <row r="3" spans="1:161" x14ac:dyDescent="0.2">
      <c r="A3" t="str">
        <f>'1997_totals_newvars'!A3</f>
        <v>ALASKA</v>
      </c>
      <c r="B3">
        <f>AVERAGE('Raw Values'!B3:D3)/'Average totals'!B3</f>
        <v>7.2175243496444524E-2</v>
      </c>
      <c r="C3">
        <f>AVERAGE('Raw Values'!C3:E3)/'Average totals'!C3</f>
        <v>7.9175569071642776E-2</v>
      </c>
      <c r="D3">
        <f>AVERAGE('Raw Values'!D3:F3)/'Average totals'!D3</f>
        <v>7.93622358769355E-2</v>
      </c>
      <c r="E3">
        <f>AVERAGE('Raw Values'!E3:G3)/'Average totals'!E3</f>
        <v>8.0059896454692026E-2</v>
      </c>
      <c r="F3">
        <f>AVERAGE('Raw Values'!F3:H3)/'Average totals'!F3</f>
        <v>7.2519453384731342E-2</v>
      </c>
      <c r="G3">
        <f>AVERAGE('Raw Values'!G3:I3)/'Average totals'!G3</f>
        <v>6.4129355057704146E-2</v>
      </c>
      <c r="H3">
        <f>AVERAGE('Raw Values'!H3:J3)/'Average totals'!H3</f>
        <v>6.1991616326049485E-2</v>
      </c>
      <c r="I3">
        <f>AVERAGE('Raw Values'!I3:K3)/'Average totals'!I3</f>
        <v>6.6251124719436616E-2</v>
      </c>
      <c r="J3">
        <f>AVERAGE('Raw Values'!J3:L3)/'Average totals'!J3</f>
        <v>7.9732561791122855E-2</v>
      </c>
      <c r="K3">
        <f>AVERAGE('Raw Values'!K3:M3)/'Average totals'!K3</f>
        <v>8.2361527206148741E-2</v>
      </c>
      <c r="L3">
        <f>AVERAGE('Raw Values'!L3:N3)/'Average totals'!L3</f>
        <v>7.9991094407656851E-2</v>
      </c>
      <c r="M3">
        <f>AVERAGE('Raw Values'!M3:O3)/'Average totals'!M3</f>
        <v>6.3632234792027398E-2</v>
      </c>
      <c r="N3">
        <f>AVERAGE('Raw Values'!N3:P3)/'Average totals'!N3</f>
        <v>6.6557402161616375E-2</v>
      </c>
      <c r="O3">
        <f>AVERAGE('Raw Values'!O3:Q3)/'Average totals'!O3</f>
        <v>6.3139509520455328E-2</v>
      </c>
      <c r="P3">
        <f>AVERAGE('Raw Values'!P3:R3)/'Average totals'!P3</f>
        <v>6.2997755049916809E-2</v>
      </c>
      <c r="Q3">
        <f>AVERAGE('Raw Values'!Q3:S3)/'Average totals'!Q3</f>
        <v>5.5864452764135833E-2</v>
      </c>
      <c r="R3">
        <f>AVERAGE('Raw Values'!T3:V3)/'Average totals'!B3</f>
        <v>0.63081516136531213</v>
      </c>
      <c r="S3">
        <f>AVERAGE('Raw Values'!U3:W3)/'Average totals'!C3</f>
        <v>0.57000758258985951</v>
      </c>
      <c r="T3">
        <f>AVERAGE('Raw Values'!V3:X3)/'Average totals'!D3</f>
        <v>0.50060497790071123</v>
      </c>
      <c r="U3">
        <f>AVERAGE('Raw Values'!W3:Y3)/'Average totals'!E3</f>
        <v>0.49379191533032235</v>
      </c>
      <c r="V3">
        <f>AVERAGE('Raw Values'!X3:Z3)/'Average totals'!F3</f>
        <v>0.4855355661691787</v>
      </c>
      <c r="W3">
        <f>AVERAGE('Raw Values'!Y3:AA3)/'Average totals'!G3</f>
        <v>0.47342729451772919</v>
      </c>
      <c r="X3">
        <f>AVERAGE('Raw Values'!Z3:AB3)/'Average totals'!H3</f>
        <v>0.45548927996860378</v>
      </c>
      <c r="Y3">
        <f>AVERAGE('Raw Values'!AA3:AC3)/'Average totals'!I3</f>
        <v>0.44122913336569547</v>
      </c>
      <c r="Z3">
        <f>AVERAGE('Raw Values'!AB3:AD3)/'Average totals'!J3</f>
        <v>0.42284224709937868</v>
      </c>
      <c r="AA3">
        <f>AVERAGE('Raw Values'!AC3:AE3)/'Average totals'!K3</f>
        <v>0.41440089030942906</v>
      </c>
      <c r="AB3">
        <f>AVERAGE('Raw Values'!AD3:AF3)/'Average totals'!L3</f>
        <v>0.39824525853524867</v>
      </c>
      <c r="AC3">
        <f>AVERAGE('Raw Values'!AE3:AG3)/'Average totals'!M3</f>
        <v>0.43573967116198603</v>
      </c>
      <c r="AD3">
        <f>AVERAGE('Raw Values'!AF3:AH3)/'Average totals'!N3</f>
        <v>0.46308767692926645</v>
      </c>
      <c r="AE3">
        <f>AVERAGE('Raw Values'!AG3:AI3)/'Average totals'!O3</f>
        <v>0.50201566168502942</v>
      </c>
      <c r="AF3">
        <f>AVERAGE('Raw Values'!AH3:AJ3)/'Average totals'!P3</f>
        <v>0.47207235410144133</v>
      </c>
      <c r="AG3">
        <f>AVERAGE('Raw Values'!AI3:AK3)/'Average totals'!Q3</f>
        <v>0.45870088328387437</v>
      </c>
      <c r="AH3">
        <f>AVERAGE('Raw Values'!AL3:AN3)/'Average totals'!B3</f>
        <v>0.15942902443799012</v>
      </c>
      <c r="AI3">
        <f>AVERAGE('Raw Values'!AM3:AO3)/'Average totals'!C3</f>
        <v>0.18861646428194856</v>
      </c>
      <c r="AJ3">
        <f>AVERAGE('Raw Values'!AN3:AP3)/'Average totals'!D3</f>
        <v>0.2395301881920163</v>
      </c>
      <c r="AK3">
        <f>AVERAGE('Raw Values'!AO3:AQ3)/'Average totals'!E3</f>
        <v>0.20947819463289938</v>
      </c>
      <c r="AL3">
        <f>AVERAGE('Raw Values'!AP3:AR3)/'Average totals'!F3</f>
        <v>0.21719565873818078</v>
      </c>
      <c r="AM3">
        <f>AVERAGE('Raw Values'!AQ3:AS3)/'Average totals'!G3</f>
        <v>0.24312100348165358</v>
      </c>
      <c r="AN3">
        <f>AVERAGE('Raw Values'!AR3:AT3)/'Average totals'!H3</f>
        <v>0.27711790795604424</v>
      </c>
      <c r="AO3">
        <f>AVERAGE('Raw Values'!AS3:AU3)/'Average totals'!I3</f>
        <v>0.29934592747507255</v>
      </c>
      <c r="AP3">
        <f>AVERAGE('Raw Values'!AT3:AV3)/'Average totals'!J3</f>
        <v>0.2928896037545029</v>
      </c>
      <c r="AQ3">
        <f>AVERAGE('Raw Values'!AU3:AW3)/'Average totals'!K3</f>
        <v>0.29744827120343587</v>
      </c>
      <c r="AR3">
        <f>AVERAGE('Raw Values'!AV3:AX3)/'Average totals'!L3</f>
        <v>0.31962723302907053</v>
      </c>
      <c r="AS3">
        <f>AVERAGE('Raw Values'!AW3:AY3)/'Average totals'!M3</f>
        <v>0.29707485450184984</v>
      </c>
      <c r="AT3">
        <f>AVERAGE('Raw Values'!AX3:AZ3)/'Average totals'!N3</f>
        <v>0.25335952860151845</v>
      </c>
      <c r="AU3">
        <f>AVERAGE('Raw Values'!AY3:BA3)/'Average totals'!O3</f>
        <v>0.21677211528344068</v>
      </c>
      <c r="AV3">
        <f>AVERAGE('Raw Values'!AZ3:BB3)/'Average totals'!P3</f>
        <v>0.25204114455827908</v>
      </c>
      <c r="AW3">
        <f>AVERAGE('Raw Values'!BA3:BC3)/'Average totals'!Q3</f>
        <v>0.28357961435256118</v>
      </c>
      <c r="AX3">
        <f>AVERAGE('Raw Values'!BD3:BF3)/'Average totals'!B3</f>
        <v>1.2967421784330717E-2</v>
      </c>
      <c r="AY3">
        <f>AVERAGE('Raw Values'!BE3:BG3)/'Average totals'!C3</f>
        <v>1.8927248816180582E-2</v>
      </c>
      <c r="AZ3">
        <f>AVERAGE('Raw Values'!BF3:BH3)/'Average totals'!D3</f>
        <v>2.7593232060577594E-2</v>
      </c>
      <c r="BA3">
        <f>AVERAGE('Raw Values'!BG3:BI3)/'Average totals'!E3</f>
        <v>4.204671221458918E-2</v>
      </c>
      <c r="BB3">
        <f>AVERAGE('Raw Values'!BH3:BJ3)/'Average totals'!F3</f>
        <v>4.1313993085872344E-2</v>
      </c>
      <c r="BC3">
        <f>AVERAGE('Raw Values'!BI3:BK3)/'Average totals'!G3</f>
        <v>3.2109857037916217E-2</v>
      </c>
      <c r="BD3">
        <f>AVERAGE('Raw Values'!BJ3:BL3)/'Average totals'!H3</f>
        <v>1.8639813899339861E-2</v>
      </c>
      <c r="BE3">
        <f>AVERAGE('Raw Values'!BK3:BM3)/'Average totals'!I3</f>
        <v>5.2828092289150383E-3</v>
      </c>
      <c r="BF3">
        <f>AVERAGE('Raw Values'!BL3:BN3)/'Average totals'!J3</f>
        <v>6.107512169331226E-3</v>
      </c>
      <c r="BG3">
        <f>AVERAGE('Raw Values'!BM3:BO3)/'Average totals'!K3</f>
        <v>4.9259755371712979E-3</v>
      </c>
      <c r="BH3">
        <f>AVERAGE('Raw Values'!BN3:BP3)/'Average totals'!L3</f>
        <v>1.5708537844508663E-3</v>
      </c>
      <c r="BI3">
        <f>AVERAGE('Raw Values'!BO3:BQ3)/'Average totals'!M3</f>
        <v>0</v>
      </c>
      <c r="BJ3">
        <f>AVERAGE('Raw Values'!BP3:BR3)/'Average totals'!N3</f>
        <v>0</v>
      </c>
      <c r="BK3">
        <f>AVERAGE('Raw Values'!BQ3:BS3)/'Average totals'!O3</f>
        <v>0</v>
      </c>
      <c r="BL3">
        <f>AVERAGE('Raw Values'!BR3:BT3)/'Average totals'!P3</f>
        <v>0</v>
      </c>
      <c r="BM3">
        <f>AVERAGE('Raw Values'!BS3:BU3)/'Average totals'!Q3</f>
        <v>0</v>
      </c>
      <c r="BN3">
        <f>AVERAGE('Raw Values'!BV3:BX3)/'Average totals'!B3</f>
        <v>0</v>
      </c>
      <c r="BO3">
        <f>AVERAGE('Raw Values'!BW3:BY3)/'Average totals'!C3</f>
        <v>2.7748472541262001E-3</v>
      </c>
      <c r="BP3">
        <f>AVERAGE('Raw Values'!BX3:BZ3)/'Average totals'!D3</f>
        <v>4.7338774742273944E-3</v>
      </c>
      <c r="BQ3">
        <f>AVERAGE('Raw Values'!BY3:CA3)/'Average totals'!E3</f>
        <v>7.2955081484332813E-3</v>
      </c>
      <c r="BR3">
        <f>AVERAGE('Raw Values'!BZ3:CB3)/'Average totals'!F3</f>
        <v>5.6115982636107346E-3</v>
      </c>
      <c r="BS3">
        <f>AVERAGE('Raw Values'!CA3:CC3)/'Average totals'!G3</f>
        <v>3.6511990340562005E-3</v>
      </c>
      <c r="BT3">
        <f>AVERAGE('Raw Values'!CB3:CD3)/'Average totals'!H3</f>
        <v>3.4596986903194086E-3</v>
      </c>
      <c r="BU3">
        <f>AVERAGE('Raw Values'!CC3:CE3)/'Average totals'!I3</f>
        <v>4.7170299313047679E-3</v>
      </c>
      <c r="BV3">
        <f>AVERAGE('Raw Values'!CD3:CF3)/'Average totals'!J3</f>
        <v>6.6338060749263185E-3</v>
      </c>
      <c r="BW3">
        <f>AVERAGE('Raw Values'!CE3:CG3)/'Average totals'!K3</f>
        <v>5.8105485161525612E-3</v>
      </c>
      <c r="BX3">
        <f>AVERAGE('Raw Values'!CF3:CH3)/'Average totals'!L3</f>
        <v>4.6388650063160239E-3</v>
      </c>
      <c r="BY3">
        <f>AVERAGE('Raw Values'!CG3:CI3)/'Average totals'!M3</f>
        <v>3.9185274877255698E-3</v>
      </c>
      <c r="BZ3">
        <f>AVERAGE('Raw Values'!CH3:CJ3)/'Average totals'!N3</f>
        <v>4.0517952447973035E-3</v>
      </c>
      <c r="CA3">
        <f>AVERAGE('Raw Values'!CI3:CK3)/'Average totals'!O3</f>
        <v>4.1834078082422614E-3</v>
      </c>
      <c r="CB3">
        <f>AVERAGE('Raw Values'!CJ3:CL3)/'Average totals'!P3</f>
        <v>4.4081267486022167E-3</v>
      </c>
      <c r="CC3">
        <f>AVERAGE('Raw Values'!CK3:CM3)/'Average totals'!Q3</f>
        <v>4.262626789857565E-3</v>
      </c>
      <c r="CD3">
        <f>AVERAGE('Raw Values'!CN3:CP3)/'Average totals'!B3</f>
        <v>0</v>
      </c>
      <c r="CE3">
        <f>AVERAGE('Raw Values'!CO3:CQ3)/'Average totals'!C3</f>
        <v>0</v>
      </c>
      <c r="CF3">
        <f>AVERAGE('Raw Values'!CP3:CR3)/'Average totals'!D3</f>
        <v>0</v>
      </c>
      <c r="CG3">
        <f>AVERAGE('Raw Values'!CQ3:CS3)/'Average totals'!E3</f>
        <v>0</v>
      </c>
      <c r="CH3">
        <f>AVERAGE('Raw Values'!CR3:CT3)/'Average totals'!F3</f>
        <v>0</v>
      </c>
      <c r="CI3">
        <f>AVERAGE('Raw Values'!CS3:CU3)/'Average totals'!G3</f>
        <v>0</v>
      </c>
      <c r="CJ3">
        <f>AVERAGE('Raw Values'!CT3:CV3)/'Average totals'!H3</f>
        <v>0</v>
      </c>
      <c r="CK3">
        <f>AVERAGE('Raw Values'!CU3:CW3)/'Average totals'!I3</f>
        <v>0</v>
      </c>
      <c r="CL3">
        <f>AVERAGE('Raw Values'!CV3:CX3)/'Average totals'!J3</f>
        <v>0</v>
      </c>
      <c r="CM3">
        <f>AVERAGE('Raw Values'!CW3:CY3)/'Average totals'!K3</f>
        <v>0</v>
      </c>
      <c r="CN3">
        <f>AVERAGE('Raw Values'!CX3:CZ3)/'Average totals'!L3</f>
        <v>0</v>
      </c>
      <c r="CO3">
        <f>AVERAGE('Raw Values'!CY3:DA3)/'Average totals'!M3</f>
        <v>0</v>
      </c>
      <c r="CP3">
        <f>AVERAGE('Raw Values'!CZ3:DB3)/'Average totals'!N3</f>
        <v>0</v>
      </c>
      <c r="CQ3">
        <f>AVERAGE('Raw Values'!DA3:DC3)/'Average totals'!O3</f>
        <v>0</v>
      </c>
      <c r="CR3">
        <f>AVERAGE('Raw Values'!DB3:DD3)/'Average totals'!P3</f>
        <v>0</v>
      </c>
      <c r="CS3">
        <f>AVERAGE('Raw Values'!DC3:DE3)/'Average totals'!Q3</f>
        <v>0</v>
      </c>
      <c r="CT3">
        <f>AVERAGE('Raw Values'!DF3:DH3)/'Average totals'!B3</f>
        <v>0</v>
      </c>
      <c r="CU3">
        <f>AVERAGE('Raw Values'!DG3:DI3)/'Average totals'!C3</f>
        <v>8.1332231748439923E-4</v>
      </c>
      <c r="CV3">
        <f>AVERAGE('Raw Values'!DH3:DJ3)/'Average totals'!D3</f>
        <v>1.83542000065855E-3</v>
      </c>
      <c r="CW3">
        <f>AVERAGE('Raw Values'!DI3:DK3)/'Average totals'!E3</f>
        <v>4.1231457019440575E-3</v>
      </c>
      <c r="CX3">
        <f>AVERAGE('Raw Values'!DJ3:DL3)/'Average totals'!F3</f>
        <v>1.0647358057601943E-2</v>
      </c>
      <c r="CY3">
        <f>AVERAGE('Raw Values'!DK3:DM3)/'Average totals'!G3</f>
        <v>1.292637139942018E-2</v>
      </c>
      <c r="CZ3">
        <f>AVERAGE('Raw Values'!DL3:DN3)/'Average totals'!H3</f>
        <v>1.4539037115885884E-2</v>
      </c>
      <c r="DA3">
        <f>AVERAGE('Raw Values'!DM3:DO3)/'Average totals'!I3</f>
        <v>1.0799697650417009E-2</v>
      </c>
      <c r="DB3">
        <f>AVERAGE('Raw Values'!DN3:DP3)/'Average totals'!J3</f>
        <v>1.1169194556056264E-2</v>
      </c>
      <c r="DC3">
        <f>AVERAGE('Raw Values'!DO3:DQ3)/'Average totals'!K3</f>
        <v>1.130816285449469E-2</v>
      </c>
      <c r="DD3">
        <f>AVERAGE('Raw Values'!DP3:DR3)/'Average totals'!L3</f>
        <v>9.8907871622397926E-3</v>
      </c>
      <c r="DE3">
        <f>AVERAGE('Raw Values'!DQ3:DS3)/'Average totals'!M3</f>
        <v>7.5481414168968091E-3</v>
      </c>
      <c r="DF3">
        <f>AVERAGE('Raw Values'!DR3:DT3)/'Average totals'!N3</f>
        <v>5.5232891719123513E-3</v>
      </c>
      <c r="DG3">
        <f>AVERAGE('Raw Values'!DS3:DU3)/'Average totals'!O3</f>
        <v>3.0598479150673536E-3</v>
      </c>
      <c r="DH3">
        <f>AVERAGE('Raw Values'!DT3:DV3)/'Average totals'!P3</f>
        <v>1.6721806391246405E-3</v>
      </c>
      <c r="DI3">
        <f>AVERAGE('Raw Values'!DU3:DW3)/'Average totals'!Q3</f>
        <v>1.9342577949934392E-4</v>
      </c>
      <c r="DJ3">
        <f>AVERAGE('Raw Values'!DX3:DZ3)/'Average totals'!B3</f>
        <v>3.4035100419442868E-2</v>
      </c>
      <c r="DK3">
        <f>AVERAGE('Raw Values'!DY3:EA3)/'Average totals'!C3</f>
        <v>4.4511612497410792E-2</v>
      </c>
      <c r="DL3">
        <f>AVERAGE('Raw Values'!DZ3:EB3)/'Average totals'!D3</f>
        <v>4.9194509650901143E-2</v>
      </c>
      <c r="DM3">
        <f>AVERAGE('Raw Values'!EA3:EC3)/'Average totals'!E3</f>
        <v>4.8092341646841341E-2</v>
      </c>
      <c r="DN3">
        <f>AVERAGE('Raw Values'!EB3:ED3)/'Average totals'!F3</f>
        <v>4.1332181542586909E-2</v>
      </c>
      <c r="DO3">
        <f>AVERAGE('Raw Values'!EC3:EE3)/'Average totals'!G3</f>
        <v>3.8559129583926849E-2</v>
      </c>
      <c r="DP3">
        <f>AVERAGE('Raw Values'!ED3:EF3)/'Average totals'!H3</f>
        <v>3.6195402959886179E-2</v>
      </c>
      <c r="DQ3">
        <f>AVERAGE('Raw Values'!EE3:EG3)/'Average totals'!I3</f>
        <v>3.9060046483791619E-2</v>
      </c>
      <c r="DR3">
        <f>AVERAGE('Raw Values'!EF3:EH3)/'Average totals'!J3</f>
        <v>4.5299047184260949E-2</v>
      </c>
      <c r="DS3">
        <f>AVERAGE('Raw Values'!EG3:EI3)/'Average totals'!K3</f>
        <v>5.5277113738363179E-2</v>
      </c>
      <c r="DT3">
        <f>AVERAGE('Raw Values'!EH3:EJ3)/'Average totals'!L3</f>
        <v>5.9119132829750801E-2</v>
      </c>
      <c r="DU3">
        <f>AVERAGE('Raw Values'!EI3:EK3)/'Average totals'!M3</f>
        <v>6.351470894594019E-2</v>
      </c>
      <c r="DV3">
        <f>AVERAGE('Raw Values'!EJ3:EL3)/'Average totals'!N3</f>
        <v>6.2621025717966225E-2</v>
      </c>
      <c r="DW3">
        <f>AVERAGE('Raw Values'!EK3:EM3)/'Average totals'!O3</f>
        <v>6.0475590441490784E-2</v>
      </c>
      <c r="DX3">
        <f>AVERAGE('Raw Values'!EL3:EN3)/'Average totals'!P3</f>
        <v>5.6607106387779112E-2</v>
      </c>
      <c r="DY3">
        <f>AVERAGE('Raw Values'!EM3:EO3)/'Average totals'!Q3</f>
        <v>4.7892084396970278E-2</v>
      </c>
      <c r="DZ3">
        <f>AVERAGE('Raw Values'!EP3:ER3)/'Average totals'!B3</f>
        <v>0</v>
      </c>
      <c r="EA3">
        <f>AVERAGE('Raw Values'!EQ3:ES3)/'Average totals'!C3</f>
        <v>0</v>
      </c>
      <c r="EB3">
        <f>AVERAGE('Raw Values'!ER3:ET3)/'Average totals'!D3</f>
        <v>0</v>
      </c>
      <c r="EC3">
        <f>AVERAGE('Raw Values'!ES3:EU3)/'Average totals'!E3</f>
        <v>0</v>
      </c>
      <c r="ED3">
        <f>AVERAGE('Raw Values'!ET3:EV3)/'Average totals'!F3</f>
        <v>0</v>
      </c>
      <c r="EE3">
        <f>AVERAGE('Raw Values'!EU3:EW3)/'Average totals'!G3</f>
        <v>0</v>
      </c>
      <c r="EF3">
        <f>AVERAGE('Raw Values'!EV3:EX3)/'Average totals'!H3</f>
        <v>0</v>
      </c>
      <c r="EG3">
        <f>AVERAGE('Raw Values'!EW3:EY3)/'Average totals'!I3</f>
        <v>0</v>
      </c>
      <c r="EH3">
        <f>AVERAGE('Raw Values'!EX3:EZ3)/'Average totals'!J3</f>
        <v>0</v>
      </c>
      <c r="EI3">
        <f>AVERAGE('Raw Values'!EY3:FA3)/'Average totals'!K3</f>
        <v>0</v>
      </c>
      <c r="EJ3">
        <f>AVERAGE('Raw Values'!EZ3:FB3)/'Average totals'!L3</f>
        <v>0</v>
      </c>
      <c r="EK3">
        <f>AVERAGE('Raw Values'!FA3:FC3)/'Average totals'!M3</f>
        <v>0</v>
      </c>
      <c r="EL3">
        <f>AVERAGE('Raw Values'!FB3:FD3)/'Average totals'!N3</f>
        <v>0</v>
      </c>
      <c r="EM3">
        <f>AVERAGE('Raw Values'!FC3:FE3)/'Average totals'!O3</f>
        <v>0</v>
      </c>
      <c r="EN3">
        <f>AVERAGE('Raw Values'!FD3:FF3)/'Average totals'!P3</f>
        <v>0</v>
      </c>
      <c r="EO3">
        <f>AVERAGE('Raw Values'!FE3:FG3)/'Average totals'!Q3</f>
        <v>0</v>
      </c>
      <c r="EP3">
        <f>AVERAGE('Raw Values'!FH3:FJ3)/'Average totals'!B3</f>
        <v>9.0578048496479699E-2</v>
      </c>
      <c r="EQ3">
        <f>AVERAGE('Raw Values'!FI3:FK3)/'Average totals'!C3</f>
        <v>9.5173353171347189E-2</v>
      </c>
      <c r="ER3">
        <f>AVERAGE('Raw Values'!FJ3:FL3)/'Average totals'!D3</f>
        <v>9.7145558843972288E-2</v>
      </c>
      <c r="ES3">
        <f>AVERAGE('Raw Values'!FK3:FM3)/'Average totals'!E3</f>
        <v>0.11511228587027834</v>
      </c>
      <c r="ET3">
        <f>AVERAGE('Raw Values'!FL3:FN3)/'Average totals'!F3</f>
        <v>0.12584419075823719</v>
      </c>
      <c r="EU3">
        <f>AVERAGE('Raw Values'!FM3:FO3)/'Average totals'!G3</f>
        <v>0.13207578988759358</v>
      </c>
      <c r="EV3">
        <f>AVERAGE('Raw Values'!FN3:FP3)/'Average totals'!H3</f>
        <v>0.13256724308387122</v>
      </c>
      <c r="EW3">
        <f>AVERAGE('Raw Values'!FO3:FQ3)/'Average totals'!I3</f>
        <v>0.13331423114536695</v>
      </c>
      <c r="EX3">
        <f>AVERAGE('Raw Values'!FP3:FR3)/'Average totals'!J3</f>
        <v>0.13532602737042088</v>
      </c>
      <c r="EY3">
        <f>AVERAGE('Raw Values'!FQ3:FS3)/'Average totals'!K3</f>
        <v>0.12846751063480449</v>
      </c>
      <c r="EZ3">
        <f>AVERAGE('Raw Values'!FR3:FT3)/'Average totals'!L3</f>
        <v>0.12691677524526637</v>
      </c>
      <c r="FA3">
        <f>AVERAGE('Raw Values'!FS3:FU3)/'Average totals'!M3</f>
        <v>0.12857186169357415</v>
      </c>
      <c r="FB3">
        <f>AVERAGE('Raw Values'!FT3:FV3)/'Average totals'!N3</f>
        <v>0.14479928217292284</v>
      </c>
      <c r="FC3">
        <f>AVERAGE('Raw Values'!FU3:FW3)/'Average totals'!O3</f>
        <v>0.15035386734627409</v>
      </c>
      <c r="FD3">
        <f>AVERAGE('Raw Values'!FV3:FX3)/'Average totals'!P3</f>
        <v>0.15020133251485684</v>
      </c>
      <c r="FE3">
        <f>AVERAGE('Raw Values'!FW3:FY3)/'Average totals'!Q3</f>
        <v>0.14950691263310145</v>
      </c>
    </row>
    <row r="4" spans="1:161" x14ac:dyDescent="0.2">
      <c r="A4" t="str">
        <f>'1997_totals_newvars'!A4</f>
        <v>ARIZONA</v>
      </c>
      <c r="B4">
        <f>AVERAGE('Raw Values'!B4:D4)/'Average totals'!B4</f>
        <v>0.10654808053130276</v>
      </c>
      <c r="C4">
        <f>AVERAGE('Raw Values'!C4:E4)/'Average totals'!C4</f>
        <v>0.12035489728339016</v>
      </c>
      <c r="D4">
        <f>AVERAGE('Raw Values'!D4:F4)/'Average totals'!D4</f>
        <v>0.10498037316525019</v>
      </c>
      <c r="E4">
        <f>AVERAGE('Raw Values'!E4:G4)/'Average totals'!E4</f>
        <v>0.10322203546552546</v>
      </c>
      <c r="F4">
        <f>AVERAGE('Raw Values'!F4:H4)/'Average totals'!F4</f>
        <v>9.1120821110415293E-2</v>
      </c>
      <c r="G4">
        <f>AVERAGE('Raw Values'!G4:I4)/'Average totals'!G4</f>
        <v>9.8869187250929955E-2</v>
      </c>
      <c r="H4">
        <f>AVERAGE('Raw Values'!H4:J4)/'Average totals'!H4</f>
        <v>0.10387657254262279</v>
      </c>
      <c r="I4">
        <f>AVERAGE('Raw Values'!I4:K4)/'Average totals'!I4</f>
        <v>0.10671387769015973</v>
      </c>
      <c r="J4">
        <f>AVERAGE('Raw Values'!J4:L4)/'Average totals'!J4</f>
        <v>0.10627773980259281</v>
      </c>
      <c r="K4">
        <f>AVERAGE('Raw Values'!K4:M4)/'Average totals'!K4</f>
        <v>0.10799293928210504</v>
      </c>
      <c r="L4">
        <f>AVERAGE('Raw Values'!L4:N4)/'Average totals'!L4</f>
        <v>0.10884279317730396</v>
      </c>
      <c r="M4">
        <f>AVERAGE('Raw Values'!M4:O4)/'Average totals'!M4</f>
        <v>0.11880473156840494</v>
      </c>
      <c r="N4">
        <f>AVERAGE('Raw Values'!N4:P4)/'Average totals'!N4</f>
        <v>0.11785641581008487</v>
      </c>
      <c r="O4">
        <f>AVERAGE('Raw Values'!O4:Q4)/'Average totals'!O4</f>
        <v>0.12061258618780939</v>
      </c>
      <c r="P4">
        <f>AVERAGE('Raw Values'!P4:R4)/'Average totals'!P4</f>
        <v>0.11679316130889848</v>
      </c>
      <c r="Q4">
        <f>AVERAGE('Raw Values'!Q4:S4)/'Average totals'!Q4</f>
        <v>0.11004595193697016</v>
      </c>
      <c r="R4">
        <f>AVERAGE('Raw Values'!T4:V4)/'Average totals'!B4</f>
        <v>0.51044027868615294</v>
      </c>
      <c r="S4">
        <f>AVERAGE('Raw Values'!U4:W4)/'Average totals'!C4</f>
        <v>0.38857981685148796</v>
      </c>
      <c r="T4">
        <f>AVERAGE('Raw Values'!V4:X4)/'Average totals'!D4</f>
        <v>0.32710832748301666</v>
      </c>
      <c r="U4">
        <f>AVERAGE('Raw Values'!W4:Y4)/'Average totals'!E4</f>
        <v>0.33897481297181609</v>
      </c>
      <c r="V4">
        <f>AVERAGE('Raw Values'!X4:Z4)/'Average totals'!F4</f>
        <v>0.39840998808855338</v>
      </c>
      <c r="W4">
        <f>AVERAGE('Raw Values'!Y4:AA4)/'Average totals'!G4</f>
        <v>0.4758495308483412</v>
      </c>
      <c r="X4">
        <f>AVERAGE('Raw Values'!Z4:AB4)/'Average totals'!H4</f>
        <v>0.5109342797723746</v>
      </c>
      <c r="Y4">
        <f>AVERAGE('Raw Values'!AA4:AC4)/'Average totals'!I4</f>
        <v>0.48889996583585055</v>
      </c>
      <c r="Z4">
        <f>AVERAGE('Raw Values'!AB4:AD4)/'Average totals'!J4</f>
        <v>0.42817914272511776</v>
      </c>
      <c r="AA4">
        <f>AVERAGE('Raw Values'!AC4:AE4)/'Average totals'!K4</f>
        <v>0.37153750002144847</v>
      </c>
      <c r="AB4">
        <f>AVERAGE('Raw Values'!AD4:AF4)/'Average totals'!L4</f>
        <v>0.34674409496146869</v>
      </c>
      <c r="AC4">
        <f>AVERAGE('Raw Values'!AE4:AG4)/'Average totals'!M4</f>
        <v>0.31621366311156252</v>
      </c>
      <c r="AD4">
        <f>AVERAGE('Raw Values'!AF4:AH4)/'Average totals'!N4</f>
        <v>0.28423248898300685</v>
      </c>
      <c r="AE4">
        <f>AVERAGE('Raw Values'!AG4:AI4)/'Average totals'!O4</f>
        <v>0.21995443387459468</v>
      </c>
      <c r="AF4">
        <f>AVERAGE('Raw Values'!AH4:AJ4)/'Average totals'!P4</f>
        <v>0.10394387116908493</v>
      </c>
      <c r="AG4">
        <f>AVERAGE('Raw Values'!AI4:AK4)/'Average totals'!Q4</f>
        <v>5.5048838155568956E-2</v>
      </c>
      <c r="AH4">
        <f>AVERAGE('Raw Values'!AL4:AN4)/'Average totals'!B4</f>
        <v>9.4746268339802667E-2</v>
      </c>
      <c r="AI4">
        <f>AVERAGE('Raw Values'!AM4:AO4)/'Average totals'!C4</f>
        <v>0.17535035100512777</v>
      </c>
      <c r="AJ4">
        <f>AVERAGE('Raw Values'!AN4:AP4)/'Average totals'!D4</f>
        <v>0.20794039324917818</v>
      </c>
      <c r="AK4">
        <f>AVERAGE('Raw Values'!AO4:AQ4)/'Average totals'!E4</f>
        <v>0.19761905891828171</v>
      </c>
      <c r="AL4">
        <f>AVERAGE('Raw Values'!AP4:AR4)/'Average totals'!F4</f>
        <v>0.14550406358359144</v>
      </c>
      <c r="AM4">
        <f>AVERAGE('Raw Values'!AQ4:AS4)/'Average totals'!G4</f>
        <v>0.10526381251804875</v>
      </c>
      <c r="AN4">
        <f>AVERAGE('Raw Values'!AR4:AT4)/'Average totals'!H4</f>
        <v>6.1945001839092337E-2</v>
      </c>
      <c r="AO4">
        <f>AVERAGE('Raw Values'!AS4:AU4)/'Average totals'!I4</f>
        <v>5.4643274496380477E-2</v>
      </c>
      <c r="AP4">
        <f>AVERAGE('Raw Values'!AT4:AV4)/'Average totals'!J4</f>
        <v>0.10700322493011521</v>
      </c>
      <c r="AQ4">
        <f>AVERAGE('Raw Values'!AU4:AW4)/'Average totals'!K4</f>
        <v>0.13467737060962029</v>
      </c>
      <c r="AR4">
        <f>AVERAGE('Raw Values'!AV4:AX4)/'Average totals'!L4</f>
        <v>0.14671109408935137</v>
      </c>
      <c r="AS4">
        <f>AVERAGE('Raw Values'!AW4:AY4)/'Average totals'!M4</f>
        <v>9.9697936251275432E-2</v>
      </c>
      <c r="AT4">
        <f>AVERAGE('Raw Values'!AX4:AZ4)/'Average totals'!N4</f>
        <v>8.3565640071647809E-2</v>
      </c>
      <c r="AU4">
        <f>AVERAGE('Raw Values'!AY4:BA4)/'Average totals'!O4</f>
        <v>3.5308535209895395E-2</v>
      </c>
      <c r="AV4">
        <f>AVERAGE('Raw Values'!AZ4:BB4)/'Average totals'!P4</f>
        <v>3.2072032482831858E-2</v>
      </c>
      <c r="AW4">
        <f>AVERAGE('Raw Values'!BA4:BC4)/'Average totals'!Q4</f>
        <v>2.030191720762331E-2</v>
      </c>
      <c r="AX4">
        <f>AVERAGE('Raw Values'!BD4:BF4)/'Average totals'!B4</f>
        <v>0.18769497530372295</v>
      </c>
      <c r="AY4">
        <f>AVERAGE('Raw Values'!BE4:BG4)/'Average totals'!C4</f>
        <v>0.14318858593517408</v>
      </c>
      <c r="AZ4">
        <f>AVERAGE('Raw Values'!BF4:BH4)/'Average totals'!D4</f>
        <v>0.11920368465240408</v>
      </c>
      <c r="BA4">
        <f>AVERAGE('Raw Values'!BG4:BI4)/'Average totals'!E4</f>
        <v>0.10254294520475286</v>
      </c>
      <c r="BB4">
        <f>AVERAGE('Raw Values'!BH4:BJ4)/'Average totals'!F4</f>
        <v>0.10994794485503573</v>
      </c>
      <c r="BC4">
        <f>AVERAGE('Raw Values'!BI4:BK4)/'Average totals'!G4</f>
        <v>0.10768849222346705</v>
      </c>
      <c r="BD4">
        <f>AVERAGE('Raw Values'!BJ4:BL4)/'Average totals'!H4</f>
        <v>0.1047102666505292</v>
      </c>
      <c r="BE4">
        <f>AVERAGE('Raw Values'!BK4:BM4)/'Average totals'!I4</f>
        <v>0.11177867962366421</v>
      </c>
      <c r="BF4">
        <f>AVERAGE('Raw Values'!BL4:BN4)/'Average totals'!J4</f>
        <v>0.11154043864733826</v>
      </c>
      <c r="BG4">
        <f>AVERAGE('Raw Values'!BM4:BO4)/'Average totals'!K4</f>
        <v>0.13187750623281838</v>
      </c>
      <c r="BH4">
        <f>AVERAGE('Raw Values'!BN4:BP4)/'Average totals'!L4</f>
        <v>0.15897333063682673</v>
      </c>
      <c r="BI4">
        <f>AVERAGE('Raw Values'!BO4:BQ4)/'Average totals'!M4</f>
        <v>0.21134007679361239</v>
      </c>
      <c r="BJ4">
        <f>AVERAGE('Raw Values'!BP4:BR4)/'Average totals'!N4</f>
        <v>0.27831678537793081</v>
      </c>
      <c r="BK4">
        <f>AVERAGE('Raw Values'!BQ4:BS4)/'Average totals'!O4</f>
        <v>0.39436921688610876</v>
      </c>
      <c r="BL4">
        <f>AVERAGE('Raw Values'!BR4:BT4)/'Average totals'!P4</f>
        <v>0.54662507611540023</v>
      </c>
      <c r="BM4">
        <f>AVERAGE('Raw Values'!BS4:BU4)/'Average totals'!Q4</f>
        <v>0.60896827972950707</v>
      </c>
      <c r="BN4">
        <f>AVERAGE('Raw Values'!BV4:BX4)/'Average totals'!B4</f>
        <v>0</v>
      </c>
      <c r="BO4">
        <f>AVERAGE('Raw Values'!BW4:BY4)/'Average totals'!C4</f>
        <v>1.5639685925861529E-3</v>
      </c>
      <c r="BP4">
        <f>AVERAGE('Raw Values'!BX4:BZ4)/'Average totals'!D4</f>
        <v>4.4440041917133601E-3</v>
      </c>
      <c r="BQ4">
        <f>AVERAGE('Raw Values'!BY4:CA4)/'Average totals'!E4</f>
        <v>4.4059567019461158E-3</v>
      </c>
      <c r="BR4">
        <f>AVERAGE('Raw Values'!BZ4:CB4)/'Average totals'!F4</f>
        <v>3.2571356324280986E-3</v>
      </c>
      <c r="BS4">
        <f>AVERAGE('Raw Values'!CA4:CC4)/'Average totals'!G4</f>
        <v>7.9448795317676156E-4</v>
      </c>
      <c r="BT4">
        <f>AVERAGE('Raw Values'!CB4:CD4)/'Average totals'!H4</f>
        <v>8.154680731073088E-4</v>
      </c>
      <c r="BU4">
        <f>AVERAGE('Raw Values'!CC4:CE4)/'Average totals'!I4</f>
        <v>4.1887692499074718E-4</v>
      </c>
      <c r="BV4">
        <f>AVERAGE('Raw Values'!CD4:CF4)/'Average totals'!J4</f>
        <v>1.1372982723747615E-3</v>
      </c>
      <c r="BW4">
        <f>AVERAGE('Raw Values'!CE4:CG4)/'Average totals'!K4</f>
        <v>2.0283837906884096E-3</v>
      </c>
      <c r="BX4">
        <f>AVERAGE('Raw Values'!CF4:CH4)/'Average totals'!L4</f>
        <v>2.265719931508581E-3</v>
      </c>
      <c r="BY4">
        <f>AVERAGE('Raw Values'!CG4:CI4)/'Average totals'!M4</f>
        <v>1.2492648205367058E-3</v>
      </c>
      <c r="BZ4">
        <f>AVERAGE('Raw Values'!CH4:CJ4)/'Average totals'!N4</f>
        <v>3.6607185392226199E-4</v>
      </c>
      <c r="CA4">
        <f>AVERAGE('Raw Values'!CI4:CK4)/'Average totals'!O4</f>
        <v>0</v>
      </c>
      <c r="CB4">
        <f>AVERAGE('Raw Values'!CJ4:CL4)/'Average totals'!P4</f>
        <v>0</v>
      </c>
      <c r="CC4">
        <f>AVERAGE('Raw Values'!CK4:CM4)/'Average totals'!Q4</f>
        <v>0</v>
      </c>
      <c r="CD4">
        <f>AVERAGE('Raw Values'!CN4:CP4)/'Average totals'!B4</f>
        <v>0</v>
      </c>
      <c r="CE4">
        <f>AVERAGE('Raw Values'!CO4:CQ4)/'Average totals'!C4</f>
        <v>7.0105906043289416E-3</v>
      </c>
      <c r="CF4">
        <f>AVERAGE('Raw Values'!CP4:CR4)/'Average totals'!D4</f>
        <v>3.7656878687417343E-2</v>
      </c>
      <c r="CG4">
        <f>AVERAGE('Raw Values'!CQ4:CS4)/'Average totals'!E4</f>
        <v>6.1562611256509116E-2</v>
      </c>
      <c r="CH4">
        <f>AVERAGE('Raw Values'!CR4:CT4)/'Average totals'!F4</f>
        <v>8.1327460690933537E-2</v>
      </c>
      <c r="CI4">
        <f>AVERAGE('Raw Values'!CS4:CU4)/'Average totals'!G4</f>
        <v>7.6468815594990192E-2</v>
      </c>
      <c r="CJ4">
        <f>AVERAGE('Raw Values'!CT4:CV4)/'Average totals'!H4</f>
        <v>8.7736658159036543E-2</v>
      </c>
      <c r="CK4">
        <f>AVERAGE('Raw Values'!CU4:CW4)/'Average totals'!I4</f>
        <v>0.10319984346180928</v>
      </c>
      <c r="CL4">
        <f>AVERAGE('Raw Values'!CV4:CX4)/'Average totals'!J4</f>
        <v>0.11816955898758966</v>
      </c>
      <c r="CM4">
        <f>AVERAGE('Raw Values'!CW4:CY4)/'Average totals'!K4</f>
        <v>0.1345874368213591</v>
      </c>
      <c r="CN4">
        <f>AVERAGE('Raw Values'!CX4:CZ4)/'Average totals'!L4</f>
        <v>0.13468445905035348</v>
      </c>
      <c r="CO4">
        <f>AVERAGE('Raw Values'!CY4:DA4)/'Average totals'!M4</f>
        <v>0.12555225700303357</v>
      </c>
      <c r="CP4">
        <f>AVERAGE('Raw Values'!CZ4:DB4)/'Average totals'!N4</f>
        <v>8.7312664708993071E-2</v>
      </c>
      <c r="CQ4">
        <f>AVERAGE('Raw Values'!DA4:DC4)/'Average totals'!O4</f>
        <v>5.3365421040471608E-2</v>
      </c>
      <c r="CR4">
        <f>AVERAGE('Raw Values'!DB4:DD4)/'Average totals'!P4</f>
        <v>3.222534966408637E-2</v>
      </c>
      <c r="CS4">
        <f>AVERAGE('Raw Values'!DC4:DE4)/'Average totals'!Q4</f>
        <v>4.0133263488888717E-2</v>
      </c>
      <c r="CT4">
        <f>AVERAGE('Raw Values'!DF4:DH4)/'Average totals'!B4</f>
        <v>0</v>
      </c>
      <c r="CU4">
        <f>AVERAGE('Raw Values'!DG4:DI4)/'Average totals'!C4</f>
        <v>0</v>
      </c>
      <c r="CV4">
        <f>AVERAGE('Raw Values'!DH4:DJ4)/'Average totals'!D4</f>
        <v>0</v>
      </c>
      <c r="CW4">
        <f>AVERAGE('Raw Values'!DI4:DK4)/'Average totals'!E4</f>
        <v>0</v>
      </c>
      <c r="CX4">
        <f>AVERAGE('Raw Values'!DJ4:DL4)/'Average totals'!F4</f>
        <v>0</v>
      </c>
      <c r="CY4">
        <f>AVERAGE('Raw Values'!DK4:DM4)/'Average totals'!G4</f>
        <v>0</v>
      </c>
      <c r="CZ4">
        <f>AVERAGE('Raw Values'!DL4:DN4)/'Average totals'!H4</f>
        <v>0</v>
      </c>
      <c r="DA4">
        <f>AVERAGE('Raw Values'!DM4:DO4)/'Average totals'!I4</f>
        <v>2.6959110459835295E-3</v>
      </c>
      <c r="DB4">
        <f>AVERAGE('Raw Values'!DN4:DP4)/'Average totals'!J4</f>
        <v>3.2039617192397172E-3</v>
      </c>
      <c r="DC4">
        <f>AVERAGE('Raw Values'!DO4:DQ4)/'Average totals'!K4</f>
        <v>5.1133782468508878E-3</v>
      </c>
      <c r="DD4">
        <f>AVERAGE('Raw Values'!DP4:DR4)/'Average totals'!L4</f>
        <v>5.1504244468186244E-3</v>
      </c>
      <c r="DE4">
        <f>AVERAGE('Raw Values'!DQ4:DS4)/'Average totals'!M4</f>
        <v>3.4679327407015854E-2</v>
      </c>
      <c r="DF4">
        <f>AVERAGE('Raw Values'!DR4:DT4)/'Average totals'!N4</f>
        <v>6.3953371153263244E-2</v>
      </c>
      <c r="DG4">
        <f>AVERAGE('Raw Values'!DS4:DU4)/'Average totals'!O4</f>
        <v>9.08937687387118E-2</v>
      </c>
      <c r="DH4">
        <f>AVERAGE('Raw Values'!DT4:DV4)/'Average totals'!P4</f>
        <v>8.6549856811939899E-2</v>
      </c>
      <c r="DI4">
        <f>AVERAGE('Raw Values'!DU4:DW4)/'Average totals'!Q4</f>
        <v>8.2154947097152278E-2</v>
      </c>
      <c r="DJ4">
        <f>AVERAGE('Raw Values'!DX4:DZ4)/'Average totals'!B4</f>
        <v>6.5191404954015819E-2</v>
      </c>
      <c r="DK4">
        <f>AVERAGE('Raw Values'!DY4:EA4)/'Average totals'!C4</f>
        <v>8.9804023687210258E-2</v>
      </c>
      <c r="DL4">
        <f>AVERAGE('Raw Values'!DZ4:EB4)/'Average totals'!D4</f>
        <v>8.7207999161632285E-2</v>
      </c>
      <c r="DM4">
        <f>AVERAGE('Raw Values'!EA4:EC4)/'Average totals'!E4</f>
        <v>7.4350109852544879E-2</v>
      </c>
      <c r="DN4">
        <f>AVERAGE('Raw Values'!EB4:ED4)/'Average totals'!F4</f>
        <v>6.925142945742041E-2</v>
      </c>
      <c r="DO4">
        <f>AVERAGE('Raw Values'!EC4:EE4)/'Average totals'!G4</f>
        <v>6.656450838296317E-2</v>
      </c>
      <c r="DP4">
        <f>AVERAGE('Raw Values'!ED4:EF4)/'Average totals'!H4</f>
        <v>6.7466637085958181E-2</v>
      </c>
      <c r="DQ4">
        <f>AVERAGE('Raw Values'!EE4:EG4)/'Average totals'!I4</f>
        <v>6.9581847680141237E-2</v>
      </c>
      <c r="DR4">
        <f>AVERAGE('Raw Values'!EF4:EH4)/'Average totals'!J4</f>
        <v>6.8188279927898762E-2</v>
      </c>
      <c r="DS4">
        <f>AVERAGE('Raw Values'!EG4:EI4)/'Average totals'!K4</f>
        <v>6.4482957294453386E-2</v>
      </c>
      <c r="DT4">
        <f>AVERAGE('Raw Values'!EH4:EJ4)/'Average totals'!L4</f>
        <v>5.9872699271842279E-2</v>
      </c>
      <c r="DU4">
        <f>AVERAGE('Raw Values'!EI4:EK4)/'Average totals'!M4</f>
        <v>5.8408871456441233E-2</v>
      </c>
      <c r="DV4">
        <f>AVERAGE('Raw Values'!EJ4:EL4)/'Average totals'!N4</f>
        <v>5.7154050816819235E-2</v>
      </c>
      <c r="DW4">
        <f>AVERAGE('Raw Values'!EK4:EM4)/'Average totals'!O4</f>
        <v>5.8275806399121791E-2</v>
      </c>
      <c r="DX4">
        <f>AVERAGE('Raw Values'!EL4:EN4)/'Average totals'!P4</f>
        <v>5.5743780847334015E-2</v>
      </c>
      <c r="DY4">
        <f>AVERAGE('Raw Values'!EM4:EO4)/'Average totals'!Q4</f>
        <v>5.5530514742609643E-2</v>
      </c>
      <c r="DZ4">
        <f>AVERAGE('Raw Values'!EP4:ER4)/'Average totals'!B4</f>
        <v>0</v>
      </c>
      <c r="EA4">
        <f>AVERAGE('Raw Values'!EQ4:ES4)/'Average totals'!C4</f>
        <v>0</v>
      </c>
      <c r="EB4">
        <f>AVERAGE('Raw Values'!ER4:ET4)/'Average totals'!D4</f>
        <v>0</v>
      </c>
      <c r="EC4">
        <f>AVERAGE('Raw Values'!ES4:EU4)/'Average totals'!E4</f>
        <v>0</v>
      </c>
      <c r="ED4">
        <f>AVERAGE('Raw Values'!ET4:EV4)/'Average totals'!F4</f>
        <v>0</v>
      </c>
      <c r="EE4">
        <f>AVERAGE('Raw Values'!EU4:EW4)/'Average totals'!G4</f>
        <v>0</v>
      </c>
      <c r="EF4">
        <f>AVERAGE('Raw Values'!EV4:EX4)/'Average totals'!H4</f>
        <v>0</v>
      </c>
      <c r="EG4">
        <f>AVERAGE('Raw Values'!EW4:EY4)/'Average totals'!I4</f>
        <v>0</v>
      </c>
      <c r="EH4">
        <f>AVERAGE('Raw Values'!EX4:EZ4)/'Average totals'!J4</f>
        <v>0</v>
      </c>
      <c r="EI4">
        <f>AVERAGE('Raw Values'!EY4:FA4)/'Average totals'!K4</f>
        <v>0</v>
      </c>
      <c r="EJ4">
        <f>AVERAGE('Raw Values'!EZ4:FB4)/'Average totals'!L4</f>
        <v>0</v>
      </c>
      <c r="EK4">
        <f>AVERAGE('Raw Values'!FA4:FC4)/'Average totals'!M4</f>
        <v>0</v>
      </c>
      <c r="EL4">
        <f>AVERAGE('Raw Values'!FB4:FD4)/'Average totals'!N4</f>
        <v>0</v>
      </c>
      <c r="EM4">
        <f>AVERAGE('Raw Values'!FC4:FE4)/'Average totals'!O4</f>
        <v>0</v>
      </c>
      <c r="EN4">
        <f>AVERAGE('Raw Values'!FD4:FF4)/'Average totals'!P4</f>
        <v>0</v>
      </c>
      <c r="EO4">
        <f>AVERAGE('Raw Values'!FE4:FG4)/'Average totals'!Q4</f>
        <v>0</v>
      </c>
      <c r="EP4">
        <f>AVERAGE('Raw Values'!FH4:FJ4)/'Average totals'!B4</f>
        <v>3.5378992185002935E-2</v>
      </c>
      <c r="EQ4">
        <f>AVERAGE('Raw Values'!FI4:FK4)/'Average totals'!C4</f>
        <v>7.4147766040694757E-2</v>
      </c>
      <c r="ER4">
        <f>AVERAGE('Raw Values'!FJ4:FL4)/'Average totals'!D4</f>
        <v>0.11145833940938797</v>
      </c>
      <c r="ES4">
        <f>AVERAGE('Raw Values'!FK4:FM4)/'Average totals'!E4</f>
        <v>0.11732246962862375</v>
      </c>
      <c r="ET4">
        <f>AVERAGE('Raw Values'!FL4:FN4)/'Average totals'!F4</f>
        <v>0.10118115658162213</v>
      </c>
      <c r="EU4">
        <f>AVERAGE('Raw Values'!FM4:FO4)/'Average totals'!G4</f>
        <v>6.8501165228082847E-2</v>
      </c>
      <c r="EV4">
        <f>AVERAGE('Raw Values'!FN4:FP4)/'Average totals'!H4</f>
        <v>6.2515115877279065E-2</v>
      </c>
      <c r="EW4">
        <f>AVERAGE('Raw Values'!FO4:FQ4)/'Average totals'!I4</f>
        <v>6.2067723241020216E-2</v>
      </c>
      <c r="EX4">
        <f>AVERAGE('Raw Values'!FP4:FR4)/'Average totals'!J4</f>
        <v>5.6300354987732996E-2</v>
      </c>
      <c r="EY4">
        <f>AVERAGE('Raw Values'!FQ4:FS4)/'Average totals'!K4</f>
        <v>4.7702527700656007E-2</v>
      </c>
      <c r="EZ4">
        <f>AVERAGE('Raw Values'!FR4:FT4)/'Average totals'!L4</f>
        <v>3.6755384434526257E-2</v>
      </c>
      <c r="FA4">
        <f>AVERAGE('Raw Values'!FS4:FU4)/'Average totals'!M4</f>
        <v>3.4053871588117235E-2</v>
      </c>
      <c r="FB4">
        <f>AVERAGE('Raw Values'!FT4:FV4)/'Average totals'!N4</f>
        <v>2.7242511224331918E-2</v>
      </c>
      <c r="FC4">
        <f>AVERAGE('Raw Values'!FU4:FW4)/'Average totals'!O4</f>
        <v>2.7220231663286503E-2</v>
      </c>
      <c r="FD4">
        <f>AVERAGE('Raw Values'!FV4:FX4)/'Average totals'!P4</f>
        <v>2.6046871600424227E-2</v>
      </c>
      <c r="FE4">
        <f>AVERAGE('Raw Values'!FW4:FY4)/'Average totals'!Q4</f>
        <v>2.7816287641679895E-2</v>
      </c>
    </row>
    <row r="5" spans="1:161" x14ac:dyDescent="0.2">
      <c r="A5" t="str">
        <f>'1997_totals_newvars'!A5</f>
        <v>ARKANSAS</v>
      </c>
      <c r="B5">
        <f>AVERAGE('Raw Values'!B5:D5)/'Average totals'!B5</f>
        <v>9.4181092790156129E-2</v>
      </c>
      <c r="C5">
        <f>AVERAGE('Raw Values'!C5:E5)/'Average totals'!C5</f>
        <v>0.12318636776148265</v>
      </c>
      <c r="D5">
        <f>AVERAGE('Raw Values'!D5:F5)/'Average totals'!D5</f>
        <v>0.12993820148537913</v>
      </c>
      <c r="E5">
        <f>AVERAGE('Raw Values'!E5:G5)/'Average totals'!E5</f>
        <v>0.15020863819176122</v>
      </c>
      <c r="F5">
        <f>AVERAGE('Raw Values'!F5:H5)/'Average totals'!F5</f>
        <v>0.15130450365270701</v>
      </c>
      <c r="G5">
        <f>AVERAGE('Raw Values'!G5:I5)/'Average totals'!G5</f>
        <v>0.14164186706310455</v>
      </c>
      <c r="H5">
        <f>AVERAGE('Raw Values'!H5:J5)/'Average totals'!H5</f>
        <v>0.10806292870683076</v>
      </c>
      <c r="I5">
        <f>AVERAGE('Raw Values'!I5:K5)/'Average totals'!I5</f>
        <v>0.11229381554892723</v>
      </c>
      <c r="J5">
        <f>AVERAGE('Raw Values'!J5:L5)/'Average totals'!J5</f>
        <v>0.11836066283968925</v>
      </c>
      <c r="K5">
        <f>AVERAGE('Raw Values'!K5:M5)/'Average totals'!K5</f>
        <v>0.1074836781069206</v>
      </c>
      <c r="L5">
        <f>AVERAGE('Raw Values'!L5:N5)/'Average totals'!L5</f>
        <v>9.8771725471465233E-2</v>
      </c>
      <c r="M5">
        <f>AVERAGE('Raw Values'!M5:O5)/'Average totals'!M5</f>
        <v>8.6331042052477838E-2</v>
      </c>
      <c r="N5">
        <f>AVERAGE('Raw Values'!N5:P5)/'Average totals'!N5</f>
        <v>8.1883188122751638E-2</v>
      </c>
      <c r="O5">
        <f>AVERAGE('Raw Values'!O5:Q5)/'Average totals'!O5</f>
        <v>6.9666386607772718E-2</v>
      </c>
      <c r="P5">
        <f>AVERAGE('Raw Values'!P5:R5)/'Average totals'!P5</f>
        <v>7.0582152427390618E-2</v>
      </c>
      <c r="Q5">
        <f>AVERAGE('Raw Values'!Q5:S5)/'Average totals'!Q5</f>
        <v>7.6991067364635679E-2</v>
      </c>
      <c r="R5">
        <f>AVERAGE('Raw Values'!T5:V5)/'Average totals'!B5</f>
        <v>0.48492391173296534</v>
      </c>
      <c r="S5">
        <f>AVERAGE('Raw Values'!U5:W5)/'Average totals'!C5</f>
        <v>0.3168876637023002</v>
      </c>
      <c r="T5">
        <f>AVERAGE('Raw Values'!V5:X5)/'Average totals'!D5</f>
        <v>0.26096839245368214</v>
      </c>
      <c r="U5">
        <f>AVERAGE('Raw Values'!W5:Y5)/'Average totals'!E5</f>
        <v>0.26620224866627046</v>
      </c>
      <c r="V5">
        <f>AVERAGE('Raw Values'!X5:Z5)/'Average totals'!F5</f>
        <v>0.31804887500874274</v>
      </c>
      <c r="W5">
        <f>AVERAGE('Raw Values'!Y5:AA5)/'Average totals'!G5</f>
        <v>0.35292891415212124</v>
      </c>
      <c r="X5">
        <f>AVERAGE('Raw Values'!Z5:AB5)/'Average totals'!H5</f>
        <v>0.29093944688929835</v>
      </c>
      <c r="Y5">
        <f>AVERAGE('Raw Values'!AA5:AC5)/'Average totals'!I5</f>
        <v>0.23325194887482878</v>
      </c>
      <c r="Z5">
        <f>AVERAGE('Raw Values'!AB5:AD5)/'Average totals'!J5</f>
        <v>0.18446420278739811</v>
      </c>
      <c r="AA5">
        <f>AVERAGE('Raw Values'!AC5:AE5)/'Average totals'!K5</f>
        <v>0.12745051116473394</v>
      </c>
      <c r="AB5">
        <f>AVERAGE('Raw Values'!AD5:AF5)/'Average totals'!L5</f>
        <v>0.11175591603615914</v>
      </c>
      <c r="AC5">
        <f>AVERAGE('Raw Values'!AE5:AG5)/'Average totals'!M5</f>
        <v>8.6768275118801405E-2</v>
      </c>
      <c r="AD5">
        <f>AVERAGE('Raw Values'!AF5:AH5)/'Average totals'!N5</f>
        <v>8.6355646969802788E-2</v>
      </c>
      <c r="AE5">
        <f>AVERAGE('Raw Values'!AG5:AI5)/'Average totals'!O5</f>
        <v>7.8163411416208639E-2</v>
      </c>
      <c r="AF5">
        <f>AVERAGE('Raw Values'!AH5:AJ5)/'Average totals'!P5</f>
        <v>8.3906020160736616E-2</v>
      </c>
      <c r="AG5">
        <f>AVERAGE('Raw Values'!AI5:AK5)/'Average totals'!Q5</f>
        <v>8.232405275737692E-2</v>
      </c>
      <c r="AH5">
        <f>AVERAGE('Raw Values'!AL5:AN5)/'Average totals'!B5</f>
        <v>4.9295623123436182E-2</v>
      </c>
      <c r="AI5">
        <f>AVERAGE('Raw Values'!AM5:AO5)/'Average totals'!C5</f>
        <v>0.10461459505007004</v>
      </c>
      <c r="AJ5">
        <f>AVERAGE('Raw Values'!AN5:AP5)/'Average totals'!D5</f>
        <v>0.13951719353642175</v>
      </c>
      <c r="AK5">
        <f>AVERAGE('Raw Values'!AO5:AQ5)/'Average totals'!E5</f>
        <v>0.11724157948690869</v>
      </c>
      <c r="AL5">
        <f>AVERAGE('Raw Values'!AP5:AR5)/'Average totals'!F5</f>
        <v>0.10626429545511343</v>
      </c>
      <c r="AM5">
        <f>AVERAGE('Raw Values'!AQ5:AS5)/'Average totals'!G5</f>
        <v>0.12391358624319072</v>
      </c>
      <c r="AN5">
        <f>AVERAGE('Raw Values'!AR5:AT5)/'Average totals'!H5</f>
        <v>0.24112604479710917</v>
      </c>
      <c r="AO5">
        <f>AVERAGE('Raw Values'!AS5:AU5)/'Average totals'!I5</f>
        <v>0.31150473868508904</v>
      </c>
      <c r="AP5">
        <f>AVERAGE('Raw Values'!AT5:AV5)/'Average totals'!J5</f>
        <v>0.36692822724858143</v>
      </c>
      <c r="AQ5">
        <f>AVERAGE('Raw Values'!AU5:AW5)/'Average totals'!K5</f>
        <v>0.26183310035129453</v>
      </c>
      <c r="AR5">
        <f>AVERAGE('Raw Values'!AV5:AX5)/'Average totals'!L5</f>
        <v>0.19343265686657241</v>
      </c>
      <c r="AS5">
        <f>AVERAGE('Raw Values'!AW5:AY5)/'Average totals'!M5</f>
        <v>0.10530426143422988</v>
      </c>
      <c r="AT5">
        <f>AVERAGE('Raw Values'!AX5:AZ5)/'Average totals'!N5</f>
        <v>7.4238662659099286E-2</v>
      </c>
      <c r="AU5">
        <f>AVERAGE('Raw Values'!AY5:BA5)/'Average totals'!O5</f>
        <v>6.1952049466462364E-2</v>
      </c>
      <c r="AV5">
        <f>AVERAGE('Raw Values'!AZ5:BB5)/'Average totals'!P5</f>
        <v>3.9008779244003318E-2</v>
      </c>
      <c r="AW5">
        <f>AVERAGE('Raw Values'!BA5:BC5)/'Average totals'!Q5</f>
        <v>4.1666482485291652E-2</v>
      </c>
      <c r="AX5">
        <f>AVERAGE('Raw Values'!BD5:BF5)/'Average totals'!B5</f>
        <v>0.14192174339720343</v>
      </c>
      <c r="AY5">
        <f>AVERAGE('Raw Values'!BE5:BG5)/'Average totals'!C5</f>
        <v>0.11691917554152245</v>
      </c>
      <c r="AZ5">
        <f>AVERAGE('Raw Values'!BF5:BH5)/'Average totals'!D5</f>
        <v>8.6664832275219594E-2</v>
      </c>
      <c r="BA5">
        <f>AVERAGE('Raw Values'!BG5:BI5)/'Average totals'!E5</f>
        <v>8.0103935829213796E-2</v>
      </c>
      <c r="BB5">
        <f>AVERAGE('Raw Values'!BH5:BJ5)/'Average totals'!F5</f>
        <v>6.8011475319416759E-2</v>
      </c>
      <c r="BC5">
        <f>AVERAGE('Raw Values'!BI5:BK5)/'Average totals'!G5</f>
        <v>7.2851816980563588E-2</v>
      </c>
      <c r="BD5">
        <f>AVERAGE('Raw Values'!BJ5:BL5)/'Average totals'!H5</f>
        <v>7.0856548046368567E-2</v>
      </c>
      <c r="BE5">
        <f>AVERAGE('Raw Values'!BK5:BM5)/'Average totals'!I5</f>
        <v>6.6544666664151944E-2</v>
      </c>
      <c r="BF5">
        <f>AVERAGE('Raw Values'!BL5:BN5)/'Average totals'!J5</f>
        <v>5.7618991945152472E-2</v>
      </c>
      <c r="BG5">
        <f>AVERAGE('Raw Values'!BM5:BO5)/'Average totals'!K5</f>
        <v>4.422275157771785E-2</v>
      </c>
      <c r="BH5">
        <f>AVERAGE('Raw Values'!BN5:BP5)/'Average totals'!L5</f>
        <v>3.5233225316289189E-2</v>
      </c>
      <c r="BI5">
        <f>AVERAGE('Raw Values'!BO5:BQ5)/'Average totals'!M5</f>
        <v>1.7502063283768462E-2</v>
      </c>
      <c r="BJ5">
        <f>AVERAGE('Raw Values'!BP5:BR5)/'Average totals'!N5</f>
        <v>2.1995469961052404E-2</v>
      </c>
      <c r="BK5">
        <f>AVERAGE('Raw Values'!BQ5:BS5)/'Average totals'!O5</f>
        <v>2.6591201215166414E-2</v>
      </c>
      <c r="BL5">
        <f>AVERAGE('Raw Values'!BR5:BT5)/'Average totals'!P5</f>
        <v>3.0725840726243868E-2</v>
      </c>
      <c r="BM5">
        <f>AVERAGE('Raw Values'!BS5:BU5)/'Average totals'!Q5</f>
        <v>5.8282216638814886E-3</v>
      </c>
      <c r="BN5">
        <f>AVERAGE('Raw Values'!BV5:BX5)/'Average totals'!B5</f>
        <v>0</v>
      </c>
      <c r="BO5">
        <f>AVERAGE('Raw Values'!BW5:BY5)/'Average totals'!C5</f>
        <v>1.5531266320428007E-2</v>
      </c>
      <c r="BP5">
        <f>AVERAGE('Raw Values'!BX5:BZ5)/'Average totals'!D5</f>
        <v>2.1791677737709306E-2</v>
      </c>
      <c r="BQ5">
        <f>AVERAGE('Raw Values'!BY5:CA5)/'Average totals'!E5</f>
        <v>2.5829909691133534E-2</v>
      </c>
      <c r="BR5">
        <f>AVERAGE('Raw Values'!BZ5:CB5)/'Average totals'!F5</f>
        <v>2.9414620398906469E-2</v>
      </c>
      <c r="BS5">
        <f>AVERAGE('Raw Values'!CA5:CC5)/'Average totals'!G5</f>
        <v>3.3625273049454535E-2</v>
      </c>
      <c r="BT5">
        <f>AVERAGE('Raw Values'!CB5:CD5)/'Average totals'!H5</f>
        <v>3.395873898637939E-2</v>
      </c>
      <c r="BU5">
        <f>AVERAGE('Raw Values'!CC5:CE5)/'Average totals'!I5</f>
        <v>3.3084256442874126E-2</v>
      </c>
      <c r="BV5">
        <f>AVERAGE('Raw Values'!CD5:CF5)/'Average totals'!J5</f>
        <v>2.7746342287167311E-2</v>
      </c>
      <c r="BW5">
        <f>AVERAGE('Raw Values'!CE5:CG5)/'Average totals'!K5</f>
        <v>0.2483745170236859</v>
      </c>
      <c r="BX5">
        <f>AVERAGE('Raw Values'!CF5:CH5)/'Average totals'!L5</f>
        <v>0.35020560807127427</v>
      </c>
      <c r="BY5">
        <f>AVERAGE('Raw Values'!CG5:CI5)/'Average totals'!M5</f>
        <v>0.44930031932609427</v>
      </c>
      <c r="BZ5">
        <f>AVERAGE('Raw Values'!CH5:CJ5)/'Average totals'!N5</f>
        <v>0.48643534249587894</v>
      </c>
      <c r="CA5">
        <f>AVERAGE('Raw Values'!CI5:CK5)/'Average totals'!O5</f>
        <v>0.51864639136939328</v>
      </c>
      <c r="CB5">
        <f>AVERAGE('Raw Values'!CJ5:CL5)/'Average totals'!P5</f>
        <v>0.57640895930257185</v>
      </c>
      <c r="CC5">
        <f>AVERAGE('Raw Values'!CK5:CM5)/'Average totals'!Q5</f>
        <v>0.5839905883207932</v>
      </c>
      <c r="CD5">
        <f>AVERAGE('Raw Values'!CN5:CP5)/'Average totals'!B5</f>
        <v>0</v>
      </c>
      <c r="CE5">
        <f>AVERAGE('Raw Values'!CO5:CQ5)/'Average totals'!C5</f>
        <v>0</v>
      </c>
      <c r="CF5">
        <f>AVERAGE('Raw Values'!CP5:CR5)/'Average totals'!D5</f>
        <v>0</v>
      </c>
      <c r="CG5">
        <f>AVERAGE('Raw Values'!CQ5:CS5)/'Average totals'!E5</f>
        <v>0</v>
      </c>
      <c r="CH5">
        <f>AVERAGE('Raw Values'!CR5:CT5)/'Average totals'!F5</f>
        <v>0</v>
      </c>
      <c r="CI5">
        <f>AVERAGE('Raw Values'!CS5:CU5)/'Average totals'!G5</f>
        <v>0</v>
      </c>
      <c r="CJ5">
        <f>AVERAGE('Raw Values'!CT5:CV5)/'Average totals'!H5</f>
        <v>0</v>
      </c>
      <c r="CK5">
        <f>AVERAGE('Raw Values'!CU5:CW5)/'Average totals'!I5</f>
        <v>0</v>
      </c>
      <c r="CL5">
        <f>AVERAGE('Raw Values'!CV5:CX5)/'Average totals'!J5</f>
        <v>0</v>
      </c>
      <c r="CM5">
        <f>AVERAGE('Raw Values'!CW5:CY5)/'Average totals'!K5</f>
        <v>0</v>
      </c>
      <c r="CN5">
        <f>AVERAGE('Raw Values'!CX5:CZ5)/'Average totals'!L5</f>
        <v>0</v>
      </c>
      <c r="CO5">
        <f>AVERAGE('Raw Values'!CY5:DA5)/'Average totals'!M5</f>
        <v>2.4444539286773401E-2</v>
      </c>
      <c r="CP5">
        <f>AVERAGE('Raw Values'!CZ5:DB5)/'Average totals'!N5</f>
        <v>2.3227233833344921E-2</v>
      </c>
      <c r="CQ5">
        <f>AVERAGE('Raw Values'!DA5:DC5)/'Average totals'!O5</f>
        <v>2.1910842156561725E-2</v>
      </c>
      <c r="CR5">
        <f>AVERAGE('Raw Values'!DB5:DD5)/'Average totals'!P5</f>
        <v>1.3260539442920357E-2</v>
      </c>
      <c r="CS5">
        <f>AVERAGE('Raw Values'!DC5:DE5)/'Average totals'!Q5</f>
        <v>3.1020330215873203E-2</v>
      </c>
      <c r="CT5">
        <f>AVERAGE('Raw Values'!DF5:DH5)/'Average totals'!B5</f>
        <v>0</v>
      </c>
      <c r="CU5">
        <f>AVERAGE('Raw Values'!DG5:DI5)/'Average totals'!C5</f>
        <v>0</v>
      </c>
      <c r="CV5">
        <f>AVERAGE('Raw Values'!DH5:DJ5)/'Average totals'!D5</f>
        <v>0</v>
      </c>
      <c r="CW5">
        <f>AVERAGE('Raw Values'!DI5:DK5)/'Average totals'!E5</f>
        <v>0</v>
      </c>
      <c r="CX5">
        <f>AVERAGE('Raw Values'!DJ5:DL5)/'Average totals'!F5</f>
        <v>0</v>
      </c>
      <c r="CY5">
        <f>AVERAGE('Raw Values'!DK5:DM5)/'Average totals'!G5</f>
        <v>0</v>
      </c>
      <c r="CZ5">
        <f>AVERAGE('Raw Values'!DL5:DN5)/'Average totals'!H5</f>
        <v>5.3596737290566797E-4</v>
      </c>
      <c r="DA5">
        <f>AVERAGE('Raw Values'!DM5:DO5)/'Average totals'!I5</f>
        <v>1.6864259204187639E-3</v>
      </c>
      <c r="DB5">
        <f>AVERAGE('Raw Values'!DN5:DP5)/'Average totals'!J5</f>
        <v>1.8978867503917033E-3</v>
      </c>
      <c r="DC5">
        <f>AVERAGE('Raw Values'!DO5:DQ5)/'Average totals'!K5</f>
        <v>7.5368600089595014E-4</v>
      </c>
      <c r="DD5">
        <f>AVERAGE('Raw Values'!DP5:DR5)/'Average totals'!L5</f>
        <v>1.5125244670486679E-5</v>
      </c>
      <c r="DE5">
        <f>AVERAGE('Raw Values'!DQ5:DS5)/'Average totals'!M5</f>
        <v>3.3213037195762895E-3</v>
      </c>
      <c r="DF5">
        <f>AVERAGE('Raw Values'!DR5:DT5)/'Average totals'!N5</f>
        <v>3.2257148005027918E-3</v>
      </c>
      <c r="DG5">
        <f>AVERAGE('Raw Values'!DS5:DU5)/'Average totals'!O5</f>
        <v>3.0428990530261264E-3</v>
      </c>
      <c r="DH5">
        <f>AVERAGE('Raw Values'!DT5:DV5)/'Average totals'!P5</f>
        <v>-2.0036554566231089E-4</v>
      </c>
      <c r="DI5">
        <f>AVERAGE('Raw Values'!DU5:DW5)/'Average totals'!Q5</f>
        <v>1.0382852153198745E-4</v>
      </c>
      <c r="DJ5">
        <f>AVERAGE('Raw Values'!DX5:DZ5)/'Average totals'!B5</f>
        <v>0</v>
      </c>
      <c r="DK5">
        <f>AVERAGE('Raw Values'!DY5:EA5)/'Average totals'!C5</f>
        <v>2.5453987970708612E-2</v>
      </c>
      <c r="DL5">
        <f>AVERAGE('Raw Values'!DZ5:EB5)/'Average totals'!D5</f>
        <v>3.0705723682625589E-2</v>
      </c>
      <c r="DM5">
        <f>AVERAGE('Raw Values'!EA5:EC5)/'Average totals'!E5</f>
        <v>2.7431174748988593E-2</v>
      </c>
      <c r="DN5">
        <f>AVERAGE('Raw Values'!EB5:ED5)/'Average totals'!F5</f>
        <v>1.1091525833221608E-2</v>
      </c>
      <c r="DO5">
        <f>AVERAGE('Raw Values'!EC5:EE5)/'Average totals'!G5</f>
        <v>1.4502998199234333E-2</v>
      </c>
      <c r="DP5">
        <f>AVERAGE('Raw Values'!ED5:EF5)/'Average totals'!H5</f>
        <v>2.5884525688272587E-2</v>
      </c>
      <c r="DQ5">
        <f>AVERAGE('Raw Values'!EE5:EG5)/'Average totals'!I5</f>
        <v>1.5673956863201822E-2</v>
      </c>
      <c r="DR5">
        <f>AVERAGE('Raw Values'!EF5:EH5)/'Average totals'!J5</f>
        <v>2.6846152851285332E-3</v>
      </c>
      <c r="DS5">
        <f>AVERAGE('Raw Values'!EG5:EI5)/'Average totals'!K5</f>
        <v>8.4482542913013638E-4</v>
      </c>
      <c r="DT5">
        <f>AVERAGE('Raw Values'!EH5:EJ5)/'Average totals'!L5</f>
        <v>4.8231009791092731E-3</v>
      </c>
      <c r="DU5">
        <f>AVERAGE('Raw Values'!EI5:EK5)/'Average totals'!M5</f>
        <v>3.7549751919302996E-3</v>
      </c>
      <c r="DV5">
        <f>AVERAGE('Raw Values'!EJ5:EL5)/'Average totals'!N5</f>
        <v>0</v>
      </c>
      <c r="DW5">
        <f>AVERAGE('Raw Values'!EK5:EM5)/'Average totals'!O5</f>
        <v>0</v>
      </c>
      <c r="DX5">
        <f>AVERAGE('Raw Values'!EL5:EN5)/'Average totals'!P5</f>
        <v>0</v>
      </c>
      <c r="DY5">
        <f>AVERAGE('Raw Values'!EM5:EO5)/'Average totals'!Q5</f>
        <v>0</v>
      </c>
      <c r="DZ5">
        <f>AVERAGE('Raw Values'!EP5:ER5)/'Average totals'!B5</f>
        <v>0</v>
      </c>
      <c r="EA5">
        <f>AVERAGE('Raw Values'!EQ5:ES5)/'Average totals'!C5</f>
        <v>0</v>
      </c>
      <c r="EB5">
        <f>AVERAGE('Raw Values'!ER5:ET5)/'Average totals'!D5</f>
        <v>0</v>
      </c>
      <c r="EC5">
        <f>AVERAGE('Raw Values'!ES5:EU5)/'Average totals'!E5</f>
        <v>0</v>
      </c>
      <c r="ED5">
        <f>AVERAGE('Raw Values'!ET5:EV5)/'Average totals'!F5</f>
        <v>0</v>
      </c>
      <c r="EE5">
        <f>AVERAGE('Raw Values'!EU5:EW5)/'Average totals'!G5</f>
        <v>0</v>
      </c>
      <c r="EF5">
        <f>AVERAGE('Raw Values'!EV5:EX5)/'Average totals'!H5</f>
        <v>0</v>
      </c>
      <c r="EG5">
        <f>AVERAGE('Raw Values'!EW5:EY5)/'Average totals'!I5</f>
        <v>0</v>
      </c>
      <c r="EH5">
        <f>AVERAGE('Raw Values'!EX5:EZ5)/'Average totals'!J5</f>
        <v>0</v>
      </c>
      <c r="EI5">
        <f>AVERAGE('Raw Values'!EY5:FA5)/'Average totals'!K5</f>
        <v>0</v>
      </c>
      <c r="EJ5">
        <f>AVERAGE('Raw Values'!EZ5:FB5)/'Average totals'!L5</f>
        <v>0</v>
      </c>
      <c r="EK5">
        <f>AVERAGE('Raw Values'!FA5:FC5)/'Average totals'!M5</f>
        <v>0</v>
      </c>
      <c r="EL5">
        <f>AVERAGE('Raw Values'!FB5:FD5)/'Average totals'!N5</f>
        <v>0</v>
      </c>
      <c r="EM5">
        <f>AVERAGE('Raw Values'!FC5:FE5)/'Average totals'!O5</f>
        <v>0</v>
      </c>
      <c r="EN5">
        <f>AVERAGE('Raw Values'!FD5:FF5)/'Average totals'!P5</f>
        <v>0</v>
      </c>
      <c r="EO5">
        <f>AVERAGE('Raw Values'!FE5:FG5)/'Average totals'!Q5</f>
        <v>0</v>
      </c>
      <c r="EP5">
        <f>AVERAGE('Raw Values'!FH5:FJ5)/'Average totals'!B5</f>
        <v>0.22967762895623892</v>
      </c>
      <c r="EQ5">
        <f>AVERAGE('Raw Values'!FI5:FK5)/'Average totals'!C5</f>
        <v>0.29740694365348808</v>
      </c>
      <c r="ER5">
        <f>AVERAGE('Raw Values'!FJ5:FL5)/'Average totals'!D5</f>
        <v>0.33041397882896251</v>
      </c>
      <c r="ES5">
        <f>AVERAGE('Raw Values'!FK5:FM5)/'Average totals'!E5</f>
        <v>0.33298251338572377</v>
      </c>
      <c r="ET5">
        <f>AVERAGE('Raw Values'!FL5:FN5)/'Average totals'!F5</f>
        <v>0.31586470433189207</v>
      </c>
      <c r="EU5">
        <f>AVERAGE('Raw Values'!FM5:FO5)/'Average totals'!G5</f>
        <v>0.260535544312331</v>
      </c>
      <c r="EV5">
        <f>AVERAGE('Raw Values'!FN5:FP5)/'Average totals'!H5</f>
        <v>0.2286357995128355</v>
      </c>
      <c r="EW5">
        <f>AVERAGE('Raw Values'!FO5:FQ5)/'Average totals'!I5</f>
        <v>0.22596019100050829</v>
      </c>
      <c r="EX5">
        <f>AVERAGE('Raw Values'!FP5:FR5)/'Average totals'!J5</f>
        <v>0.2402990708564911</v>
      </c>
      <c r="EY5">
        <f>AVERAGE('Raw Values'!FQ5:FS5)/'Average totals'!K5</f>
        <v>0.20903693034562112</v>
      </c>
      <c r="EZ5">
        <f>AVERAGE('Raw Values'!FR5:FT5)/'Average totals'!L5</f>
        <v>0.20576264201445993</v>
      </c>
      <c r="FA5">
        <f>AVERAGE('Raw Values'!FS5:FU5)/'Average totals'!M5</f>
        <v>0.22327322058634808</v>
      </c>
      <c r="FB5">
        <f>AVERAGE('Raw Values'!FT5:FV5)/'Average totals'!N5</f>
        <v>0.22263874115756724</v>
      </c>
      <c r="FC5">
        <f>AVERAGE('Raw Values'!FU5:FW5)/'Average totals'!O5</f>
        <v>0.22002681871540883</v>
      </c>
      <c r="FD5">
        <f>AVERAGE('Raw Values'!FV5:FX5)/'Average totals'!P5</f>
        <v>0.18630807424179568</v>
      </c>
      <c r="FE5">
        <f>AVERAGE('Raw Values'!FW5:FY5)/'Average totals'!Q5</f>
        <v>0.17807542867061588</v>
      </c>
    </row>
    <row r="6" spans="1:161" x14ac:dyDescent="0.2">
      <c r="A6" t="str">
        <f>'1997_totals_newvars'!A6</f>
        <v>CALIFORNIA</v>
      </c>
      <c r="B6">
        <f>AVERAGE('Raw Values'!B6:D6)/'Average totals'!B6</f>
        <v>5.9726430328188265E-2</v>
      </c>
      <c r="C6">
        <f>AVERAGE('Raw Values'!C6:E6)/'Average totals'!C6</f>
        <v>7.068353811863938E-2</v>
      </c>
      <c r="D6">
        <f>AVERAGE('Raw Values'!D6:F6)/'Average totals'!D6</f>
        <v>8.0118754996336222E-2</v>
      </c>
      <c r="E6">
        <f>AVERAGE('Raw Values'!E6:G6)/'Average totals'!E6</f>
        <v>9.0701103720018772E-2</v>
      </c>
      <c r="F6">
        <f>AVERAGE('Raw Values'!F6:H6)/'Average totals'!F6</f>
        <v>9.3579967693789401E-2</v>
      </c>
      <c r="G6">
        <f>AVERAGE('Raw Values'!G6:I6)/'Average totals'!G6</f>
        <v>9.4935383009617055E-2</v>
      </c>
      <c r="H6">
        <f>AVERAGE('Raw Values'!H6:J6)/'Average totals'!H6</f>
        <v>8.8822785480897698E-2</v>
      </c>
      <c r="I6">
        <f>AVERAGE('Raw Values'!I6:K6)/'Average totals'!I6</f>
        <v>9.0280870599823815E-2</v>
      </c>
      <c r="J6">
        <f>AVERAGE('Raw Values'!J6:L6)/'Average totals'!J6</f>
        <v>8.7764384904178927E-2</v>
      </c>
      <c r="K6">
        <f>AVERAGE('Raw Values'!K6:M6)/'Average totals'!K6</f>
        <v>8.9740187697439064E-2</v>
      </c>
      <c r="L6">
        <f>AVERAGE('Raw Values'!L6:N6)/'Average totals'!L6</f>
        <v>8.8460714239686863E-2</v>
      </c>
      <c r="M6">
        <f>AVERAGE('Raw Values'!M6:O6)/'Average totals'!M6</f>
        <v>8.7705015913651485E-2</v>
      </c>
      <c r="N6">
        <f>AVERAGE('Raw Values'!N6:P6)/'Average totals'!N6</f>
        <v>8.4194541690284938E-2</v>
      </c>
      <c r="O6">
        <f>AVERAGE('Raw Values'!O6:Q6)/'Average totals'!O6</f>
        <v>8.3777065458925007E-2</v>
      </c>
      <c r="P6">
        <f>AVERAGE('Raw Values'!P6:R6)/'Average totals'!P6</f>
        <v>8.2833820014505996E-2</v>
      </c>
      <c r="Q6">
        <f>AVERAGE('Raw Values'!Q6:S6)/'Average totals'!Q6</f>
        <v>8.3732994167793617E-2</v>
      </c>
      <c r="R6">
        <f>AVERAGE('Raw Values'!T6:V6)/'Average totals'!B6</f>
        <v>0.69540207051239478</v>
      </c>
      <c r="S6">
        <f>AVERAGE('Raw Values'!U6:W6)/'Average totals'!C6</f>
        <v>0.59815865771045562</v>
      </c>
      <c r="T6">
        <f>AVERAGE('Raw Values'!V6:X6)/'Average totals'!D6</f>
        <v>0.53825192220087237</v>
      </c>
      <c r="U6">
        <f>AVERAGE('Raw Values'!W6:Y6)/'Average totals'!E6</f>
        <v>0.47690606379726302</v>
      </c>
      <c r="V6">
        <f>AVERAGE('Raw Values'!X6:Z6)/'Average totals'!F6</f>
        <v>0.46099934805843035</v>
      </c>
      <c r="W6">
        <f>AVERAGE('Raw Values'!Y6:AA6)/'Average totals'!G6</f>
        <v>0.47382310236314013</v>
      </c>
      <c r="X6">
        <f>AVERAGE('Raw Values'!Z6:AB6)/'Average totals'!H6</f>
        <v>0.50880890889471575</v>
      </c>
      <c r="Y6">
        <f>AVERAGE('Raw Values'!AA6:AC6)/'Average totals'!I6</f>
        <v>0.526071865973324</v>
      </c>
      <c r="Z6">
        <f>AVERAGE('Raw Values'!AB6:AD6)/'Average totals'!J6</f>
        <v>0.50884627132559179</v>
      </c>
      <c r="AA6">
        <f>AVERAGE('Raw Values'!AC6:AE6)/'Average totals'!K6</f>
        <v>0.48181651819017718</v>
      </c>
      <c r="AB6">
        <f>AVERAGE('Raw Values'!AD6:AF6)/'Average totals'!L6</f>
        <v>0.47565699418952706</v>
      </c>
      <c r="AC6">
        <f>AVERAGE('Raw Values'!AE6:AG6)/'Average totals'!M6</f>
        <v>0.49785233856213384</v>
      </c>
      <c r="AD6">
        <f>AVERAGE('Raw Values'!AF6:AH6)/'Average totals'!N6</f>
        <v>0.52003809481226793</v>
      </c>
      <c r="AE6">
        <f>AVERAGE('Raw Values'!AG6:AI6)/'Average totals'!O6</f>
        <v>0.51928510859893662</v>
      </c>
      <c r="AF6">
        <f>AVERAGE('Raw Values'!AH6:AJ6)/'Average totals'!P6</f>
        <v>0.49831005193392036</v>
      </c>
      <c r="AG6">
        <f>AVERAGE('Raw Values'!AI6:AK6)/'Average totals'!Q6</f>
        <v>0.47411708942635433</v>
      </c>
      <c r="AH6">
        <f>AVERAGE('Raw Values'!AL6:AN6)/'Average totals'!B6</f>
        <v>6.9092859743759727E-2</v>
      </c>
      <c r="AI6">
        <f>AVERAGE('Raw Values'!AM6:AO6)/'Average totals'!C6</f>
        <v>0.13026742137627126</v>
      </c>
      <c r="AJ6">
        <f>AVERAGE('Raw Values'!AN6:AP6)/'Average totals'!D6</f>
        <v>0.16391409863864359</v>
      </c>
      <c r="AK6">
        <f>AVERAGE('Raw Values'!AO6:AQ6)/'Average totals'!E6</f>
        <v>0.19440908741520149</v>
      </c>
      <c r="AL6">
        <f>AVERAGE('Raw Values'!AP6:AR6)/'Average totals'!F6</f>
        <v>0.18976498149945542</v>
      </c>
      <c r="AM6">
        <f>AVERAGE('Raw Values'!AQ6:AS6)/'Average totals'!G6</f>
        <v>0.19149070946966487</v>
      </c>
      <c r="AN6">
        <f>AVERAGE('Raw Values'!AR6:AT6)/'Average totals'!H6</f>
        <v>0.17750230480997989</v>
      </c>
      <c r="AO6">
        <f>AVERAGE('Raw Values'!AS6:AU6)/'Average totals'!I6</f>
        <v>0.16166973521227437</v>
      </c>
      <c r="AP6">
        <f>AVERAGE('Raw Values'!AT6:AV6)/'Average totals'!J6</f>
        <v>0.15568117945855806</v>
      </c>
      <c r="AQ6">
        <f>AVERAGE('Raw Values'!AU6:AW6)/'Average totals'!K6</f>
        <v>0.15571071884587631</v>
      </c>
      <c r="AR6">
        <f>AVERAGE('Raw Values'!AV6:AX6)/'Average totals'!L6</f>
        <v>0.15555068289706411</v>
      </c>
      <c r="AS6">
        <f>AVERAGE('Raw Values'!AW6:AY6)/'Average totals'!M6</f>
        <v>0.14470734954862274</v>
      </c>
      <c r="AT6">
        <f>AVERAGE('Raw Values'!AX6:AZ6)/'Average totals'!N6</f>
        <v>0.13287866229967674</v>
      </c>
      <c r="AU6">
        <f>AVERAGE('Raw Values'!AY6:BA6)/'Average totals'!O6</f>
        <v>0.1246313157070339</v>
      </c>
      <c r="AV6">
        <f>AVERAGE('Raw Values'!AZ6:BB6)/'Average totals'!P6</f>
        <v>0.1244119501568559</v>
      </c>
      <c r="AW6">
        <f>AVERAGE('Raw Values'!BA6:BC6)/'Average totals'!Q6</f>
        <v>0.12014638415957697</v>
      </c>
      <c r="AX6">
        <f>AVERAGE('Raw Values'!BD6:BF6)/'Average totals'!B6</f>
        <v>0.12820544826608837</v>
      </c>
      <c r="AY6">
        <f>AVERAGE('Raw Values'!BE6:BG6)/'Average totals'!C6</f>
        <v>0.10294560443988832</v>
      </c>
      <c r="AZ6">
        <f>AVERAGE('Raw Values'!BF6:BH6)/'Average totals'!D6</f>
        <v>8.6600233010998576E-2</v>
      </c>
      <c r="BA6">
        <f>AVERAGE('Raw Values'!BG6:BI6)/'Average totals'!E6</f>
        <v>5.8135502857363359E-2</v>
      </c>
      <c r="BB6">
        <f>AVERAGE('Raw Values'!BH6:BJ6)/'Average totals'!F6</f>
        <v>7.4596693037579709E-2</v>
      </c>
      <c r="BC6">
        <f>AVERAGE('Raw Values'!BI6:BK6)/'Average totals'!G6</f>
        <v>6.5632251636809455E-2</v>
      </c>
      <c r="BD6">
        <f>AVERAGE('Raw Values'!BJ6:BL6)/'Average totals'!H6</f>
        <v>7.1718168994395287E-2</v>
      </c>
      <c r="BE6">
        <f>AVERAGE('Raw Values'!BK6:BM6)/'Average totals'!I6</f>
        <v>6.6417152733001625E-2</v>
      </c>
      <c r="BF6">
        <f>AVERAGE('Raw Values'!BL6:BN6)/'Average totals'!J6</f>
        <v>5.7353243211309156E-2</v>
      </c>
      <c r="BG6">
        <f>AVERAGE('Raw Values'!BM6:BO6)/'Average totals'!K6</f>
        <v>5.9164861880935948E-2</v>
      </c>
      <c r="BH6">
        <f>AVERAGE('Raw Values'!BN6:BP6)/'Average totals'!L6</f>
        <v>5.7681739343021364E-2</v>
      </c>
      <c r="BI6">
        <f>AVERAGE('Raw Values'!BO6:BQ6)/'Average totals'!M6</f>
        <v>5.4677330273848482E-2</v>
      </c>
      <c r="BJ6">
        <f>AVERAGE('Raw Values'!BP6:BR6)/'Average totals'!N6</f>
        <v>5.3124867159525913E-2</v>
      </c>
      <c r="BK6">
        <f>AVERAGE('Raw Values'!BQ6:BS6)/'Average totals'!O6</f>
        <v>5.1945830098234093E-2</v>
      </c>
      <c r="BL6">
        <f>AVERAGE('Raw Values'!BR6:BT6)/'Average totals'!P6</f>
        <v>5.3008155957964008E-2</v>
      </c>
      <c r="BM6">
        <f>AVERAGE('Raw Values'!BS6:BU6)/'Average totals'!Q6</f>
        <v>5.2748035272953381E-2</v>
      </c>
      <c r="BN6">
        <f>AVERAGE('Raw Values'!BV6:BX6)/'Average totals'!B6</f>
        <v>0</v>
      </c>
      <c r="BO6">
        <f>AVERAGE('Raw Values'!BW6:BY6)/'Average totals'!C6</f>
        <v>7.2392805658740467E-5</v>
      </c>
      <c r="BP6">
        <f>AVERAGE('Raw Values'!BX6:BZ6)/'Average totals'!D6</f>
        <v>7.9698341450742125E-4</v>
      </c>
      <c r="BQ6">
        <f>AVERAGE('Raw Values'!BY6:CA6)/'Average totals'!E6</f>
        <v>1.7266025723154462E-3</v>
      </c>
      <c r="BR6">
        <f>AVERAGE('Raw Values'!BZ6:CB6)/'Average totals'!F6</f>
        <v>2.1851473091737887E-3</v>
      </c>
      <c r="BS6">
        <f>AVERAGE('Raw Values'!CA6:CC6)/'Average totals'!G6</f>
        <v>2.6723055898197805E-3</v>
      </c>
      <c r="BT6">
        <f>AVERAGE('Raw Values'!CB6:CD6)/'Average totals'!H6</f>
        <v>2.8270956250478515E-3</v>
      </c>
      <c r="BU6">
        <f>AVERAGE('Raw Values'!CC6:CE6)/'Average totals'!I6</f>
        <v>3.0779316930982874E-3</v>
      </c>
      <c r="BV6">
        <f>AVERAGE('Raw Values'!CD6:CF6)/'Average totals'!J6</f>
        <v>3.5614092119634087E-2</v>
      </c>
      <c r="BW6">
        <f>AVERAGE('Raw Values'!CE6:CG6)/'Average totals'!K6</f>
        <v>4.9332015297325164E-2</v>
      </c>
      <c r="BX6">
        <f>AVERAGE('Raw Values'!CF6:CH6)/'Average totals'!L6</f>
        <v>5.4614118355463308E-2</v>
      </c>
      <c r="BY6">
        <f>AVERAGE('Raw Values'!CG6:CI6)/'Average totals'!M6</f>
        <v>2.3502255315887056E-2</v>
      </c>
      <c r="BZ6">
        <f>AVERAGE('Raw Values'!CH6:CJ6)/'Average totals'!N6</f>
        <v>9.7296830958969287E-3</v>
      </c>
      <c r="CA6">
        <f>AVERAGE('Raw Values'!CI6:CK6)/'Average totals'!O6</f>
        <v>1.3562078111812757E-2</v>
      </c>
      <c r="CB6">
        <f>AVERAGE('Raw Values'!CJ6:CL6)/'Average totals'!P6</f>
        <v>4.898506626365038E-2</v>
      </c>
      <c r="CC6">
        <f>AVERAGE('Raw Values'!CK6:CM6)/'Average totals'!Q6</f>
        <v>7.3788779543401947E-2</v>
      </c>
      <c r="CD6">
        <f>AVERAGE('Raw Values'!CN6:CP6)/'Average totals'!B6</f>
        <v>0</v>
      </c>
      <c r="CE6">
        <f>AVERAGE('Raw Values'!CO6:CQ6)/'Average totals'!C6</f>
        <v>2.1447678585169043E-2</v>
      </c>
      <c r="CF6">
        <f>AVERAGE('Raw Values'!CP6:CR6)/'Average totals'!D6</f>
        <v>4.2896876445821276E-2</v>
      </c>
      <c r="CG6">
        <f>AVERAGE('Raw Values'!CQ6:CS6)/'Average totals'!E6</f>
        <v>6.7788179480135019E-2</v>
      </c>
      <c r="CH6">
        <f>AVERAGE('Raw Values'!CR6:CT6)/'Average totals'!F6</f>
        <v>6.1720742942366999E-2</v>
      </c>
      <c r="CI6">
        <f>AVERAGE('Raw Values'!CS6:CU6)/'Average totals'!G6</f>
        <v>5.7948154954252373E-2</v>
      </c>
      <c r="CJ6">
        <f>AVERAGE('Raw Values'!CT6:CV6)/'Average totals'!H6</f>
        <v>4.2207561070755968E-2</v>
      </c>
      <c r="CK6">
        <f>AVERAGE('Raw Values'!CU6:CW6)/'Average totals'!I6</f>
        <v>3.9338079530720167E-2</v>
      </c>
      <c r="CL6">
        <f>AVERAGE('Raw Values'!CV6:CX6)/'Average totals'!J6</f>
        <v>2.7240463729408047E-2</v>
      </c>
      <c r="CM6">
        <f>AVERAGE('Raw Values'!CW6:CY6)/'Average totals'!K6</f>
        <v>2.5509341406914288E-2</v>
      </c>
      <c r="CN6">
        <f>AVERAGE('Raw Values'!CX6:CZ6)/'Average totals'!L6</f>
        <v>2.2810159713473891E-2</v>
      </c>
      <c r="CO6">
        <f>AVERAGE('Raw Values'!CY6:DA6)/'Average totals'!M6</f>
        <v>2.651750629724884E-2</v>
      </c>
      <c r="CP6">
        <f>AVERAGE('Raw Values'!CZ6:DB6)/'Average totals'!N6</f>
        <v>2.9041549744824074E-2</v>
      </c>
      <c r="CQ6">
        <f>AVERAGE('Raw Values'!DA6:DC6)/'Average totals'!O6</f>
        <v>3.1545548336484874E-2</v>
      </c>
      <c r="CR6">
        <f>AVERAGE('Raw Values'!DB6:DD6)/'Average totals'!P6</f>
        <v>3.2723176573565993E-2</v>
      </c>
      <c r="CS6">
        <f>AVERAGE('Raw Values'!DC6:DE6)/'Average totals'!Q6</f>
        <v>3.4185296399912649E-2</v>
      </c>
      <c r="CT6">
        <f>AVERAGE('Raw Values'!DF6:DH6)/'Average totals'!B6</f>
        <v>0</v>
      </c>
      <c r="CU6">
        <f>AVERAGE('Raw Values'!DG6:DI6)/'Average totals'!C6</f>
        <v>3.6938382477059787E-5</v>
      </c>
      <c r="CV6">
        <f>AVERAGE('Raw Values'!DH6:DJ6)/'Average totals'!D6</f>
        <v>8.3791598293347575E-5</v>
      </c>
      <c r="CW6">
        <f>AVERAGE('Raw Values'!DI6:DK6)/'Average totals'!E6</f>
        <v>1.4489153730058685E-4</v>
      </c>
      <c r="CX6">
        <f>AVERAGE('Raw Values'!DJ6:DL6)/'Average totals'!F6</f>
        <v>1.9685969443272329E-4</v>
      </c>
      <c r="CY6">
        <f>AVERAGE('Raw Values'!DK6:DM6)/'Average totals'!G6</f>
        <v>2.2718352638711125E-4</v>
      </c>
      <c r="CZ6">
        <f>AVERAGE('Raw Values'!DL6:DN6)/'Average totals'!H6</f>
        <v>2.6690250404431699E-4</v>
      </c>
      <c r="DA6">
        <f>AVERAGE('Raw Values'!DM6:DO6)/'Average totals'!I6</f>
        <v>2.9532555075113094E-4</v>
      </c>
      <c r="DB6">
        <f>AVERAGE('Raw Values'!DN6:DP6)/'Average totals'!J6</f>
        <v>2.9567149782261311E-4</v>
      </c>
      <c r="DC6">
        <f>AVERAGE('Raw Values'!DO6:DQ6)/'Average totals'!K6</f>
        <v>2.6145236850320686E-4</v>
      </c>
      <c r="DD6">
        <f>AVERAGE('Raw Values'!DP6:DR6)/'Average totals'!L6</f>
        <v>1.8462432020638028E-4</v>
      </c>
      <c r="DE6">
        <f>AVERAGE('Raw Values'!DQ6:DS6)/'Average totals'!M6</f>
        <v>4.3342194857388999E-3</v>
      </c>
      <c r="DF6">
        <f>AVERAGE('Raw Values'!DR6:DT6)/'Average totals'!N6</f>
        <v>4.2369996300766644E-3</v>
      </c>
      <c r="DG6">
        <f>AVERAGE('Raw Values'!DS6:DU6)/'Average totals'!O6</f>
        <v>4.3184608129310069E-3</v>
      </c>
      <c r="DH6">
        <f>AVERAGE('Raw Values'!DT6:DV6)/'Average totals'!P6</f>
        <v>4.3838511073979668E-4</v>
      </c>
      <c r="DI6">
        <f>AVERAGE('Raw Values'!DU6:DW6)/'Average totals'!Q6</f>
        <v>5.0199641143945574E-4</v>
      </c>
      <c r="DJ6">
        <f>AVERAGE('Raw Values'!DX6:DZ6)/'Average totals'!B6</f>
        <v>1.0336600793734154E-2</v>
      </c>
      <c r="DK6">
        <f>AVERAGE('Raw Values'!DY6:EA6)/'Average totals'!C6</f>
        <v>9.236261174558719E-3</v>
      </c>
      <c r="DL6">
        <f>AVERAGE('Raw Values'!DZ6:EB6)/'Average totals'!D6</f>
        <v>9.869167219459941E-4</v>
      </c>
      <c r="DM6">
        <f>AVERAGE('Raw Values'!EA6:EC6)/'Average totals'!E6</f>
        <v>4.6059205877716858E-3</v>
      </c>
      <c r="DN6">
        <f>AVERAGE('Raw Values'!EB6:ED6)/'Average totals'!F6</f>
        <v>8.9551159481198322E-3</v>
      </c>
      <c r="DO6">
        <f>AVERAGE('Raw Values'!EC6:EE6)/'Average totals'!G6</f>
        <v>1.257449452400307E-2</v>
      </c>
      <c r="DP6">
        <f>AVERAGE('Raw Values'!ED6:EF6)/'Average totals'!H6</f>
        <v>1.5234883133851006E-2</v>
      </c>
      <c r="DQ6">
        <f>AVERAGE('Raw Values'!EE6:EG6)/'Average totals'!I6</f>
        <v>2.0314654191699758E-2</v>
      </c>
      <c r="DR6">
        <f>AVERAGE('Raw Values'!EF6:EH6)/'Average totals'!J6</f>
        <v>3.310592565515464E-2</v>
      </c>
      <c r="DS6">
        <f>AVERAGE('Raw Values'!EG6:EI6)/'Average totals'!K6</f>
        <v>4.3548053202567667E-2</v>
      </c>
      <c r="DT6">
        <f>AVERAGE('Raw Values'!EH6:EJ6)/'Average totals'!L6</f>
        <v>5.0731249265705131E-2</v>
      </c>
      <c r="DU6">
        <f>AVERAGE('Raw Values'!EI6:EK6)/'Average totals'!M6</f>
        <v>5.0180180518320454E-2</v>
      </c>
      <c r="DV6">
        <f>AVERAGE('Raw Values'!EJ6:EL6)/'Average totals'!N6</f>
        <v>4.9055500085350721E-2</v>
      </c>
      <c r="DW6">
        <f>AVERAGE('Raw Values'!EK6:EM6)/'Average totals'!O6</f>
        <v>5.0919002195554688E-2</v>
      </c>
      <c r="DX6">
        <f>AVERAGE('Raw Values'!EL6:EN6)/'Average totals'!P6</f>
        <v>5.2226546691503138E-2</v>
      </c>
      <c r="DY6">
        <f>AVERAGE('Raw Values'!EM6:EO6)/'Average totals'!Q6</f>
        <v>5.4172104547621051E-2</v>
      </c>
      <c r="DZ6">
        <f>AVERAGE('Raw Values'!EP6:ER6)/'Average totals'!B6</f>
        <v>0</v>
      </c>
      <c r="EA6">
        <f>AVERAGE('Raw Values'!EQ6:ES6)/'Average totals'!C6</f>
        <v>0</v>
      </c>
      <c r="EB6">
        <f>AVERAGE('Raw Values'!ER6:ET6)/'Average totals'!D6</f>
        <v>0</v>
      </c>
      <c r="EC6">
        <f>AVERAGE('Raw Values'!ES6:EU6)/'Average totals'!E6</f>
        <v>0</v>
      </c>
      <c r="ED6">
        <f>AVERAGE('Raw Values'!ET6:EV6)/'Average totals'!F6</f>
        <v>0</v>
      </c>
      <c r="EE6">
        <f>AVERAGE('Raw Values'!EU6:EW6)/'Average totals'!G6</f>
        <v>0</v>
      </c>
      <c r="EF6">
        <f>AVERAGE('Raw Values'!EV6:EX6)/'Average totals'!H6</f>
        <v>0</v>
      </c>
      <c r="EG6">
        <f>AVERAGE('Raw Values'!EW6:EY6)/'Average totals'!I6</f>
        <v>0</v>
      </c>
      <c r="EH6">
        <f>AVERAGE('Raw Values'!EX6:EZ6)/'Average totals'!J6</f>
        <v>0</v>
      </c>
      <c r="EI6">
        <f>AVERAGE('Raw Values'!EY6:FA6)/'Average totals'!K6</f>
        <v>0</v>
      </c>
      <c r="EJ6">
        <f>AVERAGE('Raw Values'!EZ6:FB6)/'Average totals'!L6</f>
        <v>0</v>
      </c>
      <c r="EK6">
        <f>AVERAGE('Raw Values'!FA6:FC6)/'Average totals'!M6</f>
        <v>0</v>
      </c>
      <c r="EL6">
        <f>AVERAGE('Raw Values'!FB6:FD6)/'Average totals'!N6</f>
        <v>0</v>
      </c>
      <c r="EM6">
        <f>AVERAGE('Raw Values'!FC6:FE6)/'Average totals'!O6</f>
        <v>0</v>
      </c>
      <c r="EN6">
        <f>AVERAGE('Raw Values'!FD6:FF6)/'Average totals'!P6</f>
        <v>0</v>
      </c>
      <c r="EO6">
        <f>AVERAGE('Raw Values'!FE6:FG6)/'Average totals'!Q6</f>
        <v>0</v>
      </c>
      <c r="EP6">
        <f>AVERAGE('Raw Values'!FH6:FJ6)/'Average totals'!B6</f>
        <v>3.7236590355834674E-2</v>
      </c>
      <c r="EQ6">
        <f>AVERAGE('Raw Values'!FI6:FK6)/'Average totals'!C6</f>
        <v>6.7151507406881861E-2</v>
      </c>
      <c r="ER6">
        <f>AVERAGE('Raw Values'!FJ6:FL6)/'Average totals'!D6</f>
        <v>8.6350422972581178E-2</v>
      </c>
      <c r="ES6">
        <f>AVERAGE('Raw Values'!FK6:FM6)/'Average totals'!E6</f>
        <v>0.10558264803263054</v>
      </c>
      <c r="ET6">
        <f>AVERAGE('Raw Values'!FL6:FN6)/'Average totals'!F6</f>
        <v>0.10800114381665178</v>
      </c>
      <c r="EU6">
        <f>AVERAGE('Raw Values'!FM6:FO6)/'Average totals'!G6</f>
        <v>0.10069641492630624</v>
      </c>
      <c r="EV6">
        <f>AVERAGE('Raw Values'!FN6:FP6)/'Average totals'!H6</f>
        <v>9.2611389486312284E-2</v>
      </c>
      <c r="EW6">
        <f>AVERAGE('Raw Values'!FO6:FQ6)/'Average totals'!I6</f>
        <v>9.2534384515306822E-2</v>
      </c>
      <c r="EX6">
        <f>AVERAGE('Raw Values'!FP6:FR6)/'Average totals'!J6</f>
        <v>9.4098768098342611E-2</v>
      </c>
      <c r="EY6">
        <f>AVERAGE('Raw Values'!FQ6:FS6)/'Average totals'!K6</f>
        <v>9.4916851110261158E-2</v>
      </c>
      <c r="EZ6">
        <f>AVERAGE('Raw Values'!FR6:FT6)/'Average totals'!L6</f>
        <v>9.4309717675851945E-2</v>
      </c>
      <c r="FA6">
        <f>AVERAGE('Raw Values'!FS6:FU6)/'Average totals'!M6</f>
        <v>0.1105238040845483</v>
      </c>
      <c r="FB6">
        <f>AVERAGE('Raw Values'!FT6:FV6)/'Average totals'!N6</f>
        <v>0.11770010148209603</v>
      </c>
      <c r="FC6">
        <f>AVERAGE('Raw Values'!FU6:FW6)/'Average totals'!O6</f>
        <v>0.12001559068008708</v>
      </c>
      <c r="FD6">
        <f>AVERAGE('Raw Values'!FV6:FX6)/'Average totals'!P6</f>
        <v>0.10706284729729448</v>
      </c>
      <c r="FE6">
        <f>AVERAGE('Raw Values'!FW6:FY6)/'Average totals'!Q6</f>
        <v>0.10660732007094652</v>
      </c>
    </row>
    <row r="7" spans="1:161" x14ac:dyDescent="0.2">
      <c r="A7" t="str">
        <f>'1997_totals_newvars'!A7</f>
        <v>COLORADO</v>
      </c>
      <c r="B7">
        <f>AVERAGE('Raw Values'!B7:D7)/'Average totals'!B7</f>
        <v>7.6747384787486259E-2</v>
      </c>
      <c r="C7">
        <f>AVERAGE('Raw Values'!C7:E7)/'Average totals'!C7</f>
        <v>7.6748843383771734E-2</v>
      </c>
      <c r="D7">
        <f>AVERAGE('Raw Values'!D7:F7)/'Average totals'!D7</f>
        <v>8.4902127409624301E-2</v>
      </c>
      <c r="E7">
        <f>AVERAGE('Raw Values'!E7:G7)/'Average totals'!E7</f>
        <v>8.2786347013151185E-2</v>
      </c>
      <c r="F7">
        <f>AVERAGE('Raw Values'!F7:H7)/'Average totals'!F7</f>
        <v>0.11365542608008948</v>
      </c>
      <c r="G7">
        <f>AVERAGE('Raw Values'!G7:I7)/'Average totals'!G7</f>
        <v>0.10550694681540358</v>
      </c>
      <c r="H7">
        <f>AVERAGE('Raw Values'!H7:J7)/'Average totals'!H7</f>
        <v>0.11410079888957232</v>
      </c>
      <c r="I7">
        <f>AVERAGE('Raw Values'!I7:K7)/'Average totals'!I7</f>
        <v>8.4237597879051523E-2</v>
      </c>
      <c r="J7">
        <f>AVERAGE('Raw Values'!J7:L7)/'Average totals'!J7</f>
        <v>8.0135685019324512E-2</v>
      </c>
      <c r="K7">
        <f>AVERAGE('Raw Values'!K7:M7)/'Average totals'!K7</f>
        <v>7.2572880440023663E-2</v>
      </c>
      <c r="L7">
        <f>AVERAGE('Raw Values'!L7:N7)/'Average totals'!L7</f>
        <v>5.5978122969591745E-2</v>
      </c>
      <c r="M7">
        <f>AVERAGE('Raw Values'!M7:O7)/'Average totals'!M7</f>
        <v>5.2498794594829541E-2</v>
      </c>
      <c r="N7">
        <f>AVERAGE('Raw Values'!N7:P7)/'Average totals'!N7</f>
        <v>5.1679486283350465E-2</v>
      </c>
      <c r="O7">
        <f>AVERAGE('Raw Values'!O7:Q7)/'Average totals'!O7</f>
        <v>6.4223894896563008E-2</v>
      </c>
      <c r="P7">
        <f>AVERAGE('Raw Values'!P7:R7)/'Average totals'!P7</f>
        <v>6.7976263911730367E-2</v>
      </c>
      <c r="Q7">
        <f>AVERAGE('Raw Values'!Q7:S7)/'Average totals'!Q7</f>
        <v>6.8638559159187013E-2</v>
      </c>
      <c r="R7">
        <f>AVERAGE('Raw Values'!T7:V7)/'Average totals'!B7</f>
        <v>0.3501800214996616</v>
      </c>
      <c r="S7">
        <f>AVERAGE('Raw Values'!U7:W7)/'Average totals'!C7</f>
        <v>0.28051284005359972</v>
      </c>
      <c r="T7">
        <f>AVERAGE('Raw Values'!V7:X7)/'Average totals'!D7</f>
        <v>0.23245829985915331</v>
      </c>
      <c r="U7">
        <f>AVERAGE('Raw Values'!W7:Y7)/'Average totals'!E7</f>
        <v>0.20395894130413175</v>
      </c>
      <c r="V7">
        <f>AVERAGE('Raw Values'!X7:Z7)/'Average totals'!F7</f>
        <v>0.2012050371362277</v>
      </c>
      <c r="W7">
        <f>AVERAGE('Raw Values'!Y7:AA7)/'Average totals'!G7</f>
        <v>0.20784997618936391</v>
      </c>
      <c r="X7">
        <f>AVERAGE('Raw Values'!Z7:AB7)/'Average totals'!H7</f>
        <v>0.25171097577233814</v>
      </c>
      <c r="Y7">
        <f>AVERAGE('Raw Values'!AA7:AC7)/'Average totals'!I7</f>
        <v>0.2816281021266982</v>
      </c>
      <c r="Z7">
        <f>AVERAGE('Raw Values'!AB7:AD7)/'Average totals'!J7</f>
        <v>0.27405617562721984</v>
      </c>
      <c r="AA7">
        <f>AVERAGE('Raw Values'!AC7:AE7)/'Average totals'!K7</f>
        <v>0.2125132516570562</v>
      </c>
      <c r="AB7">
        <f>AVERAGE('Raw Values'!AD7:AF7)/'Average totals'!L7</f>
        <v>0.16557420085091909</v>
      </c>
      <c r="AC7">
        <f>AVERAGE('Raw Values'!AE7:AG7)/'Average totals'!M7</f>
        <v>0.16901972980010102</v>
      </c>
      <c r="AD7">
        <f>AVERAGE('Raw Values'!AF7:AH7)/'Average totals'!N7</f>
        <v>0.19172151748028982</v>
      </c>
      <c r="AE7">
        <f>AVERAGE('Raw Values'!AG7:AI7)/'Average totals'!O7</f>
        <v>0.23382521424781386</v>
      </c>
      <c r="AF7">
        <f>AVERAGE('Raw Values'!AH7:AJ7)/'Average totals'!P7</f>
        <v>0.23705267471712677</v>
      </c>
      <c r="AG7">
        <f>AVERAGE('Raw Values'!AI7:AK7)/'Average totals'!Q7</f>
        <v>0.24587990563540996</v>
      </c>
      <c r="AH7">
        <f>AVERAGE('Raw Values'!AL7:AN7)/'Average totals'!B7</f>
        <v>0.13094477082783804</v>
      </c>
      <c r="AI7">
        <f>AVERAGE('Raw Values'!AM7:AO7)/'Average totals'!C7</f>
        <v>0.13461434939067338</v>
      </c>
      <c r="AJ7">
        <f>AVERAGE('Raw Values'!AN7:AP7)/'Average totals'!D7</f>
        <v>0.15884075703368294</v>
      </c>
      <c r="AK7">
        <f>AVERAGE('Raw Values'!AO7:AQ7)/'Average totals'!E7</f>
        <v>0.14860613370657347</v>
      </c>
      <c r="AL7">
        <f>AVERAGE('Raw Values'!AP7:AR7)/'Average totals'!F7</f>
        <v>0.12586620479900154</v>
      </c>
      <c r="AM7">
        <f>AVERAGE('Raw Values'!AQ7:AS7)/'Average totals'!G7</f>
        <v>0.11576269280475629</v>
      </c>
      <c r="AN7">
        <f>AVERAGE('Raw Values'!AR7:AT7)/'Average totals'!H7</f>
        <v>7.5531818813712237E-2</v>
      </c>
      <c r="AO7">
        <f>AVERAGE('Raw Values'!AS7:AU7)/'Average totals'!I7</f>
        <v>6.4812766985457695E-2</v>
      </c>
      <c r="AP7">
        <f>AVERAGE('Raw Values'!AT7:AV7)/'Average totals'!J7</f>
        <v>2.4154907655123563E-2</v>
      </c>
      <c r="AQ7">
        <f>AVERAGE('Raw Values'!AU7:AW7)/'Average totals'!K7</f>
        <v>5.7789769179581715E-2</v>
      </c>
      <c r="AR7">
        <f>AVERAGE('Raw Values'!AV7:AX7)/'Average totals'!L7</f>
        <v>6.9047961176064349E-2</v>
      </c>
      <c r="AS7">
        <f>AVERAGE('Raw Values'!AW7:AY7)/'Average totals'!M7</f>
        <v>6.7901941767491703E-2</v>
      </c>
      <c r="AT7">
        <f>AVERAGE('Raw Values'!AX7:AZ7)/'Average totals'!N7</f>
        <v>4.5049355652326338E-2</v>
      </c>
      <c r="AU7">
        <f>AVERAGE('Raw Values'!AY7:BA7)/'Average totals'!O7</f>
        <v>-1.5057191939778931E-2</v>
      </c>
      <c r="AV7">
        <f>AVERAGE('Raw Values'!AZ7:BB7)/'Average totals'!P7</f>
        <v>-2.0359571096756089E-2</v>
      </c>
      <c r="AW7">
        <f>AVERAGE('Raw Values'!BA7:BC7)/'Average totals'!Q7</f>
        <v>-3.1990083145444145E-2</v>
      </c>
      <c r="AX7">
        <f>AVERAGE('Raw Values'!BD7:BF7)/'Average totals'!B7</f>
        <v>0.34408227208977016</v>
      </c>
      <c r="AY7">
        <f>AVERAGE('Raw Values'!BE7:BG7)/'Average totals'!C7</f>
        <v>0.40702099448439127</v>
      </c>
      <c r="AZ7">
        <f>AVERAGE('Raw Values'!BF7:BH7)/'Average totals'!D7</f>
        <v>0.39541785012554043</v>
      </c>
      <c r="BA7">
        <f>AVERAGE('Raw Values'!BG7:BI7)/'Average totals'!E7</f>
        <v>0.41987975600805699</v>
      </c>
      <c r="BB7">
        <f>AVERAGE('Raw Values'!BH7:BJ7)/'Average totals'!F7</f>
        <v>0.34847557979963567</v>
      </c>
      <c r="BC7">
        <f>AVERAGE('Raw Values'!BI7:BK7)/'Average totals'!G7</f>
        <v>0.36368106833157082</v>
      </c>
      <c r="BD7">
        <f>AVERAGE('Raw Values'!BJ7:BL7)/'Average totals'!H7</f>
        <v>0.37434659933071784</v>
      </c>
      <c r="BE7">
        <f>AVERAGE('Raw Values'!BK7:BM7)/'Average totals'!I7</f>
        <v>0.4427539839669743</v>
      </c>
      <c r="BF7">
        <f>AVERAGE('Raw Values'!BL7:BN7)/'Average totals'!J7</f>
        <v>0.49171376968853864</v>
      </c>
      <c r="BG7">
        <f>AVERAGE('Raw Values'!BM7:BO7)/'Average totals'!K7</f>
        <v>0.52514515480733948</v>
      </c>
      <c r="BH7">
        <f>AVERAGE('Raw Values'!BN7:BP7)/'Average totals'!L7</f>
        <v>0.58195649567257268</v>
      </c>
      <c r="BI7">
        <f>AVERAGE('Raw Values'!BO7:BQ7)/'Average totals'!M7</f>
        <v>0.60793928484827009</v>
      </c>
      <c r="BJ7">
        <f>AVERAGE('Raw Values'!BP7:BR7)/'Average totals'!N7</f>
        <v>0.61620599272731991</v>
      </c>
      <c r="BK7">
        <f>AVERAGE('Raw Values'!BQ7:BS7)/'Average totals'!O7</f>
        <v>0.64820670555161508</v>
      </c>
      <c r="BL7">
        <f>AVERAGE('Raw Values'!BR7:BT7)/'Average totals'!P7</f>
        <v>0.65030579550669465</v>
      </c>
      <c r="BM7">
        <f>AVERAGE('Raw Values'!BS7:BU7)/'Average totals'!Q7</f>
        <v>0.6733735160436416</v>
      </c>
      <c r="BN7">
        <f>AVERAGE('Raw Values'!BV7:BX7)/'Average totals'!B7</f>
        <v>0</v>
      </c>
      <c r="BO7">
        <f>AVERAGE('Raw Values'!BW7:BY7)/'Average totals'!C7</f>
        <v>0</v>
      </c>
      <c r="BP7">
        <f>AVERAGE('Raw Values'!BX7:BZ7)/'Average totals'!D7</f>
        <v>0</v>
      </c>
      <c r="BQ7">
        <f>AVERAGE('Raw Values'!BY7:CA7)/'Average totals'!E7</f>
        <v>3.3888875847037885E-5</v>
      </c>
      <c r="BR7">
        <f>AVERAGE('Raw Values'!BZ7:CB7)/'Average totals'!F7</f>
        <v>5.08335637568048E-4</v>
      </c>
      <c r="BS7">
        <f>AVERAGE('Raw Values'!CA7:CC7)/'Average totals'!G7</f>
        <v>7.6507940787130324E-4</v>
      </c>
      <c r="BT7">
        <f>AVERAGE('Raw Values'!CB7:CD7)/'Average totals'!H7</f>
        <v>9.1646638085989365E-4</v>
      </c>
      <c r="BU7">
        <f>AVERAGE('Raw Values'!CC7:CE7)/'Average totals'!I7</f>
        <v>5.7034836129488023E-4</v>
      </c>
      <c r="BV7">
        <f>AVERAGE('Raw Values'!CD7:CF7)/'Average totals'!J7</f>
        <v>6.6069311098742745E-3</v>
      </c>
      <c r="BW7">
        <f>AVERAGE('Raw Values'!CE7:CG7)/'Average totals'!K7</f>
        <v>1.2969628468490013E-2</v>
      </c>
      <c r="BX7">
        <f>AVERAGE('Raw Values'!CF7:CH7)/'Average totals'!L7</f>
        <v>1.5042281446640696E-2</v>
      </c>
      <c r="BY7">
        <f>AVERAGE('Raw Values'!CG7:CI7)/'Average totals'!M7</f>
        <v>9.4884320897504083E-3</v>
      </c>
      <c r="BZ7">
        <f>AVERAGE('Raw Values'!CH7:CJ7)/'Average totals'!N7</f>
        <v>4.5846038795731899E-3</v>
      </c>
      <c r="CA7">
        <f>AVERAGE('Raw Values'!CI7:CK7)/'Average totals'!O7</f>
        <v>1.6441871562751496E-3</v>
      </c>
      <c r="CB7">
        <f>AVERAGE('Raw Values'!CJ7:CL7)/'Average totals'!P7</f>
        <v>1.4063531327600696E-3</v>
      </c>
      <c r="CC7">
        <f>AVERAGE('Raw Values'!CK7:CM7)/'Average totals'!Q7</f>
        <v>1.3185496381830188E-3</v>
      </c>
      <c r="CD7">
        <f>AVERAGE('Raw Values'!CN7:CP7)/'Average totals'!B7</f>
        <v>0</v>
      </c>
      <c r="CE7">
        <f>AVERAGE('Raw Values'!CO7:CQ7)/'Average totals'!C7</f>
        <v>9.1731396834002514E-4</v>
      </c>
      <c r="CF7">
        <f>AVERAGE('Raw Values'!CP7:CR7)/'Average totals'!D7</f>
        <v>6.9125704055817269E-3</v>
      </c>
      <c r="CG7">
        <f>AVERAGE('Raw Values'!CQ7:CS7)/'Average totals'!E7</f>
        <v>1.1850289610207386E-2</v>
      </c>
      <c r="CH7">
        <f>AVERAGE('Raw Values'!CR7:CT7)/'Average totals'!F7</f>
        <v>1.2846297509799034E-2</v>
      </c>
      <c r="CI7">
        <f>AVERAGE('Raw Values'!CS7:CU7)/'Average totals'!G7</f>
        <v>8.7361479308627997E-3</v>
      </c>
      <c r="CJ7">
        <f>AVERAGE('Raw Values'!CT7:CV7)/'Average totals'!H7</f>
        <v>5.1919256645895293E-3</v>
      </c>
      <c r="CK7">
        <f>AVERAGE('Raw Values'!CU7:CW7)/'Average totals'!I7</f>
        <v>4.9116873420583032E-3</v>
      </c>
      <c r="CL7">
        <f>AVERAGE('Raw Values'!CV7:CX7)/'Average totals'!J7</f>
        <v>5.3260039380299048E-3</v>
      </c>
      <c r="CM7">
        <f>AVERAGE('Raw Values'!CW7:CY7)/'Average totals'!K7</f>
        <v>5.9114763890954118E-3</v>
      </c>
      <c r="CN7">
        <f>AVERAGE('Raw Values'!CX7:CZ7)/'Average totals'!L7</f>
        <v>9.251901564394302E-3</v>
      </c>
      <c r="CO7">
        <f>AVERAGE('Raw Values'!CY7:DA7)/'Average totals'!M7</f>
        <v>7.7231968948510516E-3</v>
      </c>
      <c r="CP7">
        <f>AVERAGE('Raw Values'!CZ7:DB7)/'Average totals'!N7</f>
        <v>5.9225425776551792E-3</v>
      </c>
      <c r="CQ7">
        <f>AVERAGE('Raw Values'!DA7:DC7)/'Average totals'!O7</f>
        <v>1.4539404778214867E-3</v>
      </c>
      <c r="CR7">
        <f>AVERAGE('Raw Values'!DB7:DD7)/'Average totals'!P7</f>
        <v>7.7494571137764567E-4</v>
      </c>
      <c r="CS7">
        <f>AVERAGE('Raw Values'!DC7:DE7)/'Average totals'!Q7</f>
        <v>1.0128573553337917E-3</v>
      </c>
      <c r="CT7">
        <f>AVERAGE('Raw Values'!DF7:DH7)/'Average totals'!B7</f>
        <v>0</v>
      </c>
      <c r="CU7">
        <f>AVERAGE('Raw Values'!DG7:DI7)/'Average totals'!C7</f>
        <v>8.3769257983848152E-3</v>
      </c>
      <c r="CV7">
        <f>AVERAGE('Raw Values'!DH7:DJ7)/'Average totals'!D7</f>
        <v>1.8544807105424228E-2</v>
      </c>
      <c r="CW7">
        <f>AVERAGE('Raw Values'!DI7:DK7)/'Average totals'!E7</f>
        <v>3.1771809286571986E-2</v>
      </c>
      <c r="CX7">
        <f>AVERAGE('Raw Values'!DJ7:DL7)/'Average totals'!F7</f>
        <v>3.2402561259870719E-2</v>
      </c>
      <c r="CY7">
        <f>AVERAGE('Raw Values'!DK7:DM7)/'Average totals'!G7</f>
        <v>2.734972201844027E-2</v>
      </c>
      <c r="CZ7">
        <f>AVERAGE('Raw Values'!DL7:DN7)/'Average totals'!H7</f>
        <v>1.87253938956028E-2</v>
      </c>
      <c r="DA7">
        <f>AVERAGE('Raw Values'!DM7:DO7)/'Average totals'!I7</f>
        <v>1.4649019207922553E-2</v>
      </c>
      <c r="DB7">
        <f>AVERAGE('Raw Values'!DN7:DP7)/'Average totals'!J7</f>
        <v>1.5416429547288737E-2</v>
      </c>
      <c r="DC7">
        <f>AVERAGE('Raw Values'!DO7:DQ7)/'Average totals'!K7</f>
        <v>1.9692688472027431E-2</v>
      </c>
      <c r="DD7">
        <f>AVERAGE('Raw Values'!DP7:DR7)/'Average totals'!L7</f>
        <v>2.476600343131842E-2</v>
      </c>
      <c r="DE7">
        <f>AVERAGE('Raw Values'!DQ7:DS7)/'Average totals'!M7</f>
        <v>2.2563602221909184E-2</v>
      </c>
      <c r="DF7">
        <f>AVERAGE('Raw Values'!DR7:DT7)/'Average totals'!N7</f>
        <v>1.8324204978652083E-2</v>
      </c>
      <c r="DG7">
        <f>AVERAGE('Raw Values'!DS7:DU7)/'Average totals'!O7</f>
        <v>1.432149199707897E-2</v>
      </c>
      <c r="DH7">
        <f>AVERAGE('Raw Values'!DT7:DV7)/'Average totals'!P7</f>
        <v>1.4263436567480258E-2</v>
      </c>
      <c r="DI7">
        <f>AVERAGE('Raw Values'!DU7:DW7)/'Average totals'!Q7</f>
        <v>1.5317012653190567E-2</v>
      </c>
      <c r="DJ7">
        <f>AVERAGE('Raw Values'!DX7:DZ7)/'Average totals'!B7</f>
        <v>6.4621179509586152E-2</v>
      </c>
      <c r="DK7">
        <f>AVERAGE('Raw Values'!DY7:EA7)/'Average totals'!C7</f>
        <v>5.8204433846370175E-2</v>
      </c>
      <c r="DL7">
        <f>AVERAGE('Raw Values'!DZ7:EB7)/'Average totals'!D7</f>
        <v>6.8025701845112446E-2</v>
      </c>
      <c r="DM7">
        <f>AVERAGE('Raw Values'!EA7:EC7)/'Average totals'!E7</f>
        <v>4.9251257932806283E-2</v>
      </c>
      <c r="DN7">
        <f>AVERAGE('Raw Values'!EB7:ED7)/'Average totals'!F7</f>
        <v>5.579300283363036E-2</v>
      </c>
      <c r="DO7">
        <f>AVERAGE('Raw Values'!EC7:EE7)/'Average totals'!G7</f>
        <v>5.7697192351470965E-2</v>
      </c>
      <c r="DP7">
        <f>AVERAGE('Raw Values'!ED7:EF7)/'Average totals'!H7</f>
        <v>5.9084120275771264E-2</v>
      </c>
      <c r="DQ7">
        <f>AVERAGE('Raw Values'!EE7:EG7)/'Average totals'!I7</f>
        <v>6.1656022909807935E-2</v>
      </c>
      <c r="DR7">
        <f>AVERAGE('Raw Values'!EF7:EH7)/'Average totals'!J7</f>
        <v>6.2152494905811033E-2</v>
      </c>
      <c r="DS7">
        <f>AVERAGE('Raw Values'!EG7:EI7)/'Average totals'!K7</f>
        <v>5.8377226658959919E-2</v>
      </c>
      <c r="DT7">
        <f>AVERAGE('Raw Values'!EH7:EJ7)/'Average totals'!L7</f>
        <v>4.7782932588035787E-2</v>
      </c>
      <c r="DU7">
        <f>AVERAGE('Raw Values'!EI7:EK7)/'Average totals'!M7</f>
        <v>3.2654954798686499E-2</v>
      </c>
      <c r="DV7">
        <f>AVERAGE('Raw Values'!EJ7:EL7)/'Average totals'!N7</f>
        <v>3.1684708103951617E-2</v>
      </c>
      <c r="DW7">
        <f>AVERAGE('Raw Values'!EK7:EM7)/'Average totals'!O7</f>
        <v>1.0536592612244738E-2</v>
      </c>
      <c r="DX7">
        <f>AVERAGE('Raw Values'!EL7:EN7)/'Average totals'!P7</f>
        <v>8.1028661666764853E-3</v>
      </c>
      <c r="DY7">
        <f>AVERAGE('Raw Values'!EM7:EO7)/'Average totals'!Q7</f>
        <v>-9.7042018644486108E-3</v>
      </c>
      <c r="DZ7">
        <f>AVERAGE('Raw Values'!EP7:ER7)/'Average totals'!B7</f>
        <v>0</v>
      </c>
      <c r="EA7">
        <f>AVERAGE('Raw Values'!EQ7:ES7)/'Average totals'!C7</f>
        <v>0</v>
      </c>
      <c r="EB7">
        <f>AVERAGE('Raw Values'!ER7:ET7)/'Average totals'!D7</f>
        <v>0</v>
      </c>
      <c r="EC7">
        <f>AVERAGE('Raw Values'!ES7:EU7)/'Average totals'!E7</f>
        <v>2.3844406883797124E-2</v>
      </c>
      <c r="ED7">
        <f>AVERAGE('Raw Values'!ET7:EV7)/'Average totals'!F7</f>
        <v>8.2732652014453109E-2</v>
      </c>
      <c r="EE7">
        <f>AVERAGE('Raw Values'!EU7:EW7)/'Average totals'!G7</f>
        <v>8.8234447333808863E-2</v>
      </c>
      <c r="EF7">
        <f>AVERAGE('Raw Values'!EV7:EX7)/'Average totals'!H7</f>
        <v>7.7031293155813252E-2</v>
      </c>
      <c r="EG7">
        <f>AVERAGE('Raw Values'!EW7:EY7)/'Average totals'!I7</f>
        <v>2.2223259064624534E-2</v>
      </c>
      <c r="EH7">
        <f>AVERAGE('Raw Values'!EX7:EZ7)/'Average totals'!J7</f>
        <v>2.0317110332079797E-2</v>
      </c>
      <c r="EI7">
        <f>AVERAGE('Raw Values'!EY7:FA7)/'Average totals'!K7</f>
        <v>1.7808376062170853E-2</v>
      </c>
      <c r="EJ7">
        <f>AVERAGE('Raw Values'!EZ7:FB7)/'Average totals'!L7</f>
        <v>1.418351303313296E-2</v>
      </c>
      <c r="EK7">
        <f>AVERAGE('Raw Values'!FA7:FC7)/'Average totals'!M7</f>
        <v>1.1780188442737444E-2</v>
      </c>
      <c r="EL7">
        <f>AVERAGE('Raw Values'!FB7:FD7)/'Average totals'!N7</f>
        <v>1.0386775219726158E-2</v>
      </c>
      <c r="EM7">
        <f>AVERAGE('Raw Values'!FC7:FE7)/'Average totals'!O7</f>
        <v>1.100141202918958E-2</v>
      </c>
      <c r="EN7">
        <f>AVERAGE('Raw Values'!FD7:FF7)/'Average totals'!P7</f>
        <v>1.0562406256536703E-2</v>
      </c>
      <c r="EO7">
        <f>AVERAGE('Raw Values'!FE7:FG7)/'Average totals'!Q7</f>
        <v>1.0157795499169653E-2</v>
      </c>
      <c r="EP7">
        <f>AVERAGE('Raw Values'!FH7:FJ7)/'Average totals'!B7</f>
        <v>3.3424371285657811E-2</v>
      </c>
      <c r="EQ7">
        <f>AVERAGE('Raw Values'!FI7:FK7)/'Average totals'!C7</f>
        <v>3.360429907446888E-2</v>
      </c>
      <c r="ER7">
        <f>AVERAGE('Raw Values'!FJ7:FL7)/'Average totals'!D7</f>
        <v>3.4897886215880608E-2</v>
      </c>
      <c r="ES7">
        <f>AVERAGE('Raw Values'!FK7:FM7)/'Average totals'!E7</f>
        <v>2.8017169378856815E-2</v>
      </c>
      <c r="ET7">
        <f>AVERAGE('Raw Values'!FL7:FN7)/'Average totals'!F7</f>
        <v>2.6514902929724353E-2</v>
      </c>
      <c r="EU7">
        <f>AVERAGE('Raw Values'!FM7:FO7)/'Average totals'!G7</f>
        <v>2.441672681645117E-2</v>
      </c>
      <c r="EV7">
        <f>AVERAGE('Raw Values'!FN7:FP7)/'Average totals'!H7</f>
        <v>2.3360607821022686E-2</v>
      </c>
      <c r="EW7">
        <f>AVERAGE('Raw Values'!FO7:FQ7)/'Average totals'!I7</f>
        <v>2.2557212156110097E-2</v>
      </c>
      <c r="EX7">
        <f>AVERAGE('Raw Values'!FP7:FR7)/'Average totals'!J7</f>
        <v>2.0120492176709668E-2</v>
      </c>
      <c r="EY7">
        <f>AVERAGE('Raw Values'!FQ7:FS7)/'Average totals'!K7</f>
        <v>1.7219547865255355E-2</v>
      </c>
      <c r="EZ7">
        <f>AVERAGE('Raw Values'!FR7:FT7)/'Average totals'!L7</f>
        <v>1.6416587267329853E-2</v>
      </c>
      <c r="FA7">
        <f>AVERAGE('Raw Values'!FS7:FU7)/'Average totals'!M7</f>
        <v>1.8429874541373112E-2</v>
      </c>
      <c r="FB7">
        <f>AVERAGE('Raw Values'!FT7:FV7)/'Average totals'!N7</f>
        <v>2.4440813097155296E-2</v>
      </c>
      <c r="FC7">
        <f>AVERAGE('Raw Values'!FU7:FW7)/'Average totals'!O7</f>
        <v>2.9843752971177018E-2</v>
      </c>
      <c r="FD7">
        <f>AVERAGE('Raw Values'!FV7:FX7)/'Average totals'!P7</f>
        <v>2.991482912637318E-2</v>
      </c>
      <c r="FE7">
        <f>AVERAGE('Raw Values'!FW7:FY7)/'Average totals'!Q7</f>
        <v>2.5996089025777182E-2</v>
      </c>
    </row>
    <row r="8" spans="1:161" x14ac:dyDescent="0.2">
      <c r="A8" t="str">
        <f>'1997_totals_newvars'!A8</f>
        <v>CONNECTICUT</v>
      </c>
      <c r="B8">
        <f>AVERAGE('Raw Values'!B8:D8)/'Average totals'!B8</f>
        <v>8.8113520923620389E-2</v>
      </c>
      <c r="C8">
        <f>AVERAGE('Raw Values'!C8:E8)/'Average totals'!C8</f>
        <v>7.7336111963643164E-2</v>
      </c>
      <c r="D8">
        <f>AVERAGE('Raw Values'!D8:F8)/'Average totals'!D8</f>
        <v>8.3156242744469699E-2</v>
      </c>
      <c r="E8">
        <f>AVERAGE('Raw Values'!E8:G8)/'Average totals'!E8</f>
        <v>7.3972651641501519E-2</v>
      </c>
      <c r="F8">
        <f>AVERAGE('Raw Values'!F8:H8)/'Average totals'!F8</f>
        <v>6.1097936159089553E-2</v>
      </c>
      <c r="G8">
        <f>AVERAGE('Raw Values'!G8:I8)/'Average totals'!G8</f>
        <v>5.5066133938265746E-2</v>
      </c>
      <c r="H8">
        <f>AVERAGE('Raw Values'!H8:J8)/'Average totals'!H8</f>
        <v>5.6134023331805241E-2</v>
      </c>
      <c r="I8">
        <f>AVERAGE('Raw Values'!I8:K8)/'Average totals'!I8</f>
        <v>6.4320607817937872E-2</v>
      </c>
      <c r="J8">
        <f>AVERAGE('Raw Values'!J8:L8)/'Average totals'!J8</f>
        <v>6.7707540394786117E-2</v>
      </c>
      <c r="K8">
        <f>AVERAGE('Raw Values'!K8:M8)/'Average totals'!K8</f>
        <v>6.9701448506896052E-2</v>
      </c>
      <c r="L8">
        <f>AVERAGE('Raw Values'!L8:N8)/'Average totals'!L8</f>
        <v>7.0442452951333709E-2</v>
      </c>
      <c r="M8">
        <f>AVERAGE('Raw Values'!M8:O8)/'Average totals'!M8</f>
        <v>6.5534937655796655E-2</v>
      </c>
      <c r="N8">
        <f>AVERAGE('Raw Values'!N8:P8)/'Average totals'!N8</f>
        <v>6.4654659085756488E-2</v>
      </c>
      <c r="O8">
        <f>AVERAGE('Raw Values'!O8:Q8)/'Average totals'!O8</f>
        <v>6.1502157292854305E-2</v>
      </c>
      <c r="P8">
        <f>AVERAGE('Raw Values'!P8:R8)/'Average totals'!P8</f>
        <v>6.2690288022801452E-2</v>
      </c>
      <c r="Q8">
        <f>AVERAGE('Raw Values'!Q8:S8)/'Average totals'!Q8</f>
        <v>6.6959664539664454E-2</v>
      </c>
      <c r="R8">
        <f>AVERAGE('Raw Values'!T8:V8)/'Average totals'!B8</f>
        <v>0.59074988156434627</v>
      </c>
      <c r="S8">
        <f>AVERAGE('Raw Values'!U8:W8)/'Average totals'!C8</f>
        <v>0.46757769616295525</v>
      </c>
      <c r="T8">
        <f>AVERAGE('Raw Values'!V8:X8)/'Average totals'!D8</f>
        <v>0.38484667153095309</v>
      </c>
      <c r="U8">
        <f>AVERAGE('Raw Values'!W8:Y8)/'Average totals'!E8</f>
        <v>0.32668672773477408</v>
      </c>
      <c r="V8">
        <f>AVERAGE('Raw Values'!X8:Z8)/'Average totals'!F8</f>
        <v>0.29911486739321208</v>
      </c>
      <c r="W8">
        <f>AVERAGE('Raw Values'!Y8:AA8)/'Average totals'!G8</f>
        <v>0.27661644250979101</v>
      </c>
      <c r="X8">
        <f>AVERAGE('Raw Values'!Z8:AB8)/'Average totals'!H8</f>
        <v>0.27069168027730128</v>
      </c>
      <c r="Y8">
        <f>AVERAGE('Raw Values'!AA8:AC8)/'Average totals'!I8</f>
        <v>0.26069859861443201</v>
      </c>
      <c r="Z8">
        <f>AVERAGE('Raw Values'!AB8:AD8)/'Average totals'!J8</f>
        <v>0.23904392670777955</v>
      </c>
      <c r="AA8">
        <f>AVERAGE('Raw Values'!AC8:AE8)/'Average totals'!K8</f>
        <v>0.21665474646671551</v>
      </c>
      <c r="AB8">
        <f>AVERAGE('Raw Values'!AD8:AF8)/'Average totals'!L8</f>
        <v>0.19278129908216249</v>
      </c>
      <c r="AC8">
        <f>AVERAGE('Raw Values'!AE8:AG8)/'Average totals'!M8</f>
        <v>0.1818539891975349</v>
      </c>
      <c r="AD8">
        <f>AVERAGE('Raw Values'!AF8:AH8)/'Average totals'!N8</f>
        <v>0.17661284697773927</v>
      </c>
      <c r="AE8">
        <f>AVERAGE('Raw Values'!AG8:AI8)/'Average totals'!O8</f>
        <v>0.17248774120464472</v>
      </c>
      <c r="AF8">
        <f>AVERAGE('Raw Values'!AH8:AJ8)/'Average totals'!P8</f>
        <v>0.16955671555848506</v>
      </c>
      <c r="AG8">
        <f>AVERAGE('Raw Values'!AI8:AK8)/'Average totals'!Q8</f>
        <v>0.16658076469938793</v>
      </c>
      <c r="AH8">
        <f>AVERAGE('Raw Values'!AL8:AN8)/'Average totals'!B8</f>
        <v>0.20776738825556854</v>
      </c>
      <c r="AI8">
        <f>AVERAGE('Raw Values'!AM8:AO8)/'Average totals'!C8</f>
        <v>0.2448334376097972</v>
      </c>
      <c r="AJ8">
        <f>AVERAGE('Raw Values'!AN8:AP8)/'Average totals'!D8</f>
        <v>0.24397320537177045</v>
      </c>
      <c r="AK8">
        <f>AVERAGE('Raw Values'!AO8:AQ8)/'Average totals'!E8</f>
        <v>0.1993670066464294</v>
      </c>
      <c r="AL8">
        <f>AVERAGE('Raw Values'!AP8:AR8)/'Average totals'!F8</f>
        <v>0.13877059972100725</v>
      </c>
      <c r="AM8">
        <f>AVERAGE('Raw Values'!AQ8:AS8)/'Average totals'!G8</f>
        <v>7.7359216743661419E-2</v>
      </c>
      <c r="AN8">
        <f>AVERAGE('Raw Values'!AR8:AT8)/'Average totals'!H8</f>
        <v>4.4916536351123311E-2</v>
      </c>
      <c r="AO8">
        <f>AVERAGE('Raw Values'!AS8:AU8)/'Average totals'!I8</f>
        <v>3.3426649392552708E-2</v>
      </c>
      <c r="AP8">
        <f>AVERAGE('Raw Values'!AT8:AV8)/'Average totals'!J8</f>
        <v>4.8337746928447209E-2</v>
      </c>
      <c r="AQ8">
        <f>AVERAGE('Raw Values'!AU8:AW8)/'Average totals'!K8</f>
        <v>7.4040117492724322E-2</v>
      </c>
      <c r="AR8">
        <f>AVERAGE('Raw Values'!AV8:AX8)/'Average totals'!L8</f>
        <v>7.638011841736865E-2</v>
      </c>
      <c r="AS8">
        <f>AVERAGE('Raw Values'!AW8:AY8)/'Average totals'!M8</f>
        <v>7.3843194543425125E-2</v>
      </c>
      <c r="AT8">
        <f>AVERAGE('Raw Values'!AX8:AZ8)/'Average totals'!N8</f>
        <v>6.3775087249359333E-2</v>
      </c>
      <c r="AU8">
        <f>AVERAGE('Raw Values'!AY8:BA8)/'Average totals'!O8</f>
        <v>6.9792699097521629E-2</v>
      </c>
      <c r="AV8">
        <f>AVERAGE('Raw Values'!AZ8:BB8)/'Average totals'!P8</f>
        <v>7.2712499052094301E-2</v>
      </c>
      <c r="AW8">
        <f>AVERAGE('Raw Values'!BA8:BC8)/'Average totals'!Q8</f>
        <v>7.5050185346150558E-2</v>
      </c>
      <c r="AX8">
        <f>AVERAGE('Raw Values'!BD8:BF8)/'Average totals'!B8</f>
        <v>4.6851883315700553E-2</v>
      </c>
      <c r="AY8">
        <f>AVERAGE('Raw Values'!BE8:BG8)/'Average totals'!C8</f>
        <v>0.10356224965491968</v>
      </c>
      <c r="AZ8">
        <f>AVERAGE('Raw Values'!BF8:BH8)/'Average totals'!D8</f>
        <v>0.14146882456207291</v>
      </c>
      <c r="BA8">
        <f>AVERAGE('Raw Values'!BG8:BI8)/'Average totals'!E8</f>
        <v>0.19721378183193722</v>
      </c>
      <c r="BB8">
        <f>AVERAGE('Raw Values'!BH8:BJ8)/'Average totals'!F8</f>
        <v>0.22477703478235336</v>
      </c>
      <c r="BC8">
        <f>AVERAGE('Raw Values'!BI8:BK8)/'Average totals'!G8</f>
        <v>0.2692406779644656</v>
      </c>
      <c r="BD8">
        <f>AVERAGE('Raw Values'!BJ8:BL8)/'Average totals'!H8</f>
        <v>0.28169478813744836</v>
      </c>
      <c r="BE8">
        <f>AVERAGE('Raw Values'!BK8:BM8)/'Average totals'!I8</f>
        <v>0.30375805366134273</v>
      </c>
      <c r="BF8">
        <f>AVERAGE('Raw Values'!BL8:BN8)/'Average totals'!J8</f>
        <v>0.32052554270955358</v>
      </c>
      <c r="BG8">
        <f>AVERAGE('Raw Values'!BM8:BO8)/'Average totals'!K8</f>
        <v>0.32557568128383496</v>
      </c>
      <c r="BH8">
        <f>AVERAGE('Raw Values'!BN8:BP8)/'Average totals'!L8</f>
        <v>0.35271210843389944</v>
      </c>
      <c r="BI8">
        <f>AVERAGE('Raw Values'!BO8:BQ8)/'Average totals'!M8</f>
        <v>0.35193814994242728</v>
      </c>
      <c r="BJ8">
        <f>AVERAGE('Raw Values'!BP8:BR8)/'Average totals'!N8</f>
        <v>0.3686212873959589</v>
      </c>
      <c r="BK8">
        <f>AVERAGE('Raw Values'!BQ8:BS8)/'Average totals'!O8</f>
        <v>0.37052923625201123</v>
      </c>
      <c r="BL8">
        <f>AVERAGE('Raw Values'!BR8:BT8)/'Average totals'!P8</f>
        <v>0.38695854267132163</v>
      </c>
      <c r="BM8">
        <f>AVERAGE('Raw Values'!BS8:BU8)/'Average totals'!Q8</f>
        <v>0.38598610498963454</v>
      </c>
      <c r="BN8">
        <f>AVERAGE('Raw Values'!BV8:BX8)/'Average totals'!B8</f>
        <v>0</v>
      </c>
      <c r="BO8">
        <f>AVERAGE('Raw Values'!BW8:BY8)/'Average totals'!C8</f>
        <v>8.9659062096770592E-4</v>
      </c>
      <c r="BP8">
        <f>AVERAGE('Raw Values'!BX8:BZ8)/'Average totals'!D8</f>
        <v>1.6801859027652511E-2</v>
      </c>
      <c r="BQ8">
        <f>AVERAGE('Raw Values'!BY8:CA8)/'Average totals'!E8</f>
        <v>4.4132020409819887E-2</v>
      </c>
      <c r="BR8">
        <f>AVERAGE('Raw Values'!BZ8:CB8)/'Average totals'!F8</f>
        <v>9.459755434466427E-2</v>
      </c>
      <c r="BS8">
        <f>AVERAGE('Raw Values'!CA8:CC8)/'Average totals'!G8</f>
        <v>0.12780241860754854</v>
      </c>
      <c r="BT8">
        <f>AVERAGE('Raw Values'!CB8:CD8)/'Average totals'!H8</f>
        <v>0.15149309475270256</v>
      </c>
      <c r="BU8">
        <f>AVERAGE('Raw Values'!CC8:CE8)/'Average totals'!I8</f>
        <v>0.15473807885591417</v>
      </c>
      <c r="BV8">
        <f>AVERAGE('Raw Values'!CD8:CF8)/'Average totals'!J8</f>
        <v>0.16038003526647346</v>
      </c>
      <c r="BW8">
        <f>AVERAGE('Raw Values'!CE8:CG8)/'Average totals'!K8</f>
        <v>0.16141019643598392</v>
      </c>
      <c r="BX8">
        <f>AVERAGE('Raw Values'!CF8:CH8)/'Average totals'!L8</f>
        <v>0.16216626349042279</v>
      </c>
      <c r="BY8">
        <f>AVERAGE('Raw Values'!CG8:CI8)/'Average totals'!M8</f>
        <v>0.16683184174991936</v>
      </c>
      <c r="BZ8">
        <f>AVERAGE('Raw Values'!CH8:CJ8)/'Average totals'!N8</f>
        <v>0.16782778006139426</v>
      </c>
      <c r="CA8">
        <f>AVERAGE('Raw Values'!CI8:CK8)/'Average totals'!O8</f>
        <v>0.17216333876579532</v>
      </c>
      <c r="CB8">
        <f>AVERAGE('Raw Values'!CJ8:CL8)/'Average totals'!P8</f>
        <v>0.17496208479674891</v>
      </c>
      <c r="CC8">
        <f>AVERAGE('Raw Values'!CK8:CM8)/'Average totals'!Q8</f>
        <v>0.17431387011827851</v>
      </c>
      <c r="CD8">
        <f>AVERAGE('Raw Values'!CN8:CP8)/'Average totals'!B8</f>
        <v>0</v>
      </c>
      <c r="CE8">
        <f>AVERAGE('Raw Values'!CO8:CQ8)/'Average totals'!C8</f>
        <v>8.9216045738076417E-3</v>
      </c>
      <c r="CF8">
        <f>AVERAGE('Raw Values'!CP8:CR8)/'Average totals'!D8</f>
        <v>2.3563607507866725E-2</v>
      </c>
      <c r="CG8">
        <f>AVERAGE('Raw Values'!CQ8:CS8)/'Average totals'!E8</f>
        <v>3.5274553392280361E-2</v>
      </c>
      <c r="CH8">
        <f>AVERAGE('Raw Values'!CR8:CT8)/'Average totals'!F8</f>
        <v>3.9448407116988937E-2</v>
      </c>
      <c r="CI8">
        <f>AVERAGE('Raw Values'!CS8:CU8)/'Average totals'!G8</f>
        <v>3.664857252564966E-2</v>
      </c>
      <c r="CJ8">
        <f>AVERAGE('Raw Values'!CT8:CV8)/'Average totals'!H8</f>
        <v>3.7228984874158662E-2</v>
      </c>
      <c r="CK8">
        <f>AVERAGE('Raw Values'!CU8:CW8)/'Average totals'!I8</f>
        <v>3.5571483351139868E-2</v>
      </c>
      <c r="CL8">
        <f>AVERAGE('Raw Values'!CV8:CX8)/'Average totals'!J8</f>
        <v>3.7652707889922941E-2</v>
      </c>
      <c r="CM8">
        <f>AVERAGE('Raw Values'!CW8:CY8)/'Average totals'!K8</f>
        <v>3.8068793919031133E-2</v>
      </c>
      <c r="CN8">
        <f>AVERAGE('Raw Values'!CX8:CZ8)/'Average totals'!L8</f>
        <v>4.1422059219852883E-2</v>
      </c>
      <c r="CO8">
        <f>AVERAGE('Raw Values'!CY8:DA8)/'Average totals'!M8</f>
        <v>3.7460945539365222E-2</v>
      </c>
      <c r="CP8">
        <f>AVERAGE('Raw Values'!CZ8:DB8)/'Average totals'!N8</f>
        <v>3.5706667984874464E-2</v>
      </c>
      <c r="CQ8">
        <f>AVERAGE('Raw Values'!DA8:DC8)/'Average totals'!O8</f>
        <v>3.1177843524628046E-2</v>
      </c>
      <c r="CR8">
        <f>AVERAGE('Raw Values'!DB8:DD8)/'Average totals'!P8</f>
        <v>3.1540359381573332E-2</v>
      </c>
      <c r="CS8">
        <f>AVERAGE('Raw Values'!DC8:DE8)/'Average totals'!Q8</f>
        <v>3.1978741983033299E-2</v>
      </c>
      <c r="CT8">
        <f>AVERAGE('Raw Values'!DF8:DH8)/'Average totals'!B8</f>
        <v>0</v>
      </c>
      <c r="CU8">
        <f>AVERAGE('Raw Values'!DG8:DI8)/'Average totals'!C8</f>
        <v>8.1544707485636906E-5</v>
      </c>
      <c r="CV8">
        <f>AVERAGE('Raw Values'!DH8:DJ8)/'Average totals'!D8</f>
        <v>1.0991793892690119E-4</v>
      </c>
      <c r="CW8">
        <f>AVERAGE('Raw Values'!DI8:DK8)/'Average totals'!E8</f>
        <v>1.2964473541852067E-4</v>
      </c>
      <c r="CX8">
        <f>AVERAGE('Raw Values'!DJ8:DL8)/'Average totals'!F8</f>
        <v>6.2238580216755212E-5</v>
      </c>
      <c r="CY8">
        <f>AVERAGE('Raw Values'!DK8:DM8)/'Average totals'!G8</f>
        <v>5.0517702891742983E-5</v>
      </c>
      <c r="CZ8">
        <f>AVERAGE('Raw Values'!DL8:DN8)/'Average totals'!H8</f>
        <v>4.3032043729671113E-5</v>
      </c>
      <c r="DA8">
        <f>AVERAGE('Raw Values'!DM8:DO8)/'Average totals'!I8</f>
        <v>3.7186564219079036E-5</v>
      </c>
      <c r="DB8">
        <f>AVERAGE('Raw Values'!DN8:DP8)/'Average totals'!J8</f>
        <v>3.4007311702014326E-5</v>
      </c>
      <c r="DC8">
        <f>AVERAGE('Raw Values'!DO8:DQ8)/'Average totals'!K8</f>
        <v>2.7546942826252187E-5</v>
      </c>
      <c r="DD8">
        <f>AVERAGE('Raw Values'!DP8:DR8)/'Average totals'!L8</f>
        <v>2.215513348657058E-5</v>
      </c>
      <c r="DE8">
        <f>AVERAGE('Raw Values'!DQ8:DS8)/'Average totals'!M8</f>
        <v>1.0592558195861742E-2</v>
      </c>
      <c r="DF8">
        <f>AVERAGE('Raw Values'!DR8:DT8)/'Average totals'!N8</f>
        <v>1.4185844905298794E-2</v>
      </c>
      <c r="DG8">
        <f>AVERAGE('Raw Values'!DS8:DU8)/'Average totals'!O8</f>
        <v>1.4840336450138963E-2</v>
      </c>
      <c r="DH8">
        <f>AVERAGE('Raw Values'!DT8:DV8)/'Average totals'!P8</f>
        <v>4.204282695292042E-3</v>
      </c>
      <c r="DI8">
        <f>AVERAGE('Raw Values'!DU8:DW8)/'Average totals'!Q8</f>
        <v>5.9460616818357993E-4</v>
      </c>
      <c r="DJ8">
        <f>AVERAGE('Raw Values'!DX8:DZ8)/'Average totals'!B8</f>
        <v>3.9669693393857279E-2</v>
      </c>
      <c r="DK8">
        <f>AVERAGE('Raw Values'!DY8:EA8)/'Average totals'!C8</f>
        <v>5.2183109087636466E-2</v>
      </c>
      <c r="DL8">
        <f>AVERAGE('Raw Values'!DZ8:EB8)/'Average totals'!D8</f>
        <v>5.5676259480056486E-2</v>
      </c>
      <c r="DM8">
        <f>AVERAGE('Raw Values'!EA8:EC8)/'Average totals'!E8</f>
        <v>5.7068136322335677E-2</v>
      </c>
      <c r="DN8">
        <f>AVERAGE('Raw Values'!EB8:ED8)/'Average totals'!F8</f>
        <v>5.8062475441276726E-2</v>
      </c>
      <c r="DO8">
        <f>AVERAGE('Raw Values'!EC8:EE8)/'Average totals'!G8</f>
        <v>5.7144464578556778E-2</v>
      </c>
      <c r="DP8">
        <f>AVERAGE('Raw Values'!ED8:EF8)/'Average totals'!H8</f>
        <v>5.6219698275060577E-2</v>
      </c>
      <c r="DQ8">
        <f>AVERAGE('Raw Values'!EE8:EG8)/'Average totals'!I8</f>
        <v>5.531458691980138E-2</v>
      </c>
      <c r="DR8">
        <f>AVERAGE('Raw Values'!EF8:EH8)/'Average totals'!J8</f>
        <v>5.3149307777250243E-2</v>
      </c>
      <c r="DS8">
        <f>AVERAGE('Raw Values'!EG8:EI8)/'Average totals'!K8</f>
        <v>5.1841600613302424E-2</v>
      </c>
      <c r="DT8">
        <f>AVERAGE('Raw Values'!EH8:EJ8)/'Average totals'!L8</f>
        <v>5.1706713571803606E-2</v>
      </c>
      <c r="DU8">
        <f>AVERAGE('Raw Values'!EI8:EK8)/'Average totals'!M8</f>
        <v>5.1496287067214604E-2</v>
      </c>
      <c r="DV8">
        <f>AVERAGE('Raw Values'!EJ8:EL8)/'Average totals'!N8</f>
        <v>5.1959763010425493E-2</v>
      </c>
      <c r="DW8">
        <f>AVERAGE('Raw Values'!EK8:EM8)/'Average totals'!O8</f>
        <v>5.2317582246194615E-2</v>
      </c>
      <c r="DX8">
        <f>AVERAGE('Raw Values'!EL8:EN8)/'Average totals'!P8</f>
        <v>5.378301145839505E-2</v>
      </c>
      <c r="DY8">
        <f>AVERAGE('Raw Values'!EM8:EO8)/'Average totals'!Q8</f>
        <v>5.411732331116454E-2</v>
      </c>
      <c r="DZ8">
        <f>AVERAGE('Raw Values'!EP8:ER8)/'Average totals'!B8</f>
        <v>0</v>
      </c>
      <c r="EA8">
        <f>AVERAGE('Raw Values'!EQ8:ES8)/'Average totals'!C8</f>
        <v>0</v>
      </c>
      <c r="EB8">
        <f>AVERAGE('Raw Values'!ER8:ET8)/'Average totals'!D8</f>
        <v>0</v>
      </c>
      <c r="EC8">
        <f>AVERAGE('Raw Values'!ES8:EU8)/'Average totals'!E8</f>
        <v>0</v>
      </c>
      <c r="ED8">
        <f>AVERAGE('Raw Values'!ET8:EV8)/'Average totals'!F8</f>
        <v>0</v>
      </c>
      <c r="EE8">
        <f>AVERAGE('Raw Values'!EU8:EW8)/'Average totals'!G8</f>
        <v>0</v>
      </c>
      <c r="EF8">
        <f>AVERAGE('Raw Values'!EV8:EX8)/'Average totals'!H8</f>
        <v>0</v>
      </c>
      <c r="EG8">
        <f>AVERAGE('Raw Values'!EW8:EY8)/'Average totals'!I8</f>
        <v>0</v>
      </c>
      <c r="EH8">
        <f>AVERAGE('Raw Values'!EX8:EZ8)/'Average totals'!J8</f>
        <v>0</v>
      </c>
      <c r="EI8">
        <f>AVERAGE('Raw Values'!EY8:FA8)/'Average totals'!K8</f>
        <v>0</v>
      </c>
      <c r="EJ8">
        <f>AVERAGE('Raw Values'!EZ8:FB8)/'Average totals'!L8</f>
        <v>0</v>
      </c>
      <c r="EK8">
        <f>AVERAGE('Raw Values'!FA8:FC8)/'Average totals'!M8</f>
        <v>0</v>
      </c>
      <c r="EL8">
        <f>AVERAGE('Raw Values'!FB8:FD8)/'Average totals'!N8</f>
        <v>0</v>
      </c>
      <c r="EM8">
        <f>AVERAGE('Raw Values'!FC8:FE8)/'Average totals'!O8</f>
        <v>0</v>
      </c>
      <c r="EN8">
        <f>AVERAGE('Raw Values'!FD8:FF8)/'Average totals'!P8</f>
        <v>0</v>
      </c>
      <c r="EO8">
        <f>AVERAGE('Raw Values'!FE8:FG8)/'Average totals'!Q8</f>
        <v>0</v>
      </c>
      <c r="EP8">
        <f>AVERAGE('Raw Values'!FH8:FJ8)/'Average totals'!B8</f>
        <v>2.6847632546907016E-2</v>
      </c>
      <c r="EQ8">
        <f>AVERAGE('Raw Values'!FI8:FK8)/'Average totals'!C8</f>
        <v>4.4607655618787281E-2</v>
      </c>
      <c r="ER8">
        <f>AVERAGE('Raw Values'!FJ8:FL8)/'Average totals'!D8</f>
        <v>5.0403411836231232E-2</v>
      </c>
      <c r="ES8">
        <f>AVERAGE('Raw Values'!FK8:FM8)/'Average totals'!E8</f>
        <v>6.6155477285503292E-2</v>
      </c>
      <c r="ET8">
        <f>AVERAGE('Raw Values'!FL8:FN8)/'Average totals'!F8</f>
        <v>8.406888646119115E-2</v>
      </c>
      <c r="EU8">
        <f>AVERAGE('Raw Values'!FM8:FO8)/'Average totals'!G8</f>
        <v>0.10007155542916955</v>
      </c>
      <c r="EV8">
        <f>AVERAGE('Raw Values'!FN8:FP8)/'Average totals'!H8</f>
        <v>0.10157816195667033</v>
      </c>
      <c r="EW8">
        <f>AVERAGE('Raw Values'!FO8:FQ8)/'Average totals'!I8</f>
        <v>9.2134754822660134E-2</v>
      </c>
      <c r="EX8">
        <f>AVERAGE('Raw Values'!FP8:FR8)/'Average totals'!J8</f>
        <v>7.3169185014084856E-2</v>
      </c>
      <c r="EY8">
        <f>AVERAGE('Raw Values'!FQ8:FS8)/'Average totals'!K8</f>
        <v>6.267986833868544E-2</v>
      </c>
      <c r="EZ8">
        <f>AVERAGE('Raw Values'!FR8:FT8)/'Average totals'!L8</f>
        <v>5.2366829699669812E-2</v>
      </c>
      <c r="FA8">
        <f>AVERAGE('Raw Values'!FS8:FU8)/'Average totals'!M8</f>
        <v>6.0448096108455147E-2</v>
      </c>
      <c r="FB8">
        <f>AVERAGE('Raw Values'!FT8:FV8)/'Average totals'!N8</f>
        <v>5.6656063329192992E-2</v>
      </c>
      <c r="FC8">
        <f>AVERAGE('Raw Values'!FU8:FW8)/'Average totals'!O8</f>
        <v>5.5189065166211124E-2</v>
      </c>
      <c r="FD8">
        <f>AVERAGE('Raw Values'!FV8:FX8)/'Average totals'!P8</f>
        <v>4.3592216363288222E-2</v>
      </c>
      <c r="FE8">
        <f>AVERAGE('Raw Values'!FW8:FY8)/'Average totals'!Q8</f>
        <v>4.4418738844502634E-2</v>
      </c>
    </row>
    <row r="9" spans="1:161" x14ac:dyDescent="0.2">
      <c r="A9" t="str">
        <f>'1997_totals_newvars'!A9</f>
        <v>DELAWARE</v>
      </c>
      <c r="B9">
        <f>AVERAGE('Raw Values'!B9:D9)/'Average totals'!B9</f>
        <v>0.16348925343071261</v>
      </c>
      <c r="C9">
        <f>AVERAGE('Raw Values'!C9:E9)/'Average totals'!C9</f>
        <v>0.164248863142371</v>
      </c>
      <c r="D9">
        <f>AVERAGE('Raw Values'!D9:F9)/'Average totals'!D9</f>
        <v>0.16181916833152704</v>
      </c>
      <c r="E9">
        <f>AVERAGE('Raw Values'!E9:G9)/'Average totals'!E9</f>
        <v>0.11512618201918942</v>
      </c>
      <c r="F9">
        <f>AVERAGE('Raw Values'!F9:H9)/'Average totals'!F9</f>
        <v>9.1736763063969037E-2</v>
      </c>
      <c r="G9">
        <f>AVERAGE('Raw Values'!G9:I9)/'Average totals'!G9</f>
        <v>7.3827868842307062E-2</v>
      </c>
      <c r="H9">
        <f>AVERAGE('Raw Values'!H9:J9)/'Average totals'!H9</f>
        <v>7.8022795709316112E-2</v>
      </c>
      <c r="I9">
        <f>AVERAGE('Raw Values'!I9:K9)/'Average totals'!I9</f>
        <v>7.8958772883580455E-2</v>
      </c>
      <c r="J9">
        <f>AVERAGE('Raw Values'!J9:L9)/'Average totals'!J9</f>
        <v>7.7720585639492037E-2</v>
      </c>
      <c r="K9">
        <f>AVERAGE('Raw Values'!K9:M9)/'Average totals'!K9</f>
        <v>6.3602503470524444E-2</v>
      </c>
      <c r="L9">
        <f>AVERAGE('Raw Values'!L9:N9)/'Average totals'!L9</f>
        <v>7.460239355515684E-2</v>
      </c>
      <c r="M9">
        <f>AVERAGE('Raw Values'!M9:O9)/'Average totals'!M9</f>
        <v>9.0097654895892332E-2</v>
      </c>
      <c r="N9">
        <f>AVERAGE('Raw Values'!N9:P9)/'Average totals'!N9</f>
        <v>0.10422472688030174</v>
      </c>
      <c r="O9">
        <f>AVERAGE('Raw Values'!O9:Q9)/'Average totals'!O9</f>
        <v>9.5077916027714995E-2</v>
      </c>
      <c r="P9">
        <f>AVERAGE('Raw Values'!P9:R9)/'Average totals'!P9</f>
        <v>5.8527392416310935E-2</v>
      </c>
      <c r="Q9">
        <f>AVERAGE('Raw Values'!Q9:S9)/'Average totals'!Q9</f>
        <v>4.9898036159739881E-2</v>
      </c>
      <c r="R9">
        <f>AVERAGE('Raw Values'!T9:V9)/'Average totals'!B9</f>
        <v>0.41374668947354543</v>
      </c>
      <c r="S9">
        <f>AVERAGE('Raw Values'!U9:W9)/'Average totals'!C9</f>
        <v>0.37926534398246481</v>
      </c>
      <c r="T9">
        <f>AVERAGE('Raw Values'!V9:X9)/'Average totals'!D9</f>
        <v>0.36084765893652038</v>
      </c>
      <c r="U9">
        <f>AVERAGE('Raw Values'!W9:Y9)/'Average totals'!E9</f>
        <v>0.33774721366948096</v>
      </c>
      <c r="V9">
        <f>AVERAGE('Raw Values'!X9:Z9)/'Average totals'!F9</f>
        <v>0.34163338206976185</v>
      </c>
      <c r="W9">
        <f>AVERAGE('Raw Values'!Y9:AA9)/'Average totals'!G9</f>
        <v>0.33790850002548051</v>
      </c>
      <c r="X9">
        <f>AVERAGE('Raw Values'!Z9:AB9)/'Average totals'!H9</f>
        <v>0.33506334056443859</v>
      </c>
      <c r="Y9">
        <f>AVERAGE('Raw Values'!AA9:AC9)/'Average totals'!I9</f>
        <v>0.29208308194021693</v>
      </c>
      <c r="Z9">
        <f>AVERAGE('Raw Values'!AB9:AD9)/'Average totals'!J9</f>
        <v>0.25162095538406593</v>
      </c>
      <c r="AA9">
        <f>AVERAGE('Raw Values'!AC9:AE9)/'Average totals'!K9</f>
        <v>0.20512375878971131</v>
      </c>
      <c r="AB9">
        <f>AVERAGE('Raw Values'!AD9:AF9)/'Average totals'!L9</f>
        <v>0.22106627691303599</v>
      </c>
      <c r="AC9">
        <f>AVERAGE('Raw Values'!AE9:AG9)/'Average totals'!M9</f>
        <v>0.19320645192149119</v>
      </c>
      <c r="AD9">
        <f>AVERAGE('Raw Values'!AF9:AH9)/'Average totals'!N9</f>
        <v>0.25334075406722845</v>
      </c>
      <c r="AE9">
        <f>AVERAGE('Raw Values'!AG9:AI9)/'Average totals'!O9</f>
        <v>0.23051682119924127</v>
      </c>
      <c r="AF9">
        <f>AVERAGE('Raw Values'!AH9:AJ9)/'Average totals'!P9</f>
        <v>0.23578522948126557</v>
      </c>
      <c r="AG9">
        <f>AVERAGE('Raw Values'!AI9:AK9)/'Average totals'!Q9</f>
        <v>0.19237424900669353</v>
      </c>
      <c r="AH9">
        <f>AVERAGE('Raw Values'!AL9:AN9)/'Average totals'!B9</f>
        <v>0.22041782124001641</v>
      </c>
      <c r="AI9">
        <f>AVERAGE('Raw Values'!AM9:AO9)/'Average totals'!C9</f>
        <v>0.26639183656800974</v>
      </c>
      <c r="AJ9">
        <f>AVERAGE('Raw Values'!AN9:AP9)/'Average totals'!D9</f>
        <v>0.27477512522853792</v>
      </c>
      <c r="AK9">
        <f>AVERAGE('Raw Values'!AO9:AQ9)/'Average totals'!E9</f>
        <v>0.324699757910207</v>
      </c>
      <c r="AL9">
        <f>AVERAGE('Raw Values'!AP9:AR9)/'Average totals'!F9</f>
        <v>0.32645658676880673</v>
      </c>
      <c r="AM9">
        <f>AVERAGE('Raw Values'!AQ9:AS9)/'Average totals'!G9</f>
        <v>0.3772149542354104</v>
      </c>
      <c r="AN9">
        <f>AVERAGE('Raw Values'!AR9:AT9)/'Average totals'!H9</f>
        <v>0.36763371026610608</v>
      </c>
      <c r="AO9">
        <f>AVERAGE('Raw Values'!AS9:AU9)/'Average totals'!I9</f>
        <v>0.39472426836832236</v>
      </c>
      <c r="AP9">
        <f>AVERAGE('Raw Values'!AT9:AV9)/'Average totals'!J9</f>
        <v>0.4230257203699011</v>
      </c>
      <c r="AQ9">
        <f>AVERAGE('Raw Values'!AU9:AW9)/'Average totals'!K9</f>
        <v>0.42027088385446187</v>
      </c>
      <c r="AR9">
        <f>AVERAGE('Raw Values'!AV9:AX9)/'Average totals'!L9</f>
        <v>0.43658381645509448</v>
      </c>
      <c r="AS9">
        <f>AVERAGE('Raw Values'!AW9:AY9)/'Average totals'!M9</f>
        <v>0.40343326571551519</v>
      </c>
      <c r="AT9">
        <f>AVERAGE('Raw Values'!AX9:AZ9)/'Average totals'!N9</f>
        <v>0.42000963504144434</v>
      </c>
      <c r="AU9">
        <f>AVERAGE('Raw Values'!AY9:BA9)/'Average totals'!O9</f>
        <v>0.43447255129859358</v>
      </c>
      <c r="AV9">
        <f>AVERAGE('Raw Values'!AZ9:BB9)/'Average totals'!P9</f>
        <v>0.53395783953667963</v>
      </c>
      <c r="AW9">
        <f>AVERAGE('Raw Values'!BA9:BC9)/'Average totals'!Q9</f>
        <v>0.58962888951346959</v>
      </c>
      <c r="AX9">
        <f>AVERAGE('Raw Values'!BD9:BF9)/'Average totals'!B9</f>
        <v>0</v>
      </c>
      <c r="AY9">
        <f>AVERAGE('Raw Values'!BE9:BG9)/'Average totals'!C9</f>
        <v>0</v>
      </c>
      <c r="AZ9">
        <f>AVERAGE('Raw Values'!BF9:BH9)/'Average totals'!D9</f>
        <v>0</v>
      </c>
      <c r="BA9">
        <f>AVERAGE('Raw Values'!BG9:BI9)/'Average totals'!E9</f>
        <v>0</v>
      </c>
      <c r="BB9">
        <f>AVERAGE('Raw Values'!BH9:BJ9)/'Average totals'!F9</f>
        <v>0</v>
      </c>
      <c r="BC9">
        <f>AVERAGE('Raw Values'!BI9:BK9)/'Average totals'!G9</f>
        <v>0</v>
      </c>
      <c r="BD9">
        <f>AVERAGE('Raw Values'!BJ9:BL9)/'Average totals'!H9</f>
        <v>0</v>
      </c>
      <c r="BE9">
        <f>AVERAGE('Raw Values'!BK9:BM9)/'Average totals'!I9</f>
        <v>0</v>
      </c>
      <c r="BF9">
        <f>AVERAGE('Raw Values'!BL9:BN9)/'Average totals'!J9</f>
        <v>0</v>
      </c>
      <c r="BG9">
        <f>AVERAGE('Raw Values'!BM9:BO9)/'Average totals'!K9</f>
        <v>0</v>
      </c>
      <c r="BH9">
        <f>AVERAGE('Raw Values'!BN9:BP9)/'Average totals'!L9</f>
        <v>3.5005190449804492E-3</v>
      </c>
      <c r="BI9">
        <f>AVERAGE('Raw Values'!BO9:BQ9)/'Average totals'!M9</f>
        <v>5.579417195111977E-2</v>
      </c>
      <c r="BJ9">
        <f>AVERAGE('Raw Values'!BP9:BR9)/'Average totals'!N9</f>
        <v>0.10732329926548184</v>
      </c>
      <c r="BK9">
        <f>AVERAGE('Raw Values'!BQ9:BS9)/'Average totals'!O9</f>
        <v>0.13052243064780639</v>
      </c>
      <c r="BL9">
        <f>AVERAGE('Raw Values'!BR9:BT9)/'Average totals'!P9</f>
        <v>0.11971033651457037</v>
      </c>
      <c r="BM9">
        <f>AVERAGE('Raw Values'!BS9:BU9)/'Average totals'!Q9</f>
        <v>9.2963138234098519E-2</v>
      </c>
      <c r="BN9">
        <f>AVERAGE('Raw Values'!BV9:BX9)/'Average totals'!B9</f>
        <v>0</v>
      </c>
      <c r="BO9">
        <f>AVERAGE('Raw Values'!BW9:BY9)/'Average totals'!C9</f>
        <v>0</v>
      </c>
      <c r="BP9">
        <f>AVERAGE('Raw Values'!BX9:BZ9)/'Average totals'!D9</f>
        <v>9.579598970342059E-5</v>
      </c>
      <c r="BQ9">
        <f>AVERAGE('Raw Values'!BY9:CA9)/'Average totals'!E9</f>
        <v>9.8223157085394278E-5</v>
      </c>
      <c r="BR9">
        <f>AVERAGE('Raw Values'!BZ9:CB9)/'Average totals'!F9</f>
        <v>9.8847240323971224E-5</v>
      </c>
      <c r="BS9">
        <f>AVERAGE('Raw Values'!CA9:CC9)/'Average totals'!G9</f>
        <v>0</v>
      </c>
      <c r="BT9">
        <f>AVERAGE('Raw Values'!CB9:CD9)/'Average totals'!H9</f>
        <v>0</v>
      </c>
      <c r="BU9">
        <f>AVERAGE('Raw Values'!CC9:CE9)/'Average totals'!I9</f>
        <v>3.0981584051355802E-3</v>
      </c>
      <c r="BV9">
        <f>AVERAGE('Raw Values'!CD9:CF9)/'Average totals'!J9</f>
        <v>5.2928676873415081E-3</v>
      </c>
      <c r="BW9">
        <f>AVERAGE('Raw Values'!CE9:CG9)/'Average totals'!K9</f>
        <v>2.4468010457217314E-2</v>
      </c>
      <c r="BX9">
        <f>AVERAGE('Raw Values'!CF9:CH9)/'Average totals'!L9</f>
        <v>2.3490816148783934E-2</v>
      </c>
      <c r="BY9">
        <f>AVERAGE('Raw Values'!CG9:CI9)/'Average totals'!M9</f>
        <v>2.1419527618564506E-2</v>
      </c>
      <c r="BZ9">
        <f>AVERAGE('Raw Values'!CH9:CJ9)/'Average totals'!N9</f>
        <v>9.9264634718890694E-3</v>
      </c>
      <c r="CA9">
        <f>AVERAGE('Raw Values'!CI9:CK9)/'Average totals'!O9</f>
        <v>8.8742222016919906E-3</v>
      </c>
      <c r="CB9">
        <f>AVERAGE('Raw Values'!CJ9:CL9)/'Average totals'!P9</f>
        <v>7.4474132336468718E-3</v>
      </c>
      <c r="CC9">
        <f>AVERAGE('Raw Values'!CK9:CM9)/'Average totals'!Q9</f>
        <v>0</v>
      </c>
      <c r="CD9">
        <f>AVERAGE('Raw Values'!CN9:CP9)/'Average totals'!B9</f>
        <v>0</v>
      </c>
      <c r="CE9">
        <f>AVERAGE('Raw Values'!CO9:CQ9)/'Average totals'!C9</f>
        <v>0</v>
      </c>
      <c r="CF9">
        <f>AVERAGE('Raw Values'!CP9:CR9)/'Average totals'!D9</f>
        <v>0</v>
      </c>
      <c r="CG9">
        <f>AVERAGE('Raw Values'!CQ9:CS9)/'Average totals'!E9</f>
        <v>0</v>
      </c>
      <c r="CH9">
        <f>AVERAGE('Raw Values'!CR9:CT9)/'Average totals'!F9</f>
        <v>0</v>
      </c>
      <c r="CI9">
        <f>AVERAGE('Raw Values'!CS9:CU9)/'Average totals'!G9</f>
        <v>0</v>
      </c>
      <c r="CJ9">
        <f>AVERAGE('Raw Values'!CT9:CV9)/'Average totals'!H9</f>
        <v>0</v>
      </c>
      <c r="CK9">
        <f>AVERAGE('Raw Values'!CU9:CW9)/'Average totals'!I9</f>
        <v>0</v>
      </c>
      <c r="CL9">
        <f>AVERAGE('Raw Values'!CV9:CX9)/'Average totals'!J9</f>
        <v>0</v>
      </c>
      <c r="CM9">
        <f>AVERAGE('Raw Values'!CW9:CY9)/'Average totals'!K9</f>
        <v>0</v>
      </c>
      <c r="CN9">
        <f>AVERAGE('Raw Values'!CX9:CZ9)/'Average totals'!L9</f>
        <v>0</v>
      </c>
      <c r="CO9">
        <f>AVERAGE('Raw Values'!CY9:DA9)/'Average totals'!M9</f>
        <v>4.1905188990648709E-6</v>
      </c>
      <c r="CP9">
        <f>AVERAGE('Raw Values'!CZ9:DB9)/'Average totals'!N9</f>
        <v>6.6498737351169742E-6</v>
      </c>
      <c r="CQ9">
        <f>AVERAGE('Raw Values'!DA9:DC9)/'Average totals'!O9</f>
        <v>9.8476065282546981E-6</v>
      </c>
      <c r="CR9">
        <f>AVERAGE('Raw Values'!DB9:DD9)/'Average totals'!P9</f>
        <v>5.9456882637936944E-6</v>
      </c>
      <c r="CS9">
        <f>AVERAGE('Raw Values'!DC9:DE9)/'Average totals'!Q9</f>
        <v>3.3955745268122714E-6</v>
      </c>
      <c r="CT9">
        <f>AVERAGE('Raw Values'!DF9:DH9)/'Average totals'!B9</f>
        <v>0</v>
      </c>
      <c r="CU9">
        <f>AVERAGE('Raw Values'!DG9:DI9)/'Average totals'!C9</f>
        <v>0</v>
      </c>
      <c r="CV9">
        <f>AVERAGE('Raw Values'!DH9:DJ9)/'Average totals'!D9</f>
        <v>0</v>
      </c>
      <c r="CW9">
        <f>AVERAGE('Raw Values'!DI9:DK9)/'Average totals'!E9</f>
        <v>0</v>
      </c>
      <c r="CX9">
        <f>AVERAGE('Raw Values'!DJ9:DL9)/'Average totals'!F9</f>
        <v>0</v>
      </c>
      <c r="CY9">
        <f>AVERAGE('Raw Values'!DK9:DM9)/'Average totals'!G9</f>
        <v>0</v>
      </c>
      <c r="CZ9">
        <f>AVERAGE('Raw Values'!DL9:DN9)/'Average totals'!H9</f>
        <v>0</v>
      </c>
      <c r="DA9">
        <f>AVERAGE('Raw Values'!DM9:DO9)/'Average totals'!I9</f>
        <v>1.3566154694177848E-2</v>
      </c>
      <c r="DB9">
        <f>AVERAGE('Raw Values'!DN9:DP9)/'Average totals'!J9</f>
        <v>2.6077120455658433E-2</v>
      </c>
      <c r="DC9">
        <f>AVERAGE('Raw Values'!DO9:DQ9)/'Average totals'!K9</f>
        <v>7.2356645796455163E-2</v>
      </c>
      <c r="DD9">
        <f>AVERAGE('Raw Values'!DP9:DR9)/'Average totals'!L9</f>
        <v>7.3637558913031892E-2</v>
      </c>
      <c r="DE9">
        <f>AVERAGE('Raw Values'!DQ9:DS9)/'Average totals'!M9</f>
        <v>8.0065019726844947E-2</v>
      </c>
      <c r="DF9">
        <f>AVERAGE('Raw Values'!DR9:DT9)/'Average totals'!N9</f>
        <v>3.6932559960277965E-2</v>
      </c>
      <c r="DG9">
        <f>AVERAGE('Raw Values'!DS9:DU9)/'Average totals'!O9</f>
        <v>3.5765040333965194E-2</v>
      </c>
      <c r="DH9">
        <f>AVERAGE('Raw Values'!DT9:DV9)/'Average totals'!P9</f>
        <v>2.5130779738982981E-2</v>
      </c>
      <c r="DI9">
        <f>AVERAGE('Raw Values'!DU9:DW9)/'Average totals'!Q9</f>
        <v>2.8770865174654586E-2</v>
      </c>
      <c r="DJ9">
        <f>AVERAGE('Raw Values'!DX9:DZ9)/'Average totals'!B9</f>
        <v>2.0784753370156096E-2</v>
      </c>
      <c r="DK9">
        <f>AVERAGE('Raw Values'!DY9:EA9)/'Average totals'!C9</f>
        <v>1.7729044437404407E-2</v>
      </c>
      <c r="DL9">
        <f>AVERAGE('Raw Values'!DZ9:EB9)/'Average totals'!D9</f>
        <v>2.4224359082521244E-2</v>
      </c>
      <c r="DM9">
        <f>AVERAGE('Raw Values'!EA9:EC9)/'Average totals'!E9</f>
        <v>3.1841473389290817E-2</v>
      </c>
      <c r="DN9">
        <f>AVERAGE('Raw Values'!EB9:ED9)/'Average totals'!F9</f>
        <v>3.9664740591149043E-2</v>
      </c>
      <c r="DO9">
        <f>AVERAGE('Raw Values'!EC9:EE9)/'Average totals'!G9</f>
        <v>3.3890676201670862E-2</v>
      </c>
      <c r="DP9">
        <f>AVERAGE('Raw Values'!ED9:EF9)/'Average totals'!H9</f>
        <v>4.011127007579729E-2</v>
      </c>
      <c r="DQ9">
        <f>AVERAGE('Raw Values'!EE9:EG9)/'Average totals'!I9</f>
        <v>4.3180589058710334E-2</v>
      </c>
      <c r="DR9">
        <f>AVERAGE('Raw Values'!EF9:EH9)/'Average totals'!J9</f>
        <v>3.7496431582329029E-2</v>
      </c>
      <c r="DS9">
        <f>AVERAGE('Raw Values'!EG9:EI9)/'Average totals'!K9</f>
        <v>3.7497117945135709E-2</v>
      </c>
      <c r="DT9">
        <f>AVERAGE('Raw Values'!EH9:EJ9)/'Average totals'!L9</f>
        <v>4.0691888458089673E-2</v>
      </c>
      <c r="DU9">
        <f>AVERAGE('Raw Values'!EI9:EK9)/'Average totals'!M9</f>
        <v>4.013292744999724E-2</v>
      </c>
      <c r="DV9">
        <f>AVERAGE('Raw Values'!EJ9:EL9)/'Average totals'!N9</f>
        <v>1.1582648122543003E-2</v>
      </c>
      <c r="DW9">
        <f>AVERAGE('Raw Values'!EK9:EM9)/'Average totals'!O9</f>
        <v>-1.1989637020206236E-3</v>
      </c>
      <c r="DX9">
        <f>AVERAGE('Raw Values'!EL9:EN9)/'Average totals'!P9</f>
        <v>-1.3177220371475422E-2</v>
      </c>
      <c r="DY9">
        <f>AVERAGE('Raw Values'!EM9:EO9)/'Average totals'!Q9</f>
        <v>0</v>
      </c>
      <c r="DZ9">
        <f>AVERAGE('Raw Values'!EP9:ER9)/'Average totals'!B9</f>
        <v>0</v>
      </c>
      <c r="EA9">
        <f>AVERAGE('Raw Values'!EQ9:ES9)/'Average totals'!C9</f>
        <v>0</v>
      </c>
      <c r="EB9">
        <f>AVERAGE('Raw Values'!ER9:ET9)/'Average totals'!D9</f>
        <v>0</v>
      </c>
      <c r="EC9">
        <f>AVERAGE('Raw Values'!ES9:EU9)/'Average totals'!E9</f>
        <v>0</v>
      </c>
      <c r="ED9">
        <f>AVERAGE('Raw Values'!ET9:EV9)/'Average totals'!F9</f>
        <v>0</v>
      </c>
      <c r="EE9">
        <f>AVERAGE('Raw Values'!EU9:EW9)/'Average totals'!G9</f>
        <v>0</v>
      </c>
      <c r="EF9">
        <f>AVERAGE('Raw Values'!EV9:EX9)/'Average totals'!H9</f>
        <v>0</v>
      </c>
      <c r="EG9">
        <f>AVERAGE('Raw Values'!EW9:EY9)/'Average totals'!I9</f>
        <v>0</v>
      </c>
      <c r="EH9">
        <f>AVERAGE('Raw Values'!EX9:EZ9)/'Average totals'!J9</f>
        <v>0</v>
      </c>
      <c r="EI9">
        <f>AVERAGE('Raw Values'!EY9:FA9)/'Average totals'!K9</f>
        <v>0</v>
      </c>
      <c r="EJ9">
        <f>AVERAGE('Raw Values'!EZ9:FB9)/'Average totals'!L9</f>
        <v>0</v>
      </c>
      <c r="EK9">
        <f>AVERAGE('Raw Values'!FA9:FC9)/'Average totals'!M9</f>
        <v>0</v>
      </c>
      <c r="EL9">
        <f>AVERAGE('Raw Values'!FB9:FD9)/'Average totals'!N9</f>
        <v>0</v>
      </c>
      <c r="EM9">
        <f>AVERAGE('Raw Values'!FC9:FE9)/'Average totals'!O9</f>
        <v>0</v>
      </c>
      <c r="EN9">
        <f>AVERAGE('Raw Values'!FD9:FF9)/'Average totals'!P9</f>
        <v>0</v>
      </c>
      <c r="EO9">
        <f>AVERAGE('Raw Values'!FE9:FG9)/'Average totals'!Q9</f>
        <v>0</v>
      </c>
      <c r="EP9">
        <f>AVERAGE('Raw Values'!FH9:FJ9)/'Average totals'!B9</f>
        <v>0.18156148248556941</v>
      </c>
      <c r="EQ9">
        <f>AVERAGE('Raw Values'!FI9:FK9)/'Average totals'!C9</f>
        <v>0.17236491186975</v>
      </c>
      <c r="ER9">
        <f>AVERAGE('Raw Values'!FJ9:FL9)/'Average totals'!D9</f>
        <v>0.17823789243118998</v>
      </c>
      <c r="ES9">
        <f>AVERAGE('Raw Values'!FK9:FM9)/'Average totals'!E9</f>
        <v>0.19048714985474641</v>
      </c>
      <c r="ET9">
        <f>AVERAGE('Raw Values'!FL9:FN9)/'Average totals'!F9</f>
        <v>0.20040968026598935</v>
      </c>
      <c r="EU9">
        <f>AVERAGE('Raw Values'!FM9:FO9)/'Average totals'!G9</f>
        <v>0.17715800069513113</v>
      </c>
      <c r="EV9">
        <f>AVERAGE('Raw Values'!FN9:FP9)/'Average totals'!H9</f>
        <v>0.17916888338434192</v>
      </c>
      <c r="EW9">
        <f>AVERAGE('Raw Values'!FO9:FQ9)/'Average totals'!I9</f>
        <v>0.1743889746498565</v>
      </c>
      <c r="EX9">
        <f>AVERAGE('Raw Values'!FP9:FR9)/'Average totals'!J9</f>
        <v>0.17876631888121197</v>
      </c>
      <c r="EY9">
        <f>AVERAGE('Raw Values'!FQ9:FS9)/'Average totals'!K9</f>
        <v>0.17668107968649413</v>
      </c>
      <c r="EZ9">
        <f>AVERAGE('Raw Values'!FR9:FT9)/'Average totals'!L9</f>
        <v>0.12642673051182682</v>
      </c>
      <c r="FA9">
        <f>AVERAGE('Raw Values'!FS9:FU9)/'Average totals'!M9</f>
        <v>0.11584679020167589</v>
      </c>
      <c r="FB9">
        <f>AVERAGE('Raw Values'!FT9:FV9)/'Average totals'!N9</f>
        <v>5.6653263317098544E-2</v>
      </c>
      <c r="FC9">
        <f>AVERAGE('Raw Values'!FU9:FW9)/'Average totals'!O9</f>
        <v>6.5960134386478991E-2</v>
      </c>
      <c r="FD9">
        <f>AVERAGE('Raw Values'!FV9:FX9)/'Average totals'!P9</f>
        <v>3.2612283761755269E-2</v>
      </c>
      <c r="FE9">
        <f>AVERAGE('Raw Values'!FW9:FY9)/'Average totals'!Q9</f>
        <v>4.6361426336817141E-2</v>
      </c>
    </row>
    <row r="10" spans="1:161" x14ac:dyDescent="0.2">
      <c r="A10" t="str">
        <f>'1997_totals_newvars'!A10</f>
        <v>DIST.OF COLUMBIA</v>
      </c>
      <c r="B10">
        <f>AVERAGE('Raw Values'!B10:D10)/'Average totals'!B10</f>
        <v>8.6735622703761922E-2</v>
      </c>
      <c r="C10">
        <f>AVERAGE('Raw Values'!C10:E10)/'Average totals'!C10</f>
        <v>9.72477633806096E-2</v>
      </c>
      <c r="D10">
        <f>AVERAGE('Raw Values'!D10:F10)/'Average totals'!D10</f>
        <v>9.6332803762056218E-2</v>
      </c>
      <c r="E10">
        <f>AVERAGE('Raw Values'!E10:G10)/'Average totals'!E10</f>
        <v>9.6346310283805997E-2</v>
      </c>
      <c r="F10">
        <f>AVERAGE('Raw Values'!F10:H10)/'Average totals'!F10</f>
        <v>8.6833793810889376E-2</v>
      </c>
      <c r="G10">
        <f>AVERAGE('Raw Values'!G10:I10)/'Average totals'!G10</f>
        <v>8.6700486409900135E-2</v>
      </c>
      <c r="H10">
        <f>AVERAGE('Raw Values'!H10:J10)/'Average totals'!H10</f>
        <v>8.721438786482387E-2</v>
      </c>
      <c r="I10">
        <f>AVERAGE('Raw Values'!I10:K10)/'Average totals'!I10</f>
        <v>8.6008062970955021E-2</v>
      </c>
      <c r="J10">
        <f>AVERAGE('Raw Values'!J10:L10)/'Average totals'!J10</f>
        <v>9.4626198276020049E-2</v>
      </c>
      <c r="K10">
        <f>AVERAGE('Raw Values'!K10:M10)/'Average totals'!K10</f>
        <v>0.10301481431040792</v>
      </c>
      <c r="L10">
        <f>AVERAGE('Raw Values'!L10:N10)/'Average totals'!L10</f>
        <v>9.9568858923882217E-2</v>
      </c>
      <c r="M10">
        <f>AVERAGE('Raw Values'!M10:O10)/'Average totals'!M10</f>
        <v>6.6574795568742129E-2</v>
      </c>
      <c r="N10">
        <f>AVERAGE('Raw Values'!N10:P10)/'Average totals'!N10</f>
        <v>4.2672199222855749E-2</v>
      </c>
      <c r="O10">
        <f>AVERAGE('Raw Values'!O10:Q10)/'Average totals'!O10</f>
        <v>3.5951130463650761E-2</v>
      </c>
      <c r="P10">
        <f>AVERAGE('Raw Values'!P10:R10)/'Average totals'!P10</f>
        <v>3.3417084543538818E-2</v>
      </c>
      <c r="Q10">
        <f>AVERAGE('Raw Values'!Q10:S10)/'Average totals'!Q10</f>
        <v>3.4033283997570621E-2</v>
      </c>
      <c r="R10">
        <f>AVERAGE('Raw Values'!T10:V10)/'Average totals'!B10</f>
        <v>0.58929037612166724</v>
      </c>
      <c r="S10">
        <f>AVERAGE('Raw Values'!U10:W10)/'Average totals'!C10</f>
        <v>0.493020353659333</v>
      </c>
      <c r="T10">
        <f>AVERAGE('Raw Values'!V10:X10)/'Average totals'!D10</f>
        <v>0.409822731802095</v>
      </c>
      <c r="U10">
        <f>AVERAGE('Raw Values'!W10:Y10)/'Average totals'!E10</f>
        <v>0.34039097371019272</v>
      </c>
      <c r="V10">
        <f>AVERAGE('Raw Values'!X10:Z10)/'Average totals'!F10</f>
        <v>0.33073245765861486</v>
      </c>
      <c r="W10">
        <f>AVERAGE('Raw Values'!Y10:AA10)/'Average totals'!G10</f>
        <v>0.33378706638563999</v>
      </c>
      <c r="X10">
        <f>AVERAGE('Raw Values'!Z10:AB10)/'Average totals'!H10</f>
        <v>0.36453237262097471</v>
      </c>
      <c r="Y10">
        <f>AVERAGE('Raw Values'!AA10:AC10)/'Average totals'!I10</f>
        <v>0.33839931926007033</v>
      </c>
      <c r="Z10">
        <f>AVERAGE('Raw Values'!AB10:AD10)/'Average totals'!J10</f>
        <v>0.25982403402978277</v>
      </c>
      <c r="AA10">
        <f>AVERAGE('Raw Values'!AC10:AE10)/'Average totals'!K10</f>
        <v>0.1850381063466984</v>
      </c>
      <c r="AB10">
        <f>AVERAGE('Raw Values'!AD10:AF10)/'Average totals'!L10</f>
        <v>0.12244272526391285</v>
      </c>
      <c r="AC10">
        <f>AVERAGE('Raw Values'!AE10:AG10)/'Average totals'!M10</f>
        <v>0.1631516374792287</v>
      </c>
      <c r="AD10">
        <f>AVERAGE('Raw Values'!AF10:AH10)/'Average totals'!N10</f>
        <v>0.2087858968431873</v>
      </c>
      <c r="AE10">
        <f>AVERAGE('Raw Values'!AG10:AI10)/'Average totals'!O10</f>
        <v>0.22849448172605735</v>
      </c>
      <c r="AF10">
        <f>AVERAGE('Raw Values'!AH10:AJ10)/'Average totals'!P10</f>
        <v>0.23759747934269146</v>
      </c>
      <c r="AG10">
        <f>AVERAGE('Raw Values'!AI10:AK10)/'Average totals'!Q10</f>
        <v>0.22400949960589514</v>
      </c>
      <c r="AH10">
        <f>AVERAGE('Raw Values'!AL10:AN10)/'Average totals'!B10</f>
        <v>0.18136307622882514</v>
      </c>
      <c r="AI10">
        <f>AVERAGE('Raw Values'!AM10:AO10)/'Average totals'!C10</f>
        <v>0.2314892341606935</v>
      </c>
      <c r="AJ10">
        <f>AVERAGE('Raw Values'!AN10:AP10)/'Average totals'!D10</f>
        <v>0.30167241158222802</v>
      </c>
      <c r="AK10">
        <f>AVERAGE('Raw Values'!AO10:AQ10)/'Average totals'!E10</f>
        <v>0.32151770839161298</v>
      </c>
      <c r="AL10">
        <f>AVERAGE('Raw Values'!AP10:AR10)/'Average totals'!F10</f>
        <v>0.33112863406461396</v>
      </c>
      <c r="AM10">
        <f>AVERAGE('Raw Values'!AQ10:AS10)/'Average totals'!G10</f>
        <v>0.32886475632156376</v>
      </c>
      <c r="AN10">
        <f>AVERAGE('Raw Values'!AR10:AT10)/'Average totals'!H10</f>
        <v>0.3231265109245155</v>
      </c>
      <c r="AO10">
        <f>AVERAGE('Raw Values'!AS10:AU10)/'Average totals'!I10</f>
        <v>0.34277720132337652</v>
      </c>
      <c r="AP10">
        <f>AVERAGE('Raw Values'!AT10:AV10)/'Average totals'!J10</f>
        <v>0.36113199478574176</v>
      </c>
      <c r="AQ10">
        <f>AVERAGE('Raw Values'!AU10:AW10)/'Average totals'!K10</f>
        <v>0.3693369534282302</v>
      </c>
      <c r="AR10">
        <f>AVERAGE('Raw Values'!AV10:AX10)/'Average totals'!L10</f>
        <v>0.39780531946269815</v>
      </c>
      <c r="AS10">
        <f>AVERAGE('Raw Values'!AW10:AY10)/'Average totals'!M10</f>
        <v>0.34954769866043045</v>
      </c>
      <c r="AT10">
        <f>AVERAGE('Raw Values'!AX10:AZ10)/'Average totals'!N10</f>
        <v>0.31869712974081549</v>
      </c>
      <c r="AU10">
        <f>AVERAGE('Raw Values'!AY10:BA10)/'Average totals'!O10</f>
        <v>0.28337435832243124</v>
      </c>
      <c r="AV10">
        <f>AVERAGE('Raw Values'!AZ10:BB10)/'Average totals'!P10</f>
        <v>0.29383988062314192</v>
      </c>
      <c r="AW10">
        <f>AVERAGE('Raw Values'!BA10:BC10)/'Average totals'!Q10</f>
        <v>0.27231589499438746</v>
      </c>
      <c r="AX10">
        <f>AVERAGE('Raw Values'!BD10:BF10)/'Average totals'!B10</f>
        <v>3.6574848269098306E-2</v>
      </c>
      <c r="AY10">
        <f>AVERAGE('Raw Values'!BE10:BG10)/'Average totals'!C10</f>
        <v>3.1577521880882073E-2</v>
      </c>
      <c r="AZ10">
        <f>AVERAGE('Raw Values'!BF10:BH10)/'Average totals'!D10</f>
        <v>1.369328101012871E-2</v>
      </c>
      <c r="BA10">
        <f>AVERAGE('Raw Values'!BG10:BI10)/'Average totals'!E10</f>
        <v>2.2544656441072501E-2</v>
      </c>
      <c r="BB10">
        <f>AVERAGE('Raw Values'!BH10:BJ10)/'Average totals'!F10</f>
        <v>4.1419194744002984E-2</v>
      </c>
      <c r="BC10">
        <f>AVERAGE('Raw Values'!BI10:BK10)/'Average totals'!G10</f>
        <v>5.1014942930589745E-2</v>
      </c>
      <c r="BD10">
        <f>AVERAGE('Raw Values'!BJ10:BL10)/'Average totals'!H10</f>
        <v>6.3950271809713133E-2</v>
      </c>
      <c r="BE10">
        <f>AVERAGE('Raw Values'!BK10:BM10)/'Average totals'!I10</f>
        <v>6.5255022827804432E-2</v>
      </c>
      <c r="BF10">
        <f>AVERAGE('Raw Values'!BL10:BN10)/'Average totals'!J10</f>
        <v>7.5011164408747832E-2</v>
      </c>
      <c r="BG10">
        <f>AVERAGE('Raw Values'!BM10:BO10)/'Average totals'!K10</f>
        <v>8.5108422722314434E-2</v>
      </c>
      <c r="BH10">
        <f>AVERAGE('Raw Values'!BN10:BP10)/'Average totals'!L10</f>
        <v>9.9364719218766301E-2</v>
      </c>
      <c r="BI10">
        <f>AVERAGE('Raw Values'!BO10:BQ10)/'Average totals'!M10</f>
        <v>0.12437946882661888</v>
      </c>
      <c r="BJ10">
        <f>AVERAGE('Raw Values'!BP10:BR10)/'Average totals'!N10</f>
        <v>0.11754023747820154</v>
      </c>
      <c r="BK10">
        <f>AVERAGE('Raw Values'!BQ10:BS10)/'Average totals'!O10</f>
        <v>0.13726043659621909</v>
      </c>
      <c r="BL10">
        <f>AVERAGE('Raw Values'!BR10:BT10)/'Average totals'!P10</f>
        <v>0.13476811982014608</v>
      </c>
      <c r="BM10">
        <f>AVERAGE('Raw Values'!BS10:BU10)/'Average totals'!Q10</f>
        <v>0.18741186557967382</v>
      </c>
      <c r="BN10">
        <f>AVERAGE('Raw Values'!BV10:BX10)/'Average totals'!B10</f>
        <v>0</v>
      </c>
      <c r="BO10">
        <f>AVERAGE('Raw Values'!BW10:BY10)/'Average totals'!C10</f>
        <v>2.413931062946768E-2</v>
      </c>
      <c r="BP10">
        <f>AVERAGE('Raw Values'!BX10:BZ10)/'Average totals'!D10</f>
        <v>4.5203172051541639E-2</v>
      </c>
      <c r="BQ10">
        <f>AVERAGE('Raw Values'!BY10:CA10)/'Average totals'!E10</f>
        <v>6.9206875417230695E-2</v>
      </c>
      <c r="BR10">
        <f>AVERAGE('Raw Values'!BZ10:CB10)/'Average totals'!F10</f>
        <v>5.1904705245004658E-2</v>
      </c>
      <c r="BS10">
        <f>AVERAGE('Raw Values'!CA10:CC10)/'Average totals'!G10</f>
        <v>4.1990002402886722E-2</v>
      </c>
      <c r="BT10">
        <f>AVERAGE('Raw Values'!CB10:CD10)/'Average totals'!H10</f>
        <v>1.9297854951912906E-2</v>
      </c>
      <c r="BU10">
        <f>AVERAGE('Raw Values'!CC10:CE10)/'Average totals'!I10</f>
        <v>3.8646426949723062E-2</v>
      </c>
      <c r="BV10">
        <f>AVERAGE('Raw Values'!CD10:CF10)/'Average totals'!J10</f>
        <v>5.4505684172269503E-2</v>
      </c>
      <c r="BW10">
        <f>AVERAGE('Raw Values'!CE10:CG10)/'Average totals'!K10</f>
        <v>7.2068846787746679E-2</v>
      </c>
      <c r="BX10">
        <f>AVERAGE('Raw Values'!CF10:CH10)/'Average totals'!L10</f>
        <v>7.4237961142016001E-2</v>
      </c>
      <c r="BY10">
        <f>AVERAGE('Raw Values'!CG10:CI10)/'Average totals'!M10</f>
        <v>6.0423357996935184E-2</v>
      </c>
      <c r="BZ10">
        <f>AVERAGE('Raw Values'!CH10:CJ10)/'Average totals'!N10</f>
        <v>5.2093269410944491E-2</v>
      </c>
      <c r="CA10">
        <f>AVERAGE('Raw Values'!CI10:CK10)/'Average totals'!O10</f>
        <v>4.2941454473829112E-2</v>
      </c>
      <c r="CB10">
        <f>AVERAGE('Raw Values'!CJ10:CL10)/'Average totals'!P10</f>
        <v>2.8429839353884271E-2</v>
      </c>
      <c r="CC10">
        <f>AVERAGE('Raw Values'!CK10:CM10)/'Average totals'!Q10</f>
        <v>1.3538622631595609E-2</v>
      </c>
      <c r="CD10">
        <f>AVERAGE('Raw Values'!CN10:CP10)/'Average totals'!B10</f>
        <v>0</v>
      </c>
      <c r="CE10">
        <f>AVERAGE('Raw Values'!CO10:CQ10)/'Average totals'!C10</f>
        <v>0</v>
      </c>
      <c r="CF10">
        <f>AVERAGE('Raw Values'!CP10:CR10)/'Average totals'!D10</f>
        <v>0</v>
      </c>
      <c r="CG10">
        <f>AVERAGE('Raw Values'!CQ10:CS10)/'Average totals'!E10</f>
        <v>0</v>
      </c>
      <c r="CH10">
        <f>AVERAGE('Raw Values'!CR10:CT10)/'Average totals'!F10</f>
        <v>0</v>
      </c>
      <c r="CI10">
        <f>AVERAGE('Raw Values'!CS10:CU10)/'Average totals'!G10</f>
        <v>0</v>
      </c>
      <c r="CJ10">
        <f>AVERAGE('Raw Values'!CT10:CV10)/'Average totals'!H10</f>
        <v>0</v>
      </c>
      <c r="CK10">
        <f>AVERAGE('Raw Values'!CU10:CW10)/'Average totals'!I10</f>
        <v>0</v>
      </c>
      <c r="CL10">
        <f>AVERAGE('Raw Values'!CV10:CX10)/'Average totals'!J10</f>
        <v>0</v>
      </c>
      <c r="CM10">
        <f>AVERAGE('Raw Values'!CW10:CY10)/'Average totals'!K10</f>
        <v>0</v>
      </c>
      <c r="CN10">
        <f>AVERAGE('Raw Values'!CX10:CZ10)/'Average totals'!L10</f>
        <v>0</v>
      </c>
      <c r="CO10">
        <f>AVERAGE('Raw Values'!CY10:DA10)/'Average totals'!M10</f>
        <v>0</v>
      </c>
      <c r="CP10">
        <f>AVERAGE('Raw Values'!CZ10:DB10)/'Average totals'!N10</f>
        <v>2.2561935076636654E-2</v>
      </c>
      <c r="CQ10">
        <f>AVERAGE('Raw Values'!DA10:DC10)/'Average totals'!O10</f>
        <v>2.2624747405890509E-2</v>
      </c>
      <c r="CR10">
        <f>AVERAGE('Raw Values'!DB10:DD10)/'Average totals'!P10</f>
        <v>2.267240267308742E-2</v>
      </c>
      <c r="CS10">
        <f>AVERAGE('Raw Values'!DC10:DE10)/'Average totals'!Q10</f>
        <v>0</v>
      </c>
      <c r="CT10">
        <f>AVERAGE('Raw Values'!DF10:DH10)/'Average totals'!B10</f>
        <v>0</v>
      </c>
      <c r="CU10">
        <f>AVERAGE('Raw Values'!DG10:DI10)/'Average totals'!C10</f>
        <v>0</v>
      </c>
      <c r="CV10">
        <f>AVERAGE('Raw Values'!DH10:DJ10)/'Average totals'!D10</f>
        <v>0</v>
      </c>
      <c r="CW10">
        <f>AVERAGE('Raw Values'!DI10:DK10)/'Average totals'!E10</f>
        <v>0</v>
      </c>
      <c r="CX10">
        <f>AVERAGE('Raw Values'!DJ10:DL10)/'Average totals'!F10</f>
        <v>0</v>
      </c>
      <c r="CY10">
        <f>AVERAGE('Raw Values'!DK10:DM10)/'Average totals'!G10</f>
        <v>0</v>
      </c>
      <c r="CZ10">
        <f>AVERAGE('Raw Values'!DL10:DN10)/'Average totals'!H10</f>
        <v>0</v>
      </c>
      <c r="DA10">
        <f>AVERAGE('Raw Values'!DM10:DO10)/'Average totals'!I10</f>
        <v>0</v>
      </c>
      <c r="DB10">
        <f>AVERAGE('Raw Values'!DN10:DP10)/'Average totals'!J10</f>
        <v>0</v>
      </c>
      <c r="DC10">
        <f>AVERAGE('Raw Values'!DO10:DQ10)/'Average totals'!K10</f>
        <v>0</v>
      </c>
      <c r="DD10">
        <f>AVERAGE('Raw Values'!DP10:DR10)/'Average totals'!L10</f>
        <v>0</v>
      </c>
      <c r="DE10">
        <f>AVERAGE('Raw Values'!DQ10:DS10)/'Average totals'!M10</f>
        <v>3.8021368099126186E-2</v>
      </c>
      <c r="DF10">
        <f>AVERAGE('Raw Values'!DR10:DT10)/'Average totals'!N10</f>
        <v>5.867988486285524E-2</v>
      </c>
      <c r="DG10">
        <f>AVERAGE('Raw Values'!DS10:DU10)/'Average totals'!O10</f>
        <v>6.5710771966830436E-2</v>
      </c>
      <c r="DH10">
        <f>AVERAGE('Raw Values'!DT10:DV10)/'Average totals'!P10</f>
        <v>5.5857689029918077E-2</v>
      </c>
      <c r="DI10">
        <f>AVERAGE('Raw Values'!DU10:DW10)/'Average totals'!Q10</f>
        <v>5.4660093387144712E-2</v>
      </c>
      <c r="DJ10">
        <f>AVERAGE('Raw Values'!DX10:DZ10)/'Average totals'!B10</f>
        <v>2.3212052520443196E-2</v>
      </c>
      <c r="DK10">
        <f>AVERAGE('Raw Values'!DY10:EA10)/'Average totals'!C10</f>
        <v>3.6885216209724035E-2</v>
      </c>
      <c r="DL10">
        <f>AVERAGE('Raw Values'!DZ10:EB10)/'Average totals'!D10</f>
        <v>4.185256351892197E-2</v>
      </c>
      <c r="DM10">
        <f>AVERAGE('Raw Values'!EA10:EC10)/'Average totals'!E10</f>
        <v>2.8252619555499982E-2</v>
      </c>
      <c r="DN10">
        <f>AVERAGE('Raw Values'!EB10:ED10)/'Average totals'!F10</f>
        <v>1.934901104829052E-2</v>
      </c>
      <c r="DO10">
        <f>AVERAGE('Raw Values'!EC10:EE10)/'Average totals'!G10</f>
        <v>1.9261849969488338E-2</v>
      </c>
      <c r="DP10">
        <f>AVERAGE('Raw Values'!ED10:EF10)/'Average totals'!H10</f>
        <v>2.1045179180256574E-2</v>
      </c>
      <c r="DQ10">
        <f>AVERAGE('Raw Values'!EE10:EG10)/'Average totals'!I10</f>
        <v>2.0173736885626303E-2</v>
      </c>
      <c r="DR10">
        <f>AVERAGE('Raw Values'!EF10:EH10)/'Average totals'!J10</f>
        <v>2.0911463393626175E-2</v>
      </c>
      <c r="DS10">
        <f>AVERAGE('Raw Values'!EG10:EI10)/'Average totals'!K10</f>
        <v>2.1480243375100742E-2</v>
      </c>
      <c r="DT10">
        <f>AVERAGE('Raw Values'!EH10:EJ10)/'Average totals'!L10</f>
        <v>2.3023801087197922E-2</v>
      </c>
      <c r="DU10">
        <f>AVERAGE('Raw Values'!EI10:EK10)/'Average totals'!M10</f>
        <v>1.9805649045485211E-2</v>
      </c>
      <c r="DV10">
        <f>AVERAGE('Raw Values'!EJ10:EL10)/'Average totals'!N10</f>
        <v>1.7231934764753657E-2</v>
      </c>
      <c r="DW10">
        <f>AVERAGE('Raw Values'!EK10:EM10)/'Average totals'!O10</f>
        <v>1.7279908396290497E-2</v>
      </c>
      <c r="DX10">
        <f>AVERAGE('Raw Values'!EL10:EN10)/'Average totals'!P10</f>
        <v>1.7316305649130056E-2</v>
      </c>
      <c r="DY10">
        <f>AVERAGE('Raw Values'!EM10:EO10)/'Average totals'!Q10</f>
        <v>1.7049880436636085E-2</v>
      </c>
      <c r="DZ10">
        <f>AVERAGE('Raw Values'!EP10:ER10)/'Average totals'!B10</f>
        <v>0</v>
      </c>
      <c r="EA10">
        <f>AVERAGE('Raw Values'!EQ10:ES10)/'Average totals'!C10</f>
        <v>0</v>
      </c>
      <c r="EB10">
        <f>AVERAGE('Raw Values'!ER10:ET10)/'Average totals'!D10</f>
        <v>0</v>
      </c>
      <c r="EC10">
        <f>AVERAGE('Raw Values'!ES10:EU10)/'Average totals'!E10</f>
        <v>0</v>
      </c>
      <c r="ED10">
        <f>AVERAGE('Raw Values'!ET10:EV10)/'Average totals'!F10</f>
        <v>0</v>
      </c>
      <c r="EE10">
        <f>AVERAGE('Raw Values'!EU10:EW10)/'Average totals'!G10</f>
        <v>0</v>
      </c>
      <c r="EF10">
        <f>AVERAGE('Raw Values'!EV10:EX10)/'Average totals'!H10</f>
        <v>0</v>
      </c>
      <c r="EG10">
        <f>AVERAGE('Raw Values'!EW10:EY10)/'Average totals'!I10</f>
        <v>0</v>
      </c>
      <c r="EH10">
        <f>AVERAGE('Raw Values'!EX10:EZ10)/'Average totals'!J10</f>
        <v>2.5148872297292103E-2</v>
      </c>
      <c r="EI10">
        <f>AVERAGE('Raw Values'!EY10:FA10)/'Average totals'!K10</f>
        <v>5.4491180993088896E-2</v>
      </c>
      <c r="EJ10">
        <f>AVERAGE('Raw Values'!EZ10:FB10)/'Average totals'!L10</f>
        <v>6.6315707356684253E-2</v>
      </c>
      <c r="EK10">
        <f>AVERAGE('Raw Values'!FA10:FC10)/'Average totals'!M10</f>
        <v>6.9959043157444514E-2</v>
      </c>
      <c r="EL10">
        <f>AVERAGE('Raw Values'!FB10:FD10)/'Average totals'!N10</f>
        <v>5.9630955070076389E-2</v>
      </c>
      <c r="EM10">
        <f>AVERAGE('Raw Values'!FC10:FE10)/'Average totals'!O10</f>
        <v>7.6034133959338154E-2</v>
      </c>
      <c r="EN10">
        <f>AVERAGE('Raw Values'!FD10:FF10)/'Average totals'!P10</f>
        <v>6.6024655789151787E-2</v>
      </c>
      <c r="EO10">
        <f>AVERAGE('Raw Values'!FE10:FG10)/'Average totals'!Q10</f>
        <v>7.2197831901418333E-2</v>
      </c>
      <c r="EP10">
        <f>AVERAGE('Raw Values'!FH10:FJ10)/'Average totals'!B10</f>
        <v>8.2824024156204268E-2</v>
      </c>
      <c r="EQ10">
        <f>AVERAGE('Raw Values'!FI10:FK10)/'Average totals'!C10</f>
        <v>8.564060007929003E-2</v>
      </c>
      <c r="ER10">
        <f>AVERAGE('Raw Values'!FJ10:FL10)/'Average totals'!D10</f>
        <v>9.1423036273028405E-2</v>
      </c>
      <c r="ES10">
        <f>AVERAGE('Raw Values'!FK10:FM10)/'Average totals'!E10</f>
        <v>0.12174085620058508</v>
      </c>
      <c r="ET10">
        <f>AVERAGE('Raw Values'!FL10:FN10)/'Average totals'!F10</f>
        <v>0.13863220342858368</v>
      </c>
      <c r="EU10">
        <f>AVERAGE('Raw Values'!FM10:FO10)/'Average totals'!G10</f>
        <v>0.13838089557993133</v>
      </c>
      <c r="EV10">
        <f>AVERAGE('Raw Values'!FN10:FP10)/'Average totals'!H10</f>
        <v>0.1208334226478034</v>
      </c>
      <c r="EW10">
        <f>AVERAGE('Raw Values'!FO10:FQ10)/'Average totals'!I10</f>
        <v>0.10874022978244438</v>
      </c>
      <c r="EX10">
        <f>AVERAGE('Raw Values'!FP10:FR10)/'Average totals'!J10</f>
        <v>0.10884058863651978</v>
      </c>
      <c r="EY10">
        <f>AVERAGE('Raw Values'!FQ10:FS10)/'Average totals'!K10</f>
        <v>0.10946143203641281</v>
      </c>
      <c r="EZ10">
        <f>AVERAGE('Raw Values'!FR10:FT10)/'Average totals'!L10</f>
        <v>0.11724090754484229</v>
      </c>
      <c r="FA10">
        <f>AVERAGE('Raw Values'!FS10:FU10)/'Average totals'!M10</f>
        <v>0.10813698116598883</v>
      </c>
      <c r="FB10">
        <f>AVERAGE('Raw Values'!FT10:FV10)/'Average totals'!N10</f>
        <v>0.10210655752967347</v>
      </c>
      <c r="FC10">
        <f>AVERAGE('Raw Values'!FU10:FW10)/'Average totals'!O10</f>
        <v>9.0328576689462842E-2</v>
      </c>
      <c r="FD10">
        <f>AVERAGE('Raw Values'!FV10:FX10)/'Average totals'!P10</f>
        <v>0.11007654317531011</v>
      </c>
      <c r="FE10">
        <f>AVERAGE('Raw Values'!FW10:FY10)/'Average totals'!Q10</f>
        <v>0.12478302746567826</v>
      </c>
    </row>
    <row r="11" spans="1:161" x14ac:dyDescent="0.2">
      <c r="A11" t="str">
        <f>'1997_totals_newvars'!A11</f>
        <v>FLORIDA</v>
      </c>
      <c r="B11">
        <f>AVERAGE('Raw Values'!B11:D11)/'Average totals'!B11</f>
        <v>6.6446244000905583E-2</v>
      </c>
      <c r="C11">
        <f>AVERAGE('Raw Values'!C11:E11)/'Average totals'!C11</f>
        <v>8.6864543574558042E-2</v>
      </c>
      <c r="D11">
        <f>AVERAGE('Raw Values'!D11:F11)/'Average totals'!D11</f>
        <v>8.3231534783246949E-2</v>
      </c>
      <c r="E11">
        <f>AVERAGE('Raw Values'!E11:G11)/'Average totals'!E11</f>
        <v>8.167505371980828E-2</v>
      </c>
      <c r="F11">
        <f>AVERAGE('Raw Values'!F11:H11)/'Average totals'!F11</f>
        <v>6.7167186354123803E-2</v>
      </c>
      <c r="G11">
        <f>AVERAGE('Raw Values'!G11:I11)/'Average totals'!G11</f>
        <v>6.6119414075627422E-2</v>
      </c>
      <c r="H11">
        <f>AVERAGE('Raw Values'!H11:J11)/'Average totals'!H11</f>
        <v>6.8420929138895858E-2</v>
      </c>
      <c r="I11">
        <f>AVERAGE('Raw Values'!I11:K11)/'Average totals'!I11</f>
        <v>7.4162171389544188E-2</v>
      </c>
      <c r="J11">
        <f>AVERAGE('Raw Values'!J11:L11)/'Average totals'!J11</f>
        <v>5.4536226679881422E-2</v>
      </c>
      <c r="K11">
        <f>AVERAGE('Raw Values'!K11:M11)/'Average totals'!K11</f>
        <v>3.8635752016877523E-2</v>
      </c>
      <c r="L11">
        <f>AVERAGE('Raw Values'!L11:N11)/'Average totals'!L11</f>
        <v>2.8433568883047513E-2</v>
      </c>
      <c r="M11">
        <f>AVERAGE('Raw Values'!M11:O11)/'Average totals'!M11</f>
        <v>3.8177981972285654E-2</v>
      </c>
      <c r="N11">
        <f>AVERAGE('Raw Values'!N11:P11)/'Average totals'!N11</f>
        <v>3.531623468672427E-2</v>
      </c>
      <c r="O11">
        <f>AVERAGE('Raw Values'!O11:Q11)/'Average totals'!O11</f>
        <v>3.3980080932605954E-2</v>
      </c>
      <c r="P11">
        <f>AVERAGE('Raw Values'!P11:R11)/'Average totals'!P11</f>
        <v>3.2249647540065832E-2</v>
      </c>
      <c r="Q11">
        <f>AVERAGE('Raw Values'!Q11:S11)/'Average totals'!Q11</f>
        <v>3.4945504991195676E-2</v>
      </c>
      <c r="R11">
        <f>AVERAGE('Raw Values'!T11:V11)/'Average totals'!B11</f>
        <v>0.48367465674032167</v>
      </c>
      <c r="S11">
        <f>AVERAGE('Raw Values'!U11:W11)/'Average totals'!C11</f>
        <v>0.33305881813358507</v>
      </c>
      <c r="T11">
        <f>AVERAGE('Raw Values'!V11:X11)/'Average totals'!D11</f>
        <v>0.25807049527094478</v>
      </c>
      <c r="U11">
        <f>AVERAGE('Raw Values'!W11:Y11)/'Average totals'!E11</f>
        <v>0.22831300049543032</v>
      </c>
      <c r="V11">
        <f>AVERAGE('Raw Values'!X11:Z11)/'Average totals'!F11</f>
        <v>0.22853693594452254</v>
      </c>
      <c r="W11">
        <f>AVERAGE('Raw Values'!Y11:AA11)/'Average totals'!G11</f>
        <v>0.22837367241997952</v>
      </c>
      <c r="X11">
        <f>AVERAGE('Raw Values'!Z11:AB11)/'Average totals'!H11</f>
        <v>0.21458966715395883</v>
      </c>
      <c r="Y11">
        <f>AVERAGE('Raw Values'!AA11:AC11)/'Average totals'!I11</f>
        <v>0.19083715580451563</v>
      </c>
      <c r="Z11">
        <f>AVERAGE('Raw Values'!AB11:AD11)/'Average totals'!J11</f>
        <v>0.16531068901147938</v>
      </c>
      <c r="AA11">
        <f>AVERAGE('Raw Values'!AC11:AE11)/'Average totals'!K11</f>
        <v>0.15306861328324742</v>
      </c>
      <c r="AB11">
        <f>AVERAGE('Raw Values'!AD11:AF11)/'Average totals'!L11</f>
        <v>0.15405820814174412</v>
      </c>
      <c r="AC11">
        <f>AVERAGE('Raw Values'!AE11:AG11)/'Average totals'!M11</f>
        <v>0.16143893699010253</v>
      </c>
      <c r="AD11">
        <f>AVERAGE('Raw Values'!AF11:AH11)/'Average totals'!N11</f>
        <v>0.17169165633228306</v>
      </c>
      <c r="AE11">
        <f>AVERAGE('Raw Values'!AG11:AI11)/'Average totals'!O11</f>
        <v>0.17190603042407049</v>
      </c>
      <c r="AF11">
        <f>AVERAGE('Raw Values'!AH11:AJ11)/'Average totals'!P11</f>
        <v>0.17225713786308386</v>
      </c>
      <c r="AG11">
        <f>AVERAGE('Raw Values'!AI11:AK11)/'Average totals'!Q11</f>
        <v>0.17098077350821286</v>
      </c>
      <c r="AH11">
        <f>AVERAGE('Raw Values'!AL11:AN11)/'Average totals'!B11</f>
        <v>0.16903608222058036</v>
      </c>
      <c r="AI11">
        <f>AVERAGE('Raw Values'!AM11:AO11)/'Average totals'!C11</f>
        <v>0.25008362381771093</v>
      </c>
      <c r="AJ11">
        <f>AVERAGE('Raw Values'!AN11:AP11)/'Average totals'!D11</f>
        <v>0.30453794767823866</v>
      </c>
      <c r="AK11">
        <f>AVERAGE('Raw Values'!AO11:AQ11)/'Average totals'!E11</f>
        <v>0.32540119604907597</v>
      </c>
      <c r="AL11">
        <f>AVERAGE('Raw Values'!AP11:AR11)/'Average totals'!F11</f>
        <v>0.34074778243858356</v>
      </c>
      <c r="AM11">
        <f>AVERAGE('Raw Values'!AQ11:AS11)/'Average totals'!G11</f>
        <v>0.33654548196466083</v>
      </c>
      <c r="AN11">
        <f>AVERAGE('Raw Values'!AR11:AT11)/'Average totals'!H11</f>
        <v>0.34075136990544741</v>
      </c>
      <c r="AO11">
        <f>AVERAGE('Raw Values'!AS11:AU11)/'Average totals'!I11</f>
        <v>0.34998474002247565</v>
      </c>
      <c r="AP11">
        <f>AVERAGE('Raw Values'!AT11:AV11)/'Average totals'!J11</f>
        <v>0.36147871299823758</v>
      </c>
      <c r="AQ11">
        <f>AVERAGE('Raw Values'!AU11:AW11)/'Average totals'!K11</f>
        <v>0.3581663030271855</v>
      </c>
      <c r="AR11">
        <f>AVERAGE('Raw Values'!AV11:AX11)/'Average totals'!L11</f>
        <v>0.35334433028260237</v>
      </c>
      <c r="AS11">
        <f>AVERAGE('Raw Values'!AW11:AY11)/'Average totals'!M11</f>
        <v>0.34597170911267566</v>
      </c>
      <c r="AT11">
        <f>AVERAGE('Raw Values'!AX11:AZ11)/'Average totals'!N11</f>
        <v>0.35179481190848455</v>
      </c>
      <c r="AU11">
        <f>AVERAGE('Raw Values'!AY11:BA11)/'Average totals'!O11</f>
        <v>0.34548711714099678</v>
      </c>
      <c r="AV11">
        <f>AVERAGE('Raw Values'!AZ11:BB11)/'Average totals'!P11</f>
        <v>0.346928423880417</v>
      </c>
      <c r="AW11">
        <f>AVERAGE('Raw Values'!BA11:BC11)/'Average totals'!Q11</f>
        <v>0.34105658988764409</v>
      </c>
      <c r="AX11">
        <f>AVERAGE('Raw Values'!BD11:BF11)/'Average totals'!B11</f>
        <v>9.5714128309262084E-2</v>
      </c>
      <c r="AY11">
        <f>AVERAGE('Raw Values'!BE11:BG11)/'Average totals'!C11</f>
        <v>6.2381410497579552E-2</v>
      </c>
      <c r="AZ11">
        <f>AVERAGE('Raw Values'!BF11:BH11)/'Average totals'!D11</f>
        <v>8.843585932865862E-2</v>
      </c>
      <c r="BA11">
        <f>AVERAGE('Raw Values'!BG11:BI11)/'Average totals'!E11</f>
        <v>0.13573644056200301</v>
      </c>
      <c r="BB11">
        <f>AVERAGE('Raw Values'!BH11:BJ11)/'Average totals'!F11</f>
        <v>0.17804357390225278</v>
      </c>
      <c r="BC11">
        <f>AVERAGE('Raw Values'!BI11:BK11)/'Average totals'!G11</f>
        <v>0.19510567976498402</v>
      </c>
      <c r="BD11">
        <f>AVERAGE('Raw Values'!BJ11:BL11)/'Average totals'!H11</f>
        <v>0.21231083662139236</v>
      </c>
      <c r="BE11">
        <f>AVERAGE('Raw Values'!BK11:BM11)/'Average totals'!I11</f>
        <v>0.21508705925227709</v>
      </c>
      <c r="BF11">
        <f>AVERAGE('Raw Values'!BL11:BN11)/'Average totals'!J11</f>
        <v>0.24003910777058926</v>
      </c>
      <c r="BG11">
        <f>AVERAGE('Raw Values'!BM11:BO11)/'Average totals'!K11</f>
        <v>0.26161411121513906</v>
      </c>
      <c r="BH11">
        <f>AVERAGE('Raw Values'!BN11:BP11)/'Average totals'!L11</f>
        <v>0.2889834720381021</v>
      </c>
      <c r="BI11">
        <f>AVERAGE('Raw Values'!BO11:BQ11)/'Average totals'!M11</f>
        <v>0.28735302725613771</v>
      </c>
      <c r="BJ11">
        <f>AVERAGE('Raw Values'!BP11:BR11)/'Average totals'!N11</f>
        <v>0.29119792683520801</v>
      </c>
      <c r="BK11">
        <f>AVERAGE('Raw Values'!BQ11:BS11)/'Average totals'!O11</f>
        <v>0.30100573120257518</v>
      </c>
      <c r="BL11">
        <f>AVERAGE('Raw Values'!BR11:BT11)/'Average totals'!P11</f>
        <v>0.31510613196983356</v>
      </c>
      <c r="BM11">
        <f>AVERAGE('Raw Values'!BS11:BU11)/'Average totals'!Q11</f>
        <v>0.3298732576798532</v>
      </c>
      <c r="BN11">
        <f>AVERAGE('Raw Values'!BV11:BX11)/'Average totals'!B11</f>
        <v>0</v>
      </c>
      <c r="BO11">
        <f>AVERAGE('Raw Values'!BW11:BY11)/'Average totals'!C11</f>
        <v>1.382084244271862E-2</v>
      </c>
      <c r="BP11">
        <f>AVERAGE('Raw Values'!BX11:BZ11)/'Average totals'!D11</f>
        <v>2.1973859638951095E-2</v>
      </c>
      <c r="BQ11">
        <f>AVERAGE('Raw Values'!BY11:CA11)/'Average totals'!E11</f>
        <v>2.5490088831049293E-2</v>
      </c>
      <c r="BR11">
        <f>AVERAGE('Raw Values'!BZ11:CB11)/'Average totals'!F11</f>
        <v>1.7324332639818644E-2</v>
      </c>
      <c r="BS11">
        <f>AVERAGE('Raw Values'!CA11:CC11)/'Average totals'!G11</f>
        <v>1.0655513415723697E-2</v>
      </c>
      <c r="BT11">
        <f>AVERAGE('Raw Values'!CB11:CD11)/'Average totals'!H11</f>
        <v>9.1371392770372307E-3</v>
      </c>
      <c r="BU11">
        <f>AVERAGE('Raw Values'!CC11:CE11)/'Average totals'!I11</f>
        <v>7.8342180374175539E-3</v>
      </c>
      <c r="BV11">
        <f>AVERAGE('Raw Values'!CD11:CF11)/'Average totals'!J11</f>
        <v>2.402667928030942E-2</v>
      </c>
      <c r="BW11">
        <f>AVERAGE('Raw Values'!CE11:CG11)/'Average totals'!K11</f>
        <v>4.3043698189611561E-2</v>
      </c>
      <c r="BX11">
        <f>AVERAGE('Raw Values'!CF11:CH11)/'Average totals'!L11</f>
        <v>4.2379875765121602E-2</v>
      </c>
      <c r="BY11">
        <f>AVERAGE('Raw Values'!CG11:CI11)/'Average totals'!M11</f>
        <v>2.5958539889983374E-2</v>
      </c>
      <c r="BZ11">
        <f>AVERAGE('Raw Values'!CH11:CJ11)/'Average totals'!N11</f>
        <v>5.0402492267568426E-3</v>
      </c>
      <c r="CA11">
        <f>AVERAGE('Raw Values'!CI11:CK11)/'Average totals'!O11</f>
        <v>4.5766470639365623E-3</v>
      </c>
      <c r="CB11">
        <f>AVERAGE('Raw Values'!CJ11:CL11)/'Average totals'!P11</f>
        <v>4.8426996166312224E-3</v>
      </c>
      <c r="CC11">
        <f>AVERAGE('Raw Values'!CK11:CM11)/'Average totals'!Q11</f>
        <v>5.8878908765105393E-3</v>
      </c>
      <c r="CD11">
        <f>AVERAGE('Raw Values'!CN11:CP11)/'Average totals'!B11</f>
        <v>0</v>
      </c>
      <c r="CE11">
        <f>AVERAGE('Raw Values'!CO11:CQ11)/'Average totals'!C11</f>
        <v>0</v>
      </c>
      <c r="CF11">
        <f>AVERAGE('Raw Values'!CP11:CR11)/'Average totals'!D11</f>
        <v>3.087507698899651E-3</v>
      </c>
      <c r="CG11">
        <f>AVERAGE('Raw Values'!CQ11:CS11)/'Average totals'!E11</f>
        <v>2.8302380639492497E-3</v>
      </c>
      <c r="CH11">
        <f>AVERAGE('Raw Values'!CR11:CT11)/'Average totals'!F11</f>
        <v>2.7722346654379297E-3</v>
      </c>
      <c r="CI11">
        <f>AVERAGE('Raw Values'!CS11:CU11)/'Average totals'!G11</f>
        <v>3.4613307670901495E-3</v>
      </c>
      <c r="CJ11">
        <f>AVERAGE('Raw Values'!CT11:CV11)/'Average totals'!H11</f>
        <v>7.4153110334298994E-3</v>
      </c>
      <c r="CK11">
        <f>AVERAGE('Raw Values'!CU11:CW11)/'Average totals'!I11</f>
        <v>1.1505513060868517E-2</v>
      </c>
      <c r="CL11">
        <f>AVERAGE('Raw Values'!CV11:CX11)/'Average totals'!J11</f>
        <v>7.0745778456839815E-3</v>
      </c>
      <c r="CM11">
        <f>AVERAGE('Raw Values'!CW11:CY11)/'Average totals'!K11</f>
        <v>3.0816531835887516E-3</v>
      </c>
      <c r="CN11">
        <f>AVERAGE('Raw Values'!CX11:CZ11)/'Average totals'!L11</f>
        <v>-8.6804358316768058E-4</v>
      </c>
      <c r="CO11">
        <f>AVERAGE('Raw Values'!CY11:DA11)/'Average totals'!M11</f>
        <v>0</v>
      </c>
      <c r="CP11">
        <f>AVERAGE('Raw Values'!CZ11:DB11)/'Average totals'!N11</f>
        <v>0</v>
      </c>
      <c r="CQ11">
        <f>AVERAGE('Raw Values'!DA11:DC11)/'Average totals'!O11</f>
        <v>0</v>
      </c>
      <c r="CR11">
        <f>AVERAGE('Raw Values'!DB11:DD11)/'Average totals'!P11</f>
        <v>0</v>
      </c>
      <c r="CS11">
        <f>AVERAGE('Raw Values'!DC11:DE11)/'Average totals'!Q11</f>
        <v>0</v>
      </c>
      <c r="CT11">
        <f>AVERAGE('Raw Values'!DF11:DH11)/'Average totals'!B11</f>
        <v>0</v>
      </c>
      <c r="CU11">
        <f>AVERAGE('Raw Values'!DG11:DI11)/'Average totals'!C11</f>
        <v>3.3722184839838918E-3</v>
      </c>
      <c r="CV11">
        <f>AVERAGE('Raw Values'!DH11:DJ11)/'Average totals'!D11</f>
        <v>4.0215481513802328E-3</v>
      </c>
      <c r="CW11">
        <f>AVERAGE('Raw Values'!DI11:DK11)/'Average totals'!E11</f>
        <v>3.9821060959745148E-3</v>
      </c>
      <c r="CX11">
        <f>AVERAGE('Raw Values'!DJ11:DL11)/'Average totals'!F11</f>
        <v>1.749403884244967E-3</v>
      </c>
      <c r="CY11">
        <f>AVERAGE('Raw Values'!DK11:DM11)/'Average totals'!G11</f>
        <v>1.3701824041034653E-3</v>
      </c>
      <c r="CZ11">
        <f>AVERAGE('Raw Values'!DL11:DN11)/'Average totals'!H11</f>
        <v>1.7412999842403604E-3</v>
      </c>
      <c r="DA11">
        <f>AVERAGE('Raw Values'!DM11:DO11)/'Average totals'!I11</f>
        <v>2.1424754541780155E-3</v>
      </c>
      <c r="DB11">
        <f>AVERAGE('Raw Values'!DN11:DP11)/'Average totals'!J11</f>
        <v>2.4276798169358682E-3</v>
      </c>
      <c r="DC11">
        <f>AVERAGE('Raw Values'!DO11:DQ11)/'Average totals'!K11</f>
        <v>2.3621840177502551E-3</v>
      </c>
      <c r="DD11">
        <f>AVERAGE('Raw Values'!DP11:DR11)/'Average totals'!L11</f>
        <v>1.8310940508610722E-3</v>
      </c>
      <c r="DE11">
        <f>AVERAGE('Raw Values'!DQ11:DS11)/'Average totals'!M11</f>
        <v>1.4503739144224417E-3</v>
      </c>
      <c r="DF11">
        <f>AVERAGE('Raw Values'!DR11:DT11)/'Average totals'!N11</f>
        <v>2.5596438951546083E-3</v>
      </c>
      <c r="DG11">
        <f>AVERAGE('Raw Values'!DS11:DU11)/'Average totals'!O11</f>
        <v>2.4168363282495507E-3</v>
      </c>
      <c r="DH11">
        <f>AVERAGE('Raw Values'!DT11:DV11)/'Average totals'!P11</f>
        <v>2.1902813636513647E-3</v>
      </c>
      <c r="DI11">
        <f>AVERAGE('Raw Values'!DU11:DW11)/'Average totals'!Q11</f>
        <v>6.7304393380972812E-4</v>
      </c>
      <c r="DJ11">
        <f>AVERAGE('Raw Values'!DX11:DZ11)/'Average totals'!B11</f>
        <v>7.1088728169174414E-2</v>
      </c>
      <c r="DK11">
        <f>AVERAGE('Raw Values'!DY11:EA11)/'Average totals'!C11</f>
        <v>8.8203753843440244E-2</v>
      </c>
      <c r="DL11">
        <f>AVERAGE('Raw Values'!DZ11:EB11)/'Average totals'!D11</f>
        <v>7.1092174938312672E-2</v>
      </c>
      <c r="DM11">
        <f>AVERAGE('Raw Values'!EA11:EC11)/'Average totals'!E11</f>
        <v>4.8808768486810532E-2</v>
      </c>
      <c r="DN11">
        <f>AVERAGE('Raw Values'!EB11:ED11)/'Average totals'!F11</f>
        <v>4.5380547034119305E-2</v>
      </c>
      <c r="DO11">
        <f>AVERAGE('Raw Values'!EC11:EE11)/'Average totals'!G11</f>
        <v>5.4139358527431965E-2</v>
      </c>
      <c r="DP11">
        <f>AVERAGE('Raw Values'!ED11:EF11)/'Average totals'!H11</f>
        <v>5.6279478964636712E-2</v>
      </c>
      <c r="DQ11">
        <f>AVERAGE('Raw Values'!EE11:EG11)/'Average totals'!I11</f>
        <v>6.010516066841802E-2</v>
      </c>
      <c r="DR11">
        <f>AVERAGE('Raw Values'!EF11:EH11)/'Average totals'!J11</f>
        <v>6.0947501674217933E-2</v>
      </c>
      <c r="DS11">
        <f>AVERAGE('Raw Values'!EG11:EI11)/'Average totals'!K11</f>
        <v>5.9397310543660334E-2</v>
      </c>
      <c r="DT11">
        <f>AVERAGE('Raw Values'!EH11:EJ11)/'Average totals'!L11</f>
        <v>5.8513684060131035E-2</v>
      </c>
      <c r="DU11">
        <f>AVERAGE('Raw Values'!EI11:EK11)/'Average totals'!M11</f>
        <v>5.7314924085488973E-2</v>
      </c>
      <c r="DV11">
        <f>AVERAGE('Raw Values'!EJ11:EL11)/'Average totals'!N11</f>
        <v>5.8860387534368175E-2</v>
      </c>
      <c r="DW11">
        <f>AVERAGE('Raw Values'!EK11:EM11)/'Average totals'!O11</f>
        <v>5.8073785289210041E-2</v>
      </c>
      <c r="DX11">
        <f>AVERAGE('Raw Values'!EL11:EN11)/'Average totals'!P11</f>
        <v>5.7555121327945491E-2</v>
      </c>
      <c r="DY11">
        <f>AVERAGE('Raw Values'!EM11:EO11)/'Average totals'!Q11</f>
        <v>5.6473543837215277E-2</v>
      </c>
      <c r="DZ11">
        <f>AVERAGE('Raw Values'!EP11:ER11)/'Average totals'!B11</f>
        <v>0</v>
      </c>
      <c r="EA11">
        <f>AVERAGE('Raw Values'!EQ11:ES11)/'Average totals'!C11</f>
        <v>0</v>
      </c>
      <c r="EB11">
        <f>AVERAGE('Raw Values'!ER11:ET11)/'Average totals'!D11</f>
        <v>0</v>
      </c>
      <c r="EC11">
        <f>AVERAGE('Raw Values'!ES11:EU11)/'Average totals'!E11</f>
        <v>0</v>
      </c>
      <c r="ED11">
        <f>AVERAGE('Raw Values'!ET11:EV11)/'Average totals'!F11</f>
        <v>0</v>
      </c>
      <c r="EE11">
        <f>AVERAGE('Raw Values'!EU11:EW11)/'Average totals'!G11</f>
        <v>0</v>
      </c>
      <c r="EF11">
        <f>AVERAGE('Raw Values'!EV11:EX11)/'Average totals'!H11</f>
        <v>0</v>
      </c>
      <c r="EG11">
        <f>AVERAGE('Raw Values'!EW11:EY11)/'Average totals'!I11</f>
        <v>0</v>
      </c>
      <c r="EH11">
        <f>AVERAGE('Raw Values'!EX11:EZ11)/'Average totals'!J11</f>
        <v>0</v>
      </c>
      <c r="EI11">
        <f>AVERAGE('Raw Values'!EY11:FA11)/'Average totals'!K11</f>
        <v>0</v>
      </c>
      <c r="EJ11">
        <f>AVERAGE('Raw Values'!EZ11:FB11)/'Average totals'!L11</f>
        <v>0</v>
      </c>
      <c r="EK11">
        <f>AVERAGE('Raw Values'!FA11:FC11)/'Average totals'!M11</f>
        <v>0</v>
      </c>
      <c r="EL11">
        <f>AVERAGE('Raw Values'!FB11:FD11)/'Average totals'!N11</f>
        <v>0</v>
      </c>
      <c r="EM11">
        <f>AVERAGE('Raw Values'!FC11:FE11)/'Average totals'!O11</f>
        <v>0</v>
      </c>
      <c r="EN11">
        <f>AVERAGE('Raw Values'!FD11:FF11)/'Average totals'!P11</f>
        <v>0</v>
      </c>
      <c r="EO11">
        <f>AVERAGE('Raw Values'!FE11:FG11)/'Average totals'!Q11</f>
        <v>0</v>
      </c>
      <c r="EP11">
        <f>AVERAGE('Raw Values'!FH11:FJ11)/'Average totals'!B11</f>
        <v>0.1140401605597559</v>
      </c>
      <c r="EQ11">
        <f>AVERAGE('Raw Values'!FI11:FK11)/'Average totals'!C11</f>
        <v>0.16221478920642374</v>
      </c>
      <c r="ER11">
        <f>AVERAGE('Raw Values'!FJ11:FL11)/'Average totals'!D11</f>
        <v>0.16554907251136738</v>
      </c>
      <c r="ES11">
        <f>AVERAGE('Raw Values'!FK11:FM11)/'Average totals'!E11</f>
        <v>0.1477631076958989</v>
      </c>
      <c r="ET11">
        <f>AVERAGE('Raw Values'!FL11:FN11)/'Average totals'!F11</f>
        <v>0.11827800313689645</v>
      </c>
      <c r="EU11">
        <f>AVERAGE('Raw Values'!FM11:FO11)/'Average totals'!G11</f>
        <v>0.10422936666039885</v>
      </c>
      <c r="EV11">
        <f>AVERAGE('Raw Values'!FN11:FP11)/'Average totals'!H11</f>
        <v>8.9353967920961383E-2</v>
      </c>
      <c r="EW11">
        <f>AVERAGE('Raw Values'!FO11:FQ11)/'Average totals'!I11</f>
        <v>8.8341506310305365E-2</v>
      </c>
      <c r="EX11">
        <f>AVERAGE('Raw Values'!FP11:FR11)/'Average totals'!J11</f>
        <v>8.4158824922665146E-2</v>
      </c>
      <c r="EY11">
        <f>AVERAGE('Raw Values'!FQ11:FS11)/'Average totals'!K11</f>
        <v>8.0630374522939557E-2</v>
      </c>
      <c r="EZ11">
        <f>AVERAGE('Raw Values'!FR11:FT11)/'Average totals'!L11</f>
        <v>7.3323810361557953E-2</v>
      </c>
      <c r="FA11">
        <f>AVERAGE('Raw Values'!FS11:FU11)/'Average totals'!M11</f>
        <v>8.2334506778903582E-2</v>
      </c>
      <c r="FB11">
        <f>AVERAGE('Raw Values'!FT11:FV11)/'Average totals'!N11</f>
        <v>8.3539089581020506E-2</v>
      </c>
      <c r="FC11">
        <f>AVERAGE('Raw Values'!FU11:FW11)/'Average totals'!O11</f>
        <v>8.2553771618355462E-2</v>
      </c>
      <c r="FD11">
        <f>AVERAGE('Raw Values'!FV11:FX11)/'Average totals'!P11</f>
        <v>6.8870556438371658E-2</v>
      </c>
      <c r="FE11">
        <f>AVERAGE('Raw Values'!FW11:FY11)/'Average totals'!Q11</f>
        <v>6.0109395285558587E-2</v>
      </c>
    </row>
    <row r="12" spans="1:161" x14ac:dyDescent="0.2">
      <c r="A12" t="str">
        <f>'1997_totals_newvars'!A12</f>
        <v>GEORGIA</v>
      </c>
      <c r="B12">
        <f>AVERAGE('Raw Values'!B12:D12)/'Average totals'!B12</f>
        <v>6.1886235942604874E-2</v>
      </c>
      <c r="C12">
        <f>AVERAGE('Raw Values'!C12:E12)/'Average totals'!C12</f>
        <v>4.4291683006639E-2</v>
      </c>
      <c r="D12">
        <f>AVERAGE('Raw Values'!D12:F12)/'Average totals'!D12</f>
        <v>5.5172762510925899E-2</v>
      </c>
      <c r="E12">
        <f>AVERAGE('Raw Values'!E12:G12)/'Average totals'!E12</f>
        <v>4.326640605154853E-2</v>
      </c>
      <c r="F12">
        <f>AVERAGE('Raw Values'!F12:H12)/'Average totals'!F12</f>
        <v>5.2880391127671005E-2</v>
      </c>
      <c r="G12">
        <f>AVERAGE('Raw Values'!G12:I12)/'Average totals'!G12</f>
        <v>4.0823490835174982E-2</v>
      </c>
      <c r="H12">
        <f>AVERAGE('Raw Values'!H12:J12)/'Average totals'!H12</f>
        <v>3.6957307138067705E-2</v>
      </c>
      <c r="I12">
        <f>AVERAGE('Raw Values'!I12:K12)/'Average totals'!I12</f>
        <v>3.8428447828119598E-2</v>
      </c>
      <c r="J12">
        <f>AVERAGE('Raw Values'!J12:L12)/'Average totals'!J12</f>
        <v>3.9626573236934283E-2</v>
      </c>
      <c r="K12">
        <f>AVERAGE('Raw Values'!K12:M12)/'Average totals'!K12</f>
        <v>5.0413615781054383E-2</v>
      </c>
      <c r="L12">
        <f>AVERAGE('Raw Values'!L12:N12)/'Average totals'!L12</f>
        <v>5.1774970959303029E-2</v>
      </c>
      <c r="M12">
        <f>AVERAGE('Raw Values'!M12:O12)/'Average totals'!M12</f>
        <v>4.8973277948401284E-2</v>
      </c>
      <c r="N12">
        <f>AVERAGE('Raw Values'!N12:P12)/'Average totals'!N12</f>
        <v>4.5144669251816906E-2</v>
      </c>
      <c r="O12">
        <f>AVERAGE('Raw Values'!O12:Q12)/'Average totals'!O12</f>
        <v>4.6227989025984954E-2</v>
      </c>
      <c r="P12">
        <f>AVERAGE('Raw Values'!P12:R12)/'Average totals'!P12</f>
        <v>4.5396734585240496E-2</v>
      </c>
      <c r="Q12">
        <f>AVERAGE('Raw Values'!Q12:S12)/'Average totals'!Q12</f>
        <v>3.7463965444479393E-2</v>
      </c>
      <c r="R12">
        <f>AVERAGE('Raw Values'!T12:V12)/'Average totals'!B12</f>
        <v>0.50425666143689019</v>
      </c>
      <c r="S12">
        <f>AVERAGE('Raw Values'!U12:W12)/'Average totals'!C12</f>
        <v>0.4277656908795332</v>
      </c>
      <c r="T12">
        <f>AVERAGE('Raw Values'!V12:X12)/'Average totals'!D12</f>
        <v>0.33241191383019764</v>
      </c>
      <c r="U12">
        <f>AVERAGE('Raw Values'!W12:Y12)/'Average totals'!E12</f>
        <v>0.29349232008987614</v>
      </c>
      <c r="V12">
        <f>AVERAGE('Raw Values'!X12:Z12)/'Average totals'!F12</f>
        <v>0.27268722402140944</v>
      </c>
      <c r="W12">
        <f>AVERAGE('Raw Values'!Y12:AA12)/'Average totals'!G12</f>
        <v>0.26342388359759372</v>
      </c>
      <c r="X12">
        <f>AVERAGE('Raw Values'!Z12:AB12)/'Average totals'!H12</f>
        <v>0.27429373638895443</v>
      </c>
      <c r="Y12">
        <f>AVERAGE('Raw Values'!AA12:AC12)/'Average totals'!I12</f>
        <v>0.22690236933940494</v>
      </c>
      <c r="Z12">
        <f>AVERAGE('Raw Values'!AB12:AD12)/'Average totals'!J12</f>
        <v>0.15943897581553773</v>
      </c>
      <c r="AA12">
        <f>AVERAGE('Raw Values'!AC12:AE12)/'Average totals'!K12</f>
        <v>0.12664077326558065</v>
      </c>
      <c r="AB12">
        <f>AVERAGE('Raw Values'!AD12:AF12)/'Average totals'!L12</f>
        <v>0.10640376902489283</v>
      </c>
      <c r="AC12">
        <f>AVERAGE('Raw Values'!AE12:AG12)/'Average totals'!M12</f>
        <v>0.1031079498124125</v>
      </c>
      <c r="AD12">
        <f>AVERAGE('Raw Values'!AF12:AH12)/'Average totals'!N12</f>
        <v>9.305993370937897E-2</v>
      </c>
      <c r="AE12">
        <f>AVERAGE('Raw Values'!AG12:AI12)/'Average totals'!O12</f>
        <v>8.6298390384930743E-2</v>
      </c>
      <c r="AF12">
        <f>AVERAGE('Raw Values'!AH12:AJ12)/'Average totals'!P12</f>
        <v>9.0340237480661251E-2</v>
      </c>
      <c r="AG12">
        <f>AVERAGE('Raw Values'!AI12:AK12)/'Average totals'!Q12</f>
        <v>8.7834709408937978E-2</v>
      </c>
      <c r="AH12">
        <f>AVERAGE('Raw Values'!AL12:AN12)/'Average totals'!B12</f>
        <v>0.10848354685939421</v>
      </c>
      <c r="AI12">
        <f>AVERAGE('Raw Values'!AM12:AO12)/'Average totals'!C12</f>
        <v>0.12680035305713172</v>
      </c>
      <c r="AJ12">
        <f>AVERAGE('Raw Values'!AN12:AP12)/'Average totals'!D12</f>
        <v>0.13232684538872763</v>
      </c>
      <c r="AK12">
        <f>AVERAGE('Raw Values'!AO12:AQ12)/'Average totals'!E12</f>
        <v>0.13450273904942081</v>
      </c>
      <c r="AL12">
        <f>AVERAGE('Raw Values'!AP12:AR12)/'Average totals'!F12</f>
        <v>0.10504254128375567</v>
      </c>
      <c r="AM12">
        <f>AVERAGE('Raw Values'!AQ12:AS12)/'Average totals'!G12</f>
        <v>8.3724777749318718E-2</v>
      </c>
      <c r="AN12">
        <f>AVERAGE('Raw Values'!AR12:AT12)/'Average totals'!H12</f>
        <v>6.8648400623136083E-2</v>
      </c>
      <c r="AO12">
        <f>AVERAGE('Raw Values'!AS12:AU12)/'Average totals'!I12</f>
        <v>3.0239836892624421E-2</v>
      </c>
      <c r="AP12">
        <f>AVERAGE('Raw Values'!AT12:AV12)/'Average totals'!J12</f>
        <v>4.0517987036706067E-2</v>
      </c>
      <c r="AQ12">
        <f>AVERAGE('Raw Values'!AU12:AW12)/'Average totals'!K12</f>
        <v>3.9004607083677062E-2</v>
      </c>
      <c r="AR12">
        <f>AVERAGE('Raw Values'!AV12:AX12)/'Average totals'!L12</f>
        <v>5.7691440623821449E-2</v>
      </c>
      <c r="AS12">
        <f>AVERAGE('Raw Values'!AW12:AY12)/'Average totals'!M12</f>
        <v>3.9211440753542284E-2</v>
      </c>
      <c r="AT12">
        <f>AVERAGE('Raw Values'!AX12:AZ12)/'Average totals'!N12</f>
        <v>4.0087951973356281E-2</v>
      </c>
      <c r="AU12">
        <f>AVERAGE('Raw Values'!AY12:BA12)/'Average totals'!O12</f>
        <v>4.0737553943568906E-2</v>
      </c>
      <c r="AV12">
        <f>AVERAGE('Raw Values'!AZ12:BB12)/'Average totals'!P12</f>
        <v>4.288298861946277E-2</v>
      </c>
      <c r="AW12">
        <f>AVERAGE('Raw Values'!BA12:BC12)/'Average totals'!Q12</f>
        <v>4.4361792142203413E-2</v>
      </c>
      <c r="AX12">
        <f>AVERAGE('Raw Values'!BD12:BF12)/'Average totals'!B12</f>
        <v>0.2127541018538073</v>
      </c>
      <c r="AY12">
        <f>AVERAGE('Raw Values'!BE12:BG12)/'Average totals'!C12</f>
        <v>9.0688742283767929E-2</v>
      </c>
      <c r="AZ12">
        <f>AVERAGE('Raw Values'!BF12:BH12)/'Average totals'!D12</f>
        <v>0.10462801690373422</v>
      </c>
      <c r="BA12">
        <f>AVERAGE('Raw Values'!BG12:BI12)/'Average totals'!E12</f>
        <v>5.9595021991972072E-2</v>
      </c>
      <c r="BB12">
        <f>AVERAGE('Raw Values'!BH12:BJ12)/'Average totals'!F12</f>
        <v>0.19884892785426095</v>
      </c>
      <c r="BC12">
        <f>AVERAGE('Raw Values'!BI12:BK12)/'Average totals'!G12</f>
        <v>0.23234406879072889</v>
      </c>
      <c r="BD12">
        <f>AVERAGE('Raw Values'!BJ12:BL12)/'Average totals'!H12</f>
        <v>0.24469978979604218</v>
      </c>
      <c r="BE12">
        <f>AVERAGE('Raw Values'!BK12:BM12)/'Average totals'!I12</f>
        <v>0.29354730738662083</v>
      </c>
      <c r="BF12">
        <f>AVERAGE('Raw Values'!BL12:BN12)/'Average totals'!J12</f>
        <v>0.33938730306718856</v>
      </c>
      <c r="BG12">
        <f>AVERAGE('Raw Values'!BM12:BO12)/'Average totals'!K12</f>
        <v>0.41342080642819606</v>
      </c>
      <c r="BH12">
        <f>AVERAGE('Raw Values'!BN12:BP12)/'Average totals'!L12</f>
        <v>0.48330782413936235</v>
      </c>
      <c r="BI12">
        <f>AVERAGE('Raw Values'!BO12:BQ12)/'Average totals'!M12</f>
        <v>0.53448719833519842</v>
      </c>
      <c r="BJ12">
        <f>AVERAGE('Raw Values'!BP12:BR12)/'Average totals'!N12</f>
        <v>0.57940796111976256</v>
      </c>
      <c r="BK12">
        <f>AVERAGE('Raw Values'!BQ12:BS12)/'Average totals'!O12</f>
        <v>0.60270258494636175</v>
      </c>
      <c r="BL12">
        <f>AVERAGE('Raw Values'!BR12:BT12)/'Average totals'!P12</f>
        <v>0.66600781361553185</v>
      </c>
      <c r="BM12">
        <f>AVERAGE('Raw Values'!BS12:BU12)/'Average totals'!Q12</f>
        <v>0.70538021088915281</v>
      </c>
      <c r="BN12">
        <f>AVERAGE('Raw Values'!BV12:BX12)/'Average totals'!B12</f>
        <v>0</v>
      </c>
      <c r="BO12">
        <f>AVERAGE('Raw Values'!BW12:BY12)/'Average totals'!C12</f>
        <v>3.1434457092637036E-2</v>
      </c>
      <c r="BP12">
        <f>AVERAGE('Raw Values'!BX12:BZ12)/'Average totals'!D12</f>
        <v>4.9649115497579055E-2</v>
      </c>
      <c r="BQ12">
        <f>AVERAGE('Raw Values'!BY12:CA12)/'Average totals'!E12</f>
        <v>6.0687859092947487E-2</v>
      </c>
      <c r="BR12">
        <f>AVERAGE('Raw Values'!BZ12:CB12)/'Average totals'!F12</f>
        <v>4.1141726153205084E-2</v>
      </c>
      <c r="BS12">
        <f>AVERAGE('Raw Values'!CA12:CC12)/'Average totals'!G12</f>
        <v>3.9129822880635719E-2</v>
      </c>
      <c r="BT12">
        <f>AVERAGE('Raw Values'!CB12:CD12)/'Average totals'!H12</f>
        <v>4.5805299950180567E-2</v>
      </c>
      <c r="BU12">
        <f>AVERAGE('Raw Values'!CC12:CE12)/'Average totals'!I12</f>
        <v>5.6010274996055619E-2</v>
      </c>
      <c r="BV12">
        <f>AVERAGE('Raw Values'!CD12:CF12)/'Average totals'!J12</f>
        <v>6.149839267467256E-2</v>
      </c>
      <c r="BW12">
        <f>AVERAGE('Raw Values'!CE12:CG12)/'Average totals'!K12</f>
        <v>6.118619718744369E-2</v>
      </c>
      <c r="BX12">
        <f>AVERAGE('Raw Values'!CF12:CH12)/'Average totals'!L12</f>
        <v>5.8331180615317238E-2</v>
      </c>
      <c r="BY12">
        <f>AVERAGE('Raw Values'!CG12:CI12)/'Average totals'!M12</f>
        <v>5.3337252163588422E-2</v>
      </c>
      <c r="BZ12">
        <f>AVERAGE('Raw Values'!CH12:CJ12)/'Average totals'!N12</f>
        <v>5.1730361543589662E-2</v>
      </c>
      <c r="CA12">
        <f>AVERAGE('Raw Values'!CI12:CK12)/'Average totals'!O12</f>
        <v>5.1151258240934222E-2</v>
      </c>
      <c r="CB12">
        <f>AVERAGE('Raw Values'!CJ12:CL12)/'Average totals'!P12</f>
        <v>3.642054730641707E-2</v>
      </c>
      <c r="CC12">
        <f>AVERAGE('Raw Values'!CK12:CM12)/'Average totals'!Q12</f>
        <v>2.6457319718407171E-2</v>
      </c>
      <c r="CD12">
        <f>AVERAGE('Raw Values'!CN12:CP12)/'Average totals'!B12</f>
        <v>0</v>
      </c>
      <c r="CE12">
        <f>AVERAGE('Raw Values'!CO12:CQ12)/'Average totals'!C12</f>
        <v>2.0215143457288974E-4</v>
      </c>
      <c r="CF12">
        <f>AVERAGE('Raw Values'!CP12:CR12)/'Average totals'!D12</f>
        <v>2.4421884088337963E-3</v>
      </c>
      <c r="CG12">
        <f>AVERAGE('Raw Values'!CQ12:CS12)/'Average totals'!E12</f>
        <v>6.1472732502078915E-2</v>
      </c>
      <c r="CH12">
        <f>AVERAGE('Raw Values'!CR12:CT12)/'Average totals'!F12</f>
        <v>7.8364719369216601E-2</v>
      </c>
      <c r="CI12">
        <f>AVERAGE('Raw Values'!CS12:CU12)/'Average totals'!G12</f>
        <v>9.9927954640208094E-2</v>
      </c>
      <c r="CJ12">
        <f>AVERAGE('Raw Values'!CT12:CV12)/'Average totals'!H12</f>
        <v>0.10164221647400128</v>
      </c>
      <c r="CK12">
        <f>AVERAGE('Raw Values'!CU12:CW12)/'Average totals'!I12</f>
        <v>0.14682754868855058</v>
      </c>
      <c r="CL12">
        <f>AVERAGE('Raw Values'!CV12:CX12)/'Average totals'!J12</f>
        <v>0.17012866097805668</v>
      </c>
      <c r="CM12">
        <f>AVERAGE('Raw Values'!CW12:CY12)/'Average totals'!K12</f>
        <v>0.15831624843119357</v>
      </c>
      <c r="CN12">
        <f>AVERAGE('Raw Values'!CX12:CZ12)/'Average totals'!L12</f>
        <v>0.13187791016686701</v>
      </c>
      <c r="CO12">
        <f>AVERAGE('Raw Values'!CY12:DA12)/'Average totals'!M12</f>
        <v>0.10537900812176372</v>
      </c>
      <c r="CP12">
        <f>AVERAGE('Raw Values'!CZ12:DB12)/'Average totals'!N12</f>
        <v>7.7048021032438241E-2</v>
      </c>
      <c r="CQ12">
        <f>AVERAGE('Raw Values'!DA12:DC12)/'Average totals'!O12</f>
        <v>6.0699219220892414E-2</v>
      </c>
      <c r="CR12">
        <f>AVERAGE('Raw Values'!DB12:DD12)/'Average totals'!P12</f>
        <v>5.2466340520671735E-2</v>
      </c>
      <c r="CS12">
        <f>AVERAGE('Raw Values'!DC12:DE12)/'Average totals'!Q12</f>
        <v>4.9700612603503933E-2</v>
      </c>
      <c r="CT12">
        <f>AVERAGE('Raw Values'!DF12:DH12)/'Average totals'!B12</f>
        <v>0</v>
      </c>
      <c r="CU12">
        <f>AVERAGE('Raw Values'!DG12:DI12)/'Average totals'!C12</f>
        <v>6.0288251414284271E-5</v>
      </c>
      <c r="CV12">
        <f>AVERAGE('Raw Values'!DH12:DJ12)/'Average totals'!D12</f>
        <v>5.9137132891045295E-5</v>
      </c>
      <c r="CW12">
        <f>AVERAGE('Raw Values'!DI12:DK12)/'Average totals'!E12</f>
        <v>1.8815680504159617E-3</v>
      </c>
      <c r="CX12">
        <f>AVERAGE('Raw Values'!DJ12:DL12)/'Average totals'!F12</f>
        <v>3.2228822121933868E-3</v>
      </c>
      <c r="CY12">
        <f>AVERAGE('Raw Values'!DK12:DM12)/'Average totals'!G12</f>
        <v>3.1828302659678365E-3</v>
      </c>
      <c r="CZ12">
        <f>AVERAGE('Raw Values'!DL12:DN12)/'Average totals'!H12</f>
        <v>1.4965311133333917E-3</v>
      </c>
      <c r="DA12">
        <f>AVERAGE('Raw Values'!DM12:DO12)/'Average totals'!I12</f>
        <v>-1.4092880727060807E-6</v>
      </c>
      <c r="DB12">
        <f>AVERAGE('Raw Values'!DN12:DP12)/'Average totals'!J12</f>
        <v>0</v>
      </c>
      <c r="DC12">
        <f>AVERAGE('Raw Values'!DO12:DQ12)/'Average totals'!K12</f>
        <v>0</v>
      </c>
      <c r="DD12">
        <f>AVERAGE('Raw Values'!DP12:DR12)/'Average totals'!L12</f>
        <v>5.0809866108055657E-5</v>
      </c>
      <c r="DE12">
        <f>AVERAGE('Raw Values'!DQ12:DS12)/'Average totals'!M12</f>
        <v>3.9133875106321181E-3</v>
      </c>
      <c r="DF12">
        <f>AVERAGE('Raw Values'!DR12:DT12)/'Average totals'!N12</f>
        <v>1.4230160743759041E-2</v>
      </c>
      <c r="DG12">
        <f>AVERAGE('Raw Values'!DS12:DU12)/'Average totals'!O12</f>
        <v>1.4168109754790135E-2</v>
      </c>
      <c r="DH12">
        <f>AVERAGE('Raw Values'!DT12:DV12)/'Average totals'!P12</f>
        <v>1.0735925098150955E-2</v>
      </c>
      <c r="DI12">
        <f>AVERAGE('Raw Values'!DU12:DW12)/'Average totals'!Q12</f>
        <v>5.4958899964589164E-5</v>
      </c>
      <c r="DJ12">
        <f>AVERAGE('Raw Values'!DX12:DZ12)/'Average totals'!B12</f>
        <v>5.6244500245417578E-2</v>
      </c>
      <c r="DK12">
        <f>AVERAGE('Raw Values'!DY12:EA12)/'Average totals'!C12</f>
        <v>7.6502218565882379E-2</v>
      </c>
      <c r="DL12">
        <f>AVERAGE('Raw Values'!DZ12:EB12)/'Average totals'!D12</f>
        <v>5.782852462753009E-2</v>
      </c>
      <c r="DM12">
        <f>AVERAGE('Raw Values'!EA12:EC12)/'Average totals'!E12</f>
        <v>5.5355970437702968E-2</v>
      </c>
      <c r="DN12">
        <f>AVERAGE('Raw Values'!EB12:ED12)/'Average totals'!F12</f>
        <v>4.2467539265698566E-2</v>
      </c>
      <c r="DO12">
        <f>AVERAGE('Raw Values'!EC12:EE12)/'Average totals'!G12</f>
        <v>3.3292730236872382E-2</v>
      </c>
      <c r="DP12">
        <f>AVERAGE('Raw Values'!ED12:EF12)/'Average totals'!H12</f>
        <v>2.0146302343326414E-2</v>
      </c>
      <c r="DQ12">
        <f>AVERAGE('Raw Values'!EE12:EG12)/'Average totals'!I12</f>
        <v>2.0652220490150912E-2</v>
      </c>
      <c r="DR12">
        <f>AVERAGE('Raw Values'!EF12:EH12)/'Average totals'!J12</f>
        <v>3.3910519270568484E-2</v>
      </c>
      <c r="DS12">
        <f>AVERAGE('Raw Values'!EG12:EI12)/'Average totals'!K12</f>
        <v>2.8137226079118761E-2</v>
      </c>
      <c r="DT12">
        <f>AVERAGE('Raw Values'!EH12:EJ12)/'Average totals'!L12</f>
        <v>1.710968552175585E-2</v>
      </c>
      <c r="DU12">
        <f>AVERAGE('Raw Values'!EI12:EK12)/'Average totals'!M12</f>
        <v>1.2089390738304156E-2</v>
      </c>
      <c r="DV12">
        <f>AVERAGE('Raw Values'!EJ12:EL12)/'Average totals'!N12</f>
        <v>8.3130090753102005E-3</v>
      </c>
      <c r="DW12">
        <f>AVERAGE('Raw Values'!EK12:EM12)/'Average totals'!O12</f>
        <v>8.307044447130256E-3</v>
      </c>
      <c r="DX12">
        <f>AVERAGE('Raw Values'!EL12:EN12)/'Average totals'!P12</f>
        <v>0</v>
      </c>
      <c r="DY12">
        <f>AVERAGE('Raw Values'!EM12:EO12)/'Average totals'!Q12</f>
        <v>1.0763510557502357E-3</v>
      </c>
      <c r="DZ12">
        <f>AVERAGE('Raw Values'!EP12:ER12)/'Average totals'!B12</f>
        <v>0</v>
      </c>
      <c r="EA12">
        <f>AVERAGE('Raw Values'!EQ12:ES12)/'Average totals'!C12</f>
        <v>0</v>
      </c>
      <c r="EB12">
        <f>AVERAGE('Raw Values'!ER12:ET12)/'Average totals'!D12</f>
        <v>0</v>
      </c>
      <c r="EC12">
        <f>AVERAGE('Raw Values'!ES12:EU12)/'Average totals'!E12</f>
        <v>0</v>
      </c>
      <c r="ED12">
        <f>AVERAGE('Raw Values'!ET12:EV12)/'Average totals'!F12</f>
        <v>0</v>
      </c>
      <c r="EE12">
        <f>AVERAGE('Raw Values'!EU12:EW12)/'Average totals'!G12</f>
        <v>0</v>
      </c>
      <c r="EF12">
        <f>AVERAGE('Raw Values'!EV12:EX12)/'Average totals'!H12</f>
        <v>0</v>
      </c>
      <c r="EG12">
        <f>AVERAGE('Raw Values'!EW12:EY12)/'Average totals'!I12</f>
        <v>0</v>
      </c>
      <c r="EH12">
        <f>AVERAGE('Raw Values'!EX12:EZ12)/'Average totals'!J12</f>
        <v>0</v>
      </c>
      <c r="EI12">
        <f>AVERAGE('Raw Values'!EY12:FA12)/'Average totals'!K12</f>
        <v>0</v>
      </c>
      <c r="EJ12">
        <f>AVERAGE('Raw Values'!EZ12:FB12)/'Average totals'!L12</f>
        <v>0</v>
      </c>
      <c r="EK12">
        <f>AVERAGE('Raw Values'!FA12:FC12)/'Average totals'!M12</f>
        <v>0</v>
      </c>
      <c r="EL12">
        <f>AVERAGE('Raw Values'!FB12:FD12)/'Average totals'!N12</f>
        <v>0</v>
      </c>
      <c r="EM12">
        <f>AVERAGE('Raw Values'!FC12:FE12)/'Average totals'!O12</f>
        <v>0</v>
      </c>
      <c r="EN12">
        <f>AVERAGE('Raw Values'!FD12:FF12)/'Average totals'!P12</f>
        <v>0</v>
      </c>
      <c r="EO12">
        <f>AVERAGE('Raw Values'!FE12:FG12)/'Average totals'!Q12</f>
        <v>0</v>
      </c>
      <c r="EP12">
        <f>AVERAGE('Raw Values'!FH12:FJ12)/'Average totals'!B12</f>
        <v>5.6374953661885857E-2</v>
      </c>
      <c r="EQ12">
        <f>AVERAGE('Raw Values'!FI12:FK12)/'Average totals'!C12</f>
        <v>0.20225441542842157</v>
      </c>
      <c r="ER12">
        <f>AVERAGE('Raw Values'!FJ12:FL12)/'Average totals'!D12</f>
        <v>0.26548149569958068</v>
      </c>
      <c r="ES12">
        <f>AVERAGE('Raw Values'!FK12:FM12)/'Average totals'!E12</f>
        <v>0.2897453827340371</v>
      </c>
      <c r="ET12">
        <f>AVERAGE('Raw Values'!FL12:FN12)/'Average totals'!F12</f>
        <v>0.20534404871258924</v>
      </c>
      <c r="EU12">
        <f>AVERAGE('Raw Values'!FM12:FO12)/'Average totals'!G12</f>
        <v>0.20415044100349958</v>
      </c>
      <c r="EV12">
        <f>AVERAGE('Raw Values'!FN12:FP12)/'Average totals'!H12</f>
        <v>0.20631041617295801</v>
      </c>
      <c r="EW12">
        <f>AVERAGE('Raw Values'!FO12:FQ12)/'Average totals'!I12</f>
        <v>0.18739340366654589</v>
      </c>
      <c r="EX12">
        <f>AVERAGE('Raw Values'!FP12:FR12)/'Average totals'!J12</f>
        <v>0.15549158792033574</v>
      </c>
      <c r="EY12">
        <f>AVERAGE('Raw Values'!FQ12:FS12)/'Average totals'!K12</f>
        <v>0.12288052574373588</v>
      </c>
      <c r="EZ12">
        <f>AVERAGE('Raw Values'!FR12:FT12)/'Average totals'!L12</f>
        <v>9.3452409082572255E-2</v>
      </c>
      <c r="FA12">
        <f>AVERAGE('Raw Values'!FS12:FU12)/'Average totals'!M12</f>
        <v>9.9501094616157179E-2</v>
      </c>
      <c r="FB12">
        <f>AVERAGE('Raw Values'!FT12:FV12)/'Average totals'!N12</f>
        <v>9.0977931550588087E-2</v>
      </c>
      <c r="FC12">
        <f>AVERAGE('Raw Values'!FU12:FW12)/'Average totals'!O12</f>
        <v>8.9707850035406669E-2</v>
      </c>
      <c r="FD12">
        <f>AVERAGE('Raw Values'!FV12:FX12)/'Average totals'!P12</f>
        <v>5.5749412773863777E-2</v>
      </c>
      <c r="FE12">
        <f>AVERAGE('Raw Values'!FW12:FY12)/'Average totals'!Q12</f>
        <v>4.7670079837600486E-2</v>
      </c>
    </row>
    <row r="13" spans="1:161" x14ac:dyDescent="0.2">
      <c r="A13" t="str">
        <f>'1997_totals_newvars'!A13</f>
        <v>HAWAII</v>
      </c>
      <c r="B13">
        <f>AVERAGE('Raw Values'!B13:D13)/'Average totals'!B13</f>
        <v>6.9931912490180173E-2</v>
      </c>
      <c r="C13">
        <f>AVERAGE('Raw Values'!C13:E13)/'Average totals'!C13</f>
        <v>6.903028982875975E-2</v>
      </c>
      <c r="D13">
        <f>AVERAGE('Raw Values'!D13:F13)/'Average totals'!D13</f>
        <v>8.0028782528891132E-2</v>
      </c>
      <c r="E13">
        <f>AVERAGE('Raw Values'!E13:G13)/'Average totals'!E13</f>
        <v>8.2307838201764044E-2</v>
      </c>
      <c r="F13">
        <f>AVERAGE('Raw Values'!F13:H13)/'Average totals'!F13</f>
        <v>9.2703521088512847E-2</v>
      </c>
      <c r="G13">
        <f>AVERAGE('Raw Values'!G13:I13)/'Average totals'!G13</f>
        <v>9.3711584988876648E-2</v>
      </c>
      <c r="H13">
        <f>AVERAGE('Raw Values'!H13:J13)/'Average totals'!H13</f>
        <v>0.10020435615166774</v>
      </c>
      <c r="I13">
        <f>AVERAGE('Raw Values'!I13:K13)/'Average totals'!I13</f>
        <v>0.10136800337139336</v>
      </c>
      <c r="J13">
        <f>AVERAGE('Raw Values'!J13:L13)/'Average totals'!J13</f>
        <v>9.0281539622300622E-2</v>
      </c>
      <c r="K13">
        <f>AVERAGE('Raw Values'!K13:M13)/'Average totals'!K13</f>
        <v>7.6363650401641725E-2</v>
      </c>
      <c r="L13">
        <f>AVERAGE('Raw Values'!L13:N13)/'Average totals'!L13</f>
        <v>6.0792859501941798E-2</v>
      </c>
      <c r="M13">
        <f>AVERAGE('Raw Values'!M13:O13)/'Average totals'!M13</f>
        <v>4.9180501705351869E-2</v>
      </c>
      <c r="N13">
        <f>AVERAGE('Raw Values'!N13:P13)/'Average totals'!N13</f>
        <v>4.3100719431862326E-2</v>
      </c>
      <c r="O13">
        <f>AVERAGE('Raw Values'!O13:Q13)/'Average totals'!O13</f>
        <v>4.3690566498493559E-2</v>
      </c>
      <c r="P13">
        <f>AVERAGE('Raw Values'!P13:R13)/'Average totals'!P13</f>
        <v>5.0517516013981779E-2</v>
      </c>
      <c r="Q13">
        <f>AVERAGE('Raw Values'!Q13:S13)/'Average totals'!Q13</f>
        <v>5.9958659708511636E-2</v>
      </c>
      <c r="R13">
        <f>AVERAGE('Raw Values'!T13:V13)/'Average totals'!B13</f>
        <v>0.84486417684281656</v>
      </c>
      <c r="S13">
        <f>AVERAGE('Raw Values'!U13:W13)/'Average totals'!C13</f>
        <v>0.84655766991273862</v>
      </c>
      <c r="T13">
        <f>AVERAGE('Raw Values'!V13:X13)/'Average totals'!D13</f>
        <v>0.82889024677264345</v>
      </c>
      <c r="U13">
        <f>AVERAGE('Raw Values'!W13:Y13)/'Average totals'!E13</f>
        <v>0.74809871709415898</v>
      </c>
      <c r="V13">
        <f>AVERAGE('Raw Values'!X13:Z13)/'Average totals'!F13</f>
        <v>0.65493468841807745</v>
      </c>
      <c r="W13">
        <f>AVERAGE('Raw Values'!Y13:AA13)/'Average totals'!G13</f>
        <v>0.58658588885385488</v>
      </c>
      <c r="X13">
        <f>AVERAGE('Raw Values'!Z13:AB13)/'Average totals'!H13</f>
        <v>0.5795765940654608</v>
      </c>
      <c r="Y13">
        <f>AVERAGE('Raw Values'!AA13:AC13)/'Average totals'!I13</f>
        <v>0.5453984566607033</v>
      </c>
      <c r="Z13">
        <f>AVERAGE('Raw Values'!AB13:AD13)/'Average totals'!J13</f>
        <v>0.5191917648731692</v>
      </c>
      <c r="AA13">
        <f>AVERAGE('Raw Values'!AC13:AE13)/'Average totals'!K13</f>
        <v>0.38073862723299196</v>
      </c>
      <c r="AB13">
        <f>AVERAGE('Raw Values'!AD13:AF13)/'Average totals'!L13</f>
        <v>0.27631927782723215</v>
      </c>
      <c r="AC13">
        <f>AVERAGE('Raw Values'!AE13:AG13)/'Average totals'!M13</f>
        <v>0.18406049143696859</v>
      </c>
      <c r="AD13">
        <f>AVERAGE('Raw Values'!AF13:AH13)/'Average totals'!N13</f>
        <v>0.19118389863637864</v>
      </c>
      <c r="AE13">
        <f>AVERAGE('Raw Values'!AG13:AI13)/'Average totals'!O13</f>
        <v>0.20884165108673106</v>
      </c>
      <c r="AF13">
        <f>AVERAGE('Raw Values'!AH13:AJ13)/'Average totals'!P13</f>
        <v>0.24037646584214364</v>
      </c>
      <c r="AG13">
        <f>AVERAGE('Raw Values'!AI13:AK13)/'Average totals'!Q13</f>
        <v>0.24748215800449419</v>
      </c>
      <c r="AH13">
        <f>AVERAGE('Raw Values'!AL13:AN13)/'Average totals'!B13</f>
        <v>4.7536978694722738E-2</v>
      </c>
      <c r="AI13">
        <f>AVERAGE('Raw Values'!AM13:AO13)/'Average totals'!C13</f>
        <v>3.8482859112140437E-2</v>
      </c>
      <c r="AJ13">
        <f>AVERAGE('Raw Values'!AN13:AP13)/'Average totals'!D13</f>
        <v>3.8992052457355972E-2</v>
      </c>
      <c r="AK13">
        <f>AVERAGE('Raw Values'!AO13:AQ13)/'Average totals'!E13</f>
        <v>9.9914774291000222E-2</v>
      </c>
      <c r="AL13">
        <f>AVERAGE('Raw Values'!AP13:AR13)/'Average totals'!F13</f>
        <v>0.15602350807712323</v>
      </c>
      <c r="AM13">
        <f>AVERAGE('Raw Values'!AQ13:AS13)/'Average totals'!G13</f>
        <v>0.19101029822244117</v>
      </c>
      <c r="AN13">
        <f>AVERAGE('Raw Values'!AR13:AT13)/'Average totals'!H13</f>
        <v>0.15012397499299182</v>
      </c>
      <c r="AO13">
        <f>AVERAGE('Raw Values'!AS13:AU13)/'Average totals'!I13</f>
        <v>0.13173762020570287</v>
      </c>
      <c r="AP13">
        <f>AVERAGE('Raw Values'!AT13:AV13)/'Average totals'!J13</f>
        <v>0.12824101385627301</v>
      </c>
      <c r="AQ13">
        <f>AVERAGE('Raw Values'!AU13:AW13)/'Average totals'!K13</f>
        <v>0.1218551001861745</v>
      </c>
      <c r="AR13">
        <f>AVERAGE('Raw Values'!AV13:AX13)/'Average totals'!L13</f>
        <v>0.11012060844699822</v>
      </c>
      <c r="AS13">
        <f>AVERAGE('Raw Values'!AW13:AY13)/'Average totals'!M13</f>
        <v>0.10516528391927779</v>
      </c>
      <c r="AT13">
        <f>AVERAGE('Raw Values'!AX13:AZ13)/'Average totals'!N13</f>
        <v>9.847524020001841E-2</v>
      </c>
      <c r="AU13">
        <f>AVERAGE('Raw Values'!AY13:BA13)/'Average totals'!O13</f>
        <v>9.9977792236448634E-2</v>
      </c>
      <c r="AV13">
        <f>AVERAGE('Raw Values'!AZ13:BB13)/'Average totals'!P13</f>
        <v>8.2499975469277648E-2</v>
      </c>
      <c r="AW13">
        <f>AVERAGE('Raw Values'!BA13:BC13)/'Average totals'!Q13</f>
        <v>7.5086474709090439E-2</v>
      </c>
      <c r="AX13">
        <f>AVERAGE('Raw Values'!BD13:BF13)/'Average totals'!B13</f>
        <v>0</v>
      </c>
      <c r="AY13">
        <f>AVERAGE('Raw Values'!BE13:BG13)/'Average totals'!C13</f>
        <v>0</v>
      </c>
      <c r="AZ13">
        <f>AVERAGE('Raw Values'!BF13:BH13)/'Average totals'!D13</f>
        <v>0</v>
      </c>
      <c r="BA13">
        <f>AVERAGE('Raw Values'!BG13:BI13)/'Average totals'!E13</f>
        <v>0</v>
      </c>
      <c r="BB13">
        <f>AVERAGE('Raw Values'!BH13:BJ13)/'Average totals'!F13</f>
        <v>0</v>
      </c>
      <c r="BC13">
        <f>AVERAGE('Raw Values'!BI13:BK13)/'Average totals'!G13</f>
        <v>0</v>
      </c>
      <c r="BD13">
        <f>AVERAGE('Raw Values'!BJ13:BL13)/'Average totals'!H13</f>
        <v>0</v>
      </c>
      <c r="BE13">
        <f>AVERAGE('Raw Values'!BK13:BM13)/'Average totals'!I13</f>
        <v>0</v>
      </c>
      <c r="BF13">
        <f>AVERAGE('Raw Values'!BL13:BN13)/'Average totals'!J13</f>
        <v>0</v>
      </c>
      <c r="BG13">
        <f>AVERAGE('Raw Values'!BM13:BO13)/'Average totals'!K13</f>
        <v>0.1228146201528013</v>
      </c>
      <c r="BH13">
        <f>AVERAGE('Raw Values'!BN13:BP13)/'Average totals'!L13</f>
        <v>0.13994054756890806</v>
      </c>
      <c r="BI13">
        <f>AVERAGE('Raw Values'!BO13:BQ13)/'Average totals'!M13</f>
        <v>0.14323216297945504</v>
      </c>
      <c r="BJ13">
        <f>AVERAGE('Raw Values'!BP13:BR13)/'Average totals'!N13</f>
        <v>8.1143202819481869E-2</v>
      </c>
      <c r="BK13">
        <f>AVERAGE('Raw Values'!BQ13:BS13)/'Average totals'!O13</f>
        <v>8.0822871689178358E-2</v>
      </c>
      <c r="BL13">
        <f>AVERAGE('Raw Values'!BR13:BT13)/'Average totals'!P13</f>
        <v>9.5957899313637476E-2</v>
      </c>
      <c r="BM13">
        <f>AVERAGE('Raw Values'!BS13:BU13)/'Average totals'!Q13</f>
        <v>0.12494101541560418</v>
      </c>
      <c r="BN13">
        <f>AVERAGE('Raw Values'!BV13:BX13)/'Average totals'!B13</f>
        <v>0</v>
      </c>
      <c r="BO13">
        <f>AVERAGE('Raw Values'!BW13:BY13)/'Average totals'!C13</f>
        <v>0</v>
      </c>
      <c r="BP13">
        <f>AVERAGE('Raw Values'!BX13:BZ13)/'Average totals'!D13</f>
        <v>0</v>
      </c>
      <c r="BQ13">
        <f>AVERAGE('Raw Values'!BY13:CA13)/'Average totals'!E13</f>
        <v>0</v>
      </c>
      <c r="BR13">
        <f>AVERAGE('Raw Values'!BZ13:CB13)/'Average totals'!F13</f>
        <v>0</v>
      </c>
      <c r="BS13">
        <f>AVERAGE('Raw Values'!CA13:CC13)/'Average totals'!G13</f>
        <v>0</v>
      </c>
      <c r="BT13">
        <f>AVERAGE('Raw Values'!CB13:CD13)/'Average totals'!H13</f>
        <v>0</v>
      </c>
      <c r="BU13">
        <f>AVERAGE('Raw Values'!CC13:CE13)/'Average totals'!I13</f>
        <v>0</v>
      </c>
      <c r="BV13">
        <f>AVERAGE('Raw Values'!CD13:CF13)/'Average totals'!J13</f>
        <v>0</v>
      </c>
      <c r="BW13">
        <f>AVERAGE('Raw Values'!CE13:CG13)/'Average totals'!K13</f>
        <v>0</v>
      </c>
      <c r="BX13">
        <f>AVERAGE('Raw Values'!CF13:CH13)/'Average totals'!L13</f>
        <v>4.5056735857166214E-2</v>
      </c>
      <c r="BY13">
        <f>AVERAGE('Raw Values'!CG13:CI13)/'Average totals'!M13</f>
        <v>7.4125187783896582E-2</v>
      </c>
      <c r="BZ13">
        <f>AVERAGE('Raw Values'!CH13:CJ13)/'Average totals'!N13</f>
        <v>0.10620286795738722</v>
      </c>
      <c r="CA13">
        <f>AVERAGE('Raw Values'!CI13:CK13)/'Average totals'!O13</f>
        <v>9.2017972252962682E-2</v>
      </c>
      <c r="CB13">
        <f>AVERAGE('Raw Values'!CJ13:CL13)/'Average totals'!P13</f>
        <v>8.0672916022951166E-2</v>
      </c>
      <c r="CC13">
        <f>AVERAGE('Raw Values'!CK13:CM13)/'Average totals'!Q13</f>
        <v>5.9758691794764035E-2</v>
      </c>
      <c r="CD13">
        <f>AVERAGE('Raw Values'!CN13:CP13)/'Average totals'!B13</f>
        <v>0</v>
      </c>
      <c r="CE13">
        <f>AVERAGE('Raw Values'!CO13:CQ13)/'Average totals'!C13</f>
        <v>0</v>
      </c>
      <c r="CF13">
        <f>AVERAGE('Raw Values'!CP13:CR13)/'Average totals'!D13</f>
        <v>0</v>
      </c>
      <c r="CG13">
        <f>AVERAGE('Raw Values'!CQ13:CS13)/'Average totals'!E13</f>
        <v>0</v>
      </c>
      <c r="CH13">
        <f>AVERAGE('Raw Values'!CR13:CT13)/'Average totals'!F13</f>
        <v>0</v>
      </c>
      <c r="CI13">
        <f>AVERAGE('Raw Values'!CS13:CU13)/'Average totals'!G13</f>
        <v>0</v>
      </c>
      <c r="CJ13">
        <f>AVERAGE('Raw Values'!CT13:CV13)/'Average totals'!H13</f>
        <v>0</v>
      </c>
      <c r="CK13">
        <f>AVERAGE('Raw Values'!CU13:CW13)/'Average totals'!I13</f>
        <v>0</v>
      </c>
      <c r="CL13">
        <f>AVERAGE('Raw Values'!CV13:CX13)/'Average totals'!J13</f>
        <v>0</v>
      </c>
      <c r="CM13">
        <f>AVERAGE('Raw Values'!CW13:CY13)/'Average totals'!K13</f>
        <v>0</v>
      </c>
      <c r="CN13">
        <f>AVERAGE('Raw Values'!CX13:CZ13)/'Average totals'!L13</f>
        <v>1.1699033078451143E-3</v>
      </c>
      <c r="CO13">
        <f>AVERAGE('Raw Values'!CY13:DA13)/'Average totals'!M13</f>
        <v>8.4971231890802624E-3</v>
      </c>
      <c r="CP13">
        <f>AVERAGE('Raw Values'!CZ13:DB13)/'Average totals'!N13</f>
        <v>1.2224693359342915E-2</v>
      </c>
      <c r="CQ13">
        <f>AVERAGE('Raw Values'!DA13:DC13)/'Average totals'!O13</f>
        <v>1.243279830804137E-2</v>
      </c>
      <c r="CR13">
        <f>AVERAGE('Raw Values'!DB13:DD13)/'Average totals'!P13</f>
        <v>5.6752149765389014E-3</v>
      </c>
      <c r="CS13">
        <f>AVERAGE('Raw Values'!DC13:DE13)/'Average totals'!Q13</f>
        <v>0</v>
      </c>
      <c r="CT13">
        <f>AVERAGE('Raw Values'!DF13:DH13)/'Average totals'!B13</f>
        <v>0</v>
      </c>
      <c r="CU13">
        <f>AVERAGE('Raw Values'!DG13:DI13)/'Average totals'!C13</f>
        <v>0</v>
      </c>
      <c r="CV13">
        <f>AVERAGE('Raw Values'!DH13:DJ13)/'Average totals'!D13</f>
        <v>0</v>
      </c>
      <c r="CW13">
        <f>AVERAGE('Raw Values'!DI13:DK13)/'Average totals'!E13</f>
        <v>0</v>
      </c>
      <c r="CX13">
        <f>AVERAGE('Raw Values'!DJ13:DL13)/'Average totals'!F13</f>
        <v>0</v>
      </c>
      <c r="CY13">
        <f>AVERAGE('Raw Values'!DK13:DM13)/'Average totals'!G13</f>
        <v>0</v>
      </c>
      <c r="CZ13">
        <f>AVERAGE('Raw Values'!DL13:DN13)/'Average totals'!H13</f>
        <v>0</v>
      </c>
      <c r="DA13">
        <f>AVERAGE('Raw Values'!DM13:DO13)/'Average totals'!I13</f>
        <v>0</v>
      </c>
      <c r="DB13">
        <f>AVERAGE('Raw Values'!DN13:DP13)/'Average totals'!J13</f>
        <v>0</v>
      </c>
      <c r="DC13">
        <f>AVERAGE('Raw Values'!DO13:DQ13)/'Average totals'!K13</f>
        <v>0</v>
      </c>
      <c r="DD13">
        <f>AVERAGE('Raw Values'!DP13:DR13)/'Average totals'!L13</f>
        <v>1.1569676298075397E-2</v>
      </c>
      <c r="DE13">
        <f>AVERAGE('Raw Values'!DQ13:DS13)/'Average totals'!M13</f>
        <v>3.489642709274509E-2</v>
      </c>
      <c r="DF13">
        <f>AVERAGE('Raw Values'!DR13:DT13)/'Average totals'!N13</f>
        <v>4.1260180240474092E-2</v>
      </c>
      <c r="DG13">
        <f>AVERAGE('Raw Values'!DS13:DU13)/'Average totals'!O13</f>
        <v>4.1919385470397925E-2</v>
      </c>
      <c r="DH13">
        <f>AVERAGE('Raw Values'!DT13:DV13)/'Average totals'!P13</f>
        <v>2.3813748235938858E-2</v>
      </c>
      <c r="DI13">
        <f>AVERAGE('Raw Values'!DU13:DW13)/'Average totals'!Q13</f>
        <v>1.8219854500170649E-2</v>
      </c>
      <c r="DJ13">
        <f>AVERAGE('Raw Values'!DX13:DZ13)/'Average totals'!B13</f>
        <v>7.389739707528045E-3</v>
      </c>
      <c r="DK13">
        <f>AVERAGE('Raw Values'!DY13:EA13)/'Average totals'!C13</f>
        <v>7.6152764616173839E-3</v>
      </c>
      <c r="DL13">
        <f>AVERAGE('Raw Values'!DZ13:EB13)/'Average totals'!D13</f>
        <v>9.9358640373821538E-3</v>
      </c>
      <c r="DM13">
        <f>AVERAGE('Raw Values'!EA13:EC13)/'Average totals'!E13</f>
        <v>1.3189606952223104E-2</v>
      </c>
      <c r="DN13">
        <f>AVERAGE('Raw Values'!EB13:ED13)/'Average totals'!F13</f>
        <v>3.274329084220496E-2</v>
      </c>
      <c r="DO13">
        <f>AVERAGE('Raw Values'!EC13:EE13)/'Average totals'!G13</f>
        <v>5.0971890212377809E-2</v>
      </c>
      <c r="DP13">
        <f>AVERAGE('Raw Values'!ED13:EF13)/'Average totals'!H13</f>
        <v>6.61022898085106E-2</v>
      </c>
      <c r="DQ13">
        <f>AVERAGE('Raw Values'!EE13:EG13)/'Average totals'!I13</f>
        <v>6.3672100685989372E-2</v>
      </c>
      <c r="DR13">
        <f>AVERAGE('Raw Values'!EF13:EH13)/'Average totals'!J13</f>
        <v>5.4808613135641011E-2</v>
      </c>
      <c r="DS13">
        <f>AVERAGE('Raw Values'!EG13:EI13)/'Average totals'!K13</f>
        <v>4.5400322892270119E-2</v>
      </c>
      <c r="DT13">
        <f>AVERAGE('Raw Values'!EH13:EJ13)/'Average totals'!L13</f>
        <v>3.506125805043029E-2</v>
      </c>
      <c r="DU13">
        <f>AVERAGE('Raw Values'!EI13:EK13)/'Average totals'!M13</f>
        <v>2.8898822061845079E-2</v>
      </c>
      <c r="DV13">
        <f>AVERAGE('Raw Values'!EJ13:EL13)/'Average totals'!N13</f>
        <v>2.6730639101255622E-2</v>
      </c>
      <c r="DW13">
        <f>AVERAGE('Raw Values'!EK13:EM13)/'Average totals'!O13</f>
        <v>2.9325301955132412E-2</v>
      </c>
      <c r="DX13">
        <f>AVERAGE('Raw Values'!EL13:EN13)/'Average totals'!P13</f>
        <v>3.1857434471998222E-2</v>
      </c>
      <c r="DY13">
        <f>AVERAGE('Raw Values'!EM13:EO13)/'Average totals'!Q13</f>
        <v>3.2371318558178645E-2</v>
      </c>
      <c r="DZ13">
        <f>AVERAGE('Raw Values'!EP13:ER13)/'Average totals'!B13</f>
        <v>0</v>
      </c>
      <c r="EA13">
        <f>AVERAGE('Raw Values'!EQ13:ES13)/'Average totals'!C13</f>
        <v>0</v>
      </c>
      <c r="EB13">
        <f>AVERAGE('Raw Values'!ER13:ET13)/'Average totals'!D13</f>
        <v>0</v>
      </c>
      <c r="EC13">
        <f>AVERAGE('Raw Values'!ES13:EU13)/'Average totals'!E13</f>
        <v>0</v>
      </c>
      <c r="ED13">
        <f>AVERAGE('Raw Values'!ET13:EV13)/'Average totals'!F13</f>
        <v>0</v>
      </c>
      <c r="EE13">
        <f>AVERAGE('Raw Values'!EU13:EW13)/'Average totals'!G13</f>
        <v>0</v>
      </c>
      <c r="EF13">
        <f>AVERAGE('Raw Values'!EV13:EX13)/'Average totals'!H13</f>
        <v>0</v>
      </c>
      <c r="EG13">
        <f>AVERAGE('Raw Values'!EW13:EY13)/'Average totals'!I13</f>
        <v>0</v>
      </c>
      <c r="EH13">
        <f>AVERAGE('Raw Values'!EX13:EZ13)/'Average totals'!J13</f>
        <v>0</v>
      </c>
      <c r="EI13">
        <f>AVERAGE('Raw Values'!EY13:FA13)/'Average totals'!K13</f>
        <v>0</v>
      </c>
      <c r="EJ13">
        <f>AVERAGE('Raw Values'!EZ13:FB13)/'Average totals'!L13</f>
        <v>0</v>
      </c>
      <c r="EK13">
        <f>AVERAGE('Raw Values'!FA13:FC13)/'Average totals'!M13</f>
        <v>0</v>
      </c>
      <c r="EL13">
        <f>AVERAGE('Raw Values'!FB13:FD13)/'Average totals'!N13</f>
        <v>0</v>
      </c>
      <c r="EM13">
        <f>AVERAGE('Raw Values'!FC13:FE13)/'Average totals'!O13</f>
        <v>0</v>
      </c>
      <c r="EN13">
        <f>AVERAGE('Raw Values'!FD13:FF13)/'Average totals'!P13</f>
        <v>0</v>
      </c>
      <c r="EO13">
        <f>AVERAGE('Raw Values'!FE13:FG13)/'Average totals'!Q13</f>
        <v>0</v>
      </c>
      <c r="EP13">
        <f>AVERAGE('Raw Values'!FH13:FJ13)/'Average totals'!B13</f>
        <v>3.0277192264752523E-2</v>
      </c>
      <c r="EQ13">
        <f>AVERAGE('Raw Values'!FI13:FK13)/'Average totals'!C13</f>
        <v>3.8313904684743882E-2</v>
      </c>
      <c r="ER13">
        <f>AVERAGE('Raw Values'!FJ13:FL13)/'Average totals'!D13</f>
        <v>4.2153054203727156E-2</v>
      </c>
      <c r="ES13">
        <f>AVERAGE('Raw Values'!FK13:FM13)/'Average totals'!E13</f>
        <v>5.6489063460853563E-2</v>
      </c>
      <c r="ET13">
        <f>AVERAGE('Raw Values'!FL13:FN13)/'Average totals'!F13</f>
        <v>6.3594991574081536E-2</v>
      </c>
      <c r="EU13">
        <f>AVERAGE('Raw Values'!FM13:FO13)/'Average totals'!G13</f>
        <v>7.7720337722449559E-2</v>
      </c>
      <c r="EV13">
        <f>AVERAGE('Raw Values'!FN13:FP13)/'Average totals'!H13</f>
        <v>0.10399278498136913</v>
      </c>
      <c r="EW13">
        <f>AVERAGE('Raw Values'!FO13:FQ13)/'Average totals'!I13</f>
        <v>0.1578238190762111</v>
      </c>
      <c r="EX13">
        <f>AVERAGE('Raw Values'!FP13:FR13)/'Average totals'!J13</f>
        <v>0.20747706851261616</v>
      </c>
      <c r="EY13">
        <f>AVERAGE('Raw Values'!FQ13:FS13)/'Average totals'!K13</f>
        <v>0.25282767913412041</v>
      </c>
      <c r="EZ13">
        <f>AVERAGE('Raw Values'!FR13:FT13)/'Average totals'!L13</f>
        <v>0.31996913314140268</v>
      </c>
      <c r="FA13">
        <f>AVERAGE('Raw Values'!FS13:FU13)/'Average totals'!M13</f>
        <v>0.37194399983137977</v>
      </c>
      <c r="FB13">
        <f>AVERAGE('Raw Values'!FT13:FV13)/'Average totals'!N13</f>
        <v>0.39967855825379883</v>
      </c>
      <c r="FC13">
        <f>AVERAGE('Raw Values'!FU13:FW13)/'Average totals'!O13</f>
        <v>0.39097166050261406</v>
      </c>
      <c r="FD13">
        <f>AVERAGE('Raw Values'!FV13:FX13)/'Average totals'!P13</f>
        <v>0.38862882965353229</v>
      </c>
      <c r="FE13">
        <f>AVERAGE('Raw Values'!FW13:FY13)/'Average totals'!Q13</f>
        <v>0.38218182730918615</v>
      </c>
    </row>
    <row r="14" spans="1:161" x14ac:dyDescent="0.2">
      <c r="A14" t="str">
        <f>'1997_totals_newvars'!A14</f>
        <v>IDAHO</v>
      </c>
      <c r="B14">
        <f>AVERAGE('Raw Values'!B14:D14)/'Average totals'!B14</f>
        <v>0.10814732432863682</v>
      </c>
      <c r="C14">
        <f>AVERAGE('Raw Values'!C14:E14)/'Average totals'!C14</f>
        <v>8.3875003313579152E-2</v>
      </c>
      <c r="D14">
        <f>AVERAGE('Raw Values'!D14:F14)/'Average totals'!D14</f>
        <v>6.000674964532117E-2</v>
      </c>
      <c r="E14">
        <f>AVERAGE('Raw Values'!E14:G14)/'Average totals'!E14</f>
        <v>5.0321219499787788E-2</v>
      </c>
      <c r="F14">
        <f>AVERAGE('Raw Values'!F14:H14)/'Average totals'!F14</f>
        <v>5.1676190468545061E-2</v>
      </c>
      <c r="G14">
        <f>AVERAGE('Raw Values'!G14:I14)/'Average totals'!G14</f>
        <v>5.5591612609314688E-2</v>
      </c>
      <c r="H14">
        <f>AVERAGE('Raw Values'!H14:J14)/'Average totals'!H14</f>
        <v>5.2364871956029575E-2</v>
      </c>
      <c r="I14">
        <f>AVERAGE('Raw Values'!I14:K14)/'Average totals'!I14</f>
        <v>4.8678906564593359E-2</v>
      </c>
      <c r="J14">
        <f>AVERAGE('Raw Values'!J14:L14)/'Average totals'!J14</f>
        <v>0.10382803622265094</v>
      </c>
      <c r="K14">
        <f>AVERAGE('Raw Values'!K14:M14)/'Average totals'!K14</f>
        <v>0.16611268864559367</v>
      </c>
      <c r="L14">
        <f>AVERAGE('Raw Values'!L14:N14)/'Average totals'!L14</f>
        <v>0.24483081437696905</v>
      </c>
      <c r="M14">
        <f>AVERAGE('Raw Values'!M14:O14)/'Average totals'!M14</f>
        <v>0.28578584016451952</v>
      </c>
      <c r="N14">
        <f>AVERAGE('Raw Values'!N14:P14)/'Average totals'!N14</f>
        <v>0.16084210808990251</v>
      </c>
      <c r="O14">
        <f>AVERAGE('Raw Values'!O14:Q14)/'Average totals'!O14</f>
        <v>9.7299175270584043E-2</v>
      </c>
      <c r="P14">
        <f>AVERAGE('Raw Values'!P14:R14)/'Average totals'!P14</f>
        <v>3.1465401661083012E-2</v>
      </c>
      <c r="Q14">
        <f>AVERAGE('Raw Values'!Q14:S14)/'Average totals'!Q14</f>
        <v>0.1139869548705738</v>
      </c>
      <c r="R14">
        <f>AVERAGE('Raw Values'!T14:V14)/'Average totals'!B14</f>
        <v>0.17687869593417269</v>
      </c>
      <c r="S14">
        <f>AVERAGE('Raw Values'!U14:W14)/'Average totals'!C14</f>
        <v>0.11831683864022922</v>
      </c>
      <c r="T14">
        <f>AVERAGE('Raw Values'!V14:X14)/'Average totals'!D14</f>
        <v>8.452701115731466E-2</v>
      </c>
      <c r="U14">
        <f>AVERAGE('Raw Values'!W14:Y14)/'Average totals'!E14</f>
        <v>8.024925638976356E-2</v>
      </c>
      <c r="V14">
        <f>AVERAGE('Raw Values'!X14:Z14)/'Average totals'!F14</f>
        <v>9.9452864411889233E-2</v>
      </c>
      <c r="W14">
        <f>AVERAGE('Raw Values'!Y14:AA14)/'Average totals'!G14</f>
        <v>0.11948343288803127</v>
      </c>
      <c r="X14">
        <f>AVERAGE('Raw Values'!Z14:AB14)/'Average totals'!H14</f>
        <v>0.13458561923574372</v>
      </c>
      <c r="Y14">
        <f>AVERAGE('Raw Values'!AA14:AC14)/'Average totals'!I14</f>
        <v>0.1442597011570268</v>
      </c>
      <c r="Z14">
        <f>AVERAGE('Raw Values'!AB14:AD14)/'Average totals'!J14</f>
        <v>0.13977140634834537</v>
      </c>
      <c r="AA14">
        <f>AVERAGE('Raw Values'!AC14:AE14)/'Average totals'!K14</f>
        <v>0.13211938932212763</v>
      </c>
      <c r="AB14">
        <f>AVERAGE('Raw Values'!AD14:AF14)/'Average totals'!L14</f>
        <v>0.12855998423932938</v>
      </c>
      <c r="AC14">
        <f>AVERAGE('Raw Values'!AE14:AG14)/'Average totals'!M14</f>
        <v>0.14241943775825761</v>
      </c>
      <c r="AD14">
        <f>AVERAGE('Raw Values'!AF14:AH14)/'Average totals'!N14</f>
        <v>0.14611101391952772</v>
      </c>
      <c r="AE14">
        <f>AVERAGE('Raw Values'!AG14:AI14)/'Average totals'!O14</f>
        <v>0.15710954025463347</v>
      </c>
      <c r="AF14">
        <f>AVERAGE('Raw Values'!AH14:AJ14)/'Average totals'!P14</f>
        <v>0.14709813822126333</v>
      </c>
      <c r="AG14">
        <f>AVERAGE('Raw Values'!AI14:AK14)/'Average totals'!Q14</f>
        <v>0.15067560625093529</v>
      </c>
      <c r="AH14">
        <f>AVERAGE('Raw Values'!AL14:AN14)/'Average totals'!B14</f>
        <v>0.12390786591434262</v>
      </c>
      <c r="AI14">
        <f>AVERAGE('Raw Values'!AM14:AO14)/'Average totals'!C14</f>
        <v>0.15917368944001353</v>
      </c>
      <c r="AJ14">
        <f>AVERAGE('Raw Values'!AN14:AP14)/'Average totals'!D14</f>
        <v>0.19029399754638374</v>
      </c>
      <c r="AK14">
        <f>AVERAGE('Raw Values'!AO14:AQ14)/'Average totals'!E14</f>
        <v>0.20584075402527749</v>
      </c>
      <c r="AL14">
        <f>AVERAGE('Raw Values'!AP14:AR14)/'Average totals'!F14</f>
        <v>0.21162561304851879</v>
      </c>
      <c r="AM14">
        <f>AVERAGE('Raw Values'!AQ14:AS14)/'Average totals'!G14</f>
        <v>0.19794084969178977</v>
      </c>
      <c r="AN14">
        <f>AVERAGE('Raw Values'!AR14:AT14)/'Average totals'!H14</f>
        <v>0.18605747796657657</v>
      </c>
      <c r="AO14">
        <f>AVERAGE('Raw Values'!AS14:AU14)/'Average totals'!I14</f>
        <v>0.18156470141196612</v>
      </c>
      <c r="AP14">
        <f>AVERAGE('Raw Values'!AT14:AV14)/'Average totals'!J14</f>
        <v>0.2001924119379869</v>
      </c>
      <c r="AQ14">
        <f>AVERAGE('Raw Values'!AU14:AW14)/'Average totals'!K14</f>
        <v>0.21003276411248725</v>
      </c>
      <c r="AR14">
        <f>AVERAGE('Raw Values'!AV14:AX14)/'Average totals'!L14</f>
        <v>0.21138376710906362</v>
      </c>
      <c r="AS14">
        <f>AVERAGE('Raw Values'!AW14:AY14)/'Average totals'!M14</f>
        <v>0.16030997819186008</v>
      </c>
      <c r="AT14">
        <f>AVERAGE('Raw Values'!AX14:AZ14)/'Average totals'!N14</f>
        <v>0.1540933961085772</v>
      </c>
      <c r="AU14">
        <f>AVERAGE('Raw Values'!AY14:BA14)/'Average totals'!O14</f>
        <v>0.1733986965200737</v>
      </c>
      <c r="AV14">
        <f>AVERAGE('Raw Values'!AZ14:BB14)/'Average totals'!P14</f>
        <v>0.23602132380171773</v>
      </c>
      <c r="AW14">
        <f>AVERAGE('Raw Values'!BA14:BC14)/'Average totals'!Q14</f>
        <v>0.24790785642755636</v>
      </c>
      <c r="AX14">
        <f>AVERAGE('Raw Values'!BD14:BF14)/'Average totals'!B14</f>
        <v>0.46884601436681189</v>
      </c>
      <c r="AY14">
        <f>AVERAGE('Raw Values'!BE14:BG14)/'Average totals'!C14</f>
        <v>0.39918976997840344</v>
      </c>
      <c r="AZ14">
        <f>AVERAGE('Raw Values'!BF14:BH14)/'Average totals'!D14</f>
        <v>0.37807588353729032</v>
      </c>
      <c r="BA14">
        <f>AVERAGE('Raw Values'!BG14:BI14)/'Average totals'!E14</f>
        <v>0.31187068010008145</v>
      </c>
      <c r="BB14">
        <f>AVERAGE('Raw Values'!BH14:BJ14)/'Average totals'!F14</f>
        <v>0.29469357915975081</v>
      </c>
      <c r="BC14">
        <f>AVERAGE('Raw Values'!BI14:BK14)/'Average totals'!G14</f>
        <v>0.31071208721992288</v>
      </c>
      <c r="BD14">
        <f>AVERAGE('Raw Values'!BJ14:BL14)/'Average totals'!H14</f>
        <v>0.32961083707054178</v>
      </c>
      <c r="BE14">
        <f>AVERAGE('Raw Values'!BK14:BM14)/'Average totals'!I14</f>
        <v>0.31618761009752733</v>
      </c>
      <c r="BF14">
        <f>AVERAGE('Raw Values'!BL14:BN14)/'Average totals'!J14</f>
        <v>0.23670798259484224</v>
      </c>
      <c r="BG14">
        <f>AVERAGE('Raw Values'!BM14:BO14)/'Average totals'!K14</f>
        <v>0.15561051552548999</v>
      </c>
      <c r="BH14">
        <f>AVERAGE('Raw Values'!BN14:BP14)/'Average totals'!L14</f>
        <v>0.11226056733749114</v>
      </c>
      <c r="BI14">
        <f>AVERAGE('Raw Values'!BO14:BQ14)/'Average totals'!M14</f>
        <v>8.7222802484776332E-2</v>
      </c>
      <c r="BJ14">
        <f>AVERAGE('Raw Values'!BP14:BR14)/'Average totals'!N14</f>
        <v>8.0833821789879787E-2</v>
      </c>
      <c r="BK14">
        <f>AVERAGE('Raw Values'!BQ14:BS14)/'Average totals'!O14</f>
        <v>8.7899341168662798E-2</v>
      </c>
      <c r="BL14">
        <f>AVERAGE('Raw Values'!BR14:BT14)/'Average totals'!P14</f>
        <v>8.9579739593227695E-2</v>
      </c>
      <c r="BM14">
        <f>AVERAGE('Raw Values'!BS14:BU14)/'Average totals'!Q14</f>
        <v>9.4413538956896206E-2</v>
      </c>
      <c r="BN14">
        <f>AVERAGE('Raw Values'!BV14:BX14)/'Average totals'!B14</f>
        <v>0</v>
      </c>
      <c r="BO14">
        <f>AVERAGE('Raw Values'!BW14:BY14)/'Average totals'!C14</f>
        <v>4.9873137548298876E-2</v>
      </c>
      <c r="BP14">
        <f>AVERAGE('Raw Values'!BX14:BZ14)/'Average totals'!D14</f>
        <v>8.1120743546118923E-2</v>
      </c>
      <c r="BQ14">
        <f>AVERAGE('Raw Values'!BY14:CA14)/'Average totals'!E14</f>
        <v>0.11578980592242194</v>
      </c>
      <c r="BR14">
        <f>AVERAGE('Raw Values'!BZ14:CB14)/'Average totals'!F14</f>
        <v>0.12550572214574876</v>
      </c>
      <c r="BS14">
        <f>AVERAGE('Raw Values'!CA14:CC14)/'Average totals'!G14</f>
        <v>8.4149154061170628E-2</v>
      </c>
      <c r="BT14">
        <f>AVERAGE('Raw Values'!CB14:CD14)/'Average totals'!H14</f>
        <v>6.1692863382834362E-2</v>
      </c>
      <c r="BU14">
        <f>AVERAGE('Raw Values'!CC14:CE14)/'Average totals'!I14</f>
        <v>2.8570213059537782E-2</v>
      </c>
      <c r="BV14">
        <f>AVERAGE('Raw Values'!CD14:CF14)/'Average totals'!J14</f>
        <v>4.8722385686969842E-2</v>
      </c>
      <c r="BW14">
        <f>AVERAGE('Raw Values'!CE14:CG14)/'Average totals'!K14</f>
        <v>5.5234576640168807E-2</v>
      </c>
      <c r="BX14">
        <f>AVERAGE('Raw Values'!CF14:CH14)/'Average totals'!L14</f>
        <v>4.909462226354671E-2</v>
      </c>
      <c r="BY14">
        <f>AVERAGE('Raw Values'!CG14:CI14)/'Average totals'!M14</f>
        <v>4.2574388181104497E-2</v>
      </c>
      <c r="BZ14">
        <f>AVERAGE('Raw Values'!CH14:CJ14)/'Average totals'!N14</f>
        <v>-6.1600640392735235E-3</v>
      </c>
      <c r="CA14">
        <f>AVERAGE('Raw Values'!CI14:CK14)/'Average totals'!O14</f>
        <v>-1.3017035980752059E-2</v>
      </c>
      <c r="CB14">
        <f>AVERAGE('Raw Values'!CJ14:CL14)/'Average totals'!P14</f>
        <v>-1.5793551534178114E-2</v>
      </c>
      <c r="CC14">
        <f>AVERAGE('Raw Values'!CK14:CM14)/'Average totals'!Q14</f>
        <v>8.8194073443619309E-3</v>
      </c>
      <c r="CD14">
        <f>AVERAGE('Raw Values'!CN14:CP14)/'Average totals'!B14</f>
        <v>0</v>
      </c>
      <c r="CE14">
        <f>AVERAGE('Raw Values'!CO14:CQ14)/'Average totals'!C14</f>
        <v>0</v>
      </c>
      <c r="CF14">
        <f>AVERAGE('Raw Values'!CP14:CR14)/'Average totals'!D14</f>
        <v>0</v>
      </c>
      <c r="CG14">
        <f>AVERAGE('Raw Values'!CQ14:CS14)/'Average totals'!E14</f>
        <v>0</v>
      </c>
      <c r="CH14">
        <f>AVERAGE('Raw Values'!CR14:CT14)/'Average totals'!F14</f>
        <v>0</v>
      </c>
      <c r="CI14">
        <f>AVERAGE('Raw Values'!CS14:CU14)/'Average totals'!G14</f>
        <v>0</v>
      </c>
      <c r="CJ14">
        <f>AVERAGE('Raw Values'!CT14:CV14)/'Average totals'!H14</f>
        <v>0</v>
      </c>
      <c r="CK14">
        <f>AVERAGE('Raw Values'!CU14:CW14)/'Average totals'!I14</f>
        <v>3.433527535315857E-2</v>
      </c>
      <c r="CL14">
        <f>AVERAGE('Raw Values'!CV14:CX14)/'Average totals'!J14</f>
        <v>5.7423838789075893E-2</v>
      </c>
      <c r="CM14">
        <f>AVERAGE('Raw Values'!CW14:CY14)/'Average totals'!K14</f>
        <v>7.8334536914465888E-2</v>
      </c>
      <c r="CN14">
        <f>AVERAGE('Raw Values'!CX14:CZ14)/'Average totals'!L14</f>
        <v>5.631552560455489E-2</v>
      </c>
      <c r="CO14">
        <f>AVERAGE('Raw Values'!CY14:DA14)/'Average totals'!M14</f>
        <v>4.6492990920344868E-2</v>
      </c>
      <c r="CP14">
        <f>AVERAGE('Raw Values'!CZ14:DB14)/'Average totals'!N14</f>
        <v>0.18488131203060496</v>
      </c>
      <c r="CQ14">
        <f>AVERAGE('Raw Values'!DA14:DC14)/'Average totals'!O14</f>
        <v>0.21921972321948902</v>
      </c>
      <c r="CR14">
        <f>AVERAGE('Raw Values'!DB14:DD14)/'Average totals'!P14</f>
        <v>0.25548677310978568</v>
      </c>
      <c r="CS14">
        <f>AVERAGE('Raw Values'!DC14:DE14)/'Average totals'!Q14</f>
        <v>0.16353765364411221</v>
      </c>
      <c r="CT14">
        <f>AVERAGE('Raw Values'!DF14:DH14)/'Average totals'!B14</f>
        <v>0</v>
      </c>
      <c r="CU14">
        <f>AVERAGE('Raw Values'!DG14:DI14)/'Average totals'!C14</f>
        <v>2.1919673269419532E-2</v>
      </c>
      <c r="CV14">
        <f>AVERAGE('Raw Values'!DH14:DJ14)/'Average totals'!D14</f>
        <v>3.3332668289205315E-2</v>
      </c>
      <c r="CW14">
        <f>AVERAGE('Raw Values'!DI14:DK14)/'Average totals'!E14</f>
        <v>4.3124645214254312E-2</v>
      </c>
      <c r="CX14">
        <f>AVERAGE('Raw Values'!DJ14:DL14)/'Average totals'!F14</f>
        <v>3.9372403687045046E-2</v>
      </c>
      <c r="CY14">
        <f>AVERAGE('Raw Values'!DK14:DM14)/'Average totals'!G14</f>
        <v>3.8458749841879157E-2</v>
      </c>
      <c r="CZ14">
        <f>AVERAGE('Raw Values'!DL14:DN14)/'Average totals'!H14</f>
        <v>4.1915861457746138E-2</v>
      </c>
      <c r="DA14">
        <f>AVERAGE('Raw Values'!DM14:DO14)/'Average totals'!I14</f>
        <v>4.3578840826573997E-2</v>
      </c>
      <c r="DB14">
        <f>AVERAGE('Raw Values'!DN14:DP14)/'Average totals'!J14</f>
        <v>3.7338191221346052E-2</v>
      </c>
      <c r="DC14">
        <f>AVERAGE('Raw Values'!DO14:DQ14)/'Average totals'!K14</f>
        <v>3.1553297878843624E-2</v>
      </c>
      <c r="DD14">
        <f>AVERAGE('Raw Values'!DP14:DR14)/'Average totals'!L14</f>
        <v>2.8407490643027437E-2</v>
      </c>
      <c r="DE14">
        <f>AVERAGE('Raw Values'!DQ14:DS14)/'Average totals'!M14</f>
        <v>4.2750358800046726E-2</v>
      </c>
      <c r="DF14">
        <f>AVERAGE('Raw Values'!DR14:DT14)/'Average totals'!N14</f>
        <v>2.8071117594784804E-2</v>
      </c>
      <c r="DG14">
        <f>AVERAGE('Raw Values'!DS14:DU14)/'Average totals'!O14</f>
        <v>2.7508450517781381E-2</v>
      </c>
      <c r="DH14">
        <f>AVERAGE('Raw Values'!DT14:DV14)/'Average totals'!P14</f>
        <v>2.3967033406320309E-2</v>
      </c>
      <c r="DI14">
        <f>AVERAGE('Raw Values'!DU14:DW14)/'Average totals'!Q14</f>
        <v>4.5425638629468398E-2</v>
      </c>
      <c r="DJ14">
        <f>AVERAGE('Raw Values'!DX14:DZ14)/'Average totals'!B14</f>
        <v>8.812865746266127E-2</v>
      </c>
      <c r="DK14">
        <f>AVERAGE('Raw Values'!DY14:EA14)/'Average totals'!C14</f>
        <v>8.1087073566947193E-2</v>
      </c>
      <c r="DL14">
        <f>AVERAGE('Raw Values'!DZ14:EB14)/'Average totals'!D14</f>
        <v>5.693972604953601E-2</v>
      </c>
      <c r="DM14">
        <f>AVERAGE('Raw Values'!EA14:EC14)/'Average totals'!E14</f>
        <v>4.3509446018170479E-2</v>
      </c>
      <c r="DN14">
        <f>AVERAGE('Raw Values'!EB14:ED14)/'Average totals'!F14</f>
        <v>3.1794226023007292E-2</v>
      </c>
      <c r="DO14">
        <f>AVERAGE('Raw Values'!EC14:EE14)/'Average totals'!G14</f>
        <v>4.1804778760999133E-2</v>
      </c>
      <c r="DP14">
        <f>AVERAGE('Raw Values'!ED14:EF14)/'Average totals'!H14</f>
        <v>4.1484147690087271E-2</v>
      </c>
      <c r="DQ14">
        <f>AVERAGE('Raw Values'!EE14:EG14)/'Average totals'!I14</f>
        <v>4.2643360678790328E-2</v>
      </c>
      <c r="DR14">
        <f>AVERAGE('Raw Values'!EF14:EH14)/'Average totals'!J14</f>
        <v>2.9499408968329914E-2</v>
      </c>
      <c r="DS14">
        <f>AVERAGE('Raw Values'!EG14:EI14)/'Average totals'!K14</f>
        <v>3.0551622819236873E-2</v>
      </c>
      <c r="DT14">
        <f>AVERAGE('Raw Values'!EH14:EJ14)/'Average totals'!L14</f>
        <v>3.2016013327111702E-2</v>
      </c>
      <c r="DU14">
        <f>AVERAGE('Raw Values'!EI14:EK14)/'Average totals'!M14</f>
        <v>3.3777750435134889E-2</v>
      </c>
      <c r="DV14">
        <f>AVERAGE('Raw Values'!EJ14:EL14)/'Average totals'!N14</f>
        <v>5.250524775544918E-2</v>
      </c>
      <c r="DW14">
        <f>AVERAGE('Raw Values'!EK14:EM14)/'Average totals'!O14</f>
        <v>5.1031104517662636E-2</v>
      </c>
      <c r="DX14">
        <f>AVERAGE('Raw Values'!EL14:EN14)/'Average totals'!P14</f>
        <v>4.6860801677481058E-2</v>
      </c>
      <c r="DY14">
        <f>AVERAGE('Raw Values'!EM14:EO14)/'Average totals'!Q14</f>
        <v>2.8591183018511011E-2</v>
      </c>
      <c r="DZ14">
        <f>AVERAGE('Raw Values'!EP14:ER14)/'Average totals'!B14</f>
        <v>0</v>
      </c>
      <c r="EA14">
        <f>AVERAGE('Raw Values'!EQ14:ES14)/'Average totals'!C14</f>
        <v>0</v>
      </c>
      <c r="EB14">
        <f>AVERAGE('Raw Values'!ER14:ET14)/'Average totals'!D14</f>
        <v>0</v>
      </c>
      <c r="EC14">
        <f>AVERAGE('Raw Values'!ES14:EU14)/'Average totals'!E14</f>
        <v>0</v>
      </c>
      <c r="ED14">
        <f>AVERAGE('Raw Values'!ET14:EV14)/'Average totals'!F14</f>
        <v>0</v>
      </c>
      <c r="EE14">
        <f>AVERAGE('Raw Values'!EU14:EW14)/'Average totals'!G14</f>
        <v>0</v>
      </c>
      <c r="EF14">
        <f>AVERAGE('Raw Values'!EV14:EX14)/'Average totals'!H14</f>
        <v>0</v>
      </c>
      <c r="EG14">
        <f>AVERAGE('Raw Values'!EW14:EY14)/'Average totals'!I14</f>
        <v>0</v>
      </c>
      <c r="EH14">
        <f>AVERAGE('Raw Values'!EX14:EZ14)/'Average totals'!J14</f>
        <v>0</v>
      </c>
      <c r="EI14">
        <f>AVERAGE('Raw Values'!EY14:FA14)/'Average totals'!K14</f>
        <v>0</v>
      </c>
      <c r="EJ14">
        <f>AVERAGE('Raw Values'!EZ14:FB14)/'Average totals'!L14</f>
        <v>0</v>
      </c>
      <c r="EK14">
        <f>AVERAGE('Raw Values'!FA14:FC14)/'Average totals'!M14</f>
        <v>0</v>
      </c>
      <c r="EL14">
        <f>AVERAGE('Raw Values'!FB14:FD14)/'Average totals'!N14</f>
        <v>0</v>
      </c>
      <c r="EM14">
        <f>AVERAGE('Raw Values'!FC14:FE14)/'Average totals'!O14</f>
        <v>0</v>
      </c>
      <c r="EN14">
        <f>AVERAGE('Raw Values'!FD14:FF14)/'Average totals'!P14</f>
        <v>0</v>
      </c>
      <c r="EO14">
        <f>AVERAGE('Raw Values'!FE14:FG14)/'Average totals'!Q14</f>
        <v>0</v>
      </c>
      <c r="EP14">
        <f>AVERAGE('Raw Values'!FH14:FJ14)/'Average totals'!B14</f>
        <v>3.409144199337464E-2</v>
      </c>
      <c r="EQ14">
        <f>AVERAGE('Raw Values'!FI14:FK14)/'Average totals'!C14</f>
        <v>8.6564814243109078E-2</v>
      </c>
      <c r="ER14">
        <f>AVERAGE('Raw Values'!FJ14:FL14)/'Average totals'!D14</f>
        <v>0.11570322022882992</v>
      </c>
      <c r="ES14">
        <f>AVERAGE('Raw Values'!FK14:FM14)/'Average totals'!E14</f>
        <v>0.14929419283024298</v>
      </c>
      <c r="ET14">
        <f>AVERAGE('Raw Values'!FL14:FN14)/'Average totals'!F14</f>
        <v>0.14587940105549493</v>
      </c>
      <c r="EU14">
        <f>AVERAGE('Raw Values'!FM14:FO14)/'Average totals'!G14</f>
        <v>0.15185933492689244</v>
      </c>
      <c r="EV14">
        <f>AVERAGE('Raw Values'!FN14:FP14)/'Average totals'!H14</f>
        <v>0.15228832124044053</v>
      </c>
      <c r="EW14">
        <f>AVERAGE('Raw Values'!FO14:FQ14)/'Average totals'!I14</f>
        <v>0.16018139085082572</v>
      </c>
      <c r="EX14">
        <f>AVERAGE('Raw Values'!FP14:FR14)/'Average totals'!J14</f>
        <v>0.14651633823045287</v>
      </c>
      <c r="EY14">
        <f>AVERAGE('Raw Values'!FQ14:FS14)/'Average totals'!K14</f>
        <v>0.14045060814158633</v>
      </c>
      <c r="EZ14">
        <f>AVERAGE('Raw Values'!FR14:FT14)/'Average totals'!L14</f>
        <v>0.13713121509890608</v>
      </c>
      <c r="FA14">
        <f>AVERAGE('Raw Values'!FS14:FU14)/'Average totals'!M14</f>
        <v>0.15866645306395552</v>
      </c>
      <c r="FB14">
        <f>AVERAGE('Raw Values'!FT14:FV14)/'Average totals'!N14</f>
        <v>0.19882204675054738</v>
      </c>
      <c r="FC14">
        <f>AVERAGE('Raw Values'!FU14:FW14)/'Average totals'!O14</f>
        <v>0.19955100451186494</v>
      </c>
      <c r="FD14">
        <f>AVERAGE('Raw Values'!FV14:FX14)/'Average totals'!P14</f>
        <v>0.18531434006329928</v>
      </c>
      <c r="FE14">
        <f>AVERAGE('Raw Values'!FW14:FY14)/'Average totals'!Q14</f>
        <v>0.14664216085758486</v>
      </c>
    </row>
    <row r="15" spans="1:161" x14ac:dyDescent="0.2">
      <c r="A15" t="str">
        <f>'1997_totals_newvars'!A15</f>
        <v>ILLINOIS</v>
      </c>
      <c r="B15">
        <f>AVERAGE('Raw Values'!B15:D15)/'Average totals'!B15</f>
        <v>0.11852315217578123</v>
      </c>
      <c r="C15">
        <f>AVERAGE('Raw Values'!C15:E15)/'Average totals'!C15</f>
        <v>0.11647280991520927</v>
      </c>
      <c r="D15">
        <f>AVERAGE('Raw Values'!D15:F15)/'Average totals'!D15</f>
        <v>8.1383840856694353E-2</v>
      </c>
      <c r="E15">
        <f>AVERAGE('Raw Values'!E15:G15)/'Average totals'!E15</f>
        <v>5.7928220314335442E-2</v>
      </c>
      <c r="F15">
        <f>AVERAGE('Raw Values'!F15:H15)/'Average totals'!F15</f>
        <v>3.3183627181112195E-2</v>
      </c>
      <c r="G15">
        <f>AVERAGE('Raw Values'!G15:I15)/'Average totals'!G15</f>
        <v>2.9773854544976837E-2</v>
      </c>
      <c r="H15">
        <f>AVERAGE('Raw Values'!H15:J15)/'Average totals'!H15</f>
        <v>2.3799729157463024E-2</v>
      </c>
      <c r="I15">
        <f>AVERAGE('Raw Values'!I15:K15)/'Average totals'!I15</f>
        <v>2.3525691650941573E-2</v>
      </c>
      <c r="J15">
        <f>AVERAGE('Raw Values'!J15:L15)/'Average totals'!J15</f>
        <v>2.5809157591525054E-2</v>
      </c>
      <c r="K15">
        <f>AVERAGE('Raw Values'!K15:M15)/'Average totals'!K15</f>
        <v>2.6676836136780676E-2</v>
      </c>
      <c r="L15">
        <f>AVERAGE('Raw Values'!L15:N15)/'Average totals'!L15</f>
        <v>2.6677492463597907E-2</v>
      </c>
      <c r="M15">
        <f>AVERAGE('Raw Values'!M15:O15)/'Average totals'!M15</f>
        <v>2.5766789100252485E-2</v>
      </c>
      <c r="N15">
        <f>AVERAGE('Raw Values'!N15:P15)/'Average totals'!N15</f>
        <v>2.5602006442534672E-2</v>
      </c>
      <c r="O15">
        <f>AVERAGE('Raw Values'!O15:Q15)/'Average totals'!O15</f>
        <v>2.6511576604222892E-2</v>
      </c>
      <c r="P15">
        <f>AVERAGE('Raw Values'!P15:R15)/'Average totals'!P15</f>
        <v>2.5674043006555597E-2</v>
      </c>
      <c r="Q15">
        <f>AVERAGE('Raw Values'!Q15:S15)/'Average totals'!Q15</f>
        <v>2.4253748731544313E-2</v>
      </c>
      <c r="R15">
        <f>AVERAGE('Raw Values'!T15:V15)/'Average totals'!B15</f>
        <v>0.65208148508207708</v>
      </c>
      <c r="S15">
        <f>AVERAGE('Raw Values'!U15:W15)/'Average totals'!C15</f>
        <v>0.50765997875842117</v>
      </c>
      <c r="T15">
        <f>AVERAGE('Raw Values'!V15:X15)/'Average totals'!D15</f>
        <v>0.33076247270831621</v>
      </c>
      <c r="U15">
        <f>AVERAGE('Raw Values'!W15:Y15)/'Average totals'!E15</f>
        <v>0.1938086002507042</v>
      </c>
      <c r="V15">
        <f>AVERAGE('Raw Values'!X15:Z15)/'Average totals'!F15</f>
        <v>0.14701229411585806</v>
      </c>
      <c r="W15">
        <f>AVERAGE('Raw Values'!Y15:AA15)/'Average totals'!G15</f>
        <v>0.12215775661944736</v>
      </c>
      <c r="X15">
        <f>AVERAGE('Raw Values'!Z15:AB15)/'Average totals'!H15</f>
        <v>0.11416617286137218</v>
      </c>
      <c r="Y15">
        <f>AVERAGE('Raw Values'!AA15:AC15)/'Average totals'!I15</f>
        <v>0.11690706015550598</v>
      </c>
      <c r="Z15">
        <f>AVERAGE('Raw Values'!AB15:AD15)/'Average totals'!J15</f>
        <v>0.11027096814124178</v>
      </c>
      <c r="AA15">
        <f>AVERAGE('Raw Values'!AC15:AE15)/'Average totals'!K15</f>
        <v>8.9216738730235251E-2</v>
      </c>
      <c r="AB15">
        <f>AVERAGE('Raw Values'!AD15:AF15)/'Average totals'!L15</f>
        <v>6.6845810333987773E-2</v>
      </c>
      <c r="AC15">
        <f>AVERAGE('Raw Values'!AE15:AG15)/'Average totals'!M15</f>
        <v>5.5896976979168234E-2</v>
      </c>
      <c r="AD15">
        <f>AVERAGE('Raw Values'!AF15:AH15)/'Average totals'!N15</f>
        <v>6.4256183932246899E-2</v>
      </c>
      <c r="AE15">
        <f>AVERAGE('Raw Values'!AG15:AI15)/'Average totals'!O15</f>
        <v>8.0834254913953227E-2</v>
      </c>
      <c r="AF15">
        <f>AVERAGE('Raw Values'!AH15:AJ15)/'Average totals'!P15</f>
        <v>8.5902043731780189E-2</v>
      </c>
      <c r="AG15">
        <f>AVERAGE('Raw Values'!AI15:AK15)/'Average totals'!Q15</f>
        <v>8.0152745807224021E-2</v>
      </c>
      <c r="AH15">
        <f>AVERAGE('Raw Values'!AL15:AN15)/'Average totals'!B15</f>
        <v>0.14890102947142039</v>
      </c>
      <c r="AI15">
        <f>AVERAGE('Raw Values'!AM15:AO15)/'Average totals'!C15</f>
        <v>0.22000114752680949</v>
      </c>
      <c r="AJ15">
        <f>AVERAGE('Raw Values'!AN15:AP15)/'Average totals'!D15</f>
        <v>0.30865011446678103</v>
      </c>
      <c r="AK15">
        <f>AVERAGE('Raw Values'!AO15:AQ15)/'Average totals'!E15</f>
        <v>0.34858268183384605</v>
      </c>
      <c r="AL15">
        <f>AVERAGE('Raw Values'!AP15:AR15)/'Average totals'!F15</f>
        <v>0.35163022536317551</v>
      </c>
      <c r="AM15">
        <f>AVERAGE('Raw Values'!AQ15:AS15)/'Average totals'!G15</f>
        <v>0.36526000205053927</v>
      </c>
      <c r="AN15">
        <f>AVERAGE('Raw Values'!AR15:AT15)/'Average totals'!H15</f>
        <v>0.38383607582982676</v>
      </c>
      <c r="AO15">
        <f>AVERAGE('Raw Values'!AS15:AU15)/'Average totals'!I15</f>
        <v>0.39274376855802634</v>
      </c>
      <c r="AP15">
        <f>AVERAGE('Raw Values'!AT15:AV15)/'Average totals'!J15</f>
        <v>0.39313035249036704</v>
      </c>
      <c r="AQ15">
        <f>AVERAGE('Raw Values'!AU15:AW15)/'Average totals'!K15</f>
        <v>0.39503670946792313</v>
      </c>
      <c r="AR15">
        <f>AVERAGE('Raw Values'!AV15:AX15)/'Average totals'!L15</f>
        <v>0.40705138989942646</v>
      </c>
      <c r="AS15">
        <f>AVERAGE('Raw Values'!AW15:AY15)/'Average totals'!M15</f>
        <v>0.40732770283829078</v>
      </c>
      <c r="AT15">
        <f>AVERAGE('Raw Values'!AX15:AZ15)/'Average totals'!N15</f>
        <v>0.42480307496934722</v>
      </c>
      <c r="AU15">
        <f>AVERAGE('Raw Values'!AY15:BA15)/'Average totals'!O15</f>
        <v>0.45393543300142253</v>
      </c>
      <c r="AV15">
        <f>AVERAGE('Raw Values'!AZ15:BB15)/'Average totals'!P15</f>
        <v>0.51272851910407002</v>
      </c>
      <c r="AW15">
        <f>AVERAGE('Raw Values'!BA15:BC15)/'Average totals'!Q15</f>
        <v>0.55522817573794969</v>
      </c>
      <c r="AX15">
        <f>AVERAGE('Raw Values'!BD15:BF15)/'Average totals'!B15</f>
        <v>0</v>
      </c>
      <c r="AY15">
        <f>AVERAGE('Raw Values'!BE15:BG15)/'Average totals'!C15</f>
        <v>5.4941011389066922E-2</v>
      </c>
      <c r="AZ15">
        <f>AVERAGE('Raw Values'!BF15:BH15)/'Average totals'!D15</f>
        <v>0.10778806343928017</v>
      </c>
      <c r="BA15">
        <f>AVERAGE('Raw Values'!BG15:BI15)/'Average totals'!E15</f>
        <v>0.15893421567210239</v>
      </c>
      <c r="BB15">
        <f>AVERAGE('Raw Values'!BH15:BJ15)/'Average totals'!F15</f>
        <v>0.17083224297478464</v>
      </c>
      <c r="BC15">
        <f>AVERAGE('Raw Values'!BI15:BK15)/'Average totals'!G15</f>
        <v>0.1855056096298876</v>
      </c>
      <c r="BD15">
        <f>AVERAGE('Raw Values'!BJ15:BL15)/'Average totals'!H15</f>
        <v>0.18678818018550847</v>
      </c>
      <c r="BE15">
        <f>AVERAGE('Raw Values'!BK15:BM15)/'Average totals'!I15</f>
        <v>0.17506396734070959</v>
      </c>
      <c r="BF15">
        <f>AVERAGE('Raw Values'!BL15:BN15)/'Average totals'!J15</f>
        <v>0.17050412648251934</v>
      </c>
      <c r="BG15">
        <f>AVERAGE('Raw Values'!BM15:BO15)/'Average totals'!K15</f>
        <v>0.17339426347132716</v>
      </c>
      <c r="BH15">
        <f>AVERAGE('Raw Values'!BN15:BP15)/'Average totals'!L15</f>
        <v>0.16994739962846614</v>
      </c>
      <c r="BI15">
        <f>AVERAGE('Raw Values'!BO15:BQ15)/'Average totals'!M15</f>
        <v>0.13741287044693423</v>
      </c>
      <c r="BJ15">
        <f>AVERAGE('Raw Values'!BP15:BR15)/'Average totals'!N15</f>
        <v>0.11031540712713911</v>
      </c>
      <c r="BK15">
        <f>AVERAGE('Raw Values'!BQ15:BS15)/'Average totals'!O15</f>
        <v>8.7954278576371378E-2</v>
      </c>
      <c r="BL15">
        <f>AVERAGE('Raw Values'!BR15:BT15)/'Average totals'!P15</f>
        <v>7.9894827133955695E-2</v>
      </c>
      <c r="BM15">
        <f>AVERAGE('Raw Values'!BS15:BU15)/'Average totals'!Q15</f>
        <v>7.2063538873816557E-2</v>
      </c>
      <c r="BN15">
        <f>AVERAGE('Raw Values'!BV15:BX15)/'Average totals'!B15</f>
        <v>0</v>
      </c>
      <c r="BO15">
        <f>AVERAGE('Raw Values'!BW15:BY15)/'Average totals'!C15</f>
        <v>3.5017518828293751E-4</v>
      </c>
      <c r="BP15">
        <f>AVERAGE('Raw Values'!BX15:BZ15)/'Average totals'!D15</f>
        <v>6.2304805539586754E-4</v>
      </c>
      <c r="BQ15">
        <f>AVERAGE('Raw Values'!BY15:CA15)/'Average totals'!E15</f>
        <v>8.7285048466535765E-4</v>
      </c>
      <c r="BR15">
        <f>AVERAGE('Raw Values'!BZ15:CB15)/'Average totals'!F15</f>
        <v>9.1902090964109454E-4</v>
      </c>
      <c r="BS15">
        <f>AVERAGE('Raw Values'!CA15:CC15)/'Average totals'!G15</f>
        <v>9.80460160852719E-4</v>
      </c>
      <c r="BT15">
        <f>AVERAGE('Raw Values'!CB15:CD15)/'Average totals'!H15</f>
        <v>1.1180689576375993E-3</v>
      </c>
      <c r="BU15">
        <f>AVERAGE('Raw Values'!CC15:CE15)/'Average totals'!I15</f>
        <v>1.1161492201125466E-3</v>
      </c>
      <c r="BV15">
        <f>AVERAGE('Raw Values'!CD15:CF15)/'Average totals'!J15</f>
        <v>1.0338027208514893E-3</v>
      </c>
      <c r="BW15">
        <f>AVERAGE('Raw Values'!CE15:CG15)/'Average totals'!K15</f>
        <v>6.3809213982669898E-4</v>
      </c>
      <c r="BX15">
        <f>AVERAGE('Raw Values'!CF15:CH15)/'Average totals'!L15</f>
        <v>2.4618090135915759E-4</v>
      </c>
      <c r="BY15">
        <f>AVERAGE('Raw Values'!CG15:CI15)/'Average totals'!M15</f>
        <v>0</v>
      </c>
      <c r="BZ15">
        <f>AVERAGE('Raw Values'!CH15:CJ15)/'Average totals'!N15</f>
        <v>0</v>
      </c>
      <c r="CA15">
        <f>AVERAGE('Raw Values'!CI15:CK15)/'Average totals'!O15</f>
        <v>0</v>
      </c>
      <c r="CB15">
        <f>AVERAGE('Raw Values'!CJ15:CL15)/'Average totals'!P15</f>
        <v>0</v>
      </c>
      <c r="CC15">
        <f>AVERAGE('Raw Values'!CK15:CM15)/'Average totals'!Q15</f>
        <v>0</v>
      </c>
      <c r="CD15">
        <f>AVERAGE('Raw Values'!CN15:CP15)/'Average totals'!B15</f>
        <v>0</v>
      </c>
      <c r="CE15">
        <f>AVERAGE('Raw Values'!CO15:CQ15)/'Average totals'!C15</f>
        <v>0</v>
      </c>
      <c r="CF15">
        <f>AVERAGE('Raw Values'!CP15:CR15)/'Average totals'!D15</f>
        <v>4.8866427690723878E-2</v>
      </c>
      <c r="CG15">
        <f>AVERAGE('Raw Values'!CQ15:CS15)/'Average totals'!E15</f>
        <v>9.7157104109431264E-2</v>
      </c>
      <c r="CH15">
        <f>AVERAGE('Raw Values'!CR15:CT15)/'Average totals'!F15</f>
        <v>0.14902870582436897</v>
      </c>
      <c r="CI15">
        <f>AVERAGE('Raw Values'!CS15:CU15)/'Average totals'!G15</f>
        <v>0.14958896199398183</v>
      </c>
      <c r="CJ15">
        <f>AVERAGE('Raw Values'!CT15:CV15)/'Average totals'!H15</f>
        <v>0.15442455778194958</v>
      </c>
      <c r="CK15">
        <f>AVERAGE('Raw Values'!CU15:CW15)/'Average totals'!I15</f>
        <v>0.15880213016829164</v>
      </c>
      <c r="CL15">
        <f>AVERAGE('Raw Values'!CV15:CX15)/'Average totals'!J15</f>
        <v>0.1723526616972168</v>
      </c>
      <c r="CM15">
        <f>AVERAGE('Raw Values'!CW15:CY15)/'Average totals'!K15</f>
        <v>0.18758033334773752</v>
      </c>
      <c r="CN15">
        <f>AVERAGE('Raw Values'!CX15:CZ15)/'Average totals'!L15</f>
        <v>0.20557159502427116</v>
      </c>
      <c r="CO15">
        <f>AVERAGE('Raw Values'!CY15:DA15)/'Average totals'!M15</f>
        <v>0.19973269300852009</v>
      </c>
      <c r="CP15">
        <f>AVERAGE('Raw Values'!CZ15:DB15)/'Average totals'!N15</f>
        <v>0.19170931227969579</v>
      </c>
      <c r="CQ15">
        <f>AVERAGE('Raw Values'!DA15:DC15)/'Average totals'!O15</f>
        <v>0.19029912099198401</v>
      </c>
      <c r="CR15">
        <f>AVERAGE('Raw Values'!DB15:DD15)/'Average totals'!P15</f>
        <v>0.20858571100357073</v>
      </c>
      <c r="CS15">
        <f>AVERAGE('Raw Values'!DC15:DE15)/'Average totals'!Q15</f>
        <v>0.21879069563719927</v>
      </c>
      <c r="CT15">
        <f>AVERAGE('Raw Values'!DF15:DH15)/'Average totals'!B15</f>
        <v>0</v>
      </c>
      <c r="CU15">
        <f>AVERAGE('Raw Values'!DG15:DI15)/'Average totals'!C15</f>
        <v>0</v>
      </c>
      <c r="CV15">
        <f>AVERAGE('Raw Values'!DH15:DJ15)/'Average totals'!D15</f>
        <v>0</v>
      </c>
      <c r="CW15">
        <f>AVERAGE('Raw Values'!DI15:DK15)/'Average totals'!E15</f>
        <v>0</v>
      </c>
      <c r="CX15">
        <f>AVERAGE('Raw Values'!DJ15:DL15)/'Average totals'!F15</f>
        <v>0</v>
      </c>
      <c r="CY15">
        <f>AVERAGE('Raw Values'!DK15:DM15)/'Average totals'!G15</f>
        <v>0</v>
      </c>
      <c r="CZ15">
        <f>AVERAGE('Raw Values'!DL15:DN15)/'Average totals'!H15</f>
        <v>1.8142411709868721E-4</v>
      </c>
      <c r="DA15">
        <f>AVERAGE('Raw Values'!DM15:DO15)/'Average totals'!I15</f>
        <v>1.8111260975992713E-4</v>
      </c>
      <c r="DB15">
        <f>AVERAGE('Raw Values'!DN15:DP15)/'Average totals'!J15</f>
        <v>1.7823501953185286E-4</v>
      </c>
      <c r="DC15">
        <f>AVERAGE('Raw Values'!DO15:DQ15)/'Average totals'!K15</f>
        <v>0</v>
      </c>
      <c r="DD15">
        <f>AVERAGE('Raw Values'!DP15:DR15)/'Average totals'!L15</f>
        <v>0</v>
      </c>
      <c r="DE15">
        <f>AVERAGE('Raw Values'!DQ15:DS15)/'Average totals'!M15</f>
        <v>2.0742910149716171E-3</v>
      </c>
      <c r="DF15">
        <f>AVERAGE('Raw Values'!DR15:DT15)/'Average totals'!N15</f>
        <v>2.575511099474201E-3</v>
      </c>
      <c r="DG15">
        <f>AVERAGE('Raw Values'!DS15:DU15)/'Average totals'!O15</f>
        <v>2.5379271684781756E-3</v>
      </c>
      <c r="DH15">
        <f>AVERAGE('Raw Values'!DT15:DV15)/'Average totals'!P15</f>
        <v>6.5975047979117572E-4</v>
      </c>
      <c r="DI15">
        <f>AVERAGE('Raw Values'!DU15:DW15)/'Average totals'!Q15</f>
        <v>0</v>
      </c>
      <c r="DJ15">
        <f>AVERAGE('Raw Values'!DX15:DZ15)/'Average totals'!B15</f>
        <v>4.9986224702083394E-2</v>
      </c>
      <c r="DK15">
        <f>AVERAGE('Raw Values'!DY15:EA15)/'Average totals'!C15</f>
        <v>5.67726769363869E-2</v>
      </c>
      <c r="DL15">
        <f>AVERAGE('Raw Values'!DZ15:EB15)/'Average totals'!D15</f>
        <v>5.7938462658288135E-2</v>
      </c>
      <c r="DM15">
        <f>AVERAGE('Raw Values'!EA15:EC15)/'Average totals'!E15</f>
        <v>5.328616721928825E-2</v>
      </c>
      <c r="DN15">
        <f>AVERAGE('Raw Values'!EB15:ED15)/'Average totals'!F15</f>
        <v>4.0553479107246854E-2</v>
      </c>
      <c r="DO15">
        <f>AVERAGE('Raw Values'!EC15:EE15)/'Average totals'!G15</f>
        <v>3.2357073338642711E-2</v>
      </c>
      <c r="DP15">
        <f>AVERAGE('Raw Values'!ED15:EF15)/'Average totals'!H15</f>
        <v>2.3663864048481389E-2</v>
      </c>
      <c r="DQ15">
        <f>AVERAGE('Raw Values'!EE15:EG15)/'Average totals'!I15</f>
        <v>2.7865960013205054E-2</v>
      </c>
      <c r="DR15">
        <f>AVERAGE('Raw Values'!EF15:EH15)/'Average totals'!J15</f>
        <v>2.9257178161136561E-2</v>
      </c>
      <c r="DS15">
        <f>AVERAGE('Raw Values'!EG15:EI15)/'Average totals'!K15</f>
        <v>3.6584347625908023E-2</v>
      </c>
      <c r="DT15">
        <f>AVERAGE('Raw Values'!EH15:EJ15)/'Average totals'!L15</f>
        <v>3.7208248251957274E-2</v>
      </c>
      <c r="DU15">
        <f>AVERAGE('Raw Values'!EI15:EK15)/'Average totals'!M15</f>
        <v>3.1488798406512059E-2</v>
      </c>
      <c r="DV15">
        <f>AVERAGE('Raw Values'!EJ15:EL15)/'Average totals'!N15</f>
        <v>2.0241710746788318E-2</v>
      </c>
      <c r="DW15">
        <f>AVERAGE('Raw Values'!EK15:EM15)/'Average totals'!O15</f>
        <v>9.7881386794394301E-3</v>
      </c>
      <c r="DX15">
        <f>AVERAGE('Raw Values'!EL15:EN15)/'Average totals'!P15</f>
        <v>2.814125181326474E-3</v>
      </c>
      <c r="DY15">
        <f>AVERAGE('Raw Values'!EM15:EO15)/'Average totals'!Q15</f>
        <v>1.0094283193085472E-3</v>
      </c>
      <c r="DZ15">
        <f>AVERAGE('Raw Values'!EP15:ER15)/'Average totals'!B15</f>
        <v>0</v>
      </c>
      <c r="EA15">
        <f>AVERAGE('Raw Values'!EQ15:ES15)/'Average totals'!C15</f>
        <v>0</v>
      </c>
      <c r="EB15">
        <f>AVERAGE('Raw Values'!ER15:ET15)/'Average totals'!D15</f>
        <v>0</v>
      </c>
      <c r="EC15">
        <f>AVERAGE('Raw Values'!ES15:EU15)/'Average totals'!E15</f>
        <v>0</v>
      </c>
      <c r="ED15">
        <f>AVERAGE('Raw Values'!ET15:EV15)/'Average totals'!F15</f>
        <v>0</v>
      </c>
      <c r="EE15">
        <f>AVERAGE('Raw Values'!EU15:EW15)/'Average totals'!G15</f>
        <v>4.3382184700544871E-3</v>
      </c>
      <c r="EF15">
        <f>AVERAGE('Raw Values'!EV15:EX15)/'Average totals'!H15</f>
        <v>9.2514382420617308E-3</v>
      </c>
      <c r="EG15">
        <f>AVERAGE('Raw Values'!EW15:EY15)/'Average totals'!I15</f>
        <v>1.3792494571896333E-2</v>
      </c>
      <c r="EH15">
        <f>AVERAGE('Raw Values'!EX15:EZ15)/'Average totals'!J15</f>
        <v>1.3789489695060131E-2</v>
      </c>
      <c r="EI15">
        <f>AVERAGE('Raw Values'!EY15:FA15)/'Average totals'!K15</f>
        <v>1.3424223913663182E-2</v>
      </c>
      <c r="EJ15">
        <f>AVERAGE('Raw Values'!EZ15:FB15)/'Average totals'!L15</f>
        <v>1.3336413667758576E-2</v>
      </c>
      <c r="EK15">
        <f>AVERAGE('Raw Values'!FA15:FC15)/'Average totals'!M15</f>
        <v>1.3283553440136318E-2</v>
      </c>
      <c r="EL15">
        <f>AVERAGE('Raw Values'!FB15:FD15)/'Average totals'!N15</f>
        <v>1.2922141514654458E-2</v>
      </c>
      <c r="EM15">
        <f>AVERAGE('Raw Values'!FC15:FE15)/'Average totals'!O15</f>
        <v>1.1163562465756319E-2</v>
      </c>
      <c r="EN15">
        <f>AVERAGE('Raw Values'!FD15:FF15)/'Average totals'!P15</f>
        <v>1.2231912404676217E-2</v>
      </c>
      <c r="EO15">
        <f>AVERAGE('Raw Values'!FE15:FG15)/'Average totals'!Q15</f>
        <v>1.9372146089052539E-2</v>
      </c>
      <c r="EP15">
        <f>AVERAGE('Raw Values'!FH15:FJ15)/'Average totals'!B15</f>
        <v>3.050810856863791E-2</v>
      </c>
      <c r="EQ15">
        <f>AVERAGE('Raw Values'!FI15:FK15)/'Average totals'!C15</f>
        <v>4.3802200285823406E-2</v>
      </c>
      <c r="ER15">
        <f>AVERAGE('Raw Values'!FJ15:FL15)/'Average totals'!D15</f>
        <v>6.3987570124520304E-2</v>
      </c>
      <c r="ES15">
        <f>AVERAGE('Raw Values'!FK15:FM15)/'Average totals'!E15</f>
        <v>8.9430160115627058E-2</v>
      </c>
      <c r="ET15">
        <f>AVERAGE('Raw Values'!FL15:FN15)/'Average totals'!F15</f>
        <v>0.10684040452381272</v>
      </c>
      <c r="EU15">
        <f>AVERAGE('Raw Values'!FM15:FO15)/'Average totals'!G15</f>
        <v>0.11003806319161717</v>
      </c>
      <c r="EV15">
        <f>AVERAGE('Raw Values'!FN15:FP15)/'Average totals'!H15</f>
        <v>0.10277048881860061</v>
      </c>
      <c r="EW15">
        <f>AVERAGE('Raw Values'!FO15:FQ15)/'Average totals'!I15</f>
        <v>9.0001665711550966E-2</v>
      </c>
      <c r="EX15">
        <f>AVERAGE('Raw Values'!FP15:FR15)/'Average totals'!J15</f>
        <v>8.3674028000549919E-2</v>
      </c>
      <c r="EY15">
        <f>AVERAGE('Raw Values'!FQ15:FS15)/'Average totals'!K15</f>
        <v>7.7448455166598346E-2</v>
      </c>
      <c r="EZ15">
        <f>AVERAGE('Raw Values'!FR15:FT15)/'Average totals'!L15</f>
        <v>7.3115469829175633E-2</v>
      </c>
      <c r="FA15">
        <f>AVERAGE('Raw Values'!FS15:FU15)/'Average totals'!M15</f>
        <v>0.12701632476521418</v>
      </c>
      <c r="FB15">
        <f>AVERAGE('Raw Values'!FT15:FV15)/'Average totals'!N15</f>
        <v>0.14757465188811936</v>
      </c>
      <c r="FC15">
        <f>AVERAGE('Raw Values'!FU15:FW15)/'Average totals'!O15</f>
        <v>0.13697570759837205</v>
      </c>
      <c r="FD15">
        <f>AVERAGE('Raw Values'!FV15:FX15)/'Average totals'!P15</f>
        <v>7.1509067954273781E-2</v>
      </c>
      <c r="FE15">
        <f>AVERAGE('Raw Values'!FW15:FY15)/'Average totals'!Q15</f>
        <v>2.912952080390506E-2</v>
      </c>
    </row>
    <row r="16" spans="1:161" x14ac:dyDescent="0.2">
      <c r="A16" t="str">
        <f>'1997_totals_newvars'!A16</f>
        <v>INDIANA</v>
      </c>
      <c r="B16">
        <f>AVERAGE('Raw Values'!B16:D16)/'Average totals'!B16</f>
        <v>0.14834046678704621</v>
      </c>
      <c r="C16">
        <f>AVERAGE('Raw Values'!C16:E16)/'Average totals'!C16</f>
        <v>0.13002001091080334</v>
      </c>
      <c r="D16">
        <f>AVERAGE('Raw Values'!D16:F16)/'Average totals'!D16</f>
        <v>0.10431694807300693</v>
      </c>
      <c r="E16">
        <f>AVERAGE('Raw Values'!E16:G16)/'Average totals'!E16</f>
        <v>9.9241063578486277E-2</v>
      </c>
      <c r="F16">
        <f>AVERAGE('Raw Values'!F16:H16)/'Average totals'!F16</f>
        <v>0.10275256093792261</v>
      </c>
      <c r="G16">
        <f>AVERAGE('Raw Values'!G16:I16)/'Average totals'!G16</f>
        <v>0.10674025583329862</v>
      </c>
      <c r="H16">
        <f>AVERAGE('Raw Values'!H16:J16)/'Average totals'!H16</f>
        <v>0.11474995912357873</v>
      </c>
      <c r="I16">
        <f>AVERAGE('Raw Values'!I16:K16)/'Average totals'!I16</f>
        <v>0.11334721871540035</v>
      </c>
      <c r="J16">
        <f>AVERAGE('Raw Values'!J16:L16)/'Average totals'!J16</f>
        <v>0.10932682154063425</v>
      </c>
      <c r="K16">
        <f>AVERAGE('Raw Values'!K16:M16)/'Average totals'!K16</f>
        <v>9.6889469748479659E-2</v>
      </c>
      <c r="L16">
        <f>AVERAGE('Raw Values'!L16:N16)/'Average totals'!L16</f>
        <v>9.1031313048518803E-2</v>
      </c>
      <c r="M16">
        <f>AVERAGE('Raw Values'!M16:O16)/'Average totals'!M16</f>
        <v>8.830602904762512E-2</v>
      </c>
      <c r="N16">
        <f>AVERAGE('Raw Values'!N16:P16)/'Average totals'!N16</f>
        <v>8.3761527850016573E-2</v>
      </c>
      <c r="O16">
        <f>AVERAGE('Raw Values'!O16:Q16)/'Average totals'!O16</f>
        <v>8.4999508907629778E-2</v>
      </c>
      <c r="P16">
        <f>AVERAGE('Raw Values'!P16:R16)/'Average totals'!P16</f>
        <v>7.7835506795480333E-2</v>
      </c>
      <c r="Q16">
        <f>AVERAGE('Raw Values'!Q16:S16)/'Average totals'!Q16</f>
        <v>7.5538639618169034E-2</v>
      </c>
      <c r="R16">
        <f>AVERAGE('Raw Values'!T16:V16)/'Average totals'!B16</f>
        <v>0.34954143695292283</v>
      </c>
      <c r="S16">
        <f>AVERAGE('Raw Values'!U16:W16)/'Average totals'!C16</f>
        <v>0.24657558300401447</v>
      </c>
      <c r="T16">
        <f>AVERAGE('Raw Values'!V16:X16)/'Average totals'!D16</f>
        <v>0.22855806009841345</v>
      </c>
      <c r="U16">
        <f>AVERAGE('Raw Values'!W16:Y16)/'Average totals'!E16</f>
        <v>0.29945962829598838</v>
      </c>
      <c r="V16">
        <f>AVERAGE('Raw Values'!X16:Z16)/'Average totals'!F16</f>
        <v>0.36605519174017381</v>
      </c>
      <c r="W16">
        <f>AVERAGE('Raw Values'!Y16:AA16)/'Average totals'!G16</f>
        <v>0.40229270513771626</v>
      </c>
      <c r="X16">
        <f>AVERAGE('Raw Values'!Z16:AB16)/'Average totals'!H16</f>
        <v>0.38678202097750497</v>
      </c>
      <c r="Y16">
        <f>AVERAGE('Raw Values'!AA16:AC16)/'Average totals'!I16</f>
        <v>0.35710086406496777</v>
      </c>
      <c r="Z16">
        <f>AVERAGE('Raw Values'!AB16:AD16)/'Average totals'!J16</f>
        <v>0.33716688388092153</v>
      </c>
      <c r="AA16">
        <f>AVERAGE('Raw Values'!AC16:AE16)/'Average totals'!K16</f>
        <v>0.28846505742020229</v>
      </c>
      <c r="AB16">
        <f>AVERAGE('Raw Values'!AD16:AF16)/'Average totals'!L16</f>
        <v>0.28160254395626927</v>
      </c>
      <c r="AC16">
        <f>AVERAGE('Raw Values'!AE16:AG16)/'Average totals'!M16</f>
        <v>0.25947578345142741</v>
      </c>
      <c r="AD16">
        <f>AVERAGE('Raw Values'!AF16:AH16)/'Average totals'!N16</f>
        <v>0.26206626102589636</v>
      </c>
      <c r="AE16">
        <f>AVERAGE('Raw Values'!AG16:AI16)/'Average totals'!O16</f>
        <v>0.2188705364352346</v>
      </c>
      <c r="AF16">
        <f>AVERAGE('Raw Values'!AH16:AJ16)/'Average totals'!P16</f>
        <v>0.16675746607240619</v>
      </c>
      <c r="AG16">
        <f>AVERAGE('Raw Values'!AI16:AK16)/'Average totals'!Q16</f>
        <v>0.11713515415437652</v>
      </c>
      <c r="AH16">
        <f>AVERAGE('Raw Values'!AL16:AN16)/'Average totals'!B16</f>
        <v>0.24309982165349356</v>
      </c>
      <c r="AI16">
        <f>AVERAGE('Raw Values'!AM16:AO16)/'Average totals'!C16</f>
        <v>0.3349221776287265</v>
      </c>
      <c r="AJ16">
        <f>AVERAGE('Raw Values'!AN16:AP16)/'Average totals'!D16</f>
        <v>0.34197428503066185</v>
      </c>
      <c r="AK16">
        <f>AVERAGE('Raw Values'!AO16:AQ16)/'Average totals'!E16</f>
        <v>0.27410895990877654</v>
      </c>
      <c r="AL16">
        <f>AVERAGE('Raw Values'!AP16:AR16)/'Average totals'!F16</f>
        <v>0.17025365753099467</v>
      </c>
      <c r="AM16">
        <f>AVERAGE('Raw Values'!AQ16:AS16)/'Average totals'!G16</f>
        <v>8.8953848638512273E-2</v>
      </c>
      <c r="AN16">
        <f>AVERAGE('Raw Values'!AR16:AT16)/'Average totals'!H16</f>
        <v>7.5839784026339577E-2</v>
      </c>
      <c r="AO16">
        <f>AVERAGE('Raw Values'!AS16:AU16)/'Average totals'!I16</f>
        <v>6.8458974008752824E-2</v>
      </c>
      <c r="AP16">
        <f>AVERAGE('Raw Values'!AT16:AV16)/'Average totals'!J16</f>
        <v>9.7704297626907952E-2</v>
      </c>
      <c r="AQ16">
        <f>AVERAGE('Raw Values'!AU16:AW16)/'Average totals'!K16</f>
        <v>0.12686587496650481</v>
      </c>
      <c r="AR16">
        <f>AVERAGE('Raw Values'!AV16:AX16)/'Average totals'!L16</f>
        <v>0.14964856663610018</v>
      </c>
      <c r="AS16">
        <f>AVERAGE('Raw Values'!AW16:AY16)/'Average totals'!M16</f>
        <v>0.1337389314069464</v>
      </c>
      <c r="AT16">
        <f>AVERAGE('Raw Values'!AX16:AZ16)/'Average totals'!N16</f>
        <v>0.12767292553555662</v>
      </c>
      <c r="AU16">
        <f>AVERAGE('Raw Values'!AY16:BA16)/'Average totals'!O16</f>
        <v>0.12727377254928895</v>
      </c>
      <c r="AV16">
        <f>AVERAGE('Raw Values'!AZ16:BB16)/'Average totals'!P16</f>
        <v>0.18774751189603089</v>
      </c>
      <c r="AW16">
        <f>AVERAGE('Raw Values'!BA16:BC16)/'Average totals'!Q16</f>
        <v>0.24427604152538607</v>
      </c>
      <c r="AX16">
        <f>AVERAGE('Raw Values'!BD16:BF16)/'Average totals'!B16</f>
        <v>0.18116015021306406</v>
      </c>
      <c r="AY16">
        <f>AVERAGE('Raw Values'!BE16:BG16)/'Average totals'!C16</f>
        <v>0.19766168029147996</v>
      </c>
      <c r="AZ16">
        <f>AVERAGE('Raw Values'!BF16:BH16)/'Average totals'!D16</f>
        <v>0.23633124197052868</v>
      </c>
      <c r="BA16">
        <f>AVERAGE('Raw Values'!BG16:BI16)/'Average totals'!E16</f>
        <v>0.21388045469892888</v>
      </c>
      <c r="BB16">
        <f>AVERAGE('Raw Values'!BH16:BJ16)/'Average totals'!F16</f>
        <v>0.24774355289018538</v>
      </c>
      <c r="BC16">
        <f>AVERAGE('Raw Values'!BI16:BK16)/'Average totals'!G16</f>
        <v>0.2667834559633176</v>
      </c>
      <c r="BD16">
        <f>AVERAGE('Raw Values'!BJ16:BL16)/'Average totals'!H16</f>
        <v>0.27113247411286179</v>
      </c>
      <c r="BE16">
        <f>AVERAGE('Raw Values'!BK16:BM16)/'Average totals'!I16</f>
        <v>0.29525861652812518</v>
      </c>
      <c r="BF16">
        <f>AVERAGE('Raw Values'!BL16:BN16)/'Average totals'!J16</f>
        <v>0.29074705510485199</v>
      </c>
      <c r="BG16">
        <f>AVERAGE('Raw Values'!BM16:BO16)/'Average totals'!K16</f>
        <v>0.30336069093539858</v>
      </c>
      <c r="BH16">
        <f>AVERAGE('Raw Values'!BN16:BP16)/'Average totals'!L16</f>
        <v>0.29655852986769271</v>
      </c>
      <c r="BI16">
        <f>AVERAGE('Raw Values'!BO16:BQ16)/'Average totals'!M16</f>
        <v>0.35195285990313779</v>
      </c>
      <c r="BJ16">
        <f>AVERAGE('Raw Values'!BP16:BR16)/'Average totals'!N16</f>
        <v>0.37430992141118408</v>
      </c>
      <c r="BK16">
        <f>AVERAGE('Raw Values'!BQ16:BS16)/'Average totals'!O16</f>
        <v>0.39597980416330869</v>
      </c>
      <c r="BL16">
        <f>AVERAGE('Raw Values'!BR16:BT16)/'Average totals'!P16</f>
        <v>0.37029158211402902</v>
      </c>
      <c r="BM16">
        <f>AVERAGE('Raw Values'!BS16:BU16)/'Average totals'!Q16</f>
        <v>0.36303719251756411</v>
      </c>
      <c r="BN16">
        <f>AVERAGE('Raw Values'!BV16:BX16)/'Average totals'!B16</f>
        <v>0</v>
      </c>
      <c r="BO16">
        <f>AVERAGE('Raw Values'!BW16:BY16)/'Average totals'!C16</f>
        <v>0</v>
      </c>
      <c r="BP16">
        <f>AVERAGE('Raw Values'!BX16:BZ16)/'Average totals'!D16</f>
        <v>0</v>
      </c>
      <c r="BQ16">
        <f>AVERAGE('Raw Values'!BY16:CA16)/'Average totals'!E16</f>
        <v>1.8004641958275531E-3</v>
      </c>
      <c r="BR16">
        <f>AVERAGE('Raw Values'!BZ16:CB16)/'Average totals'!F16</f>
        <v>3.1732395964630144E-3</v>
      </c>
      <c r="BS16">
        <f>AVERAGE('Raw Values'!CA16:CC16)/'Average totals'!G16</f>
        <v>5.1025053894441152E-3</v>
      </c>
      <c r="BT16">
        <f>AVERAGE('Raw Values'!CB16:CD16)/'Average totals'!H16</f>
        <v>4.7593586461206257E-3</v>
      </c>
      <c r="BU16">
        <f>AVERAGE('Raw Values'!CC16:CE16)/'Average totals'!I16</f>
        <v>5.0029426315628895E-3</v>
      </c>
      <c r="BV16">
        <f>AVERAGE('Raw Values'!CD16:CF16)/'Average totals'!J16</f>
        <v>4.7964056659756098E-3</v>
      </c>
      <c r="BW16">
        <f>AVERAGE('Raw Values'!CE16:CG16)/'Average totals'!K16</f>
        <v>4.5337025983815853E-3</v>
      </c>
      <c r="BX16">
        <f>AVERAGE('Raw Values'!CF16:CH16)/'Average totals'!L16</f>
        <v>4.116599478434479E-3</v>
      </c>
      <c r="BY16">
        <f>AVERAGE('Raw Values'!CG16:CI16)/'Average totals'!M16</f>
        <v>2.9879539371278521E-3</v>
      </c>
      <c r="BZ16">
        <f>AVERAGE('Raw Values'!CH16:CJ16)/'Average totals'!N16</f>
        <v>1.6618947889035826E-3</v>
      </c>
      <c r="CA16">
        <f>AVERAGE('Raw Values'!CI16:CK16)/'Average totals'!O16</f>
        <v>5.0855149063701024E-3</v>
      </c>
      <c r="CB16">
        <f>AVERAGE('Raw Values'!CJ16:CL16)/'Average totals'!P16</f>
        <v>7.5978797198472453E-3</v>
      </c>
      <c r="CC16">
        <f>AVERAGE('Raw Values'!CK16:CM16)/'Average totals'!Q16</f>
        <v>8.6056909569587892E-3</v>
      </c>
      <c r="CD16">
        <f>AVERAGE('Raw Values'!CN16:CP16)/'Average totals'!B16</f>
        <v>0</v>
      </c>
      <c r="CE16">
        <f>AVERAGE('Raw Values'!CO16:CQ16)/'Average totals'!C16</f>
        <v>0</v>
      </c>
      <c r="CF16">
        <f>AVERAGE('Raw Values'!CP16:CR16)/'Average totals'!D16</f>
        <v>0</v>
      </c>
      <c r="CG16">
        <f>AVERAGE('Raw Values'!CQ16:CS16)/'Average totals'!E16</f>
        <v>0</v>
      </c>
      <c r="CH16">
        <f>AVERAGE('Raw Values'!CR16:CT16)/'Average totals'!F16</f>
        <v>0</v>
      </c>
      <c r="CI16">
        <f>AVERAGE('Raw Values'!CS16:CU16)/'Average totals'!G16</f>
        <v>0</v>
      </c>
      <c r="CJ16">
        <f>AVERAGE('Raw Values'!CT16:CV16)/'Average totals'!H16</f>
        <v>0</v>
      </c>
      <c r="CK16">
        <f>AVERAGE('Raw Values'!CU16:CW16)/'Average totals'!I16</f>
        <v>0</v>
      </c>
      <c r="CL16">
        <f>AVERAGE('Raw Values'!CV16:CX16)/'Average totals'!J16</f>
        <v>0</v>
      </c>
      <c r="CM16">
        <f>AVERAGE('Raw Values'!CW16:CY16)/'Average totals'!K16</f>
        <v>0</v>
      </c>
      <c r="CN16">
        <f>AVERAGE('Raw Values'!CX16:CZ16)/'Average totals'!L16</f>
        <v>0</v>
      </c>
      <c r="CO16">
        <f>AVERAGE('Raw Values'!CY16:DA16)/'Average totals'!M16</f>
        <v>0</v>
      </c>
      <c r="CP16">
        <f>AVERAGE('Raw Values'!CZ16:DB16)/'Average totals'!N16</f>
        <v>4.9098550319081474E-3</v>
      </c>
      <c r="CQ16">
        <f>AVERAGE('Raw Values'!DA16:DC16)/'Average totals'!O16</f>
        <v>5.4646854948563585E-3</v>
      </c>
      <c r="CR16">
        <f>AVERAGE('Raw Values'!DB16:DD16)/'Average totals'!P16</f>
        <v>6.0226561772769574E-3</v>
      </c>
      <c r="CS16">
        <f>AVERAGE('Raw Values'!DC16:DE16)/'Average totals'!Q16</f>
        <v>0</v>
      </c>
      <c r="CT16">
        <f>AVERAGE('Raw Values'!DF16:DH16)/'Average totals'!B16</f>
        <v>0</v>
      </c>
      <c r="CU16">
        <f>AVERAGE('Raw Values'!DG16:DI16)/'Average totals'!C16</f>
        <v>0</v>
      </c>
      <c r="CV16">
        <f>AVERAGE('Raw Values'!DH16:DJ16)/'Average totals'!D16</f>
        <v>0</v>
      </c>
      <c r="CW16">
        <f>AVERAGE('Raw Values'!DI16:DK16)/'Average totals'!E16</f>
        <v>0</v>
      </c>
      <c r="CX16">
        <f>AVERAGE('Raw Values'!DJ16:DL16)/'Average totals'!F16</f>
        <v>0</v>
      </c>
      <c r="CY16">
        <f>AVERAGE('Raw Values'!DK16:DM16)/'Average totals'!G16</f>
        <v>0</v>
      </c>
      <c r="CZ16">
        <f>AVERAGE('Raw Values'!DL16:DN16)/'Average totals'!H16</f>
        <v>0</v>
      </c>
      <c r="DA16">
        <f>AVERAGE('Raw Values'!DM16:DO16)/'Average totals'!I16</f>
        <v>0</v>
      </c>
      <c r="DB16">
        <f>AVERAGE('Raw Values'!DN16:DP16)/'Average totals'!J16</f>
        <v>0</v>
      </c>
      <c r="DC16">
        <f>AVERAGE('Raw Values'!DO16:DQ16)/'Average totals'!K16</f>
        <v>2.012789567126403E-2</v>
      </c>
      <c r="DD16">
        <f>AVERAGE('Raw Values'!DP16:DR16)/'Average totals'!L16</f>
        <v>1.965202335063242E-2</v>
      </c>
      <c r="DE16">
        <f>AVERAGE('Raw Values'!DQ16:DS16)/'Average totals'!M16</f>
        <v>1.8784758482086789E-2</v>
      </c>
      <c r="DF16">
        <f>AVERAGE('Raw Values'!DR16:DT16)/'Average totals'!N16</f>
        <v>0</v>
      </c>
      <c r="DG16">
        <f>AVERAGE('Raw Values'!DS16:DU16)/'Average totals'!O16</f>
        <v>0</v>
      </c>
      <c r="DH16">
        <f>AVERAGE('Raw Values'!DT16:DV16)/'Average totals'!P16</f>
        <v>0</v>
      </c>
      <c r="DI16">
        <f>AVERAGE('Raw Values'!DU16:DW16)/'Average totals'!Q16</f>
        <v>0</v>
      </c>
      <c r="DJ16">
        <f>AVERAGE('Raw Values'!DX16:DZ16)/'Average totals'!B16</f>
        <v>3.6037127741861914E-2</v>
      </c>
      <c r="DK16">
        <f>AVERAGE('Raw Values'!DY16:EA16)/'Average totals'!C16</f>
        <v>4.7900633027199657E-2</v>
      </c>
      <c r="DL16">
        <f>AVERAGE('Raw Values'!DZ16:EB16)/'Average totals'!D16</f>
        <v>2.830253963795009E-2</v>
      </c>
      <c r="DM16">
        <f>AVERAGE('Raw Values'!EA16:EC16)/'Average totals'!E16</f>
        <v>3.2538171058886484E-2</v>
      </c>
      <c r="DN16">
        <f>AVERAGE('Raw Values'!EB16:ED16)/'Average totals'!F16</f>
        <v>1.7713490199368666E-2</v>
      </c>
      <c r="DO16">
        <f>AVERAGE('Raw Values'!EC16:EE16)/'Average totals'!G16</f>
        <v>1.2644999702630527E-2</v>
      </c>
      <c r="DP16">
        <f>AVERAGE('Raw Values'!ED16:EF16)/'Average totals'!H16</f>
        <v>6.2018150304222544E-3</v>
      </c>
      <c r="DQ16">
        <f>AVERAGE('Raw Values'!EE16:EG16)/'Average totals'!I16</f>
        <v>6.2322212709694366E-3</v>
      </c>
      <c r="DR16">
        <f>AVERAGE('Raw Values'!EF16:EH16)/'Average totals'!J16</f>
        <v>6.2409520237797248E-3</v>
      </c>
      <c r="DS16">
        <f>AVERAGE('Raw Values'!EG16:EI16)/'Average totals'!K16</f>
        <v>6.0317714513542908E-3</v>
      </c>
      <c r="DT16">
        <f>AVERAGE('Raw Values'!EH16:EJ16)/'Average totals'!L16</f>
        <v>5.8891657301723506E-3</v>
      </c>
      <c r="DU16">
        <f>AVERAGE('Raw Values'!EI16:EK16)/'Average totals'!M16</f>
        <v>3.7528470199892448E-3</v>
      </c>
      <c r="DV16">
        <f>AVERAGE('Raw Values'!EJ16:EL16)/'Average totals'!N16</f>
        <v>1.9264604136629497E-3</v>
      </c>
      <c r="DW16">
        <f>AVERAGE('Raw Values'!EK16:EM16)/'Average totals'!O16</f>
        <v>2.144157049554991E-3</v>
      </c>
      <c r="DX16">
        <f>AVERAGE('Raw Values'!EL16:EN16)/'Average totals'!P16</f>
        <v>2.363085800950333E-3</v>
      </c>
      <c r="DY16">
        <f>AVERAGE('Raw Values'!EM16:EO16)/'Average totals'!Q16</f>
        <v>2.5175997562933224E-3</v>
      </c>
      <c r="DZ16">
        <f>AVERAGE('Raw Values'!EP16:ER16)/'Average totals'!B16</f>
        <v>0</v>
      </c>
      <c r="EA16">
        <f>AVERAGE('Raw Values'!EQ16:ES16)/'Average totals'!C16</f>
        <v>1.3670043763394072E-2</v>
      </c>
      <c r="EB16">
        <f>AVERAGE('Raw Values'!ER16:ET16)/'Average totals'!D16</f>
        <v>2.4011910556673632E-2</v>
      </c>
      <c r="EC16">
        <f>AVERAGE('Raw Values'!ES16:EU16)/'Average totals'!E16</f>
        <v>3.8773518225744777E-2</v>
      </c>
      <c r="ED16">
        <f>AVERAGE('Raw Values'!ET16:EV16)/'Average totals'!F16</f>
        <v>4.111424159627116E-2</v>
      </c>
      <c r="EE16">
        <f>AVERAGE('Raw Values'!EU16:EW16)/'Average totals'!G16</f>
        <v>6.464714548507125E-2</v>
      </c>
      <c r="EF16">
        <f>AVERAGE('Raw Values'!EV16:EX16)/'Average totals'!H16</f>
        <v>8.8836495725815035E-2</v>
      </c>
      <c r="EG16">
        <f>AVERAGE('Raw Values'!EW16:EY16)/'Average totals'!I16</f>
        <v>0.11370067187385856</v>
      </c>
      <c r="EH16">
        <f>AVERAGE('Raw Values'!EX16:EZ16)/'Average totals'!J16</f>
        <v>0.11881239979475423</v>
      </c>
      <c r="EI16">
        <f>AVERAGE('Raw Values'!EY16:FA16)/'Average totals'!K16</f>
        <v>0.12229873021660645</v>
      </c>
      <c r="EJ16">
        <f>AVERAGE('Raw Values'!EZ16:FB16)/'Average totals'!L16</f>
        <v>0.11285926240855244</v>
      </c>
      <c r="EK16">
        <f>AVERAGE('Raw Values'!FA16:FC16)/'Average totals'!M16</f>
        <v>0.10068081598700672</v>
      </c>
      <c r="EL16">
        <f>AVERAGE('Raw Values'!FB16:FD16)/'Average totals'!N16</f>
        <v>9.4328528283206245E-2</v>
      </c>
      <c r="EM16">
        <f>AVERAGE('Raw Values'!FC16:FE16)/'Average totals'!O16</f>
        <v>0.10530591548969018</v>
      </c>
      <c r="EN16">
        <f>AVERAGE('Raw Values'!FD16:FF16)/'Average totals'!P16</f>
        <v>0.11817833090091262</v>
      </c>
      <c r="EO16">
        <f>AVERAGE('Raw Values'!FE16:FG16)/'Average totals'!Q16</f>
        <v>0.12391291159708147</v>
      </c>
      <c r="EP16">
        <f>AVERAGE('Raw Values'!FH16:FJ16)/'Average totals'!B16</f>
        <v>4.1820996651611403E-2</v>
      </c>
      <c r="EQ16">
        <f>AVERAGE('Raw Values'!FI16:FK16)/'Average totals'!C16</f>
        <v>2.9249871374382092E-2</v>
      </c>
      <c r="ER16">
        <f>AVERAGE('Raw Values'!FJ16:FL16)/'Average totals'!D16</f>
        <v>3.6505014632765398E-2</v>
      </c>
      <c r="ES16">
        <f>AVERAGE('Raw Values'!FK16:FM16)/'Average totals'!E16</f>
        <v>4.0197740037361145E-2</v>
      </c>
      <c r="ET16">
        <f>AVERAGE('Raw Values'!FL16:FN16)/'Average totals'!F16</f>
        <v>5.1194065508620691E-2</v>
      </c>
      <c r="EU16">
        <f>AVERAGE('Raw Values'!FM16:FO16)/'Average totals'!G16</f>
        <v>5.2835083850009436E-2</v>
      </c>
      <c r="EV16">
        <f>AVERAGE('Raw Values'!FN16:FP16)/'Average totals'!H16</f>
        <v>5.1698092357357082E-2</v>
      </c>
      <c r="EW16">
        <f>AVERAGE('Raw Values'!FO16:FQ16)/'Average totals'!I16</f>
        <v>4.0898490906362876E-2</v>
      </c>
      <c r="EX16">
        <f>AVERAGE('Raw Values'!FP16:FR16)/'Average totals'!J16</f>
        <v>3.5205184362174659E-2</v>
      </c>
      <c r="EY16">
        <f>AVERAGE('Raw Values'!FQ16:FS16)/'Average totals'!K16</f>
        <v>3.1426806991808297E-2</v>
      </c>
      <c r="EZ16">
        <f>AVERAGE('Raw Values'!FR16:FT16)/'Average totals'!L16</f>
        <v>3.8641995523627459E-2</v>
      </c>
      <c r="FA16">
        <f>AVERAGE('Raw Values'!FS16:FU16)/'Average totals'!M16</f>
        <v>4.0320020764652673E-2</v>
      </c>
      <c r="FB16">
        <f>AVERAGE('Raw Values'!FT16:FV16)/'Average totals'!N16</f>
        <v>4.9362625659665559E-2</v>
      </c>
      <c r="FC16">
        <f>AVERAGE('Raw Values'!FU16:FW16)/'Average totals'!O16</f>
        <v>5.4876105004066429E-2</v>
      </c>
      <c r="FD16">
        <f>AVERAGE('Raw Values'!FV16:FX16)/'Average totals'!P16</f>
        <v>6.3205980523066363E-2</v>
      </c>
      <c r="FE16">
        <f>AVERAGE('Raw Values'!FW16:FY16)/'Average totals'!Q16</f>
        <v>6.4976769874170698E-2</v>
      </c>
    </row>
    <row r="17" spans="1:161" x14ac:dyDescent="0.2">
      <c r="A17" t="str">
        <f>'1997_totals_newvars'!A17</f>
        <v>IOWA</v>
      </c>
      <c r="B17">
        <f>AVERAGE('Raw Values'!B17:D17)/'Average totals'!B17</f>
        <v>0.12045867498968323</v>
      </c>
      <c r="C17">
        <f>AVERAGE('Raw Values'!C17:E17)/'Average totals'!C17</f>
        <v>0.12184486344867826</v>
      </c>
      <c r="D17">
        <f>AVERAGE('Raw Values'!D17:F17)/'Average totals'!D17</f>
        <v>0.12138964944851753</v>
      </c>
      <c r="E17">
        <f>AVERAGE('Raw Values'!E17:G17)/'Average totals'!E17</f>
        <v>0.10018777156527768</v>
      </c>
      <c r="F17">
        <f>AVERAGE('Raw Values'!F17:H17)/'Average totals'!F17</f>
        <v>7.8796363749881193E-2</v>
      </c>
      <c r="G17">
        <f>AVERAGE('Raw Values'!G17:I17)/'Average totals'!G17</f>
        <v>6.6409083260262777E-2</v>
      </c>
      <c r="H17">
        <f>AVERAGE('Raw Values'!H17:J17)/'Average totals'!H17</f>
        <v>6.2564784539988164E-2</v>
      </c>
      <c r="I17">
        <f>AVERAGE('Raw Values'!I17:K17)/'Average totals'!I17</f>
        <v>6.4594861620279331E-2</v>
      </c>
      <c r="J17">
        <f>AVERAGE('Raw Values'!J17:L17)/'Average totals'!J17</f>
        <v>6.1063852630254233E-2</v>
      </c>
      <c r="K17">
        <f>AVERAGE('Raw Values'!K17:M17)/'Average totals'!K17</f>
        <v>5.7664769749114685E-2</v>
      </c>
      <c r="L17">
        <f>AVERAGE('Raw Values'!L17:N17)/'Average totals'!L17</f>
        <v>5.3583656166688226E-2</v>
      </c>
      <c r="M17">
        <f>AVERAGE('Raw Values'!M17:O17)/'Average totals'!M17</f>
        <v>4.8040468108866197E-2</v>
      </c>
      <c r="N17">
        <f>AVERAGE('Raw Values'!N17:P17)/'Average totals'!N17</f>
        <v>4.4254148799625637E-2</v>
      </c>
      <c r="O17">
        <f>AVERAGE('Raw Values'!O17:Q17)/'Average totals'!O17</f>
        <v>5.0158196322101348E-2</v>
      </c>
      <c r="P17">
        <f>AVERAGE('Raw Values'!P17:R17)/'Average totals'!P17</f>
        <v>4.890243998282235E-2</v>
      </c>
      <c r="Q17">
        <f>AVERAGE('Raw Values'!Q17:S17)/'Average totals'!Q17</f>
        <v>4.6399293944197138E-2</v>
      </c>
      <c r="R17">
        <f>AVERAGE('Raw Values'!T17:V17)/'Average totals'!B17</f>
        <v>0.54383632755472822</v>
      </c>
      <c r="S17">
        <f>AVERAGE('Raw Values'!U17:W17)/'Average totals'!C17</f>
        <v>0.46436306157052759</v>
      </c>
      <c r="T17">
        <f>AVERAGE('Raw Values'!V17:X17)/'Average totals'!D17</f>
        <v>0.41226704193733404</v>
      </c>
      <c r="U17">
        <f>AVERAGE('Raw Values'!W17:Y17)/'Average totals'!E17</f>
        <v>0.39504776737667563</v>
      </c>
      <c r="V17">
        <f>AVERAGE('Raw Values'!X17:Z17)/'Average totals'!F17</f>
        <v>0.40313363653175249</v>
      </c>
      <c r="W17">
        <f>AVERAGE('Raw Values'!Y17:AA17)/'Average totals'!G17</f>
        <v>0.403424488855125</v>
      </c>
      <c r="X17">
        <f>AVERAGE('Raw Values'!Z17:AB17)/'Average totals'!H17</f>
        <v>0.395436503112849</v>
      </c>
      <c r="Y17">
        <f>AVERAGE('Raw Values'!AA17:AC17)/'Average totals'!I17</f>
        <v>0.38062219693252675</v>
      </c>
      <c r="Z17">
        <f>AVERAGE('Raw Values'!AB17:AD17)/'Average totals'!J17</f>
        <v>0.35542986052761627</v>
      </c>
      <c r="AA17">
        <f>AVERAGE('Raw Values'!AC17:AE17)/'Average totals'!K17</f>
        <v>0.3231347822880386</v>
      </c>
      <c r="AB17">
        <f>AVERAGE('Raw Values'!AD17:AF17)/'Average totals'!L17</f>
        <v>0.29485763449783664</v>
      </c>
      <c r="AC17">
        <f>AVERAGE('Raw Values'!AE17:AG17)/'Average totals'!M17</f>
        <v>0.29030524185072337</v>
      </c>
      <c r="AD17">
        <f>AVERAGE('Raw Values'!AF17:AH17)/'Average totals'!N17</f>
        <v>0.29446965307112505</v>
      </c>
      <c r="AE17">
        <f>AVERAGE('Raw Values'!AG17:AI17)/'Average totals'!O17</f>
        <v>0.29766776870924228</v>
      </c>
      <c r="AF17">
        <f>AVERAGE('Raw Values'!AH17:AJ17)/'Average totals'!P17</f>
        <v>0.28289430546294431</v>
      </c>
      <c r="AG17">
        <f>AVERAGE('Raw Values'!AI17:AK17)/'Average totals'!Q17</f>
        <v>0.25961747360421511</v>
      </c>
      <c r="AH17">
        <f>AVERAGE('Raw Values'!AL17:AN17)/'Average totals'!B17</f>
        <v>7.5266720441798649E-2</v>
      </c>
      <c r="AI17">
        <f>AVERAGE('Raw Values'!AM17:AO17)/'Average totals'!C17</f>
        <v>0.10306539355028309</v>
      </c>
      <c r="AJ17">
        <f>AVERAGE('Raw Values'!AN17:AP17)/'Average totals'!D17</f>
        <v>0.13797564179620667</v>
      </c>
      <c r="AK17">
        <f>AVERAGE('Raw Values'!AO17:AQ17)/'Average totals'!E17</f>
        <v>0.16119450382587294</v>
      </c>
      <c r="AL17">
        <f>AVERAGE('Raw Values'!AP17:AR17)/'Average totals'!F17</f>
        <v>0.17777637718714431</v>
      </c>
      <c r="AM17">
        <f>AVERAGE('Raw Values'!AQ17:AS17)/'Average totals'!G17</f>
        <v>0.17917960726488025</v>
      </c>
      <c r="AN17">
        <f>AVERAGE('Raw Values'!AR17:AT17)/'Average totals'!H17</f>
        <v>0.17254846724182038</v>
      </c>
      <c r="AO17">
        <f>AVERAGE('Raw Values'!AS17:AU17)/'Average totals'!I17</f>
        <v>0.15311995913664855</v>
      </c>
      <c r="AP17">
        <f>AVERAGE('Raw Values'!AT17:AV17)/'Average totals'!J17</f>
        <v>0.16543143973624566</v>
      </c>
      <c r="AQ17">
        <f>AVERAGE('Raw Values'!AU17:AW17)/'Average totals'!K17</f>
        <v>0.18824144766115442</v>
      </c>
      <c r="AR17">
        <f>AVERAGE('Raw Values'!AV17:AX17)/'Average totals'!L17</f>
        <v>0.21099178937498383</v>
      </c>
      <c r="AS17">
        <f>AVERAGE('Raw Values'!AW17:AY17)/'Average totals'!M17</f>
        <v>0.20854145274958585</v>
      </c>
      <c r="AT17">
        <f>AVERAGE('Raw Values'!AX17:AZ17)/'Average totals'!N17</f>
        <v>0.20189609687445287</v>
      </c>
      <c r="AU17">
        <f>AVERAGE('Raw Values'!AY17:BA17)/'Average totals'!O17</f>
        <v>0.19926833982849129</v>
      </c>
      <c r="AV17">
        <f>AVERAGE('Raw Values'!AZ17:BB17)/'Average totals'!P17</f>
        <v>0.20236843022077933</v>
      </c>
      <c r="AW17">
        <f>AVERAGE('Raw Values'!BA17:BC17)/'Average totals'!Q17</f>
        <v>0.20432884358394218</v>
      </c>
      <c r="AX17">
        <f>AVERAGE('Raw Values'!BD17:BF17)/'Average totals'!B17</f>
        <v>0.10033527574141156</v>
      </c>
      <c r="AY17">
        <f>AVERAGE('Raw Values'!BE17:BG17)/'Average totals'!C17</f>
        <v>0.12576123963325464</v>
      </c>
      <c r="AZ17">
        <f>AVERAGE('Raw Values'!BF17:BH17)/'Average totals'!D17</f>
        <v>0.1223055585095799</v>
      </c>
      <c r="BA17">
        <f>AVERAGE('Raw Values'!BG17:BI17)/'Average totals'!E17</f>
        <v>0.1273187613738665</v>
      </c>
      <c r="BB17">
        <f>AVERAGE('Raw Values'!BH17:BJ17)/'Average totals'!F17</f>
        <v>0.13522082280113054</v>
      </c>
      <c r="BC17">
        <f>AVERAGE('Raw Values'!BI17:BK17)/'Average totals'!G17</f>
        <v>0.15282201427152114</v>
      </c>
      <c r="BD17">
        <f>AVERAGE('Raw Values'!BJ17:BL17)/'Average totals'!H17</f>
        <v>0.16791621249223415</v>
      </c>
      <c r="BE17">
        <f>AVERAGE('Raw Values'!BK17:BM17)/'Average totals'!I17</f>
        <v>0.14211011422823328</v>
      </c>
      <c r="BF17">
        <f>AVERAGE('Raw Values'!BL17:BN17)/'Average totals'!J17</f>
        <v>8.4018712380411267E-2</v>
      </c>
      <c r="BG17">
        <f>AVERAGE('Raw Values'!BM17:BO17)/'Average totals'!K17</f>
        <v>2.4466154370115102E-2</v>
      </c>
      <c r="BH17">
        <f>AVERAGE('Raw Values'!BN17:BP17)/'Average totals'!L17</f>
        <v>3.154767011165437E-4</v>
      </c>
      <c r="BI17">
        <f>AVERAGE('Raw Values'!BO17:BQ17)/'Average totals'!M17</f>
        <v>0</v>
      </c>
      <c r="BJ17">
        <f>AVERAGE('Raw Values'!BP17:BR17)/'Average totals'!N17</f>
        <v>0</v>
      </c>
      <c r="BK17">
        <f>AVERAGE('Raw Values'!BQ17:BS17)/'Average totals'!O17</f>
        <v>0</v>
      </c>
      <c r="BL17">
        <f>AVERAGE('Raw Values'!BR17:BT17)/'Average totals'!P17</f>
        <v>0</v>
      </c>
      <c r="BM17">
        <f>AVERAGE('Raw Values'!BS17:BU17)/'Average totals'!Q17</f>
        <v>0</v>
      </c>
      <c r="BN17">
        <f>AVERAGE('Raw Values'!BV17:BX17)/'Average totals'!B17</f>
        <v>0</v>
      </c>
      <c r="BO17">
        <f>AVERAGE('Raw Values'!BW17:BY17)/'Average totals'!C17</f>
        <v>8.8236217522728291E-5</v>
      </c>
      <c r="BP17">
        <f>AVERAGE('Raw Values'!BX17:BZ17)/'Average totals'!D17</f>
        <v>3.1220300833634906E-3</v>
      </c>
      <c r="BQ17">
        <f>AVERAGE('Raw Values'!BY17:CA17)/'Average totals'!E17</f>
        <v>6.6917750953771442E-3</v>
      </c>
      <c r="BR17">
        <f>AVERAGE('Raw Values'!BZ17:CB17)/'Average totals'!F17</f>
        <v>9.7280147067849917E-3</v>
      </c>
      <c r="BS17">
        <f>AVERAGE('Raw Values'!CA17:CC17)/'Average totals'!G17</f>
        <v>1.2527084714248292E-2</v>
      </c>
      <c r="BT17">
        <f>AVERAGE('Raw Values'!CB17:CD17)/'Average totals'!H17</f>
        <v>2.2766691068444787E-2</v>
      </c>
      <c r="BU17">
        <f>AVERAGE('Raw Values'!CC17:CE17)/'Average totals'!I17</f>
        <v>4.495690762809787E-2</v>
      </c>
      <c r="BV17">
        <f>AVERAGE('Raw Values'!CD17:CF17)/'Average totals'!J17</f>
        <v>0.10193698999156918</v>
      </c>
      <c r="BW17">
        <f>AVERAGE('Raw Values'!CE17:CG17)/'Average totals'!K17</f>
        <v>0.14932142323045017</v>
      </c>
      <c r="BX17">
        <f>AVERAGE('Raw Values'!CF17:CH17)/'Average totals'!L17</f>
        <v>0.19668286091649032</v>
      </c>
      <c r="BY17">
        <f>AVERAGE('Raw Values'!CG17:CI17)/'Average totals'!M17</f>
        <v>0.20919825393890223</v>
      </c>
      <c r="BZ17">
        <f>AVERAGE('Raw Values'!CH17:CJ17)/'Average totals'!N17</f>
        <v>0.22816668147198682</v>
      </c>
      <c r="CA17">
        <f>AVERAGE('Raw Values'!CI17:CK17)/'Average totals'!O17</f>
        <v>0.22993485255529988</v>
      </c>
      <c r="CB17">
        <f>AVERAGE('Raw Values'!CJ17:CL17)/'Average totals'!P17</f>
        <v>0.25398228510221471</v>
      </c>
      <c r="CC17">
        <f>AVERAGE('Raw Values'!CK17:CM17)/'Average totals'!Q17</f>
        <v>0.2623625560338268</v>
      </c>
      <c r="CD17">
        <f>AVERAGE('Raw Values'!CN17:CP17)/'Average totals'!B17</f>
        <v>0</v>
      </c>
      <c r="CE17">
        <f>AVERAGE('Raw Values'!CO17:CQ17)/'Average totals'!C17</f>
        <v>0</v>
      </c>
      <c r="CF17">
        <f>AVERAGE('Raw Values'!CP17:CR17)/'Average totals'!D17</f>
        <v>0</v>
      </c>
      <c r="CG17">
        <f>AVERAGE('Raw Values'!CQ17:CS17)/'Average totals'!E17</f>
        <v>0</v>
      </c>
      <c r="CH17">
        <f>AVERAGE('Raw Values'!CR17:CT17)/'Average totals'!F17</f>
        <v>0</v>
      </c>
      <c r="CI17">
        <f>AVERAGE('Raw Values'!CS17:CU17)/'Average totals'!G17</f>
        <v>0</v>
      </c>
      <c r="CJ17">
        <f>AVERAGE('Raw Values'!CT17:CV17)/'Average totals'!H17</f>
        <v>0</v>
      </c>
      <c r="CK17">
        <f>AVERAGE('Raw Values'!CU17:CW17)/'Average totals'!I17</f>
        <v>3.2289722881579719E-2</v>
      </c>
      <c r="CL17">
        <f>AVERAGE('Raw Values'!CV17:CX17)/'Average totals'!J17</f>
        <v>4.9326629837840009E-2</v>
      </c>
      <c r="CM17">
        <f>AVERAGE('Raw Values'!CW17:CY17)/'Average totals'!K17</f>
        <v>5.4638436702764873E-2</v>
      </c>
      <c r="CN17">
        <f>AVERAGE('Raw Values'!CX17:CZ17)/'Average totals'!L17</f>
        <v>2.3074794046004436E-2</v>
      </c>
      <c r="CO17">
        <f>AVERAGE('Raw Values'!CY17:DA17)/'Average totals'!M17</f>
        <v>7.8014635199694466E-3</v>
      </c>
      <c r="CP17">
        <f>AVERAGE('Raw Values'!CZ17:DB17)/'Average totals'!N17</f>
        <v>2.0960020942326039E-3</v>
      </c>
      <c r="CQ17">
        <f>AVERAGE('Raw Values'!DA17:DC17)/'Average totals'!O17</f>
        <v>1.4090126392726347E-3</v>
      </c>
      <c r="CR17">
        <f>AVERAGE('Raw Values'!DB17:DD17)/'Average totals'!P17</f>
        <v>1.8424942590678268E-4</v>
      </c>
      <c r="CS17">
        <f>AVERAGE('Raw Values'!DC17:DE17)/'Average totals'!Q17</f>
        <v>0</v>
      </c>
      <c r="CT17">
        <f>AVERAGE('Raw Values'!DF17:DH17)/'Average totals'!B17</f>
        <v>0</v>
      </c>
      <c r="CU17">
        <f>AVERAGE('Raw Values'!DG17:DI17)/'Average totals'!C17</f>
        <v>7.9414031005781722E-3</v>
      </c>
      <c r="CV17">
        <f>AVERAGE('Raw Values'!DH17:DJ17)/'Average totals'!D17</f>
        <v>1.3331246062492428E-2</v>
      </c>
      <c r="CW17">
        <f>AVERAGE('Raw Values'!DI17:DK17)/'Average totals'!E17</f>
        <v>1.919532800927579E-2</v>
      </c>
      <c r="CX17">
        <f>AVERAGE('Raw Values'!DJ17:DL17)/'Average totals'!F17</f>
        <v>1.2117742021310841E-2</v>
      </c>
      <c r="CY17">
        <f>AVERAGE('Raw Values'!DK17:DM17)/'Average totals'!G17</f>
        <v>6.6779085370570678E-3</v>
      </c>
      <c r="CZ17">
        <f>AVERAGE('Raw Values'!DL17:DN17)/'Average totals'!H17</f>
        <v>1.7550337682066207E-3</v>
      </c>
      <c r="DA17">
        <f>AVERAGE('Raw Values'!DM17:DO17)/'Average totals'!I17</f>
        <v>1.9048976348933282E-3</v>
      </c>
      <c r="DB17">
        <f>AVERAGE('Raw Values'!DN17:DP17)/'Average totals'!J17</f>
        <v>2.4465862062098519E-3</v>
      </c>
      <c r="DC17">
        <f>AVERAGE('Raw Values'!DO17:DQ17)/'Average totals'!K17</f>
        <v>2.461775830430989E-3</v>
      </c>
      <c r="DD17">
        <f>AVERAGE('Raw Values'!DP17:DR17)/'Average totals'!L17</f>
        <v>5.3442384122544739E-3</v>
      </c>
      <c r="DE17">
        <f>AVERAGE('Raw Values'!DQ17:DS17)/'Average totals'!M17</f>
        <v>5.8157980977856551E-3</v>
      </c>
      <c r="DF17">
        <f>AVERAGE('Raw Values'!DR17:DT17)/'Average totals'!N17</f>
        <v>5.2714678836571476E-3</v>
      </c>
      <c r="DG17">
        <f>AVERAGE('Raw Values'!DS17:DU17)/'Average totals'!O17</f>
        <v>1.9885988991504015E-3</v>
      </c>
      <c r="DH17">
        <f>AVERAGE('Raw Values'!DT17:DV17)/'Average totals'!P17</f>
        <v>6.6839059828412389E-4</v>
      </c>
      <c r="DI17">
        <f>AVERAGE('Raw Values'!DU17:DW17)/'Average totals'!Q17</f>
        <v>5.9911040270553182E-4</v>
      </c>
      <c r="DJ17">
        <f>AVERAGE('Raw Values'!DX17:DZ17)/'Average totals'!B17</f>
        <v>4.6594278526548752E-2</v>
      </c>
      <c r="DK17">
        <f>AVERAGE('Raw Values'!DY17:EA17)/'Average totals'!C17</f>
        <v>5.5000203111427871E-2</v>
      </c>
      <c r="DL17">
        <f>AVERAGE('Raw Values'!DZ17:EB17)/'Average totals'!D17</f>
        <v>6.2243731059486523E-2</v>
      </c>
      <c r="DM17">
        <f>AVERAGE('Raw Values'!EA17:EC17)/'Average totals'!E17</f>
        <v>6.1576884673387719E-2</v>
      </c>
      <c r="DN17">
        <f>AVERAGE('Raw Values'!EB17:ED17)/'Average totals'!F17</f>
        <v>5.9769019728417132E-2</v>
      </c>
      <c r="DO17">
        <f>AVERAGE('Raw Values'!EC17:EE17)/'Average totals'!G17</f>
        <v>5.9185297452717466E-2</v>
      </c>
      <c r="DP17">
        <f>AVERAGE('Raw Values'!ED17:EF17)/'Average totals'!H17</f>
        <v>6.0161912061839552E-2</v>
      </c>
      <c r="DQ17">
        <f>AVERAGE('Raw Values'!EE17:EG17)/'Average totals'!I17</f>
        <v>6.2594129542076687E-2</v>
      </c>
      <c r="DR17">
        <f>AVERAGE('Raw Values'!EF17:EH17)/'Average totals'!J17</f>
        <v>6.4271708492233626E-2</v>
      </c>
      <c r="DS17">
        <f>AVERAGE('Raw Values'!EG17:EI17)/'Average totals'!K17</f>
        <v>6.3261283877800667E-2</v>
      </c>
      <c r="DT17">
        <f>AVERAGE('Raw Values'!EH17:EJ17)/'Average totals'!L17</f>
        <v>6.1338172855293721E-2</v>
      </c>
      <c r="DU17">
        <f>AVERAGE('Raw Values'!EI17:EK17)/'Average totals'!M17</f>
        <v>5.864935567283891E-2</v>
      </c>
      <c r="DV17">
        <f>AVERAGE('Raw Values'!EJ17:EL17)/'Average totals'!N17</f>
        <v>5.6960626107956436E-2</v>
      </c>
      <c r="DW17">
        <f>AVERAGE('Raw Values'!EK17:EM17)/'Average totals'!O17</f>
        <v>5.6326066242498307E-2</v>
      </c>
      <c r="DX17">
        <f>AVERAGE('Raw Values'!EL17:EN17)/'Average totals'!P17</f>
        <v>5.8156200569793121E-2</v>
      </c>
      <c r="DY17">
        <f>AVERAGE('Raw Values'!EM17:EO17)/'Average totals'!Q17</f>
        <v>5.9111642672027925E-2</v>
      </c>
      <c r="DZ17">
        <f>AVERAGE('Raw Values'!EP17:ER17)/'Average totals'!B17</f>
        <v>0</v>
      </c>
      <c r="EA17">
        <f>AVERAGE('Raw Values'!EQ17:ES17)/'Average totals'!C17</f>
        <v>0</v>
      </c>
      <c r="EB17">
        <f>AVERAGE('Raw Values'!ER17:ET17)/'Average totals'!D17</f>
        <v>0</v>
      </c>
      <c r="EC17">
        <f>AVERAGE('Raw Values'!ES17:EU17)/'Average totals'!E17</f>
        <v>0</v>
      </c>
      <c r="ED17">
        <f>AVERAGE('Raw Values'!ET17:EV17)/'Average totals'!F17</f>
        <v>0</v>
      </c>
      <c r="EE17">
        <f>AVERAGE('Raw Values'!EU17:EW17)/'Average totals'!G17</f>
        <v>0</v>
      </c>
      <c r="EF17">
        <f>AVERAGE('Raw Values'!EV17:EX17)/'Average totals'!H17</f>
        <v>0</v>
      </c>
      <c r="EG17">
        <f>AVERAGE('Raw Values'!EW17:EY17)/'Average totals'!I17</f>
        <v>0</v>
      </c>
      <c r="EH17">
        <f>AVERAGE('Raw Values'!EX17:EZ17)/'Average totals'!J17</f>
        <v>0</v>
      </c>
      <c r="EI17">
        <f>AVERAGE('Raw Values'!EY17:FA17)/'Average totals'!K17</f>
        <v>1.9001837013689793E-2</v>
      </c>
      <c r="EJ17">
        <f>AVERAGE('Raw Values'!EZ17:FB17)/'Average totals'!L17</f>
        <v>3.7482007693347336E-2</v>
      </c>
      <c r="EK17">
        <f>AVERAGE('Raw Values'!FA17:FC17)/'Average totals'!M17</f>
        <v>5.4390523107346218E-2</v>
      </c>
      <c r="EL17">
        <f>AVERAGE('Raw Values'!FB17:FD17)/'Average totals'!N17</f>
        <v>5.3870520640425822E-2</v>
      </c>
      <c r="EM17">
        <f>AVERAGE('Raw Values'!FC17:FE17)/'Average totals'!O17</f>
        <v>5.4942607886189911E-2</v>
      </c>
      <c r="EN17">
        <f>AVERAGE('Raw Values'!FD17:FF17)/'Average totals'!P17</f>
        <v>5.2666912780237433E-2</v>
      </c>
      <c r="EO17">
        <f>AVERAGE('Raw Values'!FE17:FG17)/'Average totals'!Q17</f>
        <v>7.1527492411133695E-2</v>
      </c>
      <c r="EP17">
        <f>AVERAGE('Raw Values'!FH17:FJ17)/'Average totals'!B17</f>
        <v>0.11350872274582961</v>
      </c>
      <c r="EQ17">
        <f>AVERAGE('Raw Values'!FI17:FK17)/'Average totals'!C17</f>
        <v>0.12193559936772758</v>
      </c>
      <c r="ER17">
        <f>AVERAGE('Raw Values'!FJ17:FL17)/'Average totals'!D17</f>
        <v>0.12736510110301935</v>
      </c>
      <c r="ES17">
        <f>AVERAGE('Raw Values'!FK17:FM17)/'Average totals'!E17</f>
        <v>0.12878720808026659</v>
      </c>
      <c r="ET17">
        <f>AVERAGE('Raw Values'!FL17:FN17)/'Average totals'!F17</f>
        <v>0.12345802327357852</v>
      </c>
      <c r="EU17">
        <f>AVERAGE('Raw Values'!FM17:FO17)/'Average totals'!G17</f>
        <v>0.11977451564418801</v>
      </c>
      <c r="EV17">
        <f>AVERAGE('Raw Values'!FN17:FP17)/'Average totals'!H17</f>
        <v>0.11685039571461728</v>
      </c>
      <c r="EW17">
        <f>AVERAGE('Raw Values'!FO17:FQ17)/'Average totals'!I17</f>
        <v>0.11780721039566441</v>
      </c>
      <c r="EX17">
        <f>AVERAGE('Raw Values'!FP17:FR17)/'Average totals'!J17</f>
        <v>0.11607422019761991</v>
      </c>
      <c r="EY17">
        <f>AVERAGE('Raw Values'!FQ17:FS17)/'Average totals'!K17</f>
        <v>0.11780808927644068</v>
      </c>
      <c r="EZ17">
        <f>AVERAGE('Raw Values'!FR17:FT17)/'Average totals'!L17</f>
        <v>0.11632936933598455</v>
      </c>
      <c r="FA17">
        <f>AVERAGE('Raw Values'!FS17:FU17)/'Average totals'!M17</f>
        <v>0.11725744295398212</v>
      </c>
      <c r="FB17">
        <f>AVERAGE('Raw Values'!FT17:FV17)/'Average totals'!N17</f>
        <v>0.11301480305653759</v>
      </c>
      <c r="FC17">
        <f>AVERAGE('Raw Values'!FU17:FW17)/'Average totals'!O17</f>
        <v>0.10830455691775391</v>
      </c>
      <c r="FD17">
        <f>AVERAGE('Raw Values'!FV17:FX17)/'Average totals'!P17</f>
        <v>0.10017678585701777</v>
      </c>
      <c r="FE17">
        <f>AVERAGE('Raw Values'!FW17:FY17)/'Average totals'!Q17</f>
        <v>9.6053587347951608E-2</v>
      </c>
    </row>
    <row r="18" spans="1:161" x14ac:dyDescent="0.2">
      <c r="A18" t="str">
        <f>'1997_totals_newvars'!A18</f>
        <v>KANSAS</v>
      </c>
      <c r="B18">
        <f>AVERAGE('Raw Values'!B18:D18)/'Average totals'!B18</f>
        <v>5.1049098013249507E-2</v>
      </c>
      <c r="C18">
        <f>AVERAGE('Raw Values'!C18:E18)/'Average totals'!C18</f>
        <v>0.12561875061284158</v>
      </c>
      <c r="D18">
        <f>AVERAGE('Raw Values'!D18:F18)/'Average totals'!D18</f>
        <v>0.12463969403087811</v>
      </c>
      <c r="E18">
        <f>AVERAGE('Raw Values'!E18:G18)/'Average totals'!E18</f>
        <v>0.12592870777060772</v>
      </c>
      <c r="F18">
        <f>AVERAGE('Raw Values'!F18:H18)/'Average totals'!F18</f>
        <v>5.3939944234505738E-2</v>
      </c>
      <c r="G18">
        <f>AVERAGE('Raw Values'!G18:I18)/'Average totals'!G18</f>
        <v>5.7859739043410276E-2</v>
      </c>
      <c r="H18">
        <f>AVERAGE('Raw Values'!H18:J18)/'Average totals'!H18</f>
        <v>5.454130972305879E-2</v>
      </c>
      <c r="I18">
        <f>AVERAGE('Raw Values'!I18:K18)/'Average totals'!I18</f>
        <v>5.0114912715068197E-2</v>
      </c>
      <c r="J18">
        <f>AVERAGE('Raw Values'!J18:L18)/'Average totals'!J18</f>
        <v>4.818683910605269E-2</v>
      </c>
      <c r="K18">
        <f>AVERAGE('Raw Values'!K18:M18)/'Average totals'!K18</f>
        <v>5.2368927664279266E-2</v>
      </c>
      <c r="L18">
        <f>AVERAGE('Raw Values'!L18:N18)/'Average totals'!L18</f>
        <v>5.5068749680871901E-2</v>
      </c>
      <c r="M18">
        <f>AVERAGE('Raw Values'!M18:O18)/'Average totals'!M18</f>
        <v>5.2298258276049538E-2</v>
      </c>
      <c r="N18">
        <f>AVERAGE('Raw Values'!N18:P18)/'Average totals'!N18</f>
        <v>5.3202417737502131E-2</v>
      </c>
      <c r="O18">
        <f>AVERAGE('Raw Values'!O18:Q18)/'Average totals'!O18</f>
        <v>5.5865742404529364E-2</v>
      </c>
      <c r="P18">
        <f>AVERAGE('Raw Values'!P18:R18)/'Average totals'!P18</f>
        <v>6.7176498658203326E-2</v>
      </c>
      <c r="Q18">
        <f>AVERAGE('Raw Values'!Q18:S18)/'Average totals'!Q18</f>
        <v>6.9622588038176003E-2</v>
      </c>
      <c r="R18">
        <f>AVERAGE('Raw Values'!T18:V18)/'Average totals'!B18</f>
        <v>0.34797195459912089</v>
      </c>
      <c r="S18">
        <f>AVERAGE('Raw Values'!U18:W18)/'Average totals'!C18</f>
        <v>0.25171129789190722</v>
      </c>
      <c r="T18">
        <f>AVERAGE('Raw Values'!V18:X18)/'Average totals'!D18</f>
        <v>0.27909985906813067</v>
      </c>
      <c r="U18">
        <f>AVERAGE('Raw Values'!W18:Y18)/'Average totals'!E18</f>
        <v>0.29214387653643986</v>
      </c>
      <c r="V18">
        <f>AVERAGE('Raw Values'!X18:Z18)/'Average totals'!F18</f>
        <v>0.32303988775054981</v>
      </c>
      <c r="W18">
        <f>AVERAGE('Raw Values'!Y18:AA18)/'Average totals'!G18</f>
        <v>0.32520154527684392</v>
      </c>
      <c r="X18">
        <f>AVERAGE('Raw Values'!Z18:AB18)/'Average totals'!H18</f>
        <v>0.34312738338124255</v>
      </c>
      <c r="Y18">
        <f>AVERAGE('Raw Values'!AA18:AC18)/'Average totals'!I18</f>
        <v>0.3483698773202511</v>
      </c>
      <c r="Z18">
        <f>AVERAGE('Raw Values'!AB18:AD18)/'Average totals'!J18</f>
        <v>0.32655173268706861</v>
      </c>
      <c r="AA18">
        <f>AVERAGE('Raw Values'!AC18:AE18)/'Average totals'!K18</f>
        <v>0.27941635419754124</v>
      </c>
      <c r="AB18">
        <f>AVERAGE('Raw Values'!AD18:AF18)/'Average totals'!L18</f>
        <v>0.24444195597813889</v>
      </c>
      <c r="AC18">
        <f>AVERAGE('Raw Values'!AE18:AG18)/'Average totals'!M18</f>
        <v>0.22613669502185424</v>
      </c>
      <c r="AD18">
        <f>AVERAGE('Raw Values'!AF18:AH18)/'Average totals'!N18</f>
        <v>0.22885499893583544</v>
      </c>
      <c r="AE18">
        <f>AVERAGE('Raw Values'!AG18:AI18)/'Average totals'!O18</f>
        <v>0.21354278476479249</v>
      </c>
      <c r="AF18">
        <f>AVERAGE('Raw Values'!AH18:AJ18)/'Average totals'!P18</f>
        <v>0.19497766200927105</v>
      </c>
      <c r="AG18">
        <f>AVERAGE('Raw Values'!AI18:AK18)/'Average totals'!Q18</f>
        <v>0.16158816273008816</v>
      </c>
      <c r="AH18">
        <f>AVERAGE('Raw Values'!AL18:AN18)/'Average totals'!B18</f>
        <v>4.690376223010221E-2</v>
      </c>
      <c r="AI18">
        <f>AVERAGE('Raw Values'!AM18:AO18)/'Average totals'!C18</f>
        <v>8.9788758907913185E-2</v>
      </c>
      <c r="AJ18">
        <f>AVERAGE('Raw Values'!AN18:AP18)/'Average totals'!D18</f>
        <v>0.10145099698658</v>
      </c>
      <c r="AK18">
        <f>AVERAGE('Raw Values'!AO18:AQ18)/'Average totals'!E18</f>
        <v>0.12067366201602618</v>
      </c>
      <c r="AL18">
        <f>AVERAGE('Raw Values'!AP18:AR18)/'Average totals'!F18</f>
        <v>0.11590074407737122</v>
      </c>
      <c r="AM18">
        <f>AVERAGE('Raw Values'!AQ18:AS18)/'Average totals'!G18</f>
        <v>0.13391150554039774</v>
      </c>
      <c r="AN18">
        <f>AVERAGE('Raw Values'!AR18:AT18)/'Average totals'!H18</f>
        <v>0.14372298198377936</v>
      </c>
      <c r="AO18">
        <f>AVERAGE('Raw Values'!AS18:AU18)/'Average totals'!I18</f>
        <v>0.17578590534748428</v>
      </c>
      <c r="AP18">
        <f>AVERAGE('Raw Values'!AT18:AV18)/'Average totals'!J18</f>
        <v>0.19140414255428567</v>
      </c>
      <c r="AQ18">
        <f>AVERAGE('Raw Values'!AU18:AW18)/'Average totals'!K18</f>
        <v>0.21050010419758183</v>
      </c>
      <c r="AR18">
        <f>AVERAGE('Raw Values'!AV18:AX18)/'Average totals'!L18</f>
        <v>0.20491641920180934</v>
      </c>
      <c r="AS18">
        <f>AVERAGE('Raw Values'!AW18:AY18)/'Average totals'!M18</f>
        <v>0.18550102342559777</v>
      </c>
      <c r="AT18">
        <f>AVERAGE('Raw Values'!AX18:AZ18)/'Average totals'!N18</f>
        <v>0.15813188857321234</v>
      </c>
      <c r="AU18">
        <f>AVERAGE('Raw Values'!AY18:BA18)/'Average totals'!O18</f>
        <v>0.13386685715449609</v>
      </c>
      <c r="AV18">
        <f>AVERAGE('Raw Values'!AZ18:BB18)/'Average totals'!P18</f>
        <v>0.12746085130712698</v>
      </c>
      <c r="AW18">
        <f>AVERAGE('Raw Values'!BA18:BC18)/'Average totals'!Q18</f>
        <v>0.12072182188455262</v>
      </c>
      <c r="AX18">
        <f>AVERAGE('Raw Values'!BD18:BF18)/'Average totals'!B18</f>
        <v>0.46203734050602274</v>
      </c>
      <c r="AY18">
        <f>AVERAGE('Raw Values'!BE18:BG18)/'Average totals'!C18</f>
        <v>0.1979530271263886</v>
      </c>
      <c r="AZ18">
        <f>AVERAGE('Raw Values'!BF18:BH18)/'Average totals'!D18</f>
        <v>7.1132080376164072E-2</v>
      </c>
      <c r="BA18">
        <f>AVERAGE('Raw Values'!BG18:BI18)/'Average totals'!E18</f>
        <v>-4.9135467759047473E-2</v>
      </c>
      <c r="BB18">
        <f>AVERAGE('Raw Values'!BH18:BJ18)/'Average totals'!F18</f>
        <v>0.14629911010847035</v>
      </c>
      <c r="BC18">
        <f>AVERAGE('Raw Values'!BI18:BK18)/'Average totals'!G18</f>
        <v>0.11381947942025245</v>
      </c>
      <c r="BD18">
        <f>AVERAGE('Raw Values'!BJ18:BL18)/'Average totals'!H18</f>
        <v>9.7710009924160901E-2</v>
      </c>
      <c r="BE18">
        <f>AVERAGE('Raw Values'!BK18:BM18)/'Average totals'!I18</f>
        <v>8.7681732449766056E-2</v>
      </c>
      <c r="BF18">
        <f>AVERAGE('Raw Values'!BL18:BN18)/'Average totals'!J18</f>
        <v>0.13466659275312715</v>
      </c>
      <c r="BG18">
        <f>AVERAGE('Raw Values'!BM18:BO18)/'Average totals'!K18</f>
        <v>0.17119857664719007</v>
      </c>
      <c r="BH18">
        <f>AVERAGE('Raw Values'!BN18:BP18)/'Average totals'!L18</f>
        <v>0.20423193026425673</v>
      </c>
      <c r="BI18">
        <f>AVERAGE('Raw Values'!BO18:BQ18)/'Average totals'!M18</f>
        <v>0.1896465117010572</v>
      </c>
      <c r="BJ18">
        <f>AVERAGE('Raw Values'!BP18:BR18)/'Average totals'!N18</f>
        <v>0.17495696726629856</v>
      </c>
      <c r="BK18">
        <f>AVERAGE('Raw Values'!BQ18:BS18)/'Average totals'!O18</f>
        <v>0.16110683879054638</v>
      </c>
      <c r="BL18">
        <f>AVERAGE('Raw Values'!BR18:BT18)/'Average totals'!P18</f>
        <v>0.15219994148004357</v>
      </c>
      <c r="BM18">
        <f>AVERAGE('Raw Values'!BS18:BU18)/'Average totals'!Q18</f>
        <v>0.15265039431371752</v>
      </c>
      <c r="BN18">
        <f>AVERAGE('Raw Values'!BV18:BX18)/'Average totals'!B18</f>
        <v>0</v>
      </c>
      <c r="BO18">
        <f>AVERAGE('Raw Values'!BW18:BY18)/'Average totals'!C18</f>
        <v>7.7958818141276589E-4</v>
      </c>
      <c r="BP18">
        <f>AVERAGE('Raw Values'!BX18:BZ18)/'Average totals'!D18</f>
        <v>1.112028646290384E-3</v>
      </c>
      <c r="BQ18">
        <f>AVERAGE('Raw Values'!BY18:CA18)/'Average totals'!E18</f>
        <v>1.1292054522273754E-3</v>
      </c>
      <c r="BR18">
        <f>AVERAGE('Raw Values'!BZ18:CB18)/'Average totals'!F18</f>
        <v>3.5163864909142068E-4</v>
      </c>
      <c r="BS18">
        <f>AVERAGE('Raw Values'!CA18:CC18)/'Average totals'!G18</f>
        <v>0</v>
      </c>
      <c r="BT18">
        <f>AVERAGE('Raw Values'!CB18:CD18)/'Average totals'!H18</f>
        <v>0</v>
      </c>
      <c r="BU18">
        <f>AVERAGE('Raw Values'!CC18:CE18)/'Average totals'!I18</f>
        <v>0</v>
      </c>
      <c r="BV18">
        <f>AVERAGE('Raw Values'!CD18:CF18)/'Average totals'!J18</f>
        <v>0</v>
      </c>
      <c r="BW18">
        <f>AVERAGE('Raw Values'!CE18:CG18)/'Average totals'!K18</f>
        <v>0</v>
      </c>
      <c r="BX18">
        <f>AVERAGE('Raw Values'!CF18:CH18)/'Average totals'!L18</f>
        <v>0</v>
      </c>
      <c r="BY18">
        <f>AVERAGE('Raw Values'!CG18:CI18)/'Average totals'!M18</f>
        <v>0</v>
      </c>
      <c r="BZ18">
        <f>AVERAGE('Raw Values'!CH18:CJ18)/'Average totals'!N18</f>
        <v>0</v>
      </c>
      <c r="CA18">
        <f>AVERAGE('Raw Values'!CI18:CK18)/'Average totals'!O18</f>
        <v>0</v>
      </c>
      <c r="CB18">
        <f>AVERAGE('Raw Values'!CJ18:CL18)/'Average totals'!P18</f>
        <v>4.5727726537122598E-3</v>
      </c>
      <c r="CC18">
        <f>AVERAGE('Raw Values'!CK18:CM18)/'Average totals'!Q18</f>
        <v>8.1090572785699842E-3</v>
      </c>
      <c r="CD18">
        <f>AVERAGE('Raw Values'!CN18:CP18)/'Average totals'!B18</f>
        <v>0</v>
      </c>
      <c r="CE18">
        <f>AVERAGE('Raw Values'!CO18:CQ18)/'Average totals'!C18</f>
        <v>0.23852228155890917</v>
      </c>
      <c r="CF18">
        <f>AVERAGE('Raw Values'!CP18:CR18)/'Average totals'!D18</f>
        <v>0.29121856963971671</v>
      </c>
      <c r="CG18">
        <f>AVERAGE('Raw Values'!CQ18:CS18)/'Average totals'!E18</f>
        <v>0.34824545389922679</v>
      </c>
      <c r="CH18">
        <f>AVERAGE('Raw Values'!CR18:CT18)/'Average totals'!F18</f>
        <v>0.14101068260234417</v>
      </c>
      <c r="CI18">
        <f>AVERAGE('Raw Values'!CS18:CU18)/'Average totals'!G18</f>
        <v>0.12601571543829074</v>
      </c>
      <c r="CJ18">
        <f>AVERAGE('Raw Values'!CT18:CV18)/'Average totals'!H18</f>
        <v>0.10636373857770673</v>
      </c>
      <c r="CK18">
        <f>AVERAGE('Raw Values'!CU18:CW18)/'Average totals'!I18</f>
        <v>8.7911685553839394E-2</v>
      </c>
      <c r="CL18">
        <f>AVERAGE('Raw Values'!CV18:CX18)/'Average totals'!J18</f>
        <v>5.6217440456398378E-2</v>
      </c>
      <c r="CM18">
        <f>AVERAGE('Raw Values'!CW18:CY18)/'Average totals'!K18</f>
        <v>2.9531565940378455E-2</v>
      </c>
      <c r="CN18">
        <f>AVERAGE('Raw Values'!CX18:CZ18)/'Average totals'!L18</f>
        <v>2.7258886891100308E-2</v>
      </c>
      <c r="CO18">
        <f>AVERAGE('Raw Values'!CY18:DA18)/'Average totals'!M18</f>
        <v>5.0105308034327459E-2</v>
      </c>
      <c r="CP18">
        <f>AVERAGE('Raw Values'!CZ18:DB18)/'Average totals'!N18</f>
        <v>7.0168924883206057E-2</v>
      </c>
      <c r="CQ18">
        <f>AVERAGE('Raw Values'!DA18:DC18)/'Average totals'!O18</f>
        <v>8.4879755516372821E-2</v>
      </c>
      <c r="CR18">
        <f>AVERAGE('Raw Values'!DB18:DD18)/'Average totals'!P18</f>
        <v>8.7289848782674789E-2</v>
      </c>
      <c r="CS18">
        <f>AVERAGE('Raw Values'!DC18:DE18)/'Average totals'!Q18</f>
        <v>9.6680247303636238E-2</v>
      </c>
      <c r="CT18">
        <f>AVERAGE('Raw Values'!DF18:DH18)/'Average totals'!B18</f>
        <v>0</v>
      </c>
      <c r="CU18">
        <f>AVERAGE('Raw Values'!DG18:DI18)/'Average totals'!C18</f>
        <v>0</v>
      </c>
      <c r="CV18">
        <f>AVERAGE('Raw Values'!DH18:DJ18)/'Average totals'!D18</f>
        <v>0</v>
      </c>
      <c r="CW18">
        <f>AVERAGE('Raw Values'!DI18:DK18)/'Average totals'!E18</f>
        <v>0</v>
      </c>
      <c r="CX18">
        <f>AVERAGE('Raw Values'!DJ18:DL18)/'Average totals'!F18</f>
        <v>0</v>
      </c>
      <c r="CY18">
        <f>AVERAGE('Raw Values'!DK18:DM18)/'Average totals'!G18</f>
        <v>0</v>
      </c>
      <c r="CZ18">
        <f>AVERAGE('Raw Values'!DL18:DN18)/'Average totals'!H18</f>
        <v>0</v>
      </c>
      <c r="DA18">
        <f>AVERAGE('Raw Values'!DM18:DO18)/'Average totals'!I18</f>
        <v>0</v>
      </c>
      <c r="DB18">
        <f>AVERAGE('Raw Values'!DN18:DP18)/'Average totals'!J18</f>
        <v>0</v>
      </c>
      <c r="DC18">
        <f>AVERAGE('Raw Values'!DO18:DQ18)/'Average totals'!K18</f>
        <v>0</v>
      </c>
      <c r="DD18">
        <f>AVERAGE('Raw Values'!DP18:DR18)/'Average totals'!L18</f>
        <v>0</v>
      </c>
      <c r="DE18">
        <f>AVERAGE('Raw Values'!DQ18:DS18)/'Average totals'!M18</f>
        <v>1.805713355705316E-2</v>
      </c>
      <c r="DF18">
        <f>AVERAGE('Raw Values'!DR18:DT18)/'Average totals'!N18</f>
        <v>1.8581182422777572E-2</v>
      </c>
      <c r="DG18">
        <f>AVERAGE('Raw Values'!DS18:DU18)/'Average totals'!O18</f>
        <v>1.9124239737129536E-2</v>
      </c>
      <c r="DH18">
        <f>AVERAGE('Raw Values'!DT18:DV18)/'Average totals'!P18</f>
        <v>1.8126365175322341E-3</v>
      </c>
      <c r="DI18">
        <f>AVERAGE('Raw Values'!DU18:DW18)/'Average totals'!Q18</f>
        <v>4.143817544676952E-4</v>
      </c>
      <c r="DJ18">
        <f>AVERAGE('Raw Values'!DX18:DZ18)/'Average totals'!B18</f>
        <v>5.9558615485536148E-2</v>
      </c>
      <c r="DK18">
        <f>AVERAGE('Raw Values'!DY18:EA18)/'Average totals'!C18</f>
        <v>5.9598187271156636E-2</v>
      </c>
      <c r="DL18">
        <f>AVERAGE('Raw Values'!DZ18:EB18)/'Average totals'!D18</f>
        <v>5.903659305559579E-2</v>
      </c>
      <c r="DM18">
        <f>AVERAGE('Raw Values'!EA18:EC18)/'Average totals'!E18</f>
        <v>5.9948494116310279E-2</v>
      </c>
      <c r="DN18">
        <f>AVERAGE('Raw Values'!EB18:ED18)/'Average totals'!F18</f>
        <v>4.9385814149663525E-2</v>
      </c>
      <c r="DO18">
        <f>AVERAGE('Raw Values'!EC18:EE18)/'Average totals'!G18</f>
        <v>3.6874692919817521E-2</v>
      </c>
      <c r="DP18">
        <f>AVERAGE('Raw Values'!ED18:EF18)/'Average totals'!H18</f>
        <v>2.4565591442470659E-2</v>
      </c>
      <c r="DQ18">
        <f>AVERAGE('Raw Values'!EE18:EG18)/'Average totals'!I18</f>
        <v>2.9210975088174832E-2</v>
      </c>
      <c r="DR18">
        <f>AVERAGE('Raw Values'!EF18:EH18)/'Average totals'!J18</f>
        <v>3.3481105190708793E-2</v>
      </c>
      <c r="DS18">
        <f>AVERAGE('Raw Values'!EG18:EI18)/'Average totals'!K18</f>
        <v>3.6912794757260392E-2</v>
      </c>
      <c r="DT18">
        <f>AVERAGE('Raw Values'!EH18:EJ18)/'Average totals'!L18</f>
        <v>3.5865305185112051E-2</v>
      </c>
      <c r="DU18">
        <f>AVERAGE('Raw Values'!EI18:EK18)/'Average totals'!M18</f>
        <v>3.4120769155086668E-2</v>
      </c>
      <c r="DV18">
        <f>AVERAGE('Raw Values'!EJ18:EL18)/'Average totals'!N18</f>
        <v>3.6756073435666232E-2</v>
      </c>
      <c r="DW18">
        <f>AVERAGE('Raw Values'!EK18:EM18)/'Average totals'!O18</f>
        <v>4.2188818220527592E-2</v>
      </c>
      <c r="DX18">
        <f>AVERAGE('Raw Values'!EL18:EN18)/'Average totals'!P18</f>
        <v>5.1096463836974512E-2</v>
      </c>
      <c r="DY18">
        <f>AVERAGE('Raw Values'!EM18:EO18)/'Average totals'!Q18</f>
        <v>5.9313836418496836E-2</v>
      </c>
      <c r="DZ18">
        <f>AVERAGE('Raw Values'!EP18:ER18)/'Average totals'!B18</f>
        <v>0</v>
      </c>
      <c r="EA18">
        <f>AVERAGE('Raw Values'!EQ18:ES18)/'Average totals'!C18</f>
        <v>0</v>
      </c>
      <c r="EB18">
        <f>AVERAGE('Raw Values'!ER18:ET18)/'Average totals'!D18</f>
        <v>2.5452215908979902E-2</v>
      </c>
      <c r="EC18">
        <f>AVERAGE('Raw Values'!ES18:EU18)/'Average totals'!E18</f>
        <v>5.2841435754934031E-2</v>
      </c>
      <c r="ED18">
        <f>AVERAGE('Raw Values'!ET18:EV18)/'Average totals'!F18</f>
        <v>0.106134609952121</v>
      </c>
      <c r="EE18">
        <f>AVERAGE('Raw Values'!EU18:EW18)/'Average totals'!G18</f>
        <v>0.13155638402455833</v>
      </c>
      <c r="EF18">
        <f>AVERAGE('Raw Values'!EV18:EX18)/'Average totals'!H18</f>
        <v>0.15294245485428648</v>
      </c>
      <c r="EG18">
        <f>AVERAGE('Raw Values'!EW18:EY18)/'Average totals'!I18</f>
        <v>0.15464354539446734</v>
      </c>
      <c r="EH18">
        <f>AVERAGE('Raw Values'!EX18:EZ18)/'Average totals'!J18</f>
        <v>0.15394402555036438</v>
      </c>
      <c r="EI18">
        <f>AVERAGE('Raw Values'!EY18:FA18)/'Average totals'!K18</f>
        <v>0.16323272340195696</v>
      </c>
      <c r="EJ18">
        <f>AVERAGE('Raw Values'!EZ18:FB18)/'Average totals'!L18</f>
        <v>0.17178772816958743</v>
      </c>
      <c r="EK18">
        <f>AVERAGE('Raw Values'!FA18:FC18)/'Average totals'!M18</f>
        <v>0.18692660691205398</v>
      </c>
      <c r="EL18">
        <f>AVERAGE('Raw Values'!FB18:FD18)/'Average totals'!N18</f>
        <v>0.20453022789050176</v>
      </c>
      <c r="EM18">
        <f>AVERAGE('Raw Values'!FC18:FE18)/'Average totals'!O18</f>
        <v>0.23901108474300559</v>
      </c>
      <c r="EN18">
        <f>AVERAGE('Raw Values'!FD18:FF18)/'Average totals'!P18</f>
        <v>0.26835209443612434</v>
      </c>
      <c r="EO18">
        <f>AVERAGE('Raw Values'!FE18:FG18)/'Average totals'!Q18</f>
        <v>0.29298843377282269</v>
      </c>
      <c r="EP18">
        <f>AVERAGE('Raw Values'!FH18:FJ18)/'Average totals'!B18</f>
        <v>3.2479229165968432E-2</v>
      </c>
      <c r="EQ18">
        <f>AVERAGE('Raw Values'!FI18:FK18)/'Average totals'!C18</f>
        <v>3.6028108449470804E-2</v>
      </c>
      <c r="ER18">
        <f>AVERAGE('Raw Values'!FJ18:FL18)/'Average totals'!D18</f>
        <v>4.6857962287664409E-2</v>
      </c>
      <c r="ES18">
        <f>AVERAGE('Raw Values'!FK18:FM18)/'Average totals'!E18</f>
        <v>4.8224632213275227E-2</v>
      </c>
      <c r="ET18">
        <f>AVERAGE('Raw Values'!FL18:FN18)/'Average totals'!F18</f>
        <v>6.3937568475882819E-2</v>
      </c>
      <c r="EU18">
        <f>AVERAGE('Raw Values'!FM18:FO18)/'Average totals'!G18</f>
        <v>7.4760938336428953E-2</v>
      </c>
      <c r="EV18">
        <f>AVERAGE('Raw Values'!FN18:FP18)/'Average totals'!H18</f>
        <v>7.7026530113294522E-2</v>
      </c>
      <c r="EW18">
        <f>AVERAGE('Raw Values'!FO18:FQ18)/'Average totals'!I18</f>
        <v>6.6281366130948732E-2</v>
      </c>
      <c r="EX18">
        <f>AVERAGE('Raw Values'!FP18:FR18)/'Average totals'!J18</f>
        <v>5.5548121701994281E-2</v>
      </c>
      <c r="EY18">
        <f>AVERAGE('Raw Values'!FQ18:FS18)/'Average totals'!K18</f>
        <v>5.6838953193811798E-2</v>
      </c>
      <c r="EZ18">
        <f>AVERAGE('Raw Values'!FR18:FT18)/'Average totals'!L18</f>
        <v>5.64290246291234E-2</v>
      </c>
      <c r="FA18">
        <f>AVERAGE('Raw Values'!FS18:FU18)/'Average totals'!M18</f>
        <v>5.7207693916919995E-2</v>
      </c>
      <c r="FB18">
        <f>AVERAGE('Raw Values'!FT18:FV18)/'Average totals'!N18</f>
        <v>5.481731885499988E-2</v>
      </c>
      <c r="FC18">
        <f>AVERAGE('Raw Values'!FU18:FW18)/'Average totals'!O18</f>
        <v>5.0413878668600115E-2</v>
      </c>
      <c r="FD18">
        <f>AVERAGE('Raw Values'!FV18:FX18)/'Average totals'!P18</f>
        <v>4.5061230318336899E-2</v>
      </c>
      <c r="FE18">
        <f>AVERAGE('Raw Values'!FW18:FY18)/'Average totals'!Q18</f>
        <v>3.7911076505472173E-2</v>
      </c>
    </row>
    <row r="19" spans="1:161" x14ac:dyDescent="0.2">
      <c r="A19" t="str">
        <f>'1997_totals_newvars'!A19</f>
        <v>KENTUCKY</v>
      </c>
      <c r="B19">
        <f>AVERAGE('Raw Values'!B19:D19)/'Average totals'!B19</f>
        <v>0.1048710440496896</v>
      </c>
      <c r="C19">
        <f>AVERAGE('Raw Values'!C19:E19)/'Average totals'!C19</f>
        <v>9.4533346825748057E-2</v>
      </c>
      <c r="D19">
        <f>AVERAGE('Raw Values'!D19:F19)/'Average totals'!D19</f>
        <v>8.5915188453613803E-2</v>
      </c>
      <c r="E19">
        <f>AVERAGE('Raw Values'!E19:G19)/'Average totals'!E19</f>
        <v>9.1293485095408383E-2</v>
      </c>
      <c r="F19">
        <f>AVERAGE('Raw Values'!F19:H19)/'Average totals'!F19</f>
        <v>8.5909474473992969E-2</v>
      </c>
      <c r="G19">
        <f>AVERAGE('Raw Values'!G19:I19)/'Average totals'!G19</f>
        <v>7.6805419485434748E-2</v>
      </c>
      <c r="H19">
        <f>AVERAGE('Raw Values'!H19:J19)/'Average totals'!H19</f>
        <v>6.7270354898110271E-2</v>
      </c>
      <c r="I19">
        <f>AVERAGE('Raw Values'!I19:K19)/'Average totals'!I19</f>
        <v>6.4379950803223118E-2</v>
      </c>
      <c r="J19">
        <f>AVERAGE('Raw Values'!J19:L19)/'Average totals'!J19</f>
        <v>6.3445005200271437E-2</v>
      </c>
      <c r="K19">
        <f>AVERAGE('Raw Values'!K19:M19)/'Average totals'!K19</f>
        <v>6.1637972535220791E-2</v>
      </c>
      <c r="L19">
        <f>AVERAGE('Raw Values'!L19:N19)/'Average totals'!L19</f>
        <v>5.3440590969365286E-2</v>
      </c>
      <c r="M19">
        <f>AVERAGE('Raw Values'!M19:O19)/'Average totals'!M19</f>
        <v>4.635138332898435E-2</v>
      </c>
      <c r="N19">
        <f>AVERAGE('Raw Values'!N19:P19)/'Average totals'!N19</f>
        <v>4.3766517685074238E-2</v>
      </c>
      <c r="O19">
        <f>AVERAGE('Raw Values'!O19:Q19)/'Average totals'!O19</f>
        <v>4.2252783968838512E-2</v>
      </c>
      <c r="P19">
        <f>AVERAGE('Raw Values'!P19:R19)/'Average totals'!P19</f>
        <v>4.3503887225447319E-2</v>
      </c>
      <c r="Q19">
        <f>AVERAGE('Raw Values'!Q19:S19)/'Average totals'!Q19</f>
        <v>4.2695282130606374E-2</v>
      </c>
      <c r="R19">
        <f>AVERAGE('Raw Values'!T19:V19)/'Average totals'!B19</f>
        <v>0.58414509677963788</v>
      </c>
      <c r="S19">
        <f>AVERAGE('Raw Values'!U19:W19)/'Average totals'!C19</f>
        <v>0.4768293310943662</v>
      </c>
      <c r="T19">
        <f>AVERAGE('Raw Values'!V19:X19)/'Average totals'!D19</f>
        <v>0.41611187112880021</v>
      </c>
      <c r="U19">
        <f>AVERAGE('Raw Values'!W19:Y19)/'Average totals'!E19</f>
        <v>0.42181758809375514</v>
      </c>
      <c r="V19">
        <f>AVERAGE('Raw Values'!X19:Z19)/'Average totals'!F19</f>
        <v>0.43041541074373102</v>
      </c>
      <c r="W19">
        <f>AVERAGE('Raw Values'!Y19:AA19)/'Average totals'!G19</f>
        <v>0.42783003809014641</v>
      </c>
      <c r="X19">
        <f>AVERAGE('Raw Values'!Z19:AB19)/'Average totals'!H19</f>
        <v>0.416755534859647</v>
      </c>
      <c r="Y19">
        <f>AVERAGE('Raw Values'!AA19:AC19)/'Average totals'!I19</f>
        <v>0.4110328937203887</v>
      </c>
      <c r="Z19">
        <f>AVERAGE('Raw Values'!AB19:AD19)/'Average totals'!J19</f>
        <v>0.42573038420557552</v>
      </c>
      <c r="AA19">
        <f>AVERAGE('Raw Values'!AC19:AE19)/'Average totals'!K19</f>
        <v>0.4406622542884206</v>
      </c>
      <c r="AB19">
        <f>AVERAGE('Raw Values'!AD19:AF19)/'Average totals'!L19</f>
        <v>0.44469381830387228</v>
      </c>
      <c r="AC19">
        <f>AVERAGE('Raw Values'!AE19:AG19)/'Average totals'!M19</f>
        <v>0.40360854252480588</v>
      </c>
      <c r="AD19">
        <f>AVERAGE('Raw Values'!AF19:AH19)/'Average totals'!N19</f>
        <v>0.39654070251080659</v>
      </c>
      <c r="AE19">
        <f>AVERAGE('Raw Values'!AG19:AI19)/'Average totals'!O19</f>
        <v>0.37679319496147784</v>
      </c>
      <c r="AF19">
        <f>AVERAGE('Raw Values'!AH19:AJ19)/'Average totals'!P19</f>
        <v>0.37785517115736961</v>
      </c>
      <c r="AG19">
        <f>AVERAGE('Raw Values'!AI19:AK19)/'Average totals'!Q19</f>
        <v>0.41055891609649725</v>
      </c>
      <c r="AH19">
        <f>AVERAGE('Raw Values'!AL19:AN19)/'Average totals'!B19</f>
        <v>0.13245049555560526</v>
      </c>
      <c r="AI19">
        <f>AVERAGE('Raw Values'!AM19:AO19)/'Average totals'!C19</f>
        <v>0.16710988459202414</v>
      </c>
      <c r="AJ19">
        <f>AVERAGE('Raw Values'!AN19:AP19)/'Average totals'!D19</f>
        <v>0.20367037834510229</v>
      </c>
      <c r="AK19">
        <f>AVERAGE('Raw Values'!AO19:AQ19)/'Average totals'!E19</f>
        <v>0.19275070006021647</v>
      </c>
      <c r="AL19">
        <f>AVERAGE('Raw Values'!AP19:AR19)/'Average totals'!F19</f>
        <v>0.23659154731833246</v>
      </c>
      <c r="AM19">
        <f>AVERAGE('Raw Values'!AQ19:AS19)/'Average totals'!G19</f>
        <v>0.26152083734079956</v>
      </c>
      <c r="AN19">
        <f>AVERAGE('Raw Values'!AR19:AT19)/'Average totals'!H19</f>
        <v>0.28083145408118709</v>
      </c>
      <c r="AO19">
        <f>AVERAGE('Raw Values'!AS19:AU19)/'Average totals'!I19</f>
        <v>0.28892158813492086</v>
      </c>
      <c r="AP19">
        <f>AVERAGE('Raw Values'!AT19:AV19)/'Average totals'!J19</f>
        <v>0.28950241684786249</v>
      </c>
      <c r="AQ19">
        <f>AVERAGE('Raw Values'!AU19:AW19)/'Average totals'!K19</f>
        <v>0.29658514883430775</v>
      </c>
      <c r="AR19">
        <f>AVERAGE('Raw Values'!AV19:AX19)/'Average totals'!L19</f>
        <v>0.29468134232920223</v>
      </c>
      <c r="AS19">
        <f>AVERAGE('Raw Values'!AW19:AY19)/'Average totals'!M19</f>
        <v>0.27939880683556562</v>
      </c>
      <c r="AT19">
        <f>AVERAGE('Raw Values'!AX19:AZ19)/'Average totals'!N19</f>
        <v>0.26046394655013339</v>
      </c>
      <c r="AU19">
        <f>AVERAGE('Raw Values'!AY19:BA19)/'Average totals'!O19</f>
        <v>0.26817950039127103</v>
      </c>
      <c r="AV19">
        <f>AVERAGE('Raw Values'!AZ19:BB19)/'Average totals'!P19</f>
        <v>0.27644104956378956</v>
      </c>
      <c r="AW19">
        <f>AVERAGE('Raw Values'!BA19:BC19)/'Average totals'!Q19</f>
        <v>0.24201418501080704</v>
      </c>
      <c r="AX19">
        <f>AVERAGE('Raw Values'!BD19:BF19)/'Average totals'!B19</f>
        <v>8.1302732570745287E-2</v>
      </c>
      <c r="AY19">
        <f>AVERAGE('Raw Values'!BE19:BG19)/'Average totals'!C19</f>
        <v>7.7887790778138413E-2</v>
      </c>
      <c r="AZ19">
        <f>AVERAGE('Raw Values'!BF19:BH19)/'Average totals'!D19</f>
        <v>7.8063566701429665E-2</v>
      </c>
      <c r="BA19">
        <f>AVERAGE('Raw Values'!BG19:BI19)/'Average totals'!E19</f>
        <v>6.1407728281663201E-2</v>
      </c>
      <c r="BB19">
        <f>AVERAGE('Raw Values'!BH19:BJ19)/'Average totals'!F19</f>
        <v>6.6963944225653466E-2</v>
      </c>
      <c r="BC19">
        <f>AVERAGE('Raw Values'!BI19:BK19)/'Average totals'!G19</f>
        <v>7.5468304497593786E-2</v>
      </c>
      <c r="BD19">
        <f>AVERAGE('Raw Values'!BJ19:BL19)/'Average totals'!H19</f>
        <v>9.8531225931253894E-2</v>
      </c>
      <c r="BE19">
        <f>AVERAGE('Raw Values'!BK19:BM19)/'Average totals'!I19</f>
        <v>0.10621061417081058</v>
      </c>
      <c r="BF19">
        <f>AVERAGE('Raw Values'!BL19:BN19)/'Average totals'!J19</f>
        <v>9.9471323916366733E-2</v>
      </c>
      <c r="BG19">
        <f>AVERAGE('Raw Values'!BM19:BO19)/'Average totals'!K19</f>
        <v>7.9174594231809281E-2</v>
      </c>
      <c r="BH19">
        <f>AVERAGE('Raw Values'!BN19:BP19)/'Average totals'!L19</f>
        <v>8.8722596092599942E-2</v>
      </c>
      <c r="BI19">
        <f>AVERAGE('Raw Values'!BO19:BQ19)/'Average totals'!M19</f>
        <v>9.2263837952188774E-2</v>
      </c>
      <c r="BJ19">
        <f>AVERAGE('Raw Values'!BP19:BR19)/'Average totals'!N19</f>
        <v>9.9010342008630944E-2</v>
      </c>
      <c r="BK19">
        <f>AVERAGE('Raw Values'!BQ19:BS19)/'Average totals'!O19</f>
        <v>9.2528271857860292E-2</v>
      </c>
      <c r="BL19">
        <f>AVERAGE('Raw Values'!BR19:BT19)/'Average totals'!P19</f>
        <v>0.10748359505609106</v>
      </c>
      <c r="BM19">
        <f>AVERAGE('Raw Values'!BS19:BU19)/'Average totals'!Q19</f>
        <v>0.10795556337030671</v>
      </c>
      <c r="BN19">
        <f>AVERAGE('Raw Values'!BV19:BX19)/'Average totals'!B19</f>
        <v>0</v>
      </c>
      <c r="BO19">
        <f>AVERAGE('Raw Values'!BW19:BY19)/'Average totals'!C19</f>
        <v>1.0862034251692316E-2</v>
      </c>
      <c r="BP19">
        <f>AVERAGE('Raw Values'!BX19:BZ19)/'Average totals'!D19</f>
        <v>1.0757448914298501E-2</v>
      </c>
      <c r="BQ19">
        <f>AVERAGE('Raw Values'!BY19:CA19)/'Average totals'!E19</f>
        <v>1.1914651741453628E-2</v>
      </c>
      <c r="BR19">
        <f>AVERAGE('Raw Values'!BZ19:CB19)/'Average totals'!F19</f>
        <v>7.2641216345199582E-4</v>
      </c>
      <c r="BS19">
        <f>AVERAGE('Raw Values'!CA19:CC19)/'Average totals'!G19</f>
        <v>3.64397950191977E-4</v>
      </c>
      <c r="BT19">
        <f>AVERAGE('Raw Values'!CB19:CD19)/'Average totals'!H19</f>
        <v>0</v>
      </c>
      <c r="BU19">
        <f>AVERAGE('Raw Values'!CC19:CE19)/'Average totals'!I19</f>
        <v>0</v>
      </c>
      <c r="BV19">
        <f>AVERAGE('Raw Values'!CD19:CF19)/'Average totals'!J19</f>
        <v>0</v>
      </c>
      <c r="BW19">
        <f>AVERAGE('Raw Values'!CE19:CG19)/'Average totals'!K19</f>
        <v>0</v>
      </c>
      <c r="BX19">
        <f>AVERAGE('Raw Values'!CF19:CH19)/'Average totals'!L19</f>
        <v>0</v>
      </c>
      <c r="BY19">
        <f>AVERAGE('Raw Values'!CG19:CI19)/'Average totals'!M19</f>
        <v>0</v>
      </c>
      <c r="BZ19">
        <f>AVERAGE('Raw Values'!CH19:CJ19)/'Average totals'!N19</f>
        <v>0</v>
      </c>
      <c r="CA19">
        <f>AVERAGE('Raw Values'!CI19:CK19)/'Average totals'!O19</f>
        <v>0</v>
      </c>
      <c r="CB19">
        <f>AVERAGE('Raw Values'!CJ19:CL19)/'Average totals'!P19</f>
        <v>0</v>
      </c>
      <c r="CC19">
        <f>AVERAGE('Raw Values'!CK19:CM19)/'Average totals'!Q19</f>
        <v>0</v>
      </c>
      <c r="CD19">
        <f>AVERAGE('Raw Values'!CN19:CP19)/'Average totals'!B19</f>
        <v>0</v>
      </c>
      <c r="CE19">
        <f>AVERAGE('Raw Values'!CO19:CQ19)/'Average totals'!C19</f>
        <v>0</v>
      </c>
      <c r="CF19">
        <f>AVERAGE('Raw Values'!CP19:CR19)/'Average totals'!D19</f>
        <v>0</v>
      </c>
      <c r="CG19">
        <f>AVERAGE('Raw Values'!CQ19:CS19)/'Average totals'!E19</f>
        <v>0</v>
      </c>
      <c r="CH19">
        <f>AVERAGE('Raw Values'!CR19:CT19)/'Average totals'!F19</f>
        <v>0</v>
      </c>
      <c r="CI19">
        <f>AVERAGE('Raw Values'!CS19:CU19)/'Average totals'!G19</f>
        <v>0</v>
      </c>
      <c r="CJ19">
        <f>AVERAGE('Raw Values'!CT19:CV19)/'Average totals'!H19</f>
        <v>0</v>
      </c>
      <c r="CK19">
        <f>AVERAGE('Raw Values'!CU19:CW19)/'Average totals'!I19</f>
        <v>0</v>
      </c>
      <c r="CL19">
        <f>AVERAGE('Raw Values'!CV19:CX19)/'Average totals'!J19</f>
        <v>0</v>
      </c>
      <c r="CM19">
        <f>AVERAGE('Raw Values'!CW19:CY19)/'Average totals'!K19</f>
        <v>0</v>
      </c>
      <c r="CN19">
        <f>AVERAGE('Raw Values'!CX19:CZ19)/'Average totals'!L19</f>
        <v>0</v>
      </c>
      <c r="CO19">
        <f>AVERAGE('Raw Values'!CY19:DA19)/'Average totals'!M19</f>
        <v>0</v>
      </c>
      <c r="CP19">
        <f>AVERAGE('Raw Values'!CZ19:DB19)/'Average totals'!N19</f>
        <v>0</v>
      </c>
      <c r="CQ19">
        <f>AVERAGE('Raw Values'!DA19:DC19)/'Average totals'!O19</f>
        <v>0</v>
      </c>
      <c r="CR19">
        <f>AVERAGE('Raw Values'!DB19:DD19)/'Average totals'!P19</f>
        <v>0</v>
      </c>
      <c r="CS19">
        <f>AVERAGE('Raw Values'!DC19:DE19)/'Average totals'!Q19</f>
        <v>0</v>
      </c>
      <c r="CT19">
        <f>AVERAGE('Raw Values'!DF19:DH19)/'Average totals'!B19</f>
        <v>0</v>
      </c>
      <c r="CU19">
        <f>AVERAGE('Raw Values'!DG19:DI19)/'Average totals'!C19</f>
        <v>0</v>
      </c>
      <c r="CV19">
        <f>AVERAGE('Raw Values'!DH19:DJ19)/'Average totals'!D19</f>
        <v>0</v>
      </c>
      <c r="CW19">
        <f>AVERAGE('Raw Values'!DI19:DK19)/'Average totals'!E19</f>
        <v>0</v>
      </c>
      <c r="CX19">
        <f>AVERAGE('Raw Values'!DJ19:DL19)/'Average totals'!F19</f>
        <v>0</v>
      </c>
      <c r="CY19">
        <f>AVERAGE('Raw Values'!DK19:DM19)/'Average totals'!G19</f>
        <v>0</v>
      </c>
      <c r="CZ19">
        <f>AVERAGE('Raw Values'!DL19:DN19)/'Average totals'!H19</f>
        <v>0</v>
      </c>
      <c r="DA19">
        <f>AVERAGE('Raw Values'!DM19:DO19)/'Average totals'!I19</f>
        <v>0</v>
      </c>
      <c r="DB19">
        <f>AVERAGE('Raw Values'!DN19:DP19)/'Average totals'!J19</f>
        <v>0</v>
      </c>
      <c r="DC19">
        <f>AVERAGE('Raw Values'!DO19:DQ19)/'Average totals'!K19</f>
        <v>0</v>
      </c>
      <c r="DD19">
        <f>AVERAGE('Raw Values'!DP19:DR19)/'Average totals'!L19</f>
        <v>0</v>
      </c>
      <c r="DE19">
        <f>AVERAGE('Raw Values'!DQ19:DS19)/'Average totals'!M19</f>
        <v>0</v>
      </c>
      <c r="DF19">
        <f>AVERAGE('Raw Values'!DR19:DT19)/'Average totals'!N19</f>
        <v>0</v>
      </c>
      <c r="DG19">
        <f>AVERAGE('Raw Values'!DS19:DU19)/'Average totals'!O19</f>
        <v>0</v>
      </c>
      <c r="DH19">
        <f>AVERAGE('Raw Values'!DT19:DV19)/'Average totals'!P19</f>
        <v>0</v>
      </c>
      <c r="DI19">
        <f>AVERAGE('Raw Values'!DU19:DW19)/'Average totals'!Q19</f>
        <v>0</v>
      </c>
      <c r="DJ19">
        <f>AVERAGE('Raw Values'!DX19:DZ19)/'Average totals'!B19</f>
        <v>5.3923440147279844E-2</v>
      </c>
      <c r="DK19">
        <f>AVERAGE('Raw Values'!DY19:EA19)/'Average totals'!C19</f>
        <v>6.9855706817891022E-2</v>
      </c>
      <c r="DL19">
        <f>AVERAGE('Raw Values'!DZ19:EB19)/'Average totals'!D19</f>
        <v>6.5195565107222866E-2</v>
      </c>
      <c r="DM19">
        <f>AVERAGE('Raw Values'!EA19:EC19)/'Average totals'!E19</f>
        <v>3.2914583440050132E-2</v>
      </c>
      <c r="DN19">
        <f>AVERAGE('Raw Values'!EB19:ED19)/'Average totals'!F19</f>
        <v>9.1265354301444685E-3</v>
      </c>
      <c r="DO19">
        <f>AVERAGE('Raw Values'!EC19:EE19)/'Average totals'!G19</f>
        <v>-1.3834552033317653E-3</v>
      </c>
      <c r="DP19">
        <f>AVERAGE('Raw Values'!ED19:EF19)/'Average totals'!H19</f>
        <v>0</v>
      </c>
      <c r="DQ19">
        <f>AVERAGE('Raw Values'!EE19:EG19)/'Average totals'!I19</f>
        <v>0</v>
      </c>
      <c r="DR19">
        <f>AVERAGE('Raw Values'!EF19:EH19)/'Average totals'!J19</f>
        <v>0</v>
      </c>
      <c r="DS19">
        <f>AVERAGE('Raw Values'!EG19:EI19)/'Average totals'!K19</f>
        <v>0</v>
      </c>
      <c r="DT19">
        <f>AVERAGE('Raw Values'!EH19:EJ19)/'Average totals'!L19</f>
        <v>0</v>
      </c>
      <c r="DU19">
        <f>AVERAGE('Raw Values'!EI19:EK19)/'Average totals'!M19</f>
        <v>0</v>
      </c>
      <c r="DV19">
        <f>AVERAGE('Raw Values'!EJ19:EL19)/'Average totals'!N19</f>
        <v>0</v>
      </c>
      <c r="DW19">
        <f>AVERAGE('Raw Values'!EK19:EM19)/'Average totals'!O19</f>
        <v>0</v>
      </c>
      <c r="DX19">
        <f>AVERAGE('Raw Values'!EL19:EN19)/'Average totals'!P19</f>
        <v>0</v>
      </c>
      <c r="DY19">
        <f>AVERAGE('Raw Values'!EM19:EO19)/'Average totals'!Q19</f>
        <v>0</v>
      </c>
      <c r="DZ19">
        <f>AVERAGE('Raw Values'!EP19:ER19)/'Average totals'!B19</f>
        <v>0</v>
      </c>
      <c r="EA19">
        <f>AVERAGE('Raw Values'!EQ19:ES19)/'Average totals'!C19</f>
        <v>0</v>
      </c>
      <c r="EB19">
        <f>AVERAGE('Raw Values'!ER19:ET19)/'Average totals'!D19</f>
        <v>0</v>
      </c>
      <c r="EC19">
        <f>AVERAGE('Raw Values'!ES19:EU19)/'Average totals'!E19</f>
        <v>0</v>
      </c>
      <c r="ED19">
        <f>AVERAGE('Raw Values'!ET19:EV19)/'Average totals'!F19</f>
        <v>0</v>
      </c>
      <c r="EE19">
        <f>AVERAGE('Raw Values'!EU19:EW19)/'Average totals'!G19</f>
        <v>0</v>
      </c>
      <c r="EF19">
        <f>AVERAGE('Raw Values'!EV19:EX19)/'Average totals'!H19</f>
        <v>0</v>
      </c>
      <c r="EG19">
        <f>AVERAGE('Raw Values'!EW19:EY19)/'Average totals'!I19</f>
        <v>0</v>
      </c>
      <c r="EH19">
        <f>AVERAGE('Raw Values'!EX19:EZ19)/'Average totals'!J19</f>
        <v>0</v>
      </c>
      <c r="EI19">
        <f>AVERAGE('Raw Values'!EY19:FA19)/'Average totals'!K19</f>
        <v>0</v>
      </c>
      <c r="EJ19">
        <f>AVERAGE('Raw Values'!EZ19:FB19)/'Average totals'!L19</f>
        <v>0</v>
      </c>
      <c r="EK19">
        <f>AVERAGE('Raw Values'!FA19:FC19)/'Average totals'!M19</f>
        <v>0</v>
      </c>
      <c r="EL19">
        <f>AVERAGE('Raw Values'!FB19:FD19)/'Average totals'!N19</f>
        <v>0</v>
      </c>
      <c r="EM19">
        <f>AVERAGE('Raw Values'!FC19:FE19)/'Average totals'!O19</f>
        <v>0</v>
      </c>
      <c r="EN19">
        <f>AVERAGE('Raw Values'!FD19:FF19)/'Average totals'!P19</f>
        <v>0</v>
      </c>
      <c r="EO19">
        <f>AVERAGE('Raw Values'!FE19:FG19)/'Average totals'!Q19</f>
        <v>0</v>
      </c>
      <c r="EP19">
        <f>AVERAGE('Raw Values'!FH19:FJ19)/'Average totals'!B19</f>
        <v>4.33071908970422E-2</v>
      </c>
      <c r="EQ19">
        <f>AVERAGE('Raw Values'!FI19:FK19)/'Average totals'!C19</f>
        <v>0.10292190564013974</v>
      </c>
      <c r="ER19">
        <f>AVERAGE('Raw Values'!FJ19:FL19)/'Average totals'!D19</f>
        <v>0.14028598134953274</v>
      </c>
      <c r="ES19">
        <f>AVERAGE('Raw Values'!FK19:FM19)/'Average totals'!E19</f>
        <v>0.18790126328745307</v>
      </c>
      <c r="ET19">
        <f>AVERAGE('Raw Values'!FL19:FN19)/'Average totals'!F19</f>
        <v>0.17026667564469358</v>
      </c>
      <c r="EU19">
        <f>AVERAGE('Raw Values'!FM19:FO19)/'Average totals'!G19</f>
        <v>0.15939445783916531</v>
      </c>
      <c r="EV19">
        <f>AVERAGE('Raw Values'!FN19:FP19)/'Average totals'!H19</f>
        <v>0.13661143022980177</v>
      </c>
      <c r="EW19">
        <f>AVERAGE('Raw Values'!FO19:FQ19)/'Average totals'!I19</f>
        <v>0.12945495317065675</v>
      </c>
      <c r="EX19">
        <f>AVERAGE('Raw Values'!FP19:FR19)/'Average totals'!J19</f>
        <v>0.12185086982992385</v>
      </c>
      <c r="EY19">
        <f>AVERAGE('Raw Values'!FQ19:FS19)/'Average totals'!K19</f>
        <v>0.1219400301102416</v>
      </c>
      <c r="EZ19">
        <f>AVERAGE('Raw Values'!FR19:FT19)/'Average totals'!L19</f>
        <v>0.11846165230496022</v>
      </c>
      <c r="FA19">
        <f>AVERAGE('Raw Values'!FS19:FU19)/'Average totals'!M19</f>
        <v>0.17837742935845524</v>
      </c>
      <c r="FB19">
        <f>AVERAGE('Raw Values'!FT19:FV19)/'Average totals'!N19</f>
        <v>0.20021849124535487</v>
      </c>
      <c r="FC19">
        <f>AVERAGE('Raw Values'!FU19:FW19)/'Average totals'!O19</f>
        <v>0.22024624882055222</v>
      </c>
      <c r="FD19">
        <f>AVERAGE('Raw Values'!FV19:FX19)/'Average totals'!P19</f>
        <v>0.19471629699730242</v>
      </c>
      <c r="FE19">
        <f>AVERAGE('Raw Values'!FW19:FY19)/'Average totals'!Q19</f>
        <v>0.19677605339178264</v>
      </c>
    </row>
    <row r="20" spans="1:161" x14ac:dyDescent="0.2">
      <c r="A20" t="str">
        <f>'1997_totals_newvars'!A20</f>
        <v>LOUISIANA</v>
      </c>
      <c r="B20">
        <f>AVERAGE('Raw Values'!B20:D20)/'Average totals'!B20</f>
        <v>0.12773969583942127</v>
      </c>
      <c r="C20">
        <f>AVERAGE('Raw Values'!C20:E20)/'Average totals'!C20</f>
        <v>0.10101152610689931</v>
      </c>
      <c r="D20">
        <f>AVERAGE('Raw Values'!D20:F20)/'Average totals'!D20</f>
        <v>9.9719806935123667E-2</v>
      </c>
      <c r="E20">
        <f>AVERAGE('Raw Values'!E20:G20)/'Average totals'!E20</f>
        <v>8.6555087161575311E-2</v>
      </c>
      <c r="F20">
        <f>AVERAGE('Raw Values'!F20:H20)/'Average totals'!F20</f>
        <v>8.1898259024049361E-2</v>
      </c>
      <c r="G20">
        <f>AVERAGE('Raw Values'!G20:I20)/'Average totals'!G20</f>
        <v>8.5875069911195423E-2</v>
      </c>
      <c r="H20">
        <f>AVERAGE('Raw Values'!H20:J20)/'Average totals'!H20</f>
        <v>0.10370580767662753</v>
      </c>
      <c r="I20">
        <f>AVERAGE('Raw Values'!I20:K20)/'Average totals'!I20</f>
        <v>0.10883768617891629</v>
      </c>
      <c r="J20">
        <f>AVERAGE('Raw Values'!J20:L20)/'Average totals'!J20</f>
        <v>0.11254082630726733</v>
      </c>
      <c r="K20">
        <f>AVERAGE('Raw Values'!K20:M20)/'Average totals'!K20</f>
        <v>0.10487487599524792</v>
      </c>
      <c r="L20">
        <f>AVERAGE('Raw Values'!L20:N20)/'Average totals'!L20</f>
        <v>8.0152271582077703E-2</v>
      </c>
      <c r="M20">
        <f>AVERAGE('Raw Values'!M20:O20)/'Average totals'!M20</f>
        <v>6.0466601636034102E-2</v>
      </c>
      <c r="N20">
        <f>AVERAGE('Raw Values'!N20:P20)/'Average totals'!N20</f>
        <v>5.2607832358279899E-2</v>
      </c>
      <c r="O20">
        <f>AVERAGE('Raw Values'!O20:Q20)/'Average totals'!O20</f>
        <v>6.6267604407830027E-2</v>
      </c>
      <c r="P20">
        <f>AVERAGE('Raw Values'!P20:R20)/'Average totals'!P20</f>
        <v>7.5753062720752412E-2</v>
      </c>
      <c r="Q20">
        <f>AVERAGE('Raw Values'!Q20:S20)/'Average totals'!Q20</f>
        <v>8.5464832460443466E-2</v>
      </c>
      <c r="R20">
        <f>AVERAGE('Raw Values'!T20:V20)/'Average totals'!B20</f>
        <v>0.46213546407846406</v>
      </c>
      <c r="S20">
        <f>AVERAGE('Raw Values'!U20:W20)/'Average totals'!C20</f>
        <v>0.38812490835030278</v>
      </c>
      <c r="T20">
        <f>AVERAGE('Raw Values'!V20:X20)/'Average totals'!D20</f>
        <v>0.33258111684943586</v>
      </c>
      <c r="U20">
        <f>AVERAGE('Raw Values'!W20:Y20)/'Average totals'!E20</f>
        <v>0.29232578352340555</v>
      </c>
      <c r="V20">
        <f>AVERAGE('Raw Values'!X20:Z20)/'Average totals'!F20</f>
        <v>0.24865703199797584</v>
      </c>
      <c r="W20">
        <f>AVERAGE('Raw Values'!Y20:AA20)/'Average totals'!G20</f>
        <v>0.21780333222591164</v>
      </c>
      <c r="X20">
        <f>AVERAGE('Raw Values'!Z20:AB20)/'Average totals'!H20</f>
        <v>0.2190316531418493</v>
      </c>
      <c r="Y20">
        <f>AVERAGE('Raw Values'!AA20:AC20)/'Average totals'!I20</f>
        <v>0.21427135733663799</v>
      </c>
      <c r="Z20">
        <f>AVERAGE('Raw Values'!AB20:AD20)/'Average totals'!J20</f>
        <v>0.19233190182679544</v>
      </c>
      <c r="AA20">
        <f>AVERAGE('Raw Values'!AC20:AE20)/'Average totals'!K20</f>
        <v>0.17247319223058649</v>
      </c>
      <c r="AB20">
        <f>AVERAGE('Raw Values'!AD20:AF20)/'Average totals'!L20</f>
        <v>0.1664045520186446</v>
      </c>
      <c r="AC20">
        <f>AVERAGE('Raw Values'!AE20:AG20)/'Average totals'!M20</f>
        <v>0.1571656779642073</v>
      </c>
      <c r="AD20">
        <f>AVERAGE('Raw Values'!AF20:AH20)/'Average totals'!N20</f>
        <v>0.19731853844962116</v>
      </c>
      <c r="AE20">
        <f>AVERAGE('Raw Values'!AG20:AI20)/'Average totals'!O20</f>
        <v>0.16600777056417526</v>
      </c>
      <c r="AF20">
        <f>AVERAGE('Raw Values'!AH20:AJ20)/'Average totals'!P20</f>
        <v>0.16207002139645796</v>
      </c>
      <c r="AG20">
        <f>AVERAGE('Raw Values'!AI20:AK20)/'Average totals'!Q20</f>
        <v>9.1125235163760837E-2</v>
      </c>
      <c r="AH20">
        <f>AVERAGE('Raw Values'!AL20:AN20)/'Average totals'!B20</f>
        <v>0.2228257172529548</v>
      </c>
      <c r="AI20">
        <f>AVERAGE('Raw Values'!AM20:AO20)/'Average totals'!C20</f>
        <v>0.30380792055660755</v>
      </c>
      <c r="AJ20">
        <f>AVERAGE('Raw Values'!AN20:AP20)/'Average totals'!D20</f>
        <v>0.39061941941171419</v>
      </c>
      <c r="AK20">
        <f>AVERAGE('Raw Values'!AO20:AQ20)/'Average totals'!E20</f>
        <v>0.27005857619409862</v>
      </c>
      <c r="AL20">
        <f>AVERAGE('Raw Values'!AP20:AR20)/'Average totals'!F20</f>
        <v>0.20603453681595038</v>
      </c>
      <c r="AM20">
        <f>AVERAGE('Raw Values'!AQ20:AS20)/'Average totals'!G20</f>
        <v>0.14175275422948891</v>
      </c>
      <c r="AN20">
        <f>AVERAGE('Raw Values'!AR20:AT20)/'Average totals'!H20</f>
        <v>0.12407523860098311</v>
      </c>
      <c r="AO20">
        <f>AVERAGE('Raw Values'!AS20:AU20)/'Average totals'!I20</f>
        <v>0.12381916891582591</v>
      </c>
      <c r="AP20">
        <f>AVERAGE('Raw Values'!AT20:AV20)/'Average totals'!J20</f>
        <v>0.14744225334376287</v>
      </c>
      <c r="AQ20">
        <f>AVERAGE('Raw Values'!AU20:AW20)/'Average totals'!K20</f>
        <v>0.18305197790641789</v>
      </c>
      <c r="AR20">
        <f>AVERAGE('Raw Values'!AV20:AX20)/'Average totals'!L20</f>
        <v>0.17992861477976008</v>
      </c>
      <c r="AS20">
        <f>AVERAGE('Raw Values'!AW20:AY20)/'Average totals'!M20</f>
        <v>0.1407964756413887</v>
      </c>
      <c r="AT20">
        <f>AVERAGE('Raw Values'!AX20:AZ20)/'Average totals'!N20</f>
        <v>7.9814366695807812E-2</v>
      </c>
      <c r="AU20">
        <f>AVERAGE('Raw Values'!AY20:BA20)/'Average totals'!O20</f>
        <v>4.0296454403652295E-2</v>
      </c>
      <c r="AV20">
        <f>AVERAGE('Raw Values'!AZ20:BB20)/'Average totals'!P20</f>
        <v>2.5719321928580095E-2</v>
      </c>
      <c r="AW20">
        <f>AVERAGE('Raw Values'!BA20:BC20)/'Average totals'!Q20</f>
        <v>2.9382070834476744E-2</v>
      </c>
      <c r="AX20">
        <f>AVERAGE('Raw Values'!BD20:BF20)/'Average totals'!B20</f>
        <v>9.1688314510104854E-2</v>
      </c>
      <c r="AY20">
        <f>AVERAGE('Raw Values'!BE20:BG20)/'Average totals'!C20</f>
        <v>0.11244583334481981</v>
      </c>
      <c r="AZ20">
        <f>AVERAGE('Raw Values'!BF20:BH20)/'Average totals'!D20</f>
        <v>8.8574311097478889E-2</v>
      </c>
      <c r="BA20">
        <f>AVERAGE('Raw Values'!BG20:BI20)/'Average totals'!E20</f>
        <v>7.5687579739901117E-2</v>
      </c>
      <c r="BB20">
        <f>AVERAGE('Raw Values'!BH20:BJ20)/'Average totals'!F20</f>
        <v>5.9764534838475637E-2</v>
      </c>
      <c r="BC20">
        <f>AVERAGE('Raw Values'!BI20:BK20)/'Average totals'!G20</f>
        <v>7.3859757280565166E-2</v>
      </c>
      <c r="BD20">
        <f>AVERAGE('Raw Values'!BJ20:BL20)/'Average totals'!H20</f>
        <v>9.773567345185355E-2</v>
      </c>
      <c r="BE20">
        <f>AVERAGE('Raw Values'!BK20:BM20)/'Average totals'!I20</f>
        <v>0.14460165424537538</v>
      </c>
      <c r="BF20">
        <f>AVERAGE('Raw Values'!BL20:BN20)/'Average totals'!J20</f>
        <v>0.15492432961232427</v>
      </c>
      <c r="BG20">
        <f>AVERAGE('Raw Values'!BM20:BO20)/'Average totals'!K20</f>
        <v>0.13782900633818088</v>
      </c>
      <c r="BH20">
        <f>AVERAGE('Raw Values'!BN20:BP20)/'Average totals'!L20</f>
        <v>0.1137669405332194</v>
      </c>
      <c r="BI20">
        <f>AVERAGE('Raw Values'!BO20:BQ20)/'Average totals'!M20</f>
        <v>9.1727942176700966E-2</v>
      </c>
      <c r="BJ20">
        <f>AVERAGE('Raw Values'!BP20:BR20)/'Average totals'!N20</f>
        <v>0.16127060429935441</v>
      </c>
      <c r="BK20">
        <f>AVERAGE('Raw Values'!BQ20:BS20)/'Average totals'!O20</f>
        <v>0.15566842201375647</v>
      </c>
      <c r="BL20">
        <f>AVERAGE('Raw Values'!BR20:BT20)/'Average totals'!P20</f>
        <v>0.19176693548800375</v>
      </c>
      <c r="BM20">
        <f>AVERAGE('Raw Values'!BS20:BU20)/'Average totals'!Q20</f>
        <v>0.15771011648353225</v>
      </c>
      <c r="BN20">
        <f>AVERAGE('Raw Values'!BV20:BX20)/'Average totals'!B20</f>
        <v>0</v>
      </c>
      <c r="BO20">
        <f>AVERAGE('Raw Values'!BW20:BY20)/'Average totals'!C20</f>
        <v>7.6182325996930987E-4</v>
      </c>
      <c r="BP20">
        <f>AVERAGE('Raw Values'!BX20:BZ20)/'Average totals'!D20</f>
        <v>4.7290944320462335E-3</v>
      </c>
      <c r="BQ20">
        <f>AVERAGE('Raw Values'!BY20:CA20)/'Average totals'!E20</f>
        <v>0.1240965318895858</v>
      </c>
      <c r="BR20">
        <f>AVERAGE('Raw Values'!BZ20:CB20)/'Average totals'!F20</f>
        <v>0.21135393889622989</v>
      </c>
      <c r="BS20">
        <f>AVERAGE('Raw Values'!CA20:CC20)/'Average totals'!G20</f>
        <v>0.27477139737901451</v>
      </c>
      <c r="BT20">
        <f>AVERAGE('Raw Values'!CB20:CD20)/'Average totals'!H20</f>
        <v>0.26723160636089899</v>
      </c>
      <c r="BU20">
        <f>AVERAGE('Raw Values'!CC20:CE20)/'Average totals'!I20</f>
        <v>0.25574947963524985</v>
      </c>
      <c r="BV20">
        <f>AVERAGE('Raw Values'!CD20:CF20)/'Average totals'!J20</f>
        <v>0.25540847637905845</v>
      </c>
      <c r="BW20">
        <f>AVERAGE('Raw Values'!CE20:CG20)/'Average totals'!K20</f>
        <v>0.27350173644007669</v>
      </c>
      <c r="BX20">
        <f>AVERAGE('Raw Values'!CF20:CH20)/'Average totals'!L20</f>
        <v>0.33122562088466756</v>
      </c>
      <c r="BY20">
        <f>AVERAGE('Raw Values'!CG20:CI20)/'Average totals'!M20</f>
        <v>0.39190066929420753</v>
      </c>
      <c r="BZ20">
        <f>AVERAGE('Raw Values'!CH20:CJ20)/'Average totals'!N20</f>
        <v>0.36510049097101999</v>
      </c>
      <c r="CA20">
        <f>AVERAGE('Raw Values'!CI20:CK20)/'Average totals'!O20</f>
        <v>0.41114609082367948</v>
      </c>
      <c r="CB20">
        <f>AVERAGE('Raw Values'!CJ20:CL20)/'Average totals'!P20</f>
        <v>0.39120539725724912</v>
      </c>
      <c r="CC20">
        <f>AVERAGE('Raw Values'!CK20:CM20)/'Average totals'!Q20</f>
        <v>0.45130781054551838</v>
      </c>
      <c r="CD20">
        <f>AVERAGE('Raw Values'!CN20:CP20)/'Average totals'!B20</f>
        <v>0</v>
      </c>
      <c r="CE20">
        <f>AVERAGE('Raw Values'!CO20:CQ20)/'Average totals'!C20</f>
        <v>0</v>
      </c>
      <c r="CF20">
        <f>AVERAGE('Raw Values'!CP20:CR20)/'Average totals'!D20</f>
        <v>0</v>
      </c>
      <c r="CG20">
        <f>AVERAGE('Raw Values'!CQ20:CS20)/'Average totals'!E20</f>
        <v>0</v>
      </c>
      <c r="CH20">
        <f>AVERAGE('Raw Values'!CR20:CT20)/'Average totals'!F20</f>
        <v>0</v>
      </c>
      <c r="CI20">
        <f>AVERAGE('Raw Values'!CS20:CU20)/'Average totals'!G20</f>
        <v>0</v>
      </c>
      <c r="CJ20">
        <f>AVERAGE('Raw Values'!CT20:CV20)/'Average totals'!H20</f>
        <v>0</v>
      </c>
      <c r="CK20">
        <f>AVERAGE('Raw Values'!CU20:CW20)/'Average totals'!I20</f>
        <v>0</v>
      </c>
      <c r="CL20">
        <f>AVERAGE('Raw Values'!CV20:CX20)/'Average totals'!J20</f>
        <v>0</v>
      </c>
      <c r="CM20">
        <f>AVERAGE('Raw Values'!CW20:CY20)/'Average totals'!K20</f>
        <v>0</v>
      </c>
      <c r="CN20">
        <f>AVERAGE('Raw Values'!CX20:CZ20)/'Average totals'!L20</f>
        <v>0</v>
      </c>
      <c r="CO20">
        <f>AVERAGE('Raw Values'!CY20:DA20)/'Average totals'!M20</f>
        <v>0</v>
      </c>
      <c r="CP20">
        <f>AVERAGE('Raw Values'!CZ20:DB20)/'Average totals'!N20</f>
        <v>1.8292525173570308E-6</v>
      </c>
      <c r="CQ20">
        <f>AVERAGE('Raw Values'!DA20:DC20)/'Average totals'!O20</f>
        <v>1.8092408935620569E-6</v>
      </c>
      <c r="CR20">
        <f>AVERAGE('Raw Values'!DB20:DD20)/'Average totals'!P20</f>
        <v>1.9778232004024476E-6</v>
      </c>
      <c r="CS20">
        <f>AVERAGE('Raw Values'!DC20:DE20)/'Average totals'!Q20</f>
        <v>0</v>
      </c>
      <c r="CT20">
        <f>AVERAGE('Raw Values'!DF20:DH20)/'Average totals'!B20</f>
        <v>0</v>
      </c>
      <c r="CU20">
        <f>AVERAGE('Raw Values'!DG20:DI20)/'Average totals'!C20</f>
        <v>0</v>
      </c>
      <c r="CV20">
        <f>AVERAGE('Raw Values'!DH20:DJ20)/'Average totals'!D20</f>
        <v>0</v>
      </c>
      <c r="CW20">
        <f>AVERAGE('Raw Values'!DI20:DK20)/'Average totals'!E20</f>
        <v>3.9339115294233715E-2</v>
      </c>
      <c r="CX20">
        <f>AVERAGE('Raw Values'!DJ20:DL20)/'Average totals'!F20</f>
        <v>4.1690948184175333E-2</v>
      </c>
      <c r="CY20">
        <f>AVERAGE('Raw Values'!DK20:DM20)/'Average totals'!G20</f>
        <v>3.6661471313037292E-2</v>
      </c>
      <c r="CZ20">
        <f>AVERAGE('Raw Values'!DL20:DN20)/'Average totals'!H20</f>
        <v>9.2673545765622756E-3</v>
      </c>
      <c r="DA20">
        <f>AVERAGE('Raw Values'!DM20:DO20)/'Average totals'!I20</f>
        <v>-8.3296569095013651E-5</v>
      </c>
      <c r="DB20">
        <f>AVERAGE('Raw Values'!DN20:DP20)/'Average totals'!J20</f>
        <v>0</v>
      </c>
      <c r="DC20">
        <f>AVERAGE('Raw Values'!DO20:DQ20)/'Average totals'!K20</f>
        <v>0</v>
      </c>
      <c r="DD20">
        <f>AVERAGE('Raw Values'!DP20:DR20)/'Average totals'!L20</f>
        <v>0</v>
      </c>
      <c r="DE20">
        <f>AVERAGE('Raw Values'!DQ20:DS20)/'Average totals'!M20</f>
        <v>0</v>
      </c>
      <c r="DF20">
        <f>AVERAGE('Raw Values'!DR20:DT20)/'Average totals'!N20</f>
        <v>0</v>
      </c>
      <c r="DG20">
        <f>AVERAGE('Raw Values'!DS20:DU20)/'Average totals'!O20</f>
        <v>0</v>
      </c>
      <c r="DH20">
        <f>AVERAGE('Raw Values'!DT20:DV20)/'Average totals'!P20</f>
        <v>0</v>
      </c>
      <c r="DI20">
        <f>AVERAGE('Raw Values'!DU20:DW20)/'Average totals'!Q20</f>
        <v>0</v>
      </c>
      <c r="DJ20">
        <f>AVERAGE('Raw Values'!DX20:DZ20)/'Average totals'!B20</f>
        <v>0</v>
      </c>
      <c r="DK20">
        <f>AVERAGE('Raw Values'!DY20:EA20)/'Average totals'!C20</f>
        <v>0</v>
      </c>
      <c r="DL20">
        <f>AVERAGE('Raw Values'!DZ20:EB20)/'Average totals'!D20</f>
        <v>0</v>
      </c>
      <c r="DM20">
        <f>AVERAGE('Raw Values'!EA20:EC20)/'Average totals'!E20</f>
        <v>2.5174938629585395E-2</v>
      </c>
      <c r="DN20">
        <f>AVERAGE('Raw Values'!EB20:ED20)/'Average totals'!F20</f>
        <v>4.0899397069745595E-2</v>
      </c>
      <c r="DO20">
        <f>AVERAGE('Raw Values'!EC20:EE20)/'Average totals'!G20</f>
        <v>5.3928702631747996E-2</v>
      </c>
      <c r="DP20">
        <f>AVERAGE('Raw Values'!ED20:EF20)/'Average totals'!H20</f>
        <v>5.8738474584845747E-2</v>
      </c>
      <c r="DQ20">
        <f>AVERAGE('Raw Values'!EE20:EG20)/'Average totals'!I20</f>
        <v>6.5389619938417159E-2</v>
      </c>
      <c r="DR20">
        <f>AVERAGE('Raw Values'!EF20:EH20)/'Average totals'!J20</f>
        <v>6.878322158681871E-2</v>
      </c>
      <c r="DS20">
        <f>AVERAGE('Raw Values'!EG20:EI20)/'Average totals'!K20</f>
        <v>6.837357714439482E-2</v>
      </c>
      <c r="DT20">
        <f>AVERAGE('Raw Values'!EH20:EJ20)/'Average totals'!L20</f>
        <v>6.7066974015854264E-2</v>
      </c>
      <c r="DU20">
        <f>AVERAGE('Raw Values'!EI20:EK20)/'Average totals'!M20</f>
        <v>6.3653730651015025E-2</v>
      </c>
      <c r="DV20">
        <f>AVERAGE('Raw Values'!EJ20:EL20)/'Average totals'!N20</f>
        <v>5.8317467689606328E-2</v>
      </c>
      <c r="DW20">
        <f>AVERAGE('Raw Values'!EK20:EM20)/'Average totals'!O20</f>
        <v>5.7679487305265453E-2</v>
      </c>
      <c r="DX20">
        <f>AVERAGE('Raw Values'!EL20:EN20)/'Average totals'!P20</f>
        <v>6.3053972672471953E-2</v>
      </c>
      <c r="DY20">
        <f>AVERAGE('Raw Values'!EM20:EO20)/'Average totals'!Q20</f>
        <v>7.0039223539947404E-2</v>
      </c>
      <c r="DZ20">
        <f>AVERAGE('Raw Values'!EP20:ER20)/'Average totals'!B20</f>
        <v>0</v>
      </c>
      <c r="EA20">
        <f>AVERAGE('Raw Values'!EQ20:ES20)/'Average totals'!C20</f>
        <v>0</v>
      </c>
      <c r="EB20">
        <f>AVERAGE('Raw Values'!ER20:ET20)/'Average totals'!D20</f>
        <v>0</v>
      </c>
      <c r="EC20">
        <f>AVERAGE('Raw Values'!ES20:EU20)/'Average totals'!E20</f>
        <v>0</v>
      </c>
      <c r="ED20">
        <f>AVERAGE('Raw Values'!ET20:EV20)/'Average totals'!F20</f>
        <v>0</v>
      </c>
      <c r="EE20">
        <f>AVERAGE('Raw Values'!EU20:EW20)/'Average totals'!G20</f>
        <v>0</v>
      </c>
      <c r="EF20">
        <f>AVERAGE('Raw Values'!EV20:EX20)/'Average totals'!H20</f>
        <v>0</v>
      </c>
      <c r="EG20">
        <f>AVERAGE('Raw Values'!EW20:EY20)/'Average totals'!I20</f>
        <v>0</v>
      </c>
      <c r="EH20">
        <f>AVERAGE('Raw Values'!EX20:EZ20)/'Average totals'!J20</f>
        <v>0</v>
      </c>
      <c r="EI20">
        <f>AVERAGE('Raw Values'!EY20:FA20)/'Average totals'!K20</f>
        <v>0</v>
      </c>
      <c r="EJ20">
        <f>AVERAGE('Raw Values'!EZ20:FB20)/'Average totals'!L20</f>
        <v>0</v>
      </c>
      <c r="EK20">
        <f>AVERAGE('Raw Values'!FA20:FC20)/'Average totals'!M20</f>
        <v>3.269597969218177E-2</v>
      </c>
      <c r="EL20">
        <f>AVERAGE('Raw Values'!FB20:FD20)/'Average totals'!N20</f>
        <v>2.9984224054454597E-2</v>
      </c>
      <c r="EM20">
        <f>AVERAGE('Raw Values'!FC20:FE20)/'Average totals'!O20</f>
        <v>5.2961813700889281E-2</v>
      </c>
      <c r="EN20">
        <f>AVERAGE('Raw Values'!FD20:FF20)/'Average totals'!P20</f>
        <v>4.7943909733882129E-2</v>
      </c>
      <c r="EO20">
        <f>AVERAGE('Raw Values'!FE20:FG20)/'Average totals'!Q20</f>
        <v>7.8715055298016937E-2</v>
      </c>
      <c r="EP20">
        <f>AVERAGE('Raw Values'!FH20:FJ20)/'Average totals'!B20</f>
        <v>9.5610808319054899E-2</v>
      </c>
      <c r="EQ20">
        <f>AVERAGE('Raw Values'!FI20:FK20)/'Average totals'!C20</f>
        <v>9.3847988381401223E-2</v>
      </c>
      <c r="ER20">
        <f>AVERAGE('Raw Values'!FJ20:FL20)/'Average totals'!D20</f>
        <v>8.3776251274201061E-2</v>
      </c>
      <c r="ES20">
        <f>AVERAGE('Raw Values'!FK20:FM20)/'Average totals'!E20</f>
        <v>8.6762387567614563E-2</v>
      </c>
      <c r="ET20">
        <f>AVERAGE('Raw Values'!FL20:FN20)/'Average totals'!F20</f>
        <v>0.10970135317339799</v>
      </c>
      <c r="EU20">
        <f>AVERAGE('Raw Values'!FM20:FO20)/'Average totals'!G20</f>
        <v>0.11534751502903914</v>
      </c>
      <c r="EV20">
        <f>AVERAGE('Raw Values'!FN20:FP20)/'Average totals'!H20</f>
        <v>0.12021419160637936</v>
      </c>
      <c r="EW20">
        <f>AVERAGE('Raw Values'!FO20:FQ20)/'Average totals'!I20</f>
        <v>8.7414330318672462E-2</v>
      </c>
      <c r="EX20">
        <f>AVERAGE('Raw Values'!FP20:FR20)/'Average totals'!J20</f>
        <v>6.8568990943972896E-2</v>
      </c>
      <c r="EY20">
        <f>AVERAGE('Raw Values'!FQ20:FS20)/'Average totals'!K20</f>
        <v>5.9895633945095318E-2</v>
      </c>
      <c r="EZ20">
        <f>AVERAGE('Raw Values'!FR20:FT20)/'Average totals'!L20</f>
        <v>6.1455026185776397E-2</v>
      </c>
      <c r="FA20">
        <f>AVERAGE('Raw Values'!FS20:FU20)/'Average totals'!M20</f>
        <v>6.1592922944264591E-2</v>
      </c>
      <c r="FB20">
        <f>AVERAGE('Raw Values'!FT20:FV20)/'Average totals'!N20</f>
        <v>5.5584646229338369E-2</v>
      </c>
      <c r="FC20">
        <f>AVERAGE('Raw Values'!FU20:FW20)/'Average totals'!O20</f>
        <v>4.997054753985819E-2</v>
      </c>
      <c r="FD20">
        <f>AVERAGE('Raw Values'!FV20:FX20)/'Average totals'!P20</f>
        <v>4.2485400979402156E-2</v>
      </c>
      <c r="FE20">
        <f>AVERAGE('Raw Values'!FW20:FY20)/'Average totals'!Q20</f>
        <v>3.6255655674304027E-2</v>
      </c>
    </row>
    <row r="21" spans="1:161" x14ac:dyDescent="0.2">
      <c r="A21" t="str">
        <f>'1997_totals_newvars'!A21</f>
        <v>MAINE</v>
      </c>
      <c r="B21">
        <f>AVERAGE('Raw Values'!B21:D21)/'Average totals'!B21</f>
        <v>9.2784930633232426E-2</v>
      </c>
      <c r="C21">
        <f>AVERAGE('Raw Values'!C21:E21)/'Average totals'!C21</f>
        <v>8.532929372344529E-2</v>
      </c>
      <c r="D21">
        <f>AVERAGE('Raw Values'!D21:F21)/'Average totals'!D21</f>
        <v>7.2106490430639963E-2</v>
      </c>
      <c r="E21">
        <f>AVERAGE('Raw Values'!E21:G21)/'Average totals'!E21</f>
        <v>6.3666849367414888E-2</v>
      </c>
      <c r="F21">
        <f>AVERAGE('Raw Values'!F21:H21)/'Average totals'!F21</f>
        <v>7.4375359578672695E-2</v>
      </c>
      <c r="G21">
        <f>AVERAGE('Raw Values'!G21:I21)/'Average totals'!G21</f>
        <v>5.4213839980021057E-2</v>
      </c>
      <c r="H21">
        <f>AVERAGE('Raw Values'!H21:J21)/'Average totals'!H21</f>
        <v>4.2548725570373896E-2</v>
      </c>
      <c r="I21">
        <f>AVERAGE('Raw Values'!I21:K21)/'Average totals'!I21</f>
        <v>3.6558047366669739E-2</v>
      </c>
      <c r="J21">
        <f>AVERAGE('Raw Values'!J21:L21)/'Average totals'!J21</f>
        <v>5.4677323747692304E-2</v>
      </c>
      <c r="K21">
        <f>AVERAGE('Raw Values'!K21:M21)/'Average totals'!K21</f>
        <v>4.6693865540520692E-2</v>
      </c>
      <c r="L21">
        <f>AVERAGE('Raw Values'!L21:N21)/'Average totals'!L21</f>
        <v>3.7289625909147688E-2</v>
      </c>
      <c r="M21">
        <f>AVERAGE('Raw Values'!M21:O21)/'Average totals'!M21</f>
        <v>2.9021104527519551E-2</v>
      </c>
      <c r="N21">
        <f>AVERAGE('Raw Values'!N21:P21)/'Average totals'!N21</f>
        <v>3.2812464844125956E-2</v>
      </c>
      <c r="O21">
        <f>AVERAGE('Raw Values'!O21:Q21)/'Average totals'!O21</f>
        <v>3.3868686338514427E-2</v>
      </c>
      <c r="P21">
        <f>AVERAGE('Raw Values'!P21:R21)/'Average totals'!P21</f>
        <v>3.0056675525808527E-2</v>
      </c>
      <c r="Q21">
        <f>AVERAGE('Raw Values'!Q21:S21)/'Average totals'!Q21</f>
        <v>3.1865791254584219E-2</v>
      </c>
      <c r="R21">
        <f>AVERAGE('Raw Values'!T21:V21)/'Average totals'!B21</f>
        <v>0.69897630598527982</v>
      </c>
      <c r="S21">
        <f>AVERAGE('Raw Values'!U21:W21)/'Average totals'!C21</f>
        <v>0.63563005151795704</v>
      </c>
      <c r="T21">
        <f>AVERAGE('Raw Values'!V21:X21)/'Average totals'!D21</f>
        <v>0.62270681824851482</v>
      </c>
      <c r="U21">
        <f>AVERAGE('Raw Values'!W21:Y21)/'Average totals'!E21</f>
        <v>0.61208332717114478</v>
      </c>
      <c r="V21">
        <f>AVERAGE('Raw Values'!X21:Z21)/'Average totals'!F21</f>
        <v>0.59243859280117972</v>
      </c>
      <c r="W21">
        <f>AVERAGE('Raw Values'!Y21:AA21)/'Average totals'!G21</f>
        <v>0.56939623237780534</v>
      </c>
      <c r="X21">
        <f>AVERAGE('Raw Values'!Z21:AB21)/'Average totals'!H21</f>
        <v>0.58953326230473491</v>
      </c>
      <c r="Y21">
        <f>AVERAGE('Raw Values'!AA21:AC21)/'Average totals'!I21</f>
        <v>0.57502853846019975</v>
      </c>
      <c r="Z21">
        <f>AVERAGE('Raw Values'!AB21:AD21)/'Average totals'!J21</f>
        <v>0.55531164671384436</v>
      </c>
      <c r="AA21">
        <f>AVERAGE('Raw Values'!AC21:AE21)/'Average totals'!K21</f>
        <v>0.51910028009778519</v>
      </c>
      <c r="AB21">
        <f>AVERAGE('Raw Values'!AD21:AF21)/'Average totals'!L21</f>
        <v>0.53244929619646841</v>
      </c>
      <c r="AC21">
        <f>AVERAGE('Raw Values'!AE21:AG21)/'Average totals'!M21</f>
        <v>0.54639012948176413</v>
      </c>
      <c r="AD21">
        <f>AVERAGE('Raw Values'!AF21:AH21)/'Average totals'!N21</f>
        <v>0.57256631649484702</v>
      </c>
      <c r="AE21">
        <f>AVERAGE('Raw Values'!AG21:AI21)/'Average totals'!O21</f>
        <v>0.58858528020319179</v>
      </c>
      <c r="AF21">
        <f>AVERAGE('Raw Values'!AH21:AJ21)/'Average totals'!P21</f>
        <v>0.58794092773228313</v>
      </c>
      <c r="AG21">
        <f>AVERAGE('Raw Values'!AI21:AK21)/'Average totals'!Q21</f>
        <v>0.55563365664013564</v>
      </c>
      <c r="AH21">
        <f>AVERAGE('Raw Values'!AL21:AN21)/'Average totals'!B21</f>
        <v>8.6153300187688395E-2</v>
      </c>
      <c r="AI21">
        <f>AVERAGE('Raw Values'!AM21:AO21)/'Average totals'!C21</f>
        <v>0.12181443494158724</v>
      </c>
      <c r="AJ21">
        <f>AVERAGE('Raw Values'!AN21:AP21)/'Average totals'!D21</f>
        <v>0.13604583181156732</v>
      </c>
      <c r="AK21">
        <f>AVERAGE('Raw Values'!AO21:AQ21)/'Average totals'!E21</f>
        <v>0.14507454665346631</v>
      </c>
      <c r="AL21">
        <f>AVERAGE('Raw Values'!AP21:AR21)/'Average totals'!F21</f>
        <v>0.16135745178569524</v>
      </c>
      <c r="AM21">
        <f>AVERAGE('Raw Values'!AQ21:AS21)/'Average totals'!G21</f>
        <v>0.19861268699711651</v>
      </c>
      <c r="AN21">
        <f>AVERAGE('Raw Values'!AR21:AT21)/'Average totals'!H21</f>
        <v>0.19490232706894717</v>
      </c>
      <c r="AO21">
        <f>AVERAGE('Raw Values'!AS21:AU21)/'Average totals'!I21</f>
        <v>0.20635304117793682</v>
      </c>
      <c r="AP21">
        <f>AVERAGE('Raw Values'!AT21:AV21)/'Average totals'!J21</f>
        <v>0.20032081830720863</v>
      </c>
      <c r="AQ21">
        <f>AVERAGE('Raw Values'!AU21:AW21)/'Average totals'!K21</f>
        <v>0.17610859760385703</v>
      </c>
      <c r="AR21">
        <f>AVERAGE('Raw Values'!AV21:AX21)/'Average totals'!L21</f>
        <v>0.14414462757132659</v>
      </c>
      <c r="AS21">
        <f>AVERAGE('Raw Values'!AW21:AY21)/'Average totals'!M21</f>
        <v>0.11381268184664357</v>
      </c>
      <c r="AT21">
        <f>AVERAGE('Raw Values'!AX21:AZ21)/'Average totals'!N21</f>
        <v>0.11710913236523053</v>
      </c>
      <c r="AU21">
        <f>AVERAGE('Raw Values'!AY21:BA21)/'Average totals'!O21</f>
        <v>0.10433215171519691</v>
      </c>
      <c r="AV21">
        <f>AVERAGE('Raw Values'!AZ21:BB21)/'Average totals'!P21</f>
        <v>9.7585778360998049E-2</v>
      </c>
      <c r="AW21">
        <f>AVERAGE('Raw Values'!BA21:BC21)/'Average totals'!Q21</f>
        <v>8.8814547238468489E-2</v>
      </c>
      <c r="AX21">
        <f>AVERAGE('Raw Values'!BD21:BF21)/'Average totals'!B21</f>
        <v>4.1261397435978453E-2</v>
      </c>
      <c r="AY21">
        <f>AVERAGE('Raw Values'!BE21:BG21)/'Average totals'!C21</f>
        <v>3.1780294737447173E-2</v>
      </c>
      <c r="AZ21">
        <f>AVERAGE('Raw Values'!BF21:BH21)/'Average totals'!D21</f>
        <v>1.3434660666724857E-2</v>
      </c>
      <c r="BA21">
        <f>AVERAGE('Raw Values'!BG21:BI21)/'Average totals'!E21</f>
        <v>5.9889752458346145E-3</v>
      </c>
      <c r="BB21">
        <f>AVERAGE('Raw Values'!BH21:BJ21)/'Average totals'!F21</f>
        <v>0</v>
      </c>
      <c r="BC21">
        <f>AVERAGE('Raw Values'!BI21:BK21)/'Average totals'!G21</f>
        <v>0</v>
      </c>
      <c r="BD21">
        <f>AVERAGE('Raw Values'!BJ21:BL21)/'Average totals'!H21</f>
        <v>-5.1223255817368545E-3</v>
      </c>
      <c r="BE21">
        <f>AVERAGE('Raw Values'!BK21:BM21)/'Average totals'!I21</f>
        <v>0</v>
      </c>
      <c r="BF21">
        <f>AVERAGE('Raw Values'!BL21:BN21)/'Average totals'!J21</f>
        <v>0</v>
      </c>
      <c r="BG21">
        <f>AVERAGE('Raw Values'!BM21:BO21)/'Average totals'!K21</f>
        <v>0</v>
      </c>
      <c r="BH21">
        <f>AVERAGE('Raw Values'!BN21:BP21)/'Average totals'!L21</f>
        <v>0</v>
      </c>
      <c r="BI21">
        <f>AVERAGE('Raw Values'!BO21:BQ21)/'Average totals'!M21</f>
        <v>0</v>
      </c>
      <c r="BJ21">
        <f>AVERAGE('Raw Values'!BP21:BR21)/'Average totals'!N21</f>
        <v>0</v>
      </c>
      <c r="BK21">
        <f>AVERAGE('Raw Values'!BQ21:BS21)/'Average totals'!O21</f>
        <v>0</v>
      </c>
      <c r="BL21">
        <f>AVERAGE('Raw Values'!BR21:BT21)/'Average totals'!P21</f>
        <v>0</v>
      </c>
      <c r="BM21">
        <f>AVERAGE('Raw Values'!BS21:BU21)/'Average totals'!Q21</f>
        <v>0</v>
      </c>
      <c r="BN21">
        <f>AVERAGE('Raw Values'!BV21:BX21)/'Average totals'!B21</f>
        <v>0</v>
      </c>
      <c r="BO21">
        <f>AVERAGE('Raw Values'!BW21:BY21)/'Average totals'!C21</f>
        <v>3.8325454676063045E-5</v>
      </c>
      <c r="BP21">
        <f>AVERAGE('Raw Values'!BX21:BZ21)/'Average totals'!D21</f>
        <v>3.9651136054151971E-5</v>
      </c>
      <c r="BQ21">
        <f>AVERAGE('Raw Values'!BY21:CA21)/'Average totals'!E21</f>
        <v>4.0516512685762452E-5</v>
      </c>
      <c r="BR21">
        <f>AVERAGE('Raw Values'!BZ21:CB21)/'Average totals'!F21</f>
        <v>0</v>
      </c>
      <c r="BS21">
        <f>AVERAGE('Raw Values'!CA21:CC21)/'Average totals'!G21</f>
        <v>-3.7293213802357116E-5</v>
      </c>
      <c r="BT21">
        <f>AVERAGE('Raw Values'!CB21:CD21)/'Average totals'!H21</f>
        <v>-3.4653469232051321E-5</v>
      </c>
      <c r="BU21">
        <f>AVERAGE('Raw Values'!CC21:CE21)/'Average totals'!I21</f>
        <v>-3.3941676529558576E-5</v>
      </c>
      <c r="BV21">
        <f>AVERAGE('Raw Values'!CD21:CF21)/'Average totals'!J21</f>
        <v>0</v>
      </c>
      <c r="BW21">
        <f>AVERAGE('Raw Values'!CE21:CG21)/'Average totals'!K21</f>
        <v>0</v>
      </c>
      <c r="BX21">
        <f>AVERAGE('Raw Values'!CF21:CH21)/'Average totals'!L21</f>
        <v>0</v>
      </c>
      <c r="BY21">
        <f>AVERAGE('Raw Values'!CG21:CI21)/'Average totals'!M21</f>
        <v>0</v>
      </c>
      <c r="BZ21">
        <f>AVERAGE('Raw Values'!CH21:CJ21)/'Average totals'!N21</f>
        <v>0</v>
      </c>
      <c r="CA21">
        <f>AVERAGE('Raw Values'!CI21:CK21)/'Average totals'!O21</f>
        <v>0</v>
      </c>
      <c r="CB21">
        <f>AVERAGE('Raw Values'!CJ21:CL21)/'Average totals'!P21</f>
        <v>0</v>
      </c>
      <c r="CC21">
        <f>AVERAGE('Raw Values'!CK21:CM21)/'Average totals'!Q21</f>
        <v>0</v>
      </c>
      <c r="CD21">
        <f>AVERAGE('Raw Values'!CN21:CP21)/'Average totals'!B21</f>
        <v>0</v>
      </c>
      <c r="CE21">
        <f>AVERAGE('Raw Values'!CO21:CQ21)/'Average totals'!C21</f>
        <v>0</v>
      </c>
      <c r="CF21">
        <f>AVERAGE('Raw Values'!CP21:CR21)/'Average totals'!D21</f>
        <v>0</v>
      </c>
      <c r="CG21">
        <f>AVERAGE('Raw Values'!CQ21:CS21)/'Average totals'!E21</f>
        <v>0</v>
      </c>
      <c r="CH21">
        <f>AVERAGE('Raw Values'!CR21:CT21)/'Average totals'!F21</f>
        <v>0</v>
      </c>
      <c r="CI21">
        <f>AVERAGE('Raw Values'!CS21:CU21)/'Average totals'!G21</f>
        <v>0</v>
      </c>
      <c r="CJ21">
        <f>AVERAGE('Raw Values'!CT21:CV21)/'Average totals'!H21</f>
        <v>0</v>
      </c>
      <c r="CK21">
        <f>AVERAGE('Raw Values'!CU21:CW21)/'Average totals'!I21</f>
        <v>0</v>
      </c>
      <c r="CL21">
        <f>AVERAGE('Raw Values'!CV21:CX21)/'Average totals'!J21</f>
        <v>0</v>
      </c>
      <c r="CM21">
        <f>AVERAGE('Raw Values'!CW21:CY21)/'Average totals'!K21</f>
        <v>2.6149371798644661E-3</v>
      </c>
      <c r="CN21">
        <f>AVERAGE('Raw Values'!CX21:CZ21)/'Average totals'!L21</f>
        <v>5.5125980505443904E-3</v>
      </c>
      <c r="CO21">
        <f>AVERAGE('Raw Values'!CY21:DA21)/'Average totals'!M21</f>
        <v>8.1490697644766713E-3</v>
      </c>
      <c r="CP21">
        <f>AVERAGE('Raw Values'!CZ21:DB21)/'Average totals'!N21</f>
        <v>8.5156767386417916E-3</v>
      </c>
      <c r="CQ21">
        <f>AVERAGE('Raw Values'!DA21:DC21)/'Average totals'!O21</f>
        <v>8.5837344097068405E-3</v>
      </c>
      <c r="CR21">
        <f>AVERAGE('Raw Values'!DB21:DD21)/'Average totals'!P21</f>
        <v>8.9109239705492116E-3</v>
      </c>
      <c r="CS21">
        <f>AVERAGE('Raw Values'!DC21:DE21)/'Average totals'!Q21</f>
        <v>8.4481410112154705E-3</v>
      </c>
      <c r="CT21">
        <f>AVERAGE('Raw Values'!DF21:DH21)/'Average totals'!B21</f>
        <v>0</v>
      </c>
      <c r="CU21">
        <f>AVERAGE('Raw Values'!DG21:DI21)/'Average totals'!C21</f>
        <v>2.6182891063410655E-3</v>
      </c>
      <c r="CV21">
        <f>AVERAGE('Raw Values'!DH21:DJ21)/'Average totals'!D21</f>
        <v>5.8129689488468474E-3</v>
      </c>
      <c r="CW21">
        <f>AVERAGE('Raw Values'!DI21:DK21)/'Average totals'!E21</f>
        <v>9.1226745513945523E-3</v>
      </c>
      <c r="CX21">
        <f>AVERAGE('Raw Values'!DJ21:DL21)/'Average totals'!F21</f>
        <v>9.4260567585903055E-3</v>
      </c>
      <c r="CY21">
        <f>AVERAGE('Raw Values'!DK21:DM21)/'Average totals'!G21</f>
        <v>9.5457385205073922E-3</v>
      </c>
      <c r="CZ21">
        <f>AVERAGE('Raw Values'!DL21:DN21)/'Average totals'!H21</f>
        <v>1.1945635955469469E-2</v>
      </c>
      <c r="DA21">
        <f>AVERAGE('Raw Values'!DM21:DO21)/'Average totals'!I21</f>
        <v>1.824282162555619E-2</v>
      </c>
      <c r="DB21">
        <f>AVERAGE('Raw Values'!DN21:DP21)/'Average totals'!J21</f>
        <v>1.8354401091618688E-2</v>
      </c>
      <c r="DC21">
        <f>AVERAGE('Raw Values'!DO21:DQ21)/'Average totals'!K21</f>
        <v>1.3374614086843619E-2</v>
      </c>
      <c r="DD21">
        <f>AVERAGE('Raw Values'!DP21:DR21)/'Average totals'!L21</f>
        <v>4.3807130432435759E-3</v>
      </c>
      <c r="DE21">
        <f>AVERAGE('Raw Values'!DQ21:DS21)/'Average totals'!M21</f>
        <v>2.5427320766790835E-2</v>
      </c>
      <c r="DF21">
        <f>AVERAGE('Raw Values'!DR21:DT21)/'Average totals'!N21</f>
        <v>2.7643311375745591E-2</v>
      </c>
      <c r="DG21">
        <f>AVERAGE('Raw Values'!DS21:DU21)/'Average totals'!O21</f>
        <v>3.0326958676012618E-2</v>
      </c>
      <c r="DH21">
        <f>AVERAGE('Raw Values'!DT21:DV21)/'Average totals'!P21</f>
        <v>7.0330614546717709E-3</v>
      </c>
      <c r="DI21">
        <f>AVERAGE('Raw Values'!DU21:DW21)/'Average totals'!Q21</f>
        <v>6.5212332834218576E-3</v>
      </c>
      <c r="DJ21">
        <f>AVERAGE('Raw Values'!DX21:DZ21)/'Average totals'!B21</f>
        <v>1.9783680649908823E-2</v>
      </c>
      <c r="DK21">
        <f>AVERAGE('Raw Values'!DY21:EA21)/'Average totals'!C21</f>
        <v>2.2471087438840211E-2</v>
      </c>
      <c r="DL21">
        <f>AVERAGE('Raw Values'!DZ21:EB21)/'Average totals'!D21</f>
        <v>2.5421108999428916E-2</v>
      </c>
      <c r="DM21">
        <f>AVERAGE('Raw Values'!EA21:EC21)/'Average totals'!E21</f>
        <v>2.5605891337169957E-2</v>
      </c>
      <c r="DN21">
        <f>AVERAGE('Raw Values'!EB21:ED21)/'Average totals'!F21</f>
        <v>3.8755952984612679E-2</v>
      </c>
      <c r="DO21">
        <f>AVERAGE('Raw Values'!EC21:EE21)/'Average totals'!G21</f>
        <v>7.2283021940583767E-2</v>
      </c>
      <c r="DP21">
        <f>AVERAGE('Raw Values'!ED21:EF21)/'Average totals'!H21</f>
        <v>7.3582526387539524E-2</v>
      </c>
      <c r="DQ21">
        <f>AVERAGE('Raw Values'!EE21:EG21)/'Average totals'!I21</f>
        <v>6.1640968640643522E-2</v>
      </c>
      <c r="DR21">
        <f>AVERAGE('Raw Values'!EF21:EH21)/'Average totals'!J21</f>
        <v>2.812316568580572E-2</v>
      </c>
      <c r="DS21">
        <f>AVERAGE('Raw Values'!EG21:EI21)/'Average totals'!K21</f>
        <v>2.6436112539568332E-2</v>
      </c>
      <c r="DT21">
        <f>AVERAGE('Raw Values'!EH21:EJ21)/'Average totals'!L21</f>
        <v>2.4025586355153731E-2</v>
      </c>
      <c r="DU21">
        <f>AVERAGE('Raw Values'!EI21:EK21)/'Average totals'!M21</f>
        <v>2.0879137073410464E-2</v>
      </c>
      <c r="DV21">
        <f>AVERAGE('Raw Values'!EJ21:EL21)/'Average totals'!N21</f>
        <v>1.1170901097744587E-2</v>
      </c>
      <c r="DW21">
        <f>AVERAGE('Raw Values'!EK21:EM21)/'Average totals'!O21</f>
        <v>5.1801558534526936E-3</v>
      </c>
      <c r="DX21">
        <f>AVERAGE('Raw Values'!EL21:EN21)/'Average totals'!P21</f>
        <v>2.294317876375843E-2</v>
      </c>
      <c r="DY21">
        <f>AVERAGE('Raw Values'!EM21:EO21)/'Average totals'!Q21</f>
        <v>5.1442070654774415E-2</v>
      </c>
      <c r="DZ21">
        <f>AVERAGE('Raw Values'!EP21:ER21)/'Average totals'!B21</f>
        <v>0</v>
      </c>
      <c r="EA21">
        <f>AVERAGE('Raw Values'!EQ21:ES21)/'Average totals'!C21</f>
        <v>0</v>
      </c>
      <c r="EB21">
        <f>AVERAGE('Raw Values'!ER21:ET21)/'Average totals'!D21</f>
        <v>0</v>
      </c>
      <c r="EC21">
        <f>AVERAGE('Raw Values'!ES21:EU21)/'Average totals'!E21</f>
        <v>0</v>
      </c>
      <c r="ED21">
        <f>AVERAGE('Raw Values'!ET21:EV21)/'Average totals'!F21</f>
        <v>0</v>
      </c>
      <c r="EE21">
        <f>AVERAGE('Raw Values'!EU21:EW21)/'Average totals'!G21</f>
        <v>0</v>
      </c>
      <c r="EF21">
        <f>AVERAGE('Raw Values'!EV21:EX21)/'Average totals'!H21</f>
        <v>0</v>
      </c>
      <c r="EG21">
        <f>AVERAGE('Raw Values'!EW21:EY21)/'Average totals'!I21</f>
        <v>0</v>
      </c>
      <c r="EH21">
        <f>AVERAGE('Raw Values'!EX21:EZ21)/'Average totals'!J21</f>
        <v>0</v>
      </c>
      <c r="EI21">
        <f>AVERAGE('Raw Values'!EY21:FA21)/'Average totals'!K21</f>
        <v>0</v>
      </c>
      <c r="EJ21">
        <f>AVERAGE('Raw Values'!EZ21:FB21)/'Average totals'!L21</f>
        <v>0</v>
      </c>
      <c r="EK21">
        <f>AVERAGE('Raw Values'!FA21:FC21)/'Average totals'!M21</f>
        <v>1.1376464070099764E-2</v>
      </c>
      <c r="EL21">
        <f>AVERAGE('Raw Values'!FB21:FD21)/'Average totals'!N21</f>
        <v>2.2794948183917901E-2</v>
      </c>
      <c r="EM21">
        <f>AVERAGE('Raw Values'!FC21:FE21)/'Average totals'!O21</f>
        <v>3.5829589610440707E-2</v>
      </c>
      <c r="EN21">
        <f>AVERAGE('Raw Values'!FD21:FF21)/'Average totals'!P21</f>
        <v>3.1358377714652712E-2</v>
      </c>
      <c r="EO21">
        <f>AVERAGE('Raw Values'!FE21:FG21)/'Average totals'!Q21</f>
        <v>2.541536305922024E-2</v>
      </c>
      <c r="EP21">
        <f>AVERAGE('Raw Values'!FH21:FJ21)/'Average totals'!B21</f>
        <v>6.104038510791205E-2</v>
      </c>
      <c r="EQ21">
        <f>AVERAGE('Raw Values'!FI21:FK21)/'Average totals'!C21</f>
        <v>0.10031822307970585</v>
      </c>
      <c r="ER21">
        <f>AVERAGE('Raw Values'!FJ21:FL21)/'Average totals'!D21</f>
        <v>0.12443246975822309</v>
      </c>
      <c r="ES21">
        <f>AVERAGE('Raw Values'!FK21:FM21)/'Average totals'!E21</f>
        <v>0.13841721916088909</v>
      </c>
      <c r="ET21">
        <f>AVERAGE('Raw Values'!FL21:FN21)/'Average totals'!F21</f>
        <v>0.12364658609124944</v>
      </c>
      <c r="EU21">
        <f>AVERAGE('Raw Values'!FM21:FO21)/'Average totals'!G21</f>
        <v>9.5985773397768329E-2</v>
      </c>
      <c r="EV21">
        <f>AVERAGE('Raw Values'!FN21:FP21)/'Average totals'!H21</f>
        <v>9.2644501763903875E-2</v>
      </c>
      <c r="EW21">
        <f>AVERAGE('Raw Values'!FO21:FQ21)/'Average totals'!I21</f>
        <v>0.10221052440552358</v>
      </c>
      <c r="EX21">
        <f>AVERAGE('Raw Values'!FP21:FR21)/'Average totals'!J21</f>
        <v>0.14321264445383028</v>
      </c>
      <c r="EY21">
        <f>AVERAGE('Raw Values'!FQ21:FS21)/'Average totals'!K21</f>
        <v>0.21567159295156071</v>
      </c>
      <c r="EZ21">
        <f>AVERAGE('Raw Values'!FR21:FT21)/'Average totals'!L21</f>
        <v>0.25219755287411566</v>
      </c>
      <c r="FA21">
        <f>AVERAGE('Raw Values'!FS21:FU21)/'Average totals'!M21</f>
        <v>0.24494409246929499</v>
      </c>
      <c r="FB21">
        <f>AVERAGE('Raw Values'!FT21:FV21)/'Average totals'!N21</f>
        <v>0.20738724889974669</v>
      </c>
      <c r="FC21">
        <f>AVERAGE('Raw Values'!FU21:FW21)/'Average totals'!O21</f>
        <v>0.19329344319348396</v>
      </c>
      <c r="FD21">
        <f>AVERAGE('Raw Values'!FV21:FX21)/'Average totals'!P21</f>
        <v>0.2141710764772782</v>
      </c>
      <c r="FE21">
        <f>AVERAGE('Raw Values'!FW21:FY21)/'Average totals'!Q21</f>
        <v>0.23185919685817968</v>
      </c>
    </row>
    <row r="22" spans="1:161" x14ac:dyDescent="0.2">
      <c r="A22" t="str">
        <f>'1997_totals_newvars'!A22</f>
        <v>MARYLAND</v>
      </c>
      <c r="B22">
        <f>AVERAGE('Raw Values'!B22:D22)/'Average totals'!B22</f>
        <v>0.13004252436282748</v>
      </c>
      <c r="C22">
        <f>AVERAGE('Raw Values'!C22:E22)/'Average totals'!C22</f>
        <v>0.11195718041435551</v>
      </c>
      <c r="D22">
        <f>AVERAGE('Raw Values'!D22:F22)/'Average totals'!D22</f>
        <v>0.10096611767835079</v>
      </c>
      <c r="E22">
        <f>AVERAGE('Raw Values'!E22:G22)/'Average totals'!E22</f>
        <v>9.3003602791912721E-2</v>
      </c>
      <c r="F22">
        <f>AVERAGE('Raw Values'!F22:H22)/'Average totals'!F22</f>
        <v>9.9236620550413213E-2</v>
      </c>
      <c r="G22">
        <f>AVERAGE('Raw Values'!G22:I22)/'Average totals'!G22</f>
        <v>9.7276098741611236E-2</v>
      </c>
      <c r="H22">
        <f>AVERAGE('Raw Values'!H22:J22)/'Average totals'!H22</f>
        <v>9.4244931316180419E-2</v>
      </c>
      <c r="I22">
        <f>AVERAGE('Raw Values'!I22:K22)/'Average totals'!I22</f>
        <v>9.8558020007406349E-2</v>
      </c>
      <c r="J22">
        <f>AVERAGE('Raw Values'!J22:L22)/'Average totals'!J22</f>
        <v>0.10094144055924109</v>
      </c>
      <c r="K22">
        <f>AVERAGE('Raw Values'!K22:M22)/'Average totals'!K22</f>
        <v>0.10328805363629652</v>
      </c>
      <c r="L22">
        <f>AVERAGE('Raw Values'!L22:N22)/'Average totals'!L22</f>
        <v>0.10338306857063259</v>
      </c>
      <c r="M22">
        <f>AVERAGE('Raw Values'!M22:O22)/'Average totals'!M22</f>
        <v>0.10681285063212566</v>
      </c>
      <c r="N22">
        <f>AVERAGE('Raw Values'!N22:P22)/'Average totals'!N22</f>
        <v>0.12010270659754081</v>
      </c>
      <c r="O22">
        <f>AVERAGE('Raw Values'!O22:Q22)/'Average totals'!O22</f>
        <v>0.11018150971506105</v>
      </c>
      <c r="P22">
        <f>AVERAGE('Raw Values'!P22:R22)/'Average totals'!P22</f>
        <v>0.10706607220683567</v>
      </c>
      <c r="Q22">
        <f>AVERAGE('Raw Values'!Q22:S22)/'Average totals'!Q22</f>
        <v>9.080871961135277E-2</v>
      </c>
      <c r="R22">
        <f>AVERAGE('Raw Values'!T22:V22)/'Average totals'!B22</f>
        <v>0.54094294823577471</v>
      </c>
      <c r="S22">
        <f>AVERAGE('Raw Values'!U22:W22)/'Average totals'!C22</f>
        <v>0.48842782129016338</v>
      </c>
      <c r="T22">
        <f>AVERAGE('Raw Values'!V22:X22)/'Average totals'!D22</f>
        <v>0.48775806157684992</v>
      </c>
      <c r="U22">
        <f>AVERAGE('Raw Values'!W22:Y22)/'Average totals'!E22</f>
        <v>0.51744150174763737</v>
      </c>
      <c r="V22">
        <f>AVERAGE('Raw Values'!X22:Z22)/'Average totals'!F22</f>
        <v>0.37643431668226895</v>
      </c>
      <c r="W22">
        <f>AVERAGE('Raw Values'!Y22:AA22)/'Average totals'!G22</f>
        <v>0.29340958958171443</v>
      </c>
      <c r="X22">
        <f>AVERAGE('Raw Values'!Z22:AB22)/'Average totals'!H22</f>
        <v>0.22158715604254992</v>
      </c>
      <c r="Y22">
        <f>AVERAGE('Raw Values'!AA22:AC22)/'Average totals'!I22</f>
        <v>0.2950710961154499</v>
      </c>
      <c r="Z22">
        <f>AVERAGE('Raw Values'!AB22:AD22)/'Average totals'!J22</f>
        <v>0.27514499494428268</v>
      </c>
      <c r="AA22">
        <f>AVERAGE('Raw Values'!AC22:AE22)/'Average totals'!K22</f>
        <v>0.25142739150226007</v>
      </c>
      <c r="AB22">
        <f>AVERAGE('Raw Values'!AD22:AF22)/'Average totals'!L22</f>
        <v>0.22423351050293627</v>
      </c>
      <c r="AC22">
        <f>AVERAGE('Raw Values'!AE22:AG22)/'Average totals'!M22</f>
        <v>0.21844529849217018</v>
      </c>
      <c r="AD22">
        <f>AVERAGE('Raw Values'!AF22:AH22)/'Average totals'!N22</f>
        <v>0.19671227436667441</v>
      </c>
      <c r="AE22">
        <f>AVERAGE('Raw Values'!AG22:AI22)/'Average totals'!O22</f>
        <v>0.21467555996420573</v>
      </c>
      <c r="AF22">
        <f>AVERAGE('Raw Values'!AH22:AJ22)/'Average totals'!P22</f>
        <v>0.2249853671684563</v>
      </c>
      <c r="AG22">
        <f>AVERAGE('Raw Values'!AI22:AK22)/'Average totals'!Q22</f>
        <v>0.22718222755602563</v>
      </c>
      <c r="AH22">
        <f>AVERAGE('Raw Values'!AL22:AN22)/'Average totals'!B22</f>
        <v>0.16239310895085324</v>
      </c>
      <c r="AI22">
        <f>AVERAGE('Raw Values'!AM22:AO22)/'Average totals'!C22</f>
        <v>0.2051193635324611</v>
      </c>
      <c r="AJ22">
        <f>AVERAGE('Raw Values'!AN22:AP22)/'Average totals'!D22</f>
        <v>0.16367191927390454</v>
      </c>
      <c r="AK22">
        <f>AVERAGE('Raw Values'!AO22:AQ22)/'Average totals'!E22</f>
        <v>6.4263090874924891E-2</v>
      </c>
      <c r="AL22">
        <f>AVERAGE('Raw Values'!AP22:AR22)/'Average totals'!F22</f>
        <v>4.375765043391612E-2</v>
      </c>
      <c r="AM22">
        <f>AVERAGE('Raw Values'!AQ22:AS22)/'Average totals'!G22</f>
        <v>8.3883177059484074E-2</v>
      </c>
      <c r="AN22">
        <f>AVERAGE('Raw Values'!AR22:AT22)/'Average totals'!H22</f>
        <v>0.12225571209553211</v>
      </c>
      <c r="AO22">
        <f>AVERAGE('Raw Values'!AS22:AU22)/'Average totals'!I22</f>
        <v>9.9725962082057321E-2</v>
      </c>
      <c r="AP22">
        <f>AVERAGE('Raw Values'!AT22:AV22)/'Average totals'!J22</f>
        <v>9.086851573879097E-2</v>
      </c>
      <c r="AQ22">
        <f>AVERAGE('Raw Values'!AU22:AW22)/'Average totals'!K22</f>
        <v>9.080387100053583E-2</v>
      </c>
      <c r="AR22">
        <f>AVERAGE('Raw Values'!AV22:AX22)/'Average totals'!L22</f>
        <v>7.326442927010092E-2</v>
      </c>
      <c r="AS22">
        <f>AVERAGE('Raw Values'!AW22:AY22)/'Average totals'!M22</f>
        <v>6.2366222709692366E-2</v>
      </c>
      <c r="AT22">
        <f>AVERAGE('Raw Values'!AX22:AZ22)/'Average totals'!N22</f>
        <v>5.9519538920993098E-2</v>
      </c>
      <c r="AU22">
        <f>AVERAGE('Raw Values'!AY22:BA22)/'Average totals'!O22</f>
        <v>5.3841016416453523E-2</v>
      </c>
      <c r="AV22">
        <f>AVERAGE('Raw Values'!AZ22:BB22)/'Average totals'!P22</f>
        <v>4.9946842129952068E-2</v>
      </c>
      <c r="AW22">
        <f>AVERAGE('Raw Values'!BA22:BC22)/'Average totals'!Q22</f>
        <v>3.7828452490518E-2</v>
      </c>
      <c r="AX22">
        <f>AVERAGE('Raw Values'!BD22:BF22)/'Average totals'!B22</f>
        <v>7.2311594786941451E-3</v>
      </c>
      <c r="AY22">
        <f>AVERAGE('Raw Values'!BE22:BG22)/'Average totals'!C22</f>
        <v>1.0491241726224995E-2</v>
      </c>
      <c r="AZ22">
        <f>AVERAGE('Raw Values'!BF22:BH22)/'Average totals'!D22</f>
        <v>4.6292713825324162E-3</v>
      </c>
      <c r="BA22">
        <f>AVERAGE('Raw Values'!BG22:BI22)/'Average totals'!E22</f>
        <v>2.6841276959638778E-3</v>
      </c>
      <c r="BB22">
        <f>AVERAGE('Raw Values'!BH22:BJ22)/'Average totals'!F22</f>
        <v>-2.6254468264810872E-3</v>
      </c>
      <c r="BC22">
        <f>AVERAGE('Raw Values'!BI22:BK22)/'Average totals'!G22</f>
        <v>6.2120074097680731E-3</v>
      </c>
      <c r="BD22">
        <f>AVERAGE('Raw Values'!BJ22:BL22)/'Average totals'!H22</f>
        <v>9.671691733685742E-3</v>
      </c>
      <c r="BE22">
        <f>AVERAGE('Raw Values'!BK22:BM22)/'Average totals'!I22</f>
        <v>1.0027413378155298E-2</v>
      </c>
      <c r="BF22">
        <f>AVERAGE('Raw Values'!BL22:BN22)/'Average totals'!J22</f>
        <v>3.4940123866651299E-3</v>
      </c>
      <c r="BG22">
        <f>AVERAGE('Raw Values'!BM22:BO22)/'Average totals'!K22</f>
        <v>2.5010496948084371E-4</v>
      </c>
      <c r="BH22">
        <f>AVERAGE('Raw Values'!BN22:BP22)/'Average totals'!L22</f>
        <v>9.8147259198349529E-7</v>
      </c>
      <c r="BI22">
        <f>AVERAGE('Raw Values'!BO22:BQ22)/'Average totals'!M22</f>
        <v>8.7164157318027114E-7</v>
      </c>
      <c r="BJ22">
        <f>AVERAGE('Raw Values'!BP22:BR22)/'Average totals'!N22</f>
        <v>8.451654680473653E-7</v>
      </c>
      <c r="BK22">
        <f>AVERAGE('Raw Values'!BQ22:BS22)/'Average totals'!O22</f>
        <v>5.236748595241001E-2</v>
      </c>
      <c r="BL22">
        <f>AVERAGE('Raw Values'!BR22:BT22)/'Average totals'!P22</f>
        <v>0.10274477206200668</v>
      </c>
      <c r="BM22">
        <f>AVERAGE('Raw Values'!BS22:BU22)/'Average totals'!Q22</f>
        <v>0.14557472312746317</v>
      </c>
      <c r="BN22">
        <f>AVERAGE('Raw Values'!BV22:BX22)/'Average totals'!B22</f>
        <v>0</v>
      </c>
      <c r="BO22">
        <f>AVERAGE('Raw Values'!BW22:BY22)/'Average totals'!C22</f>
        <v>1.3762658525577573E-2</v>
      </c>
      <c r="BP22">
        <f>AVERAGE('Raw Values'!BX22:BZ22)/'Average totals'!D22</f>
        <v>3.4115060571229247E-2</v>
      </c>
      <c r="BQ22">
        <f>AVERAGE('Raw Values'!BY22:CA22)/'Average totals'!E22</f>
        <v>8.7684962023397622E-2</v>
      </c>
      <c r="BR22">
        <f>AVERAGE('Raw Values'!BZ22:CB22)/'Average totals'!F22</f>
        <v>0.11129952696260992</v>
      </c>
      <c r="BS22">
        <f>AVERAGE('Raw Values'!CA22:CC22)/'Average totals'!G22</f>
        <v>0.11392658144106313</v>
      </c>
      <c r="BT22">
        <f>AVERAGE('Raw Values'!CB22:CD22)/'Average totals'!H22</f>
        <v>8.2270597822106342E-2</v>
      </c>
      <c r="BU22">
        <f>AVERAGE('Raw Values'!CC22:CE22)/'Average totals'!I22</f>
        <v>7.1169278626601273E-2</v>
      </c>
      <c r="BV22">
        <f>AVERAGE('Raw Values'!CD22:CF22)/'Average totals'!J22</f>
        <v>9.6223063230371678E-2</v>
      </c>
      <c r="BW22">
        <f>AVERAGE('Raw Values'!CE22:CG22)/'Average totals'!K22</f>
        <v>0.13238320868263573</v>
      </c>
      <c r="BX22">
        <f>AVERAGE('Raw Values'!CF22:CH22)/'Average totals'!L22</f>
        <v>0.16634518989936792</v>
      </c>
      <c r="BY22">
        <f>AVERAGE('Raw Values'!CG22:CI22)/'Average totals'!M22</f>
        <v>0.17949591301878218</v>
      </c>
      <c r="BZ22">
        <f>AVERAGE('Raw Values'!CH22:CJ22)/'Average totals'!N22</f>
        <v>0.16453676230220013</v>
      </c>
      <c r="CA22">
        <f>AVERAGE('Raw Values'!CI22:CK22)/'Average totals'!O22</f>
        <v>0.12257500650448025</v>
      </c>
      <c r="CB22">
        <f>AVERAGE('Raw Values'!CJ22:CL22)/'Average totals'!P22</f>
        <v>8.0966670521143175E-2</v>
      </c>
      <c r="CC22">
        <f>AVERAGE('Raw Values'!CK22:CM22)/'Average totals'!Q22</f>
        <v>6.998650523795566E-2</v>
      </c>
      <c r="CD22">
        <f>AVERAGE('Raw Values'!CN22:CP22)/'Average totals'!B22</f>
        <v>0</v>
      </c>
      <c r="CE22">
        <f>AVERAGE('Raw Values'!CO22:CQ22)/'Average totals'!C22</f>
        <v>0</v>
      </c>
      <c r="CF22">
        <f>AVERAGE('Raw Values'!CP22:CR22)/'Average totals'!D22</f>
        <v>0</v>
      </c>
      <c r="CG22">
        <f>AVERAGE('Raw Values'!CQ22:CS22)/'Average totals'!E22</f>
        <v>0</v>
      </c>
      <c r="CH22">
        <f>AVERAGE('Raw Values'!CR22:CT22)/'Average totals'!F22</f>
        <v>0</v>
      </c>
      <c r="CI22">
        <f>AVERAGE('Raw Values'!CS22:CU22)/'Average totals'!G22</f>
        <v>0</v>
      </c>
      <c r="CJ22">
        <f>AVERAGE('Raw Values'!CT22:CV22)/'Average totals'!H22</f>
        <v>0</v>
      </c>
      <c r="CK22">
        <f>AVERAGE('Raw Values'!CU22:CW22)/'Average totals'!I22</f>
        <v>6.7347133210912268E-4</v>
      </c>
      <c r="CL22">
        <f>AVERAGE('Raw Values'!CV22:CX22)/'Average totals'!J22</f>
        <v>6.5867096839324047E-4</v>
      </c>
      <c r="CM22">
        <f>AVERAGE('Raw Values'!CW22:CY22)/'Average totals'!K22</f>
        <v>6.2352425731920086E-4</v>
      </c>
      <c r="CN22">
        <f>AVERAGE('Raw Values'!CX22:CZ22)/'Average totals'!L22</f>
        <v>0</v>
      </c>
      <c r="CO22">
        <f>AVERAGE('Raw Values'!CY22:DA22)/'Average totals'!M22</f>
        <v>0</v>
      </c>
      <c r="CP22">
        <f>AVERAGE('Raw Values'!CZ22:DB22)/'Average totals'!N22</f>
        <v>0</v>
      </c>
      <c r="CQ22">
        <f>AVERAGE('Raw Values'!DA22:DC22)/'Average totals'!O22</f>
        <v>0</v>
      </c>
      <c r="CR22">
        <f>AVERAGE('Raw Values'!DB22:DD22)/'Average totals'!P22</f>
        <v>0</v>
      </c>
      <c r="CS22">
        <f>AVERAGE('Raw Values'!DC22:DE22)/'Average totals'!Q22</f>
        <v>0</v>
      </c>
      <c r="CT22">
        <f>AVERAGE('Raw Values'!DF22:DH22)/'Average totals'!B22</f>
        <v>0</v>
      </c>
      <c r="CU22">
        <f>AVERAGE('Raw Values'!DG22:DI22)/'Average totals'!C22</f>
        <v>0</v>
      </c>
      <c r="CV22">
        <f>AVERAGE('Raw Values'!DH22:DJ22)/'Average totals'!D22</f>
        <v>0</v>
      </c>
      <c r="CW22">
        <f>AVERAGE('Raw Values'!DI22:DK22)/'Average totals'!E22</f>
        <v>0</v>
      </c>
      <c r="CX22">
        <f>AVERAGE('Raw Values'!DJ22:DL22)/'Average totals'!F22</f>
        <v>3.7639370837159801E-3</v>
      </c>
      <c r="CY22">
        <f>AVERAGE('Raw Values'!DK22:DM22)/'Average totals'!G22</f>
        <v>1.0793057796529382E-2</v>
      </c>
      <c r="CZ22">
        <f>AVERAGE('Raw Values'!DL22:DN22)/'Average totals'!H22</f>
        <v>1.5293607688859718E-2</v>
      </c>
      <c r="DA22">
        <f>AVERAGE('Raw Values'!DM22:DO22)/'Average totals'!I22</f>
        <v>1.8099969254563968E-2</v>
      </c>
      <c r="DB22">
        <f>AVERAGE('Raw Values'!DN22:DP22)/'Average totals'!J22</f>
        <v>1.8064721360527277E-2</v>
      </c>
      <c r="DC22">
        <f>AVERAGE('Raw Values'!DO22:DQ22)/'Average totals'!K22</f>
        <v>3.048878411107089E-2</v>
      </c>
      <c r="DD22">
        <f>AVERAGE('Raw Values'!DP22:DR22)/'Average totals'!L22</f>
        <v>6.2530798029975354E-2</v>
      </c>
      <c r="DE22">
        <f>AVERAGE('Raw Values'!DQ22:DS22)/'Average totals'!M22</f>
        <v>8.8713923356718766E-2</v>
      </c>
      <c r="DF22">
        <f>AVERAGE('Raw Values'!DR22:DT22)/'Average totals'!N22</f>
        <v>0.10075114403672251</v>
      </c>
      <c r="DG22">
        <f>AVERAGE('Raw Values'!DS22:DU22)/'Average totals'!O22</f>
        <v>8.7462906798011414E-2</v>
      </c>
      <c r="DH22">
        <f>AVERAGE('Raw Values'!DT22:DV22)/'Average totals'!P22</f>
        <v>6.9570770790474121E-2</v>
      </c>
      <c r="DI22">
        <f>AVERAGE('Raw Values'!DU22:DW22)/'Average totals'!Q22</f>
        <v>6.3684457591064628E-2</v>
      </c>
      <c r="DJ22">
        <f>AVERAGE('Raw Values'!DX22:DZ22)/'Average totals'!B22</f>
        <v>4.3894369416482462E-2</v>
      </c>
      <c r="DK22">
        <f>AVERAGE('Raw Values'!DY22:EA22)/'Average totals'!C22</f>
        <v>5.728872364903291E-2</v>
      </c>
      <c r="DL22">
        <f>AVERAGE('Raw Values'!DZ22:EB22)/'Average totals'!D22</f>
        <v>5.3648896268362931E-2</v>
      </c>
      <c r="DM22">
        <f>AVERAGE('Raw Values'!EA22:EC22)/'Average totals'!E22</f>
        <v>5.4961619278709024E-2</v>
      </c>
      <c r="DN22">
        <f>AVERAGE('Raw Values'!EB22:ED22)/'Average totals'!F22</f>
        <v>5.3542026069049072E-2</v>
      </c>
      <c r="DO22">
        <f>AVERAGE('Raw Values'!EC22:EE22)/'Average totals'!G22</f>
        <v>5.4674906641316828E-2</v>
      </c>
      <c r="DP22">
        <f>AVERAGE('Raw Values'!ED22:EF22)/'Average totals'!H22</f>
        <v>5.7211194207494327E-2</v>
      </c>
      <c r="DQ22">
        <f>AVERAGE('Raw Values'!EE22:EG22)/'Average totals'!I22</f>
        <v>5.943548691797719E-2</v>
      </c>
      <c r="DR22">
        <f>AVERAGE('Raw Values'!EF22:EH22)/'Average totals'!J22</f>
        <v>5.8129318738165063E-2</v>
      </c>
      <c r="DS22">
        <f>AVERAGE('Raw Values'!EG22:EI22)/'Average totals'!K22</f>
        <v>5.5027535801526972E-2</v>
      </c>
      <c r="DT22">
        <f>AVERAGE('Raw Values'!EH22:EJ22)/'Average totals'!L22</f>
        <v>4.9058931779435468E-2</v>
      </c>
      <c r="DU22">
        <f>AVERAGE('Raw Values'!EI22:EK22)/'Average totals'!M22</f>
        <v>4.3569025588734753E-2</v>
      </c>
      <c r="DV22">
        <f>AVERAGE('Raw Values'!EJ22:EL22)/'Average totals'!N22</f>
        <v>4.2245616818984588E-2</v>
      </c>
      <c r="DW22">
        <f>AVERAGE('Raw Values'!EK22:EM22)/'Average totals'!O22</f>
        <v>4.1613542317132976E-2</v>
      </c>
      <c r="DX22">
        <f>AVERAGE('Raw Values'!EL22:EN22)/'Average totals'!P22</f>
        <v>4.1867166666015067E-2</v>
      </c>
      <c r="DY22">
        <f>AVERAGE('Raw Values'!EM22:EO22)/'Average totals'!Q22</f>
        <v>3.9269181618932759E-2</v>
      </c>
      <c r="DZ22">
        <f>AVERAGE('Raw Values'!EP22:ER22)/'Average totals'!B22</f>
        <v>0</v>
      </c>
      <c r="EA22">
        <f>AVERAGE('Raw Values'!EQ22:ES22)/'Average totals'!C22</f>
        <v>0</v>
      </c>
      <c r="EB22">
        <f>AVERAGE('Raw Values'!ER22:ET22)/'Average totals'!D22</f>
        <v>0</v>
      </c>
      <c r="EC22">
        <f>AVERAGE('Raw Values'!ES22:EU22)/'Average totals'!E22</f>
        <v>0</v>
      </c>
      <c r="ED22">
        <f>AVERAGE('Raw Values'!ET22:EV22)/'Average totals'!F22</f>
        <v>8.129835134161599E-2</v>
      </c>
      <c r="EE22">
        <f>AVERAGE('Raw Values'!EU22:EW22)/'Average totals'!G22</f>
        <v>0.14374333558328117</v>
      </c>
      <c r="EF22">
        <f>AVERAGE('Raw Values'!EV22:EX22)/'Average totals'!H22</f>
        <v>0.22696870633392241</v>
      </c>
      <c r="EG22">
        <f>AVERAGE('Raw Values'!EW22:EY22)/'Average totals'!I22</f>
        <v>0.23610998151871809</v>
      </c>
      <c r="EH22">
        <f>AVERAGE('Raw Values'!EX22:EZ22)/'Average totals'!J22</f>
        <v>0.25993712228986049</v>
      </c>
      <c r="EI22">
        <f>AVERAGE('Raw Values'!EY22:FA22)/'Average totals'!K22</f>
        <v>0.23830306449655023</v>
      </c>
      <c r="EJ22">
        <f>AVERAGE('Raw Values'!EZ22:FB22)/'Average totals'!L22</f>
        <v>0.22901006065439944</v>
      </c>
      <c r="EK22">
        <f>AVERAGE('Raw Values'!FA22:FC22)/'Average totals'!M22</f>
        <v>0.21167378389269778</v>
      </c>
      <c r="EL22">
        <f>AVERAGE('Raw Values'!FB22:FD22)/'Average totals'!N22</f>
        <v>0.22945184125920237</v>
      </c>
      <c r="EM22">
        <f>AVERAGE('Raw Values'!FC22:FE22)/'Average totals'!O22</f>
        <v>0.2237957992780984</v>
      </c>
      <c r="EN22">
        <f>AVERAGE('Raw Values'!FD22:FF22)/'Average totals'!P22</f>
        <v>0.23717512101375168</v>
      </c>
      <c r="EO22">
        <f>AVERAGE('Raw Values'!FE22:FG22)/'Average totals'!Q22</f>
        <v>0.24218756453680959</v>
      </c>
      <c r="EP22">
        <f>AVERAGE('Raw Values'!FH22:FJ22)/'Average totals'!B22</f>
        <v>0.11549588955536788</v>
      </c>
      <c r="EQ22">
        <f>AVERAGE('Raw Values'!FI22:FK22)/'Average totals'!C22</f>
        <v>0.11295301086218461</v>
      </c>
      <c r="ER22">
        <f>AVERAGE('Raw Values'!FJ22:FL22)/'Average totals'!D22</f>
        <v>0.15521067324877025</v>
      </c>
      <c r="ES22">
        <f>AVERAGE('Raw Values'!FK22:FM22)/'Average totals'!E22</f>
        <v>0.17996109558745446</v>
      </c>
      <c r="ET22">
        <f>AVERAGE('Raw Values'!FL22:FN22)/'Average totals'!F22</f>
        <v>0.23329301770289182</v>
      </c>
      <c r="EU22">
        <f>AVERAGE('Raw Values'!FM22:FO22)/'Average totals'!G22</f>
        <v>0.19608124574523167</v>
      </c>
      <c r="EV22">
        <f>AVERAGE('Raw Values'!FN22:FP22)/'Average totals'!H22</f>
        <v>0.17049640275966899</v>
      </c>
      <c r="EW22">
        <f>AVERAGE('Raw Values'!FO22:FQ22)/'Average totals'!I22</f>
        <v>0.11112932076696155</v>
      </c>
      <c r="EX22">
        <f>AVERAGE('Raw Values'!FP22:FR22)/'Average totals'!J22</f>
        <v>9.6538139783702417E-2</v>
      </c>
      <c r="EY22">
        <f>AVERAGE('Raw Values'!FQ22:FS22)/'Average totals'!K22</f>
        <v>9.7404461542323684E-2</v>
      </c>
      <c r="EZ22">
        <f>AVERAGE('Raw Values'!FR22:FT22)/'Average totals'!L22</f>
        <v>9.2173029820559998E-2</v>
      </c>
      <c r="FA22">
        <f>AVERAGE('Raw Values'!FS22:FU22)/'Average totals'!M22</f>
        <v>8.8922110667505133E-2</v>
      </c>
      <c r="FB22">
        <f>AVERAGE('Raw Values'!FT22:FV22)/'Average totals'!N22</f>
        <v>8.6679270532213998E-2</v>
      </c>
      <c r="FC22">
        <f>AVERAGE('Raw Values'!FU22:FW22)/'Average totals'!O22</f>
        <v>9.3487173054146541E-2</v>
      </c>
      <c r="FD22">
        <f>AVERAGE('Raw Values'!FV22:FX22)/'Average totals'!P22</f>
        <v>8.5677217441365167E-2</v>
      </c>
      <c r="FE22">
        <f>AVERAGE('Raw Values'!FW22:FY22)/'Average totals'!Q22</f>
        <v>8.3478168229877886E-2</v>
      </c>
    </row>
    <row r="23" spans="1:161" x14ac:dyDescent="0.2">
      <c r="A23" t="str">
        <f>'1997_totals_newvars'!A23</f>
        <v>MASSACHUSETTS</v>
      </c>
      <c r="B23">
        <f>AVERAGE('Raw Values'!B23:D23)/'Average totals'!B23</f>
        <v>0.11214618817794483</v>
      </c>
      <c r="C23">
        <f>AVERAGE('Raw Values'!C23:E23)/'Average totals'!C23</f>
        <v>9.2323512267901808E-2</v>
      </c>
      <c r="D23">
        <f>AVERAGE('Raw Values'!D23:F23)/'Average totals'!D23</f>
        <v>7.2222571284512441E-2</v>
      </c>
      <c r="E23">
        <f>AVERAGE('Raw Values'!E23:G23)/'Average totals'!E23</f>
        <v>5.4742331158118537E-2</v>
      </c>
      <c r="F23">
        <f>AVERAGE('Raw Values'!F23:H23)/'Average totals'!F23</f>
        <v>5.0153649353879504E-2</v>
      </c>
      <c r="G23">
        <f>AVERAGE('Raw Values'!G23:I23)/'Average totals'!G23</f>
        <v>4.3932211474707356E-2</v>
      </c>
      <c r="H23">
        <f>AVERAGE('Raw Values'!H23:J23)/'Average totals'!H23</f>
        <v>3.8171352877862219E-2</v>
      </c>
      <c r="I23">
        <f>AVERAGE('Raw Values'!I23:K23)/'Average totals'!I23</f>
        <v>3.6566656899775042E-2</v>
      </c>
      <c r="J23">
        <f>AVERAGE('Raw Values'!J23:L23)/'Average totals'!J23</f>
        <v>3.6757559873247095E-2</v>
      </c>
      <c r="K23">
        <f>AVERAGE('Raw Values'!K23:M23)/'Average totals'!K23</f>
        <v>4.2802622378430459E-2</v>
      </c>
      <c r="L23">
        <f>AVERAGE('Raw Values'!L23:N23)/'Average totals'!L23</f>
        <v>4.2112353003472949E-2</v>
      </c>
      <c r="M23">
        <f>AVERAGE('Raw Values'!M23:O23)/'Average totals'!M23</f>
        <v>3.8968999407706706E-2</v>
      </c>
      <c r="N23">
        <f>AVERAGE('Raw Values'!N23:P23)/'Average totals'!N23</f>
        <v>3.2273188609128971E-2</v>
      </c>
      <c r="O23">
        <f>AVERAGE('Raw Values'!O23:Q23)/'Average totals'!O23</f>
        <v>3.0627711918436513E-2</v>
      </c>
      <c r="P23">
        <f>AVERAGE('Raw Values'!P23:R23)/'Average totals'!P23</f>
        <v>3.0636877145325824E-2</v>
      </c>
      <c r="Q23">
        <f>AVERAGE('Raw Values'!Q23:S23)/'Average totals'!Q23</f>
        <v>3.0931574019531297E-2</v>
      </c>
      <c r="R23">
        <f>AVERAGE('Raw Values'!T23:V23)/'Average totals'!B23</f>
        <v>0.51414183148054837</v>
      </c>
      <c r="S23">
        <f>AVERAGE('Raw Values'!U23:W23)/'Average totals'!C23</f>
        <v>0.45697271560139874</v>
      </c>
      <c r="T23">
        <f>AVERAGE('Raw Values'!V23:X23)/'Average totals'!D23</f>
        <v>0.40462478029943694</v>
      </c>
      <c r="U23">
        <f>AVERAGE('Raw Values'!W23:Y23)/'Average totals'!E23</f>
        <v>0.36666431938126443</v>
      </c>
      <c r="V23">
        <f>AVERAGE('Raw Values'!X23:Z23)/'Average totals'!F23</f>
        <v>0.36773148701593772</v>
      </c>
      <c r="W23">
        <f>AVERAGE('Raw Values'!Y23:AA23)/'Average totals'!G23</f>
        <v>0.38997669654134204</v>
      </c>
      <c r="X23">
        <f>AVERAGE('Raw Values'!Z23:AB23)/'Average totals'!H23</f>
        <v>0.4083520021077055</v>
      </c>
      <c r="Y23">
        <f>AVERAGE('Raw Values'!AA23:AC23)/'Average totals'!I23</f>
        <v>0.38517037148249916</v>
      </c>
      <c r="Z23">
        <f>AVERAGE('Raw Values'!AB23:AD23)/'Average totals'!J23</f>
        <v>0.34262822197690962</v>
      </c>
      <c r="AA23">
        <f>AVERAGE('Raw Values'!AC23:AE23)/'Average totals'!K23</f>
        <v>0.30390049412316178</v>
      </c>
      <c r="AB23">
        <f>AVERAGE('Raw Values'!AD23:AF23)/'Average totals'!L23</f>
        <v>0.28074741535175912</v>
      </c>
      <c r="AC23">
        <f>AVERAGE('Raw Values'!AE23:AG23)/'Average totals'!M23</f>
        <v>0.28023321282549346</v>
      </c>
      <c r="AD23">
        <f>AVERAGE('Raw Values'!AF23:AH23)/'Average totals'!N23</f>
        <v>0.28414177761013171</v>
      </c>
      <c r="AE23">
        <f>AVERAGE('Raw Values'!AG23:AI23)/'Average totals'!O23</f>
        <v>0.29644978857269594</v>
      </c>
      <c r="AF23">
        <f>AVERAGE('Raw Values'!AH23:AJ23)/'Average totals'!P23</f>
        <v>0.2988872475962992</v>
      </c>
      <c r="AG23">
        <f>AVERAGE('Raw Values'!AI23:AK23)/'Average totals'!Q23</f>
        <v>0.29111770364890927</v>
      </c>
      <c r="AH23">
        <f>AVERAGE('Raw Values'!AL23:AN23)/'Average totals'!B23</f>
        <v>0.19932653087331739</v>
      </c>
      <c r="AI23">
        <f>AVERAGE('Raw Values'!AM23:AO23)/'Average totals'!C23</f>
        <v>0.24322006748544464</v>
      </c>
      <c r="AJ23">
        <f>AVERAGE('Raw Values'!AN23:AP23)/'Average totals'!D23</f>
        <v>0.30367309842687806</v>
      </c>
      <c r="AK23">
        <f>AVERAGE('Raw Values'!AO23:AQ23)/'Average totals'!E23</f>
        <v>0.34180178061561267</v>
      </c>
      <c r="AL23">
        <f>AVERAGE('Raw Values'!AP23:AR23)/'Average totals'!F23</f>
        <v>0.34091765976579502</v>
      </c>
      <c r="AM23">
        <f>AVERAGE('Raw Values'!AQ23:AS23)/'Average totals'!G23</f>
        <v>0.32850728972136939</v>
      </c>
      <c r="AN23">
        <f>AVERAGE('Raw Values'!AR23:AT23)/'Average totals'!H23</f>
        <v>0.3258927433001656</v>
      </c>
      <c r="AO23">
        <f>AVERAGE('Raw Values'!AS23:AU23)/'Average totals'!I23</f>
        <v>0.32200213311855641</v>
      </c>
      <c r="AP23">
        <f>AVERAGE('Raw Values'!AT23:AV23)/'Average totals'!J23</f>
        <v>0.33330446232341776</v>
      </c>
      <c r="AQ23">
        <f>AVERAGE('Raw Values'!AU23:AW23)/'Average totals'!K23</f>
        <v>0.31664545081883977</v>
      </c>
      <c r="AR23">
        <f>AVERAGE('Raw Values'!AV23:AX23)/'Average totals'!L23</f>
        <v>0.30660498865177538</v>
      </c>
      <c r="AS23">
        <f>AVERAGE('Raw Values'!AW23:AY23)/'Average totals'!M23</f>
        <v>0.27818918719762042</v>
      </c>
      <c r="AT23">
        <f>AVERAGE('Raw Values'!AX23:AZ23)/'Average totals'!N23</f>
        <v>0.27325540411600746</v>
      </c>
      <c r="AU23">
        <f>AVERAGE('Raw Values'!AY23:BA23)/'Average totals'!O23</f>
        <v>0.26557043967247396</v>
      </c>
      <c r="AV23">
        <f>AVERAGE('Raw Values'!AZ23:BB23)/'Average totals'!P23</f>
        <v>0.2631011632902715</v>
      </c>
      <c r="AW23">
        <f>AVERAGE('Raw Values'!BA23:BC23)/'Average totals'!Q23</f>
        <v>0.2706648427243229</v>
      </c>
      <c r="AX23">
        <f>AVERAGE('Raw Values'!BD23:BF23)/'Average totals'!B23</f>
        <v>9.1190385836678323E-2</v>
      </c>
      <c r="AY23">
        <f>AVERAGE('Raw Values'!BE23:BG23)/'Average totals'!C23</f>
        <v>8.0259277488688552E-2</v>
      </c>
      <c r="AZ23">
        <f>AVERAGE('Raw Values'!BF23:BH23)/'Average totals'!D23</f>
        <v>5.616659585500413E-2</v>
      </c>
      <c r="BA23">
        <f>AVERAGE('Raw Values'!BG23:BI23)/'Average totals'!E23</f>
        <v>3.1750280738986787E-2</v>
      </c>
      <c r="BB23">
        <f>AVERAGE('Raw Values'!BH23:BJ23)/'Average totals'!F23</f>
        <v>3.5769420206754984E-2</v>
      </c>
      <c r="BC23">
        <f>AVERAGE('Raw Values'!BI23:BK23)/'Average totals'!G23</f>
        <v>3.4573709878897199E-2</v>
      </c>
      <c r="BD23">
        <f>AVERAGE('Raw Values'!BJ23:BL23)/'Average totals'!H23</f>
        <v>3.4803078916715767E-2</v>
      </c>
      <c r="BE23">
        <f>AVERAGE('Raw Values'!BK23:BM23)/'Average totals'!I23</f>
        <v>5.5685860575865997E-2</v>
      </c>
      <c r="BF23">
        <f>AVERAGE('Raw Values'!BL23:BN23)/'Average totals'!J23</f>
        <v>6.9937386503330493E-2</v>
      </c>
      <c r="BG23">
        <f>AVERAGE('Raw Values'!BM23:BO23)/'Average totals'!K23</f>
        <v>9.5966566225628672E-2</v>
      </c>
      <c r="BH23">
        <f>AVERAGE('Raw Values'!BN23:BP23)/'Average totals'!L23</f>
        <v>0.12554949661856954</v>
      </c>
      <c r="BI23">
        <f>AVERAGE('Raw Values'!BO23:BQ23)/'Average totals'!M23</f>
        <v>0.15297505682305734</v>
      </c>
      <c r="BJ23">
        <f>AVERAGE('Raw Values'!BP23:BR23)/'Average totals'!N23</f>
        <v>0.17086277798200714</v>
      </c>
      <c r="BK23">
        <f>AVERAGE('Raw Values'!BQ23:BS23)/'Average totals'!O23</f>
        <v>0.17385507375977724</v>
      </c>
      <c r="BL23">
        <f>AVERAGE('Raw Values'!BR23:BT23)/'Average totals'!P23</f>
        <v>0.18861981120886484</v>
      </c>
      <c r="BM23">
        <f>AVERAGE('Raw Values'!BS23:BU23)/'Average totals'!Q23</f>
        <v>0.18471897601827422</v>
      </c>
      <c r="BN23">
        <f>AVERAGE('Raw Values'!BV23:BX23)/'Average totals'!B23</f>
        <v>0</v>
      </c>
      <c r="BO23">
        <f>AVERAGE('Raw Values'!BW23:BY23)/'Average totals'!C23</f>
        <v>1.333571259768541E-4</v>
      </c>
      <c r="BP23">
        <f>AVERAGE('Raw Values'!BX23:BZ23)/'Average totals'!D23</f>
        <v>3.261605276689024E-3</v>
      </c>
      <c r="BQ23">
        <f>AVERAGE('Raw Values'!BY23:CA23)/'Average totals'!E23</f>
        <v>4.6517436267592424E-3</v>
      </c>
      <c r="BR23">
        <f>AVERAGE('Raw Values'!BZ23:CB23)/'Average totals'!F23</f>
        <v>5.1698374384949808E-3</v>
      </c>
      <c r="BS23">
        <f>AVERAGE('Raw Values'!CA23:CC23)/'Average totals'!G23</f>
        <v>2.1994227815671594E-3</v>
      </c>
      <c r="BT23">
        <f>AVERAGE('Raw Values'!CB23:CD23)/'Average totals'!H23</f>
        <v>1.0709569204005068E-3</v>
      </c>
      <c r="BU23">
        <f>AVERAGE('Raw Values'!CC23:CE23)/'Average totals'!I23</f>
        <v>1.1965548038251816E-2</v>
      </c>
      <c r="BV23">
        <f>AVERAGE('Raw Values'!CD23:CF23)/'Average totals'!J23</f>
        <v>2.7558968414415134E-2</v>
      </c>
      <c r="BW23">
        <f>AVERAGE('Raw Values'!CE23:CG23)/'Average totals'!K23</f>
        <v>5.3769190305719396E-2</v>
      </c>
      <c r="BX23">
        <f>AVERAGE('Raw Values'!CF23:CH23)/'Average totals'!L23</f>
        <v>5.7542786340809553E-2</v>
      </c>
      <c r="BY23">
        <f>AVERAGE('Raw Values'!CG23:CI23)/'Average totals'!M23</f>
        <v>5.3016689845894242E-2</v>
      </c>
      <c r="BZ23">
        <f>AVERAGE('Raw Values'!CH23:CJ23)/'Average totals'!N23</f>
        <v>3.7479360785058487E-2</v>
      </c>
      <c r="CA23">
        <f>AVERAGE('Raw Values'!CI23:CK23)/'Average totals'!O23</f>
        <v>2.9785431613992459E-2</v>
      </c>
      <c r="CB23">
        <f>AVERAGE('Raw Values'!CJ23:CL23)/'Average totals'!P23</f>
        <v>2.1635116579876369E-2</v>
      </c>
      <c r="CC23">
        <f>AVERAGE('Raw Values'!CK23:CM23)/'Average totals'!Q23</f>
        <v>1.5931462652539429E-2</v>
      </c>
      <c r="CD23">
        <f>AVERAGE('Raw Values'!CN23:CP23)/'Average totals'!B23</f>
        <v>0</v>
      </c>
      <c r="CE23">
        <f>AVERAGE('Raw Values'!CO23:CQ23)/'Average totals'!C23</f>
        <v>0</v>
      </c>
      <c r="CF23">
        <f>AVERAGE('Raw Values'!CP23:CR23)/'Average totals'!D23</f>
        <v>0</v>
      </c>
      <c r="CG23">
        <f>AVERAGE('Raw Values'!CQ23:CS23)/'Average totals'!E23</f>
        <v>0</v>
      </c>
      <c r="CH23">
        <f>AVERAGE('Raw Values'!CR23:CT23)/'Average totals'!F23</f>
        <v>0</v>
      </c>
      <c r="CI23">
        <f>AVERAGE('Raw Values'!CS23:CU23)/'Average totals'!G23</f>
        <v>0</v>
      </c>
      <c r="CJ23">
        <f>AVERAGE('Raw Values'!CT23:CV23)/'Average totals'!H23</f>
        <v>0</v>
      </c>
      <c r="CK23">
        <f>AVERAGE('Raw Values'!CU23:CW23)/'Average totals'!I23</f>
        <v>0</v>
      </c>
      <c r="CL23">
        <f>AVERAGE('Raw Values'!CV23:CX23)/'Average totals'!J23</f>
        <v>0</v>
      </c>
      <c r="CM23">
        <f>AVERAGE('Raw Values'!CW23:CY23)/'Average totals'!K23</f>
        <v>0</v>
      </c>
      <c r="CN23">
        <f>AVERAGE('Raw Values'!CX23:CZ23)/'Average totals'!L23</f>
        <v>0</v>
      </c>
      <c r="CO23">
        <f>AVERAGE('Raw Values'!CY23:DA23)/'Average totals'!M23</f>
        <v>0</v>
      </c>
      <c r="CP23">
        <f>AVERAGE('Raw Values'!CZ23:DB23)/'Average totals'!N23</f>
        <v>0</v>
      </c>
      <c r="CQ23">
        <f>AVERAGE('Raw Values'!DA23:DC23)/'Average totals'!O23</f>
        <v>0</v>
      </c>
      <c r="CR23">
        <f>AVERAGE('Raw Values'!DB23:DD23)/'Average totals'!P23</f>
        <v>0</v>
      </c>
      <c r="CS23">
        <f>AVERAGE('Raw Values'!DC23:DE23)/'Average totals'!Q23</f>
        <v>0</v>
      </c>
      <c r="CT23">
        <f>AVERAGE('Raw Values'!DF23:DH23)/'Average totals'!B23</f>
        <v>0</v>
      </c>
      <c r="CU23">
        <f>AVERAGE('Raw Values'!DG23:DI23)/'Average totals'!C23</f>
        <v>1.5334818012203641E-2</v>
      </c>
      <c r="CV23">
        <f>AVERAGE('Raw Values'!DH23:DJ23)/'Average totals'!D23</f>
        <v>2.9087688988082026E-2</v>
      </c>
      <c r="CW23">
        <f>AVERAGE('Raw Values'!DI23:DK23)/'Average totals'!E23</f>
        <v>4.6918108515830378E-2</v>
      </c>
      <c r="CX23">
        <f>AVERAGE('Raw Values'!DJ23:DL23)/'Average totals'!F23</f>
        <v>4.7894325712166098E-2</v>
      </c>
      <c r="CY23">
        <f>AVERAGE('Raw Values'!DK23:DM23)/'Average totals'!G23</f>
        <v>4.8642525329563466E-2</v>
      </c>
      <c r="CZ23">
        <f>AVERAGE('Raw Values'!DL23:DN23)/'Average totals'!H23</f>
        <v>4.0223654194572828E-2</v>
      </c>
      <c r="DA23">
        <f>AVERAGE('Raw Values'!DM23:DO23)/'Average totals'!I23</f>
        <v>3.3325956599413835E-2</v>
      </c>
      <c r="DB23">
        <f>AVERAGE('Raw Values'!DN23:DP23)/'Average totals'!J23</f>
        <v>3.287386805028196E-2</v>
      </c>
      <c r="DC23">
        <f>AVERAGE('Raw Values'!DO23:DQ23)/'Average totals'!K23</f>
        <v>3.5186607478727885E-2</v>
      </c>
      <c r="DD23">
        <f>AVERAGE('Raw Values'!DP23:DR23)/'Average totals'!L23</f>
        <v>4.4836666059479752E-2</v>
      </c>
      <c r="DE23">
        <f>AVERAGE('Raw Values'!DQ23:DS23)/'Average totals'!M23</f>
        <v>5.6247192977952012E-2</v>
      </c>
      <c r="DF23">
        <f>AVERAGE('Raw Values'!DR23:DT23)/'Average totals'!N23</f>
        <v>6.4431873965878919E-2</v>
      </c>
      <c r="DG23">
        <f>AVERAGE('Raw Values'!DS23:DU23)/'Average totals'!O23</f>
        <v>6.3920399806565026E-2</v>
      </c>
      <c r="DH23">
        <f>AVERAGE('Raw Values'!DT23:DV23)/'Average totals'!P23</f>
        <v>5.7871218593003364E-2</v>
      </c>
      <c r="DI23">
        <f>AVERAGE('Raw Values'!DU23:DW23)/'Average totals'!Q23</f>
        <v>6.3216322324060242E-2</v>
      </c>
      <c r="DJ23">
        <f>AVERAGE('Raw Values'!DX23:DZ23)/'Average totals'!B23</f>
        <v>4.9908423480013044E-2</v>
      </c>
      <c r="DK23">
        <f>AVERAGE('Raw Values'!DY23:EA23)/'Average totals'!C23</f>
        <v>5.6667388655048445E-2</v>
      </c>
      <c r="DL23">
        <f>AVERAGE('Raw Values'!DZ23:EB23)/'Average totals'!D23</f>
        <v>5.6279562907002714E-2</v>
      </c>
      <c r="DM23">
        <f>AVERAGE('Raw Values'!EA23:EC23)/'Average totals'!E23</f>
        <v>5.6155788462750308E-2</v>
      </c>
      <c r="DN23">
        <f>AVERAGE('Raw Values'!EB23:ED23)/'Average totals'!F23</f>
        <v>5.4135578596829811E-2</v>
      </c>
      <c r="DO23">
        <f>AVERAGE('Raw Values'!EC23:EE23)/'Average totals'!G23</f>
        <v>5.4512259337711623E-2</v>
      </c>
      <c r="DP23">
        <f>AVERAGE('Raw Values'!ED23:EF23)/'Average totals'!H23</f>
        <v>5.4112687110312981E-2</v>
      </c>
      <c r="DQ23">
        <f>AVERAGE('Raw Values'!EE23:EG23)/'Average totals'!I23</f>
        <v>5.3470801071927337E-2</v>
      </c>
      <c r="DR23">
        <f>AVERAGE('Raw Values'!EF23:EH23)/'Average totals'!J23</f>
        <v>4.9846977414073831E-2</v>
      </c>
      <c r="DS23">
        <f>AVERAGE('Raw Values'!EG23:EI23)/'Average totals'!K23</f>
        <v>4.6072314114621975E-2</v>
      </c>
      <c r="DT23">
        <f>AVERAGE('Raw Values'!EH23:EJ23)/'Average totals'!L23</f>
        <v>4.2361646455827906E-2</v>
      </c>
      <c r="DU23">
        <f>AVERAGE('Raw Values'!EI23:EK23)/'Average totals'!M23</f>
        <v>4.045771373748263E-2</v>
      </c>
      <c r="DV23">
        <f>AVERAGE('Raw Values'!EJ23:EL23)/'Average totals'!N23</f>
        <v>3.9225247622861073E-2</v>
      </c>
      <c r="DW23">
        <f>AVERAGE('Raw Values'!EK23:EM23)/'Average totals'!O23</f>
        <v>3.9525477761921994E-2</v>
      </c>
      <c r="DX23">
        <f>AVERAGE('Raw Values'!EL23:EN23)/'Average totals'!P23</f>
        <v>3.976633109253766E-2</v>
      </c>
      <c r="DY23">
        <f>AVERAGE('Raw Values'!EM23:EO23)/'Average totals'!Q23</f>
        <v>4.046624902994482E-2</v>
      </c>
      <c r="DZ23">
        <f>AVERAGE('Raw Values'!EP23:ER23)/'Average totals'!B23</f>
        <v>0</v>
      </c>
      <c r="EA23">
        <f>AVERAGE('Raw Values'!EQ23:ES23)/'Average totals'!C23</f>
        <v>1.4488356596764989E-2</v>
      </c>
      <c r="EB23">
        <f>AVERAGE('Raw Values'!ER23:ET23)/'Average totals'!D23</f>
        <v>2.8904822363322414E-2</v>
      </c>
      <c r="EC23">
        <f>AVERAGE('Raw Values'!ES23:EU23)/'Average totals'!E23</f>
        <v>5.1431807263135308E-2</v>
      </c>
      <c r="ED23">
        <f>AVERAGE('Raw Values'!ET23:EV23)/'Average totals'!F23</f>
        <v>6.1275703437971188E-2</v>
      </c>
      <c r="EE23">
        <f>AVERAGE('Raw Values'!EU23:EW23)/'Average totals'!G23</f>
        <v>7.179404135856203E-2</v>
      </c>
      <c r="EF23">
        <f>AVERAGE('Raw Values'!EV23:EX23)/'Average totals'!H23</f>
        <v>7.7503159287656762E-2</v>
      </c>
      <c r="EG23">
        <f>AVERAGE('Raw Values'!EW23:EY23)/'Average totals'!I23</f>
        <v>8.0867561022535811E-2</v>
      </c>
      <c r="EH23">
        <f>AVERAGE('Raw Values'!EX23:EZ23)/'Average totals'!J23</f>
        <v>8.1435905153149885E-2</v>
      </c>
      <c r="EI23">
        <f>AVERAGE('Raw Values'!EY23:FA23)/'Average totals'!K23</f>
        <v>7.9356192943527498E-2</v>
      </c>
      <c r="EJ23">
        <f>AVERAGE('Raw Values'!EZ23:FB23)/'Average totals'!L23</f>
        <v>7.5854296044821939E-2</v>
      </c>
      <c r="EK23">
        <f>AVERAGE('Raw Values'!FA23:FC23)/'Average totals'!M23</f>
        <v>7.8803660714851162E-2</v>
      </c>
      <c r="EL23">
        <f>AVERAGE('Raw Values'!FB23:FD23)/'Average totals'!N23</f>
        <v>8.2134565550393487E-2</v>
      </c>
      <c r="EM23">
        <f>AVERAGE('Raw Values'!FC23:FE23)/'Average totals'!O23</f>
        <v>8.8837235506227213E-2</v>
      </c>
      <c r="EN23">
        <f>AVERAGE('Raw Values'!FD23:FF23)/'Average totals'!P23</f>
        <v>9.2032834456800258E-2</v>
      </c>
      <c r="EO23">
        <f>AVERAGE('Raw Values'!FE23:FG23)/'Average totals'!Q23</f>
        <v>9.7197425967995688E-2</v>
      </c>
      <c r="EP23">
        <f>AVERAGE('Raw Values'!FH23:FJ23)/'Average totals'!B23</f>
        <v>3.3286640151498105E-2</v>
      </c>
      <c r="EQ23">
        <f>AVERAGE('Raw Values'!FI23:FK23)/'Average totals'!C23</f>
        <v>4.0600506766572383E-2</v>
      </c>
      <c r="ER23">
        <f>AVERAGE('Raw Values'!FJ23:FL23)/'Average totals'!D23</f>
        <v>4.5779274599072287E-2</v>
      </c>
      <c r="ES23">
        <f>AVERAGE('Raw Values'!FK23:FM23)/'Average totals'!E23</f>
        <v>4.5883840237542307E-2</v>
      </c>
      <c r="ET23">
        <f>AVERAGE('Raw Values'!FL23:FN23)/'Average totals'!F23</f>
        <v>3.6952338472170748E-2</v>
      </c>
      <c r="EU23">
        <f>AVERAGE('Raw Values'!FM23:FO23)/'Average totals'!G23</f>
        <v>2.5861843576279783E-2</v>
      </c>
      <c r="EV23">
        <f>AVERAGE('Raw Values'!FN23:FP23)/'Average totals'!H23</f>
        <v>1.9870365284607762E-2</v>
      </c>
      <c r="EW23">
        <f>AVERAGE('Raw Values'!FO23:FQ23)/'Average totals'!I23</f>
        <v>2.0945111191174655E-2</v>
      </c>
      <c r="EX23">
        <f>AVERAGE('Raw Values'!FP23:FR23)/'Average totals'!J23</f>
        <v>2.5656650291174234E-2</v>
      </c>
      <c r="EY23">
        <f>AVERAGE('Raw Values'!FQ23:FS23)/'Average totals'!K23</f>
        <v>2.630056161134248E-2</v>
      </c>
      <c r="EZ23">
        <f>AVERAGE('Raw Values'!FR23:FT23)/'Average totals'!L23</f>
        <v>2.4390351473483889E-2</v>
      </c>
      <c r="FA23">
        <f>AVERAGE('Raw Values'!FS23:FU23)/'Average totals'!M23</f>
        <v>2.1108286469942096E-2</v>
      </c>
      <c r="FB23">
        <f>AVERAGE('Raw Values'!FT23:FV23)/'Average totals'!N23</f>
        <v>1.6195803758532825E-2</v>
      </c>
      <c r="FC23">
        <f>AVERAGE('Raw Values'!FU23:FW23)/'Average totals'!O23</f>
        <v>1.1428441387909554E-2</v>
      </c>
      <c r="FD23">
        <f>AVERAGE('Raw Values'!FV23:FX23)/'Average totals'!P23</f>
        <v>7.4494000370210253E-3</v>
      </c>
      <c r="FE23">
        <f>AVERAGE('Raw Values'!FW23:FY23)/'Average totals'!Q23</f>
        <v>5.7554436144222022E-3</v>
      </c>
    </row>
    <row r="24" spans="1:161" x14ac:dyDescent="0.2">
      <c r="A24" t="str">
        <f>'1997_totals_newvars'!A24</f>
        <v>MICHIGAN</v>
      </c>
      <c r="B24">
        <f>AVERAGE('Raw Values'!B24:D24)/'Average totals'!B24</f>
        <v>6.4712868469889176E-2</v>
      </c>
      <c r="C24">
        <f>AVERAGE('Raw Values'!C24:E24)/'Average totals'!C24</f>
        <v>5.0375590270673586E-2</v>
      </c>
      <c r="D24">
        <f>AVERAGE('Raw Values'!D24:F24)/'Average totals'!D24</f>
        <v>7.6484885572459416E-2</v>
      </c>
      <c r="E24">
        <f>AVERAGE('Raw Values'!E24:G24)/'Average totals'!E24</f>
        <v>9.1096841809998344E-2</v>
      </c>
      <c r="F24">
        <f>AVERAGE('Raw Values'!F24:H24)/'Average totals'!F24</f>
        <v>0.10364383435648017</v>
      </c>
      <c r="G24">
        <f>AVERAGE('Raw Values'!G24:I24)/'Average totals'!G24</f>
        <v>8.1424278234177153E-2</v>
      </c>
      <c r="H24">
        <f>AVERAGE('Raw Values'!H24:J24)/'Average totals'!H24</f>
        <v>7.2608966142513554E-2</v>
      </c>
      <c r="I24">
        <f>AVERAGE('Raw Values'!I24:K24)/'Average totals'!I24</f>
        <v>7.222076271549846E-2</v>
      </c>
      <c r="J24">
        <f>AVERAGE('Raw Values'!J24:L24)/'Average totals'!J24</f>
        <v>7.5596040820132007E-2</v>
      </c>
      <c r="K24">
        <f>AVERAGE('Raw Values'!K24:M24)/'Average totals'!K24</f>
        <v>7.6785651928767906E-2</v>
      </c>
      <c r="L24">
        <f>AVERAGE('Raw Values'!L24:N24)/'Average totals'!L24</f>
        <v>7.9183549157301358E-2</v>
      </c>
      <c r="M24">
        <f>AVERAGE('Raw Values'!M24:O24)/'Average totals'!M24</f>
        <v>7.5833254284131513E-2</v>
      </c>
      <c r="N24">
        <f>AVERAGE('Raw Values'!N24:P24)/'Average totals'!N24</f>
        <v>7.9207391609797395E-2</v>
      </c>
      <c r="O24">
        <f>AVERAGE('Raw Values'!O24:Q24)/'Average totals'!O24</f>
        <v>8.5502637184453223E-2</v>
      </c>
      <c r="P24">
        <f>AVERAGE('Raw Values'!P24:R24)/'Average totals'!P24</f>
        <v>0.1050194657732699</v>
      </c>
      <c r="Q24">
        <f>AVERAGE('Raw Values'!Q24:S24)/'Average totals'!Q24</f>
        <v>0.11463851797824981</v>
      </c>
      <c r="R24">
        <f>AVERAGE('Raw Values'!T24:V24)/'Average totals'!B24</f>
        <v>0.46664811834099634</v>
      </c>
      <c r="S24">
        <f>AVERAGE('Raw Values'!U24:W24)/'Average totals'!C24</f>
        <v>0.35528387702538383</v>
      </c>
      <c r="T24">
        <f>AVERAGE('Raw Values'!V24:X24)/'Average totals'!D24</f>
        <v>0.29159484043734096</v>
      </c>
      <c r="U24">
        <f>AVERAGE('Raw Values'!W24:Y24)/'Average totals'!E24</f>
        <v>0.26488873574952981</v>
      </c>
      <c r="V24">
        <f>AVERAGE('Raw Values'!X24:Z24)/'Average totals'!F24</f>
        <v>0.2747073978252873</v>
      </c>
      <c r="W24">
        <f>AVERAGE('Raw Values'!Y24:AA24)/'Average totals'!G24</f>
        <v>0.29172474704074508</v>
      </c>
      <c r="X24">
        <f>AVERAGE('Raw Values'!Z24:AB24)/'Average totals'!H24</f>
        <v>0.3096448026965718</v>
      </c>
      <c r="Y24">
        <f>AVERAGE('Raw Values'!AA24:AC24)/'Average totals'!I24</f>
        <v>0.30518226142807964</v>
      </c>
      <c r="Z24">
        <f>AVERAGE('Raw Values'!AB24:AD24)/'Average totals'!J24</f>
        <v>0.29968608877810732</v>
      </c>
      <c r="AA24">
        <f>AVERAGE('Raw Values'!AC24:AE24)/'Average totals'!K24</f>
        <v>0.27798612967316172</v>
      </c>
      <c r="AB24">
        <f>AVERAGE('Raw Values'!AD24:AF24)/'Average totals'!L24</f>
        <v>0.24439817061085395</v>
      </c>
      <c r="AC24">
        <f>AVERAGE('Raw Values'!AE24:AG24)/'Average totals'!M24</f>
        <v>0.25522892020209631</v>
      </c>
      <c r="AD24">
        <f>AVERAGE('Raw Values'!AF24:AH24)/'Average totals'!N24</f>
        <v>0.22087471902361167</v>
      </c>
      <c r="AE24">
        <f>AVERAGE('Raw Values'!AG24:AI24)/'Average totals'!O24</f>
        <v>0.2043861171767152</v>
      </c>
      <c r="AF24">
        <f>AVERAGE('Raw Values'!AH24:AJ24)/'Average totals'!P24</f>
        <v>0.14441061247517634</v>
      </c>
      <c r="AG24">
        <f>AVERAGE('Raw Values'!AI24:AK24)/'Average totals'!Q24</f>
        <v>0.14217990268479211</v>
      </c>
      <c r="AH24">
        <f>AVERAGE('Raw Values'!AL24:AN24)/'Average totals'!B24</f>
        <v>0.22236095712249368</v>
      </c>
      <c r="AI24">
        <f>AVERAGE('Raw Values'!AM24:AO24)/'Average totals'!C24</f>
        <v>0.29301118364678241</v>
      </c>
      <c r="AJ24">
        <f>AVERAGE('Raw Values'!AN24:AP24)/'Average totals'!D24</f>
        <v>0.30161833880375571</v>
      </c>
      <c r="AK24">
        <f>AVERAGE('Raw Values'!AO24:AQ24)/'Average totals'!E24</f>
        <v>0.283025264670064</v>
      </c>
      <c r="AL24">
        <f>AVERAGE('Raw Values'!AP24:AR24)/'Average totals'!F24</f>
        <v>0.26455903850977203</v>
      </c>
      <c r="AM24">
        <f>AVERAGE('Raw Values'!AQ24:AS24)/'Average totals'!G24</f>
        <v>0.26232987479528047</v>
      </c>
      <c r="AN24">
        <f>AVERAGE('Raw Values'!AR24:AT24)/'Average totals'!H24</f>
        <v>0.25878649648626695</v>
      </c>
      <c r="AO24">
        <f>AVERAGE('Raw Values'!AS24:AU24)/'Average totals'!I24</f>
        <v>0.25085426917525327</v>
      </c>
      <c r="AP24">
        <f>AVERAGE('Raw Values'!AT24:AV24)/'Average totals'!J24</f>
        <v>0.23318250659255174</v>
      </c>
      <c r="AQ24">
        <f>AVERAGE('Raw Values'!AU24:AW24)/'Average totals'!K24</f>
        <v>0.20331463438429556</v>
      </c>
      <c r="AR24">
        <f>AVERAGE('Raw Values'!AV24:AX24)/'Average totals'!L24</f>
        <v>0.16050424673601899</v>
      </c>
      <c r="AS24">
        <f>AVERAGE('Raw Values'!AW24:AY24)/'Average totals'!M24</f>
        <v>0.10387041303840094</v>
      </c>
      <c r="AT24">
        <f>AVERAGE('Raw Values'!AX24:AZ24)/'Average totals'!N24</f>
        <v>5.8360711427553329E-2</v>
      </c>
      <c r="AU24">
        <f>AVERAGE('Raw Values'!AY24:BA24)/'Average totals'!O24</f>
        <v>2.6986421832787114E-2</v>
      </c>
      <c r="AV24">
        <f>AVERAGE('Raw Values'!AZ24:BB24)/'Average totals'!P24</f>
        <v>1.6652701525399802E-2</v>
      </c>
      <c r="AW24">
        <f>AVERAGE('Raw Values'!BA24:BC24)/'Average totals'!Q24</f>
        <v>1.6531992313093644E-2</v>
      </c>
      <c r="AX24">
        <f>AVERAGE('Raw Values'!BD24:BF24)/'Average totals'!B24</f>
        <v>7.6745705851139948E-2</v>
      </c>
      <c r="AY24">
        <f>AVERAGE('Raw Values'!BE24:BG24)/'Average totals'!C24</f>
        <v>7.7041503686515869E-2</v>
      </c>
      <c r="AZ24">
        <f>AVERAGE('Raw Values'!BF24:BH24)/'Average totals'!D24</f>
        <v>9.0545890642186516E-2</v>
      </c>
      <c r="BA24">
        <f>AVERAGE('Raw Values'!BG24:BI24)/'Average totals'!E24</f>
        <v>0.12118532789226329</v>
      </c>
      <c r="BB24">
        <f>AVERAGE('Raw Values'!BH24:BJ24)/'Average totals'!F24</f>
        <v>0.14251878117598482</v>
      </c>
      <c r="BC24">
        <f>AVERAGE('Raw Values'!BI24:BK24)/'Average totals'!G24</f>
        <v>0.12701753359042686</v>
      </c>
      <c r="BD24">
        <f>AVERAGE('Raw Values'!BJ24:BL24)/'Average totals'!H24</f>
        <v>0.1177646955386384</v>
      </c>
      <c r="BE24">
        <f>AVERAGE('Raw Values'!BK24:BM24)/'Average totals'!I24</f>
        <v>0.12068974566424509</v>
      </c>
      <c r="BF24">
        <f>AVERAGE('Raw Values'!BL24:BN24)/'Average totals'!J24</f>
        <v>0.13656593369818429</v>
      </c>
      <c r="BG24">
        <f>AVERAGE('Raw Values'!BM24:BO24)/'Average totals'!K24</f>
        <v>0.12136282080661849</v>
      </c>
      <c r="BH24">
        <f>AVERAGE('Raw Values'!BN24:BP24)/'Average totals'!L24</f>
        <v>0.10532842202391843</v>
      </c>
      <c r="BI24">
        <f>AVERAGE('Raw Values'!BO24:BQ24)/'Average totals'!M24</f>
        <v>8.7505140780417864E-2</v>
      </c>
      <c r="BJ24">
        <f>AVERAGE('Raw Values'!BP24:BR24)/'Average totals'!N24</f>
        <v>0.10254003080375775</v>
      </c>
      <c r="BK24">
        <f>AVERAGE('Raw Values'!BQ24:BS24)/'Average totals'!O24</f>
        <v>0.12004533061143136</v>
      </c>
      <c r="BL24">
        <f>AVERAGE('Raw Values'!BR24:BT24)/'Average totals'!P24</f>
        <v>0.14436621414613365</v>
      </c>
      <c r="BM24">
        <f>AVERAGE('Raw Values'!BS24:BU24)/'Average totals'!Q24</f>
        <v>0.14943975011971655</v>
      </c>
      <c r="BN24">
        <f>AVERAGE('Raw Values'!BV24:BX24)/'Average totals'!B24</f>
        <v>0</v>
      </c>
      <c r="BO24">
        <f>AVERAGE('Raw Values'!BW24:BY24)/'Average totals'!C24</f>
        <v>1.6058784061503815E-2</v>
      </c>
      <c r="BP24">
        <f>AVERAGE('Raw Values'!BX24:BZ24)/'Average totals'!D24</f>
        <v>2.7422880095057917E-2</v>
      </c>
      <c r="BQ24">
        <f>AVERAGE('Raw Values'!BY24:CA24)/'Average totals'!E24</f>
        <v>5.3698075510919985E-2</v>
      </c>
      <c r="BR24">
        <f>AVERAGE('Raw Values'!BZ24:CB24)/'Average totals'!F24</f>
        <v>7.0994046099477737E-2</v>
      </c>
      <c r="BS24">
        <f>AVERAGE('Raw Values'!CA24:CC24)/'Average totals'!G24</f>
        <v>0.10633888789567755</v>
      </c>
      <c r="BT24">
        <f>AVERAGE('Raw Values'!CB24:CD24)/'Average totals'!H24</f>
        <v>0.10391162344420304</v>
      </c>
      <c r="BU24">
        <f>AVERAGE('Raw Values'!CC24:CE24)/'Average totals'!I24</f>
        <v>9.6294527371451041E-2</v>
      </c>
      <c r="BV24">
        <f>AVERAGE('Raw Values'!CD24:CF24)/'Average totals'!J24</f>
        <v>8.4993993401445478E-2</v>
      </c>
      <c r="BW24">
        <f>AVERAGE('Raw Values'!CE24:CG24)/'Average totals'!K24</f>
        <v>0.14139540611571033</v>
      </c>
      <c r="BX24">
        <f>AVERAGE('Raw Values'!CF24:CH24)/'Average totals'!L24</f>
        <v>0.20486464701266882</v>
      </c>
      <c r="BY24">
        <f>AVERAGE('Raw Values'!CG24:CI24)/'Average totals'!M24</f>
        <v>0.23184212756573963</v>
      </c>
      <c r="BZ24">
        <f>AVERAGE('Raw Values'!CH24:CJ24)/'Average totals'!N24</f>
        <v>0.24613899946467047</v>
      </c>
      <c r="CA24">
        <f>AVERAGE('Raw Values'!CI24:CK24)/'Average totals'!O24</f>
        <v>0.24849544175446903</v>
      </c>
      <c r="CB24">
        <f>AVERAGE('Raw Values'!CJ24:CL24)/'Average totals'!P24</f>
        <v>0.27929591158887818</v>
      </c>
      <c r="CC24">
        <f>AVERAGE('Raw Values'!CK24:CM24)/'Average totals'!Q24</f>
        <v>0.30128620213464408</v>
      </c>
      <c r="CD24">
        <f>AVERAGE('Raw Values'!CN24:CP24)/'Average totals'!B24</f>
        <v>7.9940096893240092E-3</v>
      </c>
      <c r="CE24">
        <f>AVERAGE('Raw Values'!CO24:CQ24)/'Average totals'!C24</f>
        <v>2.0865884200320244E-2</v>
      </c>
      <c r="CF24">
        <f>AVERAGE('Raw Values'!CP24:CR24)/'Average totals'!D24</f>
        <v>2.665674442584989E-2</v>
      </c>
      <c r="CG24">
        <f>AVERAGE('Raw Values'!CQ24:CS24)/'Average totals'!E24</f>
        <v>2.5718480678140344E-2</v>
      </c>
      <c r="CH24">
        <f>AVERAGE('Raw Values'!CR24:CT24)/'Average totals'!F24</f>
        <v>2.8760933566024733E-2</v>
      </c>
      <c r="CI24">
        <f>AVERAGE('Raw Values'!CS24:CU24)/'Average totals'!G24</f>
        <v>4.0518595212244317E-2</v>
      </c>
      <c r="CJ24">
        <f>AVERAGE('Raw Values'!CT24:CV24)/'Average totals'!H24</f>
        <v>5.5334846025841954E-2</v>
      </c>
      <c r="CK24">
        <f>AVERAGE('Raw Values'!CU24:CW24)/'Average totals'!I24</f>
        <v>5.6389661088696537E-2</v>
      </c>
      <c r="CL24">
        <f>AVERAGE('Raw Values'!CV24:CX24)/'Average totals'!J24</f>
        <v>5.5436985315765179E-2</v>
      </c>
      <c r="CM24">
        <f>AVERAGE('Raw Values'!CW24:CY24)/'Average totals'!K24</f>
        <v>5.5291718538572149E-2</v>
      </c>
      <c r="CN24">
        <f>AVERAGE('Raw Values'!CX24:CZ24)/'Average totals'!L24</f>
        <v>5.7352383620204048E-2</v>
      </c>
      <c r="CO24">
        <f>AVERAGE('Raw Values'!CY24:DA24)/'Average totals'!M24</f>
        <v>5.6226662298285962E-2</v>
      </c>
      <c r="CP24">
        <f>AVERAGE('Raw Values'!CZ24:DB24)/'Average totals'!N24</f>
        <v>5.55244633296786E-2</v>
      </c>
      <c r="CQ24">
        <f>AVERAGE('Raw Values'!DA24:DC24)/'Average totals'!O24</f>
        <v>5.4735325365595271E-2</v>
      </c>
      <c r="CR24">
        <f>AVERAGE('Raw Values'!DB24:DD24)/'Average totals'!P24</f>
        <v>6.0917942571883564E-2</v>
      </c>
      <c r="CS24">
        <f>AVERAGE('Raw Values'!DC24:DE24)/'Average totals'!Q24</f>
        <v>5.3482280844038138E-2</v>
      </c>
      <c r="CT24">
        <f>AVERAGE('Raw Values'!DF24:DH24)/'Average totals'!B24</f>
        <v>0</v>
      </c>
      <c r="CU24">
        <f>AVERAGE('Raw Values'!DG24:DI24)/'Average totals'!C24</f>
        <v>0</v>
      </c>
      <c r="CV24">
        <f>AVERAGE('Raw Values'!DH24:DJ24)/'Average totals'!D24</f>
        <v>0</v>
      </c>
      <c r="CW24">
        <f>AVERAGE('Raw Values'!DI24:DK24)/'Average totals'!E24</f>
        <v>0</v>
      </c>
      <c r="CX24">
        <f>AVERAGE('Raw Values'!DJ24:DL24)/'Average totals'!F24</f>
        <v>4.4617533304941361E-3</v>
      </c>
      <c r="CY24">
        <f>AVERAGE('Raw Values'!DK24:DM24)/'Average totals'!G24</f>
        <v>1.0449287471255212E-2</v>
      </c>
      <c r="CZ24">
        <f>AVERAGE('Raw Values'!DL24:DN24)/'Average totals'!H24</f>
        <v>1.0311245834151748E-2</v>
      </c>
      <c r="DA24">
        <f>AVERAGE('Raw Values'!DM24:DO24)/'Average totals'!I24</f>
        <v>5.7152694651660682E-3</v>
      </c>
      <c r="DB24">
        <f>AVERAGE('Raw Values'!DN24:DP24)/'Average totals'!J24</f>
        <v>2.273230255827101E-3</v>
      </c>
      <c r="DC24">
        <f>AVERAGE('Raw Values'!DO24:DQ24)/'Average totals'!K24</f>
        <v>5.0293011204416834E-3</v>
      </c>
      <c r="DD24">
        <f>AVERAGE('Raw Values'!DP24:DR24)/'Average totals'!L24</f>
        <v>1.2667516059786641E-2</v>
      </c>
      <c r="DE24">
        <f>AVERAGE('Raw Values'!DQ24:DS24)/'Average totals'!M24</f>
        <v>2.0125578957816758E-2</v>
      </c>
      <c r="DF24">
        <f>AVERAGE('Raw Values'!DR24:DT24)/'Average totals'!N24</f>
        <v>2.4764030395125154E-2</v>
      </c>
      <c r="DG24">
        <f>AVERAGE('Raw Values'!DS24:DU24)/'Average totals'!O24</f>
        <v>1.8719076399811747E-2</v>
      </c>
      <c r="DH24">
        <f>AVERAGE('Raw Values'!DT24:DV24)/'Average totals'!P24</f>
        <v>2.7717036315761608E-2</v>
      </c>
      <c r="DI24">
        <f>AVERAGE('Raw Values'!DU24:DW24)/'Average totals'!Q24</f>
        <v>3.9621616389119832E-2</v>
      </c>
      <c r="DJ24">
        <f>AVERAGE('Raw Values'!DX24:DZ24)/'Average totals'!B24</f>
        <v>6.3500614638175731E-2</v>
      </c>
      <c r="DK24">
        <f>AVERAGE('Raw Values'!DY24:EA24)/'Average totals'!C24</f>
        <v>6.1862674137933171E-2</v>
      </c>
      <c r="DL24">
        <f>AVERAGE('Raw Values'!DZ24:EB24)/'Average totals'!D24</f>
        <v>4.6223738003581739E-2</v>
      </c>
      <c r="DM24">
        <f>AVERAGE('Raw Values'!EA24:EC24)/'Average totals'!E24</f>
        <v>3.1928730055068202E-2</v>
      </c>
      <c r="DN24">
        <f>AVERAGE('Raw Values'!EB24:ED24)/'Average totals'!F24</f>
        <v>1.7323570465046314E-2</v>
      </c>
      <c r="DO24">
        <f>AVERAGE('Raw Values'!EC24:EE24)/'Average totals'!G24</f>
        <v>1.9425489151960296E-2</v>
      </c>
      <c r="DP24">
        <f>AVERAGE('Raw Values'!ED24:EF24)/'Average totals'!H24</f>
        <v>2.3434410563435946E-2</v>
      </c>
      <c r="DQ24">
        <f>AVERAGE('Raw Values'!EE24:EG24)/'Average totals'!I24</f>
        <v>3.4302927524365631E-2</v>
      </c>
      <c r="DR24">
        <f>AVERAGE('Raw Values'!EF24:EH24)/'Average totals'!J24</f>
        <v>4.4166823964531587E-2</v>
      </c>
      <c r="DS24">
        <f>AVERAGE('Raw Values'!EG24:EI24)/'Average totals'!K24</f>
        <v>5.0261752913014976E-2</v>
      </c>
      <c r="DT24">
        <f>AVERAGE('Raw Values'!EH24:EJ24)/'Average totals'!L24</f>
        <v>4.9997138081901669E-2</v>
      </c>
      <c r="DU24">
        <f>AVERAGE('Raw Values'!EI24:EK24)/'Average totals'!M24</f>
        <v>4.7300943912863623E-2</v>
      </c>
      <c r="DV24">
        <f>AVERAGE('Raw Values'!EJ24:EL24)/'Average totals'!N24</f>
        <v>4.8095774691092226E-2</v>
      </c>
      <c r="DW24">
        <f>AVERAGE('Raw Values'!EK24:EM24)/'Average totals'!O24</f>
        <v>4.8271897030392419E-2</v>
      </c>
      <c r="DX24">
        <f>AVERAGE('Raw Values'!EL24:EN24)/'Average totals'!P24</f>
        <v>5.2064264369509061E-2</v>
      </c>
      <c r="DY24">
        <f>AVERAGE('Raw Values'!EM24:EO24)/'Average totals'!Q24</f>
        <v>5.2755059540375591E-2</v>
      </c>
      <c r="DZ24">
        <f>AVERAGE('Raw Values'!EP24:ER24)/'Average totals'!B24</f>
        <v>3.13168691022527E-3</v>
      </c>
      <c r="EA24">
        <f>AVERAGE('Raw Values'!EQ24:ES24)/'Average totals'!C24</f>
        <v>1.0208023103382117E-2</v>
      </c>
      <c r="EB24">
        <f>AVERAGE('Raw Values'!ER24:ET24)/'Average totals'!D24</f>
        <v>1.6980170444100957E-2</v>
      </c>
      <c r="EC24">
        <f>AVERAGE('Raw Values'!ES24:EU24)/'Average totals'!E24</f>
        <v>2.7990664886281578E-2</v>
      </c>
      <c r="ED24">
        <f>AVERAGE('Raw Values'!ET24:EV24)/'Average totals'!F24</f>
        <v>2.1836757251671966E-2</v>
      </c>
      <c r="EE24">
        <f>AVERAGE('Raw Values'!EU24:EW24)/'Average totals'!G24</f>
        <v>1.4633119121994291E-2</v>
      </c>
      <c r="EF24">
        <f>AVERAGE('Raw Values'!EV24:EX24)/'Average totals'!H24</f>
        <v>0</v>
      </c>
      <c r="EG24">
        <f>AVERAGE('Raw Values'!EW24:EY24)/'Average totals'!I24</f>
        <v>0</v>
      </c>
      <c r="EH24">
        <f>AVERAGE('Raw Values'!EX24:EZ24)/'Average totals'!J24</f>
        <v>0</v>
      </c>
      <c r="EI24">
        <f>AVERAGE('Raw Values'!EY24:FA24)/'Average totals'!K24</f>
        <v>0</v>
      </c>
      <c r="EJ24">
        <f>AVERAGE('Raw Values'!EZ24:FB24)/'Average totals'!L24</f>
        <v>1.6533202521812788E-2</v>
      </c>
      <c r="EK24">
        <f>AVERAGE('Raw Values'!FA24:FC24)/'Average totals'!M24</f>
        <v>5.7512585072757486E-2</v>
      </c>
      <c r="EL24">
        <f>AVERAGE('Raw Values'!FB24:FD24)/'Average totals'!N24</f>
        <v>0.10194132150839276</v>
      </c>
      <c r="EM24">
        <f>AVERAGE('Raw Values'!FC24:FE24)/'Average totals'!O24</f>
        <v>0.13679406729494631</v>
      </c>
      <c r="EN24">
        <f>AVERAGE('Raw Values'!FD24:FF24)/'Average totals'!P24</f>
        <v>0.11322087820508143</v>
      </c>
      <c r="EO24">
        <f>AVERAGE('Raw Values'!FE24:FG24)/'Average totals'!Q24</f>
        <v>7.6227149077884457E-2</v>
      </c>
      <c r="EP24">
        <f>AVERAGE('Raw Values'!FH24:FJ24)/'Average totals'!B24</f>
        <v>9.4906038977755708E-2</v>
      </c>
      <c r="EQ24">
        <f>AVERAGE('Raw Values'!FI24:FK24)/'Average totals'!C24</f>
        <v>0.11529247986750496</v>
      </c>
      <c r="ER24">
        <f>AVERAGE('Raw Values'!FJ24:FL24)/'Average totals'!D24</f>
        <v>0.12247251157566694</v>
      </c>
      <c r="ES24">
        <f>AVERAGE('Raw Values'!FK24:FM24)/'Average totals'!E24</f>
        <v>0.10046787874773447</v>
      </c>
      <c r="ET24">
        <f>AVERAGE('Raw Values'!FL24:FN24)/'Average totals'!F24</f>
        <v>7.1193887419760835E-2</v>
      </c>
      <c r="EU24">
        <f>AVERAGE('Raw Values'!FM24:FO24)/'Average totals'!G24</f>
        <v>4.6138187486238796E-2</v>
      </c>
      <c r="EV24">
        <f>AVERAGE('Raw Values'!FN24:FP24)/'Average totals'!H24</f>
        <v>4.8202913268376564E-2</v>
      </c>
      <c r="EW24">
        <f>AVERAGE('Raw Values'!FO24:FQ24)/'Average totals'!I24</f>
        <v>5.8350575567244253E-2</v>
      </c>
      <c r="EX24">
        <f>AVERAGE('Raw Values'!FP24:FR24)/'Average totals'!J24</f>
        <v>6.8098397173455311E-2</v>
      </c>
      <c r="EY24">
        <f>AVERAGE('Raw Values'!FQ24:FS24)/'Average totals'!K24</f>
        <v>6.8572584519417126E-2</v>
      </c>
      <c r="EZ24">
        <f>AVERAGE('Raw Values'!FR24:FT24)/'Average totals'!L24</f>
        <v>6.9170724175533285E-2</v>
      </c>
      <c r="FA24">
        <f>AVERAGE('Raw Values'!FS24:FU24)/'Average totals'!M24</f>
        <v>6.4554373887489885E-2</v>
      </c>
      <c r="FB24">
        <f>AVERAGE('Raw Values'!FT24:FV24)/'Average totals'!N24</f>
        <v>6.2552557746320639E-2</v>
      </c>
      <c r="FC24">
        <f>AVERAGE('Raw Values'!FU24:FW24)/'Average totals'!O24</f>
        <v>5.6063685349398311E-2</v>
      </c>
      <c r="FD24">
        <f>AVERAGE('Raw Values'!FV24:FX24)/'Average totals'!P24</f>
        <v>5.6334973028906513E-2</v>
      </c>
      <c r="FE24">
        <f>AVERAGE('Raw Values'!FW24:FY24)/'Average totals'!Q24</f>
        <v>5.3837528918085749E-2</v>
      </c>
    </row>
    <row r="25" spans="1:161" x14ac:dyDescent="0.2">
      <c r="A25" t="str">
        <f>'1997_totals_newvars'!A25</f>
        <v>MINNESOTA</v>
      </c>
      <c r="B25">
        <f>AVERAGE('Raw Values'!B25:D25)/'Average totals'!B25</f>
        <v>0.12282417112292147</v>
      </c>
      <c r="C25">
        <f>AVERAGE('Raw Values'!C25:E25)/'Average totals'!C25</f>
        <v>0.11373200843757499</v>
      </c>
      <c r="D25">
        <f>AVERAGE('Raw Values'!D25:F25)/'Average totals'!D25</f>
        <v>9.7797400220691402E-2</v>
      </c>
      <c r="E25">
        <f>AVERAGE('Raw Values'!E25:G25)/'Average totals'!E25</f>
        <v>0.10585485687151587</v>
      </c>
      <c r="F25">
        <f>AVERAGE('Raw Values'!F25:H25)/'Average totals'!F25</f>
        <v>0.10899018363901823</v>
      </c>
      <c r="G25">
        <f>AVERAGE('Raw Values'!G25:I25)/'Average totals'!G25</f>
        <v>0.11220011594910458</v>
      </c>
      <c r="H25">
        <f>AVERAGE('Raw Values'!H25:J25)/'Average totals'!H25</f>
        <v>0.10897674813584456</v>
      </c>
      <c r="I25">
        <f>AVERAGE('Raw Values'!I25:K25)/'Average totals'!I25</f>
        <v>0.10332074291338471</v>
      </c>
      <c r="J25">
        <f>AVERAGE('Raw Values'!J25:L25)/'Average totals'!J25</f>
        <v>0.10260556269908304</v>
      </c>
      <c r="K25">
        <f>AVERAGE('Raw Values'!K25:M25)/'Average totals'!K25</f>
        <v>9.0199087557889343E-2</v>
      </c>
      <c r="L25">
        <f>AVERAGE('Raw Values'!L25:N25)/'Average totals'!L25</f>
        <v>8.8334713458480388E-2</v>
      </c>
      <c r="M25">
        <f>AVERAGE('Raw Values'!M25:O25)/'Average totals'!M25</f>
        <v>8.3531994774029603E-2</v>
      </c>
      <c r="N25">
        <f>AVERAGE('Raw Values'!N25:P25)/'Average totals'!N25</f>
        <v>9.038346858178925E-2</v>
      </c>
      <c r="O25">
        <f>AVERAGE('Raw Values'!O25:Q25)/'Average totals'!O25</f>
        <v>8.8458156648563824E-2</v>
      </c>
      <c r="P25">
        <f>AVERAGE('Raw Values'!P25:R25)/'Average totals'!P25</f>
        <v>9.403948762531629E-2</v>
      </c>
      <c r="Q25">
        <f>AVERAGE('Raw Values'!Q25:S25)/'Average totals'!Q25</f>
        <v>9.0594719877635788E-2</v>
      </c>
      <c r="R25">
        <f>AVERAGE('Raw Values'!T25:V25)/'Average totals'!B25</f>
        <v>0.59924017876009772</v>
      </c>
      <c r="S25">
        <f>AVERAGE('Raw Values'!U25:W25)/'Average totals'!C25</f>
        <v>0.54017210815864469</v>
      </c>
      <c r="T25">
        <f>AVERAGE('Raw Values'!V25:X25)/'Average totals'!D25</f>
        <v>0.44217586277555815</v>
      </c>
      <c r="U25">
        <f>AVERAGE('Raw Values'!W25:Y25)/'Average totals'!E25</f>
        <v>0.40142268539758497</v>
      </c>
      <c r="V25">
        <f>AVERAGE('Raw Values'!X25:Z25)/'Average totals'!F25</f>
        <v>0.37125167577834495</v>
      </c>
      <c r="W25">
        <f>AVERAGE('Raw Values'!Y25:AA25)/'Average totals'!G25</f>
        <v>0.37170559660910318</v>
      </c>
      <c r="X25">
        <f>AVERAGE('Raw Values'!Z25:AB25)/'Average totals'!H25</f>
        <v>0.36210418151313589</v>
      </c>
      <c r="Y25">
        <f>AVERAGE('Raw Values'!AA25:AC25)/'Average totals'!I25</f>
        <v>0.32668125351736532</v>
      </c>
      <c r="Z25">
        <f>AVERAGE('Raw Values'!AB25:AD25)/'Average totals'!J25</f>
        <v>0.27871559528836481</v>
      </c>
      <c r="AA25">
        <f>AVERAGE('Raw Values'!AC25:AE25)/'Average totals'!K25</f>
        <v>0.21916643210708631</v>
      </c>
      <c r="AB25">
        <f>AVERAGE('Raw Values'!AD25:AF25)/'Average totals'!L25</f>
        <v>0.18500084659880808</v>
      </c>
      <c r="AC25">
        <f>AVERAGE('Raw Values'!AE25:AG25)/'Average totals'!M25</f>
        <v>0.16767121858626785</v>
      </c>
      <c r="AD25">
        <f>AVERAGE('Raw Values'!AF25:AH25)/'Average totals'!N25</f>
        <v>0.18241012143711124</v>
      </c>
      <c r="AE25">
        <f>AVERAGE('Raw Values'!AG25:AI25)/'Average totals'!O25</f>
        <v>0.18284944198072944</v>
      </c>
      <c r="AF25">
        <f>AVERAGE('Raw Values'!AH25:AJ25)/'Average totals'!P25</f>
        <v>0.19326179103368712</v>
      </c>
      <c r="AG25">
        <f>AVERAGE('Raw Values'!AI25:AK25)/'Average totals'!Q25</f>
        <v>0.17848334283261594</v>
      </c>
      <c r="AH25">
        <f>AVERAGE('Raw Values'!AL25:AN25)/'Average totals'!B25</f>
        <v>0.14067765851474212</v>
      </c>
      <c r="AI25">
        <f>AVERAGE('Raw Values'!AM25:AO25)/'Average totals'!C25</f>
        <v>0.16635588716604238</v>
      </c>
      <c r="AJ25">
        <f>AVERAGE('Raw Values'!AN25:AP25)/'Average totals'!D25</f>
        <v>0.19543247761315155</v>
      </c>
      <c r="AK25">
        <f>AVERAGE('Raw Values'!AO25:AQ25)/'Average totals'!E25</f>
        <v>0.18494581147532499</v>
      </c>
      <c r="AL25">
        <f>AVERAGE('Raw Values'!AP25:AR25)/'Average totals'!F25</f>
        <v>0.19858502901664085</v>
      </c>
      <c r="AM25">
        <f>AVERAGE('Raw Values'!AQ25:AS25)/'Average totals'!G25</f>
        <v>0.21111060460930395</v>
      </c>
      <c r="AN25">
        <f>AVERAGE('Raw Values'!AR25:AT25)/'Average totals'!H25</f>
        <v>0.20265559683790663</v>
      </c>
      <c r="AO25">
        <f>AVERAGE('Raw Values'!AS25:AU25)/'Average totals'!I25</f>
        <v>0.20021506956423754</v>
      </c>
      <c r="AP25">
        <f>AVERAGE('Raw Values'!AT25:AV25)/'Average totals'!J25</f>
        <v>0.19232735018832745</v>
      </c>
      <c r="AQ25">
        <f>AVERAGE('Raw Values'!AU25:AW25)/'Average totals'!K25</f>
        <v>0.20859366260010348</v>
      </c>
      <c r="AR25">
        <f>AVERAGE('Raw Values'!AV25:AX25)/'Average totals'!L25</f>
        <v>0.20986702456332498</v>
      </c>
      <c r="AS25">
        <f>AVERAGE('Raw Values'!AW25:AY25)/'Average totals'!M25</f>
        <v>0.21464412363491839</v>
      </c>
      <c r="AT25">
        <f>AVERAGE('Raw Values'!AX25:AZ25)/'Average totals'!N25</f>
        <v>0.20170905124925581</v>
      </c>
      <c r="AU25">
        <f>AVERAGE('Raw Values'!AY25:BA25)/'Average totals'!O25</f>
        <v>0.20687132889217438</v>
      </c>
      <c r="AV25">
        <f>AVERAGE('Raw Values'!AZ25:BB25)/'Average totals'!P25</f>
        <v>0.17904207538308309</v>
      </c>
      <c r="AW25">
        <f>AVERAGE('Raw Values'!BA25:BC25)/'Average totals'!Q25</f>
        <v>0.21464240747222316</v>
      </c>
      <c r="AX25">
        <f>AVERAGE('Raw Values'!BD25:BF25)/'Average totals'!B25</f>
        <v>3.4969734915110874E-4</v>
      </c>
      <c r="AY25">
        <f>AVERAGE('Raw Values'!BE25:BG25)/'Average totals'!C25</f>
        <v>7.160699207648879E-4</v>
      </c>
      <c r="AZ25">
        <f>AVERAGE('Raw Values'!BF25:BH25)/'Average totals'!D25</f>
        <v>1.0745055875057156E-3</v>
      </c>
      <c r="BA25">
        <f>AVERAGE('Raw Values'!BG25:BI25)/'Average totals'!E25</f>
        <v>1.1237163010155605E-2</v>
      </c>
      <c r="BB25">
        <f>AVERAGE('Raw Values'!BH25:BJ25)/'Average totals'!F25</f>
        <v>1.5021935497023428E-2</v>
      </c>
      <c r="BC25">
        <f>AVERAGE('Raw Values'!BI25:BK25)/'Average totals'!G25</f>
        <v>2.016384126737969E-2</v>
      </c>
      <c r="BD25">
        <f>AVERAGE('Raw Values'!BJ25:BL25)/'Average totals'!H25</f>
        <v>1.4938737957926497E-2</v>
      </c>
      <c r="BE25">
        <f>AVERAGE('Raw Values'!BK25:BM25)/'Average totals'!I25</f>
        <v>1.371127041993093E-2</v>
      </c>
      <c r="BF25">
        <f>AVERAGE('Raw Values'!BL25:BN25)/'Average totals'!J25</f>
        <v>1.6596938180446379E-2</v>
      </c>
      <c r="BG25">
        <f>AVERAGE('Raw Values'!BM25:BO25)/'Average totals'!K25</f>
        <v>5.2952072859991414E-2</v>
      </c>
      <c r="BH25">
        <f>AVERAGE('Raw Values'!BN25:BP25)/'Average totals'!L25</f>
        <v>5.5977786088155158E-2</v>
      </c>
      <c r="BI25">
        <f>AVERAGE('Raw Values'!BO25:BQ25)/'Average totals'!M25</f>
        <v>5.3350895884519065E-2</v>
      </c>
      <c r="BJ25">
        <f>AVERAGE('Raw Values'!BP25:BR25)/'Average totals'!N25</f>
        <v>3.1145611755624907E-2</v>
      </c>
      <c r="BK25">
        <f>AVERAGE('Raw Values'!BQ25:BS25)/'Average totals'!O25</f>
        <v>2.9571818067102792E-2</v>
      </c>
      <c r="BL25">
        <f>AVERAGE('Raw Values'!BR25:BT25)/'Average totals'!P25</f>
        <v>2.947253131209069E-2</v>
      </c>
      <c r="BM25">
        <f>AVERAGE('Raw Values'!BS25:BU25)/'Average totals'!Q25</f>
        <v>1.8266569165335748E-2</v>
      </c>
      <c r="BN25">
        <f>AVERAGE('Raw Values'!BV25:BX25)/'Average totals'!B25</f>
        <v>0</v>
      </c>
      <c r="BO25">
        <f>AVERAGE('Raw Values'!BW25:BY25)/'Average totals'!C25</f>
        <v>8.520876587846174E-5</v>
      </c>
      <c r="BP25">
        <f>AVERAGE('Raw Values'!BX25:BZ25)/'Average totals'!D25</f>
        <v>4.7345940899631492E-4</v>
      </c>
      <c r="BQ25">
        <f>AVERAGE('Raw Values'!BY25:CA25)/'Average totals'!E25</f>
        <v>6.8248493721124396E-4</v>
      </c>
      <c r="BR25">
        <f>AVERAGE('Raw Values'!BZ25:CB25)/'Average totals'!F25</f>
        <v>1.6283018032813678E-3</v>
      </c>
      <c r="BS25">
        <f>AVERAGE('Raw Values'!CA25:CC25)/'Average totals'!G25</f>
        <v>1.3099030960903471E-3</v>
      </c>
      <c r="BT25">
        <f>AVERAGE('Raw Values'!CB25:CD25)/'Average totals'!H25</f>
        <v>1.1740824946590554E-3</v>
      </c>
      <c r="BU25">
        <f>AVERAGE('Raw Values'!CC25:CE25)/'Average totals'!I25</f>
        <v>0</v>
      </c>
      <c r="BV25">
        <f>AVERAGE('Raw Values'!CD25:CF25)/'Average totals'!J25</f>
        <v>0</v>
      </c>
      <c r="BW25">
        <f>AVERAGE('Raw Values'!CE25:CG25)/'Average totals'!K25</f>
        <v>7.5158651447894582E-4</v>
      </c>
      <c r="BX25">
        <f>AVERAGE('Raw Values'!CF25:CH25)/'Average totals'!L25</f>
        <v>1.5277007260181997E-3</v>
      </c>
      <c r="BY25">
        <f>AVERAGE('Raw Values'!CG25:CI25)/'Average totals'!M25</f>
        <v>2.1958537700073138E-3</v>
      </c>
      <c r="BZ25">
        <f>AVERAGE('Raw Values'!CH25:CJ25)/'Average totals'!N25</f>
        <v>2.2531151480379942E-3</v>
      </c>
      <c r="CA25">
        <f>AVERAGE('Raw Values'!CI25:CK25)/'Average totals'!O25</f>
        <v>2.2613273084572264E-3</v>
      </c>
      <c r="CB25">
        <f>AVERAGE('Raw Values'!CJ25:CL25)/'Average totals'!P25</f>
        <v>2.1656609216014104E-3</v>
      </c>
      <c r="CC25">
        <f>AVERAGE('Raw Values'!CK25:CM25)/'Average totals'!Q25</f>
        <v>2.2831874919670946E-3</v>
      </c>
      <c r="CD25">
        <f>AVERAGE('Raw Values'!CN25:CP25)/'Average totals'!B25</f>
        <v>0</v>
      </c>
      <c r="CE25">
        <f>AVERAGE('Raw Values'!CO25:CQ25)/'Average totals'!C25</f>
        <v>0</v>
      </c>
      <c r="CF25">
        <f>AVERAGE('Raw Values'!CP25:CR25)/'Average totals'!D25</f>
        <v>0</v>
      </c>
      <c r="CG25">
        <f>AVERAGE('Raw Values'!CQ25:CS25)/'Average totals'!E25</f>
        <v>0</v>
      </c>
      <c r="CH25">
        <f>AVERAGE('Raw Values'!CR25:CT25)/'Average totals'!F25</f>
        <v>0</v>
      </c>
      <c r="CI25">
        <f>AVERAGE('Raw Values'!CS25:CU25)/'Average totals'!G25</f>
        <v>0</v>
      </c>
      <c r="CJ25">
        <f>AVERAGE('Raw Values'!CT25:CV25)/'Average totals'!H25</f>
        <v>0</v>
      </c>
      <c r="CK25">
        <f>AVERAGE('Raw Values'!CU25:CW25)/'Average totals'!I25</f>
        <v>0</v>
      </c>
      <c r="CL25">
        <f>AVERAGE('Raw Values'!CV25:CX25)/'Average totals'!J25</f>
        <v>0</v>
      </c>
      <c r="CM25">
        <f>AVERAGE('Raw Values'!CW25:CY25)/'Average totals'!K25</f>
        <v>0</v>
      </c>
      <c r="CN25">
        <f>AVERAGE('Raw Values'!CX25:CZ25)/'Average totals'!L25</f>
        <v>0</v>
      </c>
      <c r="CO25">
        <f>AVERAGE('Raw Values'!CY25:DA25)/'Average totals'!M25</f>
        <v>0</v>
      </c>
      <c r="CP25">
        <f>AVERAGE('Raw Values'!CZ25:DB25)/'Average totals'!N25</f>
        <v>0</v>
      </c>
      <c r="CQ25">
        <f>AVERAGE('Raw Values'!DA25:DC25)/'Average totals'!O25</f>
        <v>0</v>
      </c>
      <c r="CR25">
        <f>AVERAGE('Raw Values'!DB25:DD25)/'Average totals'!P25</f>
        <v>0</v>
      </c>
      <c r="CS25">
        <f>AVERAGE('Raw Values'!DC25:DE25)/'Average totals'!Q25</f>
        <v>0</v>
      </c>
      <c r="CT25">
        <f>AVERAGE('Raw Values'!DF25:DH25)/'Average totals'!B25</f>
        <v>0</v>
      </c>
      <c r="CU25">
        <f>AVERAGE('Raw Values'!DG25:DI25)/'Average totals'!C25</f>
        <v>1.3373426111186804E-2</v>
      </c>
      <c r="CV25">
        <f>AVERAGE('Raw Values'!DH25:DJ25)/'Average totals'!D25</f>
        <v>2.8995887232249197E-2</v>
      </c>
      <c r="CW25">
        <f>AVERAGE('Raw Values'!DI25:DK25)/'Average totals'!E25</f>
        <v>4.7349807727031019E-2</v>
      </c>
      <c r="CX25">
        <f>AVERAGE('Raw Values'!DJ25:DL25)/'Average totals'!F25</f>
        <v>5.0543447805154823E-2</v>
      </c>
      <c r="CY25">
        <f>AVERAGE('Raw Values'!DK25:DM25)/'Average totals'!G25</f>
        <v>4.9239091462589105E-2</v>
      </c>
      <c r="CZ25">
        <f>AVERAGE('Raw Values'!DL25:DN25)/'Average totals'!H25</f>
        <v>5.926074256692989E-2</v>
      </c>
      <c r="DA25">
        <f>AVERAGE('Raw Values'!DM25:DO25)/'Average totals'!I25</f>
        <v>7.2029880825232595E-2</v>
      </c>
      <c r="DB25">
        <f>AVERAGE('Raw Values'!DN25:DP25)/'Average totals'!J25</f>
        <v>8.950415417829255E-2</v>
      </c>
      <c r="DC25">
        <f>AVERAGE('Raw Values'!DO25:DQ25)/'Average totals'!K25</f>
        <v>7.9666095335096554E-2</v>
      </c>
      <c r="DD25">
        <f>AVERAGE('Raw Values'!DP25:DR25)/'Average totals'!L25</f>
        <v>7.7312277547275918E-2</v>
      </c>
      <c r="DE25">
        <f>AVERAGE('Raw Values'!DQ25:DS25)/'Average totals'!M25</f>
        <v>7.6942387367155349E-2</v>
      </c>
      <c r="DF25">
        <f>AVERAGE('Raw Values'!DR25:DT25)/'Average totals'!N25</f>
        <v>7.5709948981806732E-2</v>
      </c>
      <c r="DG25">
        <f>AVERAGE('Raw Values'!DS25:DU25)/'Average totals'!O25</f>
        <v>7.1150157562411248E-2</v>
      </c>
      <c r="DH25">
        <f>AVERAGE('Raw Values'!DT25:DV25)/'Average totals'!P25</f>
        <v>6.8426368422165568E-2</v>
      </c>
      <c r="DI25">
        <f>AVERAGE('Raw Values'!DU25:DW25)/'Average totals'!Q25</f>
        <v>6.8872874001728965E-2</v>
      </c>
      <c r="DJ25">
        <f>AVERAGE('Raw Values'!DX25:DZ25)/'Average totals'!B25</f>
        <v>5.618550120631112E-2</v>
      </c>
      <c r="DK25">
        <f>AVERAGE('Raw Values'!DY25:EA25)/'Average totals'!C25</f>
        <v>5.4901825327784488E-2</v>
      </c>
      <c r="DL25">
        <f>AVERAGE('Raw Values'!DZ25:EB25)/'Average totals'!D25</f>
        <v>7.056826762523441E-2</v>
      </c>
      <c r="DM25">
        <f>AVERAGE('Raw Values'!EA25:EC25)/'Average totals'!E25</f>
        <v>4.6274006918705229E-2</v>
      </c>
      <c r="DN25">
        <f>AVERAGE('Raw Values'!EB25:ED25)/'Average totals'!F25</f>
        <v>3.4218085247891959E-2</v>
      </c>
      <c r="DO25">
        <f>AVERAGE('Raw Values'!EC25:EE25)/'Average totals'!G25</f>
        <v>2.0128086015832155E-2</v>
      </c>
      <c r="DP25">
        <f>AVERAGE('Raw Values'!ED25:EF25)/'Average totals'!H25</f>
        <v>5.8707501473485128E-3</v>
      </c>
      <c r="DQ25">
        <f>AVERAGE('Raw Values'!EE25:EG25)/'Average totals'!I25</f>
        <v>7.1923256362115195E-3</v>
      </c>
      <c r="DR25">
        <f>AVERAGE('Raw Values'!EF25:EH25)/'Average totals'!J25</f>
        <v>3.666777810693223E-3</v>
      </c>
      <c r="DS25">
        <f>AVERAGE('Raw Values'!EG25:EI25)/'Average totals'!K25</f>
        <v>1.0264188031386363E-2</v>
      </c>
      <c r="DT25">
        <f>AVERAGE('Raw Values'!EH25:EJ25)/'Average totals'!L25</f>
        <v>9.9501291219323881E-3</v>
      </c>
      <c r="DU25">
        <f>AVERAGE('Raw Values'!EI25:EK25)/'Average totals'!M25</f>
        <v>1.2421564676399197E-2</v>
      </c>
      <c r="DV25">
        <f>AVERAGE('Raw Values'!EJ25:EL25)/'Average totals'!N25</f>
        <v>9.3360048089117572E-3</v>
      </c>
      <c r="DW25">
        <f>AVERAGE('Raw Values'!EK25:EM25)/'Average totals'!O25</f>
        <v>9.4793071405406219E-3</v>
      </c>
      <c r="DX25">
        <f>AVERAGE('Raw Values'!EL25:EN25)/'Average totals'!P25</f>
        <v>1.0082132114237186E-2</v>
      </c>
      <c r="DY25">
        <f>AVERAGE('Raw Values'!EM25:EO25)/'Average totals'!Q25</f>
        <v>9.621057819345788E-3</v>
      </c>
      <c r="DZ25">
        <f>AVERAGE('Raw Values'!EP25:ER25)/'Average totals'!B25</f>
        <v>0</v>
      </c>
      <c r="EA25">
        <f>AVERAGE('Raw Values'!EQ25:ES25)/'Average totals'!C25</f>
        <v>1.7182757554138096E-2</v>
      </c>
      <c r="EB25">
        <f>AVERAGE('Raw Values'!ER25:ET25)/'Average totals'!D25</f>
        <v>5.342639755513167E-2</v>
      </c>
      <c r="EC25">
        <f>AVERAGE('Raw Values'!ES25:EU25)/'Average totals'!E25</f>
        <v>7.1415172962195961E-2</v>
      </c>
      <c r="ED25">
        <f>AVERAGE('Raw Values'!ET25:EV25)/'Average totals'!F25</f>
        <v>7.1702259143341371E-2</v>
      </c>
      <c r="EE25">
        <f>AVERAGE('Raw Values'!EU25:EW25)/'Average totals'!G25</f>
        <v>6.0644220369398753E-2</v>
      </c>
      <c r="EF25">
        <f>AVERAGE('Raw Values'!EV25:EX25)/'Average totals'!H25</f>
        <v>8.4123585588732203E-2</v>
      </c>
      <c r="EG25">
        <f>AVERAGE('Raw Values'!EW25:EY25)/'Average totals'!I25</f>
        <v>0.11817335250665503</v>
      </c>
      <c r="EH25">
        <f>AVERAGE('Raw Values'!EX25:EZ25)/'Average totals'!J25</f>
        <v>0.15494672056500663</v>
      </c>
      <c r="EI25">
        <f>AVERAGE('Raw Values'!EY25:FA25)/'Average totals'!K25</f>
        <v>0.19687385581361552</v>
      </c>
      <c r="EJ25">
        <f>AVERAGE('Raw Values'!EZ25:FB25)/'Average totals'!L25</f>
        <v>0.23070033556599273</v>
      </c>
      <c r="EK25">
        <f>AVERAGE('Raw Values'!FA25:FC25)/'Average totals'!M25</f>
        <v>0.24333453027060337</v>
      </c>
      <c r="EL25">
        <f>AVERAGE('Raw Values'!FB25:FD25)/'Average totals'!N25</f>
        <v>0.24710904406579454</v>
      </c>
      <c r="EM25">
        <f>AVERAGE('Raw Values'!FC25:FE25)/'Average totals'!O25</f>
        <v>0.25639712477138815</v>
      </c>
      <c r="EN25">
        <f>AVERAGE('Raw Values'!FD25:FF25)/'Average totals'!P25</f>
        <v>0.27945216901851017</v>
      </c>
      <c r="EO25">
        <f>AVERAGE('Raw Values'!FE25:FG25)/'Average totals'!Q25</f>
        <v>0.28659738366399834</v>
      </c>
      <c r="EP25">
        <f>AVERAGE('Raw Values'!FH25:FJ25)/'Average totals'!B25</f>
        <v>8.0722793046776348E-2</v>
      </c>
      <c r="EQ25">
        <f>AVERAGE('Raw Values'!FI25:FK25)/'Average totals'!C25</f>
        <v>9.3480708557985209E-2</v>
      </c>
      <c r="ER25">
        <f>AVERAGE('Raw Values'!FJ25:FL25)/'Average totals'!D25</f>
        <v>0.1100557419814816</v>
      </c>
      <c r="ES25">
        <f>AVERAGE('Raw Values'!FK25:FM25)/'Average totals'!E25</f>
        <v>0.1308180107002751</v>
      </c>
      <c r="ET25">
        <f>AVERAGE('Raw Values'!FL25:FN25)/'Average totals'!F25</f>
        <v>0.14805908206930296</v>
      </c>
      <c r="EU25">
        <f>AVERAGE('Raw Values'!FM25:FO25)/'Average totals'!G25</f>
        <v>0.15349854062119822</v>
      </c>
      <c r="EV25">
        <f>AVERAGE('Raw Values'!FN25:FP25)/'Average totals'!H25</f>
        <v>0.16089557475751673</v>
      </c>
      <c r="EW25">
        <f>AVERAGE('Raw Values'!FO25:FQ25)/'Average totals'!I25</f>
        <v>0.15867610461698237</v>
      </c>
      <c r="EX25">
        <f>AVERAGE('Raw Values'!FP25:FR25)/'Average totals'!J25</f>
        <v>0.1616369010897859</v>
      </c>
      <c r="EY25">
        <f>AVERAGE('Raw Values'!FQ25:FS25)/'Average totals'!K25</f>
        <v>0.14153301918035213</v>
      </c>
      <c r="EZ25">
        <f>AVERAGE('Raw Values'!FR25:FT25)/'Average totals'!L25</f>
        <v>0.14132918633001215</v>
      </c>
      <c r="FA25">
        <f>AVERAGE('Raw Values'!FS25:FU25)/'Average totals'!M25</f>
        <v>0.14590743103609988</v>
      </c>
      <c r="FB25">
        <f>AVERAGE('Raw Values'!FT25:FV25)/'Average totals'!N25</f>
        <v>0.15994363397166769</v>
      </c>
      <c r="FC25">
        <f>AVERAGE('Raw Values'!FU25:FW25)/'Average totals'!O25</f>
        <v>0.15296133762863234</v>
      </c>
      <c r="FD25">
        <f>AVERAGE('Raw Values'!FV25:FX25)/'Average totals'!P25</f>
        <v>0.14405778416930853</v>
      </c>
      <c r="FE25">
        <f>AVERAGE('Raw Values'!FW25:FY25)/'Average totals'!Q25</f>
        <v>0.13063845767514923</v>
      </c>
    </row>
    <row r="26" spans="1:161" x14ac:dyDescent="0.2">
      <c r="A26" t="str">
        <f>'1997_totals_newvars'!A26</f>
        <v>MISSISSIPPI</v>
      </c>
      <c r="B26">
        <f>AVERAGE('Raw Values'!B26:D26)/'Average totals'!B26</f>
        <v>0.12943879263340044</v>
      </c>
      <c r="C26">
        <f>AVERAGE('Raw Values'!C26:E26)/'Average totals'!C26</f>
        <v>7.9513541656979533E-2</v>
      </c>
      <c r="D26">
        <f>AVERAGE('Raw Values'!D26:F26)/'Average totals'!D26</f>
        <v>7.5011154561218665E-2</v>
      </c>
      <c r="E26">
        <f>AVERAGE('Raw Values'!E26:G26)/'Average totals'!E26</f>
        <v>5.2061380259739019E-2</v>
      </c>
      <c r="F26">
        <f>AVERAGE('Raw Values'!F26:H26)/'Average totals'!F26</f>
        <v>5.1326294042758597E-2</v>
      </c>
      <c r="G26">
        <f>AVERAGE('Raw Values'!G26:I26)/'Average totals'!G26</f>
        <v>5.0995237155205257E-2</v>
      </c>
      <c r="H26">
        <f>AVERAGE('Raw Values'!H26:J26)/'Average totals'!H26</f>
        <v>5.2630974880705526E-2</v>
      </c>
      <c r="I26">
        <f>AVERAGE('Raw Values'!I26:K26)/'Average totals'!I26</f>
        <v>5.0381214305267492E-2</v>
      </c>
      <c r="J26">
        <f>AVERAGE('Raw Values'!J26:L26)/'Average totals'!J26</f>
        <v>5.1943802830219751E-2</v>
      </c>
      <c r="K26">
        <f>AVERAGE('Raw Values'!K26:M26)/'Average totals'!K26</f>
        <v>4.9875017247544062E-2</v>
      </c>
      <c r="L26">
        <f>AVERAGE('Raw Values'!L26:N26)/'Average totals'!L26</f>
        <v>4.6843759223990873E-2</v>
      </c>
      <c r="M26">
        <f>AVERAGE('Raw Values'!M26:O26)/'Average totals'!M26</f>
        <v>3.8229940986697998E-2</v>
      </c>
      <c r="N26">
        <f>AVERAGE('Raw Values'!N26:P26)/'Average totals'!N26</f>
        <v>3.6865319206353421E-2</v>
      </c>
      <c r="O26">
        <f>AVERAGE('Raw Values'!O26:Q26)/'Average totals'!O26</f>
        <v>3.6398801212432295E-2</v>
      </c>
      <c r="P26">
        <f>AVERAGE('Raw Values'!P26:R26)/'Average totals'!P26</f>
        <v>3.5295345966642078E-2</v>
      </c>
      <c r="Q26">
        <f>AVERAGE('Raw Values'!Q26:S26)/'Average totals'!Q26</f>
        <v>3.4004518145578443E-2</v>
      </c>
      <c r="R26">
        <f>AVERAGE('Raw Values'!T26:V26)/'Average totals'!B26</f>
        <v>0.50458191222911275</v>
      </c>
      <c r="S26">
        <f>AVERAGE('Raw Values'!U26:W26)/'Average totals'!C26</f>
        <v>0.3359317745746494</v>
      </c>
      <c r="T26">
        <f>AVERAGE('Raw Values'!V26:X26)/'Average totals'!D26</f>
        <v>0.23374743001039774</v>
      </c>
      <c r="U26">
        <f>AVERAGE('Raw Values'!W26:Y26)/'Average totals'!E26</f>
        <v>0.20468568978767565</v>
      </c>
      <c r="V26">
        <f>AVERAGE('Raw Values'!X26:Z26)/'Average totals'!F26</f>
        <v>0.22218886232103602</v>
      </c>
      <c r="W26">
        <f>AVERAGE('Raw Values'!Y26:AA26)/'Average totals'!G26</f>
        <v>0.24811096609472855</v>
      </c>
      <c r="X26">
        <f>AVERAGE('Raw Values'!Z26:AB26)/'Average totals'!H26</f>
        <v>0.26288081436224525</v>
      </c>
      <c r="Y26">
        <f>AVERAGE('Raw Values'!AA26:AC26)/'Average totals'!I26</f>
        <v>0.24956570837938027</v>
      </c>
      <c r="Z26">
        <f>AVERAGE('Raw Values'!AB26:AD26)/'Average totals'!J26</f>
        <v>0.21681779068084153</v>
      </c>
      <c r="AA26">
        <f>AVERAGE('Raw Values'!AC26:AE26)/'Average totals'!K26</f>
        <v>0.18416737517108023</v>
      </c>
      <c r="AB26">
        <f>AVERAGE('Raw Values'!AD26:AF26)/'Average totals'!L26</f>
        <v>0.16077091390340051</v>
      </c>
      <c r="AC26">
        <f>AVERAGE('Raw Values'!AE26:AG26)/'Average totals'!M26</f>
        <v>0.14935161224378241</v>
      </c>
      <c r="AD26">
        <f>AVERAGE('Raw Values'!AF26:AH26)/'Average totals'!N26</f>
        <v>0.14611223569775383</v>
      </c>
      <c r="AE26">
        <f>AVERAGE('Raw Values'!AG26:AI26)/'Average totals'!O26</f>
        <v>0.15525905976626531</v>
      </c>
      <c r="AF26">
        <f>AVERAGE('Raw Values'!AH26:AJ26)/'Average totals'!P26</f>
        <v>0.15873695259479198</v>
      </c>
      <c r="AG26">
        <f>AVERAGE('Raw Values'!AI26:AK26)/'Average totals'!Q26</f>
        <v>0.1606943022245447</v>
      </c>
      <c r="AH26">
        <f>AVERAGE('Raw Values'!AL26:AN26)/'Average totals'!B26</f>
        <v>0.12010920468586513</v>
      </c>
      <c r="AI26">
        <f>AVERAGE('Raw Values'!AM26:AO26)/'Average totals'!C26</f>
        <v>0.22671897810572203</v>
      </c>
      <c r="AJ26">
        <f>AVERAGE('Raw Values'!AN26:AP26)/'Average totals'!D26</f>
        <v>0.2761608567087061</v>
      </c>
      <c r="AK26">
        <f>AVERAGE('Raw Values'!AO26:AQ26)/'Average totals'!E26</f>
        <v>0.26129603851733296</v>
      </c>
      <c r="AL26">
        <f>AVERAGE('Raw Values'!AP26:AR26)/'Average totals'!F26</f>
        <v>0.24034703147574712</v>
      </c>
      <c r="AM26">
        <f>AVERAGE('Raw Values'!AQ26:AS26)/'Average totals'!G26</f>
        <v>0.22634234856963581</v>
      </c>
      <c r="AN26">
        <f>AVERAGE('Raw Values'!AR26:AT26)/'Average totals'!H26</f>
        <v>0.21267675641577755</v>
      </c>
      <c r="AO26">
        <f>AVERAGE('Raw Values'!AS26:AU26)/'Average totals'!I26</f>
        <v>0.20060499266930695</v>
      </c>
      <c r="AP26">
        <f>AVERAGE('Raw Values'!AT26:AV26)/'Average totals'!J26</f>
        <v>0.20405064927087249</v>
      </c>
      <c r="AQ26">
        <f>AVERAGE('Raw Values'!AU26:AW26)/'Average totals'!K26</f>
        <v>0.18626956994872595</v>
      </c>
      <c r="AR26">
        <f>AVERAGE('Raw Values'!AV26:AX26)/'Average totals'!L26</f>
        <v>0.19849039542138289</v>
      </c>
      <c r="AS26">
        <f>AVERAGE('Raw Values'!AW26:AY26)/'Average totals'!M26</f>
        <v>0.1798872557372386</v>
      </c>
      <c r="AT26">
        <f>AVERAGE('Raw Values'!AX26:AZ26)/'Average totals'!N26</f>
        <v>0.1702812934687869</v>
      </c>
      <c r="AU26">
        <f>AVERAGE('Raw Values'!AY26:BA26)/'Average totals'!O26</f>
        <v>0.15901625571388786</v>
      </c>
      <c r="AV26">
        <f>AVERAGE('Raw Values'!AZ26:BB26)/'Average totals'!P26</f>
        <v>0.16658637426948605</v>
      </c>
      <c r="AW26">
        <f>AVERAGE('Raw Values'!BA26:BC26)/'Average totals'!Q26</f>
        <v>0.18326105205711715</v>
      </c>
      <c r="AX26">
        <f>AVERAGE('Raw Values'!BD26:BF26)/'Average totals'!B26</f>
        <v>3.4981031206871909E-3</v>
      </c>
      <c r="AY26">
        <f>AVERAGE('Raw Values'!BE26:BG26)/'Average totals'!C26</f>
        <v>1.1148230224137958E-2</v>
      </c>
      <c r="AZ26">
        <f>AVERAGE('Raw Values'!BF26:BH26)/'Average totals'!D26</f>
        <v>2.1342330790984482E-2</v>
      </c>
      <c r="BA26">
        <f>AVERAGE('Raw Values'!BG26:BI26)/'Average totals'!E26</f>
        <v>2.0016879984451393E-2</v>
      </c>
      <c r="BB26">
        <f>AVERAGE('Raw Values'!BH26:BJ26)/'Average totals'!F26</f>
        <v>1.5790954078427281E-2</v>
      </c>
      <c r="BC26">
        <f>AVERAGE('Raw Values'!BI26:BK26)/'Average totals'!G26</f>
        <v>2.9848514193334785E-2</v>
      </c>
      <c r="BD26">
        <f>AVERAGE('Raw Values'!BJ26:BL26)/'Average totals'!H26</f>
        <v>4.6819358292494451E-2</v>
      </c>
      <c r="BE26">
        <f>AVERAGE('Raw Values'!BK26:BM26)/'Average totals'!I26</f>
        <v>7.8222104426137237E-2</v>
      </c>
      <c r="BF26">
        <f>AVERAGE('Raw Values'!BL26:BN26)/'Average totals'!J26</f>
        <v>7.7192421394367591E-2</v>
      </c>
      <c r="BG26">
        <f>AVERAGE('Raw Values'!BM26:BO26)/'Average totals'!K26</f>
        <v>8.3447647425367436E-2</v>
      </c>
      <c r="BH26">
        <f>AVERAGE('Raw Values'!BN26:BP26)/'Average totals'!L26</f>
        <v>7.16993671899777E-2</v>
      </c>
      <c r="BI26">
        <f>AVERAGE('Raw Values'!BO26:BQ26)/'Average totals'!M26</f>
        <v>6.3733049413539342E-2</v>
      </c>
      <c r="BJ26">
        <f>AVERAGE('Raw Values'!BP26:BR26)/'Average totals'!N26</f>
        <v>5.098242152238007E-2</v>
      </c>
      <c r="BK26">
        <f>AVERAGE('Raw Values'!BQ26:BS26)/'Average totals'!O26</f>
        <v>4.7084141375520951E-2</v>
      </c>
      <c r="BL26">
        <f>AVERAGE('Raw Values'!BR26:BT26)/'Average totals'!P26</f>
        <v>4.0964039501161245E-2</v>
      </c>
      <c r="BM26">
        <f>AVERAGE('Raw Values'!BS26:BU26)/'Average totals'!Q26</f>
        <v>4.1688251325149792E-2</v>
      </c>
      <c r="BN26">
        <f>AVERAGE('Raw Values'!BV26:BX26)/'Average totals'!B26</f>
        <v>0</v>
      </c>
      <c r="BO26">
        <f>AVERAGE('Raw Values'!BW26:BY26)/'Average totals'!C26</f>
        <v>6.4477792921384669E-3</v>
      </c>
      <c r="BP26">
        <f>AVERAGE('Raw Values'!BX26:BZ26)/'Average totals'!D26</f>
        <v>5.9459306441472196E-2</v>
      </c>
      <c r="BQ26">
        <f>AVERAGE('Raw Values'!BY26:CA26)/'Average totals'!E26</f>
        <v>8.8347924273990186E-2</v>
      </c>
      <c r="BR26">
        <f>AVERAGE('Raw Values'!BZ26:CB26)/'Average totals'!F26</f>
        <v>0.10953974624078558</v>
      </c>
      <c r="BS26">
        <f>AVERAGE('Raw Values'!CA26:CC26)/'Average totals'!G26</f>
        <v>9.3278695822213015E-2</v>
      </c>
      <c r="BT26">
        <f>AVERAGE('Raw Values'!CB26:CD26)/'Average totals'!H26</f>
        <v>8.1674926867835521E-2</v>
      </c>
      <c r="BU26">
        <f>AVERAGE('Raw Values'!CC26:CE26)/'Average totals'!I26</f>
        <v>5.9657702049276819E-2</v>
      </c>
      <c r="BV26">
        <f>AVERAGE('Raw Values'!CD26:CF26)/'Average totals'!J26</f>
        <v>5.3724429241568249E-2</v>
      </c>
      <c r="BW26">
        <f>AVERAGE('Raw Values'!CE26:CG26)/'Average totals'!K26</f>
        <v>6.2517981226204639E-2</v>
      </c>
      <c r="BX26">
        <f>AVERAGE('Raw Values'!CF26:CH26)/'Average totals'!L26</f>
        <v>6.4138289096357992E-2</v>
      </c>
      <c r="BY26">
        <f>AVERAGE('Raw Values'!CG26:CI26)/'Average totals'!M26</f>
        <v>7.447225841632707E-2</v>
      </c>
      <c r="BZ26">
        <f>AVERAGE('Raw Values'!CH26:CJ26)/'Average totals'!N26</f>
        <v>6.0533311823488097E-2</v>
      </c>
      <c r="CA26">
        <f>AVERAGE('Raw Values'!CI26:CK26)/'Average totals'!O26</f>
        <v>5.5822774776466383E-2</v>
      </c>
      <c r="CB26">
        <f>AVERAGE('Raw Values'!CJ26:CL26)/'Average totals'!P26</f>
        <v>4.496989078601582E-2</v>
      </c>
      <c r="CC26">
        <f>AVERAGE('Raw Values'!CK26:CM26)/'Average totals'!Q26</f>
        <v>4.2765149712101033E-2</v>
      </c>
      <c r="CD26">
        <f>AVERAGE('Raw Values'!CN26:CP26)/'Average totals'!B26</f>
        <v>0</v>
      </c>
      <c r="CE26">
        <f>AVERAGE('Raw Values'!CO26:CQ26)/'Average totals'!C26</f>
        <v>0</v>
      </c>
      <c r="CF26">
        <f>AVERAGE('Raw Values'!CP26:CR26)/'Average totals'!D26</f>
        <v>0</v>
      </c>
      <c r="CG26">
        <f>AVERAGE('Raw Values'!CQ26:CS26)/'Average totals'!E26</f>
        <v>0</v>
      </c>
      <c r="CH26">
        <f>AVERAGE('Raw Values'!CR26:CT26)/'Average totals'!F26</f>
        <v>0</v>
      </c>
      <c r="CI26">
        <f>AVERAGE('Raw Values'!CS26:CU26)/'Average totals'!G26</f>
        <v>0</v>
      </c>
      <c r="CJ26">
        <f>AVERAGE('Raw Values'!CT26:CV26)/'Average totals'!H26</f>
        <v>0</v>
      </c>
      <c r="CK26">
        <f>AVERAGE('Raw Values'!CU26:CW26)/'Average totals'!I26</f>
        <v>0</v>
      </c>
      <c r="CL26">
        <f>AVERAGE('Raw Values'!CV26:CX26)/'Average totals'!J26</f>
        <v>0</v>
      </c>
      <c r="CM26">
        <f>AVERAGE('Raw Values'!CW26:CY26)/'Average totals'!K26</f>
        <v>0</v>
      </c>
      <c r="CN26">
        <f>AVERAGE('Raw Values'!CX26:CZ26)/'Average totals'!L26</f>
        <v>0</v>
      </c>
      <c r="CO26">
        <f>AVERAGE('Raw Values'!CY26:DA26)/'Average totals'!M26</f>
        <v>0</v>
      </c>
      <c r="CP26">
        <f>AVERAGE('Raw Values'!CZ26:DB26)/'Average totals'!N26</f>
        <v>0</v>
      </c>
      <c r="CQ26">
        <f>AVERAGE('Raw Values'!DA26:DC26)/'Average totals'!O26</f>
        <v>0</v>
      </c>
      <c r="CR26">
        <f>AVERAGE('Raw Values'!DB26:DD26)/'Average totals'!P26</f>
        <v>0</v>
      </c>
      <c r="CS26">
        <f>AVERAGE('Raw Values'!DC26:DE26)/'Average totals'!Q26</f>
        <v>0</v>
      </c>
      <c r="CT26">
        <f>AVERAGE('Raw Values'!DF26:DH26)/'Average totals'!B26</f>
        <v>0</v>
      </c>
      <c r="CU26">
        <f>AVERAGE('Raw Values'!DG26:DI26)/'Average totals'!C26</f>
        <v>0</v>
      </c>
      <c r="CV26">
        <f>AVERAGE('Raw Values'!DH26:DJ26)/'Average totals'!D26</f>
        <v>0</v>
      </c>
      <c r="CW26">
        <f>AVERAGE('Raw Values'!DI26:DK26)/'Average totals'!E26</f>
        <v>0</v>
      </c>
      <c r="CX26">
        <f>AVERAGE('Raw Values'!DJ26:DL26)/'Average totals'!F26</f>
        <v>0</v>
      </c>
      <c r="CY26">
        <f>AVERAGE('Raw Values'!DK26:DM26)/'Average totals'!G26</f>
        <v>0</v>
      </c>
      <c r="CZ26">
        <f>AVERAGE('Raw Values'!DL26:DN26)/'Average totals'!H26</f>
        <v>0</v>
      </c>
      <c r="DA26">
        <f>AVERAGE('Raw Values'!DM26:DO26)/'Average totals'!I26</f>
        <v>1.4797851751037934E-6</v>
      </c>
      <c r="DB26">
        <f>AVERAGE('Raw Values'!DN26:DP26)/'Average totals'!J26</f>
        <v>6.9579103715428012E-3</v>
      </c>
      <c r="DC26">
        <f>AVERAGE('Raw Values'!DO26:DQ26)/'Average totals'!K26</f>
        <v>6.7157714910653392E-3</v>
      </c>
      <c r="DD26">
        <f>AVERAGE('Raw Values'!DP26:DR26)/'Average totals'!L26</f>
        <v>6.2117940481332418E-3</v>
      </c>
      <c r="DE26">
        <f>AVERAGE('Raw Values'!DQ26:DS26)/'Average totals'!M26</f>
        <v>-2.6105230796201888E-6</v>
      </c>
      <c r="DF26">
        <f>AVERAGE('Raw Values'!DR26:DT26)/'Average totals'!N26</f>
        <v>0</v>
      </c>
      <c r="DG26">
        <f>AVERAGE('Raw Values'!DS26:DU26)/'Average totals'!O26</f>
        <v>0</v>
      </c>
      <c r="DH26">
        <f>AVERAGE('Raw Values'!DT26:DV26)/'Average totals'!P26</f>
        <v>0</v>
      </c>
      <c r="DI26">
        <f>AVERAGE('Raw Values'!DU26:DW26)/'Average totals'!Q26</f>
        <v>0</v>
      </c>
      <c r="DJ26">
        <f>AVERAGE('Raw Values'!DX26:DZ26)/'Average totals'!B26</f>
        <v>0.1075866216010079</v>
      </c>
      <c r="DK26">
        <f>AVERAGE('Raw Values'!DY26:EA26)/'Average totals'!C26</f>
        <v>0.14886286539363583</v>
      </c>
      <c r="DL26">
        <f>AVERAGE('Raw Values'!DZ26:EB26)/'Average totals'!D26</f>
        <v>0.10956645353661323</v>
      </c>
      <c r="DM26">
        <f>AVERAGE('Raw Values'!EA26:EC26)/'Average totals'!E26</f>
        <v>6.8035040411712849E-2</v>
      </c>
      <c r="DN26">
        <f>AVERAGE('Raw Values'!EB26:ED26)/'Average totals'!F26</f>
        <v>4.1094391228061689E-2</v>
      </c>
      <c r="DO26">
        <f>AVERAGE('Raw Values'!EC26:EE26)/'Average totals'!G26</f>
        <v>4.5450715732997145E-2</v>
      </c>
      <c r="DP26">
        <f>AVERAGE('Raw Values'!ED26:EF26)/'Average totals'!H26</f>
        <v>5.4011531602427609E-2</v>
      </c>
      <c r="DQ26">
        <f>AVERAGE('Raw Values'!EE26:EG26)/'Average totals'!I26</f>
        <v>8.7809159781201171E-2</v>
      </c>
      <c r="DR26">
        <f>AVERAGE('Raw Values'!EF26:EH26)/'Average totals'!J26</f>
        <v>8.8259359453598737E-2</v>
      </c>
      <c r="DS26">
        <f>AVERAGE('Raw Values'!EG26:EI26)/'Average totals'!K26</f>
        <v>8.3902533358722733E-2</v>
      </c>
      <c r="DT26">
        <f>AVERAGE('Raw Values'!EH26:EJ26)/'Average totals'!L26</f>
        <v>7.8275836135451443E-2</v>
      </c>
      <c r="DU26">
        <f>AVERAGE('Raw Values'!EI26:EK26)/'Average totals'!M26</f>
        <v>7.3455151635091601E-2</v>
      </c>
      <c r="DV26">
        <f>AVERAGE('Raw Values'!EJ26:EL26)/'Average totals'!N26</f>
        <v>7.0026621724073021E-2</v>
      </c>
      <c r="DW26">
        <f>AVERAGE('Raw Values'!EK26:EM26)/'Average totals'!O26</f>
        <v>7.2712317550102004E-2</v>
      </c>
      <c r="DX26">
        <f>AVERAGE('Raw Values'!EL26:EN26)/'Average totals'!P26</f>
        <v>7.5948037861062329E-2</v>
      </c>
      <c r="DY26">
        <f>AVERAGE('Raw Values'!EM26:EO26)/'Average totals'!Q26</f>
        <v>8.3387503406061755E-2</v>
      </c>
      <c r="DZ26">
        <f>AVERAGE('Raw Values'!EP26:ER26)/'Average totals'!B26</f>
        <v>0</v>
      </c>
      <c r="EA26">
        <f>AVERAGE('Raw Values'!EQ26:ES26)/'Average totals'!C26</f>
        <v>0</v>
      </c>
      <c r="EB26">
        <f>AVERAGE('Raw Values'!ER26:ET26)/'Average totals'!D26</f>
        <v>0</v>
      </c>
      <c r="EC26">
        <f>AVERAGE('Raw Values'!ES26:EU26)/'Average totals'!E26</f>
        <v>0</v>
      </c>
      <c r="ED26">
        <f>AVERAGE('Raw Values'!ET26:EV26)/'Average totals'!F26</f>
        <v>0</v>
      </c>
      <c r="EE26">
        <f>AVERAGE('Raw Values'!EU26:EW26)/'Average totals'!G26</f>
        <v>0</v>
      </c>
      <c r="EF26">
        <f>AVERAGE('Raw Values'!EV26:EX26)/'Average totals'!H26</f>
        <v>0</v>
      </c>
      <c r="EG26">
        <f>AVERAGE('Raw Values'!EW26:EY26)/'Average totals'!I26</f>
        <v>0</v>
      </c>
      <c r="EH26">
        <f>AVERAGE('Raw Values'!EX26:EZ26)/'Average totals'!J26</f>
        <v>0</v>
      </c>
      <c r="EI26">
        <f>AVERAGE('Raw Values'!EY26:FA26)/'Average totals'!K26</f>
        <v>0</v>
      </c>
      <c r="EJ26">
        <f>AVERAGE('Raw Values'!EZ26:FB26)/'Average totals'!L26</f>
        <v>0</v>
      </c>
      <c r="EK26">
        <f>AVERAGE('Raw Values'!FA26:FC26)/'Average totals'!M26</f>
        <v>0</v>
      </c>
      <c r="EL26">
        <f>AVERAGE('Raw Values'!FB26:FD26)/'Average totals'!N26</f>
        <v>0</v>
      </c>
      <c r="EM26">
        <f>AVERAGE('Raw Values'!FC26:FE26)/'Average totals'!O26</f>
        <v>0</v>
      </c>
      <c r="EN26">
        <f>AVERAGE('Raw Values'!FD26:FF26)/'Average totals'!P26</f>
        <v>0</v>
      </c>
      <c r="EO26">
        <f>AVERAGE('Raw Values'!FE26:FG26)/'Average totals'!Q26</f>
        <v>0</v>
      </c>
      <c r="EP26">
        <f>AVERAGE('Raw Values'!FH26:FJ26)/'Average totals'!B26</f>
        <v>0.13478536572992661</v>
      </c>
      <c r="EQ26">
        <f>AVERAGE('Raw Values'!FI26:FK26)/'Average totals'!C26</f>
        <v>0.19137683075273673</v>
      </c>
      <c r="ER26">
        <f>AVERAGE('Raw Values'!FJ26:FL26)/'Average totals'!D26</f>
        <v>0.22471246795060759</v>
      </c>
      <c r="ES26">
        <f>AVERAGE('Raw Values'!FK26:FM26)/'Average totals'!E26</f>
        <v>0.30555704676509782</v>
      </c>
      <c r="ET26">
        <f>AVERAGE('Raw Values'!FL26:FN26)/'Average totals'!F26</f>
        <v>0.31971272061318373</v>
      </c>
      <c r="EU26">
        <f>AVERAGE('Raw Values'!FM26:FO26)/'Average totals'!G26</f>
        <v>0.30597352243188536</v>
      </c>
      <c r="EV26">
        <f>AVERAGE('Raw Values'!FN26:FP26)/'Average totals'!H26</f>
        <v>0.28930563757851413</v>
      </c>
      <c r="EW26">
        <f>AVERAGE('Raw Values'!FO26:FQ26)/'Average totals'!I26</f>
        <v>0.27375763860425495</v>
      </c>
      <c r="EX26">
        <f>AVERAGE('Raw Values'!FP26:FR26)/'Average totals'!J26</f>
        <v>0.30105363675698882</v>
      </c>
      <c r="EY26">
        <f>AVERAGE('Raw Values'!FQ26:FS26)/'Average totals'!K26</f>
        <v>0.34310410413128956</v>
      </c>
      <c r="EZ26">
        <f>AVERAGE('Raw Values'!FR26:FT26)/'Average totals'!L26</f>
        <v>0.37356964498130535</v>
      </c>
      <c r="FA26">
        <f>AVERAGE('Raw Values'!FS26:FU26)/'Average totals'!M26</f>
        <v>0.42087334209040267</v>
      </c>
      <c r="FB26">
        <f>AVERAGE('Raw Values'!FT26:FV26)/'Average totals'!N26</f>
        <v>0.46519879655716473</v>
      </c>
      <c r="FC26">
        <f>AVERAGE('Raw Values'!FU26:FW26)/'Average totals'!O26</f>
        <v>0.47370664960532516</v>
      </c>
      <c r="FD26">
        <f>AVERAGE('Raw Values'!FV26:FX26)/'Average totals'!P26</f>
        <v>0.47749935902084051</v>
      </c>
      <c r="FE26">
        <f>AVERAGE('Raw Values'!FW26:FY26)/'Average totals'!Q26</f>
        <v>0.45419922312944716</v>
      </c>
    </row>
    <row r="27" spans="1:161" x14ac:dyDescent="0.2">
      <c r="A27" t="str">
        <f>'1997_totals_newvars'!A27</f>
        <v>MISSOURI</v>
      </c>
      <c r="B27">
        <f>AVERAGE('Raw Values'!B27:D27)/'Average totals'!B27</f>
        <v>9.5696599228424134E-2</v>
      </c>
      <c r="C27">
        <f>AVERAGE('Raw Values'!C27:E27)/'Average totals'!C27</f>
        <v>7.7915063499560053E-2</v>
      </c>
      <c r="D27">
        <f>AVERAGE('Raw Values'!D27:F27)/'Average totals'!D27</f>
        <v>5.7890090648965629E-2</v>
      </c>
      <c r="E27">
        <f>AVERAGE('Raw Values'!E27:G27)/'Average totals'!E27</f>
        <v>6.0421852388612397E-2</v>
      </c>
      <c r="F27">
        <f>AVERAGE('Raw Values'!F27:H27)/'Average totals'!F27</f>
        <v>5.938498902453606E-2</v>
      </c>
      <c r="G27">
        <f>AVERAGE('Raw Values'!G27:I27)/'Average totals'!G27</f>
        <v>5.9271173449367477E-2</v>
      </c>
      <c r="H27">
        <f>AVERAGE('Raw Values'!H27:J27)/'Average totals'!H27</f>
        <v>5.8250147645706511E-2</v>
      </c>
      <c r="I27">
        <f>AVERAGE('Raw Values'!I27:K27)/'Average totals'!I27</f>
        <v>5.1025134651213798E-2</v>
      </c>
      <c r="J27">
        <f>AVERAGE('Raw Values'!J27:L27)/'Average totals'!J27</f>
        <v>4.5672582972460581E-2</v>
      </c>
      <c r="K27">
        <f>AVERAGE('Raw Values'!K27:M27)/'Average totals'!K27</f>
        <v>3.9816560313576832E-2</v>
      </c>
      <c r="L27">
        <f>AVERAGE('Raw Values'!L27:N27)/'Average totals'!L27</f>
        <v>4.0440578879889146E-2</v>
      </c>
      <c r="M27">
        <f>AVERAGE('Raw Values'!M27:O27)/'Average totals'!M27</f>
        <v>3.631984497416893E-2</v>
      </c>
      <c r="N27">
        <f>AVERAGE('Raw Values'!N27:P27)/'Average totals'!N27</f>
        <v>3.5254418759315218E-2</v>
      </c>
      <c r="O27">
        <f>AVERAGE('Raw Values'!O27:Q27)/'Average totals'!O27</f>
        <v>3.0802003315996012E-2</v>
      </c>
      <c r="P27">
        <f>AVERAGE('Raw Values'!P27:R27)/'Average totals'!P27</f>
        <v>2.870558787937388E-2</v>
      </c>
      <c r="Q27">
        <f>AVERAGE('Raw Values'!Q27:S27)/'Average totals'!Q27</f>
        <v>2.0861892114874808E-2</v>
      </c>
      <c r="R27">
        <f>AVERAGE('Raw Values'!T27:V27)/'Average totals'!B27</f>
        <v>0.53119629050291017</v>
      </c>
      <c r="S27">
        <f>AVERAGE('Raw Values'!U27:W27)/'Average totals'!C27</f>
        <v>0.44854389825943336</v>
      </c>
      <c r="T27">
        <f>AVERAGE('Raw Values'!V27:X27)/'Average totals'!D27</f>
        <v>0.40565183729397508</v>
      </c>
      <c r="U27">
        <f>AVERAGE('Raw Values'!W27:Y27)/'Average totals'!E27</f>
        <v>0.39721637974240465</v>
      </c>
      <c r="V27">
        <f>AVERAGE('Raw Values'!X27:Z27)/'Average totals'!F27</f>
        <v>0.3956445020062922</v>
      </c>
      <c r="W27">
        <f>AVERAGE('Raw Values'!Y27:AA27)/'Average totals'!G27</f>
        <v>0.39486445662463704</v>
      </c>
      <c r="X27">
        <f>AVERAGE('Raw Values'!Z27:AB27)/'Average totals'!H27</f>
        <v>0.37779596954926559</v>
      </c>
      <c r="Y27">
        <f>AVERAGE('Raw Values'!AA27:AC27)/'Average totals'!I27</f>
        <v>0.36211575868501944</v>
      </c>
      <c r="Z27">
        <f>AVERAGE('Raw Values'!AB27:AD27)/'Average totals'!J27</f>
        <v>0.32898140956995425</v>
      </c>
      <c r="AA27">
        <f>AVERAGE('Raw Values'!AC27:AE27)/'Average totals'!K27</f>
        <v>0.31062397376618373</v>
      </c>
      <c r="AB27">
        <f>AVERAGE('Raw Values'!AD27:AF27)/'Average totals'!L27</f>
        <v>0.29730540968826119</v>
      </c>
      <c r="AC27">
        <f>AVERAGE('Raw Values'!AE27:AG27)/'Average totals'!M27</f>
        <v>0.27728820126402787</v>
      </c>
      <c r="AD27">
        <f>AVERAGE('Raw Values'!AF27:AH27)/'Average totals'!N27</f>
        <v>0.26010367753761782</v>
      </c>
      <c r="AE27">
        <f>AVERAGE('Raw Values'!AG27:AI27)/'Average totals'!O27</f>
        <v>0.23819433744470833</v>
      </c>
      <c r="AF27">
        <f>AVERAGE('Raw Values'!AH27:AJ27)/'Average totals'!P27</f>
        <v>0.24029104482375507</v>
      </c>
      <c r="AG27">
        <f>AVERAGE('Raw Values'!AI27:AK27)/'Average totals'!Q27</f>
        <v>0.22868705818895058</v>
      </c>
      <c r="AH27">
        <f>AVERAGE('Raw Values'!AL27:AN27)/'Average totals'!B27</f>
        <v>0.13465553349259354</v>
      </c>
      <c r="AI27">
        <f>AVERAGE('Raw Values'!AM27:AO27)/'Average totals'!C27</f>
        <v>0.18617140445015606</v>
      </c>
      <c r="AJ27">
        <f>AVERAGE('Raw Values'!AN27:AP27)/'Average totals'!D27</f>
        <v>0.22347221496747668</v>
      </c>
      <c r="AK27">
        <f>AVERAGE('Raw Values'!AO27:AQ27)/'Average totals'!E27</f>
        <v>0.22005593952824659</v>
      </c>
      <c r="AL27">
        <f>AVERAGE('Raw Values'!AP27:AR27)/'Average totals'!F27</f>
        <v>0.21892626744582594</v>
      </c>
      <c r="AM27">
        <f>AVERAGE('Raw Values'!AQ27:AS27)/'Average totals'!G27</f>
        <v>0.21929404653873349</v>
      </c>
      <c r="AN27">
        <f>AVERAGE('Raw Values'!AR27:AT27)/'Average totals'!H27</f>
        <v>0.2320672183510441</v>
      </c>
      <c r="AO27">
        <f>AVERAGE('Raw Values'!AS27:AU27)/'Average totals'!I27</f>
        <v>0.23501059226406737</v>
      </c>
      <c r="AP27">
        <f>AVERAGE('Raw Values'!AT27:AV27)/'Average totals'!J27</f>
        <v>0.21260646588735083</v>
      </c>
      <c r="AQ27">
        <f>AVERAGE('Raw Values'!AU27:AW27)/'Average totals'!K27</f>
        <v>0.19903475283826547</v>
      </c>
      <c r="AR27">
        <f>AVERAGE('Raw Values'!AV27:AX27)/'Average totals'!L27</f>
        <v>0.19633946805053804</v>
      </c>
      <c r="AS27">
        <f>AVERAGE('Raw Values'!AW27:AY27)/'Average totals'!M27</f>
        <v>0.1830404891172934</v>
      </c>
      <c r="AT27">
        <f>AVERAGE('Raw Values'!AX27:AZ27)/'Average totals'!N27</f>
        <v>0.18337883119025561</v>
      </c>
      <c r="AU27">
        <f>AVERAGE('Raw Values'!AY27:BA27)/'Average totals'!O27</f>
        <v>0.1683561817832992</v>
      </c>
      <c r="AV27">
        <f>AVERAGE('Raw Values'!AZ27:BB27)/'Average totals'!P27</f>
        <v>0.16025527376455656</v>
      </c>
      <c r="AW27">
        <f>AVERAGE('Raw Values'!BA27:BC27)/'Average totals'!Q27</f>
        <v>0.12598804691558754</v>
      </c>
      <c r="AX27">
        <f>AVERAGE('Raw Values'!BD27:BF27)/'Average totals'!B27</f>
        <v>9.8413172636948362E-2</v>
      </c>
      <c r="AY27">
        <f>AVERAGE('Raw Values'!BE27:BG27)/'Average totals'!C27</f>
        <v>6.622727807248141E-2</v>
      </c>
      <c r="AZ27">
        <f>AVERAGE('Raw Values'!BF27:BH27)/'Average totals'!D27</f>
        <v>4.1700025421106124E-2</v>
      </c>
      <c r="BA27">
        <f>AVERAGE('Raw Values'!BG27:BI27)/'Average totals'!E27</f>
        <v>0</v>
      </c>
      <c r="BB27">
        <f>AVERAGE('Raw Values'!BH27:BJ27)/'Average totals'!F27</f>
        <v>0</v>
      </c>
      <c r="BC27">
        <f>AVERAGE('Raw Values'!BI27:BK27)/'Average totals'!G27</f>
        <v>0</v>
      </c>
      <c r="BD27">
        <f>AVERAGE('Raw Values'!BJ27:BL27)/'Average totals'!H27</f>
        <v>0</v>
      </c>
      <c r="BE27">
        <f>AVERAGE('Raw Values'!BK27:BM27)/'Average totals'!I27</f>
        <v>0</v>
      </c>
      <c r="BF27">
        <f>AVERAGE('Raw Values'!BL27:BN27)/'Average totals'!J27</f>
        <v>0</v>
      </c>
      <c r="BG27">
        <f>AVERAGE('Raw Values'!BM27:BO27)/'Average totals'!K27</f>
        <v>4.5804245813129266E-2</v>
      </c>
      <c r="BH27">
        <f>AVERAGE('Raw Values'!BN27:BP27)/'Average totals'!L27</f>
        <v>9.1348574118201673E-2</v>
      </c>
      <c r="BI27">
        <f>AVERAGE('Raw Values'!BO27:BQ27)/'Average totals'!M27</f>
        <v>0.11988011311948163</v>
      </c>
      <c r="BJ27">
        <f>AVERAGE('Raw Values'!BP27:BR27)/'Average totals'!N27</f>
        <v>0.12655049384294068</v>
      </c>
      <c r="BK27">
        <f>AVERAGE('Raw Values'!BQ27:BS27)/'Average totals'!O27</f>
        <v>0.12167938766580112</v>
      </c>
      <c r="BL27">
        <f>AVERAGE('Raw Values'!BR27:BT27)/'Average totals'!P27</f>
        <v>0.13379138153351322</v>
      </c>
      <c r="BM27">
        <f>AVERAGE('Raw Values'!BS27:BU27)/'Average totals'!Q27</f>
        <v>0.1311608759722038</v>
      </c>
      <c r="BN27">
        <f>AVERAGE('Raw Values'!BV27:BX27)/'Average totals'!B27</f>
        <v>0</v>
      </c>
      <c r="BO27">
        <f>AVERAGE('Raw Values'!BW27:BY27)/'Average totals'!C27</f>
        <v>4.0333299633604188E-3</v>
      </c>
      <c r="BP27">
        <f>AVERAGE('Raw Values'!BX27:BZ27)/'Average totals'!D27</f>
        <v>7.4389910807661393E-3</v>
      </c>
      <c r="BQ27">
        <f>AVERAGE('Raw Values'!BY27:CA27)/'Average totals'!E27</f>
        <v>1.0044319011030287E-2</v>
      </c>
      <c r="BR27">
        <f>AVERAGE('Raw Values'!BZ27:CB27)/'Average totals'!F27</f>
        <v>1.3201495476249008E-2</v>
      </c>
      <c r="BS27">
        <f>AVERAGE('Raw Values'!CA27:CC27)/'Average totals'!G27</f>
        <v>9.7608216574970631E-3</v>
      </c>
      <c r="BT27">
        <f>AVERAGE('Raw Values'!CB27:CD27)/'Average totals'!H27</f>
        <v>1.4383368712956346E-2</v>
      </c>
      <c r="BU27">
        <f>AVERAGE('Raw Values'!CC27:CE27)/'Average totals'!I27</f>
        <v>1.7840843544968173E-2</v>
      </c>
      <c r="BV27">
        <f>AVERAGE('Raw Values'!CD27:CF27)/'Average totals'!J27</f>
        <v>5.4319870620002042E-2</v>
      </c>
      <c r="BW27">
        <f>AVERAGE('Raw Values'!CE27:CG27)/'Average totals'!K27</f>
        <v>4.6393936213733437E-2</v>
      </c>
      <c r="BX27">
        <f>AVERAGE('Raw Values'!CF27:CH27)/'Average totals'!L27</f>
        <v>3.6444016691155094E-2</v>
      </c>
      <c r="BY27">
        <f>AVERAGE('Raw Values'!CG27:CI27)/'Average totals'!M27</f>
        <v>0</v>
      </c>
      <c r="BZ27">
        <f>AVERAGE('Raw Values'!CH27:CJ27)/'Average totals'!N27</f>
        <v>0</v>
      </c>
      <c r="CA27">
        <f>AVERAGE('Raw Values'!CI27:CK27)/'Average totals'!O27</f>
        <v>1.1934570858318182E-2</v>
      </c>
      <c r="CB27">
        <f>AVERAGE('Raw Values'!CJ27:CL27)/'Average totals'!P27</f>
        <v>1.2225644724514373E-2</v>
      </c>
      <c r="CC27">
        <f>AVERAGE('Raw Values'!CK27:CM27)/'Average totals'!Q27</f>
        <v>1.1951402031902307E-2</v>
      </c>
      <c r="CD27">
        <f>AVERAGE('Raw Values'!CN27:CP27)/'Average totals'!B27</f>
        <v>0</v>
      </c>
      <c r="CE27">
        <f>AVERAGE('Raw Values'!CO27:CQ27)/'Average totals'!C27</f>
        <v>4.5898738392851052E-2</v>
      </c>
      <c r="CF27">
        <f>AVERAGE('Raw Values'!CP27:CR27)/'Average totals'!D27</f>
        <v>9.8199331971435169E-2</v>
      </c>
      <c r="CG27">
        <f>AVERAGE('Raw Values'!CQ27:CS27)/'Average totals'!E27</f>
        <v>0.15199478682289452</v>
      </c>
      <c r="CH27">
        <f>AVERAGE('Raw Values'!CR27:CT27)/'Average totals'!F27</f>
        <v>0.17150176168587936</v>
      </c>
      <c r="CI27">
        <f>AVERAGE('Raw Values'!CS27:CU27)/'Average totals'!G27</f>
        <v>0.17828354383395131</v>
      </c>
      <c r="CJ27">
        <f>AVERAGE('Raw Values'!CT27:CV27)/'Average totals'!H27</f>
        <v>0.17652607708151416</v>
      </c>
      <c r="CK27">
        <f>AVERAGE('Raw Values'!CU27:CW27)/'Average totals'!I27</f>
        <v>0.19157325040590342</v>
      </c>
      <c r="CL27">
        <f>AVERAGE('Raw Values'!CV27:CX27)/'Average totals'!J27</f>
        <v>0.21888307933996781</v>
      </c>
      <c r="CM27">
        <f>AVERAGE('Raw Values'!CW27:CY27)/'Average totals'!K27</f>
        <v>0.22735306576387743</v>
      </c>
      <c r="CN27">
        <f>AVERAGE('Raw Values'!CX27:CZ27)/'Average totals'!L27</f>
        <v>0.21021426815933306</v>
      </c>
      <c r="CO27">
        <f>AVERAGE('Raw Values'!CY27:DA27)/'Average totals'!M27</f>
        <v>0.18699428050634379</v>
      </c>
      <c r="CP27">
        <f>AVERAGE('Raw Values'!CZ27:DB27)/'Average totals'!N27</f>
        <v>0.19959805429138372</v>
      </c>
      <c r="CQ27">
        <f>AVERAGE('Raw Values'!DA27:DC27)/'Average totals'!O27</f>
        <v>0.22417015324235118</v>
      </c>
      <c r="CR27">
        <f>AVERAGE('Raw Values'!DB27:DD27)/'Average totals'!P27</f>
        <v>0.25076758582714703</v>
      </c>
      <c r="CS27">
        <f>AVERAGE('Raw Values'!DC27:DE27)/'Average totals'!Q27</f>
        <v>0.27228674380072809</v>
      </c>
      <c r="CT27">
        <f>AVERAGE('Raw Values'!DF27:DH27)/'Average totals'!B27</f>
        <v>0</v>
      </c>
      <c r="CU27">
        <f>AVERAGE('Raw Values'!DG27:DI27)/'Average totals'!C27</f>
        <v>2.2912752883299846E-5</v>
      </c>
      <c r="CV27">
        <f>AVERAGE('Raw Values'!DH27:DJ27)/'Average totals'!D27</f>
        <v>3.4081417415059699E-5</v>
      </c>
      <c r="CW27">
        <f>AVERAGE('Raw Values'!DI27:DK27)/'Average totals'!E27</f>
        <v>3.7297971571898047E-5</v>
      </c>
      <c r="CX27">
        <f>AVERAGE('Raw Values'!DJ27:DL27)/'Average totals'!F27</f>
        <v>1.4964707419931649E-5</v>
      </c>
      <c r="CY27">
        <f>AVERAGE('Raw Values'!DK27:DM27)/'Average totals'!G27</f>
        <v>2.6757726317449771E-6</v>
      </c>
      <c r="CZ27">
        <f>AVERAGE('Raw Values'!DL27:DN27)/'Average totals'!H27</f>
        <v>0</v>
      </c>
      <c r="DA27">
        <f>AVERAGE('Raw Values'!DM27:DO27)/'Average totals'!I27</f>
        <v>0</v>
      </c>
      <c r="DB27">
        <f>AVERAGE('Raw Values'!DN27:DP27)/'Average totals'!J27</f>
        <v>0</v>
      </c>
      <c r="DC27">
        <f>AVERAGE('Raw Values'!DO27:DQ27)/'Average totals'!K27</f>
        <v>0</v>
      </c>
      <c r="DD27">
        <f>AVERAGE('Raw Values'!DP27:DR27)/'Average totals'!L27</f>
        <v>0</v>
      </c>
      <c r="DE27">
        <f>AVERAGE('Raw Values'!DQ27:DS27)/'Average totals'!M27</f>
        <v>6.2149445399893179E-2</v>
      </c>
      <c r="DF27">
        <f>AVERAGE('Raw Values'!DR27:DT27)/'Average totals'!N27</f>
        <v>7.5988544468717778E-2</v>
      </c>
      <c r="DG27">
        <f>AVERAGE('Raw Values'!DS27:DU27)/'Average totals'!O27</f>
        <v>9.561953021965354E-2</v>
      </c>
      <c r="DH27">
        <f>AVERAGE('Raw Values'!DT27:DV27)/'Average totals'!P27</f>
        <v>8.2707838852129359E-2</v>
      </c>
      <c r="DI27">
        <f>AVERAGE('Raw Values'!DU27:DW27)/'Average totals'!Q27</f>
        <v>0.10680127586722855</v>
      </c>
      <c r="DJ27">
        <f>AVERAGE('Raw Values'!DX27:DZ27)/'Average totals'!B27</f>
        <v>4.389152455105675E-2</v>
      </c>
      <c r="DK27">
        <f>AVERAGE('Raw Values'!DY27:EA27)/'Average totals'!C27</f>
        <v>6.03159712343578E-2</v>
      </c>
      <c r="DL27">
        <f>AVERAGE('Raw Values'!DZ27:EB27)/'Average totals'!D27</f>
        <v>4.7146495504961652E-2</v>
      </c>
      <c r="DM27">
        <f>AVERAGE('Raw Values'!EA27:EC27)/'Average totals'!E27</f>
        <v>4.8038282396347116E-2</v>
      </c>
      <c r="DN27">
        <f>AVERAGE('Raw Values'!EB27:ED27)/'Average totals'!F27</f>
        <v>4.8829463665572573E-2</v>
      </c>
      <c r="DO27">
        <f>AVERAGE('Raw Values'!EC27:EE27)/'Average totals'!G27</f>
        <v>6.1829074403615313E-2</v>
      </c>
      <c r="DP27">
        <f>AVERAGE('Raw Values'!ED27:EF27)/'Average totals'!H27</f>
        <v>6.2597028702303811E-2</v>
      </c>
      <c r="DQ27">
        <f>AVERAGE('Raw Values'!EE27:EG27)/'Average totals'!I27</f>
        <v>6.1243081073353689E-2</v>
      </c>
      <c r="DR27">
        <f>AVERAGE('Raw Values'!EF27:EH27)/'Average totals'!J27</f>
        <v>5.9071739619120836E-2</v>
      </c>
      <c r="DS27">
        <f>AVERAGE('Raw Values'!EG27:EI27)/'Average totals'!K27</f>
        <v>5.7548110260927689E-2</v>
      </c>
      <c r="DT27">
        <f>AVERAGE('Raw Values'!EH27:EJ27)/'Average totals'!L27</f>
        <v>5.8009180493250899E-2</v>
      </c>
      <c r="DU27">
        <f>AVERAGE('Raw Values'!EI27:EK27)/'Average totals'!M27</f>
        <v>5.5730708349658001E-2</v>
      </c>
      <c r="DV27">
        <f>AVERAGE('Raw Values'!EJ27:EL27)/'Average totals'!N27</f>
        <v>5.6167922931359839E-2</v>
      </c>
      <c r="DW27">
        <f>AVERAGE('Raw Values'!EK27:EM27)/'Average totals'!O27</f>
        <v>5.367094068127197E-2</v>
      </c>
      <c r="DX27">
        <f>AVERAGE('Raw Values'!EL27:EN27)/'Average totals'!P27</f>
        <v>5.4976552424130687E-2</v>
      </c>
      <c r="DY27">
        <f>AVERAGE('Raw Values'!EM27:EO27)/'Average totals'!Q27</f>
        <v>5.3743331755032528E-2</v>
      </c>
      <c r="DZ27">
        <f>AVERAGE('Raw Values'!EP27:ER27)/'Average totals'!B27</f>
        <v>0</v>
      </c>
      <c r="EA27">
        <f>AVERAGE('Raw Values'!EQ27:ES27)/'Average totals'!C27</f>
        <v>0</v>
      </c>
      <c r="EB27">
        <f>AVERAGE('Raw Values'!ER27:ET27)/'Average totals'!D27</f>
        <v>0</v>
      </c>
      <c r="EC27">
        <f>AVERAGE('Raw Values'!ES27:EU27)/'Average totals'!E27</f>
        <v>0</v>
      </c>
      <c r="ED27">
        <f>AVERAGE('Raw Values'!ET27:EV27)/'Average totals'!F27</f>
        <v>0</v>
      </c>
      <c r="EE27">
        <f>AVERAGE('Raw Values'!EU27:EW27)/'Average totals'!G27</f>
        <v>0</v>
      </c>
      <c r="EF27">
        <f>AVERAGE('Raw Values'!EV27:EX27)/'Average totals'!H27</f>
        <v>0</v>
      </c>
      <c r="EG27">
        <f>AVERAGE('Raw Values'!EW27:EY27)/'Average totals'!I27</f>
        <v>0</v>
      </c>
      <c r="EH27">
        <f>AVERAGE('Raw Values'!EX27:EZ27)/'Average totals'!J27</f>
        <v>0</v>
      </c>
      <c r="EI27">
        <f>AVERAGE('Raw Values'!EY27:FA27)/'Average totals'!K27</f>
        <v>0</v>
      </c>
      <c r="EJ27">
        <f>AVERAGE('Raw Values'!EZ27:FB27)/'Average totals'!L27</f>
        <v>0</v>
      </c>
      <c r="EK27">
        <f>AVERAGE('Raw Values'!FA27:FC27)/'Average totals'!M27</f>
        <v>0</v>
      </c>
      <c r="EL27">
        <f>AVERAGE('Raw Values'!FB27:FD27)/'Average totals'!N27</f>
        <v>0</v>
      </c>
      <c r="EM27">
        <f>AVERAGE('Raw Values'!FC27:FE27)/'Average totals'!O27</f>
        <v>0</v>
      </c>
      <c r="EN27">
        <f>AVERAGE('Raw Values'!FD27:FF27)/'Average totals'!P27</f>
        <v>0</v>
      </c>
      <c r="EO27">
        <f>AVERAGE('Raw Values'!FE27:FG27)/'Average totals'!Q27</f>
        <v>0</v>
      </c>
      <c r="EP27">
        <f>AVERAGE('Raw Values'!FH27:FJ27)/'Average totals'!B27</f>
        <v>9.6146879588067086E-2</v>
      </c>
      <c r="EQ27">
        <f>AVERAGE('Raw Values'!FI27:FK27)/'Average totals'!C27</f>
        <v>0.11087140337491659</v>
      </c>
      <c r="ER27">
        <f>AVERAGE('Raw Values'!FJ27:FL27)/'Average totals'!D27</f>
        <v>0.11846693169389853</v>
      </c>
      <c r="ES27">
        <f>AVERAGE('Raw Values'!FK27:FM27)/'Average totals'!E27</f>
        <v>0.11219114213889253</v>
      </c>
      <c r="ET27">
        <f>AVERAGE('Raw Values'!FL27:FN27)/'Average totals'!F27</f>
        <v>9.2496555988224941E-2</v>
      </c>
      <c r="EU27">
        <f>AVERAGE('Raw Values'!FM27:FO27)/'Average totals'!G27</f>
        <v>7.6694207719566643E-2</v>
      </c>
      <c r="EV27">
        <f>AVERAGE('Raw Values'!FN27:FP27)/'Average totals'!H27</f>
        <v>7.8380189957209537E-2</v>
      </c>
      <c r="EW27">
        <f>AVERAGE('Raw Values'!FO27:FQ27)/'Average totals'!I27</f>
        <v>8.119133937547407E-2</v>
      </c>
      <c r="EX27">
        <f>AVERAGE('Raw Values'!FP27:FR27)/'Average totals'!J27</f>
        <v>8.0464851991143699E-2</v>
      </c>
      <c r="EY27">
        <f>AVERAGE('Raw Values'!FQ27:FS27)/'Average totals'!K27</f>
        <v>7.3425355030306186E-2</v>
      </c>
      <c r="EZ27">
        <f>AVERAGE('Raw Values'!FR27:FT27)/'Average totals'!L27</f>
        <v>6.98985039193709E-2</v>
      </c>
      <c r="FA27">
        <f>AVERAGE('Raw Values'!FS27:FU27)/'Average totals'!M27</f>
        <v>7.8596917269133218E-2</v>
      </c>
      <c r="FB27">
        <f>AVERAGE('Raw Values'!FT27:FV27)/'Average totals'!N27</f>
        <v>6.2958056978409421E-2</v>
      </c>
      <c r="FC27">
        <f>AVERAGE('Raw Values'!FU27:FW27)/'Average totals'!O27</f>
        <v>5.557289478860044E-2</v>
      </c>
      <c r="FD27">
        <f>AVERAGE('Raw Values'!FV27:FX27)/'Average totals'!P27</f>
        <v>3.6279090170879727E-2</v>
      </c>
      <c r="FE27">
        <f>AVERAGE('Raw Values'!FW27:FY27)/'Average totals'!Q27</f>
        <v>4.8519373353491789E-2</v>
      </c>
    </row>
    <row r="28" spans="1:161" x14ac:dyDescent="0.2">
      <c r="A28" t="str">
        <f>'1997_totals_newvars'!A28</f>
        <v>MONTANA</v>
      </c>
      <c r="B28">
        <f>AVERAGE('Raw Values'!B28:D28)/'Average totals'!B28</f>
        <v>0.13349493266659265</v>
      </c>
      <c r="C28">
        <f>AVERAGE('Raw Values'!C28:E28)/'Average totals'!C28</f>
        <v>0.14038074760096667</v>
      </c>
      <c r="D28">
        <f>AVERAGE('Raw Values'!D28:F28)/'Average totals'!D28</f>
        <v>0.11433607693081424</v>
      </c>
      <c r="E28">
        <f>AVERAGE('Raw Values'!E28:G28)/'Average totals'!E28</f>
        <v>0.10590866738077265</v>
      </c>
      <c r="F28">
        <f>AVERAGE('Raw Values'!F28:H28)/'Average totals'!F28</f>
        <v>8.9337829795891915E-2</v>
      </c>
      <c r="G28">
        <f>AVERAGE('Raw Values'!G28:I28)/'Average totals'!G28</f>
        <v>0.10914116927216565</v>
      </c>
      <c r="H28">
        <f>AVERAGE('Raw Values'!H28:J28)/'Average totals'!H28</f>
        <v>0.11177617822880959</v>
      </c>
      <c r="I28">
        <f>AVERAGE('Raw Values'!I28:K28)/'Average totals'!I28</f>
        <v>0.1205534058975231</v>
      </c>
      <c r="J28">
        <f>AVERAGE('Raw Values'!J28:L28)/'Average totals'!J28</f>
        <v>0.11146428741159488</v>
      </c>
      <c r="K28">
        <f>AVERAGE('Raw Values'!K28:M28)/'Average totals'!K28</f>
        <v>0.11615428193969726</v>
      </c>
      <c r="L28">
        <f>AVERAGE('Raw Values'!L28:N28)/'Average totals'!L28</f>
        <v>0.11764469914548771</v>
      </c>
      <c r="M28">
        <f>AVERAGE('Raw Values'!M28:O28)/'Average totals'!M28</f>
        <v>0.10828430829436704</v>
      </c>
      <c r="N28">
        <f>AVERAGE('Raw Values'!N28:P28)/'Average totals'!N28</f>
        <v>0.11066582578637164</v>
      </c>
      <c r="O28">
        <f>AVERAGE('Raw Values'!O28:Q28)/'Average totals'!O28</f>
        <v>0.12597422908328965</v>
      </c>
      <c r="P28">
        <f>AVERAGE('Raw Values'!P28:R28)/'Average totals'!P28</f>
        <v>0.14913703964276259</v>
      </c>
      <c r="Q28">
        <f>AVERAGE('Raw Values'!Q28:S28)/'Average totals'!Q28</f>
        <v>0.14496241639159899</v>
      </c>
      <c r="R28">
        <f>AVERAGE('Raw Values'!T28:V28)/'Average totals'!B28</f>
        <v>0.55159569698092392</v>
      </c>
      <c r="S28">
        <f>AVERAGE('Raw Values'!U28:W28)/'Average totals'!C28</f>
        <v>0.46881494393515183</v>
      </c>
      <c r="T28">
        <f>AVERAGE('Raw Values'!V28:X28)/'Average totals'!D28</f>
        <v>0.39762148552867765</v>
      </c>
      <c r="U28">
        <f>AVERAGE('Raw Values'!W28:Y28)/'Average totals'!E28</f>
        <v>0.4062123648506204</v>
      </c>
      <c r="V28">
        <f>AVERAGE('Raw Values'!X28:Z28)/'Average totals'!F28</f>
        <v>0.42662969001944234</v>
      </c>
      <c r="W28">
        <f>AVERAGE('Raw Values'!Y28:AA28)/'Average totals'!G28</f>
        <v>0.43581074094096384</v>
      </c>
      <c r="X28">
        <f>AVERAGE('Raw Values'!Z28:AB28)/'Average totals'!H28</f>
        <v>0.43566939468130805</v>
      </c>
      <c r="Y28">
        <f>AVERAGE('Raw Values'!AA28:AC28)/'Average totals'!I28</f>
        <v>0.39415029703545401</v>
      </c>
      <c r="Z28">
        <f>AVERAGE('Raw Values'!AB28:AD28)/'Average totals'!J28</f>
        <v>0.3437304970048512</v>
      </c>
      <c r="AA28">
        <f>AVERAGE('Raw Values'!AC28:AE28)/'Average totals'!K28</f>
        <v>0.30352280128104742</v>
      </c>
      <c r="AB28">
        <f>AVERAGE('Raw Values'!AD28:AF28)/'Average totals'!L28</f>
        <v>0.29936598248656465</v>
      </c>
      <c r="AC28">
        <f>AVERAGE('Raw Values'!AE28:AG28)/'Average totals'!M28</f>
        <v>0.31173369062273543</v>
      </c>
      <c r="AD28">
        <f>AVERAGE('Raw Values'!AF28:AH28)/'Average totals'!N28</f>
        <v>0.31478359135659711</v>
      </c>
      <c r="AE28">
        <f>AVERAGE('Raw Values'!AG28:AI28)/'Average totals'!O28</f>
        <v>0.30083967249937293</v>
      </c>
      <c r="AF28">
        <f>AVERAGE('Raw Values'!AH28:AJ28)/'Average totals'!P28</f>
        <v>0.28830384352582794</v>
      </c>
      <c r="AG28">
        <f>AVERAGE('Raw Values'!AI28:AK28)/'Average totals'!Q28</f>
        <v>0.28695358334668153</v>
      </c>
      <c r="AH28">
        <f>AVERAGE('Raw Values'!AL28:AN28)/'Average totals'!B28</f>
        <v>0.153754899980099</v>
      </c>
      <c r="AI28">
        <f>AVERAGE('Raw Values'!AM28:AO28)/'Average totals'!C28</f>
        <v>0.17903713371459387</v>
      </c>
      <c r="AJ28">
        <f>AVERAGE('Raw Values'!AN28:AP28)/'Average totals'!D28</f>
        <v>0.199921875003819</v>
      </c>
      <c r="AK28">
        <f>AVERAGE('Raw Values'!AO28:AQ28)/'Average totals'!E28</f>
        <v>0.14148816764552846</v>
      </c>
      <c r="AL28">
        <f>AVERAGE('Raw Values'!AP28:AR28)/'Average totals'!F28</f>
        <v>0.14613948542501809</v>
      </c>
      <c r="AM28">
        <f>AVERAGE('Raw Values'!AQ28:AS28)/'Average totals'!G28</f>
        <v>0.12649532197071647</v>
      </c>
      <c r="AN28">
        <f>AVERAGE('Raw Values'!AR28:AT28)/'Average totals'!H28</f>
        <v>0.10860546432651985</v>
      </c>
      <c r="AO28">
        <f>AVERAGE('Raw Values'!AS28:AU28)/'Average totals'!I28</f>
        <v>8.8198447960385104E-2</v>
      </c>
      <c r="AP28">
        <f>AVERAGE('Raw Values'!AT28:AV28)/'Average totals'!J28</f>
        <v>0.12941622599967656</v>
      </c>
      <c r="AQ28">
        <f>AVERAGE('Raw Values'!AU28:AW28)/'Average totals'!K28</f>
        <v>0.16989292492211502</v>
      </c>
      <c r="AR28">
        <f>AVERAGE('Raw Values'!AV28:AX28)/'Average totals'!L28</f>
        <v>0.18656357568915016</v>
      </c>
      <c r="AS28">
        <f>AVERAGE('Raw Values'!AW28:AY28)/'Average totals'!M28</f>
        <v>0.17707099577021065</v>
      </c>
      <c r="AT28">
        <f>AVERAGE('Raw Values'!AX28:AZ28)/'Average totals'!N28</f>
        <v>0.1790413781482644</v>
      </c>
      <c r="AU28">
        <f>AVERAGE('Raw Values'!AY28:BA28)/'Average totals'!O28</f>
        <v>0.19024342511428188</v>
      </c>
      <c r="AV28">
        <f>AVERAGE('Raw Values'!AZ28:BB28)/'Average totals'!P28</f>
        <v>0.19983601166135265</v>
      </c>
      <c r="AW28">
        <f>AVERAGE('Raw Values'!BA28:BC28)/'Average totals'!Q28</f>
        <v>0.20094660086045379</v>
      </c>
      <c r="AX28">
        <f>AVERAGE('Raw Values'!BD28:BF28)/'Average totals'!B28</f>
        <v>5.5988481686184005E-2</v>
      </c>
      <c r="AY28">
        <f>AVERAGE('Raw Values'!BE28:BG28)/'Average totals'!C28</f>
        <v>5.3454355267894632E-2</v>
      </c>
      <c r="AZ28">
        <f>AVERAGE('Raw Values'!BF28:BH28)/'Average totals'!D28</f>
        <v>3.3482430639515698E-2</v>
      </c>
      <c r="BA28">
        <f>AVERAGE('Raw Values'!BG28:BI28)/'Average totals'!E28</f>
        <v>3.4627679253909527E-2</v>
      </c>
      <c r="BB28">
        <f>AVERAGE('Raw Values'!BH28:BJ28)/'Average totals'!F28</f>
        <v>2.1166462096013878E-2</v>
      </c>
      <c r="BC28">
        <f>AVERAGE('Raw Values'!BI28:BK28)/'Average totals'!G28</f>
        <v>2.8191802276318571E-2</v>
      </c>
      <c r="BD28">
        <f>AVERAGE('Raw Values'!BJ28:BL28)/'Average totals'!H28</f>
        <v>2.4118302182382177E-2</v>
      </c>
      <c r="BE28">
        <f>AVERAGE('Raw Values'!BK28:BM28)/'Average totals'!I28</f>
        <v>3.5880023398464918E-2</v>
      </c>
      <c r="BF28">
        <f>AVERAGE('Raw Values'!BL28:BN28)/'Average totals'!J28</f>
        <v>4.7073280450679808E-2</v>
      </c>
      <c r="BG28">
        <f>AVERAGE('Raw Values'!BM28:BO28)/'Average totals'!K28</f>
        <v>4.5036583596052157E-2</v>
      </c>
      <c r="BH28">
        <f>AVERAGE('Raw Values'!BN28:BP28)/'Average totals'!L28</f>
        <v>4.0339634383114692E-2</v>
      </c>
      <c r="BI28">
        <f>AVERAGE('Raw Values'!BO28:BQ28)/'Average totals'!M28</f>
        <v>3.3030051184225979E-2</v>
      </c>
      <c r="BJ28">
        <f>AVERAGE('Raw Values'!BP28:BR28)/'Average totals'!N28</f>
        <v>3.6968593975699127E-2</v>
      </c>
      <c r="BK28">
        <f>AVERAGE('Raw Values'!BQ28:BS28)/'Average totals'!O28</f>
        <v>3.2667561212490544E-2</v>
      </c>
      <c r="BL28">
        <f>AVERAGE('Raw Values'!BR28:BT28)/'Average totals'!P28</f>
        <v>2.9846053028883789E-2</v>
      </c>
      <c r="BM28">
        <f>AVERAGE('Raw Values'!BS28:BU28)/'Average totals'!Q28</f>
        <v>2.6217836664416357E-2</v>
      </c>
      <c r="BN28">
        <f>AVERAGE('Raw Values'!BV28:BX28)/'Average totals'!B28</f>
        <v>0</v>
      </c>
      <c r="BO28">
        <f>AVERAGE('Raw Values'!BW28:BY28)/'Average totals'!C28</f>
        <v>0</v>
      </c>
      <c r="BP28">
        <f>AVERAGE('Raw Values'!BX28:BZ28)/'Average totals'!D28</f>
        <v>0</v>
      </c>
      <c r="BQ28">
        <f>AVERAGE('Raw Values'!BY28:CA28)/'Average totals'!E28</f>
        <v>1.0350211891349126E-5</v>
      </c>
      <c r="BR28">
        <f>AVERAGE('Raw Values'!BZ28:CB28)/'Average totals'!F28</f>
        <v>9.7423875029952958E-6</v>
      </c>
      <c r="BS28">
        <f>AVERAGE('Raw Values'!CA28:CC28)/'Average totals'!G28</f>
        <v>1.0506210165671325E-5</v>
      </c>
      <c r="BT28">
        <f>AVERAGE('Raw Values'!CB28:CD28)/'Average totals'!H28</f>
        <v>2.3478451359087139E-3</v>
      </c>
      <c r="BU28">
        <f>AVERAGE('Raw Values'!CC28:CE28)/'Average totals'!I28</f>
        <v>5.1499848636352838E-3</v>
      </c>
      <c r="BV28">
        <f>AVERAGE('Raw Values'!CD28:CF28)/'Average totals'!J28</f>
        <v>7.5962496689570922E-3</v>
      </c>
      <c r="BW28">
        <f>AVERAGE('Raw Values'!CE28:CG28)/'Average totals'!K28</f>
        <v>7.7865341330273629E-3</v>
      </c>
      <c r="BX28">
        <f>AVERAGE('Raw Values'!CF28:CH28)/'Average totals'!L28</f>
        <v>7.4368927817525859E-3</v>
      </c>
      <c r="BY28">
        <f>AVERAGE('Raw Values'!CG28:CI28)/'Average totals'!M28</f>
        <v>8.9773986572886343E-3</v>
      </c>
      <c r="BZ28">
        <f>AVERAGE('Raw Values'!CH28:CJ28)/'Average totals'!N28</f>
        <v>1.0215364665689033E-2</v>
      </c>
      <c r="CA28">
        <f>AVERAGE('Raw Values'!CI28:CK28)/'Average totals'!O28</f>
        <v>1.1851334907938889E-2</v>
      </c>
      <c r="CB28">
        <f>AVERAGE('Raw Values'!CJ28:CL28)/'Average totals'!P28</f>
        <v>1.1840836235290062E-2</v>
      </c>
      <c r="CC28">
        <f>AVERAGE('Raw Values'!CK28:CM28)/'Average totals'!Q28</f>
        <v>1.4331450974768132E-2</v>
      </c>
      <c r="CD28">
        <f>AVERAGE('Raw Values'!CN28:CP28)/'Average totals'!B28</f>
        <v>0</v>
      </c>
      <c r="CE28">
        <f>AVERAGE('Raw Values'!CO28:CQ28)/'Average totals'!C28</f>
        <v>1.3516123814713208E-2</v>
      </c>
      <c r="CF28">
        <f>AVERAGE('Raw Values'!CP28:CR28)/'Average totals'!D28</f>
        <v>4.9760220439824317E-2</v>
      </c>
      <c r="CG28">
        <f>AVERAGE('Raw Values'!CQ28:CS28)/'Average totals'!E28</f>
        <v>7.330325910214841E-2</v>
      </c>
      <c r="CH28">
        <f>AVERAGE('Raw Values'!CR28:CT28)/'Average totals'!F28</f>
        <v>7.548562586714555E-2</v>
      </c>
      <c r="CI28">
        <f>AVERAGE('Raw Values'!CS28:CU28)/'Average totals'!G28</f>
        <v>6.4261239731433745E-2</v>
      </c>
      <c r="CJ28">
        <f>AVERAGE('Raw Values'!CT28:CV28)/'Average totals'!H28</f>
        <v>6.6176463533169125E-2</v>
      </c>
      <c r="CK28">
        <f>AVERAGE('Raw Values'!CU28:CW28)/'Average totals'!I28</f>
        <v>7.6556701816244688E-2</v>
      </c>
      <c r="CL28">
        <f>AVERAGE('Raw Values'!CV28:CX28)/'Average totals'!J28</f>
        <v>7.3136524272751718E-2</v>
      </c>
      <c r="CM28">
        <f>AVERAGE('Raw Values'!CW28:CY28)/'Average totals'!K28</f>
        <v>7.1986938757600927E-2</v>
      </c>
      <c r="CN28">
        <f>AVERAGE('Raw Values'!CX28:CZ28)/'Average totals'!L28</f>
        <v>7.2152480986105161E-2</v>
      </c>
      <c r="CO28">
        <f>AVERAGE('Raw Values'!CY28:DA28)/'Average totals'!M28</f>
        <v>7.2656906267751967E-2</v>
      </c>
      <c r="CP28">
        <f>AVERAGE('Raw Values'!CZ28:DB28)/'Average totals'!N28</f>
        <v>6.809803133886784E-2</v>
      </c>
      <c r="CQ28">
        <f>AVERAGE('Raw Values'!DA28:DC28)/'Average totals'!O28</f>
        <v>6.5114096688167769E-2</v>
      </c>
      <c r="CR28">
        <f>AVERAGE('Raw Values'!DB28:DD28)/'Average totals'!P28</f>
        <v>6.3928368655026782E-2</v>
      </c>
      <c r="CS28">
        <f>AVERAGE('Raw Values'!DC28:DE28)/'Average totals'!Q28</f>
        <v>6.9570887026022946E-2</v>
      </c>
      <c r="CT28">
        <f>AVERAGE('Raw Values'!DF28:DH28)/'Average totals'!B28</f>
        <v>0</v>
      </c>
      <c r="CU28">
        <f>AVERAGE('Raw Values'!DG28:DI28)/'Average totals'!C28</f>
        <v>0</v>
      </c>
      <c r="CV28">
        <f>AVERAGE('Raw Values'!DH28:DJ28)/'Average totals'!D28</f>
        <v>2.8550618485751076E-3</v>
      </c>
      <c r="CW28">
        <f>AVERAGE('Raw Values'!DI28:DK28)/'Average totals'!E28</f>
        <v>1.5213983463331911E-3</v>
      </c>
      <c r="CX28">
        <f>AVERAGE('Raw Values'!DJ28:DL28)/'Average totals'!F28</f>
        <v>4.3822915194348354E-3</v>
      </c>
      <c r="CY28">
        <f>AVERAGE('Raw Values'!DK28:DM28)/'Average totals'!G28</f>
        <v>3.6902853082717217E-3</v>
      </c>
      <c r="CZ28">
        <f>AVERAGE('Raw Values'!DL28:DN28)/'Average totals'!H28</f>
        <v>1.0146009474556629E-2</v>
      </c>
      <c r="DA28">
        <f>AVERAGE('Raw Values'!DM28:DO28)/'Average totals'!I28</f>
        <v>1.390440498880428E-2</v>
      </c>
      <c r="DB28">
        <f>AVERAGE('Raw Values'!DN28:DP28)/'Average totals'!J28</f>
        <v>1.532223191258774E-2</v>
      </c>
      <c r="DC28">
        <f>AVERAGE('Raw Values'!DO28:DQ28)/'Average totals'!K28</f>
        <v>1.30302584438687E-2</v>
      </c>
      <c r="DD28">
        <f>AVERAGE('Raw Values'!DP28:DR28)/'Average totals'!L28</f>
        <v>6.4757206363419834E-3</v>
      </c>
      <c r="DE28">
        <f>AVERAGE('Raw Values'!DQ28:DS28)/'Average totals'!M28</f>
        <v>3.5028799531377475E-3</v>
      </c>
      <c r="DF28">
        <f>AVERAGE('Raw Values'!DR28:DT28)/'Average totals'!N28</f>
        <v>9.4366427630365962E-4</v>
      </c>
      <c r="DG28">
        <f>AVERAGE('Raw Values'!DS28:DU28)/'Average totals'!O28</f>
        <v>9.1865693191351945E-4</v>
      </c>
      <c r="DH28">
        <f>AVERAGE('Raw Values'!DT28:DV28)/'Average totals'!P28</f>
        <v>3.9875161049715278E-5</v>
      </c>
      <c r="DI28">
        <f>AVERAGE('Raw Values'!DU28:DW28)/'Average totals'!Q28</f>
        <v>0</v>
      </c>
      <c r="DJ28">
        <f>AVERAGE('Raw Values'!DX28:DZ28)/'Average totals'!B28</f>
        <v>2.5218526898280996E-2</v>
      </c>
      <c r="DK28">
        <f>AVERAGE('Raw Values'!DY28:EA28)/'Average totals'!C28</f>
        <v>4.744735517163888E-2</v>
      </c>
      <c r="DL28">
        <f>AVERAGE('Raw Values'!DZ28:EB28)/'Average totals'!D28</f>
        <v>6.5851341914047415E-2</v>
      </c>
      <c r="DM28">
        <f>AVERAGE('Raw Values'!EA28:EC28)/'Average totals'!E28</f>
        <v>6.5982600807350689E-2</v>
      </c>
      <c r="DN28">
        <f>AVERAGE('Raw Values'!EB28:ED28)/'Average totals'!F28</f>
        <v>6.0210887227149332E-2</v>
      </c>
      <c r="DO28">
        <f>AVERAGE('Raw Values'!EC28:EE28)/'Average totals'!G28</f>
        <v>5.3102735748311466E-2</v>
      </c>
      <c r="DP28">
        <f>AVERAGE('Raw Values'!ED28:EF28)/'Average totals'!H28</f>
        <v>4.6613411767790339E-2</v>
      </c>
      <c r="DQ28">
        <f>AVERAGE('Raw Values'!EE28:EG28)/'Average totals'!I28</f>
        <v>3.9684342518507297E-2</v>
      </c>
      <c r="DR28">
        <f>AVERAGE('Raw Values'!EF28:EH28)/'Average totals'!J28</f>
        <v>3.8983465449804647E-2</v>
      </c>
      <c r="DS28">
        <f>AVERAGE('Raw Values'!EG28:EI28)/'Average totals'!K28</f>
        <v>4.0194510847361357E-2</v>
      </c>
      <c r="DT28">
        <f>AVERAGE('Raw Values'!EH28:EJ28)/'Average totals'!L28</f>
        <v>3.9708334006214333E-2</v>
      </c>
      <c r="DU28">
        <f>AVERAGE('Raw Values'!EI28:EK28)/'Average totals'!M28</f>
        <v>3.8077155473159097E-2</v>
      </c>
      <c r="DV28">
        <f>AVERAGE('Raw Values'!EJ28:EL28)/'Average totals'!N28</f>
        <v>3.6598305459331883E-2</v>
      </c>
      <c r="DW28">
        <f>AVERAGE('Raw Values'!EK28:EM28)/'Average totals'!O28</f>
        <v>3.7652181013360937E-2</v>
      </c>
      <c r="DX28">
        <f>AVERAGE('Raw Values'!EL28:EN28)/'Average totals'!P28</f>
        <v>4.0561185585972992E-2</v>
      </c>
      <c r="DY28">
        <f>AVERAGE('Raw Values'!EM28:EO28)/'Average totals'!Q28</f>
        <v>4.4733796289899062E-2</v>
      </c>
      <c r="DZ28">
        <f>AVERAGE('Raw Values'!EP28:ER28)/'Average totals'!B28</f>
        <v>0</v>
      </c>
      <c r="EA28">
        <f>AVERAGE('Raw Values'!EQ28:ES28)/'Average totals'!C28</f>
        <v>0</v>
      </c>
      <c r="EB28">
        <f>AVERAGE('Raw Values'!ER28:ET28)/'Average totals'!D28</f>
        <v>0</v>
      </c>
      <c r="EC28">
        <f>AVERAGE('Raw Values'!ES28:EU28)/'Average totals'!E28</f>
        <v>0</v>
      </c>
      <c r="ED28">
        <f>AVERAGE('Raw Values'!ET28:EV28)/'Average totals'!F28</f>
        <v>0</v>
      </c>
      <c r="EE28">
        <f>AVERAGE('Raw Values'!EU28:EW28)/'Average totals'!G28</f>
        <v>0</v>
      </c>
      <c r="EF28">
        <f>AVERAGE('Raw Values'!EV28:EX28)/'Average totals'!H28</f>
        <v>0</v>
      </c>
      <c r="EG28">
        <f>AVERAGE('Raw Values'!EW28:EY28)/'Average totals'!I28</f>
        <v>0</v>
      </c>
      <c r="EH28">
        <f>AVERAGE('Raw Values'!EX28:EZ28)/'Average totals'!J28</f>
        <v>0</v>
      </c>
      <c r="EI28">
        <f>AVERAGE('Raw Values'!EY28:FA28)/'Average totals'!K28</f>
        <v>0</v>
      </c>
      <c r="EJ28">
        <f>AVERAGE('Raw Values'!EZ28:FB28)/'Average totals'!L28</f>
        <v>0</v>
      </c>
      <c r="EK28">
        <f>AVERAGE('Raw Values'!FA28:FC28)/'Average totals'!M28</f>
        <v>0</v>
      </c>
      <c r="EL28">
        <f>AVERAGE('Raw Values'!FB28:FD28)/'Average totals'!N28</f>
        <v>0</v>
      </c>
      <c r="EM28">
        <f>AVERAGE('Raw Values'!FC28:FE28)/'Average totals'!O28</f>
        <v>0</v>
      </c>
      <c r="EN28">
        <f>AVERAGE('Raw Values'!FD28:FF28)/'Average totals'!P28</f>
        <v>0</v>
      </c>
      <c r="EO28">
        <f>AVERAGE('Raw Values'!FE28:FG28)/'Average totals'!Q28</f>
        <v>0</v>
      </c>
      <c r="EP28">
        <f>AVERAGE('Raw Values'!FH28:FJ28)/'Average totals'!B28</f>
        <v>7.9947461787919324E-2</v>
      </c>
      <c r="EQ28">
        <f>AVERAGE('Raw Values'!FI28:FK28)/'Average totals'!C28</f>
        <v>9.7349340495040917E-2</v>
      </c>
      <c r="ER28">
        <f>AVERAGE('Raw Values'!FJ28:FL28)/'Average totals'!D28</f>
        <v>0.13617150769472661</v>
      </c>
      <c r="ES28">
        <f>AVERAGE('Raw Values'!FK28:FM28)/'Average totals'!E28</f>
        <v>0.17094551240144534</v>
      </c>
      <c r="ET28">
        <f>AVERAGE('Raw Values'!FL28:FN28)/'Average totals'!F28</f>
        <v>0.1766379856624011</v>
      </c>
      <c r="EU28">
        <f>AVERAGE('Raw Values'!FM28:FO28)/'Average totals'!G28</f>
        <v>0.17929619854165293</v>
      </c>
      <c r="EV28">
        <f>AVERAGE('Raw Values'!FN28:FP28)/'Average totals'!H28</f>
        <v>0.19454693066955558</v>
      </c>
      <c r="EW28">
        <f>AVERAGE('Raw Values'!FO28:FQ28)/'Average totals'!I28</f>
        <v>0.2259223915209814</v>
      </c>
      <c r="EX28">
        <f>AVERAGE('Raw Values'!FP28:FR28)/'Average totals'!J28</f>
        <v>0.2332772378290964</v>
      </c>
      <c r="EY28">
        <f>AVERAGE('Raw Values'!FQ28:FS28)/'Average totals'!K28</f>
        <v>0.23239516607922983</v>
      </c>
      <c r="EZ28">
        <f>AVERAGE('Raw Values'!FR28:FT28)/'Average totals'!L28</f>
        <v>0.23031267988526877</v>
      </c>
      <c r="FA28">
        <f>AVERAGE('Raw Values'!FS28:FU28)/'Average totals'!M28</f>
        <v>0.24666661377712343</v>
      </c>
      <c r="FB28">
        <f>AVERAGE('Raw Values'!FT28:FV28)/'Average totals'!N28</f>
        <v>0.24268524499287533</v>
      </c>
      <c r="FC28">
        <f>AVERAGE('Raw Values'!FU28:FW28)/'Average totals'!O28</f>
        <v>0.23473884254918378</v>
      </c>
      <c r="FD28">
        <f>AVERAGE('Raw Values'!FV28:FX28)/'Average totals'!P28</f>
        <v>0.21650678650383351</v>
      </c>
      <c r="FE28">
        <f>AVERAGE('Raw Values'!FW28:FY28)/'Average totals'!Q28</f>
        <v>0.21228342844615922</v>
      </c>
    </row>
    <row r="29" spans="1:161" x14ac:dyDescent="0.2">
      <c r="A29" t="str">
        <f>'1997_totals_newvars'!A29</f>
        <v>NEBRASKA</v>
      </c>
      <c r="B29">
        <f>AVERAGE('Raw Values'!B29:D29)/'Average totals'!B29</f>
        <v>0.22290690274259814</v>
      </c>
      <c r="C29">
        <f>AVERAGE('Raw Values'!C29:E29)/'Average totals'!C29</f>
        <v>0.19750392233128297</v>
      </c>
      <c r="D29">
        <f>AVERAGE('Raw Values'!D29:F29)/'Average totals'!D29</f>
        <v>0.15886259814026948</v>
      </c>
      <c r="E29">
        <f>AVERAGE('Raw Values'!E29:G29)/'Average totals'!E29</f>
        <v>0.11327612108226774</v>
      </c>
      <c r="F29">
        <f>AVERAGE('Raw Values'!F29:H29)/'Average totals'!F29</f>
        <v>7.7036911629513288E-2</v>
      </c>
      <c r="G29">
        <f>AVERAGE('Raw Values'!G29:I29)/'Average totals'!G29</f>
        <v>4.1137227167542312E-2</v>
      </c>
      <c r="H29">
        <f>AVERAGE('Raw Values'!H29:J29)/'Average totals'!H29</f>
        <v>4.1579195124418086E-2</v>
      </c>
      <c r="I29">
        <f>AVERAGE('Raw Values'!I29:K29)/'Average totals'!I29</f>
        <v>4.6294545334471034E-2</v>
      </c>
      <c r="J29">
        <f>AVERAGE('Raw Values'!J29:L29)/'Average totals'!J29</f>
        <v>5.4901107252841662E-2</v>
      </c>
      <c r="K29">
        <f>AVERAGE('Raw Values'!K29:M29)/'Average totals'!K29</f>
        <v>4.7377619123319024E-2</v>
      </c>
      <c r="L29">
        <f>AVERAGE('Raw Values'!L29:N29)/'Average totals'!L29</f>
        <v>4.3424326435025119E-2</v>
      </c>
      <c r="M29">
        <f>AVERAGE('Raw Values'!M29:O29)/'Average totals'!M29</f>
        <v>4.5301435276667336E-2</v>
      </c>
      <c r="N29">
        <f>AVERAGE('Raw Values'!N29:P29)/'Average totals'!N29</f>
        <v>4.5286102592111091E-2</v>
      </c>
      <c r="O29">
        <f>AVERAGE('Raw Values'!O29:Q29)/'Average totals'!O29</f>
        <v>4.2361496680688754E-2</v>
      </c>
      <c r="P29">
        <f>AVERAGE('Raw Values'!P29:R29)/'Average totals'!P29</f>
        <v>3.8719670525398257E-2</v>
      </c>
      <c r="Q29">
        <f>AVERAGE('Raw Values'!Q29:S29)/'Average totals'!Q29</f>
        <v>3.5733675676326786E-2</v>
      </c>
      <c r="R29">
        <f>AVERAGE('Raw Values'!T29:V29)/'Average totals'!B29</f>
        <v>0.62031115447058427</v>
      </c>
      <c r="S29">
        <f>AVERAGE('Raw Values'!U29:W29)/'Average totals'!C29</f>
        <v>0.5640795745110091</v>
      </c>
      <c r="T29">
        <f>AVERAGE('Raw Values'!V29:X29)/'Average totals'!D29</f>
        <v>0.5513455206690927</v>
      </c>
      <c r="U29">
        <f>AVERAGE('Raw Values'!W29:Y29)/'Average totals'!E29</f>
        <v>0.53088549633390114</v>
      </c>
      <c r="V29">
        <f>AVERAGE('Raw Values'!X29:Z29)/'Average totals'!F29</f>
        <v>0.60146250644423038</v>
      </c>
      <c r="W29">
        <f>AVERAGE('Raw Values'!Y29:AA29)/'Average totals'!G29</f>
        <v>0.63507678963563652</v>
      </c>
      <c r="X29">
        <f>AVERAGE('Raw Values'!Z29:AB29)/'Average totals'!H29</f>
        <v>0.64846240688367429</v>
      </c>
      <c r="Y29">
        <f>AVERAGE('Raw Values'!AA29:AC29)/'Average totals'!I29</f>
        <v>0.63414260497991282</v>
      </c>
      <c r="Z29">
        <f>AVERAGE('Raw Values'!AB29:AD29)/'Average totals'!J29</f>
        <v>0.51193936144342189</v>
      </c>
      <c r="AA29">
        <f>AVERAGE('Raw Values'!AC29:AE29)/'Average totals'!K29</f>
        <v>0.3866623522515526</v>
      </c>
      <c r="AB29">
        <f>AVERAGE('Raw Values'!AD29:AF29)/'Average totals'!L29</f>
        <v>0.27335192115875012</v>
      </c>
      <c r="AC29">
        <f>AVERAGE('Raw Values'!AE29:AG29)/'Average totals'!M29</f>
        <v>0.24485458063385687</v>
      </c>
      <c r="AD29">
        <f>AVERAGE('Raw Values'!AF29:AH29)/'Average totals'!N29</f>
        <v>0.24642278729443204</v>
      </c>
      <c r="AE29">
        <f>AVERAGE('Raw Values'!AG29:AI29)/'Average totals'!O29</f>
        <v>0.24050354218916753</v>
      </c>
      <c r="AF29">
        <f>AVERAGE('Raw Values'!AH29:AJ29)/'Average totals'!P29</f>
        <v>0.2246910243021247</v>
      </c>
      <c r="AG29">
        <f>AVERAGE('Raw Values'!AI29:AK29)/'Average totals'!Q29</f>
        <v>0.21778096448272383</v>
      </c>
      <c r="AH29">
        <f>AVERAGE('Raw Values'!AL29:AN29)/'Average totals'!B29</f>
        <v>5.216030111888656E-2</v>
      </c>
      <c r="AI29">
        <f>AVERAGE('Raw Values'!AM29:AO29)/'Average totals'!C29</f>
        <v>0.10547359641555844</v>
      </c>
      <c r="AJ29">
        <f>AVERAGE('Raw Values'!AN29:AP29)/'Average totals'!D29</f>
        <v>0.15474145196865996</v>
      </c>
      <c r="AK29">
        <f>AVERAGE('Raw Values'!AO29:AQ29)/'Average totals'!E29</f>
        <v>0.19380104172748325</v>
      </c>
      <c r="AL29">
        <f>AVERAGE('Raw Values'!AP29:AR29)/'Average totals'!F29</f>
        <v>0.18613327312206526</v>
      </c>
      <c r="AM29">
        <f>AVERAGE('Raw Values'!AQ29:AS29)/'Average totals'!G29</f>
        <v>0.16846291384322082</v>
      </c>
      <c r="AN29">
        <f>AVERAGE('Raw Values'!AR29:AT29)/'Average totals'!H29</f>
        <v>0.1703721024796476</v>
      </c>
      <c r="AO29">
        <f>AVERAGE('Raw Values'!AS29:AU29)/'Average totals'!I29</f>
        <v>0.16235089328283958</v>
      </c>
      <c r="AP29">
        <f>AVERAGE('Raw Values'!AT29:AV29)/'Average totals'!J29</f>
        <v>0.17362911200956052</v>
      </c>
      <c r="AQ29">
        <f>AVERAGE('Raw Values'!AU29:AW29)/'Average totals'!K29</f>
        <v>0.18009407409158049</v>
      </c>
      <c r="AR29">
        <f>AVERAGE('Raw Values'!AV29:AX29)/'Average totals'!L29</f>
        <v>0.19837723948420488</v>
      </c>
      <c r="AS29">
        <f>AVERAGE('Raw Values'!AW29:AY29)/'Average totals'!M29</f>
        <v>0.20435983911011746</v>
      </c>
      <c r="AT29">
        <f>AVERAGE('Raw Values'!AX29:AZ29)/'Average totals'!N29</f>
        <v>0.19866594259188425</v>
      </c>
      <c r="AU29">
        <f>AVERAGE('Raw Values'!AY29:BA29)/'Average totals'!O29</f>
        <v>0.19886374572091522</v>
      </c>
      <c r="AV29">
        <f>AVERAGE('Raw Values'!AZ29:BB29)/'Average totals'!P29</f>
        <v>0.20260281040637898</v>
      </c>
      <c r="AW29">
        <f>AVERAGE('Raw Values'!BA29:BC29)/'Average totals'!Q29</f>
        <v>0.21003557680667295</v>
      </c>
      <c r="AX29">
        <f>AVERAGE('Raw Values'!BD29:BF29)/'Average totals'!B29</f>
        <v>0</v>
      </c>
      <c r="AY29">
        <f>AVERAGE('Raw Values'!BE29:BG29)/'Average totals'!C29</f>
        <v>0</v>
      </c>
      <c r="AZ29">
        <f>AVERAGE('Raw Values'!BF29:BH29)/'Average totals'!D29</f>
        <v>0</v>
      </c>
      <c r="BA29">
        <f>AVERAGE('Raw Values'!BG29:BI29)/'Average totals'!E29</f>
        <v>0</v>
      </c>
      <c r="BB29">
        <f>AVERAGE('Raw Values'!BH29:BJ29)/'Average totals'!F29</f>
        <v>0</v>
      </c>
      <c r="BC29">
        <f>AVERAGE('Raw Values'!BI29:BK29)/'Average totals'!G29</f>
        <v>4.0842832780147486E-3</v>
      </c>
      <c r="BD29">
        <f>AVERAGE('Raw Values'!BJ29:BL29)/'Average totals'!H29</f>
        <v>4.1305615389315925E-3</v>
      </c>
      <c r="BE29">
        <f>AVERAGE('Raw Values'!BK29:BM29)/'Average totals'!I29</f>
        <v>3.9361008854571951E-3</v>
      </c>
      <c r="BF29">
        <f>AVERAGE('Raw Values'!BL29:BN29)/'Average totals'!J29</f>
        <v>1.7109636706564527E-2</v>
      </c>
      <c r="BG29">
        <f>AVERAGE('Raw Values'!BM29:BO29)/'Average totals'!K29</f>
        <v>1.6927046870067956E-2</v>
      </c>
      <c r="BH29">
        <f>AVERAGE('Raw Values'!BN29:BP29)/'Average totals'!L29</f>
        <v>1.7448822842541241E-2</v>
      </c>
      <c r="BI29">
        <f>AVERAGE('Raw Values'!BO29:BQ29)/'Average totals'!M29</f>
        <v>2.6416607338112736E-3</v>
      </c>
      <c r="BJ29">
        <f>AVERAGE('Raw Values'!BP29:BR29)/'Average totals'!N29</f>
        <v>1.4526818215002934E-2</v>
      </c>
      <c r="BK29">
        <f>AVERAGE('Raw Values'!BQ29:BS29)/'Average totals'!O29</f>
        <v>1.9693675013098415E-2</v>
      </c>
      <c r="BL29">
        <f>AVERAGE('Raw Values'!BR29:BT29)/'Average totals'!P29</f>
        <v>2.5122922351127105E-2</v>
      </c>
      <c r="BM29">
        <f>AVERAGE('Raw Values'!BS29:BU29)/'Average totals'!Q29</f>
        <v>4.17723576741151E-2</v>
      </c>
      <c r="BN29">
        <f>AVERAGE('Raw Values'!BV29:BX29)/'Average totals'!B29</f>
        <v>0</v>
      </c>
      <c r="BO29">
        <f>AVERAGE('Raw Values'!BW29:BY29)/'Average totals'!C29</f>
        <v>0</v>
      </c>
      <c r="BP29">
        <f>AVERAGE('Raw Values'!BX29:BZ29)/'Average totals'!D29</f>
        <v>0</v>
      </c>
      <c r="BQ29">
        <f>AVERAGE('Raw Values'!BY29:CA29)/'Average totals'!E29</f>
        <v>0</v>
      </c>
      <c r="BR29">
        <f>AVERAGE('Raw Values'!BZ29:CB29)/'Average totals'!F29</f>
        <v>0</v>
      </c>
      <c r="BS29">
        <f>AVERAGE('Raw Values'!CA29:CC29)/'Average totals'!G29</f>
        <v>0</v>
      </c>
      <c r="BT29">
        <f>AVERAGE('Raw Values'!CB29:CD29)/'Average totals'!H29</f>
        <v>0</v>
      </c>
      <c r="BU29">
        <f>AVERAGE('Raw Values'!CC29:CE29)/'Average totals'!I29</f>
        <v>4.9817710587352364E-4</v>
      </c>
      <c r="BV29">
        <f>AVERAGE('Raw Values'!CD29:CF29)/'Average totals'!J29</f>
        <v>2.6317667890518901E-2</v>
      </c>
      <c r="BW29">
        <f>AVERAGE('Raw Values'!CE29:CG29)/'Average totals'!K29</f>
        <v>2.5754762438259526E-2</v>
      </c>
      <c r="BX29">
        <f>AVERAGE('Raw Values'!CF29:CH29)/'Average totals'!L29</f>
        <v>2.5894844220872119E-2</v>
      </c>
      <c r="BY29">
        <f>AVERAGE('Raw Values'!CG29:CI29)/'Average totals'!M29</f>
        <v>2.4460236514744632E-3</v>
      </c>
      <c r="BZ29">
        <f>AVERAGE('Raw Values'!CH29:CJ29)/'Average totals'!N29</f>
        <v>1.8922962306677433E-3</v>
      </c>
      <c r="CA29">
        <f>AVERAGE('Raw Values'!CI29:CK29)/'Average totals'!O29</f>
        <v>1.9611649392687275E-3</v>
      </c>
      <c r="CB29">
        <f>AVERAGE('Raw Values'!CJ29:CL29)/'Average totals'!P29</f>
        <v>2.2728664358291021E-3</v>
      </c>
      <c r="CC29">
        <f>AVERAGE('Raw Values'!CK29:CM29)/'Average totals'!Q29</f>
        <v>2.410113535207422E-3</v>
      </c>
      <c r="CD29">
        <f>AVERAGE('Raw Values'!CN29:CP29)/'Average totals'!B29</f>
        <v>0</v>
      </c>
      <c r="CE29">
        <f>AVERAGE('Raw Values'!CO29:CQ29)/'Average totals'!C29</f>
        <v>0</v>
      </c>
      <c r="CF29">
        <f>AVERAGE('Raw Values'!CP29:CR29)/'Average totals'!D29</f>
        <v>0</v>
      </c>
      <c r="CG29">
        <f>AVERAGE('Raw Values'!CQ29:CS29)/'Average totals'!E29</f>
        <v>0</v>
      </c>
      <c r="CH29">
        <f>AVERAGE('Raw Values'!CR29:CT29)/'Average totals'!F29</f>
        <v>0</v>
      </c>
      <c r="CI29">
        <f>AVERAGE('Raw Values'!CS29:CU29)/'Average totals'!G29</f>
        <v>1.2161819633031446E-2</v>
      </c>
      <c r="CJ29">
        <f>AVERAGE('Raw Values'!CT29:CV29)/'Average totals'!H29</f>
        <v>1.2299622969355021E-2</v>
      </c>
      <c r="CK29">
        <f>AVERAGE('Raw Values'!CU29:CW29)/'Average totals'!I29</f>
        <v>1.1720575133469701E-2</v>
      </c>
      <c r="CL29">
        <f>AVERAGE('Raw Values'!CV29:CX29)/'Average totals'!J29</f>
        <v>0</v>
      </c>
      <c r="CM29">
        <f>AVERAGE('Raw Values'!CW29:CY29)/'Average totals'!K29</f>
        <v>0</v>
      </c>
      <c r="CN29">
        <f>AVERAGE('Raw Values'!CX29:CZ29)/'Average totals'!L29</f>
        <v>0</v>
      </c>
      <c r="CO29">
        <f>AVERAGE('Raw Values'!CY29:DA29)/'Average totals'!M29</f>
        <v>0</v>
      </c>
      <c r="CP29">
        <f>AVERAGE('Raw Values'!CZ29:DB29)/'Average totals'!N29</f>
        <v>0</v>
      </c>
      <c r="CQ29">
        <f>AVERAGE('Raw Values'!DA29:DC29)/'Average totals'!O29</f>
        <v>0</v>
      </c>
      <c r="CR29">
        <f>AVERAGE('Raw Values'!DB29:DD29)/'Average totals'!P29</f>
        <v>0</v>
      </c>
      <c r="CS29">
        <f>AVERAGE('Raw Values'!DC29:DE29)/'Average totals'!Q29</f>
        <v>0</v>
      </c>
      <c r="CT29">
        <f>AVERAGE('Raw Values'!DF29:DH29)/'Average totals'!B29</f>
        <v>0</v>
      </c>
      <c r="CU29">
        <f>AVERAGE('Raw Values'!DG29:DI29)/'Average totals'!C29</f>
        <v>0</v>
      </c>
      <c r="CV29">
        <f>AVERAGE('Raw Values'!DH29:DJ29)/'Average totals'!D29</f>
        <v>0</v>
      </c>
      <c r="CW29">
        <f>AVERAGE('Raw Values'!DI29:DK29)/'Average totals'!E29</f>
        <v>0</v>
      </c>
      <c r="CX29">
        <f>AVERAGE('Raw Values'!DJ29:DL29)/'Average totals'!F29</f>
        <v>0</v>
      </c>
      <c r="CY29">
        <f>AVERAGE('Raw Values'!DK29:DM29)/'Average totals'!G29</f>
        <v>0</v>
      </c>
      <c r="CZ29">
        <f>AVERAGE('Raw Values'!DL29:DN29)/'Average totals'!H29</f>
        <v>0</v>
      </c>
      <c r="DA29">
        <f>AVERAGE('Raw Values'!DM29:DO29)/'Average totals'!I29</f>
        <v>0</v>
      </c>
      <c r="DB29">
        <f>AVERAGE('Raw Values'!DN29:DP29)/'Average totals'!J29</f>
        <v>0</v>
      </c>
      <c r="DC29">
        <f>AVERAGE('Raw Values'!DO29:DQ29)/'Average totals'!K29</f>
        <v>1.7841231966853374E-2</v>
      </c>
      <c r="DD29">
        <f>AVERAGE('Raw Values'!DP29:DR29)/'Average totals'!L29</f>
        <v>1.7614350309717114E-2</v>
      </c>
      <c r="DE29">
        <f>AVERAGE('Raw Values'!DQ29:DS29)/'Average totals'!M29</f>
        <v>1.8145557380269052E-2</v>
      </c>
      <c r="DF29">
        <f>AVERAGE('Raw Values'!DR29:DT29)/'Average totals'!N29</f>
        <v>0</v>
      </c>
      <c r="DG29">
        <f>AVERAGE('Raw Values'!DS29:DU29)/'Average totals'!O29</f>
        <v>0</v>
      </c>
      <c r="DH29">
        <f>AVERAGE('Raw Values'!DT29:DV29)/'Average totals'!P29</f>
        <v>0</v>
      </c>
      <c r="DI29">
        <f>AVERAGE('Raw Values'!DU29:DW29)/'Average totals'!Q29</f>
        <v>0</v>
      </c>
      <c r="DJ29">
        <f>AVERAGE('Raw Values'!DX29:DZ29)/'Average totals'!B29</f>
        <v>0</v>
      </c>
      <c r="DK29">
        <f>AVERAGE('Raw Values'!DY29:EA29)/'Average totals'!C29</f>
        <v>0</v>
      </c>
      <c r="DL29">
        <f>AVERAGE('Raw Values'!DZ29:EB29)/'Average totals'!D29</f>
        <v>0</v>
      </c>
      <c r="DM29">
        <f>AVERAGE('Raw Values'!EA29:EC29)/'Average totals'!E29</f>
        <v>1.7583112475454077E-2</v>
      </c>
      <c r="DN29">
        <f>AVERAGE('Raw Values'!EB29:ED29)/'Average totals'!F29</f>
        <v>1.7613749433717955E-2</v>
      </c>
      <c r="DO29">
        <f>AVERAGE('Raw Values'!EC29:EE29)/'Average totals'!G29</f>
        <v>1.5941607341544952E-2</v>
      </c>
      <c r="DP29">
        <f>AVERAGE('Raw Values'!ED29:EF29)/'Average totals'!H29</f>
        <v>0</v>
      </c>
      <c r="DQ29">
        <f>AVERAGE('Raw Values'!EE29:EG29)/'Average totals'!I29</f>
        <v>0</v>
      </c>
      <c r="DR29">
        <f>AVERAGE('Raw Values'!EF29:EH29)/'Average totals'!J29</f>
        <v>0</v>
      </c>
      <c r="DS29">
        <f>AVERAGE('Raw Values'!EG29:EI29)/'Average totals'!K29</f>
        <v>0</v>
      </c>
      <c r="DT29">
        <f>AVERAGE('Raw Values'!EH29:EJ29)/'Average totals'!L29</f>
        <v>0</v>
      </c>
      <c r="DU29">
        <f>AVERAGE('Raw Values'!EI29:EK29)/'Average totals'!M29</f>
        <v>0</v>
      </c>
      <c r="DV29">
        <f>AVERAGE('Raw Values'!EJ29:EL29)/'Average totals'!N29</f>
        <v>0</v>
      </c>
      <c r="DW29">
        <f>AVERAGE('Raw Values'!EK29:EM29)/'Average totals'!O29</f>
        <v>0</v>
      </c>
      <c r="DX29">
        <f>AVERAGE('Raw Values'!EL29:EN29)/'Average totals'!P29</f>
        <v>0</v>
      </c>
      <c r="DY29">
        <f>AVERAGE('Raw Values'!EM29:EO29)/'Average totals'!Q29</f>
        <v>0</v>
      </c>
      <c r="DZ29">
        <f>AVERAGE('Raw Values'!EP29:ER29)/'Average totals'!B29</f>
        <v>0</v>
      </c>
      <c r="EA29">
        <f>AVERAGE('Raw Values'!EQ29:ES29)/'Average totals'!C29</f>
        <v>0</v>
      </c>
      <c r="EB29">
        <f>AVERAGE('Raw Values'!ER29:ET29)/'Average totals'!D29</f>
        <v>0</v>
      </c>
      <c r="EC29">
        <f>AVERAGE('Raw Values'!ES29:EU29)/'Average totals'!E29</f>
        <v>0</v>
      </c>
      <c r="ED29">
        <f>AVERAGE('Raw Values'!ET29:EV29)/'Average totals'!F29</f>
        <v>0</v>
      </c>
      <c r="EE29">
        <f>AVERAGE('Raw Values'!EU29:EW29)/'Average totals'!G29</f>
        <v>0</v>
      </c>
      <c r="EF29">
        <f>AVERAGE('Raw Values'!EV29:EX29)/'Average totals'!H29</f>
        <v>0</v>
      </c>
      <c r="EG29">
        <f>AVERAGE('Raw Values'!EW29:EY29)/'Average totals'!I29</f>
        <v>0</v>
      </c>
      <c r="EH29">
        <f>AVERAGE('Raw Values'!EX29:EZ29)/'Average totals'!J29</f>
        <v>7.1785587144869364E-2</v>
      </c>
      <c r="EI29">
        <f>AVERAGE('Raw Values'!EY29:FA29)/'Average totals'!K29</f>
        <v>0.15123277261347318</v>
      </c>
      <c r="EJ29">
        <f>AVERAGE('Raw Values'!EZ29:FB29)/'Average totals'!L29</f>
        <v>0.23560520742122884</v>
      </c>
      <c r="EK29">
        <f>AVERAGE('Raw Values'!FA29:FC29)/'Average totals'!M29</f>
        <v>0.27847245587562686</v>
      </c>
      <c r="EL29">
        <f>AVERAGE('Raw Values'!FB29:FD29)/'Average totals'!N29</f>
        <v>0.28061743434012082</v>
      </c>
      <c r="EM29">
        <f>AVERAGE('Raw Values'!FC29:FE29)/'Average totals'!O29</f>
        <v>0.2939892876142004</v>
      </c>
      <c r="EN29">
        <f>AVERAGE('Raw Values'!FD29:FF29)/'Average totals'!P29</f>
        <v>0.30425084786566553</v>
      </c>
      <c r="EO29">
        <f>AVERAGE('Raw Values'!FE29:FG29)/'Average totals'!Q29</f>
        <v>0.32409854718632108</v>
      </c>
      <c r="EP29">
        <f>AVERAGE('Raw Values'!FH29:FJ29)/'Average totals'!B29</f>
        <v>0.1046216416679311</v>
      </c>
      <c r="EQ29">
        <f>AVERAGE('Raw Values'!FI29:FK29)/'Average totals'!C29</f>
        <v>0.13294290674214948</v>
      </c>
      <c r="ER29">
        <f>AVERAGE('Raw Values'!FJ29:FL29)/'Average totals'!D29</f>
        <v>0.13505042922197794</v>
      </c>
      <c r="ES29">
        <f>AVERAGE('Raw Values'!FK29:FM29)/'Average totals'!E29</f>
        <v>0.14445422838089386</v>
      </c>
      <c r="ET29">
        <f>AVERAGE('Raw Values'!FL29:FN29)/'Average totals'!F29</f>
        <v>0.11775355937047305</v>
      </c>
      <c r="EU29">
        <f>AVERAGE('Raw Values'!FM29:FO29)/'Average totals'!G29</f>
        <v>0.12313535910100928</v>
      </c>
      <c r="EV29">
        <f>AVERAGE('Raw Values'!FN29:FP29)/'Average totals'!H29</f>
        <v>0.12315611100397354</v>
      </c>
      <c r="EW29">
        <f>AVERAGE('Raw Values'!FO29:FQ29)/'Average totals'!I29</f>
        <v>0.14105710327797619</v>
      </c>
      <c r="EX29">
        <f>AVERAGE('Raw Values'!FP29:FR29)/'Average totals'!J29</f>
        <v>0.14431752755222307</v>
      </c>
      <c r="EY29">
        <f>AVERAGE('Raw Values'!FQ29:FS29)/'Average totals'!K29</f>
        <v>0.1741101406448938</v>
      </c>
      <c r="EZ29">
        <f>AVERAGE('Raw Values'!FR29:FT29)/'Average totals'!L29</f>
        <v>0.1882832881276606</v>
      </c>
      <c r="FA29">
        <f>AVERAGE('Raw Values'!FS29:FU29)/'Average totals'!M29</f>
        <v>0.20377844733817665</v>
      </c>
      <c r="FB29">
        <f>AVERAGE('Raw Values'!FT29:FV29)/'Average totals'!N29</f>
        <v>0.21258861873578117</v>
      </c>
      <c r="FC29">
        <f>AVERAGE('Raw Values'!FU29:FW29)/'Average totals'!O29</f>
        <v>0.20262708784266087</v>
      </c>
      <c r="FD29">
        <f>AVERAGE('Raw Values'!FV29:FX29)/'Average totals'!P29</f>
        <v>0.20233985811347641</v>
      </c>
      <c r="FE29">
        <f>AVERAGE('Raw Values'!FW29:FY29)/'Average totals'!Q29</f>
        <v>0.16816876463863289</v>
      </c>
    </row>
    <row r="30" spans="1:161" x14ac:dyDescent="0.2">
      <c r="A30" t="str">
        <f>'1997_totals_newvars'!A30</f>
        <v>NEVADA</v>
      </c>
      <c r="B30">
        <f>AVERAGE('Raw Values'!B30:D30)/'Average totals'!B30</f>
        <v>0.18872998156878573</v>
      </c>
      <c r="C30">
        <f>AVERAGE('Raw Values'!C30:E30)/'Average totals'!C30</f>
        <v>0.21022793569658016</v>
      </c>
      <c r="D30">
        <f>AVERAGE('Raw Values'!D30:F30)/'Average totals'!D30</f>
        <v>0.22627539732419538</v>
      </c>
      <c r="E30">
        <f>AVERAGE('Raw Values'!E30:G30)/'Average totals'!E30</f>
        <v>0.23563481875468067</v>
      </c>
      <c r="F30">
        <f>AVERAGE('Raw Values'!F30:H30)/'Average totals'!F30</f>
        <v>0.22122802727502028</v>
      </c>
      <c r="G30">
        <f>AVERAGE('Raw Values'!G30:I30)/'Average totals'!G30</f>
        <v>0.22668523800913304</v>
      </c>
      <c r="H30">
        <f>AVERAGE('Raw Values'!H30:J30)/'Average totals'!H30</f>
        <v>0.23085353716912796</v>
      </c>
      <c r="I30">
        <f>AVERAGE('Raw Values'!I30:K30)/'Average totals'!I30</f>
        <v>0.23192612030056581</v>
      </c>
      <c r="J30">
        <f>AVERAGE('Raw Values'!J30:L30)/'Average totals'!J30</f>
        <v>0.19836029808509542</v>
      </c>
      <c r="K30">
        <f>AVERAGE('Raw Values'!K30:M30)/'Average totals'!K30</f>
        <v>0.19760676481469436</v>
      </c>
      <c r="L30">
        <f>AVERAGE('Raw Values'!L30:N30)/'Average totals'!L30</f>
        <v>0.14328781861327863</v>
      </c>
      <c r="M30">
        <f>AVERAGE('Raw Values'!M30:O30)/'Average totals'!M30</f>
        <v>0.11777156796840757</v>
      </c>
      <c r="N30">
        <f>AVERAGE('Raw Values'!N30:P30)/'Average totals'!N30</f>
        <v>7.8474229285156905E-2</v>
      </c>
      <c r="O30">
        <f>AVERAGE('Raw Values'!O30:Q30)/'Average totals'!O30</f>
        <v>8.0457126357716541E-2</v>
      </c>
      <c r="P30">
        <f>AVERAGE('Raw Values'!P30:R30)/'Average totals'!P30</f>
        <v>8.5302590158608096E-2</v>
      </c>
      <c r="Q30">
        <f>AVERAGE('Raw Values'!Q30:S30)/'Average totals'!Q30</f>
        <v>9.778478519333117E-2</v>
      </c>
      <c r="R30">
        <f>AVERAGE('Raw Values'!T30:V30)/'Average totals'!B30</f>
        <v>0.49226830356789092</v>
      </c>
      <c r="S30">
        <f>AVERAGE('Raw Values'!U30:W30)/'Average totals'!C30</f>
        <v>0.43192640990889097</v>
      </c>
      <c r="T30">
        <f>AVERAGE('Raw Values'!V30:X30)/'Average totals'!D30</f>
        <v>0.40517291306618758</v>
      </c>
      <c r="U30">
        <f>AVERAGE('Raw Values'!W30:Y30)/'Average totals'!E30</f>
        <v>0.45426297386532971</v>
      </c>
      <c r="V30">
        <f>AVERAGE('Raw Values'!X30:Z30)/'Average totals'!F30</f>
        <v>0.50736801839164836</v>
      </c>
      <c r="W30">
        <f>AVERAGE('Raw Values'!Y30:AA30)/'Average totals'!G30</f>
        <v>0.52277751361843106</v>
      </c>
      <c r="X30">
        <f>AVERAGE('Raw Values'!Z30:AB30)/'Average totals'!H30</f>
        <v>0.50141178257756069</v>
      </c>
      <c r="Y30">
        <f>AVERAGE('Raw Values'!AA30:AC30)/'Average totals'!I30</f>
        <v>0.47361283634066931</v>
      </c>
      <c r="Z30">
        <f>AVERAGE('Raw Values'!AB30:AD30)/'Average totals'!J30</f>
        <v>0.47941256976652469</v>
      </c>
      <c r="AA30">
        <f>AVERAGE('Raw Values'!AC30:AE30)/'Average totals'!K30</f>
        <v>0.40562827240686011</v>
      </c>
      <c r="AB30">
        <f>AVERAGE('Raw Values'!AD30:AF30)/'Average totals'!L30</f>
        <v>0.36617563222280336</v>
      </c>
      <c r="AC30">
        <f>AVERAGE('Raw Values'!AE30:AG30)/'Average totals'!M30</f>
        <v>0.34574912259298113</v>
      </c>
      <c r="AD30">
        <f>AVERAGE('Raw Values'!AF30:AH30)/'Average totals'!N30</f>
        <v>0.3734240857121231</v>
      </c>
      <c r="AE30">
        <f>AVERAGE('Raw Values'!AG30:AI30)/'Average totals'!O30</f>
        <v>0.39891063102718272</v>
      </c>
      <c r="AF30">
        <f>AVERAGE('Raw Values'!AH30:AJ30)/'Average totals'!P30</f>
        <v>0.42941222746003388</v>
      </c>
      <c r="AG30">
        <f>AVERAGE('Raw Values'!AI30:AK30)/'Average totals'!Q30</f>
        <v>0.47742546249273116</v>
      </c>
      <c r="AH30">
        <f>AVERAGE('Raw Values'!AL30:AN30)/'Average totals'!B30</f>
        <v>2.0849341851038272E-2</v>
      </c>
      <c r="AI30">
        <f>AVERAGE('Raw Values'!AM30:AO30)/'Average totals'!C30</f>
        <v>2.9793962333525218E-2</v>
      </c>
      <c r="AJ30">
        <f>AVERAGE('Raw Values'!AN30:AP30)/'Average totals'!D30</f>
        <v>3.2900943974403365E-2</v>
      </c>
      <c r="AK30">
        <f>AVERAGE('Raw Values'!AO30:AQ30)/'Average totals'!E30</f>
        <v>3.5026091310216098E-2</v>
      </c>
      <c r="AL30">
        <f>AVERAGE('Raw Values'!AP30:AR30)/'Average totals'!F30</f>
        <v>3.9837751727021739E-2</v>
      </c>
      <c r="AM30">
        <f>AVERAGE('Raw Values'!AQ30:AS30)/'Average totals'!G30</f>
        <v>4.2752863182113944E-2</v>
      </c>
      <c r="AN30">
        <f>AVERAGE('Raw Values'!AR30:AT30)/'Average totals'!H30</f>
        <v>4.9266238036476263E-2</v>
      </c>
      <c r="AO30">
        <f>AVERAGE('Raw Values'!AS30:AU30)/'Average totals'!I30</f>
        <v>4.5264108800174549E-2</v>
      </c>
      <c r="AP30">
        <f>AVERAGE('Raw Values'!AT30:AV30)/'Average totals'!J30</f>
        <v>4.712001169201839E-2</v>
      </c>
      <c r="AQ30">
        <f>AVERAGE('Raw Values'!AU30:AW30)/'Average totals'!K30</f>
        <v>3.7391853401211171E-2</v>
      </c>
      <c r="AR30">
        <f>AVERAGE('Raw Values'!AV30:AX30)/'Average totals'!L30</f>
        <v>1.9450018858019735E-2</v>
      </c>
      <c r="AS30">
        <f>AVERAGE('Raw Values'!AW30:AY30)/'Average totals'!M30</f>
        <v>1.5841655457940463E-2</v>
      </c>
      <c r="AT30">
        <f>AVERAGE('Raw Values'!AX30:AZ30)/'Average totals'!N30</f>
        <v>7.2059025926223853E-3</v>
      </c>
      <c r="AU30">
        <f>AVERAGE('Raw Values'!AY30:BA30)/'Average totals'!O30</f>
        <v>1.0468627128888068E-2</v>
      </c>
      <c r="AV30">
        <f>AVERAGE('Raw Values'!AZ30:BB30)/'Average totals'!P30</f>
        <v>2.7524481309892782E-3</v>
      </c>
      <c r="AW30">
        <f>AVERAGE('Raw Values'!BA30:BC30)/'Average totals'!Q30</f>
        <v>2.9567643480729426E-3</v>
      </c>
      <c r="AX30">
        <f>AVERAGE('Raw Values'!BD30:BF30)/'Average totals'!B30</f>
        <v>0.26263977136480904</v>
      </c>
      <c r="AY30">
        <f>AVERAGE('Raw Values'!BE30:BG30)/'Average totals'!C30</f>
        <v>0.2432854894848214</v>
      </c>
      <c r="AZ30">
        <f>AVERAGE('Raw Values'!BF30:BH30)/'Average totals'!D30</f>
        <v>0.1852318788682363</v>
      </c>
      <c r="BA30">
        <f>AVERAGE('Raw Values'!BG30:BI30)/'Average totals'!E30</f>
        <v>9.3912538296131193E-2</v>
      </c>
      <c r="BB30">
        <f>AVERAGE('Raw Values'!BH30:BJ30)/'Average totals'!F30</f>
        <v>7.1780274246742187E-2</v>
      </c>
      <c r="BC30">
        <f>AVERAGE('Raw Values'!BI30:BK30)/'Average totals'!G30</f>
        <v>7.1128583854880842E-2</v>
      </c>
      <c r="BD30">
        <f>AVERAGE('Raw Values'!BJ30:BL30)/'Average totals'!H30</f>
        <v>9.0237010170856613E-2</v>
      </c>
      <c r="BE30">
        <f>AVERAGE('Raw Values'!BK30:BM30)/'Average totals'!I30</f>
        <v>0.1096553715208349</v>
      </c>
      <c r="BF30">
        <f>AVERAGE('Raw Values'!BL30:BN30)/'Average totals'!J30</f>
        <v>0.11605401801868688</v>
      </c>
      <c r="BG30">
        <f>AVERAGE('Raw Values'!BM30:BO30)/'Average totals'!K30</f>
        <v>0.18887426500042259</v>
      </c>
      <c r="BH30">
        <f>AVERAGE('Raw Values'!BN30:BP30)/'Average totals'!L30</f>
        <v>0.30121931089438408</v>
      </c>
      <c r="BI30">
        <f>AVERAGE('Raw Values'!BO30:BQ30)/'Average totals'!M30</f>
        <v>0.37601700993427445</v>
      </c>
      <c r="BJ30">
        <f>AVERAGE('Raw Values'!BP30:BR30)/'Average totals'!N30</f>
        <v>0.42593466008007552</v>
      </c>
      <c r="BK30">
        <f>AVERAGE('Raw Values'!BQ30:BS30)/'Average totals'!O30</f>
        <v>0.43643292234661385</v>
      </c>
      <c r="BL30">
        <f>AVERAGE('Raw Values'!BR30:BT30)/'Average totals'!P30</f>
        <v>0.43428817313321005</v>
      </c>
      <c r="BM30">
        <f>AVERAGE('Raw Values'!BS30:BU30)/'Average totals'!Q30</f>
        <v>0.39215186386945627</v>
      </c>
      <c r="BN30">
        <f>AVERAGE('Raw Values'!BV30:BX30)/'Average totals'!B30</f>
        <v>1.1743546002792564E-2</v>
      </c>
      <c r="BO30">
        <f>AVERAGE('Raw Values'!BW30:BY30)/'Average totals'!C30</f>
        <v>1.0647349520134308E-2</v>
      </c>
      <c r="BP30">
        <f>AVERAGE('Raw Values'!BX30:BZ30)/'Average totals'!D30</f>
        <v>1.0691282306659142E-2</v>
      </c>
      <c r="BQ30">
        <f>AVERAGE('Raw Values'!BY30:CA30)/'Average totals'!E30</f>
        <v>8.4803400541681501E-4</v>
      </c>
      <c r="BR30">
        <f>AVERAGE('Raw Values'!BZ30:CB30)/'Average totals'!F30</f>
        <v>7.9432105509224821E-4</v>
      </c>
      <c r="BS30">
        <f>AVERAGE('Raw Values'!CA30:CC30)/'Average totals'!G30</f>
        <v>1.3358362643613856E-3</v>
      </c>
      <c r="BT30">
        <f>AVERAGE('Raw Values'!CB30:CD30)/'Average totals'!H30</f>
        <v>2.0778243351628517E-3</v>
      </c>
      <c r="BU30">
        <f>AVERAGE('Raw Values'!CC30:CE30)/'Average totals'!I30</f>
        <v>2.2574128336734804E-3</v>
      </c>
      <c r="BV30">
        <f>AVERAGE('Raw Values'!CD30:CF30)/'Average totals'!J30</f>
        <v>1.5898734178671839E-3</v>
      </c>
      <c r="BW30">
        <f>AVERAGE('Raw Values'!CE30:CG30)/'Average totals'!K30</f>
        <v>0</v>
      </c>
      <c r="BX30">
        <f>AVERAGE('Raw Values'!CF30:CH30)/'Average totals'!L30</f>
        <v>0</v>
      </c>
      <c r="BY30">
        <f>AVERAGE('Raw Values'!CG30:CI30)/'Average totals'!M30</f>
        <v>0</v>
      </c>
      <c r="BZ30">
        <f>AVERAGE('Raw Values'!CH30:CJ30)/'Average totals'!N30</f>
        <v>0</v>
      </c>
      <c r="CA30">
        <f>AVERAGE('Raw Values'!CI30:CK30)/'Average totals'!O30</f>
        <v>0</v>
      </c>
      <c r="CB30">
        <f>AVERAGE('Raw Values'!CJ30:CL30)/'Average totals'!P30</f>
        <v>0</v>
      </c>
      <c r="CC30">
        <f>AVERAGE('Raw Values'!CK30:CM30)/'Average totals'!Q30</f>
        <v>0</v>
      </c>
      <c r="CD30">
        <f>AVERAGE('Raw Values'!CN30:CP30)/'Average totals'!B30</f>
        <v>0</v>
      </c>
      <c r="CE30">
        <f>AVERAGE('Raw Values'!CO30:CQ30)/'Average totals'!C30</f>
        <v>2.8110676889684966E-2</v>
      </c>
      <c r="CF30">
        <f>AVERAGE('Raw Values'!CP30:CR30)/'Average totals'!D30</f>
        <v>6.9396294145096765E-2</v>
      </c>
      <c r="CG30">
        <f>AVERAGE('Raw Values'!CQ30:CS30)/'Average totals'!E30</f>
        <v>9.8148453650654097E-2</v>
      </c>
      <c r="CH30">
        <f>AVERAGE('Raw Values'!CR30:CT30)/'Average totals'!F30</f>
        <v>9.0091088574745001E-2</v>
      </c>
      <c r="CI30">
        <f>AVERAGE('Raw Values'!CS30:CU30)/'Average totals'!G30</f>
        <v>7.1865135209219805E-2</v>
      </c>
      <c r="CJ30">
        <f>AVERAGE('Raw Values'!CT30:CV30)/'Average totals'!H30</f>
        <v>4.8809497274238993E-2</v>
      </c>
      <c r="CK30">
        <f>AVERAGE('Raw Values'!CU30:CW30)/'Average totals'!I30</f>
        <v>3.3399634210618319E-2</v>
      </c>
      <c r="CL30">
        <f>AVERAGE('Raw Values'!CV30:CX30)/'Average totals'!J30</f>
        <v>3.483179856732499E-2</v>
      </c>
      <c r="CM30">
        <f>AVERAGE('Raw Values'!CW30:CY30)/'Average totals'!K30</f>
        <v>5.516048544635218E-2</v>
      </c>
      <c r="CN30">
        <f>AVERAGE('Raw Values'!CX30:CZ30)/'Average totals'!L30</f>
        <v>6.7179461107299596E-2</v>
      </c>
      <c r="CO30">
        <f>AVERAGE('Raw Values'!CY30:DA30)/'Average totals'!M30</f>
        <v>5.6862307380898057E-2</v>
      </c>
      <c r="CP30">
        <f>AVERAGE('Raw Values'!CZ30:DB30)/'Average totals'!N30</f>
        <v>4.3011144693299037E-2</v>
      </c>
      <c r="CQ30">
        <f>AVERAGE('Raw Values'!DA30:DC30)/'Average totals'!O30</f>
        <v>2.2408382770214931E-2</v>
      </c>
      <c r="CR30">
        <f>AVERAGE('Raw Values'!DB30:DD30)/'Average totals'!P30</f>
        <v>1.0523260077800634E-2</v>
      </c>
      <c r="CS30">
        <f>AVERAGE('Raw Values'!DC30:DE30)/'Average totals'!Q30</f>
        <v>0</v>
      </c>
      <c r="CT30">
        <f>AVERAGE('Raw Values'!DF30:DH30)/'Average totals'!B30</f>
        <v>0</v>
      </c>
      <c r="CU30">
        <f>AVERAGE('Raw Values'!DG30:DI30)/'Average totals'!C30</f>
        <v>2.2026442181852826E-4</v>
      </c>
      <c r="CV30">
        <f>AVERAGE('Raw Values'!DH30:DJ30)/'Average totals'!D30</f>
        <v>5.2604568644577961E-4</v>
      </c>
      <c r="CW30">
        <f>AVERAGE('Raw Values'!DI30:DK30)/'Average totals'!E30</f>
        <v>7.612243837483325E-4</v>
      </c>
      <c r="CX30">
        <f>AVERAGE('Raw Values'!DJ30:DL30)/'Average totals'!F30</f>
        <v>7.3957075032678437E-4</v>
      </c>
      <c r="CY30">
        <f>AVERAGE('Raw Values'!DK30:DM30)/'Average totals'!G30</f>
        <v>6.9163238315613548E-4</v>
      </c>
      <c r="CZ30">
        <f>AVERAGE('Raw Values'!DL30:DN30)/'Average totals'!H30</f>
        <v>6.4444438438416099E-4</v>
      </c>
      <c r="DA30">
        <f>AVERAGE('Raw Values'!DM30:DO30)/'Average totals'!I30</f>
        <v>7.2870012130905166E-4</v>
      </c>
      <c r="DB30">
        <f>AVERAGE('Raw Values'!DN30:DP30)/'Average totals'!J30</f>
        <v>7.8127393278338956E-4</v>
      </c>
      <c r="DC30">
        <f>AVERAGE('Raw Values'!DO30:DQ30)/'Average totals'!K30</f>
        <v>6.2790847258357551E-4</v>
      </c>
      <c r="DD30">
        <f>AVERAGE('Raw Values'!DP30:DR30)/'Average totals'!L30</f>
        <v>2.9268887087813766E-4</v>
      </c>
      <c r="DE30">
        <f>AVERAGE('Raw Values'!DQ30:DS30)/'Average totals'!M30</f>
        <v>5.3426168296850346E-5</v>
      </c>
      <c r="DF30">
        <f>AVERAGE('Raw Values'!DR30:DT30)/'Average totals'!N30</f>
        <v>0</v>
      </c>
      <c r="DG30">
        <f>AVERAGE('Raw Values'!DS30:DU30)/'Average totals'!O30</f>
        <v>0</v>
      </c>
      <c r="DH30">
        <f>AVERAGE('Raw Values'!DT30:DV30)/'Average totals'!P30</f>
        <v>0</v>
      </c>
      <c r="DI30">
        <f>AVERAGE('Raw Values'!DU30:DW30)/'Average totals'!Q30</f>
        <v>0</v>
      </c>
      <c r="DJ30">
        <f>AVERAGE('Raw Values'!DX30:DZ30)/'Average totals'!B30</f>
        <v>6.4278516011198753E-3</v>
      </c>
      <c r="DK30">
        <f>AVERAGE('Raw Values'!DY30:EA30)/'Average totals'!C30</f>
        <v>1.4636400642211226E-2</v>
      </c>
      <c r="DL30">
        <f>AVERAGE('Raw Values'!DZ30:EB30)/'Average totals'!D30</f>
        <v>2.0306814216424759E-2</v>
      </c>
      <c r="DM30">
        <f>AVERAGE('Raw Values'!EA30:EC30)/'Average totals'!E30</f>
        <v>1.8856766890678011E-2</v>
      </c>
      <c r="DN30">
        <f>AVERAGE('Raw Values'!EB30:ED30)/'Average totals'!F30</f>
        <v>1.4038406800876146E-2</v>
      </c>
      <c r="DO30">
        <f>AVERAGE('Raw Values'!EC30:EE30)/'Average totals'!G30</f>
        <v>1.168116908609265E-2</v>
      </c>
      <c r="DP30">
        <f>AVERAGE('Raw Values'!ED30:EF30)/'Average totals'!H30</f>
        <v>1.2548633402931357E-2</v>
      </c>
      <c r="DQ30">
        <f>AVERAGE('Raw Values'!EE30:EG30)/'Average totals'!I30</f>
        <v>1.3128654995351043E-2</v>
      </c>
      <c r="DR30">
        <f>AVERAGE('Raw Values'!EF30:EH30)/'Average totals'!J30</f>
        <v>1.5115566300782524E-2</v>
      </c>
      <c r="DS30">
        <f>AVERAGE('Raw Values'!EG30:EI30)/'Average totals'!K30</f>
        <v>2.0062742153550958E-2</v>
      </c>
      <c r="DT30">
        <f>AVERAGE('Raw Values'!EH30:EJ30)/'Average totals'!L30</f>
        <v>1.9571861382969829E-2</v>
      </c>
      <c r="DU30">
        <f>AVERAGE('Raw Values'!EI30:EK30)/'Average totals'!M30</f>
        <v>1.6217265517328227E-2</v>
      </c>
      <c r="DV30">
        <f>AVERAGE('Raw Values'!EJ30:EL30)/'Average totals'!N30</f>
        <v>9.5862410491914327E-3</v>
      </c>
      <c r="DW30">
        <f>AVERAGE('Raw Values'!EK30:EM30)/'Average totals'!O30</f>
        <v>4.6023531098315475E-3</v>
      </c>
      <c r="DX30">
        <f>AVERAGE('Raw Values'!EL30:EN30)/'Average totals'!P30</f>
        <v>2.4417874058801983E-3</v>
      </c>
      <c r="DY30">
        <f>AVERAGE('Raw Values'!EM30:EO30)/'Average totals'!Q30</f>
        <v>0</v>
      </c>
      <c r="DZ30">
        <f>AVERAGE('Raw Values'!EP30:ER30)/'Average totals'!B30</f>
        <v>0</v>
      </c>
      <c r="EA30">
        <f>AVERAGE('Raw Values'!EQ30:ES30)/'Average totals'!C30</f>
        <v>0</v>
      </c>
      <c r="EB30">
        <f>AVERAGE('Raw Values'!ER30:ET30)/'Average totals'!D30</f>
        <v>0</v>
      </c>
      <c r="EC30">
        <f>AVERAGE('Raw Values'!ES30:EU30)/'Average totals'!E30</f>
        <v>0</v>
      </c>
      <c r="ED30">
        <f>AVERAGE('Raw Values'!ET30:EV30)/'Average totals'!F30</f>
        <v>0</v>
      </c>
      <c r="EE30">
        <f>AVERAGE('Raw Values'!EU30:EW30)/'Average totals'!G30</f>
        <v>0</v>
      </c>
      <c r="EF30">
        <f>AVERAGE('Raw Values'!EV30:EX30)/'Average totals'!H30</f>
        <v>0</v>
      </c>
      <c r="EG30">
        <f>AVERAGE('Raw Values'!EW30:EY30)/'Average totals'!I30</f>
        <v>0</v>
      </c>
      <c r="EH30">
        <f>AVERAGE('Raw Values'!EX30:EZ30)/'Average totals'!J30</f>
        <v>0</v>
      </c>
      <c r="EI30">
        <f>AVERAGE('Raw Values'!EY30:FA30)/'Average totals'!K30</f>
        <v>0</v>
      </c>
      <c r="EJ30">
        <f>AVERAGE('Raw Values'!EZ30:FB30)/'Average totals'!L30</f>
        <v>0</v>
      </c>
      <c r="EK30">
        <f>AVERAGE('Raw Values'!FA30:FC30)/'Average totals'!M30</f>
        <v>0</v>
      </c>
      <c r="EL30">
        <f>AVERAGE('Raw Values'!FB30:FD30)/'Average totals'!N30</f>
        <v>0</v>
      </c>
      <c r="EM30">
        <f>AVERAGE('Raw Values'!FC30:FE30)/'Average totals'!O30</f>
        <v>0</v>
      </c>
      <c r="EN30">
        <f>AVERAGE('Raw Values'!FD30:FF30)/'Average totals'!P30</f>
        <v>0</v>
      </c>
      <c r="EO30">
        <f>AVERAGE('Raw Values'!FE30:FG30)/'Average totals'!Q30</f>
        <v>0</v>
      </c>
      <c r="EP30">
        <f>AVERAGE('Raw Values'!FH30:FJ30)/'Average totals'!B30</f>
        <v>1.7341204043563527E-2</v>
      </c>
      <c r="EQ30">
        <f>AVERAGE('Raw Values'!FI30:FK30)/'Average totals'!C30</f>
        <v>3.1151511102333298E-2</v>
      </c>
      <c r="ER30">
        <f>AVERAGE('Raw Values'!FJ30:FL30)/'Average totals'!D30</f>
        <v>4.9498430412351024E-2</v>
      </c>
      <c r="ES30">
        <f>AVERAGE('Raw Values'!FK30:FM30)/'Average totals'!E30</f>
        <v>6.2549098843145148E-2</v>
      </c>
      <c r="ET30">
        <f>AVERAGE('Raw Values'!FL30:FN30)/'Average totals'!F30</f>
        <v>5.4122541178527203E-2</v>
      </c>
      <c r="EU30">
        <f>AVERAGE('Raw Values'!FM30:FO30)/'Average totals'!G30</f>
        <v>5.1082028392611119E-2</v>
      </c>
      <c r="EV30">
        <f>AVERAGE('Raw Values'!FN30:FP30)/'Average totals'!H30</f>
        <v>6.4151032649261114E-2</v>
      </c>
      <c r="EW30">
        <f>AVERAGE('Raw Values'!FO30:FQ30)/'Average totals'!I30</f>
        <v>9.0027160876803625E-2</v>
      </c>
      <c r="EX30">
        <f>AVERAGE('Raw Values'!FP30:FR30)/'Average totals'!J30</f>
        <v>0.10673459021891661</v>
      </c>
      <c r="EY30">
        <f>AVERAGE('Raw Values'!FQ30:FS30)/'Average totals'!K30</f>
        <v>9.4647708304325007E-2</v>
      </c>
      <c r="EZ30">
        <f>AVERAGE('Raw Values'!FR30:FT30)/'Average totals'!L30</f>
        <v>8.282320805036672E-2</v>
      </c>
      <c r="FA30">
        <f>AVERAGE('Raw Values'!FS30:FU30)/'Average totals'!M30</f>
        <v>7.1487644979873255E-2</v>
      </c>
      <c r="FB30">
        <f>AVERAGE('Raw Values'!FT30:FV30)/'Average totals'!N30</f>
        <v>6.2363736587531637E-2</v>
      </c>
      <c r="FC30">
        <f>AVERAGE('Raw Values'!FU30:FW30)/'Average totals'!O30</f>
        <v>4.6719957259552358E-2</v>
      </c>
      <c r="FD30">
        <f>AVERAGE('Raw Values'!FV30:FX30)/'Average totals'!P30</f>
        <v>3.5279513633477894E-2</v>
      </c>
      <c r="FE30">
        <f>AVERAGE('Raw Values'!FW30:FY30)/'Average totals'!Q30</f>
        <v>2.9681124096408464E-2</v>
      </c>
    </row>
    <row r="31" spans="1:161" x14ac:dyDescent="0.2">
      <c r="A31" t="str">
        <f>'1997_totals_newvars'!A31</f>
        <v>NEW HAMPSHIRE</v>
      </c>
      <c r="B31">
        <f>AVERAGE('Raw Values'!B31:D31)/'Average totals'!B31</f>
        <v>0.17304682716500183</v>
      </c>
      <c r="C31">
        <f>AVERAGE('Raw Values'!C31:E31)/'Average totals'!C31</f>
        <v>0.18328247594181238</v>
      </c>
      <c r="D31">
        <f>AVERAGE('Raw Values'!D31:F31)/'Average totals'!D31</f>
        <v>0.19481168106234209</v>
      </c>
      <c r="E31">
        <f>AVERAGE('Raw Values'!E31:G31)/'Average totals'!E31</f>
        <v>0.19664321616502917</v>
      </c>
      <c r="F31">
        <f>AVERAGE('Raw Values'!F31:H31)/'Average totals'!F31</f>
        <v>0.17905575248576341</v>
      </c>
      <c r="G31">
        <f>AVERAGE('Raw Values'!G31:I31)/'Average totals'!G31</f>
        <v>0.15820758389837222</v>
      </c>
      <c r="H31">
        <f>AVERAGE('Raw Values'!H31:J31)/'Average totals'!H31</f>
        <v>0.1349531597177526</v>
      </c>
      <c r="I31">
        <f>AVERAGE('Raw Values'!I31:K31)/'Average totals'!I31</f>
        <v>0.11743465798453755</v>
      </c>
      <c r="J31">
        <f>AVERAGE('Raw Values'!J31:L31)/'Average totals'!J31</f>
        <v>0.11183215284064597</v>
      </c>
      <c r="K31">
        <f>AVERAGE('Raw Values'!K31:M31)/'Average totals'!K31</f>
        <v>0.12249632084965517</v>
      </c>
      <c r="L31">
        <f>AVERAGE('Raw Values'!L31:N31)/'Average totals'!L31</f>
        <v>0.1283084661189243</v>
      </c>
      <c r="M31">
        <f>AVERAGE('Raw Values'!M31:O31)/'Average totals'!M31</f>
        <v>0.13398882746842938</v>
      </c>
      <c r="N31">
        <f>AVERAGE('Raw Values'!N31:P31)/'Average totals'!N31</f>
        <v>0.13723274485738599</v>
      </c>
      <c r="O31">
        <f>AVERAGE('Raw Values'!O31:Q31)/'Average totals'!O31</f>
        <v>0.15031891019134602</v>
      </c>
      <c r="P31">
        <f>AVERAGE('Raw Values'!P31:R31)/'Average totals'!P31</f>
        <v>0.1599204920292448</v>
      </c>
      <c r="Q31">
        <f>AVERAGE('Raw Values'!Q31:S31)/'Average totals'!Q31</f>
        <v>0.17468291498526473</v>
      </c>
      <c r="R31">
        <f>AVERAGE('Raw Values'!T31:V31)/'Average totals'!B31</f>
        <v>0.61108666900569675</v>
      </c>
      <c r="S31">
        <f>AVERAGE('Raw Values'!U31:W31)/'Average totals'!C31</f>
        <v>0.5417693863540628</v>
      </c>
      <c r="T31">
        <f>AVERAGE('Raw Values'!V31:X31)/'Average totals'!D31</f>
        <v>0.49008195148584766</v>
      </c>
      <c r="U31">
        <f>AVERAGE('Raw Values'!W31:Y31)/'Average totals'!E31</f>
        <v>0.42152601229742354</v>
      </c>
      <c r="V31">
        <f>AVERAGE('Raw Values'!X31:Z31)/'Average totals'!F31</f>
        <v>0.44738365361943616</v>
      </c>
      <c r="W31">
        <f>AVERAGE('Raw Values'!Y31:AA31)/'Average totals'!G31</f>
        <v>0.49045788941426388</v>
      </c>
      <c r="X31">
        <f>AVERAGE('Raw Values'!Z31:AB31)/'Average totals'!H31</f>
        <v>0.51999162443472902</v>
      </c>
      <c r="Y31">
        <f>AVERAGE('Raw Values'!AA31:AC31)/'Average totals'!I31</f>
        <v>0.5030201012724338</v>
      </c>
      <c r="Z31">
        <f>AVERAGE('Raw Values'!AB31:AD31)/'Average totals'!J31</f>
        <v>0.40372253233894467</v>
      </c>
      <c r="AA31">
        <f>AVERAGE('Raw Values'!AC31:AE31)/'Average totals'!K31</f>
        <v>0.32961790253432921</v>
      </c>
      <c r="AB31">
        <f>AVERAGE('Raw Values'!AD31:AF31)/'Average totals'!L31</f>
        <v>0.31117896835848707</v>
      </c>
      <c r="AC31">
        <f>AVERAGE('Raw Values'!AE31:AG31)/'Average totals'!M31</f>
        <v>0.35160566188642256</v>
      </c>
      <c r="AD31">
        <f>AVERAGE('Raw Values'!AF31:AH31)/'Average totals'!N31</f>
        <v>0.41590997978322358</v>
      </c>
      <c r="AE31">
        <f>AVERAGE('Raw Values'!AG31:AI31)/'Average totals'!O31</f>
        <v>0.41792459592232678</v>
      </c>
      <c r="AF31">
        <f>AVERAGE('Raw Values'!AH31:AJ31)/'Average totals'!P31</f>
        <v>0.39042978376230647</v>
      </c>
      <c r="AG31">
        <f>AVERAGE('Raw Values'!AI31:AK31)/'Average totals'!Q31</f>
        <v>0.35573124632279235</v>
      </c>
      <c r="AH31">
        <f>AVERAGE('Raw Values'!AL31:AN31)/'Average totals'!B31</f>
        <v>6.8229389441677543E-2</v>
      </c>
      <c r="AI31">
        <f>AVERAGE('Raw Values'!AM31:AO31)/'Average totals'!C31</f>
        <v>6.7046149645400746E-2</v>
      </c>
      <c r="AJ31">
        <f>AVERAGE('Raw Values'!AN31:AP31)/'Average totals'!D31</f>
        <v>6.776830108863946E-2</v>
      </c>
      <c r="AK31">
        <f>AVERAGE('Raw Values'!AO31:AQ31)/'Average totals'!E31</f>
        <v>6.5763390329569765E-2</v>
      </c>
      <c r="AL31">
        <f>AVERAGE('Raw Values'!AP31:AR31)/'Average totals'!F31</f>
        <v>7.0346192682377698E-2</v>
      </c>
      <c r="AM31">
        <f>AVERAGE('Raw Values'!AQ31:AS31)/'Average totals'!G31</f>
        <v>7.2191969926632515E-2</v>
      </c>
      <c r="AN31">
        <f>AVERAGE('Raw Values'!AR31:AT31)/'Average totals'!H31</f>
        <v>9.8567060766748746E-2</v>
      </c>
      <c r="AO31">
        <f>AVERAGE('Raw Values'!AS31:AU31)/'Average totals'!I31</f>
        <v>0.11342391418151371</v>
      </c>
      <c r="AP31">
        <f>AVERAGE('Raw Values'!AT31:AV31)/'Average totals'!J31</f>
        <v>0.12288141767126994</v>
      </c>
      <c r="AQ31">
        <f>AVERAGE('Raw Values'!AU31:AW31)/'Average totals'!K31</f>
        <v>0.11002664691655439</v>
      </c>
      <c r="AR31">
        <f>AVERAGE('Raw Values'!AV31:AX31)/'Average totals'!L31</f>
        <v>0.10240433794254368</v>
      </c>
      <c r="AS31">
        <f>AVERAGE('Raw Values'!AW31:AY31)/'Average totals'!M31</f>
        <v>9.6732429837061693E-2</v>
      </c>
      <c r="AT31">
        <f>AVERAGE('Raw Values'!AX31:AZ31)/'Average totals'!N31</f>
        <v>9.0482173291101961E-2</v>
      </c>
      <c r="AU31">
        <f>AVERAGE('Raw Values'!AY31:BA31)/'Average totals'!O31</f>
        <v>8.8274927816188176E-2</v>
      </c>
      <c r="AV31">
        <f>AVERAGE('Raw Values'!AZ31:BB31)/'Average totals'!P31</f>
        <v>9.3894863698662609E-2</v>
      </c>
      <c r="AW31">
        <f>AVERAGE('Raw Values'!BA31:BC31)/'Average totals'!Q31</f>
        <v>0.10996482290087262</v>
      </c>
      <c r="AX31">
        <f>AVERAGE('Raw Values'!BD31:BF31)/'Average totals'!B31</f>
        <v>0.10116334516984202</v>
      </c>
      <c r="AY31">
        <f>AVERAGE('Raw Values'!BE31:BG31)/'Average totals'!C31</f>
        <v>0.10838398261815076</v>
      </c>
      <c r="AZ31">
        <f>AVERAGE('Raw Values'!BF31:BH31)/'Average totals'!D31</f>
        <v>0.10823168021612638</v>
      </c>
      <c r="BA31">
        <f>AVERAGE('Raw Values'!BG31:BI31)/'Average totals'!E31</f>
        <v>0.1004793792479375</v>
      </c>
      <c r="BB31">
        <f>AVERAGE('Raw Values'!BH31:BJ31)/'Average totals'!F31</f>
        <v>9.3251384244222524E-2</v>
      </c>
      <c r="BC31">
        <f>AVERAGE('Raw Values'!BI31:BK31)/'Average totals'!G31</f>
        <v>8.0800687256630518E-2</v>
      </c>
      <c r="BD31">
        <f>AVERAGE('Raw Values'!BJ31:BL31)/'Average totals'!H31</f>
        <v>7.3017087506736925E-2</v>
      </c>
      <c r="BE31">
        <f>AVERAGE('Raw Values'!BK31:BM31)/'Average totals'!I31</f>
        <v>6.5780956596398446E-2</v>
      </c>
      <c r="BF31">
        <f>AVERAGE('Raw Values'!BL31:BN31)/'Average totals'!J31</f>
        <v>6.5895303892594612E-2</v>
      </c>
      <c r="BG31">
        <f>AVERAGE('Raw Values'!BM31:BO31)/'Average totals'!K31</f>
        <v>6.6861842529268647E-2</v>
      </c>
      <c r="BH31">
        <f>AVERAGE('Raw Values'!BN31:BP31)/'Average totals'!L31</f>
        <v>7.7486009736631986E-2</v>
      </c>
      <c r="BI31">
        <f>AVERAGE('Raw Values'!BO31:BQ31)/'Average totals'!M31</f>
        <v>8.2012012253972172E-2</v>
      </c>
      <c r="BJ31">
        <f>AVERAGE('Raw Values'!BP31:BR31)/'Average totals'!N31</f>
        <v>8.7952391489439369E-2</v>
      </c>
      <c r="BK31">
        <f>AVERAGE('Raw Values'!BQ31:BS31)/'Average totals'!O31</f>
        <v>7.5534725652557241E-2</v>
      </c>
      <c r="BL31">
        <f>AVERAGE('Raw Values'!BR31:BT31)/'Average totals'!P31</f>
        <v>7.2610899776995697E-2</v>
      </c>
      <c r="BM31">
        <f>AVERAGE('Raw Values'!BS31:BU31)/'Average totals'!Q31</f>
        <v>7.1786324407781738E-2</v>
      </c>
      <c r="BN31">
        <f>AVERAGE('Raw Values'!BV31:BX31)/'Average totals'!B31</f>
        <v>0</v>
      </c>
      <c r="BO31">
        <f>AVERAGE('Raw Values'!BW31:BY31)/'Average totals'!C31</f>
        <v>4.9411657246801761E-4</v>
      </c>
      <c r="BP31">
        <f>AVERAGE('Raw Values'!BX31:BZ31)/'Average totals'!D31</f>
        <v>4.7399419467621454E-3</v>
      </c>
      <c r="BQ31">
        <f>AVERAGE('Raw Values'!BY31:CA31)/'Average totals'!E31</f>
        <v>1.0911056916465876E-2</v>
      </c>
      <c r="BR31">
        <f>AVERAGE('Raw Values'!BZ31:CB31)/'Average totals'!F31</f>
        <v>2.0065076414676569E-2</v>
      </c>
      <c r="BS31">
        <f>AVERAGE('Raw Values'!CA31:CC31)/'Average totals'!G31</f>
        <v>2.3030907596347572E-2</v>
      </c>
      <c r="BT31">
        <f>AVERAGE('Raw Values'!CB31:CD31)/'Average totals'!H31</f>
        <v>2.239975979337528E-2</v>
      </c>
      <c r="BU31">
        <f>AVERAGE('Raw Values'!CC31:CE31)/'Average totals'!I31</f>
        <v>1.8848506708457901E-2</v>
      </c>
      <c r="BV31">
        <f>AVERAGE('Raw Values'!CD31:CF31)/'Average totals'!J31</f>
        <v>6.3278648068833515E-2</v>
      </c>
      <c r="BW31">
        <f>AVERAGE('Raw Values'!CE31:CG31)/'Average totals'!K31</f>
        <v>9.8746027478396461E-2</v>
      </c>
      <c r="BX31">
        <f>AVERAGE('Raw Values'!CF31:CH31)/'Average totals'!L31</f>
        <v>9.9135058089481143E-2</v>
      </c>
      <c r="BY31">
        <f>AVERAGE('Raw Values'!CG31:CI31)/'Average totals'!M31</f>
        <v>6.418726339347848E-2</v>
      </c>
      <c r="BZ31">
        <f>AVERAGE('Raw Values'!CH31:CJ31)/'Average totals'!N31</f>
        <v>2.4497042180103821E-2</v>
      </c>
      <c r="CA31">
        <f>AVERAGE('Raw Values'!CI31:CK31)/'Average totals'!O31</f>
        <v>2.8224469743207158E-2</v>
      </c>
      <c r="CB31">
        <f>AVERAGE('Raw Values'!CJ31:CL31)/'Average totals'!P31</f>
        <v>3.3881919724492705E-2</v>
      </c>
      <c r="CC31">
        <f>AVERAGE('Raw Values'!CK31:CM31)/'Average totals'!Q31</f>
        <v>5.4114955588215448E-2</v>
      </c>
      <c r="CD31">
        <f>AVERAGE('Raw Values'!CN31:CP31)/'Average totals'!B31</f>
        <v>0</v>
      </c>
      <c r="CE31">
        <f>AVERAGE('Raw Values'!CO31:CQ31)/'Average totals'!C31</f>
        <v>4.6362385514996066E-2</v>
      </c>
      <c r="CF31">
        <f>AVERAGE('Raw Values'!CP31:CR31)/'Average totals'!D31</f>
        <v>6.4420813905104984E-2</v>
      </c>
      <c r="CG31">
        <f>AVERAGE('Raw Values'!CQ31:CS31)/'Average totals'!E31</f>
        <v>0.11163256100701122</v>
      </c>
      <c r="CH31">
        <f>AVERAGE('Raw Values'!CR31:CT31)/'Average totals'!F31</f>
        <v>6.2515009721829398E-2</v>
      </c>
      <c r="CI31">
        <f>AVERAGE('Raw Values'!CS31:CU31)/'Average totals'!G31</f>
        <v>4.7973524847582008E-2</v>
      </c>
      <c r="CJ31">
        <f>AVERAGE('Raw Values'!CT31:CV31)/'Average totals'!H31</f>
        <v>1.5719381593535582E-4</v>
      </c>
      <c r="CK31">
        <f>AVERAGE('Raw Values'!CU31:CW31)/'Average totals'!I31</f>
        <v>3.6305934077642904E-2</v>
      </c>
      <c r="CL31">
        <f>AVERAGE('Raw Values'!CV31:CX31)/'Average totals'!J31</f>
        <v>5.7051792747497172E-2</v>
      </c>
      <c r="CM31">
        <f>AVERAGE('Raw Values'!CW31:CY31)/'Average totals'!K31</f>
        <v>7.6841757361311672E-2</v>
      </c>
      <c r="CN31">
        <f>AVERAGE('Raw Values'!CX31:CZ31)/'Average totals'!L31</f>
        <v>6.9646815716003105E-2</v>
      </c>
      <c r="CO31">
        <f>AVERAGE('Raw Values'!CY31:DA31)/'Average totals'!M31</f>
        <v>7.0562373026662475E-2</v>
      </c>
      <c r="CP31">
        <f>AVERAGE('Raw Values'!CZ31:DB31)/'Average totals'!N31</f>
        <v>7.6331916172500902E-2</v>
      </c>
      <c r="CQ31">
        <f>AVERAGE('Raw Values'!DA31:DC31)/'Average totals'!O31</f>
        <v>8.3658776860765685E-2</v>
      </c>
      <c r="CR31">
        <f>AVERAGE('Raw Values'!DB31:DD31)/'Average totals'!P31</f>
        <v>9.3769876998104532E-2</v>
      </c>
      <c r="CS31">
        <f>AVERAGE('Raw Values'!DC31:DE31)/'Average totals'!Q31</f>
        <v>7.9261435491551985E-2</v>
      </c>
      <c r="CT31">
        <f>AVERAGE('Raw Values'!DF31:DH31)/'Average totals'!B31</f>
        <v>0</v>
      </c>
      <c r="CU31">
        <f>AVERAGE('Raw Values'!DG31:DI31)/'Average totals'!C31</f>
        <v>0</v>
      </c>
      <c r="CV31">
        <f>AVERAGE('Raw Values'!DH31:DJ31)/'Average totals'!D31</f>
        <v>0</v>
      </c>
      <c r="CW31">
        <f>AVERAGE('Raw Values'!DI31:DK31)/'Average totals'!E31</f>
        <v>0</v>
      </c>
      <c r="CX31">
        <f>AVERAGE('Raw Values'!DJ31:DL31)/'Average totals'!F31</f>
        <v>0</v>
      </c>
      <c r="CY31">
        <f>AVERAGE('Raw Values'!DK31:DM31)/'Average totals'!G31</f>
        <v>0</v>
      </c>
      <c r="CZ31">
        <f>AVERAGE('Raw Values'!DL31:DN31)/'Average totals'!H31</f>
        <v>0</v>
      </c>
      <c r="DA31">
        <f>AVERAGE('Raw Values'!DM31:DO31)/'Average totals'!I31</f>
        <v>0</v>
      </c>
      <c r="DB31">
        <f>AVERAGE('Raw Values'!DN31:DP31)/'Average totals'!J31</f>
        <v>2.6393852709359358E-2</v>
      </c>
      <c r="DC31">
        <f>AVERAGE('Raw Values'!DO31:DQ31)/'Average totals'!K31</f>
        <v>5.5347869316934938E-2</v>
      </c>
      <c r="DD31">
        <f>AVERAGE('Raw Values'!DP31:DR31)/'Average totals'!L31</f>
        <v>6.6170515640760735E-2</v>
      </c>
      <c r="DE31">
        <f>AVERAGE('Raw Values'!DQ31:DS31)/'Average totals'!M31</f>
        <v>6.0190760176510941E-2</v>
      </c>
      <c r="DF31">
        <f>AVERAGE('Raw Values'!DR31:DT31)/'Average totals'!N31</f>
        <v>3.9022706421528552E-2</v>
      </c>
      <c r="DG31">
        <f>AVERAGE('Raw Values'!DS31:DU31)/'Average totals'!O31</f>
        <v>3.638630163206235E-2</v>
      </c>
      <c r="DH31">
        <f>AVERAGE('Raw Values'!DT31:DV31)/'Average totals'!P31</f>
        <v>3.2632914905316959E-2</v>
      </c>
      <c r="DI31">
        <f>AVERAGE('Raw Values'!DU31:DW31)/'Average totals'!Q31</f>
        <v>3.837857758574055E-2</v>
      </c>
      <c r="DJ31">
        <f>AVERAGE('Raw Values'!DX31:DZ31)/'Average totals'!B31</f>
        <v>0</v>
      </c>
      <c r="DK31">
        <f>AVERAGE('Raw Values'!DY31:EA31)/'Average totals'!C31</f>
        <v>0</v>
      </c>
      <c r="DL31">
        <f>AVERAGE('Raw Values'!DZ31:EB31)/'Average totals'!D31</f>
        <v>0</v>
      </c>
      <c r="DM31">
        <f>AVERAGE('Raw Values'!EA31:EC31)/'Average totals'!E31</f>
        <v>0</v>
      </c>
      <c r="DN31">
        <f>AVERAGE('Raw Values'!EB31:ED31)/'Average totals'!F31</f>
        <v>1.3801276939762653E-2</v>
      </c>
      <c r="DO31">
        <f>AVERAGE('Raw Values'!EC31:EE31)/'Average totals'!G31</f>
        <v>1.4025690535675496E-2</v>
      </c>
      <c r="DP31">
        <f>AVERAGE('Raw Values'!ED31:EF31)/'Average totals'!H31</f>
        <v>3.2468382202811188E-2</v>
      </c>
      <c r="DQ31">
        <f>AVERAGE('Raw Values'!EE31:EG31)/'Average totals'!I31</f>
        <v>2.4041162123812611E-2</v>
      </c>
      <c r="DR31">
        <f>AVERAGE('Raw Values'!EF31:EH31)/'Average totals'!J31</f>
        <v>3.2605135003089848E-2</v>
      </c>
      <c r="DS31">
        <f>AVERAGE('Raw Values'!EG31:EI31)/'Average totals'!K31</f>
        <v>2.5557645066403616E-2</v>
      </c>
      <c r="DT31">
        <f>AVERAGE('Raw Values'!EH31:EJ31)/'Average totals'!L31</f>
        <v>2.7476492032325415E-2</v>
      </c>
      <c r="DU31">
        <f>AVERAGE('Raw Values'!EI31:EK31)/'Average totals'!M31</f>
        <v>1.8525911915018504E-2</v>
      </c>
      <c r="DV31">
        <f>AVERAGE('Raw Values'!EJ31:EL31)/'Average totals'!N31</f>
        <v>1.2780776420636405E-2</v>
      </c>
      <c r="DW31">
        <f>AVERAGE('Raw Values'!EK31:EM31)/'Average totals'!O31</f>
        <v>9.0949146966891881E-3</v>
      </c>
      <c r="DX31">
        <f>AVERAGE('Raw Values'!EL31:EN31)/'Average totals'!P31</f>
        <v>1.2178105684357274E-2</v>
      </c>
      <c r="DY31">
        <f>AVERAGE('Raw Values'!EM31:EO31)/'Average totals'!Q31</f>
        <v>-7.2808438687261168E-4</v>
      </c>
      <c r="DZ31">
        <f>AVERAGE('Raw Values'!EP31:ER31)/'Average totals'!B31</f>
        <v>0</v>
      </c>
      <c r="EA31">
        <f>AVERAGE('Raw Values'!EQ31:ES31)/'Average totals'!C31</f>
        <v>0</v>
      </c>
      <c r="EB31">
        <f>AVERAGE('Raw Values'!ER31:ET31)/'Average totals'!D31</f>
        <v>0</v>
      </c>
      <c r="EC31">
        <f>AVERAGE('Raw Values'!ES31:EU31)/'Average totals'!E31</f>
        <v>0</v>
      </c>
      <c r="ED31">
        <f>AVERAGE('Raw Values'!ET31:EV31)/'Average totals'!F31</f>
        <v>0</v>
      </c>
      <c r="EE31">
        <f>AVERAGE('Raw Values'!EU31:EW31)/'Average totals'!G31</f>
        <v>0</v>
      </c>
      <c r="EF31">
        <f>AVERAGE('Raw Values'!EV31:EX31)/'Average totals'!H31</f>
        <v>0</v>
      </c>
      <c r="EG31">
        <f>AVERAGE('Raw Values'!EW31:EY31)/'Average totals'!I31</f>
        <v>0</v>
      </c>
      <c r="EH31">
        <f>AVERAGE('Raw Values'!EX31:EZ31)/'Average totals'!J31</f>
        <v>0</v>
      </c>
      <c r="EI31">
        <f>AVERAGE('Raw Values'!EY31:FA31)/'Average totals'!K31</f>
        <v>0</v>
      </c>
      <c r="EJ31">
        <f>AVERAGE('Raw Values'!EZ31:FB31)/'Average totals'!L31</f>
        <v>0</v>
      </c>
      <c r="EK31">
        <f>AVERAGE('Raw Values'!FA31:FC31)/'Average totals'!M31</f>
        <v>0</v>
      </c>
      <c r="EL31">
        <f>AVERAGE('Raw Values'!FB31:FD31)/'Average totals'!N31</f>
        <v>0</v>
      </c>
      <c r="EM31">
        <f>AVERAGE('Raw Values'!FC31:FE31)/'Average totals'!O31</f>
        <v>0</v>
      </c>
      <c r="EN31">
        <f>AVERAGE('Raw Values'!FD31:FF31)/'Average totals'!P31</f>
        <v>0</v>
      </c>
      <c r="EO31">
        <f>AVERAGE('Raw Values'!FE31:FG31)/'Average totals'!Q31</f>
        <v>0</v>
      </c>
      <c r="EP31">
        <f>AVERAGE('Raw Values'!FH31:FJ31)/'Average totals'!B31</f>
        <v>4.647376921778186E-2</v>
      </c>
      <c r="EQ31">
        <f>AVERAGE('Raw Values'!FI31:FK31)/'Average totals'!C31</f>
        <v>5.2661503353109131E-2</v>
      </c>
      <c r="ER31">
        <f>AVERAGE('Raw Values'!FJ31:FL31)/'Average totals'!D31</f>
        <v>6.9945630295177336E-2</v>
      </c>
      <c r="ES31">
        <f>AVERAGE('Raw Values'!FK31:FM31)/'Average totals'!E31</f>
        <v>9.3044384036562913E-2</v>
      </c>
      <c r="ET31">
        <f>AVERAGE('Raw Values'!FL31:FN31)/'Average totals'!F31</f>
        <v>0.11358165389193163</v>
      </c>
      <c r="EU31">
        <f>AVERAGE('Raw Values'!FM31:FO31)/'Average totals'!G31</f>
        <v>0.11331174652449583</v>
      </c>
      <c r="EV31">
        <f>AVERAGE('Raw Values'!FN31:FP31)/'Average totals'!H31</f>
        <v>0.11844573176191081</v>
      </c>
      <c r="EW31">
        <f>AVERAGE('Raw Values'!FO31:FQ31)/'Average totals'!I31</f>
        <v>0.12114476705520311</v>
      </c>
      <c r="EX31">
        <f>AVERAGE('Raw Values'!FP31:FR31)/'Average totals'!J31</f>
        <v>0.11633916472776497</v>
      </c>
      <c r="EY31">
        <f>AVERAGE('Raw Values'!FQ31:FS31)/'Average totals'!K31</f>
        <v>0.11450398794714586</v>
      </c>
      <c r="EZ31">
        <f>AVERAGE('Raw Values'!FR31:FT31)/'Average totals'!L31</f>
        <v>0.1181933363648425</v>
      </c>
      <c r="FA31">
        <f>AVERAGE('Raw Values'!FS31:FU31)/'Average totals'!M31</f>
        <v>0.1221947600424438</v>
      </c>
      <c r="FB31">
        <f>AVERAGE('Raw Values'!FT31:FV31)/'Average totals'!N31</f>
        <v>0.11579026938407944</v>
      </c>
      <c r="FC31">
        <f>AVERAGE('Raw Values'!FU31:FW31)/'Average totals'!O31</f>
        <v>0.1105823774848574</v>
      </c>
      <c r="FD31">
        <f>AVERAGE('Raw Values'!FV31:FX31)/'Average totals'!P31</f>
        <v>0.11068114342051884</v>
      </c>
      <c r="FE31">
        <f>AVERAGE('Raw Values'!FW31:FY31)/'Average totals'!Q31</f>
        <v>0.11680780710465311</v>
      </c>
    </row>
    <row r="32" spans="1:161" x14ac:dyDescent="0.2">
      <c r="A32" t="str">
        <f>'1997_totals_newvars'!A32</f>
        <v>NEW JERSEY</v>
      </c>
      <c r="B32">
        <f>AVERAGE('Raw Values'!B32:D32)/'Average totals'!B32</f>
        <v>0.14590744827736707</v>
      </c>
      <c r="C32">
        <f>AVERAGE('Raw Values'!C32:E32)/'Average totals'!C32</f>
        <v>0.13056779205671873</v>
      </c>
      <c r="D32">
        <f>AVERAGE('Raw Values'!D32:F32)/'Average totals'!D32</f>
        <v>0.14665409430994325</v>
      </c>
      <c r="E32">
        <f>AVERAGE('Raw Values'!E32:G32)/'Average totals'!E32</f>
        <v>0.12052714852089373</v>
      </c>
      <c r="F32">
        <f>AVERAGE('Raw Values'!F32:H32)/'Average totals'!F32</f>
        <v>0.11911762344564381</v>
      </c>
      <c r="G32">
        <f>AVERAGE('Raw Values'!G32:I32)/'Average totals'!G32</f>
        <v>8.373187172680252E-2</v>
      </c>
      <c r="H32">
        <f>AVERAGE('Raw Values'!H32:J32)/'Average totals'!H32</f>
        <v>8.0962515015584061E-2</v>
      </c>
      <c r="I32">
        <f>AVERAGE('Raw Values'!I32:K32)/'Average totals'!I32</f>
        <v>8.9184282623427522E-2</v>
      </c>
      <c r="J32">
        <f>AVERAGE('Raw Values'!J32:L32)/'Average totals'!J32</f>
        <v>9.7869945949458206E-2</v>
      </c>
      <c r="K32">
        <f>AVERAGE('Raw Values'!K32:M32)/'Average totals'!K32</f>
        <v>9.0427743238610914E-2</v>
      </c>
      <c r="L32">
        <f>AVERAGE('Raw Values'!L32:N32)/'Average totals'!L32</f>
        <v>6.8478364142572648E-2</v>
      </c>
      <c r="M32">
        <f>AVERAGE('Raw Values'!M32:O32)/'Average totals'!M32</f>
        <v>5.670774510297924E-2</v>
      </c>
      <c r="N32">
        <f>AVERAGE('Raw Values'!N32:P32)/'Average totals'!N32</f>
        <v>5.5771734038456186E-2</v>
      </c>
      <c r="O32">
        <f>AVERAGE('Raw Values'!O32:Q32)/'Average totals'!O32</f>
        <v>5.464630209194371E-2</v>
      </c>
      <c r="P32">
        <f>AVERAGE('Raw Values'!P32:R32)/'Average totals'!P32</f>
        <v>6.0124863570905018E-2</v>
      </c>
      <c r="Q32">
        <f>AVERAGE('Raw Values'!Q32:S32)/'Average totals'!Q32</f>
        <v>5.7368435776414421E-2</v>
      </c>
      <c r="R32">
        <f>AVERAGE('Raw Values'!T32:V32)/'Average totals'!B32</f>
        <v>0.51630992721298863</v>
      </c>
      <c r="S32">
        <f>AVERAGE('Raw Values'!U32:W32)/'Average totals'!C32</f>
        <v>0.4972149792492071</v>
      </c>
      <c r="T32">
        <f>AVERAGE('Raw Values'!V32:X32)/'Average totals'!D32</f>
        <v>0.43320174987374344</v>
      </c>
      <c r="U32">
        <f>AVERAGE('Raw Values'!W32:Y32)/'Average totals'!E32</f>
        <v>0.30270309750504404</v>
      </c>
      <c r="V32">
        <f>AVERAGE('Raw Values'!X32:Z32)/'Average totals'!F32</f>
        <v>0.24869049952448533</v>
      </c>
      <c r="W32">
        <f>AVERAGE('Raw Values'!Y32:AA32)/'Average totals'!G32</f>
        <v>0.24253397096351706</v>
      </c>
      <c r="X32">
        <f>AVERAGE('Raw Values'!Z32:AB32)/'Average totals'!H32</f>
        <v>0.32836046930326579</v>
      </c>
      <c r="Y32">
        <f>AVERAGE('Raw Values'!AA32:AC32)/'Average totals'!I32</f>
        <v>0.30161255142736776</v>
      </c>
      <c r="Z32">
        <f>AVERAGE('Raw Values'!AB32:AD32)/'Average totals'!J32</f>
        <v>0.2887687970218849</v>
      </c>
      <c r="AA32">
        <f>AVERAGE('Raw Values'!AC32:AE32)/'Average totals'!K32</f>
        <v>0.19260813628470111</v>
      </c>
      <c r="AB32">
        <f>AVERAGE('Raw Values'!AD32:AF32)/'Average totals'!L32</f>
        <v>0.1918977629449479</v>
      </c>
      <c r="AC32">
        <f>AVERAGE('Raw Values'!AE32:AG32)/'Average totals'!M32</f>
        <v>0.17077639966292379</v>
      </c>
      <c r="AD32">
        <f>AVERAGE('Raw Values'!AF32:AH32)/'Average totals'!N32</f>
        <v>0.16980378587428735</v>
      </c>
      <c r="AE32">
        <f>AVERAGE('Raw Values'!AG32:AI32)/'Average totals'!O32</f>
        <v>0.18133551809162743</v>
      </c>
      <c r="AF32">
        <f>AVERAGE('Raw Values'!AH32:AJ32)/'Average totals'!P32</f>
        <v>0.20369177426296278</v>
      </c>
      <c r="AG32">
        <f>AVERAGE('Raw Values'!AI32:AK32)/'Average totals'!Q32</f>
        <v>0.19819729256225707</v>
      </c>
      <c r="AH32">
        <f>AVERAGE('Raw Values'!AL32:AN32)/'Average totals'!B32</f>
        <v>0.1937762699288901</v>
      </c>
      <c r="AI32">
        <f>AVERAGE('Raw Values'!AM32:AO32)/'Average totals'!C32</f>
        <v>0.20010535880971508</v>
      </c>
      <c r="AJ32">
        <f>AVERAGE('Raw Values'!AN32:AP32)/'Average totals'!D32</f>
        <v>0.15148482805335123</v>
      </c>
      <c r="AK32">
        <f>AVERAGE('Raw Values'!AO32:AQ32)/'Average totals'!E32</f>
        <v>7.1090736832330359E-2</v>
      </c>
      <c r="AL32">
        <f>AVERAGE('Raw Values'!AP32:AR32)/'Average totals'!F32</f>
        <v>5.0945081015517799E-2</v>
      </c>
      <c r="AM32">
        <f>AVERAGE('Raw Values'!AQ32:AS32)/'Average totals'!G32</f>
        <v>5.0363235882325656E-2</v>
      </c>
      <c r="AN32">
        <f>AVERAGE('Raw Values'!AR32:AT32)/'Average totals'!H32</f>
        <v>5.7215503851845435E-2</v>
      </c>
      <c r="AO32">
        <f>AVERAGE('Raw Values'!AS32:AU32)/'Average totals'!I32</f>
        <v>6.5568582739643749E-2</v>
      </c>
      <c r="AP32">
        <f>AVERAGE('Raw Values'!AT32:AV32)/'Average totals'!J32</f>
        <v>7.4614958957723326E-2</v>
      </c>
      <c r="AQ32">
        <f>AVERAGE('Raw Values'!AU32:AW32)/'Average totals'!K32</f>
        <v>0.10292957659030158</v>
      </c>
      <c r="AR32">
        <f>AVERAGE('Raw Values'!AV32:AX32)/'Average totals'!L32</f>
        <v>9.6636201120769982E-2</v>
      </c>
      <c r="AS32">
        <f>AVERAGE('Raw Values'!AW32:AY32)/'Average totals'!M32</f>
        <v>8.2990482166245813E-2</v>
      </c>
      <c r="AT32">
        <f>AVERAGE('Raw Values'!AX32:AZ32)/'Average totals'!N32</f>
        <v>8.2868672577153676E-2</v>
      </c>
      <c r="AU32">
        <f>AVERAGE('Raw Values'!AY32:BA32)/'Average totals'!O32</f>
        <v>7.7805276213895977E-2</v>
      </c>
      <c r="AV32">
        <f>AVERAGE('Raw Values'!AZ32:BB32)/'Average totals'!P32</f>
        <v>7.4486427099530031E-2</v>
      </c>
      <c r="AW32">
        <f>AVERAGE('Raw Values'!BA32:BC32)/'Average totals'!Q32</f>
        <v>7.2021082086066085E-2</v>
      </c>
      <c r="AX32">
        <f>AVERAGE('Raw Values'!BD32:BF32)/'Average totals'!B32</f>
        <v>0</v>
      </c>
      <c r="AY32">
        <f>AVERAGE('Raw Values'!BE32:BG32)/'Average totals'!C32</f>
        <v>0</v>
      </c>
      <c r="AZ32">
        <f>AVERAGE('Raw Values'!BF32:BH32)/'Average totals'!D32</f>
        <v>2.388090038204066E-3</v>
      </c>
      <c r="BA32">
        <f>AVERAGE('Raw Values'!BG32:BI32)/'Average totals'!E32</f>
        <v>2.9818006623440949E-2</v>
      </c>
      <c r="BB32">
        <f>AVERAGE('Raw Values'!BH32:BJ32)/'Average totals'!F32</f>
        <v>2.5936671185605487E-2</v>
      </c>
      <c r="BC32">
        <f>AVERAGE('Raw Values'!BI32:BK32)/'Average totals'!G32</f>
        <v>2.2503592743369483E-2</v>
      </c>
      <c r="BD32">
        <f>AVERAGE('Raw Values'!BJ32:BL32)/'Average totals'!H32</f>
        <v>6.7527328152547621E-3</v>
      </c>
      <c r="BE32">
        <f>AVERAGE('Raw Values'!BK32:BM32)/'Average totals'!I32</f>
        <v>4.3646921242709016E-3</v>
      </c>
      <c r="BF32">
        <f>AVERAGE('Raw Values'!BL32:BN32)/'Average totals'!J32</f>
        <v>6.401583988136895E-3</v>
      </c>
      <c r="BG32">
        <f>AVERAGE('Raw Values'!BM32:BO32)/'Average totals'!K32</f>
        <v>4.4535304411627979E-3</v>
      </c>
      <c r="BH32">
        <f>AVERAGE('Raw Values'!BN32:BP32)/'Average totals'!L32</f>
        <v>7.768273369728281E-3</v>
      </c>
      <c r="BI32">
        <f>AVERAGE('Raw Values'!BO32:BQ32)/'Average totals'!M32</f>
        <v>6.769894904645881E-3</v>
      </c>
      <c r="BJ32">
        <f>AVERAGE('Raw Values'!BP32:BR32)/'Average totals'!N32</f>
        <v>6.6377094815680861E-3</v>
      </c>
      <c r="BK32">
        <f>AVERAGE('Raw Values'!BQ32:BS32)/'Average totals'!O32</f>
        <v>6.668470901515333E-3</v>
      </c>
      <c r="BL32">
        <f>AVERAGE('Raw Values'!BR32:BT32)/'Average totals'!P32</f>
        <v>6.8678611514117801E-3</v>
      </c>
      <c r="BM32">
        <f>AVERAGE('Raw Values'!BS32:BU32)/'Average totals'!Q32</f>
        <v>6.6270960840748858E-3</v>
      </c>
      <c r="BN32">
        <f>AVERAGE('Raw Values'!BV32:BX32)/'Average totals'!B32</f>
        <v>0</v>
      </c>
      <c r="BO32">
        <f>AVERAGE('Raw Values'!BW32:BY32)/'Average totals'!C32</f>
        <v>9.3236591959949767E-5</v>
      </c>
      <c r="BP32">
        <f>AVERAGE('Raw Values'!BX32:BZ32)/'Average totals'!D32</f>
        <v>5.2855295052739087E-2</v>
      </c>
      <c r="BQ32">
        <f>AVERAGE('Raw Values'!BY32:CA32)/'Average totals'!E32</f>
        <v>0.20582556839558244</v>
      </c>
      <c r="BR32">
        <f>AVERAGE('Raw Values'!BZ32:CB32)/'Average totals'!F32</f>
        <v>0.27419610692394281</v>
      </c>
      <c r="BS32">
        <f>AVERAGE('Raw Values'!CA32:CC32)/'Average totals'!G32</f>
        <v>0.32827689827085732</v>
      </c>
      <c r="BT32">
        <f>AVERAGE('Raw Values'!CB32:CD32)/'Average totals'!H32</f>
        <v>0.33303195842383837</v>
      </c>
      <c r="BU32">
        <f>AVERAGE('Raw Values'!CC32:CE32)/'Average totals'!I32</f>
        <v>0.34218296873819343</v>
      </c>
      <c r="BV32">
        <f>AVERAGE('Raw Values'!CD32:CF32)/'Average totals'!J32</f>
        <v>0.35723573711072115</v>
      </c>
      <c r="BW32">
        <f>AVERAGE('Raw Values'!CE32:CG32)/'Average totals'!K32</f>
        <v>0.37122954776868317</v>
      </c>
      <c r="BX32">
        <f>AVERAGE('Raw Values'!CF32:CH32)/'Average totals'!L32</f>
        <v>0.38537025146997234</v>
      </c>
      <c r="BY32">
        <f>AVERAGE('Raw Values'!CG32:CI32)/'Average totals'!M32</f>
        <v>0.35026999492421534</v>
      </c>
      <c r="BZ32">
        <f>AVERAGE('Raw Values'!CH32:CJ32)/'Average totals'!N32</f>
        <v>0.3473800129935502</v>
      </c>
      <c r="CA32">
        <f>AVERAGE('Raw Values'!CI32:CK32)/'Average totals'!O32</f>
        <v>0.35625128466056616</v>
      </c>
      <c r="CB32">
        <f>AVERAGE('Raw Values'!CJ32:CL32)/'Average totals'!P32</f>
        <v>0.3899699550693832</v>
      </c>
      <c r="CC32">
        <f>AVERAGE('Raw Values'!CK32:CM32)/'Average totals'!Q32</f>
        <v>0.41348622292104315</v>
      </c>
      <c r="CD32">
        <f>AVERAGE('Raw Values'!CN32:CP32)/'Average totals'!B32</f>
        <v>0</v>
      </c>
      <c r="CE32">
        <f>AVERAGE('Raw Values'!CO32:CQ32)/'Average totals'!C32</f>
        <v>0</v>
      </c>
      <c r="CF32">
        <f>AVERAGE('Raw Values'!CP32:CR32)/'Average totals'!D32</f>
        <v>1.127351269793896E-3</v>
      </c>
      <c r="CG32">
        <f>AVERAGE('Raw Values'!CQ32:CS32)/'Average totals'!E32</f>
        <v>7.6443397268347322E-3</v>
      </c>
      <c r="CH32">
        <f>AVERAGE('Raw Values'!CR32:CT32)/'Average totals'!F32</f>
        <v>1.1478290621198633E-2</v>
      </c>
      <c r="CI32">
        <f>AVERAGE('Raw Values'!CS32:CU32)/'Average totals'!G32</f>
        <v>1.8140462800036138E-2</v>
      </c>
      <c r="CJ32">
        <f>AVERAGE('Raw Values'!CT32:CV32)/'Average totals'!H32</f>
        <v>5.7924078757889096E-3</v>
      </c>
      <c r="CK32">
        <f>AVERAGE('Raw Values'!CU32:CW32)/'Average totals'!I32</f>
        <v>6.7991145591730154E-3</v>
      </c>
      <c r="CL32">
        <f>AVERAGE('Raw Values'!CV32:CX32)/'Average totals'!J32</f>
        <v>0</v>
      </c>
      <c r="CM32">
        <f>AVERAGE('Raw Values'!CW32:CY32)/'Average totals'!K32</f>
        <v>1.0629884381404133E-2</v>
      </c>
      <c r="CN32">
        <f>AVERAGE('Raw Values'!CX32:CZ32)/'Average totals'!L32</f>
        <v>6.4713039115305467E-3</v>
      </c>
      <c r="CO32">
        <f>AVERAGE('Raw Values'!CY32:DA32)/'Average totals'!M32</f>
        <v>5.4091063543876784E-3</v>
      </c>
      <c r="CP32">
        <f>AVERAGE('Raw Values'!CZ32:DB32)/'Average totals'!N32</f>
        <v>5.1043810312103545E-3</v>
      </c>
      <c r="CQ32">
        <f>AVERAGE('Raw Values'!DA32:DC32)/'Average totals'!O32</f>
        <v>5.2354937968950984E-3</v>
      </c>
      <c r="CR32">
        <f>AVERAGE('Raw Values'!DB32:DD32)/'Average totals'!P32</f>
        <v>5.5822669720343703E-3</v>
      </c>
      <c r="CS32">
        <f>AVERAGE('Raw Values'!DC32:DE32)/'Average totals'!Q32</f>
        <v>5.5525544837407145E-3</v>
      </c>
      <c r="CT32">
        <f>AVERAGE('Raw Values'!DF32:DH32)/'Average totals'!B32</f>
        <v>0</v>
      </c>
      <c r="CU32">
        <f>AVERAGE('Raw Values'!DG32:DI32)/'Average totals'!C32</f>
        <v>3.2762171737587436E-4</v>
      </c>
      <c r="CV32">
        <f>AVERAGE('Raw Values'!DH32:DJ32)/'Average totals'!D32</f>
        <v>3.4958138661214444E-4</v>
      </c>
      <c r="CW32">
        <f>AVERAGE('Raw Values'!DI32:DK32)/'Average totals'!E32</f>
        <v>2.9039916400738761E-3</v>
      </c>
      <c r="CX32">
        <f>AVERAGE('Raw Values'!DJ32:DL32)/'Average totals'!F32</f>
        <v>3.1153951058236701E-3</v>
      </c>
      <c r="CY32">
        <f>AVERAGE('Raw Values'!DK32:DM32)/'Average totals'!G32</f>
        <v>2.6845935687046943E-3</v>
      </c>
      <c r="CZ32">
        <f>AVERAGE('Raw Values'!DL32:DN32)/'Average totals'!H32</f>
        <v>2.1467264199564601E-3</v>
      </c>
      <c r="DA32">
        <f>AVERAGE('Raw Values'!DM32:DO32)/'Average totals'!I32</f>
        <v>2.1841744944197691E-3</v>
      </c>
      <c r="DB32">
        <f>AVERAGE('Raw Values'!DN32:DP32)/'Average totals'!J32</f>
        <v>2.5075457375627248E-3</v>
      </c>
      <c r="DC32">
        <f>AVERAGE('Raw Values'!DO32:DQ32)/'Average totals'!K32</f>
        <v>1.0029363171590382E-3</v>
      </c>
      <c r="DD32">
        <f>AVERAGE('Raw Values'!DP32:DR32)/'Average totals'!L32</f>
        <v>8.3851396926615477E-3</v>
      </c>
      <c r="DE32">
        <f>AVERAGE('Raw Values'!DQ32:DS32)/'Average totals'!M32</f>
        <v>2.0821565424201167E-2</v>
      </c>
      <c r="DF32">
        <f>AVERAGE('Raw Values'!DR32:DT32)/'Average totals'!N32</f>
        <v>2.1556472475132867E-2</v>
      </c>
      <c r="DG32">
        <f>AVERAGE('Raw Values'!DS32:DU32)/'Average totals'!O32</f>
        <v>1.7764592528539267E-2</v>
      </c>
      <c r="DH32">
        <f>AVERAGE('Raw Values'!DT32:DV32)/'Average totals'!P32</f>
        <v>8.4852095657533128E-3</v>
      </c>
      <c r="DI32">
        <f>AVERAGE('Raw Values'!DU32:DW32)/'Average totals'!Q32</f>
        <v>6.3140061534886225E-3</v>
      </c>
      <c r="DJ32">
        <f>AVERAGE('Raw Values'!DX32:DZ32)/'Average totals'!B32</f>
        <v>6.149449069723429E-2</v>
      </c>
      <c r="DK32">
        <f>AVERAGE('Raw Values'!DY32:EA32)/'Average totals'!C32</f>
        <v>6.9982704949676719E-2</v>
      </c>
      <c r="DL32">
        <f>AVERAGE('Raw Values'!DZ32:EB32)/'Average totals'!D32</f>
        <v>7.4673340080693124E-2</v>
      </c>
      <c r="DM32">
        <f>AVERAGE('Raw Values'!EA32:EC32)/'Average totals'!E32</f>
        <v>5.9738072862434134E-2</v>
      </c>
      <c r="DN32">
        <f>AVERAGE('Raw Values'!EB32:ED32)/'Average totals'!F32</f>
        <v>3.8915157326789268E-2</v>
      </c>
      <c r="DO32">
        <f>AVERAGE('Raw Values'!EC32:EE32)/'Average totals'!G32</f>
        <v>2.5181971232100541E-2</v>
      </c>
      <c r="DP32">
        <f>AVERAGE('Raw Values'!ED32:EF32)/'Average totals'!H32</f>
        <v>1.6191591306804819E-2</v>
      </c>
      <c r="DQ32">
        <f>AVERAGE('Raw Values'!EE32:EG32)/'Average totals'!I32</f>
        <v>1.7710256878563788E-2</v>
      </c>
      <c r="DR32">
        <f>AVERAGE('Raw Values'!EF32:EH32)/'Average totals'!J32</f>
        <v>1.8058924468259713E-2</v>
      </c>
      <c r="DS32">
        <f>AVERAGE('Raw Values'!EG32:EI32)/'Average totals'!K32</f>
        <v>1.792297456934254E-2</v>
      </c>
      <c r="DT32">
        <f>AVERAGE('Raw Values'!EH32:EJ32)/'Average totals'!L32</f>
        <v>1.5216394431352285E-2</v>
      </c>
      <c r="DU32">
        <f>AVERAGE('Raw Values'!EI32:EK32)/'Average totals'!M32</f>
        <v>1.3063571769529462E-2</v>
      </c>
      <c r="DV32">
        <f>AVERAGE('Raw Values'!EJ32:EL32)/'Average totals'!N32</f>
        <v>1.2640059343076167E-2</v>
      </c>
      <c r="DW32">
        <f>AVERAGE('Raw Values'!EK32:EM32)/'Average totals'!O32</f>
        <v>1.1884341292030958E-2</v>
      </c>
      <c r="DX32">
        <f>AVERAGE('Raw Values'!EL32:EN32)/'Average totals'!P32</f>
        <v>1.3823455843906164E-2</v>
      </c>
      <c r="DY32">
        <f>AVERAGE('Raw Values'!EM32:EO32)/'Average totals'!Q32</f>
        <v>1.3749878340000032E-2</v>
      </c>
      <c r="DZ32">
        <f>AVERAGE('Raw Values'!EP32:ER32)/'Average totals'!B32</f>
        <v>0</v>
      </c>
      <c r="EA32">
        <f>AVERAGE('Raw Values'!EQ32:ES32)/'Average totals'!C32</f>
        <v>0</v>
      </c>
      <c r="EB32">
        <f>AVERAGE('Raw Values'!ER32:ET32)/'Average totals'!D32</f>
        <v>2.9787928047303808E-2</v>
      </c>
      <c r="EC32">
        <f>AVERAGE('Raw Values'!ES32:EU32)/'Average totals'!E32</f>
        <v>6.216861438573585E-2</v>
      </c>
      <c r="ED32">
        <f>AVERAGE('Raw Values'!ET32:EV32)/'Average totals'!F32</f>
        <v>9.0746969428897414E-2</v>
      </c>
      <c r="EE32">
        <f>AVERAGE('Raw Values'!EU32:EW32)/'Average totals'!G32</f>
        <v>9.2977315548216366E-2</v>
      </c>
      <c r="EF32">
        <f>AVERAGE('Raw Values'!EV32:EX32)/'Average totals'!H32</f>
        <v>7.1467988618318004E-2</v>
      </c>
      <c r="EG32">
        <f>AVERAGE('Raw Values'!EW32:EY32)/'Average totals'!I32</f>
        <v>4.7110667603042951E-2</v>
      </c>
      <c r="EH32">
        <f>AVERAGE('Raw Values'!EX32:EZ32)/'Average totals'!J32</f>
        <v>2.1378386284868087E-2</v>
      </c>
      <c r="EI32">
        <f>AVERAGE('Raw Values'!EY32:FA32)/'Average totals'!K32</f>
        <v>5.882682477806616E-2</v>
      </c>
      <c r="EJ32">
        <f>AVERAGE('Raw Values'!EZ32:FB32)/'Average totals'!L32</f>
        <v>0.10779681714965825</v>
      </c>
      <c r="EK32">
        <f>AVERAGE('Raw Values'!FA32:FC32)/'Average totals'!M32</f>
        <v>0.19436457774287177</v>
      </c>
      <c r="EL32">
        <f>AVERAGE('Raw Values'!FB32:FD32)/'Average totals'!N32</f>
        <v>0.21173749343558132</v>
      </c>
      <c r="EM32">
        <f>AVERAGE('Raw Values'!FC32:FE32)/'Average totals'!O32</f>
        <v>0.20840825830135917</v>
      </c>
      <c r="EN32">
        <f>AVERAGE('Raw Values'!FD32:FF32)/'Average totals'!P32</f>
        <v>0.15637787633494399</v>
      </c>
      <c r="EO32">
        <f>AVERAGE('Raw Values'!FE32:FG32)/'Average totals'!Q32</f>
        <v>0.14357623693227306</v>
      </c>
      <c r="EP32">
        <f>AVERAGE('Raw Values'!FH32:FJ32)/'Average totals'!B32</f>
        <v>8.251186388351997E-2</v>
      </c>
      <c r="EQ32">
        <f>AVERAGE('Raw Values'!FI32:FK32)/'Average totals'!C32</f>
        <v>0.10170830662534659</v>
      </c>
      <c r="ER32">
        <f>AVERAGE('Raw Values'!FJ32:FL32)/'Average totals'!D32</f>
        <v>0.10747774188761595</v>
      </c>
      <c r="ES32">
        <f>AVERAGE('Raw Values'!FK32:FM32)/'Average totals'!E32</f>
        <v>0.13758042350762992</v>
      </c>
      <c r="ET32">
        <f>AVERAGE('Raw Values'!FL32:FN32)/'Average totals'!F32</f>
        <v>0.13685820542209581</v>
      </c>
      <c r="EU32">
        <f>AVERAGE('Raw Values'!FM32:FO32)/'Average totals'!G32</f>
        <v>0.13360608726407028</v>
      </c>
      <c r="EV32">
        <f>AVERAGE('Raw Values'!FN32:FP32)/'Average totals'!H32</f>
        <v>9.8078106369343304E-2</v>
      </c>
      <c r="EW32">
        <f>AVERAGE('Raw Values'!FO32:FQ32)/'Average totals'!I32</f>
        <v>0.12328270881189718</v>
      </c>
      <c r="EX32">
        <f>AVERAGE('Raw Values'!FP32:FR32)/'Average totals'!J32</f>
        <v>0.13316412048138496</v>
      </c>
      <c r="EY32">
        <f>AVERAGE('Raw Values'!FQ32:FS32)/'Average totals'!K32</f>
        <v>0.1499688456305685</v>
      </c>
      <c r="EZ32">
        <f>AVERAGE('Raw Values'!FR32:FT32)/'Average totals'!L32</f>
        <v>0.11197949176680617</v>
      </c>
      <c r="FA32">
        <f>AVERAGE('Raw Values'!FS32:FU32)/'Average totals'!M32</f>
        <v>9.8826661947999883E-2</v>
      </c>
      <c r="FB32">
        <f>AVERAGE('Raw Values'!FT32:FV32)/'Average totals'!N32</f>
        <v>8.6499678749983905E-2</v>
      </c>
      <c r="FC32">
        <f>AVERAGE('Raw Values'!FU32:FW32)/'Average totals'!O32</f>
        <v>8.0000462121626939E-2</v>
      </c>
      <c r="FD32">
        <f>AVERAGE('Raw Values'!FV32:FX32)/'Average totals'!P32</f>
        <v>8.0590310129169285E-2</v>
      </c>
      <c r="FE32">
        <f>AVERAGE('Raw Values'!FW32:FY32)/'Average totals'!Q32</f>
        <v>8.3107194660641953E-2</v>
      </c>
    </row>
    <row r="33" spans="1:161" x14ac:dyDescent="0.2">
      <c r="A33" t="str">
        <f>'1997_totals_newvars'!A33</f>
        <v>NEW MEXICO</v>
      </c>
      <c r="B33">
        <f>AVERAGE('Raw Values'!B33:D33)/'Average totals'!B33</f>
        <v>6.3212279680539676E-2</v>
      </c>
      <c r="C33">
        <f>AVERAGE('Raw Values'!C33:E33)/'Average totals'!C33</f>
        <v>5.5436358977335475E-2</v>
      </c>
      <c r="D33">
        <f>AVERAGE('Raw Values'!D33:F33)/'Average totals'!D33</f>
        <v>5.5995338785831093E-2</v>
      </c>
      <c r="E33">
        <f>AVERAGE('Raw Values'!E33:G33)/'Average totals'!E33</f>
        <v>5.2958159738249355E-2</v>
      </c>
      <c r="F33">
        <f>AVERAGE('Raw Values'!F33:H33)/'Average totals'!F33</f>
        <v>4.8639334415182672E-2</v>
      </c>
      <c r="G33">
        <f>AVERAGE('Raw Values'!G33:I33)/'Average totals'!G33</f>
        <v>3.9213653389097471E-2</v>
      </c>
      <c r="H33">
        <f>AVERAGE('Raw Values'!H33:J33)/'Average totals'!H33</f>
        <v>4.0902621637367235E-2</v>
      </c>
      <c r="I33">
        <f>AVERAGE('Raw Values'!I33:K33)/'Average totals'!I33</f>
        <v>3.6901336979886762E-2</v>
      </c>
      <c r="J33">
        <f>AVERAGE('Raw Values'!J33:L33)/'Average totals'!J33</f>
        <v>4.8221365665702107E-2</v>
      </c>
      <c r="K33">
        <f>AVERAGE('Raw Values'!K33:M33)/'Average totals'!K33</f>
        <v>5.4434220381069744E-2</v>
      </c>
      <c r="L33">
        <f>AVERAGE('Raw Values'!L33:N33)/'Average totals'!L33</f>
        <v>7.0601748330448161E-2</v>
      </c>
      <c r="M33">
        <f>AVERAGE('Raw Values'!M33:O33)/'Average totals'!M33</f>
        <v>5.5348488189770881E-2</v>
      </c>
      <c r="N33">
        <f>AVERAGE('Raw Values'!N33:P33)/'Average totals'!N33</f>
        <v>5.1233511731339457E-2</v>
      </c>
      <c r="O33">
        <f>AVERAGE('Raw Values'!O33:Q33)/'Average totals'!O33</f>
        <v>4.2175584733089105E-2</v>
      </c>
      <c r="P33">
        <f>AVERAGE('Raw Values'!P33:R33)/'Average totals'!P33</f>
        <v>4.7411724987890994E-2</v>
      </c>
      <c r="Q33">
        <f>AVERAGE('Raw Values'!Q33:S33)/'Average totals'!Q33</f>
        <v>4.3322102444127958E-2</v>
      </c>
      <c r="R33">
        <f>AVERAGE('Raw Values'!T33:V33)/'Average totals'!B33</f>
        <v>0.77991606027950933</v>
      </c>
      <c r="S33">
        <f>AVERAGE('Raw Values'!U33:W33)/'Average totals'!C33</f>
        <v>0.74325654593510393</v>
      </c>
      <c r="T33">
        <f>AVERAGE('Raw Values'!V33:X33)/'Average totals'!D33</f>
        <v>0.67169420130202351</v>
      </c>
      <c r="U33">
        <f>AVERAGE('Raw Values'!W33:Y33)/'Average totals'!E33</f>
        <v>0.59302976149118058</v>
      </c>
      <c r="V33">
        <f>AVERAGE('Raw Values'!X33:Z33)/'Average totals'!F33</f>
        <v>0.5388856277986066</v>
      </c>
      <c r="W33">
        <f>AVERAGE('Raw Values'!Y33:AA33)/'Average totals'!G33</f>
        <v>0.48926138507442923</v>
      </c>
      <c r="X33">
        <f>AVERAGE('Raw Values'!Z33:AB33)/'Average totals'!H33</f>
        <v>0.4693249239142942</v>
      </c>
      <c r="Y33">
        <f>AVERAGE('Raw Values'!AA33:AC33)/'Average totals'!I33</f>
        <v>0.47255290157107271</v>
      </c>
      <c r="Z33">
        <f>AVERAGE('Raw Values'!AB33:AD33)/'Average totals'!J33</f>
        <v>0.48271282754726763</v>
      </c>
      <c r="AA33">
        <f>AVERAGE('Raw Values'!AC33:AE33)/'Average totals'!K33</f>
        <v>0.43468199925610235</v>
      </c>
      <c r="AB33">
        <f>AVERAGE('Raw Values'!AD33:AF33)/'Average totals'!L33</f>
        <v>0.35524216544202214</v>
      </c>
      <c r="AC33">
        <f>AVERAGE('Raw Values'!AE33:AG33)/'Average totals'!M33</f>
        <v>0.33469149585487279</v>
      </c>
      <c r="AD33">
        <f>AVERAGE('Raw Values'!AF33:AH33)/'Average totals'!N33</f>
        <v>0.3452149633987559</v>
      </c>
      <c r="AE33">
        <f>AVERAGE('Raw Values'!AG33:AI33)/'Average totals'!O33</f>
        <v>0.34812785460089607</v>
      </c>
      <c r="AF33">
        <f>AVERAGE('Raw Values'!AH33:AJ33)/'Average totals'!P33</f>
        <v>0.31092842935822906</v>
      </c>
      <c r="AG33">
        <f>AVERAGE('Raw Values'!AI33:AK33)/'Average totals'!Q33</f>
        <v>0.25871604369825729</v>
      </c>
      <c r="AH33">
        <f>AVERAGE('Raw Values'!AL33:AN33)/'Average totals'!B33</f>
        <v>7.4117696258391694E-2</v>
      </c>
      <c r="AI33">
        <f>AVERAGE('Raw Values'!AM33:AO33)/'Average totals'!C33</f>
        <v>0.11211814746744024</v>
      </c>
      <c r="AJ33">
        <f>AVERAGE('Raw Values'!AN33:AP33)/'Average totals'!D33</f>
        <v>0.13529603416447347</v>
      </c>
      <c r="AK33">
        <f>AVERAGE('Raw Values'!AO33:AQ33)/'Average totals'!E33</f>
        <v>0.17504442623805491</v>
      </c>
      <c r="AL33">
        <f>AVERAGE('Raw Values'!AP33:AR33)/'Average totals'!F33</f>
        <v>0.20077692004507708</v>
      </c>
      <c r="AM33">
        <f>AVERAGE('Raw Values'!AQ33:AS33)/'Average totals'!G33</f>
        <v>0.21305579034704411</v>
      </c>
      <c r="AN33">
        <f>AVERAGE('Raw Values'!AR33:AT33)/'Average totals'!H33</f>
        <v>0.21150182009904561</v>
      </c>
      <c r="AO33">
        <f>AVERAGE('Raw Values'!AS33:AU33)/'Average totals'!I33</f>
        <v>0.22557899314109678</v>
      </c>
      <c r="AP33">
        <f>AVERAGE('Raw Values'!AT33:AV33)/'Average totals'!J33</f>
        <v>0.24986811809206227</v>
      </c>
      <c r="AQ33">
        <f>AVERAGE('Raw Values'!AU33:AW33)/'Average totals'!K33</f>
        <v>0.25496717806335584</v>
      </c>
      <c r="AR33">
        <f>AVERAGE('Raw Values'!AV33:AX33)/'Average totals'!L33</f>
        <v>0.22921242828934302</v>
      </c>
      <c r="AS33">
        <f>AVERAGE('Raw Values'!AW33:AY33)/'Average totals'!M33</f>
        <v>0.19954290034534536</v>
      </c>
      <c r="AT33">
        <f>AVERAGE('Raw Values'!AX33:AZ33)/'Average totals'!N33</f>
        <v>0.17702822845085903</v>
      </c>
      <c r="AU33">
        <f>AVERAGE('Raw Values'!AY33:BA33)/'Average totals'!O33</f>
        <v>0.16348984508263106</v>
      </c>
      <c r="AV33">
        <f>AVERAGE('Raw Values'!AZ33:BB33)/'Average totals'!P33</f>
        <v>0.15356938442622498</v>
      </c>
      <c r="AW33">
        <f>AVERAGE('Raw Values'!BA33:BC33)/'Average totals'!Q33</f>
        <v>0.16247864830413386</v>
      </c>
      <c r="AX33">
        <f>AVERAGE('Raw Values'!BD33:BF33)/'Average totals'!B33</f>
        <v>8.0517198656339953E-2</v>
      </c>
      <c r="AY33">
        <f>AVERAGE('Raw Values'!BE33:BG33)/'Average totals'!C33</f>
        <v>4.5045131586586129E-2</v>
      </c>
      <c r="AZ33">
        <f>AVERAGE('Raw Values'!BF33:BH33)/'Average totals'!D33</f>
        <v>7.981108189864726E-2</v>
      </c>
      <c r="BA33">
        <f>AVERAGE('Raw Values'!BG33:BI33)/'Average totals'!E33</f>
        <v>9.6922191370919911E-2</v>
      </c>
      <c r="BB33">
        <f>AVERAGE('Raw Values'!BH33:BJ33)/'Average totals'!F33</f>
        <v>0.13090281029234635</v>
      </c>
      <c r="BC33">
        <f>AVERAGE('Raw Values'!BI33:BK33)/'Average totals'!G33</f>
        <v>0.15938069379260808</v>
      </c>
      <c r="BD33">
        <f>AVERAGE('Raw Values'!BJ33:BL33)/'Average totals'!H33</f>
        <v>0.16622733043269464</v>
      </c>
      <c r="BE33">
        <f>AVERAGE('Raw Values'!BK33:BM33)/'Average totals'!I33</f>
        <v>0.16534315608023881</v>
      </c>
      <c r="BF33">
        <f>AVERAGE('Raw Values'!BL33:BN33)/'Average totals'!J33</f>
        <v>0.12957239179820734</v>
      </c>
      <c r="BG33">
        <f>AVERAGE('Raw Values'!BM33:BO33)/'Average totals'!K33</f>
        <v>8.9083167979987443E-2</v>
      </c>
      <c r="BH33">
        <f>AVERAGE('Raw Values'!BN33:BP33)/'Average totals'!L33</f>
        <v>7.4348554945810733E-2</v>
      </c>
      <c r="BI33">
        <f>AVERAGE('Raw Values'!BO33:BQ33)/'Average totals'!M33</f>
        <v>9.599530512677916E-2</v>
      </c>
      <c r="BJ33">
        <f>AVERAGE('Raw Values'!BP33:BR33)/'Average totals'!N33</f>
        <v>0.11324867647322209</v>
      </c>
      <c r="BK33">
        <f>AVERAGE('Raw Values'!BQ33:BS33)/'Average totals'!O33</f>
        <v>0.14642214878958038</v>
      </c>
      <c r="BL33">
        <f>AVERAGE('Raw Values'!BR33:BT33)/'Average totals'!P33</f>
        <v>0.17586623457372741</v>
      </c>
      <c r="BM33">
        <f>AVERAGE('Raw Values'!BS33:BU33)/'Average totals'!Q33</f>
        <v>0.21817484674062609</v>
      </c>
      <c r="BN33">
        <f>AVERAGE('Raw Values'!BV33:BX33)/'Average totals'!B33</f>
        <v>0</v>
      </c>
      <c r="BO33">
        <f>AVERAGE('Raw Values'!BW33:BY33)/'Average totals'!C33</f>
        <v>0</v>
      </c>
      <c r="BP33">
        <f>AVERAGE('Raw Values'!BX33:BZ33)/'Average totals'!D33</f>
        <v>0</v>
      </c>
      <c r="BQ33">
        <f>AVERAGE('Raw Values'!BY33:CA33)/'Average totals'!E33</f>
        <v>0</v>
      </c>
      <c r="BR33">
        <f>AVERAGE('Raw Values'!BZ33:CB33)/'Average totals'!F33</f>
        <v>2.1732540912136372E-3</v>
      </c>
      <c r="BS33">
        <f>AVERAGE('Raw Values'!CA33:CC33)/'Average totals'!G33</f>
        <v>6.3126929486062664E-3</v>
      </c>
      <c r="BT33">
        <f>AVERAGE('Raw Values'!CB33:CD33)/'Average totals'!H33</f>
        <v>8.8491229162209091E-3</v>
      </c>
      <c r="BU33">
        <f>AVERAGE('Raw Values'!CC33:CE33)/'Average totals'!I33</f>
        <v>6.7962291300204146E-3</v>
      </c>
      <c r="BV33">
        <f>AVERAGE('Raw Values'!CD33:CF33)/'Average totals'!J33</f>
        <v>2.910628280946501E-3</v>
      </c>
      <c r="BW33">
        <f>AVERAGE('Raw Values'!CE33:CG33)/'Average totals'!K33</f>
        <v>1.4787793772646184E-2</v>
      </c>
      <c r="BX33">
        <f>AVERAGE('Raw Values'!CF33:CH33)/'Average totals'!L33</f>
        <v>3.7818870160396999E-2</v>
      </c>
      <c r="BY33">
        <f>AVERAGE('Raw Values'!CG33:CI33)/'Average totals'!M33</f>
        <v>5.0752196263958417E-2</v>
      </c>
      <c r="BZ33">
        <f>AVERAGE('Raw Values'!CH33:CJ33)/'Average totals'!N33</f>
        <v>5.0992618895152442E-2</v>
      </c>
      <c r="CA33">
        <f>AVERAGE('Raw Values'!CI33:CK33)/'Average totals'!O33</f>
        <v>4.5458386306495457E-2</v>
      </c>
      <c r="CB33">
        <f>AVERAGE('Raw Values'!CJ33:CL33)/'Average totals'!P33</f>
        <v>4.4108926681715954E-2</v>
      </c>
      <c r="CC33">
        <f>AVERAGE('Raw Values'!CK33:CM33)/'Average totals'!Q33</f>
        <v>4.4588664056863153E-2</v>
      </c>
      <c r="CD33">
        <f>AVERAGE('Raw Values'!CN33:CP33)/'Average totals'!B33</f>
        <v>0</v>
      </c>
      <c r="CE33">
        <f>AVERAGE('Raw Values'!CO33:CQ33)/'Average totals'!C33</f>
        <v>0</v>
      </c>
      <c r="CF33">
        <f>AVERAGE('Raw Values'!CP33:CR33)/'Average totals'!D33</f>
        <v>0</v>
      </c>
      <c r="CG33">
        <f>AVERAGE('Raw Values'!CQ33:CS33)/'Average totals'!E33</f>
        <v>0</v>
      </c>
      <c r="CH33">
        <f>AVERAGE('Raw Values'!CR33:CT33)/'Average totals'!F33</f>
        <v>0</v>
      </c>
      <c r="CI33">
        <f>AVERAGE('Raw Values'!CS33:CU33)/'Average totals'!G33</f>
        <v>0</v>
      </c>
      <c r="CJ33">
        <f>AVERAGE('Raw Values'!CT33:CV33)/'Average totals'!H33</f>
        <v>0</v>
      </c>
      <c r="CK33">
        <f>AVERAGE('Raw Values'!CU33:CW33)/'Average totals'!I33</f>
        <v>0</v>
      </c>
      <c r="CL33">
        <f>AVERAGE('Raw Values'!CV33:CX33)/'Average totals'!J33</f>
        <v>0</v>
      </c>
      <c r="CM33">
        <f>AVERAGE('Raw Values'!CW33:CY33)/'Average totals'!K33</f>
        <v>0</v>
      </c>
      <c r="CN33">
        <f>AVERAGE('Raw Values'!CX33:CZ33)/'Average totals'!L33</f>
        <v>0</v>
      </c>
      <c r="CO33">
        <f>AVERAGE('Raw Values'!CY33:DA33)/'Average totals'!M33</f>
        <v>0</v>
      </c>
      <c r="CP33">
        <f>AVERAGE('Raw Values'!CZ33:DB33)/'Average totals'!N33</f>
        <v>0</v>
      </c>
      <c r="CQ33">
        <f>AVERAGE('Raw Values'!DA33:DC33)/'Average totals'!O33</f>
        <v>0</v>
      </c>
      <c r="CR33">
        <f>AVERAGE('Raw Values'!DB33:DD33)/'Average totals'!P33</f>
        <v>0</v>
      </c>
      <c r="CS33">
        <f>AVERAGE('Raw Values'!DC33:DE33)/'Average totals'!Q33</f>
        <v>0</v>
      </c>
      <c r="CT33">
        <f>AVERAGE('Raw Values'!DF33:DH33)/'Average totals'!B33</f>
        <v>0</v>
      </c>
      <c r="CU33">
        <f>AVERAGE('Raw Values'!DG33:DI33)/'Average totals'!C33</f>
        <v>0</v>
      </c>
      <c r="CV33">
        <f>AVERAGE('Raw Values'!DH33:DJ33)/'Average totals'!D33</f>
        <v>0</v>
      </c>
      <c r="CW33">
        <f>AVERAGE('Raw Values'!DI33:DK33)/'Average totals'!E33</f>
        <v>0</v>
      </c>
      <c r="CX33">
        <f>AVERAGE('Raw Values'!DJ33:DL33)/'Average totals'!F33</f>
        <v>0</v>
      </c>
      <c r="CY33">
        <f>AVERAGE('Raw Values'!DK33:DM33)/'Average totals'!G33</f>
        <v>0</v>
      </c>
      <c r="CZ33">
        <f>AVERAGE('Raw Values'!DL33:DN33)/'Average totals'!H33</f>
        <v>0</v>
      </c>
      <c r="DA33">
        <f>AVERAGE('Raw Values'!DM33:DO33)/'Average totals'!I33</f>
        <v>0</v>
      </c>
      <c r="DB33">
        <f>AVERAGE('Raw Values'!DN33:DP33)/'Average totals'!J33</f>
        <v>0</v>
      </c>
      <c r="DC33">
        <f>AVERAGE('Raw Values'!DO33:DQ33)/'Average totals'!K33</f>
        <v>0</v>
      </c>
      <c r="DD33">
        <f>AVERAGE('Raw Values'!DP33:DR33)/'Average totals'!L33</f>
        <v>0</v>
      </c>
      <c r="DE33">
        <f>AVERAGE('Raw Values'!DQ33:DS33)/'Average totals'!M33</f>
        <v>0</v>
      </c>
      <c r="DF33">
        <f>AVERAGE('Raw Values'!DR33:DT33)/'Average totals'!N33</f>
        <v>0</v>
      </c>
      <c r="DG33">
        <f>AVERAGE('Raw Values'!DS33:DU33)/'Average totals'!O33</f>
        <v>0</v>
      </c>
      <c r="DH33">
        <f>AVERAGE('Raw Values'!DT33:DV33)/'Average totals'!P33</f>
        <v>0</v>
      </c>
      <c r="DI33">
        <f>AVERAGE('Raw Values'!DU33:DW33)/'Average totals'!Q33</f>
        <v>0</v>
      </c>
      <c r="DJ33">
        <f>AVERAGE('Raw Values'!DX33:DZ33)/'Average totals'!B33</f>
        <v>0</v>
      </c>
      <c r="DK33">
        <f>AVERAGE('Raw Values'!DY33:EA33)/'Average totals'!C33</f>
        <v>0</v>
      </c>
      <c r="DL33">
        <f>AVERAGE('Raw Values'!DZ33:EB33)/'Average totals'!D33</f>
        <v>0</v>
      </c>
      <c r="DM33">
        <f>AVERAGE('Raw Values'!EA33:EC33)/'Average totals'!E33</f>
        <v>3.9424457173322562E-3</v>
      </c>
      <c r="DN33">
        <f>AVERAGE('Raw Values'!EB33:ED33)/'Average totals'!F33</f>
        <v>8.1052480891720576E-3</v>
      </c>
      <c r="DO33">
        <f>AVERAGE('Raw Values'!EC33:EE33)/'Average totals'!G33</f>
        <v>1.2580143507777395E-2</v>
      </c>
      <c r="DP33">
        <f>AVERAGE('Raw Values'!ED33:EF33)/'Average totals'!H33</f>
        <v>1.2462476832359423E-2</v>
      </c>
      <c r="DQ33">
        <f>AVERAGE('Raw Values'!EE33:EG33)/'Average totals'!I33</f>
        <v>8.5276622151040492E-3</v>
      </c>
      <c r="DR33">
        <f>AVERAGE('Raw Values'!EF33:EH33)/'Average totals'!J33</f>
        <v>4.6585742573242682E-3</v>
      </c>
      <c r="DS33">
        <f>AVERAGE('Raw Values'!EG33:EI33)/'Average totals'!K33</f>
        <v>0</v>
      </c>
      <c r="DT33">
        <f>AVERAGE('Raw Values'!EH33:EJ33)/'Average totals'!L33</f>
        <v>0</v>
      </c>
      <c r="DU33">
        <f>AVERAGE('Raw Values'!EI33:EK33)/'Average totals'!M33</f>
        <v>0</v>
      </c>
      <c r="DV33">
        <f>AVERAGE('Raw Values'!EJ33:EL33)/'Average totals'!N33</f>
        <v>0</v>
      </c>
      <c r="DW33">
        <f>AVERAGE('Raw Values'!EK33:EM33)/'Average totals'!O33</f>
        <v>0</v>
      </c>
      <c r="DX33">
        <f>AVERAGE('Raw Values'!EL33:EN33)/'Average totals'!P33</f>
        <v>0</v>
      </c>
      <c r="DY33">
        <f>AVERAGE('Raw Values'!EM33:EO33)/'Average totals'!Q33</f>
        <v>0</v>
      </c>
      <c r="DZ33">
        <f>AVERAGE('Raw Values'!EP33:ER33)/'Average totals'!B33</f>
        <v>0</v>
      </c>
      <c r="EA33">
        <f>AVERAGE('Raw Values'!EQ33:ES33)/'Average totals'!C33</f>
        <v>7.7157518559421287E-3</v>
      </c>
      <c r="EB33">
        <f>AVERAGE('Raw Values'!ER33:ET33)/'Average totals'!D33</f>
        <v>0</v>
      </c>
      <c r="EC33">
        <f>AVERAGE('Raw Values'!ES33:EU33)/'Average totals'!E33</f>
        <v>0</v>
      </c>
      <c r="ED33">
        <f>AVERAGE('Raw Values'!ET33:EV33)/'Average totals'!F33</f>
        <v>-7.2947232802548527E-3</v>
      </c>
      <c r="EE33">
        <f>AVERAGE('Raw Values'!EU33:EW33)/'Average totals'!G33</f>
        <v>0</v>
      </c>
      <c r="EF33">
        <f>AVERAGE('Raw Values'!EV33:EX33)/'Average totals'!H33</f>
        <v>0</v>
      </c>
      <c r="EG33">
        <f>AVERAGE('Raw Values'!EW33:EY33)/'Average totals'!I33</f>
        <v>0</v>
      </c>
      <c r="EH33">
        <f>AVERAGE('Raw Values'!EX33:EZ33)/'Average totals'!J33</f>
        <v>5.706753465222229E-3</v>
      </c>
      <c r="EI33">
        <f>AVERAGE('Raw Values'!EY33:FA33)/'Average totals'!K33</f>
        <v>6.1904909496135217E-2</v>
      </c>
      <c r="EJ33">
        <f>AVERAGE('Raw Values'!EZ33:FB33)/'Average totals'!L33</f>
        <v>0.1445881793220585</v>
      </c>
      <c r="EK33">
        <f>AVERAGE('Raw Values'!FA33:FC33)/'Average totals'!M33</f>
        <v>0.179569395670691</v>
      </c>
      <c r="EL33">
        <f>AVERAGE('Raw Values'!FB33:FD33)/'Average totals'!N33</f>
        <v>0.20221149815896206</v>
      </c>
      <c r="EM33">
        <f>AVERAGE('Raw Values'!FC33:FE33)/'Average totals'!O33</f>
        <v>0.20517627480736275</v>
      </c>
      <c r="EN33">
        <f>AVERAGE('Raw Values'!FD33:FF33)/'Average totals'!P33</f>
        <v>0.22699428695737059</v>
      </c>
      <c r="EO33">
        <f>AVERAGE('Raw Values'!FE33:FG33)/'Average totals'!Q33</f>
        <v>0.22428627891812181</v>
      </c>
      <c r="EP33">
        <f>AVERAGE('Raw Values'!FH33:FJ33)/'Average totals'!B33</f>
        <v>2.2367651252193982E-3</v>
      </c>
      <c r="EQ33">
        <f>AVERAGE('Raw Values'!FI33:FK33)/'Average totals'!C33</f>
        <v>3.6428064177592125E-2</v>
      </c>
      <c r="ER33">
        <f>AVERAGE('Raw Values'!FJ33:FL33)/'Average totals'!D33</f>
        <v>5.7203343849024653E-2</v>
      </c>
      <c r="ES33">
        <f>AVERAGE('Raw Values'!FK33:FM33)/'Average totals'!E33</f>
        <v>7.8103015444263013E-2</v>
      </c>
      <c r="ET33">
        <f>AVERAGE('Raw Values'!FL33:FN33)/'Average totals'!F33</f>
        <v>7.7811528548656375E-2</v>
      </c>
      <c r="EU33">
        <f>AVERAGE('Raw Values'!FM33:FO33)/'Average totals'!G33</f>
        <v>8.0195640940437435E-2</v>
      </c>
      <c r="EV33">
        <f>AVERAGE('Raw Values'!FN33:FP33)/'Average totals'!H33</f>
        <v>9.0731704168018054E-2</v>
      </c>
      <c r="EW33">
        <f>AVERAGE('Raw Values'!FO33:FQ33)/'Average totals'!I33</f>
        <v>8.4299720882580378E-2</v>
      </c>
      <c r="EX33">
        <f>AVERAGE('Raw Values'!FP33:FR33)/'Average totals'!J33</f>
        <v>7.6349340893267642E-2</v>
      </c>
      <c r="EY33">
        <f>AVERAGE('Raw Values'!FQ33:FS33)/'Average totals'!K33</f>
        <v>9.0140731050703166E-2</v>
      </c>
      <c r="EZ33">
        <f>AVERAGE('Raw Values'!FR33:FT33)/'Average totals'!L33</f>
        <v>8.8188053509920428E-2</v>
      </c>
      <c r="FA33">
        <f>AVERAGE('Raw Values'!FS33:FU33)/'Average totals'!M33</f>
        <v>8.4100218548582378E-2</v>
      </c>
      <c r="FB33">
        <f>AVERAGE('Raw Values'!FT33:FV33)/'Average totals'!N33</f>
        <v>6.0070502891709052E-2</v>
      </c>
      <c r="FC33">
        <f>AVERAGE('Raw Values'!FU33:FW33)/'Average totals'!O33</f>
        <v>4.9149905679945205E-2</v>
      </c>
      <c r="FD33">
        <f>AVERAGE('Raw Values'!FV33:FX33)/'Average totals'!P33</f>
        <v>4.1121013014840967E-2</v>
      </c>
      <c r="FE33">
        <f>AVERAGE('Raw Values'!FW33:FY33)/'Average totals'!Q33</f>
        <v>4.8433415837869795E-2</v>
      </c>
    </row>
    <row r="34" spans="1:161" x14ac:dyDescent="0.2">
      <c r="A34" t="str">
        <f>'1997_totals_newvars'!A34</f>
        <v>NEW YORK</v>
      </c>
      <c r="B34">
        <f>AVERAGE('Raw Values'!B34:D34)/'Average totals'!B34</f>
        <v>0.12354374189095928</v>
      </c>
      <c r="C34">
        <f>AVERAGE('Raw Values'!C34:E34)/'Average totals'!C34</f>
        <v>0.10975189958017166</v>
      </c>
      <c r="D34">
        <f>AVERAGE('Raw Values'!D34:F34)/'Average totals'!D34</f>
        <v>9.9721141035620908E-2</v>
      </c>
      <c r="E34">
        <f>AVERAGE('Raw Values'!E34:G34)/'Average totals'!E34</f>
        <v>9.6980074923980725E-2</v>
      </c>
      <c r="F34">
        <f>AVERAGE('Raw Values'!F34:H34)/'Average totals'!F34</f>
        <v>9.9064910053859104E-2</v>
      </c>
      <c r="G34">
        <f>AVERAGE('Raw Values'!G34:I34)/'Average totals'!G34</f>
        <v>9.5485558844108157E-2</v>
      </c>
      <c r="H34">
        <f>AVERAGE('Raw Values'!H34:J34)/'Average totals'!H34</f>
        <v>8.9981523373639349E-2</v>
      </c>
      <c r="I34">
        <f>AVERAGE('Raw Values'!I34:K34)/'Average totals'!I34</f>
        <v>8.8018193782152518E-2</v>
      </c>
      <c r="J34">
        <f>AVERAGE('Raw Values'!J34:L34)/'Average totals'!J34</f>
        <v>9.4249707431930771E-2</v>
      </c>
      <c r="K34">
        <f>AVERAGE('Raw Values'!K34:M34)/'Average totals'!K34</f>
        <v>9.7925882496926867E-2</v>
      </c>
      <c r="L34">
        <f>AVERAGE('Raw Values'!L34:N34)/'Average totals'!L34</f>
        <v>9.3243688929558644E-2</v>
      </c>
      <c r="M34">
        <f>AVERAGE('Raw Values'!M34:O34)/'Average totals'!M34</f>
        <v>8.3553268284313864E-2</v>
      </c>
      <c r="N34">
        <f>AVERAGE('Raw Values'!N34:P34)/'Average totals'!N34</f>
        <v>7.1812217027178452E-2</v>
      </c>
      <c r="O34">
        <f>AVERAGE('Raw Values'!O34:Q34)/'Average totals'!O34</f>
        <v>6.7640466895092746E-2</v>
      </c>
      <c r="P34">
        <f>AVERAGE('Raw Values'!P34:R34)/'Average totals'!P34</f>
        <v>6.206761319353795E-2</v>
      </c>
      <c r="Q34">
        <f>AVERAGE('Raw Values'!Q34:S34)/'Average totals'!Q34</f>
        <v>6.1910546057230717E-2</v>
      </c>
      <c r="R34">
        <f>AVERAGE('Raw Values'!T34:V34)/'Average totals'!B34</f>
        <v>0.60372061022855594</v>
      </c>
      <c r="S34">
        <f>AVERAGE('Raw Values'!U34:W34)/'Average totals'!C34</f>
        <v>0.50611073047554433</v>
      </c>
      <c r="T34">
        <f>AVERAGE('Raw Values'!V34:X34)/'Average totals'!D34</f>
        <v>0.42620193426946906</v>
      </c>
      <c r="U34">
        <f>AVERAGE('Raw Values'!W34:Y34)/'Average totals'!E34</f>
        <v>0.3539236582300061</v>
      </c>
      <c r="V34">
        <f>AVERAGE('Raw Values'!X34:Z34)/'Average totals'!F34</f>
        <v>0.34326870137760912</v>
      </c>
      <c r="W34">
        <f>AVERAGE('Raw Values'!Y34:AA34)/'Average totals'!G34</f>
        <v>0.33342470282935499</v>
      </c>
      <c r="X34">
        <f>AVERAGE('Raw Values'!Z34:AB34)/'Average totals'!H34</f>
        <v>0.35515966496663448</v>
      </c>
      <c r="Y34">
        <f>AVERAGE('Raw Values'!AA34:AC34)/'Average totals'!I34</f>
        <v>0.35232538170871452</v>
      </c>
      <c r="Z34">
        <f>AVERAGE('Raw Values'!AB34:AD34)/'Average totals'!J34</f>
        <v>0.3405415055606677</v>
      </c>
      <c r="AA34">
        <f>AVERAGE('Raw Values'!AC34:AE34)/'Average totals'!K34</f>
        <v>0.30750481568871163</v>
      </c>
      <c r="AB34">
        <f>AVERAGE('Raw Values'!AD34:AF34)/'Average totals'!L34</f>
        <v>0.28108081890697229</v>
      </c>
      <c r="AC34">
        <f>AVERAGE('Raw Values'!AE34:AG34)/'Average totals'!M34</f>
        <v>0.27660311899515627</v>
      </c>
      <c r="AD34">
        <f>AVERAGE('Raw Values'!AF34:AH34)/'Average totals'!N34</f>
        <v>0.26631871258562517</v>
      </c>
      <c r="AE34">
        <f>AVERAGE('Raw Values'!AG34:AI34)/'Average totals'!O34</f>
        <v>0.27195016083040491</v>
      </c>
      <c r="AF34">
        <f>AVERAGE('Raw Values'!AH34:AJ34)/'Average totals'!P34</f>
        <v>0.27194307804209078</v>
      </c>
      <c r="AG34">
        <f>AVERAGE('Raw Values'!AI34:AK34)/'Average totals'!Q34</f>
        <v>0.28820996903701057</v>
      </c>
      <c r="AH34">
        <f>AVERAGE('Raw Values'!AL34:AN34)/'Average totals'!B34</f>
        <v>5.9415077192233698E-2</v>
      </c>
      <c r="AI34">
        <f>AVERAGE('Raw Values'!AM34:AO34)/'Average totals'!C34</f>
        <v>9.6644654451108203E-2</v>
      </c>
      <c r="AJ34">
        <f>AVERAGE('Raw Values'!AN34:AP34)/'Average totals'!D34</f>
        <v>0.11850242268306187</v>
      </c>
      <c r="AK34">
        <f>AVERAGE('Raw Values'!AO34:AQ34)/'Average totals'!E34</f>
        <v>0.11738951271265405</v>
      </c>
      <c r="AL34">
        <f>AVERAGE('Raw Values'!AP34:AR34)/'Average totals'!F34</f>
        <v>8.1634087182398257E-2</v>
      </c>
      <c r="AM34">
        <f>AVERAGE('Raw Values'!AQ34:AS34)/'Average totals'!G34</f>
        <v>8.2231254285330457E-2</v>
      </c>
      <c r="AN34">
        <f>AVERAGE('Raw Values'!AR34:AT34)/'Average totals'!H34</f>
        <v>8.1439729398172872E-2</v>
      </c>
      <c r="AO34">
        <f>AVERAGE('Raw Values'!AS34:AU34)/'Average totals'!I34</f>
        <v>0.11653256052876386</v>
      </c>
      <c r="AP34">
        <f>AVERAGE('Raw Values'!AT34:AV34)/'Average totals'!J34</f>
        <v>0.11189210510089981</v>
      </c>
      <c r="AQ34">
        <f>AVERAGE('Raw Values'!AU34:AW34)/'Average totals'!K34</f>
        <v>0.10776958560198846</v>
      </c>
      <c r="AR34">
        <f>AVERAGE('Raw Values'!AV34:AX34)/'Average totals'!L34</f>
        <v>9.3577072801082517E-2</v>
      </c>
      <c r="AS34">
        <f>AVERAGE('Raw Values'!AW34:AY34)/'Average totals'!M34</f>
        <v>8.5924159610370518E-2</v>
      </c>
      <c r="AT34">
        <f>AVERAGE('Raw Values'!AX34:AZ34)/'Average totals'!N34</f>
        <v>8.797603287084875E-2</v>
      </c>
      <c r="AU34">
        <f>AVERAGE('Raw Values'!AY34:BA34)/'Average totals'!O34</f>
        <v>8.6785930606519956E-2</v>
      </c>
      <c r="AV34">
        <f>AVERAGE('Raw Values'!AZ34:BB34)/'Average totals'!P34</f>
        <v>9.467504544200829E-2</v>
      </c>
      <c r="AW34">
        <f>AVERAGE('Raw Values'!BA34:BC34)/'Average totals'!Q34</f>
        <v>8.6295008324148881E-2</v>
      </c>
      <c r="AX34">
        <f>AVERAGE('Raw Values'!BD34:BF34)/'Average totals'!B34</f>
        <v>0.11150335929349568</v>
      </c>
      <c r="AY34">
        <f>AVERAGE('Raw Values'!BE34:BG34)/'Average totals'!C34</f>
        <v>0.10944531143320778</v>
      </c>
      <c r="AZ34">
        <f>AVERAGE('Raw Values'!BF34:BH34)/'Average totals'!D34</f>
        <v>0.12024090523263807</v>
      </c>
      <c r="BA34">
        <f>AVERAGE('Raw Values'!BG34:BI34)/'Average totals'!E34</f>
        <v>0.11861965353251132</v>
      </c>
      <c r="BB34">
        <f>AVERAGE('Raw Values'!BH34:BJ34)/'Average totals'!F34</f>
        <v>0.11866786572012607</v>
      </c>
      <c r="BC34">
        <f>AVERAGE('Raw Values'!BI34:BK34)/'Average totals'!G34</f>
        <v>9.8605684868619592E-2</v>
      </c>
      <c r="BD34">
        <f>AVERAGE('Raw Values'!BJ34:BL34)/'Average totals'!H34</f>
        <v>8.1584292183884966E-2</v>
      </c>
      <c r="BE34">
        <f>AVERAGE('Raw Values'!BK34:BM34)/'Average totals'!I34</f>
        <v>7.8381354626090902E-2</v>
      </c>
      <c r="BF34">
        <f>AVERAGE('Raw Values'!BL34:BN34)/'Average totals'!J34</f>
        <v>8.894974188815577E-2</v>
      </c>
      <c r="BG34">
        <f>AVERAGE('Raw Values'!BM34:BO34)/'Average totals'!K34</f>
        <v>0.10127781871656127</v>
      </c>
      <c r="BH34">
        <f>AVERAGE('Raw Values'!BN34:BP34)/'Average totals'!L34</f>
        <v>0.10471510036449862</v>
      </c>
      <c r="BI34">
        <f>AVERAGE('Raw Values'!BO34:BQ34)/'Average totals'!M34</f>
        <v>0.10746386261746325</v>
      </c>
      <c r="BJ34">
        <f>AVERAGE('Raw Values'!BP34:BR34)/'Average totals'!N34</f>
        <v>0.11748461788125271</v>
      </c>
      <c r="BK34">
        <f>AVERAGE('Raw Values'!BQ34:BS34)/'Average totals'!O34</f>
        <v>0.1304788826425646</v>
      </c>
      <c r="BL34">
        <f>AVERAGE('Raw Values'!BR34:BT34)/'Average totals'!P34</f>
        <v>0.13889200803357357</v>
      </c>
      <c r="BM34">
        <f>AVERAGE('Raw Values'!BS34:BU34)/'Average totals'!Q34</f>
        <v>0.13688909864718285</v>
      </c>
      <c r="BN34">
        <f>AVERAGE('Raw Values'!BV34:BX34)/'Average totals'!B34</f>
        <v>0</v>
      </c>
      <c r="BO34">
        <f>AVERAGE('Raw Values'!BW34:BY34)/'Average totals'!C34</f>
        <v>0</v>
      </c>
      <c r="BP34">
        <f>AVERAGE('Raw Values'!BX34:BZ34)/'Average totals'!D34</f>
        <v>8.8295650224679803E-4</v>
      </c>
      <c r="BQ34">
        <f>AVERAGE('Raw Values'!BY34:CA34)/'Average totals'!E34</f>
        <v>8.0224844885693741E-3</v>
      </c>
      <c r="BR34">
        <f>AVERAGE('Raw Values'!BZ34:CB34)/'Average totals'!F34</f>
        <v>3.7565283239649985E-2</v>
      </c>
      <c r="BS34">
        <f>AVERAGE('Raw Values'!CA34:CC34)/'Average totals'!G34</f>
        <v>5.4356383056275923E-2</v>
      </c>
      <c r="BT34">
        <f>AVERAGE('Raw Values'!CB34:CD34)/'Average totals'!H34</f>
        <v>5.0530720892396963E-2</v>
      </c>
      <c r="BU34">
        <f>AVERAGE('Raw Values'!CC34:CE34)/'Average totals'!I34</f>
        <v>3.3626423765494268E-2</v>
      </c>
      <c r="BV34">
        <f>AVERAGE('Raw Values'!CD34:CF34)/'Average totals'!J34</f>
        <v>2.9733548179303237E-2</v>
      </c>
      <c r="BW34">
        <f>AVERAGE('Raw Values'!CE34:CG34)/'Average totals'!K34</f>
        <v>4.3808273222906063E-2</v>
      </c>
      <c r="BX34">
        <f>AVERAGE('Raw Values'!CF34:CH34)/'Average totals'!L34</f>
        <v>5.201569909264548E-2</v>
      </c>
      <c r="BY34">
        <f>AVERAGE('Raw Values'!CG34:CI34)/'Average totals'!M34</f>
        <v>5.2546126378166615E-2</v>
      </c>
      <c r="BZ34">
        <f>AVERAGE('Raw Values'!CH34:CJ34)/'Average totals'!N34</f>
        <v>5.0749216291140306E-2</v>
      </c>
      <c r="CA34">
        <f>AVERAGE('Raw Values'!CI34:CK34)/'Average totals'!O34</f>
        <v>4.6209001140325452E-2</v>
      </c>
      <c r="CB34">
        <f>AVERAGE('Raw Values'!CJ34:CL34)/'Average totals'!P34</f>
        <v>4.5639173375523534E-2</v>
      </c>
      <c r="CC34">
        <f>AVERAGE('Raw Values'!CK34:CM34)/'Average totals'!Q34</f>
        <v>4.3588639247166376E-2</v>
      </c>
      <c r="CD34">
        <f>AVERAGE('Raw Values'!CN34:CP34)/'Average totals'!B34</f>
        <v>0</v>
      </c>
      <c r="CE34">
        <f>AVERAGE('Raw Values'!CO34:CQ34)/'Average totals'!C34</f>
        <v>2.5874881167806795E-2</v>
      </c>
      <c r="CF34">
        <f>AVERAGE('Raw Values'!CP34:CR34)/'Average totals'!D34</f>
        <v>5.0153085732351048E-2</v>
      </c>
      <c r="CG34">
        <f>AVERAGE('Raw Values'!CQ34:CS34)/'Average totals'!E34</f>
        <v>8.1389460390608154E-2</v>
      </c>
      <c r="CH34">
        <f>AVERAGE('Raw Values'!CR34:CT34)/'Average totals'!F34</f>
        <v>9.074326307846016E-2</v>
      </c>
      <c r="CI34">
        <f>AVERAGE('Raw Values'!CS34:CU34)/'Average totals'!G34</f>
        <v>9.6744600029117431E-2</v>
      </c>
      <c r="CJ34">
        <f>AVERAGE('Raw Values'!CT34:CV34)/'Average totals'!H34</f>
        <v>9.2218530485949871E-2</v>
      </c>
      <c r="CK34">
        <f>AVERAGE('Raw Values'!CU34:CW34)/'Average totals'!I34</f>
        <v>7.9716210375353105E-2</v>
      </c>
      <c r="CL34">
        <f>AVERAGE('Raw Values'!CV34:CX34)/'Average totals'!J34</f>
        <v>7.2493237104203981E-2</v>
      </c>
      <c r="CM34">
        <f>AVERAGE('Raw Values'!CW34:CY34)/'Average totals'!K34</f>
        <v>6.9655276636902477E-2</v>
      </c>
      <c r="CN34">
        <f>AVERAGE('Raw Values'!CX34:CZ34)/'Average totals'!L34</f>
        <v>6.8241235479171991E-2</v>
      </c>
      <c r="CO34">
        <f>AVERAGE('Raw Values'!CY34:DA34)/'Average totals'!M34</f>
        <v>6.3467803553113947E-2</v>
      </c>
      <c r="CP34">
        <f>AVERAGE('Raw Values'!CZ34:DB34)/'Average totals'!N34</f>
        <v>6.0351224301947649E-2</v>
      </c>
      <c r="CQ34">
        <f>AVERAGE('Raw Values'!DA34:DC34)/'Average totals'!O34</f>
        <v>5.0883784978772724E-2</v>
      </c>
      <c r="CR34">
        <f>AVERAGE('Raw Values'!DB34:DD34)/'Average totals'!P34</f>
        <v>4.235176942848843E-2</v>
      </c>
      <c r="CS34">
        <f>AVERAGE('Raw Values'!DC34:DE34)/'Average totals'!Q34</f>
        <v>3.4305772674203566E-2</v>
      </c>
      <c r="CT34">
        <f>AVERAGE('Raw Values'!DF34:DH34)/'Average totals'!B34</f>
        <v>0</v>
      </c>
      <c r="CU34">
        <f>AVERAGE('Raw Values'!DG34:DI34)/'Average totals'!C34</f>
        <v>0</v>
      </c>
      <c r="CV34">
        <f>AVERAGE('Raw Values'!DH34:DJ34)/'Average totals'!D34</f>
        <v>6.0977536362278478E-4</v>
      </c>
      <c r="CW34">
        <f>AVERAGE('Raw Values'!DI34:DK34)/'Average totals'!E34</f>
        <v>3.1458939842666706E-3</v>
      </c>
      <c r="CX34">
        <f>AVERAGE('Raw Values'!DJ34:DL34)/'Average totals'!F34</f>
        <v>6.7154135354542191E-3</v>
      </c>
      <c r="CY34">
        <f>AVERAGE('Raw Values'!DK34:DM34)/'Average totals'!G34</f>
        <v>1.1237344017280833E-2</v>
      </c>
      <c r="CZ34">
        <f>AVERAGE('Raw Values'!DL34:DN34)/'Average totals'!H34</f>
        <v>1.4793841297115232E-2</v>
      </c>
      <c r="DA34">
        <f>AVERAGE('Raw Values'!DM34:DO34)/'Average totals'!I34</f>
        <v>1.6104313508350294E-2</v>
      </c>
      <c r="DB34">
        <f>AVERAGE('Raw Values'!DN34:DP34)/'Average totals'!J34</f>
        <v>1.8990842618788494E-2</v>
      </c>
      <c r="DC34">
        <f>AVERAGE('Raw Values'!DO34:DQ34)/'Average totals'!K34</f>
        <v>2.4555250140061585E-2</v>
      </c>
      <c r="DD34">
        <f>AVERAGE('Raw Values'!DP34:DR34)/'Average totals'!L34</f>
        <v>4.2912647106987528E-2</v>
      </c>
      <c r="DE34">
        <f>AVERAGE('Raw Values'!DQ34:DS34)/'Average totals'!M34</f>
        <v>4.7332512294787736E-2</v>
      </c>
      <c r="DF34">
        <f>AVERAGE('Raw Values'!DR34:DT34)/'Average totals'!N34</f>
        <v>4.4858208853547694E-2</v>
      </c>
      <c r="DG34">
        <f>AVERAGE('Raw Values'!DS34:DU34)/'Average totals'!O34</f>
        <v>3.1325945976794646E-2</v>
      </c>
      <c r="DH34">
        <f>AVERAGE('Raw Values'!DT34:DV34)/'Average totals'!P34</f>
        <v>2.8355603478145662E-2</v>
      </c>
      <c r="DI34">
        <f>AVERAGE('Raw Values'!DU34:DW34)/'Average totals'!Q34</f>
        <v>2.8724095209495332E-2</v>
      </c>
      <c r="DJ34">
        <f>AVERAGE('Raw Values'!DX34:DZ34)/'Average totals'!B34</f>
        <v>5.7205051515284822E-2</v>
      </c>
      <c r="DK34">
        <f>AVERAGE('Raw Values'!DY34:EA34)/'Average totals'!C34</f>
        <v>5.937647913252788E-2</v>
      </c>
      <c r="DL34">
        <f>AVERAGE('Raw Values'!DZ34:EB34)/'Average totals'!D34</f>
        <v>5.7150359481569865E-2</v>
      </c>
      <c r="DM34">
        <f>AVERAGE('Raw Values'!EA34:EC34)/'Average totals'!E34</f>
        <v>5.5847454602811125E-2</v>
      </c>
      <c r="DN34">
        <f>AVERAGE('Raw Values'!EB34:ED34)/'Average totals'!F34</f>
        <v>5.3583803583024531E-2</v>
      </c>
      <c r="DO34">
        <f>AVERAGE('Raw Values'!EC34:EE34)/'Average totals'!G34</f>
        <v>4.3687055919903829E-2</v>
      </c>
      <c r="DP34">
        <f>AVERAGE('Raw Values'!ED34:EF34)/'Average totals'!H34</f>
        <v>3.4840652900130074E-2</v>
      </c>
      <c r="DQ34">
        <f>AVERAGE('Raw Values'!EE34:EG34)/'Average totals'!I34</f>
        <v>2.589162493851075E-2</v>
      </c>
      <c r="DR34">
        <f>AVERAGE('Raw Values'!EF34:EH34)/'Average totals'!J34</f>
        <v>2.5865212948784255E-2</v>
      </c>
      <c r="DS34">
        <f>AVERAGE('Raw Values'!EG34:EI34)/'Average totals'!K34</f>
        <v>2.5471597604561629E-2</v>
      </c>
      <c r="DT34">
        <f>AVERAGE('Raw Values'!EH34:EJ34)/'Average totals'!L34</f>
        <v>2.9147970893928097E-2</v>
      </c>
      <c r="DU34">
        <f>AVERAGE('Raw Values'!EI34:EK34)/'Average totals'!M34</f>
        <v>2.9982897795043834E-2</v>
      </c>
      <c r="DV34">
        <f>AVERAGE('Raw Values'!EJ34:EL34)/'Average totals'!N34</f>
        <v>3.26856066595375E-2</v>
      </c>
      <c r="DW34">
        <f>AVERAGE('Raw Values'!EK34:EM34)/'Average totals'!O34</f>
        <v>3.2672494151649939E-2</v>
      </c>
      <c r="DX34">
        <f>AVERAGE('Raw Values'!EL34:EN34)/'Average totals'!P34</f>
        <v>3.458031509061902E-2</v>
      </c>
      <c r="DY34">
        <f>AVERAGE('Raw Values'!EM34:EO34)/'Average totals'!Q34</f>
        <v>3.3640935882080072E-2</v>
      </c>
      <c r="DZ34">
        <f>AVERAGE('Raw Values'!EP34:ER34)/'Average totals'!B34</f>
        <v>0</v>
      </c>
      <c r="EA34">
        <f>AVERAGE('Raw Values'!EQ34:ES34)/'Average totals'!C34</f>
        <v>4.2214139554009662E-2</v>
      </c>
      <c r="EB34">
        <f>AVERAGE('Raw Values'!ER34:ET34)/'Average totals'!D34</f>
        <v>6.9179726130705471E-2</v>
      </c>
      <c r="EC34">
        <f>AVERAGE('Raw Values'!ES34:EU34)/'Average totals'!E34</f>
        <v>0.10183549428385706</v>
      </c>
      <c r="ED34">
        <f>AVERAGE('Raw Values'!ET34:EV34)/'Average totals'!F34</f>
        <v>0.10305214170926537</v>
      </c>
      <c r="EE34">
        <f>AVERAGE('Raw Values'!EU34:EW34)/'Average totals'!G34</f>
        <v>0.12457786119947949</v>
      </c>
      <c r="EF34">
        <f>AVERAGE('Raw Values'!EV34:EX34)/'Average totals'!H34</f>
        <v>0.14554452682244656</v>
      </c>
      <c r="EG34">
        <f>AVERAGE('Raw Values'!EW34:EY34)/'Average totals'!I34</f>
        <v>0.1609600017441157</v>
      </c>
      <c r="EH34">
        <f>AVERAGE('Raw Values'!EX34:EZ34)/'Average totals'!J34</f>
        <v>0.17246925801705476</v>
      </c>
      <c r="EI34">
        <f>AVERAGE('Raw Values'!EY34:FA34)/'Average totals'!K34</f>
        <v>0.17780941015424931</v>
      </c>
      <c r="EJ34">
        <f>AVERAGE('Raw Values'!EZ34:FB34)/'Average totals'!L34</f>
        <v>0.19461259061994163</v>
      </c>
      <c r="EK34">
        <f>AVERAGE('Raw Values'!FA34:FC34)/'Average totals'!M34</f>
        <v>0.21502323215157326</v>
      </c>
      <c r="EL34">
        <f>AVERAGE('Raw Values'!FB34:FD34)/'Average totals'!N34</f>
        <v>0.23368621620974922</v>
      </c>
      <c r="EM34">
        <f>AVERAGE('Raw Values'!FC34:FE34)/'Average totals'!O34</f>
        <v>0.24941184730857405</v>
      </c>
      <c r="EN34">
        <f>AVERAGE('Raw Values'!FD34:FF34)/'Average totals'!P34</f>
        <v>0.25290911859737975</v>
      </c>
      <c r="EO34">
        <f>AVERAGE('Raw Values'!FE34:FG34)/'Average totals'!Q34</f>
        <v>0.25849565862129487</v>
      </c>
      <c r="EP34">
        <f>AVERAGE('Raw Values'!FH34:FJ34)/'Average totals'!B34</f>
        <v>4.4612159879470495E-2</v>
      </c>
      <c r="EQ34">
        <f>AVERAGE('Raw Values'!FI34:FK34)/'Average totals'!C34</f>
        <v>5.0581904205623682E-2</v>
      </c>
      <c r="ER34">
        <f>AVERAGE('Raw Values'!FJ34:FL34)/'Average totals'!D34</f>
        <v>5.7357693568714146E-2</v>
      </c>
      <c r="ES34">
        <f>AVERAGE('Raw Values'!FK34:FM34)/'Average totals'!E34</f>
        <v>6.2846312850735317E-2</v>
      </c>
      <c r="ET34">
        <f>AVERAGE('Raw Values'!FL34:FN34)/'Average totals'!F34</f>
        <v>6.5704530520153112E-2</v>
      </c>
      <c r="EU34">
        <f>AVERAGE('Raw Values'!FM34:FO34)/'Average totals'!G34</f>
        <v>5.9649554950529232E-2</v>
      </c>
      <c r="EV34">
        <f>AVERAGE('Raw Values'!FN34:FP34)/'Average totals'!H34</f>
        <v>5.3906517679629659E-2</v>
      </c>
      <c r="EW34">
        <f>AVERAGE('Raw Values'!FO34:FQ34)/'Average totals'!I34</f>
        <v>4.8443935022454157E-2</v>
      </c>
      <c r="EX34">
        <f>AVERAGE('Raw Values'!FP34:FR34)/'Average totals'!J34</f>
        <v>4.4814841150211254E-2</v>
      </c>
      <c r="EY34">
        <f>AVERAGE('Raw Values'!FQ34:FS34)/'Average totals'!K34</f>
        <v>4.4222089737130751E-2</v>
      </c>
      <c r="EZ34">
        <f>AVERAGE('Raw Values'!FR34:FT34)/'Average totals'!L34</f>
        <v>4.0453175805213182E-2</v>
      </c>
      <c r="FA34">
        <f>AVERAGE('Raw Values'!FS34:FU34)/'Average totals'!M34</f>
        <v>3.8103018320010631E-2</v>
      </c>
      <c r="FB34">
        <f>AVERAGE('Raw Values'!FT34:FV34)/'Average totals'!N34</f>
        <v>3.4077947319172512E-2</v>
      </c>
      <c r="FC34">
        <f>AVERAGE('Raw Values'!FU34:FW34)/'Average totals'!O34</f>
        <v>3.2641485469300895E-2</v>
      </c>
      <c r="FD34">
        <f>AVERAGE('Raw Values'!FV34:FX34)/'Average totals'!P34</f>
        <v>2.8586275318632958E-2</v>
      </c>
      <c r="FE34">
        <f>AVERAGE('Raw Values'!FW34:FY34)/'Average totals'!Q34</f>
        <v>2.7940276300186886E-2</v>
      </c>
    </row>
    <row r="35" spans="1:161" x14ac:dyDescent="0.2">
      <c r="A35" t="str">
        <f>'1997_totals_newvars'!A35</f>
        <v>NORTH CAROLINA</v>
      </c>
      <c r="B35">
        <f>AVERAGE('Raw Values'!B35:D35)/'Average totals'!B35</f>
        <v>6.4850759504629388E-2</v>
      </c>
      <c r="C35">
        <f>AVERAGE('Raw Values'!C35:E35)/'Average totals'!C35</f>
        <v>6.5874400705845909E-2</v>
      </c>
      <c r="D35">
        <f>AVERAGE('Raw Values'!D35:F35)/'Average totals'!D35</f>
        <v>6.8172546450168764E-2</v>
      </c>
      <c r="E35">
        <f>AVERAGE('Raw Values'!E35:G35)/'Average totals'!E35</f>
        <v>7.360137246576251E-2</v>
      </c>
      <c r="F35">
        <f>AVERAGE('Raw Values'!F35:H35)/'Average totals'!F35</f>
        <v>7.3249930272385161E-2</v>
      </c>
      <c r="G35">
        <f>AVERAGE('Raw Values'!G35:I35)/'Average totals'!G35</f>
        <v>7.2843109924122587E-2</v>
      </c>
      <c r="H35">
        <f>AVERAGE('Raw Values'!H35:J35)/'Average totals'!H35</f>
        <v>7.1537505700578943E-2</v>
      </c>
      <c r="I35">
        <f>AVERAGE('Raw Values'!I35:K35)/'Average totals'!I35</f>
        <v>6.2687716767923854E-2</v>
      </c>
      <c r="J35">
        <f>AVERAGE('Raw Values'!J35:L35)/'Average totals'!J35</f>
        <v>6.420487508760514E-2</v>
      </c>
      <c r="K35">
        <f>AVERAGE('Raw Values'!K35:M35)/'Average totals'!K35</f>
        <v>6.5918155078815849E-2</v>
      </c>
      <c r="L35">
        <f>AVERAGE('Raw Values'!L35:N35)/'Average totals'!L35</f>
        <v>6.9285128982468441E-2</v>
      </c>
      <c r="M35">
        <f>AVERAGE('Raw Values'!M35:O35)/'Average totals'!M35</f>
        <v>6.6716060623674134E-2</v>
      </c>
      <c r="N35">
        <f>AVERAGE('Raw Values'!N35:P35)/'Average totals'!N35</f>
        <v>6.183102267446916E-2</v>
      </c>
      <c r="O35">
        <f>AVERAGE('Raw Values'!O35:Q35)/'Average totals'!O35</f>
        <v>6.355237137290673E-2</v>
      </c>
      <c r="P35">
        <f>AVERAGE('Raw Values'!P35:R35)/'Average totals'!P35</f>
        <v>6.7395862773595022E-2</v>
      </c>
      <c r="Q35">
        <f>AVERAGE('Raw Values'!Q35:S35)/'Average totals'!Q35</f>
        <v>7.4677232612490707E-2</v>
      </c>
      <c r="R35">
        <f>AVERAGE('Raw Values'!T35:V35)/'Average totals'!B35</f>
        <v>0.47534584205882091</v>
      </c>
      <c r="S35">
        <f>AVERAGE('Raw Values'!U35:W35)/'Average totals'!C35</f>
        <v>0.35744974328017348</v>
      </c>
      <c r="T35">
        <f>AVERAGE('Raw Values'!V35:X35)/'Average totals'!D35</f>
        <v>0.29411398167846919</v>
      </c>
      <c r="U35">
        <f>AVERAGE('Raw Values'!W35:Y35)/'Average totals'!E35</f>
        <v>0.25283280622848453</v>
      </c>
      <c r="V35">
        <f>AVERAGE('Raw Values'!X35:Z35)/'Average totals'!F35</f>
        <v>0.24769915300547013</v>
      </c>
      <c r="W35">
        <f>AVERAGE('Raw Values'!Y35:AA35)/'Average totals'!G35</f>
        <v>0.24183660166170645</v>
      </c>
      <c r="X35">
        <f>AVERAGE('Raw Values'!Z35:AB35)/'Average totals'!H35</f>
        <v>0.22504621683781353</v>
      </c>
      <c r="Y35">
        <f>AVERAGE('Raw Values'!AA35:AC35)/'Average totals'!I35</f>
        <v>0.23082363738044598</v>
      </c>
      <c r="Z35">
        <f>AVERAGE('Raw Values'!AB35:AD35)/'Average totals'!J35</f>
        <v>0.20439632350788409</v>
      </c>
      <c r="AA35">
        <f>AVERAGE('Raw Values'!AC35:AE35)/'Average totals'!K35</f>
        <v>0.18417212715321205</v>
      </c>
      <c r="AB35">
        <f>AVERAGE('Raw Values'!AD35:AF35)/'Average totals'!L35</f>
        <v>0.13971478277937605</v>
      </c>
      <c r="AC35">
        <f>AVERAGE('Raw Values'!AE35:AG35)/'Average totals'!M35</f>
        <v>0.12635409211464121</v>
      </c>
      <c r="AD35">
        <f>AVERAGE('Raw Values'!AF35:AH35)/'Average totals'!N35</f>
        <v>0.10509067859425665</v>
      </c>
      <c r="AE35">
        <f>AVERAGE('Raw Values'!AG35:AI35)/'Average totals'!O35</f>
        <v>9.8505815234397706E-2</v>
      </c>
      <c r="AF35">
        <f>AVERAGE('Raw Values'!AH35:AJ35)/'Average totals'!P35</f>
        <v>9.2167760064692406E-2</v>
      </c>
      <c r="AG35">
        <f>AVERAGE('Raw Values'!AI35:AK35)/'Average totals'!Q35</f>
        <v>9.5575025911319333E-2</v>
      </c>
      <c r="AH35">
        <f>AVERAGE('Raw Values'!AL35:AN35)/'Average totals'!B35</f>
        <v>0.14888496029764131</v>
      </c>
      <c r="AI35">
        <f>AVERAGE('Raw Values'!AM35:AO35)/'Average totals'!C35</f>
        <v>0.22680614435268986</v>
      </c>
      <c r="AJ35">
        <f>AVERAGE('Raw Values'!AN35:AP35)/'Average totals'!D35</f>
        <v>0.2791337894815496</v>
      </c>
      <c r="AK35">
        <f>AVERAGE('Raw Values'!AO35:AQ35)/'Average totals'!E35</f>
        <v>0.30725214032627973</v>
      </c>
      <c r="AL35">
        <f>AVERAGE('Raw Values'!AP35:AR35)/'Average totals'!F35</f>
        <v>0.32590170588907791</v>
      </c>
      <c r="AM35">
        <f>AVERAGE('Raw Values'!AQ35:AS35)/'Average totals'!G35</f>
        <v>0.33228517444717065</v>
      </c>
      <c r="AN35">
        <f>AVERAGE('Raw Values'!AR35:AT35)/'Average totals'!H35</f>
        <v>0.35423982956395356</v>
      </c>
      <c r="AO35">
        <f>AVERAGE('Raw Values'!AS35:AU35)/'Average totals'!I35</f>
        <v>0.40528136645330914</v>
      </c>
      <c r="AP35">
        <f>AVERAGE('Raw Values'!AT35:AV35)/'Average totals'!J35</f>
        <v>0.42066165252021331</v>
      </c>
      <c r="AQ35">
        <f>AVERAGE('Raw Values'!AU35:AW35)/'Average totals'!K35</f>
        <v>0.42770129711216648</v>
      </c>
      <c r="AR35">
        <f>AVERAGE('Raw Values'!AV35:AX35)/'Average totals'!L35</f>
        <v>0.3641705139497845</v>
      </c>
      <c r="AS35">
        <f>AVERAGE('Raw Values'!AW35:AY35)/'Average totals'!M35</f>
        <v>0.33189918464591239</v>
      </c>
      <c r="AT35">
        <f>AVERAGE('Raw Values'!AX35:AZ35)/'Average totals'!N35</f>
        <v>0.29816404714335099</v>
      </c>
      <c r="AU35">
        <f>AVERAGE('Raw Values'!AY35:BA35)/'Average totals'!O35</f>
        <v>0.2850024639506481</v>
      </c>
      <c r="AV35">
        <f>AVERAGE('Raw Values'!AZ35:BB35)/'Average totals'!P35</f>
        <v>0.28048237123631115</v>
      </c>
      <c r="AW35">
        <f>AVERAGE('Raw Values'!BA35:BC35)/'Average totals'!Q35</f>
        <v>0.28225213438988017</v>
      </c>
      <c r="AX35">
        <f>AVERAGE('Raw Values'!BD35:BF35)/'Average totals'!B35</f>
        <v>0.28050245040270366</v>
      </c>
      <c r="AY35">
        <f>AVERAGE('Raw Values'!BE35:BG35)/'Average totals'!C35</f>
        <v>0.20050037525442302</v>
      </c>
      <c r="AZ35">
        <f>AVERAGE('Raw Values'!BF35:BH35)/'Average totals'!D35</f>
        <v>0.12916375246209974</v>
      </c>
      <c r="BA35">
        <f>AVERAGE('Raw Values'!BG35:BI35)/'Average totals'!E35</f>
        <v>5.953692752186493E-2</v>
      </c>
      <c r="BB35">
        <f>AVERAGE('Raw Values'!BH35:BJ35)/'Average totals'!F35</f>
        <v>5.6806839555736739E-2</v>
      </c>
      <c r="BC35">
        <f>AVERAGE('Raw Values'!BI35:BK35)/'Average totals'!G35</f>
        <v>4.9843909714241991E-2</v>
      </c>
      <c r="BD35">
        <f>AVERAGE('Raw Values'!BJ35:BL35)/'Average totals'!H35</f>
        <v>4.1519115960490412E-2</v>
      </c>
      <c r="BE35">
        <f>AVERAGE('Raw Values'!BK35:BM35)/'Average totals'!I35</f>
        <v>4.8781622876185482E-2</v>
      </c>
      <c r="BF35">
        <f>AVERAGE('Raw Values'!BL35:BN35)/'Average totals'!J35</f>
        <v>4.9033703097855555E-2</v>
      </c>
      <c r="BG35">
        <f>AVERAGE('Raw Values'!BM35:BO35)/'Average totals'!K35</f>
        <v>5.1300079449534616E-2</v>
      </c>
      <c r="BH35">
        <f>AVERAGE('Raw Values'!BN35:BP35)/'Average totals'!L35</f>
        <v>4.7641071569486465E-2</v>
      </c>
      <c r="BI35">
        <f>AVERAGE('Raw Values'!BO35:BQ35)/'Average totals'!M35</f>
        <v>4.9805842251035383E-2</v>
      </c>
      <c r="BJ35">
        <f>AVERAGE('Raw Values'!BP35:BR35)/'Average totals'!N35</f>
        <v>5.1647386953325276E-2</v>
      </c>
      <c r="BK35">
        <f>AVERAGE('Raw Values'!BQ35:BS35)/'Average totals'!O35</f>
        <v>5.49547738864695E-2</v>
      </c>
      <c r="BL35">
        <f>AVERAGE('Raw Values'!BR35:BT35)/'Average totals'!P35</f>
        <v>5.6204106602929918E-2</v>
      </c>
      <c r="BM35">
        <f>AVERAGE('Raw Values'!BS35:BU35)/'Average totals'!Q35</f>
        <v>6.0930761283487171E-2</v>
      </c>
      <c r="BN35">
        <f>AVERAGE('Raw Values'!BV35:BX35)/'Average totals'!B35</f>
        <v>0</v>
      </c>
      <c r="BO35">
        <f>AVERAGE('Raw Values'!BW35:BY35)/'Average totals'!C35</f>
        <v>4.6160268028523909E-4</v>
      </c>
      <c r="BP35">
        <f>AVERAGE('Raw Values'!BX35:BZ35)/'Average totals'!D35</f>
        <v>4.9269711221453232E-4</v>
      </c>
      <c r="BQ35">
        <f>AVERAGE('Raw Values'!BY35:CA35)/'Average totals'!E35</f>
        <v>6.2425708391642093E-4</v>
      </c>
      <c r="BR35">
        <f>AVERAGE('Raw Values'!BZ35:CB35)/'Average totals'!F35</f>
        <v>4.0606028785910404E-4</v>
      </c>
      <c r="BS35">
        <f>AVERAGE('Raw Values'!CA35:CC35)/'Average totals'!G35</f>
        <v>4.5395929870654673E-4</v>
      </c>
      <c r="BT35">
        <f>AVERAGE('Raw Values'!CB35:CD35)/'Average totals'!H35</f>
        <v>3.8473138756299897E-4</v>
      </c>
      <c r="BU35">
        <f>AVERAGE('Raw Values'!CC35:CE35)/'Average totals'!I35</f>
        <v>8.0474231372817297E-5</v>
      </c>
      <c r="BV35">
        <f>AVERAGE('Raw Values'!CD35:CF35)/'Average totals'!J35</f>
        <v>-4.938619107190006E-5</v>
      </c>
      <c r="BW35">
        <f>AVERAGE('Raw Values'!CE35:CG35)/'Average totals'!K35</f>
        <v>-1.2480109559990802E-4</v>
      </c>
      <c r="BX35">
        <f>AVERAGE('Raw Values'!CF35:CH35)/'Average totals'!L35</f>
        <v>6.1618800908741132E-2</v>
      </c>
      <c r="BY35">
        <f>AVERAGE('Raw Values'!CG35:CI35)/'Average totals'!M35</f>
        <v>0.10179439856963574</v>
      </c>
      <c r="BZ35">
        <f>AVERAGE('Raw Values'!CH35:CJ35)/'Average totals'!N35</f>
        <v>0.14711314672679904</v>
      </c>
      <c r="CA35">
        <f>AVERAGE('Raw Values'!CI35:CK35)/'Average totals'!O35</f>
        <v>0.14346981099279935</v>
      </c>
      <c r="CB35">
        <f>AVERAGE('Raw Values'!CJ35:CL35)/'Average totals'!P35</f>
        <v>0.16077794384169716</v>
      </c>
      <c r="CC35">
        <f>AVERAGE('Raw Values'!CK35:CM35)/'Average totals'!Q35</f>
        <v>0.1706683602048582</v>
      </c>
      <c r="CD35">
        <f>AVERAGE('Raw Values'!CN35:CP35)/'Average totals'!B35</f>
        <v>0</v>
      </c>
      <c r="CE35">
        <f>AVERAGE('Raw Values'!CO35:CQ35)/'Average totals'!C35</f>
        <v>4.8595319593272582E-2</v>
      </c>
      <c r="CF35">
        <f>AVERAGE('Raw Values'!CP35:CR35)/'Average totals'!D35</f>
        <v>8.76561165940518E-2</v>
      </c>
      <c r="CG35">
        <f>AVERAGE('Raw Values'!CQ35:CS35)/'Average totals'!E35</f>
        <v>0.13388306407291192</v>
      </c>
      <c r="CH35">
        <f>AVERAGE('Raw Values'!CR35:CT35)/'Average totals'!F35</f>
        <v>0.13679717235712321</v>
      </c>
      <c r="CI35">
        <f>AVERAGE('Raw Values'!CS35:CU35)/'Average totals'!G35</f>
        <v>0.14314979490661617</v>
      </c>
      <c r="CJ35">
        <f>AVERAGE('Raw Values'!CT35:CV35)/'Average totals'!H35</f>
        <v>0.14837190213244686</v>
      </c>
      <c r="CK35">
        <f>AVERAGE('Raw Values'!CU35:CW35)/'Average totals'!I35</f>
        <v>8.9269728990871683E-2</v>
      </c>
      <c r="CL35">
        <f>AVERAGE('Raw Values'!CV35:CX35)/'Average totals'!J35</f>
        <v>9.8028377417088211E-2</v>
      </c>
      <c r="CM35">
        <f>AVERAGE('Raw Values'!CW35:CY35)/'Average totals'!K35</f>
        <v>0.10323794473147252</v>
      </c>
      <c r="CN35">
        <f>AVERAGE('Raw Values'!CX35:CZ35)/'Average totals'!L35</f>
        <v>0.15159538703861855</v>
      </c>
      <c r="CO35">
        <f>AVERAGE('Raw Values'!CY35:DA35)/'Average totals'!M35</f>
        <v>0.14286080594434075</v>
      </c>
      <c r="CP35">
        <f>AVERAGE('Raw Values'!CZ35:DB35)/'Average totals'!N35</f>
        <v>0.13272880819123123</v>
      </c>
      <c r="CQ35">
        <f>AVERAGE('Raw Values'!DA35:DC35)/'Average totals'!O35</f>
        <v>0.13926254379714365</v>
      </c>
      <c r="CR35">
        <f>AVERAGE('Raw Values'!DB35:DD35)/'Average totals'!P35</f>
        <v>0.13235224683890956</v>
      </c>
      <c r="CS35">
        <f>AVERAGE('Raw Values'!DC35:DE35)/'Average totals'!Q35</f>
        <v>0.12815462819424309</v>
      </c>
      <c r="CT35">
        <f>AVERAGE('Raw Values'!DF35:DH35)/'Average totals'!B35</f>
        <v>0</v>
      </c>
      <c r="CU35">
        <f>AVERAGE('Raw Values'!DG35:DI35)/'Average totals'!C35</f>
        <v>6.1594551896553091E-3</v>
      </c>
      <c r="CV35">
        <f>AVERAGE('Raw Values'!DH35:DJ35)/'Average totals'!D35</f>
        <v>1.1112186680259499E-2</v>
      </c>
      <c r="CW35">
        <f>AVERAGE('Raw Values'!DI35:DK35)/'Average totals'!E35</f>
        <v>1.5916457602723005E-2</v>
      </c>
      <c r="CX35">
        <f>AVERAGE('Raw Values'!DJ35:DL35)/'Average totals'!F35</f>
        <v>1.5430675510955991E-2</v>
      </c>
      <c r="CY35">
        <f>AVERAGE('Raw Values'!DK35:DM35)/'Average totals'!G35</f>
        <v>1.5401804998871275E-2</v>
      </c>
      <c r="CZ35">
        <f>AVERAGE('Raw Values'!DL35:DN35)/'Average totals'!H35</f>
        <v>1.5250214314625336E-2</v>
      </c>
      <c r="DA35">
        <f>AVERAGE('Raw Values'!DM35:DO35)/'Average totals'!I35</f>
        <v>1.5098873329066721E-2</v>
      </c>
      <c r="DB35">
        <f>AVERAGE('Raw Values'!DN35:DP35)/'Average totals'!J35</f>
        <v>1.5894180862673996E-2</v>
      </c>
      <c r="DC35">
        <f>AVERAGE('Raw Values'!DO35:DQ35)/'Average totals'!K35</f>
        <v>1.6715993101144508E-2</v>
      </c>
      <c r="DD35">
        <f>AVERAGE('Raw Values'!DP35:DR35)/'Average totals'!L35</f>
        <v>1.8770703961120825E-2</v>
      </c>
      <c r="DE35">
        <f>AVERAGE('Raw Values'!DQ35:DS35)/'Average totals'!M35</f>
        <v>1.6717034872356675E-2</v>
      </c>
      <c r="DF35">
        <f>AVERAGE('Raw Values'!DR35:DT35)/'Average totals'!N35</f>
        <v>1.5173613211174502E-2</v>
      </c>
      <c r="DG35">
        <f>AVERAGE('Raw Values'!DS35:DU35)/'Average totals'!O35</f>
        <v>1.2027638909961794E-2</v>
      </c>
      <c r="DH35">
        <f>AVERAGE('Raw Values'!DT35:DV35)/'Average totals'!P35</f>
        <v>1.0818023932106208E-2</v>
      </c>
      <c r="DI35">
        <f>AVERAGE('Raw Values'!DU35:DW35)/'Average totals'!Q35</f>
        <v>9.1416781946154699E-3</v>
      </c>
      <c r="DJ35">
        <f>AVERAGE('Raw Values'!DX35:DZ35)/'Average totals'!B35</f>
        <v>7.1732433695474683E-3</v>
      </c>
      <c r="DK35">
        <f>AVERAGE('Raw Values'!DY35:EA35)/'Average totals'!C35</f>
        <v>2.1911140545150774E-2</v>
      </c>
      <c r="DL35">
        <f>AVERAGE('Raw Values'!DZ35:EB35)/'Average totals'!D35</f>
        <v>2.2903896542870641E-2</v>
      </c>
      <c r="DM35">
        <f>AVERAGE('Raw Values'!EA35:EC35)/'Average totals'!E35</f>
        <v>2.1862150687125187E-2</v>
      </c>
      <c r="DN35">
        <f>AVERAGE('Raw Values'!EB35:ED35)/'Average totals'!F35</f>
        <v>1.0531746983020644E-2</v>
      </c>
      <c r="DO35">
        <f>AVERAGE('Raw Values'!EC35:EE35)/'Average totals'!G35</f>
        <v>1.0839808192837669E-2</v>
      </c>
      <c r="DP35">
        <f>AVERAGE('Raw Values'!ED35:EF35)/'Average totals'!H35</f>
        <v>1.0361771729305653E-2</v>
      </c>
      <c r="DQ35">
        <f>AVERAGE('Raw Values'!EE35:EG35)/'Average totals'!I35</f>
        <v>1.1886360484134433E-2</v>
      </c>
      <c r="DR35">
        <f>AVERAGE('Raw Values'!EF35:EH35)/'Average totals'!J35</f>
        <v>1.6132912764517827E-2</v>
      </c>
      <c r="DS35">
        <f>AVERAGE('Raw Values'!EG35:EI35)/'Average totals'!K35</f>
        <v>2.4220177191492335E-2</v>
      </c>
      <c r="DT35">
        <f>AVERAGE('Raw Values'!EH35:EJ35)/'Average totals'!L35</f>
        <v>2.4457211244406689E-2</v>
      </c>
      <c r="DU35">
        <f>AVERAGE('Raw Values'!EI35:EK35)/'Average totals'!M35</f>
        <v>2.152389914113639E-2</v>
      </c>
      <c r="DV35">
        <f>AVERAGE('Raw Values'!EJ35:EL35)/'Average totals'!N35</f>
        <v>1.6501232652488398E-2</v>
      </c>
      <c r="DW35">
        <f>AVERAGE('Raw Values'!EK35:EM35)/'Average totals'!O35</f>
        <v>1.6514881964512521E-2</v>
      </c>
      <c r="DX35">
        <f>AVERAGE('Raw Values'!EL35:EN35)/'Average totals'!P35</f>
        <v>1.694307566630637E-2</v>
      </c>
      <c r="DY35">
        <f>AVERAGE('Raw Values'!EM35:EO35)/'Average totals'!Q35</f>
        <v>1.7707273425475206E-2</v>
      </c>
      <c r="DZ35">
        <f>AVERAGE('Raw Values'!EP35:ER35)/'Average totals'!B35</f>
        <v>0</v>
      </c>
      <c r="EA35">
        <f>AVERAGE('Raw Values'!EQ35:ES35)/'Average totals'!C35</f>
        <v>0</v>
      </c>
      <c r="EB35">
        <f>AVERAGE('Raw Values'!ER35:ET35)/'Average totals'!D35</f>
        <v>0</v>
      </c>
      <c r="EC35">
        <f>AVERAGE('Raw Values'!ES35:EU35)/'Average totals'!E35</f>
        <v>0</v>
      </c>
      <c r="ED35">
        <f>AVERAGE('Raw Values'!ET35:EV35)/'Average totals'!F35</f>
        <v>0</v>
      </c>
      <c r="EE35">
        <f>AVERAGE('Raw Values'!EU35:EW35)/'Average totals'!G35</f>
        <v>0</v>
      </c>
      <c r="EF35">
        <f>AVERAGE('Raw Values'!EV35:EX35)/'Average totals'!H35</f>
        <v>0</v>
      </c>
      <c r="EG35">
        <f>AVERAGE('Raw Values'!EW35:EY35)/'Average totals'!I35</f>
        <v>0</v>
      </c>
      <c r="EH35">
        <f>AVERAGE('Raw Values'!EX35:EZ35)/'Average totals'!J35</f>
        <v>0</v>
      </c>
      <c r="EI35">
        <f>AVERAGE('Raw Values'!EY35:FA35)/'Average totals'!K35</f>
        <v>0</v>
      </c>
      <c r="EJ35">
        <f>AVERAGE('Raw Values'!EZ35:FB35)/'Average totals'!L35</f>
        <v>1.6511914911976743E-2</v>
      </c>
      <c r="EK35">
        <f>AVERAGE('Raw Values'!FA35:FC35)/'Average totals'!M35</f>
        <v>4.191517537364272E-2</v>
      </c>
      <c r="EL35">
        <f>AVERAGE('Raw Values'!FB35:FD35)/'Average totals'!N35</f>
        <v>6.2514504557832279E-2</v>
      </c>
      <c r="EM35">
        <f>AVERAGE('Raw Values'!FC35:FE35)/'Average totals'!O35</f>
        <v>7.8642772416195258E-2</v>
      </c>
      <c r="EN35">
        <f>AVERAGE('Raw Values'!FD35:FF35)/'Average totals'!P35</f>
        <v>8.2926694898026287E-2</v>
      </c>
      <c r="EO35">
        <f>AVERAGE('Raw Values'!FE35:FG35)/'Average totals'!Q35</f>
        <v>8.8146930069652032E-2</v>
      </c>
      <c r="EP35">
        <f>AVERAGE('Raw Values'!FH35:FJ35)/'Average totals'!B35</f>
        <v>2.3242744366657249E-2</v>
      </c>
      <c r="EQ35">
        <f>AVERAGE('Raw Values'!FI35:FK35)/'Average totals'!C35</f>
        <v>7.2241818398503854E-2</v>
      </c>
      <c r="ER35">
        <f>AVERAGE('Raw Values'!FJ35:FL35)/'Average totals'!D35</f>
        <v>0.10725103299831629</v>
      </c>
      <c r="ES35">
        <f>AVERAGE('Raw Values'!FK35:FM35)/'Average totals'!E35</f>
        <v>0.13449082401093174</v>
      </c>
      <c r="ET35">
        <f>AVERAGE('Raw Values'!FL35:FN35)/'Average totals'!F35</f>
        <v>0.13317671613837115</v>
      </c>
      <c r="EU35">
        <f>AVERAGE('Raw Values'!FM35:FO35)/'Average totals'!G35</f>
        <v>0.13334583685572665</v>
      </c>
      <c r="EV35">
        <f>AVERAGE('Raw Values'!FN35:FP35)/'Average totals'!H35</f>
        <v>0.13328871237322276</v>
      </c>
      <c r="EW35">
        <f>AVERAGE('Raw Values'!FO35:FQ35)/'Average totals'!I35</f>
        <v>0.13609021948668984</v>
      </c>
      <c r="EX35">
        <f>AVERAGE('Raw Values'!FP35:FR35)/'Average totals'!J35</f>
        <v>0.13169736093323384</v>
      </c>
      <c r="EY35">
        <f>AVERAGE('Raw Values'!FQ35:FS35)/'Average totals'!K35</f>
        <v>0.12685902727776158</v>
      </c>
      <c r="EZ35">
        <f>AVERAGE('Raw Values'!FR35:FT35)/'Average totals'!L35</f>
        <v>0.10623448465402072</v>
      </c>
      <c r="FA35">
        <f>AVERAGE('Raw Values'!FS35:FU35)/'Average totals'!M35</f>
        <v>0.10041350646362457</v>
      </c>
      <c r="FB35">
        <f>AVERAGE('Raw Values'!FT35:FV35)/'Average totals'!N35</f>
        <v>0.10923555929507248</v>
      </c>
      <c r="FC35">
        <f>AVERAGE('Raw Values'!FU35:FW35)/'Average totals'!O35</f>
        <v>0.10806692747496544</v>
      </c>
      <c r="FD35">
        <f>AVERAGE('Raw Values'!FV35:FX35)/'Average totals'!P35</f>
        <v>9.9931914145425849E-2</v>
      </c>
      <c r="FE35">
        <f>AVERAGE('Raw Values'!FW35:FY35)/'Average totals'!Q35</f>
        <v>7.2745975713978589E-2</v>
      </c>
    </row>
    <row r="36" spans="1:161" x14ac:dyDescent="0.2">
      <c r="A36" t="str">
        <f>'1997_totals_newvars'!A36</f>
        <v>NORTH DAKOTA</v>
      </c>
      <c r="B36">
        <f>AVERAGE('Raw Values'!B36:D36)/'Average totals'!B36</f>
        <v>0.20512398028725951</v>
      </c>
      <c r="C36">
        <f>AVERAGE('Raw Values'!C36:E36)/'Average totals'!C36</f>
        <v>0.19695665987388258</v>
      </c>
      <c r="D36">
        <f>AVERAGE('Raw Values'!D36:F36)/'Average totals'!D36</f>
        <v>0.17766772115132912</v>
      </c>
      <c r="E36">
        <f>AVERAGE('Raw Values'!E36:G36)/'Average totals'!E36</f>
        <v>0.16777387839915953</v>
      </c>
      <c r="F36">
        <f>AVERAGE('Raw Values'!F36:H36)/'Average totals'!F36</f>
        <v>0.14004427793083063</v>
      </c>
      <c r="G36">
        <f>AVERAGE('Raw Values'!G36:I36)/'Average totals'!G36</f>
        <v>0.11485323010450067</v>
      </c>
      <c r="H36">
        <f>AVERAGE('Raw Values'!H36:J36)/'Average totals'!H36</f>
        <v>0.10233989154797152</v>
      </c>
      <c r="I36">
        <f>AVERAGE('Raw Values'!I36:K36)/'Average totals'!I36</f>
        <v>0.10919422154798668</v>
      </c>
      <c r="J36">
        <f>AVERAGE('Raw Values'!J36:L36)/'Average totals'!J36</f>
        <v>0.11087169322192643</v>
      </c>
      <c r="K36">
        <f>AVERAGE('Raw Values'!K36:M36)/'Average totals'!K36</f>
        <v>0.11628944621075596</v>
      </c>
      <c r="L36">
        <f>AVERAGE('Raw Values'!L36:N36)/'Average totals'!L36</f>
        <v>0.12230142759208081</v>
      </c>
      <c r="M36">
        <f>AVERAGE('Raw Values'!M36:O36)/'Average totals'!M36</f>
        <v>0.12409776743394393</v>
      </c>
      <c r="N36">
        <f>AVERAGE('Raw Values'!N36:P36)/'Average totals'!N36</f>
        <v>0.12449850874793246</v>
      </c>
      <c r="O36">
        <f>AVERAGE('Raw Values'!O36:Q36)/'Average totals'!O36</f>
        <v>0.1160559020916616</v>
      </c>
      <c r="P36">
        <f>AVERAGE('Raw Values'!P36:R36)/'Average totals'!P36</f>
        <v>0.1150785970728732</v>
      </c>
      <c r="Q36">
        <f>AVERAGE('Raw Values'!Q36:S36)/'Average totals'!Q36</f>
        <v>0.11095126260334437</v>
      </c>
      <c r="R36">
        <f>AVERAGE('Raw Values'!T36:V36)/'Average totals'!B36</f>
        <v>0.65840328995667174</v>
      </c>
      <c r="S36">
        <f>AVERAGE('Raw Values'!U36:W36)/'Average totals'!C36</f>
        <v>0.54918823070774514</v>
      </c>
      <c r="T36">
        <f>AVERAGE('Raw Values'!V36:X36)/'Average totals'!D36</f>
        <v>0.45361876404872797</v>
      </c>
      <c r="U36">
        <f>AVERAGE('Raw Values'!W36:Y36)/'Average totals'!E36</f>
        <v>0.3377109592418015</v>
      </c>
      <c r="V36">
        <f>AVERAGE('Raw Values'!X36:Z36)/'Average totals'!F36</f>
        <v>0.36542746858452141</v>
      </c>
      <c r="W36">
        <f>AVERAGE('Raw Values'!Y36:AA36)/'Average totals'!G36</f>
        <v>0.36905298613795856</v>
      </c>
      <c r="X36">
        <f>AVERAGE('Raw Values'!Z36:AB36)/'Average totals'!H36</f>
        <v>0.37725306881836618</v>
      </c>
      <c r="Y36">
        <f>AVERAGE('Raw Values'!AA36:AC36)/'Average totals'!I36</f>
        <v>0.34171659781774855</v>
      </c>
      <c r="Z36">
        <f>AVERAGE('Raw Values'!AB36:AD36)/'Average totals'!J36</f>
        <v>0.29550205965976661</v>
      </c>
      <c r="AA36">
        <f>AVERAGE('Raw Values'!AC36:AE36)/'Average totals'!K36</f>
        <v>0.25127582791059572</v>
      </c>
      <c r="AB36">
        <f>AVERAGE('Raw Values'!AD36:AF36)/'Average totals'!L36</f>
        <v>0.22286403184779355</v>
      </c>
      <c r="AC36">
        <f>AVERAGE('Raw Values'!AE36:AG36)/'Average totals'!M36</f>
        <v>0.21399130744040643</v>
      </c>
      <c r="AD36">
        <f>AVERAGE('Raw Values'!AF36:AH36)/'Average totals'!N36</f>
        <v>0.21147453602948302</v>
      </c>
      <c r="AE36">
        <f>AVERAGE('Raw Values'!AG36:AI36)/'Average totals'!O36</f>
        <v>0.18523296939453818</v>
      </c>
      <c r="AF36">
        <f>AVERAGE('Raw Values'!AH36:AJ36)/'Average totals'!P36</f>
        <v>0.16774414106053501</v>
      </c>
      <c r="AG36">
        <f>AVERAGE('Raw Values'!AI36:AK36)/'Average totals'!Q36</f>
        <v>0.14386166498066744</v>
      </c>
      <c r="AH36">
        <f>AVERAGE('Raw Values'!AL36:AN36)/'Average totals'!B36</f>
        <v>2.6406918069075289E-2</v>
      </c>
      <c r="AI36">
        <f>AVERAGE('Raw Values'!AM36:AO36)/'Average totals'!C36</f>
        <v>4.4114587954983353E-2</v>
      </c>
      <c r="AJ36">
        <f>AVERAGE('Raw Values'!AN36:AP36)/'Average totals'!D36</f>
        <v>6.9183204197543244E-2</v>
      </c>
      <c r="AK36">
        <f>AVERAGE('Raw Values'!AO36:AQ36)/'Average totals'!E36</f>
        <v>9.1365480120104314E-2</v>
      </c>
      <c r="AL36">
        <f>AVERAGE('Raw Values'!AP36:AR36)/'Average totals'!F36</f>
        <v>9.525860548261679E-2</v>
      </c>
      <c r="AM36">
        <f>AVERAGE('Raw Values'!AQ36:AS36)/'Average totals'!G36</f>
        <v>8.0364152033999395E-2</v>
      </c>
      <c r="AN36">
        <f>AVERAGE('Raw Values'!AR36:AT36)/'Average totals'!H36</f>
        <v>7.19718983856827E-2</v>
      </c>
      <c r="AO36">
        <f>AVERAGE('Raw Values'!AS36:AU36)/'Average totals'!I36</f>
        <v>4.8941329273018259E-2</v>
      </c>
      <c r="AP36">
        <f>AVERAGE('Raw Values'!AT36:AV36)/'Average totals'!J36</f>
        <v>5.0051901183090629E-2</v>
      </c>
      <c r="AQ36">
        <f>AVERAGE('Raw Values'!AU36:AW36)/'Average totals'!K36</f>
        <v>3.7031407803820214E-2</v>
      </c>
      <c r="AR36">
        <f>AVERAGE('Raw Values'!AV36:AX36)/'Average totals'!L36</f>
        <v>3.8349095596421384E-2</v>
      </c>
      <c r="AS36">
        <f>AVERAGE('Raw Values'!AW36:AY36)/'Average totals'!M36</f>
        <v>3.5557847225378927E-2</v>
      </c>
      <c r="AT36">
        <f>AVERAGE('Raw Values'!AX36:AZ36)/'Average totals'!N36</f>
        <v>3.4130183108761009E-2</v>
      </c>
      <c r="AU36">
        <f>AVERAGE('Raw Values'!AY36:BA36)/'Average totals'!O36</f>
        <v>3.3831556134296149E-2</v>
      </c>
      <c r="AV36">
        <f>AVERAGE('Raw Values'!AZ36:BB36)/'Average totals'!P36</f>
        <v>2.8732202673757468E-2</v>
      </c>
      <c r="AW36">
        <f>AVERAGE('Raw Values'!BA36:BC36)/'Average totals'!Q36</f>
        <v>2.8138128846359203E-2</v>
      </c>
      <c r="AX36">
        <f>AVERAGE('Raw Values'!BD36:BF36)/'Average totals'!B36</f>
        <v>6.8585028501480419E-2</v>
      </c>
      <c r="AY36">
        <f>AVERAGE('Raw Values'!BE36:BG36)/'Average totals'!C36</f>
        <v>5.7593946219097067E-2</v>
      </c>
      <c r="AZ36">
        <f>AVERAGE('Raw Values'!BF36:BH36)/'Average totals'!D36</f>
        <v>3.5767024275212049E-2</v>
      </c>
      <c r="BA36">
        <f>AVERAGE('Raw Values'!BG36:BI36)/'Average totals'!E36</f>
        <v>1.4580907748125397E-2</v>
      </c>
      <c r="BB36">
        <f>AVERAGE('Raw Values'!BH36:BJ36)/'Average totals'!F36</f>
        <v>1.3520888749496562E-2</v>
      </c>
      <c r="BC36">
        <f>AVERAGE('Raw Values'!BI36:BK36)/'Average totals'!G36</f>
        <v>1.6790926441514586E-2</v>
      </c>
      <c r="BD36">
        <f>AVERAGE('Raw Values'!BJ36:BL36)/'Average totals'!H36</f>
        <v>1.8674557030724862E-2</v>
      </c>
      <c r="BE36">
        <f>AVERAGE('Raw Values'!BK36:BM36)/'Average totals'!I36</f>
        <v>1.7448623792599375E-2</v>
      </c>
      <c r="BF36">
        <f>AVERAGE('Raw Values'!BL36:BN36)/'Average totals'!J36</f>
        <v>1.4359831706415839E-2</v>
      </c>
      <c r="BG36">
        <f>AVERAGE('Raw Values'!BM36:BO36)/'Average totals'!K36</f>
        <v>1.0129683951482778E-2</v>
      </c>
      <c r="BH36">
        <f>AVERAGE('Raw Values'!BN36:BP36)/'Average totals'!L36</f>
        <v>8.0703340490255598E-3</v>
      </c>
      <c r="BI36">
        <f>AVERAGE('Raw Values'!BO36:BQ36)/'Average totals'!M36</f>
        <v>6.4197914792322973E-3</v>
      </c>
      <c r="BJ36">
        <f>AVERAGE('Raw Values'!BP36:BR36)/'Average totals'!N36</f>
        <v>5.647972672566429E-3</v>
      </c>
      <c r="BK36">
        <f>AVERAGE('Raw Values'!BQ36:BS36)/'Average totals'!O36</f>
        <v>4.4779769980968342E-3</v>
      </c>
      <c r="BL36">
        <f>AVERAGE('Raw Values'!BR36:BT36)/'Average totals'!P36</f>
        <v>3.7552064562166487E-3</v>
      </c>
      <c r="BM36">
        <f>AVERAGE('Raw Values'!BS36:BU36)/'Average totals'!Q36</f>
        <v>2.5254898122875125E-3</v>
      </c>
      <c r="BN36">
        <f>AVERAGE('Raw Values'!BV36:BX36)/'Average totals'!B36</f>
        <v>0</v>
      </c>
      <c r="BO36">
        <f>AVERAGE('Raw Values'!BW36:BY36)/'Average totals'!C36</f>
        <v>0</v>
      </c>
      <c r="BP36">
        <f>AVERAGE('Raw Values'!BX36:BZ36)/'Average totals'!D36</f>
        <v>3.7761020380610306E-2</v>
      </c>
      <c r="BQ36">
        <f>AVERAGE('Raw Values'!BY36:CA36)/'Average totals'!E36</f>
        <v>6.0256333985986406E-2</v>
      </c>
      <c r="BR36">
        <f>AVERAGE('Raw Values'!BZ36:CB36)/'Average totals'!F36</f>
        <v>6.6246244981328486E-2</v>
      </c>
      <c r="BS36">
        <f>AVERAGE('Raw Values'!CA36:CC36)/'Average totals'!G36</f>
        <v>5.4569863577033792E-2</v>
      </c>
      <c r="BT36">
        <f>AVERAGE('Raw Values'!CB36:CD36)/'Average totals'!H36</f>
        <v>5.2952532702536609E-2</v>
      </c>
      <c r="BU36">
        <f>AVERAGE('Raw Values'!CC36:CE36)/'Average totals'!I36</f>
        <v>6.9225883080523548E-2</v>
      </c>
      <c r="BV36">
        <f>AVERAGE('Raw Values'!CD36:CF36)/'Average totals'!J36</f>
        <v>6.9387903087172451E-2</v>
      </c>
      <c r="BW36">
        <f>AVERAGE('Raw Values'!CE36:CG36)/'Average totals'!K36</f>
        <v>7.8993679323557539E-2</v>
      </c>
      <c r="BX36">
        <f>AVERAGE('Raw Values'!CF36:CH36)/'Average totals'!L36</f>
        <v>8.3769528335010862E-2</v>
      </c>
      <c r="BY36">
        <f>AVERAGE('Raw Values'!CG36:CI36)/'Average totals'!M36</f>
        <v>8.7994388944633642E-2</v>
      </c>
      <c r="BZ36">
        <f>AVERAGE('Raw Values'!CH36:CJ36)/'Average totals'!N36</f>
        <v>8.5412641871890377E-2</v>
      </c>
      <c r="CA36">
        <f>AVERAGE('Raw Values'!CI36:CK36)/'Average totals'!O36</f>
        <v>8.8583188395239348E-2</v>
      </c>
      <c r="CB36">
        <f>AVERAGE('Raw Values'!CJ36:CL36)/'Average totals'!P36</f>
        <v>8.4861987475576134E-2</v>
      </c>
      <c r="CC36">
        <f>AVERAGE('Raw Values'!CK36:CM36)/'Average totals'!Q36</f>
        <v>9.091235810633426E-2</v>
      </c>
      <c r="CD36">
        <f>AVERAGE('Raw Values'!CN36:CP36)/'Average totals'!B36</f>
        <v>0</v>
      </c>
      <c r="CE36">
        <f>AVERAGE('Raw Values'!CO36:CQ36)/'Average totals'!C36</f>
        <v>9.6738505384380807E-2</v>
      </c>
      <c r="CF36">
        <f>AVERAGE('Raw Values'!CP36:CR36)/'Average totals'!D36</f>
        <v>0.15418774511721317</v>
      </c>
      <c r="CG36">
        <f>AVERAGE('Raw Values'!CQ36:CS36)/'Average totals'!E36</f>
        <v>0.2289588397014691</v>
      </c>
      <c r="CH36">
        <f>AVERAGE('Raw Values'!CR36:CT36)/'Average totals'!F36</f>
        <v>0.21406936595614587</v>
      </c>
      <c r="CI36">
        <f>AVERAGE('Raw Values'!CS36:CU36)/'Average totals'!G36</f>
        <v>0.24531025580692378</v>
      </c>
      <c r="CJ36">
        <f>AVERAGE('Raw Values'!CT36:CV36)/'Average totals'!H36</f>
        <v>0.26152328365962463</v>
      </c>
      <c r="CK36">
        <f>AVERAGE('Raw Values'!CU36:CW36)/'Average totals'!I36</f>
        <v>0.2865988902179783</v>
      </c>
      <c r="CL36">
        <f>AVERAGE('Raw Values'!CV36:CX36)/'Average totals'!J36</f>
        <v>0.30806483799727952</v>
      </c>
      <c r="CM36">
        <f>AVERAGE('Raw Values'!CW36:CY36)/'Average totals'!K36</f>
        <v>0.32925587946805995</v>
      </c>
      <c r="CN36">
        <f>AVERAGE('Raw Values'!CX36:CZ36)/'Average totals'!L36</f>
        <v>0.33872783190167916</v>
      </c>
      <c r="CO36">
        <f>AVERAGE('Raw Values'!CY36:DA36)/'Average totals'!M36</f>
        <v>0.35261047421825581</v>
      </c>
      <c r="CP36">
        <f>AVERAGE('Raw Values'!CZ36:DB36)/'Average totals'!N36</f>
        <v>0.36765596087034574</v>
      </c>
      <c r="CQ36">
        <f>AVERAGE('Raw Values'!DA36:DC36)/'Average totals'!O36</f>
        <v>0.40248491581449142</v>
      </c>
      <c r="CR36">
        <f>AVERAGE('Raw Values'!DB36:DD36)/'Average totals'!P36</f>
        <v>0.43716516067917921</v>
      </c>
      <c r="CS36">
        <f>AVERAGE('Raw Values'!DC36:DE36)/'Average totals'!Q36</f>
        <v>0.47121747916687867</v>
      </c>
      <c r="CT36">
        <f>AVERAGE('Raw Values'!DF36:DH36)/'Average totals'!B36</f>
        <v>0</v>
      </c>
      <c r="CU36">
        <f>AVERAGE('Raw Values'!DG36:DI36)/'Average totals'!C36</f>
        <v>0</v>
      </c>
      <c r="CV36">
        <f>AVERAGE('Raw Values'!DH36:DJ36)/'Average totals'!D36</f>
        <v>0</v>
      </c>
      <c r="CW36">
        <f>AVERAGE('Raw Values'!DI36:DK36)/'Average totals'!E36</f>
        <v>0</v>
      </c>
      <c r="CX36">
        <f>AVERAGE('Raw Values'!DJ36:DL36)/'Average totals'!F36</f>
        <v>0</v>
      </c>
      <c r="CY36">
        <f>AVERAGE('Raw Values'!DK36:DM36)/'Average totals'!G36</f>
        <v>0</v>
      </c>
      <c r="CZ36">
        <f>AVERAGE('Raw Values'!DL36:DN36)/'Average totals'!H36</f>
        <v>0</v>
      </c>
      <c r="DA36">
        <f>AVERAGE('Raw Values'!DM36:DO36)/'Average totals'!I36</f>
        <v>1.6545712499300101E-3</v>
      </c>
      <c r="DB36">
        <f>AVERAGE('Raw Values'!DN36:DP36)/'Average totals'!J36</f>
        <v>2.5198158398585378E-2</v>
      </c>
      <c r="DC36">
        <f>AVERAGE('Raw Values'!DO36:DQ36)/'Average totals'!K36</f>
        <v>4.9678657812367702E-2</v>
      </c>
      <c r="DD36">
        <f>AVERAGE('Raw Values'!DP36:DR36)/'Average totals'!L36</f>
        <v>5.3512253738173941E-2</v>
      </c>
      <c r="DE36">
        <f>AVERAGE('Raw Values'!DQ36:DS36)/'Average totals'!M36</f>
        <v>3.1618489824043999E-2</v>
      </c>
      <c r="DF36">
        <f>AVERAGE('Raw Values'!DR36:DT36)/'Average totals'!N36</f>
        <v>8.2464458060399135E-3</v>
      </c>
      <c r="DG36">
        <f>AVERAGE('Raw Values'!DS36:DU36)/'Average totals'!O36</f>
        <v>1.0516950927452035E-3</v>
      </c>
      <c r="DH36">
        <f>AVERAGE('Raw Values'!DT36:DV36)/'Average totals'!P36</f>
        <v>1.0537687329967129E-3</v>
      </c>
      <c r="DI36">
        <f>AVERAGE('Raw Values'!DU36:DW36)/'Average totals'!Q36</f>
        <v>9.046581599810973E-4</v>
      </c>
      <c r="DJ36">
        <f>AVERAGE('Raw Values'!DX36:DZ36)/'Average totals'!B36</f>
        <v>0</v>
      </c>
      <c r="DK36">
        <f>AVERAGE('Raw Values'!DY36:EA36)/'Average totals'!C36</f>
        <v>0</v>
      </c>
      <c r="DL36">
        <f>AVERAGE('Raw Values'!DZ36:EB36)/'Average totals'!D36</f>
        <v>0</v>
      </c>
      <c r="DM36">
        <f>AVERAGE('Raw Values'!EA36:EC36)/'Average totals'!E36</f>
        <v>0</v>
      </c>
      <c r="DN36">
        <f>AVERAGE('Raw Values'!EB36:ED36)/'Average totals'!F36</f>
        <v>0</v>
      </c>
      <c r="DO36">
        <f>AVERAGE('Raw Values'!EC36:EE36)/'Average totals'!G36</f>
        <v>0</v>
      </c>
      <c r="DP36">
        <f>AVERAGE('Raw Values'!ED36:EF36)/'Average totals'!H36</f>
        <v>0</v>
      </c>
      <c r="DQ36">
        <f>AVERAGE('Raw Values'!EE36:EG36)/'Average totals'!I36</f>
        <v>0</v>
      </c>
      <c r="DR36">
        <f>AVERAGE('Raw Values'!EF36:EH36)/'Average totals'!J36</f>
        <v>0</v>
      </c>
      <c r="DS36">
        <f>AVERAGE('Raw Values'!EG36:EI36)/'Average totals'!K36</f>
        <v>0</v>
      </c>
      <c r="DT36">
        <f>AVERAGE('Raw Values'!EH36:EJ36)/'Average totals'!L36</f>
        <v>0</v>
      </c>
      <c r="DU36">
        <f>AVERAGE('Raw Values'!EI36:EK36)/'Average totals'!M36</f>
        <v>0</v>
      </c>
      <c r="DV36">
        <f>AVERAGE('Raw Values'!EJ36:EL36)/'Average totals'!N36</f>
        <v>0</v>
      </c>
      <c r="DW36">
        <f>AVERAGE('Raw Values'!EK36:EM36)/'Average totals'!O36</f>
        <v>0</v>
      </c>
      <c r="DX36">
        <f>AVERAGE('Raw Values'!EL36:EN36)/'Average totals'!P36</f>
        <v>0</v>
      </c>
      <c r="DY36">
        <f>AVERAGE('Raw Values'!EM36:EO36)/'Average totals'!Q36</f>
        <v>0</v>
      </c>
      <c r="DZ36">
        <f>AVERAGE('Raw Values'!EP36:ER36)/'Average totals'!B36</f>
        <v>0</v>
      </c>
      <c r="EA36">
        <f>AVERAGE('Raw Values'!EQ36:ES36)/'Average totals'!C36</f>
        <v>0</v>
      </c>
      <c r="EB36">
        <f>AVERAGE('Raw Values'!ER36:ET36)/'Average totals'!D36</f>
        <v>0</v>
      </c>
      <c r="EC36">
        <f>AVERAGE('Raw Values'!ES36:EU36)/'Average totals'!E36</f>
        <v>0</v>
      </c>
      <c r="ED36">
        <f>AVERAGE('Raw Values'!ET36:EV36)/'Average totals'!F36</f>
        <v>0</v>
      </c>
      <c r="EE36">
        <f>AVERAGE('Raw Values'!EU36:EW36)/'Average totals'!G36</f>
        <v>0</v>
      </c>
      <c r="EF36">
        <f>AVERAGE('Raw Values'!EV36:EX36)/'Average totals'!H36</f>
        <v>0</v>
      </c>
      <c r="EG36">
        <f>AVERAGE('Raw Values'!EW36:EY36)/'Average totals'!I36</f>
        <v>0</v>
      </c>
      <c r="EH36">
        <f>AVERAGE('Raw Values'!EX36:EZ36)/'Average totals'!J36</f>
        <v>0</v>
      </c>
      <c r="EI36">
        <f>AVERAGE('Raw Values'!EY36:FA36)/'Average totals'!K36</f>
        <v>0</v>
      </c>
      <c r="EJ36">
        <f>AVERAGE('Raw Values'!EZ36:FB36)/'Average totals'!L36</f>
        <v>0</v>
      </c>
      <c r="EK36">
        <f>AVERAGE('Raw Values'!FA36:FC36)/'Average totals'!M36</f>
        <v>0</v>
      </c>
      <c r="EL36">
        <f>AVERAGE('Raw Values'!FB36:FD36)/'Average totals'!N36</f>
        <v>0</v>
      </c>
      <c r="EM36">
        <f>AVERAGE('Raw Values'!FC36:FE36)/'Average totals'!O36</f>
        <v>0</v>
      </c>
      <c r="EN36">
        <f>AVERAGE('Raw Values'!FD36:FF36)/'Average totals'!P36</f>
        <v>0</v>
      </c>
      <c r="EO36">
        <f>AVERAGE('Raw Values'!FE36:FG36)/'Average totals'!Q36</f>
        <v>0</v>
      </c>
      <c r="EP36">
        <f>AVERAGE('Raw Values'!FH36:FJ36)/'Average totals'!B36</f>
        <v>4.1480783185512959E-2</v>
      </c>
      <c r="EQ36">
        <f>AVERAGE('Raw Values'!FI36:FK36)/'Average totals'!C36</f>
        <v>5.5408069859911049E-2</v>
      </c>
      <c r="ER36">
        <f>AVERAGE('Raw Values'!FJ36:FL36)/'Average totals'!D36</f>
        <v>7.1814520829364001E-2</v>
      </c>
      <c r="ES36">
        <f>AVERAGE('Raw Values'!FK36:FM36)/'Average totals'!E36</f>
        <v>9.9353600803353717E-2</v>
      </c>
      <c r="ET36">
        <f>AVERAGE('Raw Values'!FL36:FN36)/'Average totals'!F36</f>
        <v>0.10543314831506022</v>
      </c>
      <c r="EU36">
        <f>AVERAGE('Raw Values'!FM36:FO36)/'Average totals'!G36</f>
        <v>0.11905858589806921</v>
      </c>
      <c r="EV36">
        <f>AVERAGE('Raw Values'!FN36:FP36)/'Average totals'!H36</f>
        <v>0.1152847678550934</v>
      </c>
      <c r="EW36">
        <f>AVERAGE('Raw Values'!FO36:FQ36)/'Average totals'!I36</f>
        <v>0.12521988302021531</v>
      </c>
      <c r="EX36">
        <f>AVERAGE('Raw Values'!FP36:FR36)/'Average totals'!J36</f>
        <v>0.12656361474576314</v>
      </c>
      <c r="EY36">
        <f>AVERAGE('Raw Values'!FQ36:FS36)/'Average totals'!K36</f>
        <v>0.12734541751936004</v>
      </c>
      <c r="EZ36">
        <f>AVERAGE('Raw Values'!FR36:FT36)/'Average totals'!L36</f>
        <v>0.13240549693981479</v>
      </c>
      <c r="FA36">
        <f>AVERAGE('Raw Values'!FS36:FU36)/'Average totals'!M36</f>
        <v>0.14770993343410502</v>
      </c>
      <c r="FB36">
        <f>AVERAGE('Raw Values'!FT36:FV36)/'Average totals'!N36</f>
        <v>0.16293375089298098</v>
      </c>
      <c r="FC36">
        <f>AVERAGE('Raw Values'!FU36:FW36)/'Average totals'!O36</f>
        <v>0.16828179607893132</v>
      </c>
      <c r="FD36">
        <f>AVERAGE('Raw Values'!FV36:FX36)/'Average totals'!P36</f>
        <v>0.16160893584886554</v>
      </c>
      <c r="FE36">
        <f>AVERAGE('Raw Values'!FW36:FY36)/'Average totals'!Q36</f>
        <v>0.1514889583241476</v>
      </c>
    </row>
    <row r="37" spans="1:161" x14ac:dyDescent="0.2">
      <c r="A37" t="str">
        <f>'1997_totals_newvars'!A37</f>
        <v>OHIO</v>
      </c>
      <c r="B37">
        <f>AVERAGE('Raw Values'!B37:D37)/'Average totals'!B37</f>
        <v>8.344469069438909E-2</v>
      </c>
      <c r="C37">
        <f>AVERAGE('Raw Values'!C37:E37)/'Average totals'!C37</f>
        <v>0.11494904431317395</v>
      </c>
      <c r="D37">
        <f>AVERAGE('Raw Values'!D37:F37)/'Average totals'!D37</f>
        <v>0.12764009325123366</v>
      </c>
      <c r="E37">
        <f>AVERAGE('Raw Values'!E37:G37)/'Average totals'!E37</f>
        <v>0.11901510884946577</v>
      </c>
      <c r="F37">
        <f>AVERAGE('Raw Values'!F37:H37)/'Average totals'!F37</f>
        <v>0.10138817121372652</v>
      </c>
      <c r="G37">
        <f>AVERAGE('Raw Values'!G37:I37)/'Average totals'!G37</f>
        <v>8.7830038318687409E-2</v>
      </c>
      <c r="H37">
        <f>AVERAGE('Raw Values'!H37:J37)/'Average totals'!H37</f>
        <v>9.8865532662709699E-2</v>
      </c>
      <c r="I37">
        <f>AVERAGE('Raw Values'!I37:K37)/'Average totals'!I37</f>
        <v>0.1009292350366086</v>
      </c>
      <c r="J37">
        <f>AVERAGE('Raw Values'!J37:L37)/'Average totals'!J37</f>
        <v>0.1029197606192945</v>
      </c>
      <c r="K37">
        <f>AVERAGE('Raw Values'!K37:M37)/'Average totals'!K37</f>
        <v>0.10022266825990532</v>
      </c>
      <c r="L37">
        <f>AVERAGE('Raw Values'!L37:N37)/'Average totals'!L37</f>
        <v>0.10797918523881318</v>
      </c>
      <c r="M37">
        <f>AVERAGE('Raw Values'!M37:O37)/'Average totals'!M37</f>
        <v>0.10907410290902313</v>
      </c>
      <c r="N37">
        <f>AVERAGE('Raw Values'!N37:P37)/'Average totals'!N37</f>
        <v>0.11359588320626958</v>
      </c>
      <c r="O37">
        <f>AVERAGE('Raw Values'!O37:Q37)/'Average totals'!O37</f>
        <v>0.10975220298027798</v>
      </c>
      <c r="P37">
        <f>AVERAGE('Raw Values'!P37:R37)/'Average totals'!P37</f>
        <v>0.12393787034068744</v>
      </c>
      <c r="Q37">
        <f>AVERAGE('Raw Values'!Q37:S37)/'Average totals'!Q37</f>
        <v>0.13001803651988761</v>
      </c>
      <c r="R37">
        <f>AVERAGE('Raw Values'!T37:V37)/'Average totals'!B37</f>
        <v>0.605819659723002</v>
      </c>
      <c r="S37">
        <f>AVERAGE('Raw Values'!U37:W37)/'Average totals'!C37</f>
        <v>0.44286005574918813</v>
      </c>
      <c r="T37">
        <f>AVERAGE('Raw Values'!V37:X37)/'Average totals'!D37</f>
        <v>0.3227244293393749</v>
      </c>
      <c r="U37">
        <f>AVERAGE('Raw Values'!W37:Y37)/'Average totals'!E37</f>
        <v>0.2863618762371436</v>
      </c>
      <c r="V37">
        <f>AVERAGE('Raw Values'!X37:Z37)/'Average totals'!F37</f>
        <v>0.27350640374542184</v>
      </c>
      <c r="W37">
        <f>AVERAGE('Raw Values'!Y37:AA37)/'Average totals'!G37</f>
        <v>0.30875542324006761</v>
      </c>
      <c r="X37">
        <f>AVERAGE('Raw Values'!Z37:AB37)/'Average totals'!H37</f>
        <v>0.30790903066855879</v>
      </c>
      <c r="Y37">
        <f>AVERAGE('Raw Values'!AA37:AC37)/'Average totals'!I37</f>
        <v>0.30548449558879431</v>
      </c>
      <c r="Z37">
        <f>AVERAGE('Raw Values'!AB37:AD37)/'Average totals'!J37</f>
        <v>0.26273930629093301</v>
      </c>
      <c r="AA37">
        <f>AVERAGE('Raw Values'!AC37:AE37)/'Average totals'!K37</f>
        <v>0.22926550802536608</v>
      </c>
      <c r="AB37">
        <f>AVERAGE('Raw Values'!AD37:AF37)/'Average totals'!L37</f>
        <v>0.24321081045675147</v>
      </c>
      <c r="AC37">
        <f>AVERAGE('Raw Values'!AE37:AG37)/'Average totals'!M37</f>
        <v>0.28617774099148507</v>
      </c>
      <c r="AD37">
        <f>AVERAGE('Raw Values'!AF37:AH37)/'Average totals'!N37</f>
        <v>0.34249010619725656</v>
      </c>
      <c r="AE37">
        <f>AVERAGE('Raw Values'!AG37:AI37)/'Average totals'!O37</f>
        <v>0.35006506207773896</v>
      </c>
      <c r="AF37">
        <f>AVERAGE('Raw Values'!AH37:AJ37)/'Average totals'!P37</f>
        <v>0.332799045292414</v>
      </c>
      <c r="AG37">
        <f>AVERAGE('Raw Values'!AI37:AK37)/'Average totals'!Q37</f>
        <v>0.29482687315978912</v>
      </c>
      <c r="AH37">
        <f>AVERAGE('Raw Values'!AL37:AN37)/'Average totals'!B37</f>
        <v>6.5378514945207911E-2</v>
      </c>
      <c r="AI37">
        <f>AVERAGE('Raw Values'!AM37:AO37)/'Average totals'!C37</f>
        <v>0.11285146313624668</v>
      </c>
      <c r="AJ37">
        <f>AVERAGE('Raw Values'!AN37:AP37)/'Average totals'!D37</f>
        <v>0.15817303902247884</v>
      </c>
      <c r="AK37">
        <f>AVERAGE('Raw Values'!AO37:AQ37)/'Average totals'!E37</f>
        <v>0.2014930706029405</v>
      </c>
      <c r="AL37">
        <f>AVERAGE('Raw Values'!AP37:AR37)/'Average totals'!F37</f>
        <v>0.22705314067190763</v>
      </c>
      <c r="AM37">
        <f>AVERAGE('Raw Values'!AQ37:AS37)/'Average totals'!G37</f>
        <v>0.22961635635176594</v>
      </c>
      <c r="AN37">
        <f>AVERAGE('Raw Values'!AR37:AT37)/'Average totals'!H37</f>
        <v>0.22017661343466474</v>
      </c>
      <c r="AO37">
        <f>AVERAGE('Raw Values'!AS37:AU37)/'Average totals'!I37</f>
        <v>0.21922445169055316</v>
      </c>
      <c r="AP37">
        <f>AVERAGE('Raw Values'!AT37:AV37)/'Average totals'!J37</f>
        <v>0.2420383564714596</v>
      </c>
      <c r="AQ37">
        <f>AVERAGE('Raw Values'!AU37:AW37)/'Average totals'!K37</f>
        <v>0.25126757076074036</v>
      </c>
      <c r="AR37">
        <f>AVERAGE('Raw Values'!AV37:AX37)/'Average totals'!L37</f>
        <v>0.2467706302127223</v>
      </c>
      <c r="AS37">
        <f>AVERAGE('Raw Values'!AW37:AY37)/'Average totals'!M37</f>
        <v>0.26330161689358367</v>
      </c>
      <c r="AT37">
        <f>AVERAGE('Raw Values'!AX37:AZ37)/'Average totals'!N37</f>
        <v>0.2887982957902101</v>
      </c>
      <c r="AU37">
        <f>AVERAGE('Raw Values'!AY37:BA37)/'Average totals'!O37</f>
        <v>0.34116229804594417</v>
      </c>
      <c r="AV37">
        <f>AVERAGE('Raw Values'!AZ37:BB37)/'Average totals'!P37</f>
        <v>0.3667025801155222</v>
      </c>
      <c r="AW37">
        <f>AVERAGE('Raw Values'!BA37:BC37)/'Average totals'!Q37</f>
        <v>0.38007852248085866</v>
      </c>
      <c r="AX37">
        <f>AVERAGE('Raw Values'!BD37:BF37)/'Average totals'!B37</f>
        <v>0.15201536310571404</v>
      </c>
      <c r="AY37">
        <f>AVERAGE('Raw Values'!BE37:BG37)/'Average totals'!C37</f>
        <v>0.17349409883391884</v>
      </c>
      <c r="AZ37">
        <f>AVERAGE('Raw Values'!BF37:BH37)/'Average totals'!D37</f>
        <v>0.18687528121212463</v>
      </c>
      <c r="BA37">
        <f>AVERAGE('Raw Values'!BG37:BI37)/'Average totals'!E37</f>
        <v>0.16510367623875086</v>
      </c>
      <c r="BB37">
        <f>AVERAGE('Raw Values'!BH37:BJ37)/'Average totals'!F37</f>
        <v>0.15865941462895772</v>
      </c>
      <c r="BC37">
        <f>AVERAGE('Raw Values'!BI37:BK37)/'Average totals'!G37</f>
        <v>0.1432387559201469</v>
      </c>
      <c r="BD37">
        <f>AVERAGE('Raw Values'!BJ37:BL37)/'Average totals'!H37</f>
        <v>0.14952223356568714</v>
      </c>
      <c r="BE37">
        <f>AVERAGE('Raw Values'!BK37:BM37)/'Average totals'!I37</f>
        <v>0.14654615821360026</v>
      </c>
      <c r="BF37">
        <f>AVERAGE('Raw Values'!BL37:BN37)/'Average totals'!J37</f>
        <v>0.15873305052618258</v>
      </c>
      <c r="BG37">
        <f>AVERAGE('Raw Values'!BM37:BO37)/'Average totals'!K37</f>
        <v>0.16523556556798338</v>
      </c>
      <c r="BH37">
        <f>AVERAGE('Raw Values'!BN37:BP37)/'Average totals'!L37</f>
        <v>0.15589439317160719</v>
      </c>
      <c r="BI37">
        <f>AVERAGE('Raw Values'!BO37:BQ37)/'Average totals'!M37</f>
        <v>0.11035282106126672</v>
      </c>
      <c r="BJ37">
        <f>AVERAGE('Raw Values'!BP37:BR37)/'Average totals'!N37</f>
        <v>6.9253942232545856E-2</v>
      </c>
      <c r="BK37">
        <f>AVERAGE('Raw Values'!BQ37:BS37)/'Average totals'!O37</f>
        <v>2.9384942444270808E-2</v>
      </c>
      <c r="BL37">
        <f>AVERAGE('Raw Values'!BR37:BT37)/'Average totals'!P37</f>
        <v>2.3727604953340482E-2</v>
      </c>
      <c r="BM37">
        <f>AVERAGE('Raw Values'!BS37:BU37)/'Average totals'!Q37</f>
        <v>1.7241991755976238E-2</v>
      </c>
      <c r="BN37">
        <f>AVERAGE('Raw Values'!BV37:BX37)/'Average totals'!B37</f>
        <v>0</v>
      </c>
      <c r="BO37">
        <f>AVERAGE('Raw Values'!BW37:BY37)/'Average totals'!C37</f>
        <v>2.738577398391438E-4</v>
      </c>
      <c r="BP37">
        <f>AVERAGE('Raw Values'!BX37:BZ37)/'Average totals'!D37</f>
        <v>8.48403072075757E-4</v>
      </c>
      <c r="BQ37">
        <f>AVERAGE('Raw Values'!BY37:CA37)/'Average totals'!E37</f>
        <v>1.306774477300753E-2</v>
      </c>
      <c r="BR37">
        <f>AVERAGE('Raw Values'!BZ37:CB37)/'Average totals'!F37</f>
        <v>2.4313774520752382E-2</v>
      </c>
      <c r="BS37">
        <f>AVERAGE('Raw Values'!CA37:CC37)/'Average totals'!G37</f>
        <v>2.988535064847845E-2</v>
      </c>
      <c r="BT37">
        <f>AVERAGE('Raw Values'!CB37:CD37)/'Average totals'!H37</f>
        <v>1.9183383841973337E-2</v>
      </c>
      <c r="BU37">
        <f>AVERAGE('Raw Values'!CC37:CE37)/'Average totals'!I37</f>
        <v>2.7158836756291625E-2</v>
      </c>
      <c r="BV37">
        <f>AVERAGE('Raw Values'!CD37:CF37)/'Average totals'!J37</f>
        <v>5.0784364105093426E-2</v>
      </c>
      <c r="BW37">
        <f>AVERAGE('Raw Values'!CE37:CG37)/'Average totals'!K37</f>
        <v>9.6562417208784695E-2</v>
      </c>
      <c r="BX37">
        <f>AVERAGE('Raw Values'!CF37:CH37)/'Average totals'!L37</f>
        <v>0.10722331271129507</v>
      </c>
      <c r="BY37">
        <f>AVERAGE('Raw Values'!CG37:CI37)/'Average totals'!M37</f>
        <v>8.9532328929770255E-2</v>
      </c>
      <c r="BZ37">
        <f>AVERAGE('Raw Values'!CH37:CJ37)/'Average totals'!N37</f>
        <v>4.8319380976151939E-2</v>
      </c>
      <c r="CA37">
        <f>AVERAGE('Raw Values'!CI37:CK37)/'Average totals'!O37</f>
        <v>2.5893474740024427E-2</v>
      </c>
      <c r="CB37">
        <f>AVERAGE('Raw Values'!CJ37:CL37)/'Average totals'!P37</f>
        <v>2.6814199409027985E-2</v>
      </c>
      <c r="CC37">
        <f>AVERAGE('Raw Values'!CK37:CM37)/'Average totals'!Q37</f>
        <v>2.870757734096584E-2</v>
      </c>
      <c r="CD37">
        <f>AVERAGE('Raw Values'!CN37:CP37)/'Average totals'!B37</f>
        <v>0</v>
      </c>
      <c r="CE37">
        <f>AVERAGE('Raw Values'!CO37:CQ37)/'Average totals'!C37</f>
        <v>0</v>
      </c>
      <c r="CF37">
        <f>AVERAGE('Raw Values'!CP37:CR37)/'Average totals'!D37</f>
        <v>0</v>
      </c>
      <c r="CG37">
        <f>AVERAGE('Raw Values'!CQ37:CS37)/'Average totals'!E37</f>
        <v>0</v>
      </c>
      <c r="CH37">
        <f>AVERAGE('Raw Values'!CR37:CT37)/'Average totals'!F37</f>
        <v>0</v>
      </c>
      <c r="CI37">
        <f>AVERAGE('Raw Values'!CS37:CU37)/'Average totals'!G37</f>
        <v>0</v>
      </c>
      <c r="CJ37">
        <f>AVERAGE('Raw Values'!CT37:CV37)/'Average totals'!H37</f>
        <v>0</v>
      </c>
      <c r="CK37">
        <f>AVERAGE('Raw Values'!CU37:CW37)/'Average totals'!I37</f>
        <v>0</v>
      </c>
      <c r="CL37">
        <f>AVERAGE('Raw Values'!CV37:CX37)/'Average totals'!J37</f>
        <v>0</v>
      </c>
      <c r="CM37">
        <f>AVERAGE('Raw Values'!CW37:CY37)/'Average totals'!K37</f>
        <v>0</v>
      </c>
      <c r="CN37">
        <f>AVERAGE('Raw Values'!CX37:CZ37)/'Average totals'!L37</f>
        <v>0</v>
      </c>
      <c r="CO37">
        <f>AVERAGE('Raw Values'!CY37:DA37)/'Average totals'!M37</f>
        <v>0</v>
      </c>
      <c r="CP37">
        <f>AVERAGE('Raw Values'!CZ37:DB37)/'Average totals'!N37</f>
        <v>0</v>
      </c>
      <c r="CQ37">
        <f>AVERAGE('Raw Values'!DA37:DC37)/'Average totals'!O37</f>
        <v>0</v>
      </c>
      <c r="CR37">
        <f>AVERAGE('Raw Values'!DB37:DD37)/'Average totals'!P37</f>
        <v>0</v>
      </c>
      <c r="CS37">
        <f>AVERAGE('Raw Values'!DC37:DE37)/'Average totals'!Q37</f>
        <v>0</v>
      </c>
      <c r="CT37">
        <f>AVERAGE('Raw Values'!DF37:DH37)/'Average totals'!B37</f>
        <v>0</v>
      </c>
      <c r="CU37">
        <f>AVERAGE('Raw Values'!DG37:DI37)/'Average totals'!C37</f>
        <v>1.0230370085908609E-2</v>
      </c>
      <c r="CV37">
        <f>AVERAGE('Raw Values'!DH37:DJ37)/'Average totals'!D37</f>
        <v>3.95604729203482E-2</v>
      </c>
      <c r="CW37">
        <f>AVERAGE('Raw Values'!DI37:DK37)/'Average totals'!E37</f>
        <v>4.7517384688810636E-2</v>
      </c>
      <c r="CX37">
        <f>AVERAGE('Raw Values'!DJ37:DL37)/'Average totals'!F37</f>
        <v>4.7116869605215779E-2</v>
      </c>
      <c r="CY37">
        <f>AVERAGE('Raw Values'!DK37:DM37)/'Average totals'!G37</f>
        <v>3.1962104643309751E-2</v>
      </c>
      <c r="CZ37">
        <f>AVERAGE('Raw Values'!DL37:DN37)/'Average totals'!H37</f>
        <v>3.6637578764734668E-2</v>
      </c>
      <c r="DA37">
        <f>AVERAGE('Raw Values'!DM37:DO37)/'Average totals'!I37</f>
        <v>4.6451694519387889E-2</v>
      </c>
      <c r="DB37">
        <f>AVERAGE('Raw Values'!DN37:DP37)/'Average totals'!J37</f>
        <v>4.6919262422432856E-2</v>
      </c>
      <c r="DC37">
        <f>AVERAGE('Raw Values'!DO37:DQ37)/'Average totals'!K37</f>
        <v>4.6566610721825691E-2</v>
      </c>
      <c r="DD37">
        <f>AVERAGE('Raw Values'!DP37:DR37)/'Average totals'!L37</f>
        <v>3.9639803609364969E-2</v>
      </c>
      <c r="DE37">
        <f>AVERAGE('Raw Values'!DQ37:DS37)/'Average totals'!M37</f>
        <v>3.8560189637882811E-2</v>
      </c>
      <c r="DF37">
        <f>AVERAGE('Raw Values'!DR37:DT37)/'Average totals'!N37</f>
        <v>3.6804842455925434E-2</v>
      </c>
      <c r="DG37">
        <f>AVERAGE('Raw Values'!DS37:DU37)/'Average totals'!O37</f>
        <v>3.8229352929244953E-2</v>
      </c>
      <c r="DH37">
        <f>AVERAGE('Raw Values'!DT37:DV37)/'Average totals'!P37</f>
        <v>3.6897651242688165E-2</v>
      </c>
      <c r="DI37">
        <f>AVERAGE('Raw Values'!DU37:DW37)/'Average totals'!Q37</f>
        <v>3.834315103592284E-2</v>
      </c>
      <c r="DJ37">
        <f>AVERAGE('Raw Values'!DX37:DZ37)/'Average totals'!B37</f>
        <v>8.0972989932347167E-2</v>
      </c>
      <c r="DK37">
        <f>AVERAGE('Raw Values'!DY37:EA37)/'Average totals'!C37</f>
        <v>9.8809605577988971E-2</v>
      </c>
      <c r="DL37">
        <f>AVERAGE('Raw Values'!DZ37:EB37)/'Average totals'!D37</f>
        <v>8.3955964399204552E-2</v>
      </c>
      <c r="DM37">
        <f>AVERAGE('Raw Values'!EA37:EC37)/'Average totals'!E37</f>
        <v>6.011485336134767E-2</v>
      </c>
      <c r="DN37">
        <f>AVERAGE('Raw Values'!EB37:ED37)/'Average totals'!F37</f>
        <v>6.179218497445263E-2</v>
      </c>
      <c r="DO37">
        <f>AVERAGE('Raw Values'!EC37:EE37)/'Average totals'!G37</f>
        <v>7.1797859456879373E-2</v>
      </c>
      <c r="DP37">
        <f>AVERAGE('Raw Values'!ED37:EF37)/'Average totals'!H37</f>
        <v>7.3574532349151678E-2</v>
      </c>
      <c r="DQ37">
        <f>AVERAGE('Raw Values'!EE37:EG37)/'Average totals'!I37</f>
        <v>7.0314867065235848E-2</v>
      </c>
      <c r="DR37">
        <f>AVERAGE('Raw Values'!EF37:EH37)/'Average totals'!J37</f>
        <v>5.6813954876504896E-2</v>
      </c>
      <c r="DS37">
        <f>AVERAGE('Raw Values'!EG37:EI37)/'Average totals'!K37</f>
        <v>4.593393380755191E-2</v>
      </c>
      <c r="DT37">
        <f>AVERAGE('Raw Values'!EH37:EJ37)/'Average totals'!L37</f>
        <v>3.9830839056229556E-2</v>
      </c>
      <c r="DU37">
        <f>AVERAGE('Raw Values'!EI37:EK37)/'Average totals'!M37</f>
        <v>4.658332714029001E-2</v>
      </c>
      <c r="DV37">
        <f>AVERAGE('Raw Values'!EJ37:EL37)/'Average totals'!N37</f>
        <v>4.6919497968980498E-2</v>
      </c>
      <c r="DW37">
        <f>AVERAGE('Raw Values'!EK37:EM37)/'Average totals'!O37</f>
        <v>5.0748058185415418E-2</v>
      </c>
      <c r="DX37">
        <f>AVERAGE('Raw Values'!EL37:EN37)/'Average totals'!P37</f>
        <v>4.1393105407679931E-2</v>
      </c>
      <c r="DY37">
        <f>AVERAGE('Raw Values'!EM37:EO37)/'Average totals'!Q37</f>
        <v>5.1908527757963015E-2</v>
      </c>
      <c r="DZ37">
        <f>AVERAGE('Raw Values'!EP37:ER37)/'Average totals'!B37</f>
        <v>0</v>
      </c>
      <c r="EA37">
        <f>AVERAGE('Raw Values'!EQ37:ES37)/'Average totals'!C37</f>
        <v>0</v>
      </c>
      <c r="EB37">
        <f>AVERAGE('Raw Values'!ER37:ET37)/'Average totals'!D37</f>
        <v>0</v>
      </c>
      <c r="EC37">
        <f>AVERAGE('Raw Values'!ES37:EU37)/'Average totals'!E37</f>
        <v>0</v>
      </c>
      <c r="ED37">
        <f>AVERAGE('Raw Values'!ET37:EV37)/'Average totals'!F37</f>
        <v>0</v>
      </c>
      <c r="EE37">
        <f>AVERAGE('Raw Values'!EU37:EW37)/'Average totals'!G37</f>
        <v>0</v>
      </c>
      <c r="EF37">
        <f>AVERAGE('Raw Values'!EV37:EX37)/'Average totals'!H37</f>
        <v>0</v>
      </c>
      <c r="EG37">
        <f>AVERAGE('Raw Values'!EW37:EY37)/'Average totals'!I37</f>
        <v>0</v>
      </c>
      <c r="EH37">
        <f>AVERAGE('Raw Values'!EX37:EZ37)/'Average totals'!J37</f>
        <v>0</v>
      </c>
      <c r="EI37">
        <f>AVERAGE('Raw Values'!EY37:FA37)/'Average totals'!K37</f>
        <v>0</v>
      </c>
      <c r="EJ37">
        <f>AVERAGE('Raw Values'!EZ37:FB37)/'Average totals'!L37</f>
        <v>0</v>
      </c>
      <c r="EK37">
        <f>AVERAGE('Raw Values'!FA37:FC37)/'Average totals'!M37</f>
        <v>1.7345744180977364E-7</v>
      </c>
      <c r="EL37">
        <f>AVERAGE('Raw Values'!FB37:FD37)/'Average totals'!N37</f>
        <v>1.8757434748388763E-7</v>
      </c>
      <c r="EM37">
        <f>AVERAGE('Raw Values'!FC37:FE37)/'Average totals'!O37</f>
        <v>2.013616757677961E-7</v>
      </c>
      <c r="EN37">
        <f>AVERAGE('Raw Values'!FD37:FF37)/'Average totals'!P37</f>
        <v>0</v>
      </c>
      <c r="EO37">
        <f>AVERAGE('Raw Values'!FE37:FG37)/'Average totals'!Q37</f>
        <v>0</v>
      </c>
      <c r="EP37">
        <f>AVERAGE('Raw Values'!FH37:FJ37)/'Average totals'!B37</f>
        <v>1.2368781599339832E-2</v>
      </c>
      <c r="EQ37">
        <f>AVERAGE('Raw Values'!FI37:FK37)/'Average totals'!C37</f>
        <v>4.6531504563735712E-2</v>
      </c>
      <c r="ER37">
        <f>AVERAGE('Raw Values'!FJ37:FL37)/'Average totals'!D37</f>
        <v>8.02223167831594E-2</v>
      </c>
      <c r="ES37">
        <f>AVERAGE('Raw Values'!FK37:FM37)/'Average totals'!E37</f>
        <v>0.10732628524853335</v>
      </c>
      <c r="ET37">
        <f>AVERAGE('Raw Values'!FL37:FN37)/'Average totals'!F37</f>
        <v>0.10617004063956545</v>
      </c>
      <c r="EU37">
        <f>AVERAGE('Raw Values'!FM37:FO37)/'Average totals'!G37</f>
        <v>9.6914111420664639E-2</v>
      </c>
      <c r="EV37">
        <f>AVERAGE('Raw Values'!FN37:FP37)/'Average totals'!H37</f>
        <v>9.4131094712519958E-2</v>
      </c>
      <c r="EW37">
        <f>AVERAGE('Raw Values'!FO37:FQ37)/'Average totals'!I37</f>
        <v>8.3890261129528271E-2</v>
      </c>
      <c r="EX37">
        <f>AVERAGE('Raw Values'!FP37:FR37)/'Average totals'!J37</f>
        <v>7.9051944688099174E-2</v>
      </c>
      <c r="EY37">
        <f>AVERAGE('Raw Values'!FQ37:FS37)/'Average totals'!K37</f>
        <v>6.4945725647842553E-2</v>
      </c>
      <c r="EZ37">
        <f>AVERAGE('Raw Values'!FR37:FT37)/'Average totals'!L37</f>
        <v>5.9451025543216261E-2</v>
      </c>
      <c r="FA37">
        <f>AVERAGE('Raw Values'!FS37:FU37)/'Average totals'!M37</f>
        <v>5.6417698979256442E-2</v>
      </c>
      <c r="FB37">
        <f>AVERAGE('Raw Values'!FT37:FV37)/'Average totals'!N37</f>
        <v>5.3817863598312608E-2</v>
      </c>
      <c r="FC37">
        <f>AVERAGE('Raw Values'!FU37:FW37)/'Average totals'!O37</f>
        <v>5.4764407235407424E-2</v>
      </c>
      <c r="FD37">
        <f>AVERAGE('Raw Values'!FV37:FX37)/'Average totals'!P37</f>
        <v>4.7727943238639915E-2</v>
      </c>
      <c r="FE37">
        <f>AVERAGE('Raw Values'!FW37:FY37)/'Average totals'!Q37</f>
        <v>5.8875319948636679E-2</v>
      </c>
    </row>
    <row r="38" spans="1:161" x14ac:dyDescent="0.2">
      <c r="A38" t="str">
        <f>'1997_totals_newvars'!A38</f>
        <v>OKLAHOMA</v>
      </c>
      <c r="B38">
        <f>AVERAGE('Raw Values'!B38:D38)/'Average totals'!B38</f>
        <v>4.9461277940384997E-2</v>
      </c>
      <c r="C38">
        <f>AVERAGE('Raw Values'!C38:E38)/'Average totals'!C38</f>
        <v>6.280648157132139E-2</v>
      </c>
      <c r="D38">
        <f>AVERAGE('Raw Values'!D38:F38)/'Average totals'!D38</f>
        <v>4.9451869026618966E-2</v>
      </c>
      <c r="E38">
        <f>AVERAGE('Raw Values'!E38:G38)/'Average totals'!E38</f>
        <v>7.3180691422176314E-2</v>
      </c>
      <c r="F38">
        <f>AVERAGE('Raw Values'!F38:H38)/'Average totals'!F38</f>
        <v>5.9889700613860196E-2</v>
      </c>
      <c r="G38">
        <f>AVERAGE('Raw Values'!G38:I38)/'Average totals'!G38</f>
        <v>5.905059915464398E-2</v>
      </c>
      <c r="H38">
        <f>AVERAGE('Raw Values'!H38:J38)/'Average totals'!H38</f>
        <v>5.5215871531747174E-2</v>
      </c>
      <c r="I38">
        <f>AVERAGE('Raw Values'!I38:K38)/'Average totals'!I38</f>
        <v>7.7415453040476104E-2</v>
      </c>
      <c r="J38">
        <f>AVERAGE('Raw Values'!J38:L38)/'Average totals'!J38</f>
        <v>9.7405931813109442E-2</v>
      </c>
      <c r="K38">
        <f>AVERAGE('Raw Values'!K38:M38)/'Average totals'!K38</f>
        <v>0.1015985150941203</v>
      </c>
      <c r="L38">
        <f>AVERAGE('Raw Values'!L38:N38)/'Average totals'!L38</f>
        <v>8.7876432954553524E-2</v>
      </c>
      <c r="M38">
        <f>AVERAGE('Raw Values'!M38:O38)/'Average totals'!M38</f>
        <v>8.9938790928879894E-2</v>
      </c>
      <c r="N38">
        <f>AVERAGE('Raw Values'!N38:P38)/'Average totals'!N38</f>
        <v>9.6500641578811164E-2</v>
      </c>
      <c r="O38">
        <f>AVERAGE('Raw Values'!O38:Q38)/'Average totals'!O38</f>
        <v>0.11265367096277189</v>
      </c>
      <c r="P38">
        <f>AVERAGE('Raw Values'!P38:R38)/'Average totals'!P38</f>
        <v>0.11532707352129519</v>
      </c>
      <c r="Q38">
        <f>AVERAGE('Raw Values'!Q38:S38)/'Average totals'!Q38</f>
        <v>0.12404145538729541</v>
      </c>
      <c r="R38">
        <f>AVERAGE('Raw Values'!T38:V38)/'Average totals'!B38</f>
        <v>0.39064165847529148</v>
      </c>
      <c r="S38">
        <f>AVERAGE('Raw Values'!U38:W38)/'Average totals'!C38</f>
        <v>0.34793428183645142</v>
      </c>
      <c r="T38">
        <f>AVERAGE('Raw Values'!V38:X38)/'Average totals'!D38</f>
        <v>0.3105676376432232</v>
      </c>
      <c r="U38">
        <f>AVERAGE('Raw Values'!W38:Y38)/'Average totals'!E38</f>
        <v>0.32771274330699851</v>
      </c>
      <c r="V38">
        <f>AVERAGE('Raw Values'!X38:Z38)/'Average totals'!F38</f>
        <v>0.25521584034205042</v>
      </c>
      <c r="W38">
        <f>AVERAGE('Raw Values'!Y38:AA38)/'Average totals'!G38</f>
        <v>0.21431341825927461</v>
      </c>
      <c r="X38">
        <f>AVERAGE('Raw Values'!Z38:AB38)/'Average totals'!H38</f>
        <v>0.18928582854312354</v>
      </c>
      <c r="Y38">
        <f>AVERAGE('Raw Values'!AA38:AC38)/'Average totals'!I38</f>
        <v>0.15790747550581313</v>
      </c>
      <c r="Z38">
        <f>AVERAGE('Raw Values'!AB38:AD38)/'Average totals'!J38</f>
        <v>0.14212110787014876</v>
      </c>
      <c r="AA38">
        <f>AVERAGE('Raw Values'!AC38:AE38)/'Average totals'!K38</f>
        <v>0.1219119477475781</v>
      </c>
      <c r="AB38">
        <f>AVERAGE('Raw Values'!AD38:AF38)/'Average totals'!L38</f>
        <v>0.1016081361044924</v>
      </c>
      <c r="AC38">
        <f>AVERAGE('Raw Values'!AE38:AG38)/'Average totals'!M38</f>
        <v>9.536520718531076E-2</v>
      </c>
      <c r="AD38">
        <f>AVERAGE('Raw Values'!AF38:AH38)/'Average totals'!N38</f>
        <v>9.7184014433591814E-2</v>
      </c>
      <c r="AE38">
        <f>AVERAGE('Raw Values'!AG38:AI38)/'Average totals'!O38</f>
        <v>0.10755120638913621</v>
      </c>
      <c r="AF38">
        <f>AVERAGE('Raw Values'!AH38:AJ38)/'Average totals'!P38</f>
        <v>0.10415124045377111</v>
      </c>
      <c r="AG38">
        <f>AVERAGE('Raw Values'!AI38:AK38)/'Average totals'!Q38</f>
        <v>0.10183985322426191</v>
      </c>
      <c r="AH38">
        <f>AVERAGE('Raw Values'!AL38:AN38)/'Average totals'!B38</f>
        <v>0.24789832480616378</v>
      </c>
      <c r="AI38">
        <f>AVERAGE('Raw Values'!AM38:AO38)/'Average totals'!C38</f>
        <v>0.30560665824324668</v>
      </c>
      <c r="AJ38">
        <f>AVERAGE('Raw Values'!AN38:AP38)/'Average totals'!D38</f>
        <v>0.33511459659950182</v>
      </c>
      <c r="AK38">
        <f>AVERAGE('Raw Values'!AO38:AQ38)/'Average totals'!E38</f>
        <v>0.30266442133574833</v>
      </c>
      <c r="AL38">
        <f>AVERAGE('Raw Values'!AP38:AR38)/'Average totals'!F38</f>
        <v>0.34163153940806801</v>
      </c>
      <c r="AM38">
        <f>AVERAGE('Raw Values'!AQ38:AS38)/'Average totals'!G38</f>
        <v>0.3936215897553656</v>
      </c>
      <c r="AN38">
        <f>AVERAGE('Raw Values'!AR38:AT38)/'Average totals'!H38</f>
        <v>0.41596624724957182</v>
      </c>
      <c r="AO38">
        <f>AVERAGE('Raw Values'!AS38:AU38)/'Average totals'!I38</f>
        <v>0.40484666765181987</v>
      </c>
      <c r="AP38">
        <f>AVERAGE('Raw Values'!AT38:AV38)/'Average totals'!J38</f>
        <v>0.38478453815828517</v>
      </c>
      <c r="AQ38">
        <f>AVERAGE('Raw Values'!AU38:AW38)/'Average totals'!K38</f>
        <v>0.38846758524154795</v>
      </c>
      <c r="AR38">
        <f>AVERAGE('Raw Values'!AV38:AX38)/'Average totals'!L38</f>
        <v>0.4265685243262522</v>
      </c>
      <c r="AS38">
        <f>AVERAGE('Raw Values'!AW38:AY38)/'Average totals'!M38</f>
        <v>0.41403261458731699</v>
      </c>
      <c r="AT38">
        <f>AVERAGE('Raw Values'!AX38:AZ38)/'Average totals'!N38</f>
        <v>0.39236750177248669</v>
      </c>
      <c r="AU38">
        <f>AVERAGE('Raw Values'!AY38:BA38)/'Average totals'!O38</f>
        <v>0.33209085005618277</v>
      </c>
      <c r="AV38">
        <f>AVERAGE('Raw Values'!AZ38:BB38)/'Average totals'!P38</f>
        <v>0.34058779798135169</v>
      </c>
      <c r="AW38">
        <f>AVERAGE('Raw Values'!BA38:BC38)/'Average totals'!Q38</f>
        <v>0.32628453220115688</v>
      </c>
      <c r="AX38">
        <f>AVERAGE('Raw Values'!BD38:BF38)/'Average totals'!B38</f>
        <v>0.11795287087724164</v>
      </c>
      <c r="AY38">
        <f>AVERAGE('Raw Values'!BE38:BG38)/'Average totals'!C38</f>
        <v>7.1640284174288166E-2</v>
      </c>
      <c r="AZ38">
        <f>AVERAGE('Raw Values'!BF38:BH38)/'Average totals'!D38</f>
        <v>5.7650294602228952E-2</v>
      </c>
      <c r="BA38">
        <f>AVERAGE('Raw Values'!BG38:BI38)/'Average totals'!E38</f>
        <v>3.1776354480536124E-2</v>
      </c>
      <c r="BB38">
        <f>AVERAGE('Raw Values'!BH38:BJ38)/'Average totals'!F38</f>
        <v>5.6924914535370214E-2</v>
      </c>
      <c r="BC38">
        <f>AVERAGE('Raw Values'!BI38:BK38)/'Average totals'!G38</f>
        <v>6.9732714889314859E-2</v>
      </c>
      <c r="BD38">
        <f>AVERAGE('Raw Values'!BJ38:BL38)/'Average totals'!H38</f>
        <v>7.7139153114763118E-2</v>
      </c>
      <c r="BE38">
        <f>AVERAGE('Raw Values'!BK38:BM38)/'Average totals'!I38</f>
        <v>0.10050737295909998</v>
      </c>
      <c r="BF38">
        <f>AVERAGE('Raw Values'!BL38:BN38)/'Average totals'!J38</f>
        <v>0.10761922425326567</v>
      </c>
      <c r="BG38">
        <f>AVERAGE('Raw Values'!BM38:BO38)/'Average totals'!K38</f>
        <v>0.13151987317843064</v>
      </c>
      <c r="BH38">
        <f>AVERAGE('Raw Values'!BN38:BP38)/'Average totals'!L38</f>
        <v>0.14045250517715141</v>
      </c>
      <c r="BI38">
        <f>AVERAGE('Raw Values'!BO38:BQ38)/'Average totals'!M38</f>
        <v>0.14600073738888605</v>
      </c>
      <c r="BJ38">
        <f>AVERAGE('Raw Values'!BP38:BR38)/'Average totals'!N38</f>
        <v>0.14031005626478887</v>
      </c>
      <c r="BK38">
        <f>AVERAGE('Raw Values'!BQ38:BS38)/'Average totals'!O38</f>
        <v>0.13903462489604554</v>
      </c>
      <c r="BL38">
        <f>AVERAGE('Raw Values'!BR38:BT38)/'Average totals'!P38</f>
        <v>0.13690133681495828</v>
      </c>
      <c r="BM38">
        <f>AVERAGE('Raw Values'!BS38:BU38)/'Average totals'!Q38</f>
        <v>0.14139131207234412</v>
      </c>
      <c r="BN38">
        <f>AVERAGE('Raw Values'!BV38:BX38)/'Average totals'!B38</f>
        <v>0</v>
      </c>
      <c r="BO38">
        <f>AVERAGE('Raw Values'!BW38:BY38)/'Average totals'!C38</f>
        <v>0</v>
      </c>
      <c r="BP38">
        <f>AVERAGE('Raw Values'!BX38:BZ38)/'Average totals'!D38</f>
        <v>1.221549864804705E-3</v>
      </c>
      <c r="BQ38">
        <f>AVERAGE('Raw Values'!BY38:CA38)/'Average totals'!E38</f>
        <v>4.8946828181941279E-3</v>
      </c>
      <c r="BR38">
        <f>AVERAGE('Raw Values'!BZ38:CB38)/'Average totals'!F38</f>
        <v>1.0098610608719891E-2</v>
      </c>
      <c r="BS38">
        <f>AVERAGE('Raw Values'!CA38:CC38)/'Average totals'!G38</f>
        <v>1.3544561560235502E-2</v>
      </c>
      <c r="BT38">
        <f>AVERAGE('Raw Values'!CB38:CD38)/'Average totals'!H38</f>
        <v>1.5765883691162157E-2</v>
      </c>
      <c r="BU38">
        <f>AVERAGE('Raw Values'!CC38:CE38)/'Average totals'!I38</f>
        <v>1.9695020137775431E-2</v>
      </c>
      <c r="BV38">
        <f>AVERAGE('Raw Values'!CD38:CF38)/'Average totals'!J38</f>
        <v>2.3544400023591438E-2</v>
      </c>
      <c r="BW38">
        <f>AVERAGE('Raw Values'!CE38:CG38)/'Average totals'!K38</f>
        <v>2.8188511452973741E-2</v>
      </c>
      <c r="BX38">
        <f>AVERAGE('Raw Values'!CF38:CH38)/'Average totals'!L38</f>
        <v>3.1298191443573133E-2</v>
      </c>
      <c r="BY38">
        <f>AVERAGE('Raw Values'!CG38:CI38)/'Average totals'!M38</f>
        <v>3.6508035851194734E-2</v>
      </c>
      <c r="BZ38">
        <f>AVERAGE('Raw Values'!CH38:CJ38)/'Average totals'!N38</f>
        <v>3.9840478893755388E-2</v>
      </c>
      <c r="CA38">
        <f>AVERAGE('Raw Values'!CI38:CK38)/'Average totals'!O38</f>
        <v>4.2929299893359238E-2</v>
      </c>
      <c r="CB38">
        <f>AVERAGE('Raw Values'!CJ38:CL38)/'Average totals'!P38</f>
        <v>4.3849203355874382E-2</v>
      </c>
      <c r="CC38">
        <f>AVERAGE('Raw Values'!CK38:CM38)/'Average totals'!Q38</f>
        <v>4.6905773234956427E-2</v>
      </c>
      <c r="CD38">
        <f>AVERAGE('Raw Values'!CN38:CP38)/'Average totals'!B38</f>
        <v>0</v>
      </c>
      <c r="CE38">
        <f>AVERAGE('Raw Values'!CO38:CQ38)/'Average totals'!C38</f>
        <v>0</v>
      </c>
      <c r="CF38">
        <f>AVERAGE('Raw Values'!CP38:CR38)/'Average totals'!D38</f>
        <v>1.3244715463723213E-2</v>
      </c>
      <c r="CG38">
        <f>AVERAGE('Raw Values'!CQ38:CS38)/'Average totals'!E38</f>
        <v>2.8588218290688971E-2</v>
      </c>
      <c r="CH38">
        <f>AVERAGE('Raw Values'!CR38:CT38)/'Average totals'!F38</f>
        <v>5.3678469632233647E-2</v>
      </c>
      <c r="CI38">
        <f>AVERAGE('Raw Values'!CS38:CU38)/'Average totals'!G38</f>
        <v>5.8165057902762378E-2</v>
      </c>
      <c r="CJ38">
        <f>AVERAGE('Raw Values'!CT38:CV38)/'Average totals'!H38</f>
        <v>6.1852682145499695E-2</v>
      </c>
      <c r="CK38">
        <f>AVERAGE('Raw Values'!CU38:CW38)/'Average totals'!I38</f>
        <v>5.0478753142024262E-2</v>
      </c>
      <c r="CL38">
        <f>AVERAGE('Raw Values'!CV38:CX38)/'Average totals'!J38</f>
        <v>4.4562966222740426E-2</v>
      </c>
      <c r="CM38">
        <f>AVERAGE('Raw Values'!CW38:CY38)/'Average totals'!K38</f>
        <v>4.317928717094336E-2</v>
      </c>
      <c r="CN38">
        <f>AVERAGE('Raw Values'!CX38:CZ38)/'Average totals'!L38</f>
        <v>4.4113912906836417E-2</v>
      </c>
      <c r="CO38">
        <f>AVERAGE('Raw Values'!CY38:DA38)/'Average totals'!M38</f>
        <v>4.2366025322177731E-2</v>
      </c>
      <c r="CP38">
        <f>AVERAGE('Raw Values'!CZ38:DB38)/'Average totals'!N38</f>
        <v>3.9758240750684036E-2</v>
      </c>
      <c r="CQ38">
        <f>AVERAGE('Raw Values'!DA38:DC38)/'Average totals'!O38</f>
        <v>4.4182879233493545E-2</v>
      </c>
      <c r="CR38">
        <f>AVERAGE('Raw Values'!DB38:DD38)/'Average totals'!P38</f>
        <v>4.7346778533887857E-2</v>
      </c>
      <c r="CS38">
        <f>AVERAGE('Raw Values'!DC38:DE38)/'Average totals'!Q38</f>
        <v>4.9210123999178672E-2</v>
      </c>
      <c r="CT38">
        <f>AVERAGE('Raw Values'!DF38:DH38)/'Average totals'!B38</f>
        <v>0</v>
      </c>
      <c r="CU38">
        <f>AVERAGE('Raw Values'!DG38:DI38)/'Average totals'!C38</f>
        <v>0</v>
      </c>
      <c r="CV38">
        <f>AVERAGE('Raw Values'!DH38:DJ38)/'Average totals'!D38</f>
        <v>1.9324104536397529E-2</v>
      </c>
      <c r="CW38">
        <f>AVERAGE('Raw Values'!DI38:DK38)/'Average totals'!E38</f>
        <v>2.7295954752174296E-2</v>
      </c>
      <c r="CX38">
        <f>AVERAGE('Raw Values'!DJ38:DL38)/'Average totals'!F38</f>
        <v>2.7118478945497342E-2</v>
      </c>
      <c r="CY38">
        <f>AVERAGE('Raw Values'!DK38:DM38)/'Average totals'!G38</f>
        <v>9.1581352758056313E-3</v>
      </c>
      <c r="CZ38">
        <f>AVERAGE('Raw Values'!DL38:DN38)/'Average totals'!H38</f>
        <v>7.3035764639391891E-3</v>
      </c>
      <c r="DA38">
        <f>AVERAGE('Raw Values'!DM38:DO38)/'Average totals'!I38</f>
        <v>7.5165397432945301E-3</v>
      </c>
      <c r="DB38">
        <f>AVERAGE('Raw Values'!DN38:DP38)/'Average totals'!J38</f>
        <v>8.1477431901218512E-3</v>
      </c>
      <c r="DC38">
        <f>AVERAGE('Raw Values'!DO38:DQ38)/'Average totals'!K38</f>
        <v>6.1195136897867824E-3</v>
      </c>
      <c r="DD38">
        <f>AVERAGE('Raw Values'!DP38:DR38)/'Average totals'!L38</f>
        <v>4.0165140181235145E-3</v>
      </c>
      <c r="DE38">
        <f>AVERAGE('Raw Values'!DQ38:DS38)/'Average totals'!M38</f>
        <v>1.0961393923859633E-2</v>
      </c>
      <c r="DF38">
        <f>AVERAGE('Raw Values'!DR38:DT38)/'Average totals'!N38</f>
        <v>1.6836722198870599E-2</v>
      </c>
      <c r="DG38">
        <f>AVERAGE('Raw Values'!DS38:DU38)/'Average totals'!O38</f>
        <v>1.7669709235348476E-2</v>
      </c>
      <c r="DH38">
        <f>AVERAGE('Raw Values'!DT38:DV38)/'Average totals'!P38</f>
        <v>8.5109517113040028E-3</v>
      </c>
      <c r="DI38">
        <f>AVERAGE('Raw Values'!DU38:DW38)/'Average totals'!Q38</f>
        <v>9.4767635313821458E-4</v>
      </c>
      <c r="DJ38">
        <f>AVERAGE('Raw Values'!DX38:DZ38)/'Average totals'!B38</f>
        <v>7.7256102500194282E-2</v>
      </c>
      <c r="DK38">
        <f>AVERAGE('Raw Values'!DY38:EA38)/'Average totals'!C38</f>
        <v>9.9723118966407176E-2</v>
      </c>
      <c r="DL38">
        <f>AVERAGE('Raw Values'!DZ38:EB38)/'Average totals'!D38</f>
        <v>0.10470071817296056</v>
      </c>
      <c r="DM38">
        <f>AVERAGE('Raw Values'!EA38:EC38)/'Average totals'!E38</f>
        <v>8.3896555503275641E-2</v>
      </c>
      <c r="DN38">
        <f>AVERAGE('Raw Values'!EB38:ED38)/'Average totals'!F38</f>
        <v>7.4167790450192686E-2</v>
      </c>
      <c r="DO38">
        <f>AVERAGE('Raw Values'!EC38:EE38)/'Average totals'!G38</f>
        <v>6.6057782649518254E-2</v>
      </c>
      <c r="DP38">
        <f>AVERAGE('Raw Values'!ED38:EF38)/'Average totals'!H38</f>
        <v>6.4263713012817816E-2</v>
      </c>
      <c r="DQ38">
        <f>AVERAGE('Raw Values'!EE38:EG38)/'Average totals'!I38</f>
        <v>6.8584456409828173E-2</v>
      </c>
      <c r="DR38">
        <f>AVERAGE('Raw Values'!EF38:EH38)/'Average totals'!J38</f>
        <v>7.3229533880081896E-2</v>
      </c>
      <c r="DS38">
        <f>AVERAGE('Raw Values'!EG38:EI38)/'Average totals'!K38</f>
        <v>7.2034087007502939E-2</v>
      </c>
      <c r="DT38">
        <f>AVERAGE('Raw Values'!EH38:EJ38)/'Average totals'!L38</f>
        <v>6.4615393288836753E-2</v>
      </c>
      <c r="DU38">
        <f>AVERAGE('Raw Values'!EI38:EK38)/'Average totals'!M38</f>
        <v>6.1971751526229496E-2</v>
      </c>
      <c r="DV38">
        <f>AVERAGE('Raw Values'!EJ38:EL38)/'Average totals'!N38</f>
        <v>6.2195085103235501E-2</v>
      </c>
      <c r="DW38">
        <f>AVERAGE('Raw Values'!EK38:EM38)/'Average totals'!O38</f>
        <v>6.9078074929530886E-2</v>
      </c>
      <c r="DX38">
        <f>AVERAGE('Raw Values'!EL38:EN38)/'Average totals'!P38</f>
        <v>7.1759453749612706E-2</v>
      </c>
      <c r="DY38">
        <f>AVERAGE('Raw Values'!EM38:EO38)/'Average totals'!Q38</f>
        <v>7.4116359800390288E-2</v>
      </c>
      <c r="DZ38">
        <f>AVERAGE('Raw Values'!EP38:ER38)/'Average totals'!B38</f>
        <v>0</v>
      </c>
      <c r="EA38">
        <f>AVERAGE('Raw Values'!EQ38:ES38)/'Average totals'!C38</f>
        <v>0</v>
      </c>
      <c r="EB38">
        <f>AVERAGE('Raw Values'!ER38:ET38)/'Average totals'!D38</f>
        <v>0</v>
      </c>
      <c r="EC38">
        <f>AVERAGE('Raw Values'!ES38:EU38)/'Average totals'!E38</f>
        <v>0</v>
      </c>
      <c r="ED38">
        <f>AVERAGE('Raw Values'!ET38:EV38)/'Average totals'!F38</f>
        <v>0</v>
      </c>
      <c r="EE38">
        <f>AVERAGE('Raw Values'!EU38:EW38)/'Average totals'!G38</f>
        <v>0</v>
      </c>
      <c r="EF38">
        <f>AVERAGE('Raw Values'!EV38:EX38)/'Average totals'!H38</f>
        <v>0</v>
      </c>
      <c r="EG38">
        <f>AVERAGE('Raw Values'!EW38:EY38)/'Average totals'!I38</f>
        <v>0</v>
      </c>
      <c r="EH38">
        <f>AVERAGE('Raw Values'!EX38:EZ38)/'Average totals'!J38</f>
        <v>0</v>
      </c>
      <c r="EI38">
        <f>AVERAGE('Raw Values'!EY38:FA38)/'Average totals'!K38</f>
        <v>0</v>
      </c>
      <c r="EJ38">
        <f>AVERAGE('Raw Values'!EZ38:FB38)/'Average totals'!L38</f>
        <v>0</v>
      </c>
      <c r="EK38">
        <f>AVERAGE('Raw Values'!FA38:FC38)/'Average totals'!M38</f>
        <v>0</v>
      </c>
      <c r="EL38">
        <f>AVERAGE('Raw Values'!FB38:FD38)/'Average totals'!N38</f>
        <v>0</v>
      </c>
      <c r="EM38">
        <f>AVERAGE('Raw Values'!FC38:FE38)/'Average totals'!O38</f>
        <v>0</v>
      </c>
      <c r="EN38">
        <f>AVERAGE('Raw Values'!FD38:FF38)/'Average totals'!P38</f>
        <v>0</v>
      </c>
      <c r="EO38">
        <f>AVERAGE('Raw Values'!FE38:FG38)/'Average totals'!Q38</f>
        <v>0</v>
      </c>
      <c r="EP38">
        <f>AVERAGE('Raw Values'!FH38:FJ38)/'Average totals'!B38</f>
        <v>0.11678976540072381</v>
      </c>
      <c r="EQ38">
        <f>AVERAGE('Raw Values'!FI38:FK38)/'Average totals'!C38</f>
        <v>0.11228917520828526</v>
      </c>
      <c r="ER38">
        <f>AVERAGE('Raw Values'!FJ38:FL38)/'Average totals'!D38</f>
        <v>0.10872451409054104</v>
      </c>
      <c r="ES38">
        <f>AVERAGE('Raw Values'!FK38:FM38)/'Average totals'!E38</f>
        <v>0.11999037809020766</v>
      </c>
      <c r="ET38">
        <f>AVERAGE('Raw Values'!FL38:FN38)/'Average totals'!F38</f>
        <v>0.12127465546400752</v>
      </c>
      <c r="EU38">
        <f>AVERAGE('Raw Values'!FM38:FO38)/'Average totals'!G38</f>
        <v>0.11635614055307929</v>
      </c>
      <c r="EV38">
        <f>AVERAGE('Raw Values'!FN38:FP38)/'Average totals'!H38</f>
        <v>0.1132070442473755</v>
      </c>
      <c r="EW38">
        <f>AVERAGE('Raw Values'!FO38:FQ38)/'Average totals'!I38</f>
        <v>0.11304826140986848</v>
      </c>
      <c r="EX38">
        <f>AVERAGE('Raw Values'!FP38:FR38)/'Average totals'!J38</f>
        <v>0.1185845545886553</v>
      </c>
      <c r="EY38">
        <f>AVERAGE('Raw Values'!FQ38:FS38)/'Average totals'!K38</f>
        <v>0.10698067941711624</v>
      </c>
      <c r="EZ38">
        <f>AVERAGE('Raw Values'!FR38:FT38)/'Average totals'!L38</f>
        <v>9.9450389780180656E-2</v>
      </c>
      <c r="FA38">
        <f>AVERAGE('Raw Values'!FS38:FU38)/'Average totals'!M38</f>
        <v>0.10285544328614478</v>
      </c>
      <c r="FB38">
        <f>AVERAGE('Raw Values'!FT38:FV38)/'Average totals'!N38</f>
        <v>0.11500725900377597</v>
      </c>
      <c r="FC38">
        <f>AVERAGE('Raw Values'!FU38:FW38)/'Average totals'!O38</f>
        <v>0.13480968440413146</v>
      </c>
      <c r="FD38">
        <f>AVERAGE('Raw Values'!FV38:FX38)/'Average totals'!P38</f>
        <v>0.13156616387794479</v>
      </c>
      <c r="FE38">
        <f>AVERAGE('Raw Values'!FW38:FY38)/'Average totals'!Q38</f>
        <v>0.13526291372727814</v>
      </c>
    </row>
    <row r="39" spans="1:161" x14ac:dyDescent="0.2">
      <c r="A39" t="str">
        <f>'1997_totals_newvars'!A39</f>
        <v>OREGON</v>
      </c>
      <c r="B39">
        <f>AVERAGE('Raw Values'!B39:D39)/'Average totals'!B39</f>
        <v>0.1205574609472355</v>
      </c>
      <c r="C39">
        <f>AVERAGE('Raw Values'!C39:E39)/'Average totals'!C39</f>
        <v>0.11826767349994452</v>
      </c>
      <c r="D39">
        <f>AVERAGE('Raw Values'!D39:F39)/'Average totals'!D39</f>
        <v>9.8279946904194143E-2</v>
      </c>
      <c r="E39">
        <f>AVERAGE('Raw Values'!E39:G39)/'Average totals'!E39</f>
        <v>9.0154616053863892E-2</v>
      </c>
      <c r="F39">
        <f>AVERAGE('Raw Values'!F39:H39)/'Average totals'!F39</f>
        <v>0.10923989073967974</v>
      </c>
      <c r="G39">
        <f>AVERAGE('Raw Values'!G39:I39)/'Average totals'!G39</f>
        <v>0.12680408271453955</v>
      </c>
      <c r="H39">
        <f>AVERAGE('Raw Values'!H39:J39)/'Average totals'!H39</f>
        <v>0.12468236241966241</v>
      </c>
      <c r="I39">
        <f>AVERAGE('Raw Values'!I39:K39)/'Average totals'!I39</f>
        <v>0.121715058825315</v>
      </c>
      <c r="J39">
        <f>AVERAGE('Raw Values'!J39:L39)/'Average totals'!J39</f>
        <v>0.11252632333570693</v>
      </c>
      <c r="K39">
        <f>AVERAGE('Raw Values'!K39:M39)/'Average totals'!K39</f>
        <v>0.10009709380647695</v>
      </c>
      <c r="L39">
        <f>AVERAGE('Raw Values'!L39:N39)/'Average totals'!L39</f>
        <v>8.5780655697428765E-2</v>
      </c>
      <c r="M39">
        <f>AVERAGE('Raw Values'!M39:O39)/'Average totals'!M39</f>
        <v>7.5271146420184898E-2</v>
      </c>
      <c r="N39">
        <f>AVERAGE('Raw Values'!N39:P39)/'Average totals'!N39</f>
        <v>7.5623115044236092E-2</v>
      </c>
      <c r="O39">
        <f>AVERAGE('Raw Values'!O39:Q39)/'Average totals'!O39</f>
        <v>8.0846048371228885E-2</v>
      </c>
      <c r="P39">
        <f>AVERAGE('Raw Values'!P39:R39)/'Average totals'!P39</f>
        <v>9.6142653111328344E-2</v>
      </c>
      <c r="Q39">
        <f>AVERAGE('Raw Values'!Q39:S39)/'Average totals'!Q39</f>
        <v>0.11922356252750314</v>
      </c>
      <c r="R39">
        <f>AVERAGE('Raw Values'!T39:V39)/'Average totals'!B39</f>
        <v>0.62778651390081031</v>
      </c>
      <c r="S39">
        <f>AVERAGE('Raw Values'!U39:W39)/'Average totals'!C39</f>
        <v>0.48135751226560058</v>
      </c>
      <c r="T39">
        <f>AVERAGE('Raw Values'!V39:X39)/'Average totals'!D39</f>
        <v>0.4037693764992209</v>
      </c>
      <c r="U39">
        <f>AVERAGE('Raw Values'!W39:Y39)/'Average totals'!E39</f>
        <v>0.24405246166664754</v>
      </c>
      <c r="V39">
        <f>AVERAGE('Raw Values'!X39:Z39)/'Average totals'!F39</f>
        <v>0.28870223712669685</v>
      </c>
      <c r="W39">
        <f>AVERAGE('Raw Values'!Y39:AA39)/'Average totals'!G39</f>
        <v>0.32454631234205816</v>
      </c>
      <c r="X39">
        <f>AVERAGE('Raw Values'!Z39:AB39)/'Average totals'!H39</f>
        <v>0.36927322708573512</v>
      </c>
      <c r="Y39">
        <f>AVERAGE('Raw Values'!AA39:AC39)/'Average totals'!I39</f>
        <v>0.36516977179464399</v>
      </c>
      <c r="Z39">
        <f>AVERAGE('Raw Values'!AB39:AD39)/'Average totals'!J39</f>
        <v>0.35698093901125094</v>
      </c>
      <c r="AA39">
        <f>AVERAGE('Raw Values'!AC39:AE39)/'Average totals'!K39</f>
        <v>0.32297105336419951</v>
      </c>
      <c r="AB39">
        <f>AVERAGE('Raw Values'!AD39:AF39)/'Average totals'!L39</f>
        <v>0.33036096768200246</v>
      </c>
      <c r="AC39">
        <f>AVERAGE('Raw Values'!AE39:AG39)/'Average totals'!M39</f>
        <v>0.40121339413808749</v>
      </c>
      <c r="AD39">
        <f>AVERAGE('Raw Values'!AF39:AH39)/'Average totals'!N39</f>
        <v>0.45605331603228488</v>
      </c>
      <c r="AE39">
        <f>AVERAGE('Raw Values'!AG39:AI39)/'Average totals'!O39</f>
        <v>0.47704501633682228</v>
      </c>
      <c r="AF39">
        <f>AVERAGE('Raw Values'!AH39:AJ39)/'Average totals'!P39</f>
        <v>0.45136061032075003</v>
      </c>
      <c r="AG39">
        <f>AVERAGE('Raw Values'!AI39:AK39)/'Average totals'!Q39</f>
        <v>0.42982210031123153</v>
      </c>
      <c r="AH39">
        <f>AVERAGE('Raw Values'!AL39:AN39)/'Average totals'!B39</f>
        <v>7.202282771868937E-2</v>
      </c>
      <c r="AI39">
        <f>AVERAGE('Raw Values'!AM39:AO39)/'Average totals'!C39</f>
        <v>8.507058461067217E-2</v>
      </c>
      <c r="AJ39">
        <f>AVERAGE('Raw Values'!AN39:AP39)/'Average totals'!D39</f>
        <v>9.1210954778681907E-2</v>
      </c>
      <c r="AK39">
        <f>AVERAGE('Raw Values'!AO39:AQ39)/'Average totals'!E39</f>
        <v>9.1351024128179872E-2</v>
      </c>
      <c r="AL39">
        <f>AVERAGE('Raw Values'!AP39:AR39)/'Average totals'!F39</f>
        <v>8.5873311050720394E-2</v>
      </c>
      <c r="AM39">
        <f>AVERAGE('Raw Values'!AQ39:AS39)/'Average totals'!G39</f>
        <v>9.0688644449832628E-2</v>
      </c>
      <c r="AN39">
        <f>AVERAGE('Raw Values'!AR39:AT39)/'Average totals'!H39</f>
        <v>6.9412140421168458E-2</v>
      </c>
      <c r="AO39">
        <f>AVERAGE('Raw Values'!AS39:AU39)/'Average totals'!I39</f>
        <v>5.8888906189523846E-2</v>
      </c>
      <c r="AP39">
        <f>AVERAGE('Raw Values'!AT39:AV39)/'Average totals'!J39</f>
        <v>4.713635375254932E-2</v>
      </c>
      <c r="AQ39">
        <f>AVERAGE('Raw Values'!AU39:AW39)/'Average totals'!K39</f>
        <v>6.2305914765409802E-2</v>
      </c>
      <c r="AR39">
        <f>AVERAGE('Raw Values'!AV39:AX39)/'Average totals'!L39</f>
        <v>8.6904123434536434E-2</v>
      </c>
      <c r="AS39">
        <f>AVERAGE('Raw Values'!AW39:AY39)/'Average totals'!M39</f>
        <v>8.8739578836042957E-2</v>
      </c>
      <c r="AT39">
        <f>AVERAGE('Raw Values'!AX39:AZ39)/'Average totals'!N39</f>
        <v>8.5012481887816876E-2</v>
      </c>
      <c r="AU39">
        <f>AVERAGE('Raw Values'!AY39:BA39)/'Average totals'!O39</f>
        <v>5.7078370822628725E-2</v>
      </c>
      <c r="AV39">
        <f>AVERAGE('Raw Values'!AZ39:BB39)/'Average totals'!P39</f>
        <v>4.3076773423330883E-2</v>
      </c>
      <c r="AW39">
        <f>AVERAGE('Raw Values'!BA39:BC39)/'Average totals'!Q39</f>
        <v>3.4079139615421139E-2</v>
      </c>
      <c r="AX39">
        <f>AVERAGE('Raw Values'!BD39:BF39)/'Average totals'!B39</f>
        <v>1.8011709527601795E-3</v>
      </c>
      <c r="AY39">
        <f>AVERAGE('Raw Values'!BE39:BG39)/'Average totals'!C39</f>
        <v>8.2789334634602141E-2</v>
      </c>
      <c r="AZ39">
        <f>AVERAGE('Raw Values'!BF39:BH39)/'Average totals'!D39</f>
        <v>0.1937843945038393</v>
      </c>
      <c r="BA39">
        <f>AVERAGE('Raw Values'!BG39:BI39)/'Average totals'!E39</f>
        <v>0.33406155081191941</v>
      </c>
      <c r="BB39">
        <f>AVERAGE('Raw Values'!BH39:BJ39)/'Average totals'!F39</f>
        <v>0.31117361261069099</v>
      </c>
      <c r="BC39">
        <f>AVERAGE('Raw Values'!BI39:BK39)/'Average totals'!G39</f>
        <v>0.26122088968565177</v>
      </c>
      <c r="BD39">
        <f>AVERAGE('Raw Values'!BJ39:BL39)/'Average totals'!H39</f>
        <v>0.26936291640534971</v>
      </c>
      <c r="BE39">
        <f>AVERAGE('Raw Values'!BK39:BM39)/'Average totals'!I39</f>
        <v>0.274315969492539</v>
      </c>
      <c r="BF39">
        <f>AVERAGE('Raw Values'!BL39:BN39)/'Average totals'!J39</f>
        <v>0.23023957334413703</v>
      </c>
      <c r="BG39">
        <f>AVERAGE('Raw Values'!BM39:BO39)/'Average totals'!K39</f>
        <v>0.23506467635467113</v>
      </c>
      <c r="BH39">
        <f>AVERAGE('Raw Values'!BN39:BP39)/'Average totals'!L39</f>
        <v>0.22554444356283679</v>
      </c>
      <c r="BI39">
        <f>AVERAGE('Raw Values'!BO39:BQ39)/'Average totals'!M39</f>
        <v>0.25823324872493464</v>
      </c>
      <c r="BJ39">
        <f>AVERAGE('Raw Values'!BP39:BR39)/'Average totals'!N39</f>
        <v>0.22467600881499603</v>
      </c>
      <c r="BK39">
        <f>AVERAGE('Raw Values'!BQ39:BS39)/'Average totals'!O39</f>
        <v>0.25480382259214795</v>
      </c>
      <c r="BL39">
        <f>AVERAGE('Raw Values'!BR39:BT39)/'Average totals'!P39</f>
        <v>0.293098995572314</v>
      </c>
      <c r="BM39">
        <f>AVERAGE('Raw Values'!BS39:BU39)/'Average totals'!Q39</f>
        <v>0.34279627473410457</v>
      </c>
      <c r="BN39">
        <f>AVERAGE('Raw Values'!BV39:BX39)/'Average totals'!B39</f>
        <v>0</v>
      </c>
      <c r="BO39">
        <f>AVERAGE('Raw Values'!BW39:BY39)/'Average totals'!C39</f>
        <v>3.6012046446994602E-6</v>
      </c>
      <c r="BP39">
        <f>AVERAGE('Raw Values'!BX39:BZ39)/'Average totals'!D39</f>
        <v>1.0256394492314128E-3</v>
      </c>
      <c r="BQ39">
        <f>AVERAGE('Raw Values'!BY39:CA39)/'Average totals'!E39</f>
        <v>2.1240094940943141E-3</v>
      </c>
      <c r="BR39">
        <f>AVERAGE('Raw Values'!BZ39:CB39)/'Average totals'!F39</f>
        <v>2.0114449547145048E-3</v>
      </c>
      <c r="BS39">
        <f>AVERAGE('Raw Values'!CA39:CC39)/'Average totals'!G39</f>
        <v>9.3150996929266291E-4</v>
      </c>
      <c r="BT39">
        <f>AVERAGE('Raw Values'!CB39:CD39)/'Average totals'!H39</f>
        <v>4.7460880849752929E-5</v>
      </c>
      <c r="BU39">
        <f>AVERAGE('Raw Values'!CC39:CE39)/'Average totals'!I39</f>
        <v>0</v>
      </c>
      <c r="BV39">
        <f>AVERAGE('Raw Values'!CD39:CF39)/'Average totals'!J39</f>
        <v>0</v>
      </c>
      <c r="BW39">
        <f>AVERAGE('Raw Values'!CE39:CG39)/'Average totals'!K39</f>
        <v>0</v>
      </c>
      <c r="BX39">
        <f>AVERAGE('Raw Values'!CF39:CH39)/'Average totals'!L39</f>
        <v>0</v>
      </c>
      <c r="BY39">
        <f>AVERAGE('Raw Values'!CG39:CI39)/'Average totals'!M39</f>
        <v>1.2139851423751176E-4</v>
      </c>
      <c r="BZ39">
        <f>AVERAGE('Raw Values'!CH39:CJ39)/'Average totals'!N39</f>
        <v>1.8382096639950541E-4</v>
      </c>
      <c r="CA39">
        <f>AVERAGE('Raw Values'!CI39:CK39)/'Average totals'!O39</f>
        <v>1.7842136685360506E-4</v>
      </c>
      <c r="CB39">
        <f>AVERAGE('Raw Values'!CJ39:CL39)/'Average totals'!P39</f>
        <v>6.865423576467548E-5</v>
      </c>
      <c r="CC39">
        <f>AVERAGE('Raw Values'!CK39:CM39)/'Average totals'!Q39</f>
        <v>-6.9310639910294839E-8</v>
      </c>
      <c r="CD39">
        <f>AVERAGE('Raw Values'!CN39:CP39)/'Average totals'!B39</f>
        <v>0</v>
      </c>
      <c r="CE39">
        <f>AVERAGE('Raw Values'!CO39:CQ39)/'Average totals'!C39</f>
        <v>5.030660328162565E-3</v>
      </c>
      <c r="CF39">
        <f>AVERAGE('Raw Values'!CP39:CR39)/'Average totals'!D39</f>
        <v>1.4686979763368245E-2</v>
      </c>
      <c r="CG39">
        <f>AVERAGE('Raw Values'!CQ39:CS39)/'Average totals'!E39</f>
        <v>2.6814505973210008E-2</v>
      </c>
      <c r="CH39">
        <f>AVERAGE('Raw Values'!CR39:CT39)/'Average totals'!F39</f>
        <v>2.5875169620372805E-2</v>
      </c>
      <c r="CI39">
        <f>AVERAGE('Raw Values'!CS39:CU39)/'Average totals'!G39</f>
        <v>2.5682939688987921E-2</v>
      </c>
      <c r="CJ39">
        <f>AVERAGE('Raw Values'!CT39:CV39)/'Average totals'!H39</f>
        <v>2.5412327421975786E-2</v>
      </c>
      <c r="CK39">
        <f>AVERAGE('Raw Values'!CU39:CW39)/'Average totals'!I39</f>
        <v>3.1830415848822971E-2</v>
      </c>
      <c r="CL39">
        <f>AVERAGE('Raw Values'!CV39:CX39)/'Average totals'!J39</f>
        <v>0.10807643566115592</v>
      </c>
      <c r="CM39">
        <f>AVERAGE('Raw Values'!CW39:CY39)/'Average totals'!K39</f>
        <v>0.12854590060284538</v>
      </c>
      <c r="CN39">
        <f>AVERAGE('Raw Values'!CX39:CZ39)/'Average totals'!L39</f>
        <v>0.12522792784558234</v>
      </c>
      <c r="CO39">
        <f>AVERAGE('Raw Values'!CY39:DA39)/'Average totals'!M39</f>
        <v>5.3620748857804573E-2</v>
      </c>
      <c r="CP39">
        <f>AVERAGE('Raw Values'!CZ39:DB39)/'Average totals'!N39</f>
        <v>3.5126545092938208E-2</v>
      </c>
      <c r="CQ39">
        <f>AVERAGE('Raw Values'!DA39:DC39)/'Average totals'!O39</f>
        <v>2.8770475989757273E-2</v>
      </c>
      <c r="CR39">
        <f>AVERAGE('Raw Values'!DB39:DD39)/'Average totals'!P39</f>
        <v>2.7449609855124402E-2</v>
      </c>
      <c r="CS39">
        <f>AVERAGE('Raw Values'!DC39:DE39)/'Average totals'!Q39</f>
        <v>1.7334718771172576E-2</v>
      </c>
      <c r="CT39">
        <f>AVERAGE('Raw Values'!DF39:DH39)/'Average totals'!B39</f>
        <v>0</v>
      </c>
      <c r="CU39">
        <f>AVERAGE('Raw Values'!DG39:DI39)/'Average totals'!C39</f>
        <v>0</v>
      </c>
      <c r="CV39">
        <f>AVERAGE('Raw Values'!DH39:DJ39)/'Average totals'!D39</f>
        <v>0</v>
      </c>
      <c r="CW39">
        <f>AVERAGE('Raw Values'!DI39:DK39)/'Average totals'!E39</f>
        <v>0</v>
      </c>
      <c r="CX39">
        <f>AVERAGE('Raw Values'!DJ39:DL39)/'Average totals'!F39</f>
        <v>0</v>
      </c>
      <c r="CY39">
        <f>AVERAGE('Raw Values'!DK39:DM39)/'Average totals'!G39</f>
        <v>0</v>
      </c>
      <c r="CZ39">
        <f>AVERAGE('Raw Values'!DL39:DN39)/'Average totals'!H39</f>
        <v>0</v>
      </c>
      <c r="DA39">
        <f>AVERAGE('Raw Values'!DM39:DO39)/'Average totals'!I39</f>
        <v>0</v>
      </c>
      <c r="DB39">
        <f>AVERAGE('Raw Values'!DN39:DP39)/'Average totals'!J39</f>
        <v>0</v>
      </c>
      <c r="DC39">
        <f>AVERAGE('Raw Values'!DO39:DQ39)/'Average totals'!K39</f>
        <v>0</v>
      </c>
      <c r="DD39">
        <f>AVERAGE('Raw Values'!DP39:DR39)/'Average totals'!L39</f>
        <v>0</v>
      </c>
      <c r="DE39">
        <f>AVERAGE('Raw Values'!DQ39:DS39)/'Average totals'!M39</f>
        <v>0</v>
      </c>
      <c r="DF39">
        <f>AVERAGE('Raw Values'!DR39:DT39)/'Average totals'!N39</f>
        <v>0</v>
      </c>
      <c r="DG39">
        <f>AVERAGE('Raw Values'!DS39:DU39)/'Average totals'!O39</f>
        <v>0</v>
      </c>
      <c r="DH39">
        <f>AVERAGE('Raw Values'!DT39:DV39)/'Average totals'!P39</f>
        <v>0</v>
      </c>
      <c r="DI39">
        <f>AVERAGE('Raw Values'!DU39:DW39)/'Average totals'!Q39</f>
        <v>0</v>
      </c>
      <c r="DJ39">
        <f>AVERAGE('Raw Values'!DX39:DZ39)/'Average totals'!B39</f>
        <v>0</v>
      </c>
      <c r="DK39">
        <f>AVERAGE('Raw Values'!DY39:EA39)/'Average totals'!C39</f>
        <v>0</v>
      </c>
      <c r="DL39">
        <f>AVERAGE('Raw Values'!DZ39:EB39)/'Average totals'!D39</f>
        <v>0</v>
      </c>
      <c r="DM39">
        <f>AVERAGE('Raw Values'!EA39:EC39)/'Average totals'!E39</f>
        <v>0</v>
      </c>
      <c r="DN39">
        <f>AVERAGE('Raw Values'!EB39:ED39)/'Average totals'!F39</f>
        <v>0</v>
      </c>
      <c r="DO39">
        <f>AVERAGE('Raw Values'!EC39:EE39)/'Average totals'!G39</f>
        <v>0</v>
      </c>
      <c r="DP39">
        <f>AVERAGE('Raw Values'!ED39:EF39)/'Average totals'!H39</f>
        <v>0</v>
      </c>
      <c r="DQ39">
        <f>AVERAGE('Raw Values'!EE39:EG39)/'Average totals'!I39</f>
        <v>0</v>
      </c>
      <c r="DR39">
        <f>AVERAGE('Raw Values'!EF39:EH39)/'Average totals'!J39</f>
        <v>0</v>
      </c>
      <c r="DS39">
        <f>AVERAGE('Raw Values'!EG39:EI39)/'Average totals'!K39</f>
        <v>0</v>
      </c>
      <c r="DT39">
        <f>AVERAGE('Raw Values'!EH39:EJ39)/'Average totals'!L39</f>
        <v>0</v>
      </c>
      <c r="DU39">
        <f>AVERAGE('Raw Values'!EI39:EK39)/'Average totals'!M39</f>
        <v>0</v>
      </c>
      <c r="DV39">
        <f>AVERAGE('Raw Values'!EJ39:EL39)/'Average totals'!N39</f>
        <v>0</v>
      </c>
      <c r="DW39">
        <f>AVERAGE('Raw Values'!EK39:EM39)/'Average totals'!O39</f>
        <v>0</v>
      </c>
      <c r="DX39">
        <f>AVERAGE('Raw Values'!EL39:EN39)/'Average totals'!P39</f>
        <v>0</v>
      </c>
      <c r="DY39">
        <f>AVERAGE('Raw Values'!EM39:EO39)/'Average totals'!Q39</f>
        <v>0</v>
      </c>
      <c r="DZ39">
        <f>AVERAGE('Raw Values'!EP39:ER39)/'Average totals'!B39</f>
        <v>0</v>
      </c>
      <c r="EA39">
        <f>AVERAGE('Raw Values'!EQ39:ES39)/'Average totals'!C39</f>
        <v>0</v>
      </c>
      <c r="EB39">
        <f>AVERAGE('Raw Values'!ER39:ET39)/'Average totals'!D39</f>
        <v>0</v>
      </c>
      <c r="EC39">
        <f>AVERAGE('Raw Values'!ES39:EU39)/'Average totals'!E39</f>
        <v>0</v>
      </c>
      <c r="ED39">
        <f>AVERAGE('Raw Values'!ET39:EV39)/'Average totals'!F39</f>
        <v>0</v>
      </c>
      <c r="EE39">
        <f>AVERAGE('Raw Values'!EU39:EW39)/'Average totals'!G39</f>
        <v>4.3177657950226184E-3</v>
      </c>
      <c r="EF39">
        <f>AVERAGE('Raw Values'!EV39:EX39)/'Average totals'!H39</f>
        <v>9.0350657978914058E-3</v>
      </c>
      <c r="EG39">
        <f>AVERAGE('Raw Values'!EW39:EY39)/'Average totals'!I39</f>
        <v>1.1955283656191133E-2</v>
      </c>
      <c r="EH39">
        <f>AVERAGE('Raw Values'!EX39:EZ39)/'Average totals'!J39</f>
        <v>1.4546410789760867E-2</v>
      </c>
      <c r="EI39">
        <f>AVERAGE('Raw Values'!EY39:FA39)/'Average totals'!K39</f>
        <v>1.1763401119993628E-2</v>
      </c>
      <c r="EJ39">
        <f>AVERAGE('Raw Values'!EZ39:FB39)/'Average totals'!L39</f>
        <v>9.1891763258009577E-3</v>
      </c>
      <c r="EK39">
        <f>AVERAGE('Raw Values'!FA39:FC39)/'Average totals'!M39</f>
        <v>3.7532224392890622E-3</v>
      </c>
      <c r="EL39">
        <f>AVERAGE('Raw Values'!FB39:FD39)/'Average totals'!N39</f>
        <v>3.4014756334257547E-3</v>
      </c>
      <c r="EM39">
        <f>AVERAGE('Raw Values'!FC39:FE39)/'Average totals'!O39</f>
        <v>3.2961853514176394E-3</v>
      </c>
      <c r="EN39">
        <f>AVERAGE('Raw Values'!FD39:FF39)/'Average totals'!P39</f>
        <v>3.5516448937366958E-3</v>
      </c>
      <c r="EO39">
        <f>AVERAGE('Raw Values'!FE39:FG39)/'Average totals'!Q39</f>
        <v>1.9917937212301246E-3</v>
      </c>
      <c r="EP39">
        <f>AVERAGE('Raw Values'!FH39:FJ39)/'Average totals'!B39</f>
        <v>0.17783202648050453</v>
      </c>
      <c r="EQ39">
        <f>AVERAGE('Raw Values'!FI39:FK39)/'Average totals'!C39</f>
        <v>0.22748063345637337</v>
      </c>
      <c r="ER39">
        <f>AVERAGE('Raw Values'!FJ39:FL39)/'Average totals'!D39</f>
        <v>0.19724270810146416</v>
      </c>
      <c r="ES39">
        <f>AVERAGE('Raw Values'!FK39:FM39)/'Average totals'!E39</f>
        <v>0.21144183187208496</v>
      </c>
      <c r="ET39">
        <f>AVERAGE('Raw Values'!FL39:FN39)/'Average totals'!F39</f>
        <v>0.17712433389712476</v>
      </c>
      <c r="EU39">
        <f>AVERAGE('Raw Values'!FM39:FO39)/'Average totals'!G39</f>
        <v>0.1658078553546147</v>
      </c>
      <c r="EV39">
        <f>AVERAGE('Raw Values'!FN39:FP39)/'Average totals'!H39</f>
        <v>0.13277449956736737</v>
      </c>
      <c r="EW39">
        <f>AVERAGE('Raw Values'!FO39:FQ39)/'Average totals'!I39</f>
        <v>0.13612459419296402</v>
      </c>
      <c r="EX39">
        <f>AVERAGE('Raw Values'!FP39:FR39)/'Average totals'!J39</f>
        <v>0.13049396410543904</v>
      </c>
      <c r="EY39">
        <f>AVERAGE('Raw Values'!FQ39:FS39)/'Average totals'!K39</f>
        <v>0.13925195998640369</v>
      </c>
      <c r="EZ39">
        <f>AVERAGE('Raw Values'!FR39:FT39)/'Average totals'!L39</f>
        <v>0.13699270545181227</v>
      </c>
      <c r="FA39">
        <f>AVERAGE('Raw Values'!FS39:FU39)/'Average totals'!M39</f>
        <v>0.11904726206941889</v>
      </c>
      <c r="FB39">
        <f>AVERAGE('Raw Values'!FT39:FV39)/'Average totals'!N39</f>
        <v>0.11992323652790267</v>
      </c>
      <c r="FC39">
        <f>AVERAGE('Raw Values'!FU39:FW39)/'Average totals'!O39</f>
        <v>9.7981659169143712E-2</v>
      </c>
      <c r="FD39">
        <f>AVERAGE('Raw Values'!FV39:FX39)/'Average totals'!P39</f>
        <v>8.5251058587650974E-2</v>
      </c>
      <c r="FE39">
        <f>AVERAGE('Raw Values'!FW39:FY39)/'Average totals'!Q39</f>
        <v>5.4752479629976702E-2</v>
      </c>
    </row>
    <row r="40" spans="1:161" x14ac:dyDescent="0.2">
      <c r="A40" t="str">
        <f>'1997_totals_newvars'!A40</f>
        <v>PENNSYLVANIA</v>
      </c>
      <c r="B40">
        <f>AVERAGE('Raw Values'!B40:D40)/'Average totals'!B40</f>
        <v>8.8079253604456967E-2</v>
      </c>
      <c r="C40">
        <f>AVERAGE('Raw Values'!C40:E40)/'Average totals'!C40</f>
        <v>9.3670917500178225E-2</v>
      </c>
      <c r="D40">
        <f>AVERAGE('Raw Values'!D40:F40)/'Average totals'!D40</f>
        <v>9.9977589657666094E-2</v>
      </c>
      <c r="E40">
        <f>AVERAGE('Raw Values'!E40:G40)/'Average totals'!E40</f>
        <v>0.10863377381528143</v>
      </c>
      <c r="F40">
        <f>AVERAGE('Raw Values'!F40:H40)/'Average totals'!F40</f>
        <v>9.499767254447436E-2</v>
      </c>
      <c r="G40">
        <f>AVERAGE('Raw Values'!G40:I40)/'Average totals'!G40</f>
        <v>8.706368171750524E-2</v>
      </c>
      <c r="H40">
        <f>AVERAGE('Raw Values'!H40:J40)/'Average totals'!H40</f>
        <v>8.0007727281479354E-2</v>
      </c>
      <c r="I40">
        <f>AVERAGE('Raw Values'!I40:K40)/'Average totals'!I40</f>
        <v>7.7737323750196735E-2</v>
      </c>
      <c r="J40">
        <f>AVERAGE('Raw Values'!J40:L40)/'Average totals'!J40</f>
        <v>8.1496460023312622E-2</v>
      </c>
      <c r="K40">
        <f>AVERAGE('Raw Values'!K40:M40)/'Average totals'!K40</f>
        <v>8.3414886974333691E-2</v>
      </c>
      <c r="L40">
        <f>AVERAGE('Raw Values'!L40:N40)/'Average totals'!L40</f>
        <v>7.8090760826577524E-2</v>
      </c>
      <c r="M40">
        <f>AVERAGE('Raw Values'!M40:O40)/'Average totals'!M40</f>
        <v>7.2105166924042022E-2</v>
      </c>
      <c r="N40">
        <f>AVERAGE('Raw Values'!N40:P40)/'Average totals'!N40</f>
        <v>6.9530074837821379E-2</v>
      </c>
      <c r="O40">
        <f>AVERAGE('Raw Values'!O40:Q40)/'Average totals'!O40</f>
        <v>7.3970336850433277E-2</v>
      </c>
      <c r="P40">
        <f>AVERAGE('Raw Values'!P40:R40)/'Average totals'!P40</f>
        <v>7.6294248219408084E-2</v>
      </c>
      <c r="Q40">
        <f>AVERAGE('Raw Values'!Q40:S40)/'Average totals'!Q40</f>
        <v>7.556263171923798E-2</v>
      </c>
      <c r="R40">
        <f>AVERAGE('Raw Values'!T40:V40)/'Average totals'!B40</f>
        <v>0.5072685606549322</v>
      </c>
      <c r="S40">
        <f>AVERAGE('Raw Values'!U40:W40)/'Average totals'!C40</f>
        <v>0.41948000020630744</v>
      </c>
      <c r="T40">
        <f>AVERAGE('Raw Values'!V40:X40)/'Average totals'!D40</f>
        <v>0.3546349081526905</v>
      </c>
      <c r="U40">
        <f>AVERAGE('Raw Values'!W40:Y40)/'Average totals'!E40</f>
        <v>0.3376134315861683</v>
      </c>
      <c r="V40">
        <f>AVERAGE('Raw Values'!X40:Z40)/'Average totals'!F40</f>
        <v>0.28285836239367257</v>
      </c>
      <c r="W40">
        <f>AVERAGE('Raw Values'!Y40:AA40)/'Average totals'!G40</f>
        <v>0.27924329723236058</v>
      </c>
      <c r="X40">
        <f>AVERAGE('Raw Values'!Z40:AB40)/'Average totals'!H40</f>
        <v>0.28191731442765733</v>
      </c>
      <c r="Y40">
        <f>AVERAGE('Raw Values'!AA40:AC40)/'Average totals'!I40</f>
        <v>0.31218988999409514</v>
      </c>
      <c r="Z40">
        <f>AVERAGE('Raw Values'!AB40:AD40)/'Average totals'!J40</f>
        <v>0.2958426588644108</v>
      </c>
      <c r="AA40">
        <f>AVERAGE('Raw Values'!AC40:AE40)/'Average totals'!K40</f>
        <v>0.2571871524643406</v>
      </c>
      <c r="AB40">
        <f>AVERAGE('Raw Values'!AD40:AF40)/'Average totals'!L40</f>
        <v>0.19661053387760521</v>
      </c>
      <c r="AC40">
        <f>AVERAGE('Raw Values'!AE40:AG40)/'Average totals'!M40</f>
        <v>0.17979801687847763</v>
      </c>
      <c r="AD40">
        <f>AVERAGE('Raw Values'!AF40:AH40)/'Average totals'!N40</f>
        <v>0.17125634413083532</v>
      </c>
      <c r="AE40">
        <f>AVERAGE('Raw Values'!AG40:AI40)/'Average totals'!O40</f>
        <v>0.20217053036385699</v>
      </c>
      <c r="AF40">
        <f>AVERAGE('Raw Values'!AH40:AJ40)/'Average totals'!P40</f>
        <v>0.2310980420212661</v>
      </c>
      <c r="AG40">
        <f>AVERAGE('Raw Values'!AI40:AK40)/'Average totals'!Q40</f>
        <v>0.25761325708367872</v>
      </c>
      <c r="AH40">
        <f>AVERAGE('Raw Values'!AL40:AN40)/'Average totals'!B40</f>
        <v>8.9431661245197219E-2</v>
      </c>
      <c r="AI40">
        <f>AVERAGE('Raw Values'!AM40:AO40)/'Average totals'!C40</f>
        <v>0.11053444394117301</v>
      </c>
      <c r="AJ40">
        <f>AVERAGE('Raw Values'!AN40:AP40)/'Average totals'!D40</f>
        <v>0.13481203051920024</v>
      </c>
      <c r="AK40">
        <f>AVERAGE('Raw Values'!AO40:AQ40)/'Average totals'!E40</f>
        <v>0.12159189883333896</v>
      </c>
      <c r="AL40">
        <f>AVERAGE('Raw Values'!AP40:AR40)/'Average totals'!F40</f>
        <v>0.14344629985423812</v>
      </c>
      <c r="AM40">
        <f>AVERAGE('Raw Values'!AQ40:AS40)/'Average totals'!G40</f>
        <v>0.16945777598903658</v>
      </c>
      <c r="AN40">
        <f>AVERAGE('Raw Values'!AR40:AT40)/'Average totals'!H40</f>
        <v>0.18826578181307366</v>
      </c>
      <c r="AO40">
        <f>AVERAGE('Raw Values'!AS40:AU40)/'Average totals'!I40</f>
        <v>0.20567903047002536</v>
      </c>
      <c r="AP40">
        <f>AVERAGE('Raw Values'!AT40:AV40)/'Average totals'!J40</f>
        <v>0.25194100497722072</v>
      </c>
      <c r="AQ40">
        <f>AVERAGE('Raw Values'!AU40:AW40)/'Average totals'!K40</f>
        <v>0.3333663846515541</v>
      </c>
      <c r="AR40">
        <f>AVERAGE('Raw Values'!AV40:AX40)/'Average totals'!L40</f>
        <v>0.37907872279699806</v>
      </c>
      <c r="AS40">
        <f>AVERAGE('Raw Values'!AW40:AY40)/'Average totals'!M40</f>
        <v>0.40456721090616959</v>
      </c>
      <c r="AT40">
        <f>AVERAGE('Raw Values'!AX40:AZ40)/'Average totals'!N40</f>
        <v>0.40535087705365075</v>
      </c>
      <c r="AU40">
        <f>AVERAGE('Raw Values'!AY40:BA40)/'Average totals'!O40</f>
        <v>0.41222104010527627</v>
      </c>
      <c r="AV40">
        <f>AVERAGE('Raw Values'!AZ40:BB40)/'Average totals'!P40</f>
        <v>0.39718149328808927</v>
      </c>
      <c r="AW40">
        <f>AVERAGE('Raw Values'!BA40:BC40)/'Average totals'!Q40</f>
        <v>0.38819699998123791</v>
      </c>
      <c r="AX40">
        <f>AVERAGE('Raw Values'!BD40:BF40)/'Average totals'!B40</f>
        <v>0.2311716613592277</v>
      </c>
      <c r="AY40">
        <f>AVERAGE('Raw Values'!BE40:BG40)/'Average totals'!C40</f>
        <v>0.22449781812085942</v>
      </c>
      <c r="AZ40">
        <f>AVERAGE('Raw Values'!BF40:BH40)/'Average totals'!D40</f>
        <v>0.15925728679163764</v>
      </c>
      <c r="BA40">
        <f>AVERAGE('Raw Values'!BG40:BI40)/'Average totals'!E40</f>
        <v>6.9564683993452808E-2</v>
      </c>
      <c r="BB40">
        <f>AVERAGE('Raw Values'!BH40:BJ40)/'Average totals'!F40</f>
        <v>8.2039465443410377E-3</v>
      </c>
      <c r="BC40">
        <f>AVERAGE('Raw Values'!BI40:BK40)/'Average totals'!G40</f>
        <v>4.4878756836616998E-3</v>
      </c>
      <c r="BD40">
        <f>AVERAGE('Raw Values'!BJ40:BL40)/'Average totals'!H40</f>
        <v>3.6443568255526697E-3</v>
      </c>
      <c r="BE40">
        <f>AVERAGE('Raw Values'!BK40:BM40)/'Average totals'!I40</f>
        <v>1.4600017770366985E-3</v>
      </c>
      <c r="BF40">
        <f>AVERAGE('Raw Values'!BL40:BN40)/'Average totals'!J40</f>
        <v>4.8468507490408326E-4</v>
      </c>
      <c r="BG40">
        <f>AVERAGE('Raw Values'!BM40:BO40)/'Average totals'!K40</f>
        <v>7.1114396367215224E-5</v>
      </c>
      <c r="BH40">
        <f>AVERAGE('Raw Values'!BN40:BP40)/'Average totals'!L40</f>
        <v>3.4295659508292592E-4</v>
      </c>
      <c r="BI40">
        <f>AVERAGE('Raw Values'!BO40:BQ40)/'Average totals'!M40</f>
        <v>2.8307206184054363E-4</v>
      </c>
      <c r="BJ40">
        <f>AVERAGE('Raw Values'!BP40:BR40)/'Average totals'!N40</f>
        <v>4.1307500310229609E-5</v>
      </c>
      <c r="BK40">
        <f>AVERAGE('Raw Values'!BQ40:BS40)/'Average totals'!O40</f>
        <v>-1.022632754284454E-4</v>
      </c>
      <c r="BL40">
        <f>AVERAGE('Raw Values'!BR40:BT40)/'Average totals'!P40</f>
        <v>-1.0326374976164451E-4</v>
      </c>
      <c r="BM40">
        <f>AVERAGE('Raw Values'!BS40:BU40)/'Average totals'!Q40</f>
        <v>-3.0309150512445007E-5</v>
      </c>
      <c r="BN40">
        <f>AVERAGE('Raw Values'!BV40:BX40)/'Average totals'!B40</f>
        <v>0</v>
      </c>
      <c r="BO40">
        <f>AVERAGE('Raw Values'!BW40:BY40)/'Average totals'!C40</f>
        <v>1.2434041170689845E-3</v>
      </c>
      <c r="BP40">
        <f>AVERAGE('Raw Values'!BX40:BZ40)/'Average totals'!D40</f>
        <v>3.6529004262264714E-3</v>
      </c>
      <c r="BQ40">
        <f>AVERAGE('Raw Values'!BY40:CA40)/'Average totals'!E40</f>
        <v>1.3159134134812527E-2</v>
      </c>
      <c r="BR40">
        <f>AVERAGE('Raw Values'!BZ40:CB40)/'Average totals'!F40</f>
        <v>2.8476692120942941E-2</v>
      </c>
      <c r="BS40">
        <f>AVERAGE('Raw Values'!CA40:CC40)/'Average totals'!G40</f>
        <v>3.5672603087890178E-2</v>
      </c>
      <c r="BT40">
        <f>AVERAGE('Raw Values'!CB40:CD40)/'Average totals'!H40</f>
        <v>3.279840039680533E-2</v>
      </c>
      <c r="BU40">
        <f>AVERAGE('Raw Values'!CC40:CE40)/'Average totals'!I40</f>
        <v>2.9794096464882326E-2</v>
      </c>
      <c r="BV40">
        <f>AVERAGE('Raw Values'!CD40:CF40)/'Average totals'!J40</f>
        <v>2.7529761634888395E-2</v>
      </c>
      <c r="BW40">
        <f>AVERAGE('Raw Values'!CE40:CG40)/'Average totals'!K40</f>
        <v>3.870181501330483E-2</v>
      </c>
      <c r="BX40">
        <f>AVERAGE('Raw Values'!CF40:CH40)/'Average totals'!L40</f>
        <v>5.0435022985452931E-2</v>
      </c>
      <c r="BY40">
        <f>AVERAGE('Raw Values'!CG40:CI40)/'Average totals'!M40</f>
        <v>5.285978831192277E-2</v>
      </c>
      <c r="BZ40">
        <f>AVERAGE('Raw Values'!CH40:CJ40)/'Average totals'!N40</f>
        <v>5.8898886209319302E-2</v>
      </c>
      <c r="CA40">
        <f>AVERAGE('Raw Values'!CI40:CK40)/'Average totals'!O40</f>
        <v>5.3304149800636226E-2</v>
      </c>
      <c r="CB40">
        <f>AVERAGE('Raw Values'!CJ40:CL40)/'Average totals'!P40</f>
        <v>7.6864885702438338E-2</v>
      </c>
      <c r="CC40">
        <f>AVERAGE('Raw Values'!CK40:CM40)/'Average totals'!Q40</f>
        <v>9.2130255540865305E-2</v>
      </c>
      <c r="CD40">
        <f>AVERAGE('Raw Values'!CN40:CP40)/'Average totals'!B40</f>
        <v>0</v>
      </c>
      <c r="CE40">
        <f>AVERAGE('Raw Values'!CO40:CQ40)/'Average totals'!C40</f>
        <v>1.2271999446901785E-2</v>
      </c>
      <c r="CF40">
        <f>AVERAGE('Raw Values'!CP40:CR40)/'Average totals'!D40</f>
        <v>0.10784592896329273</v>
      </c>
      <c r="CG40">
        <f>AVERAGE('Raw Values'!CQ40:CS40)/'Average totals'!E40</f>
        <v>0.16479766697663006</v>
      </c>
      <c r="CH40">
        <f>AVERAGE('Raw Values'!CR40:CT40)/'Average totals'!F40</f>
        <v>0.23769509865101252</v>
      </c>
      <c r="CI40">
        <f>AVERAGE('Raw Values'!CS40:CU40)/'Average totals'!G40</f>
        <v>0.2210236999160235</v>
      </c>
      <c r="CJ40">
        <f>AVERAGE('Raw Values'!CT40:CV40)/'Average totals'!H40</f>
        <v>0.21779848161129184</v>
      </c>
      <c r="CK40">
        <f>AVERAGE('Raw Values'!CU40:CW40)/'Average totals'!I40</f>
        <v>0.18458918350418307</v>
      </c>
      <c r="CL40">
        <f>AVERAGE('Raw Values'!CV40:CX40)/'Average totals'!J40</f>
        <v>0.13414232171010165</v>
      </c>
      <c r="CM40">
        <f>AVERAGE('Raw Values'!CW40:CY40)/'Average totals'!K40</f>
        <v>7.4426217524513019E-2</v>
      </c>
      <c r="CN40">
        <f>AVERAGE('Raw Values'!CX40:CZ40)/'Average totals'!L40</f>
        <v>6.8190048736820774E-2</v>
      </c>
      <c r="CO40">
        <f>AVERAGE('Raw Values'!CY40:DA40)/'Average totals'!M40</f>
        <v>5.7264123170661277E-2</v>
      </c>
      <c r="CP40">
        <f>AVERAGE('Raw Values'!CZ40:DB40)/'Average totals'!N40</f>
        <v>5.7925010686850326E-2</v>
      </c>
      <c r="CQ40">
        <f>AVERAGE('Raw Values'!DA40:DC40)/'Average totals'!O40</f>
        <v>5.2376058822317342E-2</v>
      </c>
      <c r="CR40">
        <f>AVERAGE('Raw Values'!DB40:DD40)/'Average totals'!P40</f>
        <v>5.2164319384102001E-2</v>
      </c>
      <c r="CS40">
        <f>AVERAGE('Raw Values'!DC40:DE40)/'Average totals'!Q40</f>
        <v>5.0891134377762222E-2</v>
      </c>
      <c r="CT40">
        <f>AVERAGE('Raw Values'!DF40:DH40)/'Average totals'!B40</f>
        <v>0</v>
      </c>
      <c r="CU40">
        <f>AVERAGE('Raw Values'!DG40:DI40)/'Average totals'!C40</f>
        <v>4.7243858813201612E-4</v>
      </c>
      <c r="CV40">
        <f>AVERAGE('Raw Values'!DH40:DJ40)/'Average totals'!D40</f>
        <v>1.5165416261701729E-3</v>
      </c>
      <c r="CW40">
        <f>AVERAGE('Raw Values'!DI40:DK40)/'Average totals'!E40</f>
        <v>3.0916434096963921E-3</v>
      </c>
      <c r="CX40">
        <f>AVERAGE('Raw Values'!DJ40:DL40)/'Average totals'!F40</f>
        <v>8.1271196830646035E-3</v>
      </c>
      <c r="CY40">
        <f>AVERAGE('Raw Values'!DK40:DM40)/'Average totals'!G40</f>
        <v>8.4115511373633375E-3</v>
      </c>
      <c r="CZ40">
        <f>AVERAGE('Raw Values'!DL40:DN40)/'Average totals'!H40</f>
        <v>8.7794686653186616E-3</v>
      </c>
      <c r="DA40">
        <f>AVERAGE('Raw Values'!DM40:DO40)/'Average totals'!I40</f>
        <v>6.3915711680327105E-3</v>
      </c>
      <c r="DB40">
        <f>AVERAGE('Raw Values'!DN40:DP40)/'Average totals'!J40</f>
        <v>1.3119502784661933E-2</v>
      </c>
      <c r="DC40">
        <f>AVERAGE('Raw Values'!DO40:DQ40)/'Average totals'!K40</f>
        <v>2.0801823087111395E-2</v>
      </c>
      <c r="DD40">
        <f>AVERAGE('Raw Values'!DP40:DR40)/'Average totals'!L40</f>
        <v>3.7088227889675883E-2</v>
      </c>
      <c r="DE40">
        <f>AVERAGE('Raw Values'!DQ40:DS40)/'Average totals'!M40</f>
        <v>3.8870207783821657E-2</v>
      </c>
      <c r="DF40">
        <f>AVERAGE('Raw Values'!DR40:DT40)/'Average totals'!N40</f>
        <v>4.2700225628243188E-2</v>
      </c>
      <c r="DG40">
        <f>AVERAGE('Raw Values'!DS40:DU40)/'Average totals'!O40</f>
        <v>2.8277047228239718E-2</v>
      </c>
      <c r="DH40">
        <f>AVERAGE('Raw Values'!DT40:DV40)/'Average totals'!P40</f>
        <v>2.1690718863123827E-2</v>
      </c>
      <c r="DI40">
        <f>AVERAGE('Raw Values'!DU40:DW40)/'Average totals'!Q40</f>
        <v>1.1955940225597862E-2</v>
      </c>
      <c r="DJ40">
        <f>AVERAGE('Raw Values'!DX40:DZ40)/'Average totals'!B40</f>
        <v>2.3620512374351366E-2</v>
      </c>
      <c r="DK40">
        <f>AVERAGE('Raw Values'!DY40:EA40)/'Average totals'!C40</f>
        <v>3.4289539395999817E-2</v>
      </c>
      <c r="DL40">
        <f>AVERAGE('Raw Values'!DZ40:EB40)/'Average totals'!D40</f>
        <v>2.5820355406461867E-2</v>
      </c>
      <c r="DM40">
        <f>AVERAGE('Raw Values'!EA40:EC40)/'Average totals'!E40</f>
        <v>3.1326546810110885E-2</v>
      </c>
      <c r="DN40">
        <f>AVERAGE('Raw Values'!EB40:ED40)/'Average totals'!F40</f>
        <v>2.5903924161941962E-2</v>
      </c>
      <c r="DO40">
        <f>AVERAGE('Raw Values'!EC40:EE40)/'Average totals'!G40</f>
        <v>1.6368108624206273E-2</v>
      </c>
      <c r="DP40">
        <f>AVERAGE('Raw Values'!ED40:EF40)/'Average totals'!H40</f>
        <v>1.5147729150989135E-2</v>
      </c>
      <c r="DQ40">
        <f>AVERAGE('Raw Values'!EE40:EG40)/'Average totals'!I40</f>
        <v>1.1719058938092912E-2</v>
      </c>
      <c r="DR40">
        <f>AVERAGE('Raw Values'!EF40:EH40)/'Average totals'!J40</f>
        <v>2.1336731376853241E-2</v>
      </c>
      <c r="DS40">
        <f>AVERAGE('Raw Values'!EG40:EI40)/'Average totals'!K40</f>
        <v>2.4535624366489196E-2</v>
      </c>
      <c r="DT40">
        <f>AVERAGE('Raw Values'!EH40:EJ40)/'Average totals'!L40</f>
        <v>2.6678365559043501E-2</v>
      </c>
      <c r="DU40">
        <f>AVERAGE('Raw Values'!EI40:EK40)/'Average totals'!M40</f>
        <v>2.8408306983102344E-2</v>
      </c>
      <c r="DV40">
        <f>AVERAGE('Raw Values'!EJ40:EL40)/'Average totals'!N40</f>
        <v>2.703971564750926E-2</v>
      </c>
      <c r="DW40">
        <f>AVERAGE('Raw Values'!EK40:EM40)/'Average totals'!O40</f>
        <v>2.9735068232388789E-2</v>
      </c>
      <c r="DX40">
        <f>AVERAGE('Raw Values'!EL40:EN40)/'Average totals'!P40</f>
        <v>2.8489078148998457E-2</v>
      </c>
      <c r="DY40">
        <f>AVERAGE('Raw Values'!EM40:EO40)/'Average totals'!Q40</f>
        <v>2.9147105284490531E-2</v>
      </c>
      <c r="DZ40">
        <f>AVERAGE('Raw Values'!EP40:ER40)/'Average totals'!B40</f>
        <v>0</v>
      </c>
      <c r="EA40">
        <f>AVERAGE('Raw Values'!EQ40:ES40)/'Average totals'!C40</f>
        <v>0</v>
      </c>
      <c r="EB40">
        <f>AVERAGE('Raw Values'!ER40:ET40)/'Average totals'!D40</f>
        <v>0</v>
      </c>
      <c r="EC40">
        <f>AVERAGE('Raw Values'!ES40:EU40)/'Average totals'!E40</f>
        <v>0</v>
      </c>
      <c r="ED40">
        <f>AVERAGE('Raw Values'!ET40:EV40)/'Average totals'!F40</f>
        <v>0</v>
      </c>
      <c r="EE40">
        <f>AVERAGE('Raw Values'!EU40:EW40)/'Average totals'!G40</f>
        <v>0</v>
      </c>
      <c r="EF40">
        <f>AVERAGE('Raw Values'!EV40:EX40)/'Average totals'!H40</f>
        <v>0</v>
      </c>
      <c r="EG40">
        <f>AVERAGE('Raw Values'!EW40:EY40)/'Average totals'!I40</f>
        <v>0</v>
      </c>
      <c r="EH40">
        <f>AVERAGE('Raw Values'!EX40:EZ40)/'Average totals'!J40</f>
        <v>0</v>
      </c>
      <c r="EI40">
        <f>AVERAGE('Raw Values'!EY40:FA40)/'Average totals'!K40</f>
        <v>0</v>
      </c>
      <c r="EJ40">
        <f>AVERAGE('Raw Values'!EZ40:FB40)/'Average totals'!L40</f>
        <v>0</v>
      </c>
      <c r="EK40">
        <f>AVERAGE('Raw Values'!FA40:FC40)/'Average totals'!M40</f>
        <v>0</v>
      </c>
      <c r="EL40">
        <f>AVERAGE('Raw Values'!FB40:FD40)/'Average totals'!N40</f>
        <v>0</v>
      </c>
      <c r="EM40">
        <f>AVERAGE('Raw Values'!FC40:FE40)/'Average totals'!O40</f>
        <v>0</v>
      </c>
      <c r="EN40">
        <f>AVERAGE('Raw Values'!FD40:FF40)/'Average totals'!P40</f>
        <v>0</v>
      </c>
      <c r="EO40">
        <f>AVERAGE('Raw Values'!FE40:FG40)/'Average totals'!Q40</f>
        <v>0</v>
      </c>
      <c r="EP40">
        <f>AVERAGE('Raw Values'!FH40:FJ40)/'Average totals'!B40</f>
        <v>6.0428350761834601E-2</v>
      </c>
      <c r="EQ40">
        <f>AVERAGE('Raw Values'!FI40:FK40)/'Average totals'!C40</f>
        <v>0.10353943868337924</v>
      </c>
      <c r="ER40">
        <f>AVERAGE('Raw Values'!FJ40:FL40)/'Average totals'!D40</f>
        <v>0.11248245845665432</v>
      </c>
      <c r="ES40">
        <f>AVERAGE('Raw Values'!FK40:FM40)/'Average totals'!E40</f>
        <v>0.1502212204405087</v>
      </c>
      <c r="ET40">
        <f>AVERAGE('Raw Values'!FL40:FN40)/'Average totals'!F40</f>
        <v>0.17029088404631187</v>
      </c>
      <c r="EU40">
        <f>AVERAGE('Raw Values'!FM40:FO40)/'Average totals'!G40</f>
        <v>0.1782714066119527</v>
      </c>
      <c r="EV40">
        <f>AVERAGE('Raw Values'!FN40:FP40)/'Average totals'!H40</f>
        <v>0.17164073982783198</v>
      </c>
      <c r="EW40">
        <f>AVERAGE('Raw Values'!FO40:FQ40)/'Average totals'!I40</f>
        <v>0.17043984393345496</v>
      </c>
      <c r="EX40">
        <f>AVERAGE('Raw Values'!FP40:FR40)/'Average totals'!J40</f>
        <v>0.17410687355364657</v>
      </c>
      <c r="EY40">
        <f>AVERAGE('Raw Values'!FQ40:FS40)/'Average totals'!K40</f>
        <v>0.16749498152198589</v>
      </c>
      <c r="EZ40">
        <f>AVERAGE('Raw Values'!FR40:FT40)/'Average totals'!L40</f>
        <v>0.16348536073274314</v>
      </c>
      <c r="FA40">
        <f>AVERAGE('Raw Values'!FS40:FU40)/'Average totals'!M40</f>
        <v>0.16584410697996213</v>
      </c>
      <c r="FB40">
        <f>AVERAGE('Raw Values'!FT40:FV40)/'Average totals'!N40</f>
        <v>0.16725755830546016</v>
      </c>
      <c r="FC40">
        <f>AVERAGE('Raw Values'!FU40:FW40)/'Average totals'!O40</f>
        <v>0.14804803187227994</v>
      </c>
      <c r="FD40">
        <f>AVERAGE('Raw Values'!FV40:FX40)/'Average totals'!P40</f>
        <v>0.11632047812233558</v>
      </c>
      <c r="FE40">
        <f>AVERAGE('Raw Values'!FW40:FY40)/'Average totals'!Q40</f>
        <v>9.4532984937641895E-2</v>
      </c>
    </row>
    <row r="41" spans="1:161" x14ac:dyDescent="0.2">
      <c r="A41" t="str">
        <f>'1997_totals_newvars'!A41</f>
        <v>RHODE ISLAND</v>
      </c>
      <c r="B41">
        <f>AVERAGE('Raw Values'!B41:D41)/'Average totals'!B41</f>
        <v>0.11596090574295935</v>
      </c>
      <c r="C41">
        <f>AVERAGE('Raw Values'!C41:E41)/'Average totals'!C41</f>
        <v>9.7908767109045239E-2</v>
      </c>
      <c r="D41">
        <f>AVERAGE('Raw Values'!D41:F41)/'Average totals'!D41</f>
        <v>8.2741208222585266E-2</v>
      </c>
      <c r="E41">
        <f>AVERAGE('Raw Values'!E41:G41)/'Average totals'!E41</f>
        <v>7.5599690612649276E-2</v>
      </c>
      <c r="F41">
        <f>AVERAGE('Raw Values'!F41:H41)/'Average totals'!F41</f>
        <v>8.1326113889788346E-2</v>
      </c>
      <c r="G41">
        <f>AVERAGE('Raw Values'!G41:I41)/'Average totals'!G41</f>
        <v>8.1187036570998489E-2</v>
      </c>
      <c r="H41">
        <f>AVERAGE('Raw Values'!H41:J41)/'Average totals'!H41</f>
        <v>8.2439449081489896E-2</v>
      </c>
      <c r="I41">
        <f>AVERAGE('Raw Values'!I41:K41)/'Average totals'!I41</f>
        <v>8.2374680378525175E-2</v>
      </c>
      <c r="J41">
        <f>AVERAGE('Raw Values'!J41:L41)/'Average totals'!J41</f>
        <v>8.6085683013447448E-2</v>
      </c>
      <c r="K41">
        <f>AVERAGE('Raw Values'!K41:M41)/'Average totals'!K41</f>
        <v>9.7483123003722139E-2</v>
      </c>
      <c r="L41">
        <f>AVERAGE('Raw Values'!L41:N41)/'Average totals'!L41</f>
        <v>0.10407830759357072</v>
      </c>
      <c r="M41">
        <f>AVERAGE('Raw Values'!M41:O41)/'Average totals'!M41</f>
        <v>9.9005156032600447E-2</v>
      </c>
      <c r="N41">
        <f>AVERAGE('Raw Values'!N41:P41)/'Average totals'!N41</f>
        <v>8.7871006939130525E-2</v>
      </c>
      <c r="O41">
        <f>AVERAGE('Raw Values'!O41:Q41)/'Average totals'!O41</f>
        <v>8.1013003128703354E-2</v>
      </c>
      <c r="P41">
        <f>AVERAGE('Raw Values'!P41:R41)/'Average totals'!P41</f>
        <v>8.3587175209116404E-2</v>
      </c>
      <c r="Q41">
        <f>AVERAGE('Raw Values'!Q41:S41)/'Average totals'!Q41</f>
        <v>7.5652248886524831E-2</v>
      </c>
      <c r="R41">
        <f>AVERAGE('Raw Values'!T41:V41)/'Average totals'!B41</f>
        <v>0.69216273283492025</v>
      </c>
      <c r="S41">
        <f>AVERAGE('Raw Values'!U41:W41)/'Average totals'!C41</f>
        <v>0.64558144168008103</v>
      </c>
      <c r="T41">
        <f>AVERAGE('Raw Values'!V41:X41)/'Average totals'!D41</f>
        <v>0.59081686349941043</v>
      </c>
      <c r="U41">
        <f>AVERAGE('Raw Values'!W41:Y41)/'Average totals'!E41</f>
        <v>0.54578507082849947</v>
      </c>
      <c r="V41">
        <f>AVERAGE('Raw Values'!X41:Z41)/'Average totals'!F41</f>
        <v>0.5107394629900156</v>
      </c>
      <c r="W41">
        <f>AVERAGE('Raw Values'!Y41:AA41)/'Average totals'!G41</f>
        <v>0.4862011543963457</v>
      </c>
      <c r="X41">
        <f>AVERAGE('Raw Values'!Z41:AB41)/'Average totals'!H41</f>
        <v>0.45066324810155411</v>
      </c>
      <c r="Y41">
        <f>AVERAGE('Raw Values'!AA41:AC41)/'Average totals'!I41</f>
        <v>0.41889411530553955</v>
      </c>
      <c r="Z41">
        <f>AVERAGE('Raw Values'!AB41:AD41)/'Average totals'!J41</f>
        <v>0.37642672195567162</v>
      </c>
      <c r="AA41">
        <f>AVERAGE('Raw Values'!AC41:AE41)/'Average totals'!K41</f>
        <v>0.34961456752875414</v>
      </c>
      <c r="AB41">
        <f>AVERAGE('Raw Values'!AD41:AF41)/'Average totals'!L41</f>
        <v>0.33817758267218495</v>
      </c>
      <c r="AC41">
        <f>AVERAGE('Raw Values'!AE41:AG41)/'Average totals'!M41</f>
        <v>0.30234502661964202</v>
      </c>
      <c r="AD41">
        <f>AVERAGE('Raw Values'!AF41:AH41)/'Average totals'!N41</f>
        <v>0.26988374189082059</v>
      </c>
      <c r="AE41">
        <f>AVERAGE('Raw Values'!AG41:AI41)/'Average totals'!O41</f>
        <v>0.23229133906049496</v>
      </c>
      <c r="AF41">
        <f>AVERAGE('Raw Values'!AH41:AJ41)/'Average totals'!P41</f>
        <v>0.22628198085874079</v>
      </c>
      <c r="AG41">
        <f>AVERAGE('Raw Values'!AI41:AK41)/'Average totals'!Q41</f>
        <v>0.19542674319754977</v>
      </c>
      <c r="AH41">
        <f>AVERAGE('Raw Values'!AL41:AN41)/'Average totals'!B41</f>
        <v>0.10348258364578654</v>
      </c>
      <c r="AI41">
        <f>AVERAGE('Raw Values'!AM41:AO41)/'Average totals'!C41</f>
        <v>0.12706804464803848</v>
      </c>
      <c r="AJ41">
        <f>AVERAGE('Raw Values'!AN41:AP41)/'Average totals'!D41</f>
        <v>0.16465712851433817</v>
      </c>
      <c r="AK41">
        <f>AVERAGE('Raw Values'!AO41:AQ41)/'Average totals'!E41</f>
        <v>0.17212292189837372</v>
      </c>
      <c r="AL41">
        <f>AVERAGE('Raw Values'!AP41:AR41)/'Average totals'!F41</f>
        <v>0.20052673337341645</v>
      </c>
      <c r="AM41">
        <f>AVERAGE('Raw Values'!AQ41:AS41)/'Average totals'!G41</f>
        <v>0.22551172583643075</v>
      </c>
      <c r="AN41">
        <f>AVERAGE('Raw Values'!AR41:AT41)/'Average totals'!H41</f>
        <v>0.28085936470217038</v>
      </c>
      <c r="AO41">
        <f>AVERAGE('Raw Values'!AS41:AU41)/'Average totals'!I41</f>
        <v>0.30390126919580118</v>
      </c>
      <c r="AP41">
        <f>AVERAGE('Raw Values'!AT41:AV41)/'Average totals'!J41</f>
        <v>0.29781559300311156</v>
      </c>
      <c r="AQ41">
        <f>AVERAGE('Raw Values'!AU41:AW41)/'Average totals'!K41</f>
        <v>0.25855471852059525</v>
      </c>
      <c r="AR41">
        <f>AVERAGE('Raw Values'!AV41:AX41)/'Average totals'!L41</f>
        <v>0.20980995463578289</v>
      </c>
      <c r="AS41">
        <f>AVERAGE('Raw Values'!AW41:AY41)/'Average totals'!M41</f>
        <v>0.15472562069172818</v>
      </c>
      <c r="AT41">
        <f>AVERAGE('Raw Values'!AX41:AZ41)/'Average totals'!N41</f>
        <v>0.13902129040642988</v>
      </c>
      <c r="AU41">
        <f>AVERAGE('Raw Values'!AY41:BA41)/'Average totals'!O41</f>
        <v>0.13437339187866482</v>
      </c>
      <c r="AV41">
        <f>AVERAGE('Raw Values'!AZ41:BB41)/'Average totals'!P41</f>
        <v>0.14126389798138064</v>
      </c>
      <c r="AW41">
        <f>AVERAGE('Raw Values'!BA41:BC41)/'Average totals'!Q41</f>
        <v>0.13538804163060983</v>
      </c>
      <c r="AX41">
        <f>AVERAGE('Raw Values'!BD41:BF41)/'Average totals'!B41</f>
        <v>4.7659370198060935E-2</v>
      </c>
      <c r="AY41">
        <f>AVERAGE('Raw Values'!BE41:BG41)/'Average totals'!C41</f>
        <v>7.4988984873351122E-2</v>
      </c>
      <c r="AZ41">
        <f>AVERAGE('Raw Values'!BF41:BH41)/'Average totals'!D41</f>
        <v>0.10055685892496756</v>
      </c>
      <c r="BA41">
        <f>AVERAGE('Raw Values'!BG41:BI41)/'Average totals'!E41</f>
        <v>0.14150307364158743</v>
      </c>
      <c r="BB41">
        <f>AVERAGE('Raw Values'!BH41:BJ41)/'Average totals'!F41</f>
        <v>0.14889480526517637</v>
      </c>
      <c r="BC41">
        <f>AVERAGE('Raw Values'!BI41:BK41)/'Average totals'!G41</f>
        <v>0.1493452130661688</v>
      </c>
      <c r="BD41">
        <f>AVERAGE('Raw Values'!BJ41:BL41)/'Average totals'!H41</f>
        <v>0.13419629939052366</v>
      </c>
      <c r="BE41">
        <f>AVERAGE('Raw Values'!BK41:BM41)/'Average totals'!I41</f>
        <v>0.14065921957407163</v>
      </c>
      <c r="BF41">
        <f>AVERAGE('Raw Values'!BL41:BN41)/'Average totals'!J41</f>
        <v>0.16599535133787832</v>
      </c>
      <c r="BG41">
        <f>AVERAGE('Raw Values'!BM41:BO41)/'Average totals'!K41</f>
        <v>0.19140853394552865</v>
      </c>
      <c r="BH41">
        <f>AVERAGE('Raw Values'!BN41:BP41)/'Average totals'!L41</f>
        <v>0.20113765939870962</v>
      </c>
      <c r="BI41">
        <f>AVERAGE('Raw Values'!BO41:BQ41)/'Average totals'!M41</f>
        <v>0.2728464259996769</v>
      </c>
      <c r="BJ41">
        <f>AVERAGE('Raw Values'!BP41:BR41)/'Average totals'!N41</f>
        <v>0.31393653316626663</v>
      </c>
      <c r="BK41">
        <f>AVERAGE('Raw Values'!BQ41:BS41)/'Average totals'!O41</f>
        <v>0.36444514645875392</v>
      </c>
      <c r="BL41">
        <f>AVERAGE('Raw Values'!BR41:BT41)/'Average totals'!P41</f>
        <v>0.36124913102684503</v>
      </c>
      <c r="BM41">
        <f>AVERAGE('Raw Values'!BS41:BU41)/'Average totals'!Q41</f>
        <v>0.41101034208881526</v>
      </c>
      <c r="BN41">
        <f>AVERAGE('Raw Values'!BV41:BX41)/'Average totals'!B41</f>
        <v>0</v>
      </c>
      <c r="BO41">
        <f>AVERAGE('Raw Values'!BW41:BY41)/'Average totals'!C41</f>
        <v>0</v>
      </c>
      <c r="BP41">
        <f>AVERAGE('Raw Values'!BX41:BZ41)/'Average totals'!D41</f>
        <v>0</v>
      </c>
      <c r="BQ41">
        <f>AVERAGE('Raw Values'!BY41:CA41)/'Average totals'!E41</f>
        <v>0</v>
      </c>
      <c r="BR41">
        <f>AVERAGE('Raw Values'!BZ41:CB41)/'Average totals'!F41</f>
        <v>0</v>
      </c>
      <c r="BS41">
        <f>AVERAGE('Raw Values'!CA41:CC41)/'Average totals'!G41</f>
        <v>0</v>
      </c>
      <c r="BT41">
        <f>AVERAGE('Raw Values'!CB41:CD41)/'Average totals'!H41</f>
        <v>0</v>
      </c>
      <c r="BU41">
        <f>AVERAGE('Raw Values'!CC41:CE41)/'Average totals'!I41</f>
        <v>0</v>
      </c>
      <c r="BV41">
        <f>AVERAGE('Raw Values'!CD41:CF41)/'Average totals'!J41</f>
        <v>0</v>
      </c>
      <c r="BW41">
        <f>AVERAGE('Raw Values'!CE41:CG41)/'Average totals'!K41</f>
        <v>0</v>
      </c>
      <c r="BX41">
        <f>AVERAGE('Raw Values'!CF41:CH41)/'Average totals'!L41</f>
        <v>0</v>
      </c>
      <c r="BY41">
        <f>AVERAGE('Raw Values'!CG41:CI41)/'Average totals'!M41</f>
        <v>0</v>
      </c>
      <c r="BZ41">
        <f>AVERAGE('Raw Values'!CH41:CJ41)/'Average totals'!N41</f>
        <v>0</v>
      </c>
      <c r="CA41">
        <f>AVERAGE('Raw Values'!CI41:CK41)/'Average totals'!O41</f>
        <v>0</v>
      </c>
      <c r="CB41">
        <f>AVERAGE('Raw Values'!CJ41:CL41)/'Average totals'!P41</f>
        <v>0</v>
      </c>
      <c r="CC41">
        <f>AVERAGE('Raw Values'!CK41:CM41)/'Average totals'!Q41</f>
        <v>0</v>
      </c>
      <c r="CD41">
        <f>AVERAGE('Raw Values'!CN41:CP41)/'Average totals'!B41</f>
        <v>0</v>
      </c>
      <c r="CE41">
        <f>AVERAGE('Raw Values'!CO41:CQ41)/'Average totals'!C41</f>
        <v>0</v>
      </c>
      <c r="CF41">
        <f>AVERAGE('Raw Values'!CP41:CR41)/'Average totals'!D41</f>
        <v>0</v>
      </c>
      <c r="CG41">
        <f>AVERAGE('Raw Values'!CQ41:CS41)/'Average totals'!E41</f>
        <v>0</v>
      </c>
      <c r="CH41">
        <f>AVERAGE('Raw Values'!CR41:CT41)/'Average totals'!F41</f>
        <v>0</v>
      </c>
      <c r="CI41">
        <f>AVERAGE('Raw Values'!CS41:CU41)/'Average totals'!G41</f>
        <v>0</v>
      </c>
      <c r="CJ41">
        <f>AVERAGE('Raw Values'!CT41:CV41)/'Average totals'!H41</f>
        <v>0</v>
      </c>
      <c r="CK41">
        <f>AVERAGE('Raw Values'!CU41:CW41)/'Average totals'!I41</f>
        <v>0</v>
      </c>
      <c r="CL41">
        <f>AVERAGE('Raw Values'!CV41:CX41)/'Average totals'!J41</f>
        <v>0</v>
      </c>
      <c r="CM41">
        <f>AVERAGE('Raw Values'!CW41:CY41)/'Average totals'!K41</f>
        <v>0</v>
      </c>
      <c r="CN41">
        <f>AVERAGE('Raw Values'!CX41:CZ41)/'Average totals'!L41</f>
        <v>0</v>
      </c>
      <c r="CO41">
        <f>AVERAGE('Raw Values'!CY41:DA41)/'Average totals'!M41</f>
        <v>0</v>
      </c>
      <c r="CP41">
        <f>AVERAGE('Raw Values'!CZ41:DB41)/'Average totals'!N41</f>
        <v>1.7958312901148027E-3</v>
      </c>
      <c r="CQ41">
        <f>AVERAGE('Raw Values'!DA41:DC41)/'Average totals'!O41</f>
        <v>1.660319619183462E-3</v>
      </c>
      <c r="CR41">
        <f>AVERAGE('Raw Values'!DB41:DD41)/'Average totals'!P41</f>
        <v>1.5849925438226129E-3</v>
      </c>
      <c r="CS41">
        <f>AVERAGE('Raw Values'!DC41:DE41)/'Average totals'!Q41</f>
        <v>0</v>
      </c>
      <c r="CT41">
        <f>AVERAGE('Raw Values'!DF41:DH41)/'Average totals'!B41</f>
        <v>0</v>
      </c>
      <c r="CU41">
        <f>AVERAGE('Raw Values'!DG41:DI41)/'Average totals'!C41</f>
        <v>0</v>
      </c>
      <c r="CV41">
        <f>AVERAGE('Raw Values'!DH41:DJ41)/'Average totals'!D41</f>
        <v>0</v>
      </c>
      <c r="CW41">
        <f>AVERAGE('Raw Values'!DI41:DK41)/'Average totals'!E41</f>
        <v>0</v>
      </c>
      <c r="CX41">
        <f>AVERAGE('Raw Values'!DJ41:DL41)/'Average totals'!F41</f>
        <v>0</v>
      </c>
      <c r="CY41">
        <f>AVERAGE('Raw Values'!DK41:DM41)/'Average totals'!G41</f>
        <v>0</v>
      </c>
      <c r="CZ41">
        <f>AVERAGE('Raw Values'!DL41:DN41)/'Average totals'!H41</f>
        <v>0</v>
      </c>
      <c r="DA41">
        <f>AVERAGE('Raw Values'!DM41:DO41)/'Average totals'!I41</f>
        <v>0</v>
      </c>
      <c r="DB41">
        <f>AVERAGE('Raw Values'!DN41:DP41)/'Average totals'!J41</f>
        <v>0</v>
      </c>
      <c r="DC41">
        <f>AVERAGE('Raw Values'!DO41:DQ41)/'Average totals'!K41</f>
        <v>0</v>
      </c>
      <c r="DD41">
        <f>AVERAGE('Raw Values'!DP41:DR41)/'Average totals'!L41</f>
        <v>0</v>
      </c>
      <c r="DE41">
        <f>AVERAGE('Raw Values'!DQ41:DS41)/'Average totals'!M41</f>
        <v>0</v>
      </c>
      <c r="DF41">
        <f>AVERAGE('Raw Values'!DR41:DT41)/'Average totals'!N41</f>
        <v>0</v>
      </c>
      <c r="DG41">
        <f>AVERAGE('Raw Values'!DS41:DU41)/'Average totals'!O41</f>
        <v>0</v>
      </c>
      <c r="DH41">
        <f>AVERAGE('Raw Values'!DT41:DV41)/'Average totals'!P41</f>
        <v>0</v>
      </c>
      <c r="DI41">
        <f>AVERAGE('Raw Values'!DU41:DW41)/'Average totals'!Q41</f>
        <v>0</v>
      </c>
      <c r="DJ41">
        <f>AVERAGE('Raw Values'!DX41:DZ41)/'Average totals'!B41</f>
        <v>5.3291998398777643E-3</v>
      </c>
      <c r="DK41">
        <f>AVERAGE('Raw Values'!DY41:EA41)/'Average totals'!C41</f>
        <v>1.1061125986271993E-2</v>
      </c>
      <c r="DL41">
        <f>AVERAGE('Raw Values'!DZ41:EB41)/'Average totals'!D41</f>
        <v>1.1085181779657097E-2</v>
      </c>
      <c r="DM41">
        <f>AVERAGE('Raw Values'!EA41:EC41)/'Average totals'!E41</f>
        <v>8.2895409014968943E-3</v>
      </c>
      <c r="DN41">
        <f>AVERAGE('Raw Values'!EB41:ED41)/'Average totals'!F41</f>
        <v>1.31137805706262E-3</v>
      </c>
      <c r="DO41">
        <f>AVERAGE('Raw Values'!EC41:EE41)/'Average totals'!G41</f>
        <v>2.0674609045812295E-3</v>
      </c>
      <c r="DP41">
        <f>AVERAGE('Raw Values'!ED41:EF41)/'Average totals'!H41</f>
        <v>2.8129528812775597E-3</v>
      </c>
      <c r="DQ41">
        <f>AVERAGE('Raw Values'!EE41:EG41)/'Average totals'!I41</f>
        <v>1.1237877992809332E-2</v>
      </c>
      <c r="DR41">
        <f>AVERAGE('Raw Values'!EF41:EH41)/'Average totals'!J41</f>
        <v>2.506600916700746E-2</v>
      </c>
      <c r="DS41">
        <f>AVERAGE('Raw Values'!EG41:EI41)/'Average totals'!K41</f>
        <v>4.0329949279870152E-2</v>
      </c>
      <c r="DT41">
        <f>AVERAGE('Raw Values'!EH41:EJ41)/'Average totals'!L41</f>
        <v>5.3645342042294909E-2</v>
      </c>
      <c r="DU41">
        <f>AVERAGE('Raw Values'!EI41:EK41)/'Average totals'!M41</f>
        <v>5.1950048667115847E-2</v>
      </c>
      <c r="DV41">
        <f>AVERAGE('Raw Values'!EJ41:EL41)/'Average totals'!N41</f>
        <v>4.9717561973474593E-2</v>
      </c>
      <c r="DW41">
        <f>AVERAGE('Raw Values'!EK41:EM41)/'Average totals'!O41</f>
        <v>4.7001739413787477E-2</v>
      </c>
      <c r="DX41">
        <f>AVERAGE('Raw Values'!EL41:EN41)/'Average totals'!P41</f>
        <v>5.0512052682540574E-2</v>
      </c>
      <c r="DY41">
        <f>AVERAGE('Raw Values'!EM41:EO41)/'Average totals'!Q41</f>
        <v>5.1753185075819559E-2</v>
      </c>
      <c r="DZ41">
        <f>AVERAGE('Raw Values'!EP41:ER41)/'Average totals'!B41</f>
        <v>0</v>
      </c>
      <c r="EA41">
        <f>AVERAGE('Raw Values'!EQ41:ES41)/'Average totals'!C41</f>
        <v>0</v>
      </c>
      <c r="EB41">
        <f>AVERAGE('Raw Values'!ER41:ET41)/'Average totals'!D41</f>
        <v>0</v>
      </c>
      <c r="EC41">
        <f>AVERAGE('Raw Values'!ES41:EU41)/'Average totals'!E41</f>
        <v>0</v>
      </c>
      <c r="ED41">
        <f>AVERAGE('Raw Values'!ET41:EV41)/'Average totals'!F41</f>
        <v>0</v>
      </c>
      <c r="EE41">
        <f>AVERAGE('Raw Values'!EU41:EW41)/'Average totals'!G41</f>
        <v>0</v>
      </c>
      <c r="EF41">
        <f>AVERAGE('Raw Values'!EV41:EX41)/'Average totals'!H41</f>
        <v>0</v>
      </c>
      <c r="EG41">
        <f>AVERAGE('Raw Values'!EW41:EY41)/'Average totals'!I41</f>
        <v>0</v>
      </c>
      <c r="EH41">
        <f>AVERAGE('Raw Values'!EX41:EZ41)/'Average totals'!J41</f>
        <v>7.1571866240469611E-3</v>
      </c>
      <c r="EI41">
        <f>AVERAGE('Raw Values'!EY41:FA41)/'Average totals'!K41</f>
        <v>1.6973247142441198E-2</v>
      </c>
      <c r="EJ41">
        <f>AVERAGE('Raw Values'!EZ41:FB41)/'Average totals'!L41</f>
        <v>2.9155819444842003E-2</v>
      </c>
      <c r="EK41">
        <f>AVERAGE('Raw Values'!FA41:FC41)/'Average totals'!M41</f>
        <v>4.5832214637639403E-2</v>
      </c>
      <c r="EL41">
        <f>AVERAGE('Raw Values'!FB41:FD41)/'Average totals'!N41</f>
        <v>5.5892498656072813E-2</v>
      </c>
      <c r="EM41">
        <f>AVERAGE('Raw Values'!FC41:FE41)/'Average totals'!O41</f>
        <v>6.3396632296534736E-2</v>
      </c>
      <c r="EN41">
        <f>AVERAGE('Raw Values'!FD41:FF41)/'Average totals'!P41</f>
        <v>5.8600834316215641E-2</v>
      </c>
      <c r="EO41">
        <f>AVERAGE('Raw Values'!FE41:FG41)/'Average totals'!Q41</f>
        <v>5.5549757045300012E-2</v>
      </c>
      <c r="EP41">
        <f>AVERAGE('Raw Values'!FH41:FJ41)/'Average totals'!B41</f>
        <v>3.5405207738395311E-2</v>
      </c>
      <c r="EQ41">
        <f>AVERAGE('Raw Values'!FI41:FK41)/'Average totals'!C41</f>
        <v>4.3391635703212167E-2</v>
      </c>
      <c r="ER41">
        <f>AVERAGE('Raw Values'!FJ41:FL41)/'Average totals'!D41</f>
        <v>5.0142759059041468E-2</v>
      </c>
      <c r="ES41">
        <f>AVERAGE('Raw Values'!FK41:FM41)/'Average totals'!E41</f>
        <v>5.6699702117393232E-2</v>
      </c>
      <c r="ET41">
        <f>AVERAGE('Raw Values'!FL41:FN41)/'Average totals'!F41</f>
        <v>5.7201506424540582E-2</v>
      </c>
      <c r="EU41">
        <f>AVERAGE('Raw Values'!FM41:FO41)/'Average totals'!G41</f>
        <v>5.5687409225475097E-2</v>
      </c>
      <c r="EV41">
        <f>AVERAGE('Raw Values'!FN41:FP41)/'Average totals'!H41</f>
        <v>4.9028685842984421E-2</v>
      </c>
      <c r="EW41">
        <f>AVERAGE('Raw Values'!FO41:FQ41)/'Average totals'!I41</f>
        <v>4.2932837553253091E-2</v>
      </c>
      <c r="EX41">
        <f>AVERAGE('Raw Values'!FP41:FR41)/'Average totals'!J41</f>
        <v>4.1453454898836659E-2</v>
      </c>
      <c r="EY41">
        <f>AVERAGE('Raw Values'!FQ41:FS41)/'Average totals'!K41</f>
        <v>4.5635860579088472E-2</v>
      </c>
      <c r="EZ41">
        <f>AVERAGE('Raw Values'!FR41:FT41)/'Average totals'!L41</f>
        <v>6.3995334212614857E-2</v>
      </c>
      <c r="FA41">
        <f>AVERAGE('Raw Values'!FS41:FU41)/'Average totals'!M41</f>
        <v>7.329550735159715E-2</v>
      </c>
      <c r="FB41">
        <f>AVERAGE('Raw Values'!FT41:FV41)/'Average totals'!N41</f>
        <v>8.1881535677690173E-2</v>
      </c>
      <c r="FC41">
        <f>AVERAGE('Raw Values'!FU41:FW41)/'Average totals'!O41</f>
        <v>7.5818428143877223E-2</v>
      </c>
      <c r="FD41">
        <f>AVERAGE('Raw Values'!FV41:FX41)/'Average totals'!P41</f>
        <v>7.6919935381338247E-2</v>
      </c>
      <c r="FE41">
        <f>AVERAGE('Raw Values'!FW41:FY41)/'Average totals'!Q41</f>
        <v>7.5219682075380642E-2</v>
      </c>
    </row>
    <row r="42" spans="1:161" x14ac:dyDescent="0.2">
      <c r="A42" t="str">
        <f>'1997_totals_newvars'!A42</f>
        <v>SOUTH CAROLINA</v>
      </c>
      <c r="B42">
        <f>AVERAGE('Raw Values'!B42:D42)/'Average totals'!B42</f>
        <v>0.14978565768923546</v>
      </c>
      <c r="C42">
        <f>AVERAGE('Raw Values'!C42:E42)/'Average totals'!C42</f>
        <v>0.16475823297512981</v>
      </c>
      <c r="D42">
        <f>AVERAGE('Raw Values'!D42:F42)/'Average totals'!D42</f>
        <v>0.15293245672601199</v>
      </c>
      <c r="E42">
        <f>AVERAGE('Raw Values'!E42:G42)/'Average totals'!E42</f>
        <v>0.13290765415031</v>
      </c>
      <c r="F42">
        <f>AVERAGE('Raw Values'!F42:H42)/'Average totals'!F42</f>
        <v>0.10198871249676388</v>
      </c>
      <c r="G42">
        <f>AVERAGE('Raw Values'!G42:I42)/'Average totals'!G42</f>
        <v>9.5918857619879047E-2</v>
      </c>
      <c r="H42">
        <f>AVERAGE('Raw Values'!H42:J42)/'Average totals'!H42</f>
        <v>8.9491861147769039E-2</v>
      </c>
      <c r="I42">
        <f>AVERAGE('Raw Values'!I42:K42)/'Average totals'!I42</f>
        <v>7.6144132595148448E-2</v>
      </c>
      <c r="J42">
        <f>AVERAGE('Raw Values'!J42:L42)/'Average totals'!J42</f>
        <v>7.4298568992584996E-2</v>
      </c>
      <c r="K42">
        <f>AVERAGE('Raw Values'!K42:M42)/'Average totals'!K42</f>
        <v>5.9231716361970485E-2</v>
      </c>
      <c r="L42">
        <f>AVERAGE('Raw Values'!L42:N42)/'Average totals'!L42</f>
        <v>6.9950164810640758E-2</v>
      </c>
      <c r="M42">
        <f>AVERAGE('Raw Values'!M42:O42)/'Average totals'!M42</f>
        <v>6.6054366406753315E-2</v>
      </c>
      <c r="N42">
        <f>AVERAGE('Raw Values'!N42:P42)/'Average totals'!N42</f>
        <v>6.9785265106420066E-2</v>
      </c>
      <c r="O42">
        <f>AVERAGE('Raw Values'!O42:Q42)/'Average totals'!O42</f>
        <v>7.1024567751636999E-2</v>
      </c>
      <c r="P42">
        <f>AVERAGE('Raw Values'!P42:R42)/'Average totals'!P42</f>
        <v>7.6431656498456055E-2</v>
      </c>
      <c r="Q42">
        <f>AVERAGE('Raw Values'!Q42:S42)/'Average totals'!Q42</f>
        <v>7.838664914786396E-2</v>
      </c>
      <c r="R42">
        <f>AVERAGE('Raw Values'!T42:V42)/'Average totals'!B42</f>
        <v>0.36140475654057458</v>
      </c>
      <c r="S42">
        <f>AVERAGE('Raw Values'!U42:W42)/'Average totals'!C42</f>
        <v>0.3018166304415375</v>
      </c>
      <c r="T42">
        <f>AVERAGE('Raw Values'!V42:X42)/'Average totals'!D42</f>
        <v>0.30578999624058106</v>
      </c>
      <c r="U42">
        <f>AVERAGE('Raw Values'!W42:Y42)/'Average totals'!E42</f>
        <v>0.28907075293508677</v>
      </c>
      <c r="V42">
        <f>AVERAGE('Raw Values'!X42:Z42)/'Average totals'!F42</f>
        <v>0.26564748956043732</v>
      </c>
      <c r="W42">
        <f>AVERAGE('Raw Values'!Y42:AA42)/'Average totals'!G42</f>
        <v>0.30098873446793017</v>
      </c>
      <c r="X42">
        <f>AVERAGE('Raw Values'!Z42:AB42)/'Average totals'!H42</f>
        <v>0.31502931803860618</v>
      </c>
      <c r="Y42">
        <f>AVERAGE('Raw Values'!AA42:AC42)/'Average totals'!I42</f>
        <v>0.2919706553347905</v>
      </c>
      <c r="Z42">
        <f>AVERAGE('Raw Values'!AB42:AD42)/'Average totals'!J42</f>
        <v>0.25581402597374825</v>
      </c>
      <c r="AA42">
        <f>AVERAGE('Raw Values'!AC42:AE42)/'Average totals'!K42</f>
        <v>0.21586467862696765</v>
      </c>
      <c r="AB42">
        <f>AVERAGE('Raw Values'!AD42:AF42)/'Average totals'!L42</f>
        <v>0.20526268266786835</v>
      </c>
      <c r="AC42">
        <f>AVERAGE('Raw Values'!AE42:AG42)/'Average totals'!M42</f>
        <v>0.22170129388673837</v>
      </c>
      <c r="AD42">
        <f>AVERAGE('Raw Values'!AF42:AH42)/'Average totals'!N42</f>
        <v>0.20354903878230066</v>
      </c>
      <c r="AE42">
        <f>AVERAGE('Raw Values'!AG42:AI42)/'Average totals'!O42</f>
        <v>0.20242727391423246</v>
      </c>
      <c r="AF42">
        <f>AVERAGE('Raw Values'!AH42:AJ42)/'Average totals'!P42</f>
        <v>0.16815457635813721</v>
      </c>
      <c r="AG42">
        <f>AVERAGE('Raw Values'!AI42:AK42)/'Average totals'!Q42</f>
        <v>0.13551715478330545</v>
      </c>
      <c r="AH42">
        <f>AVERAGE('Raw Values'!AL42:AN42)/'Average totals'!B42</f>
        <v>7.2367637674448676E-2</v>
      </c>
      <c r="AI42">
        <f>AVERAGE('Raw Values'!AM42:AO42)/'Average totals'!C42</f>
        <v>5.9791785443754207E-2</v>
      </c>
      <c r="AJ42">
        <f>AVERAGE('Raw Values'!AN42:AP42)/'Average totals'!D42</f>
        <v>4.3012271949462069E-2</v>
      </c>
      <c r="AK42">
        <f>AVERAGE('Raw Values'!AO42:AQ42)/'Average totals'!E42</f>
        <v>3.6780213272972866E-2</v>
      </c>
      <c r="AL42">
        <f>AVERAGE('Raw Values'!AP42:AR42)/'Average totals'!F42</f>
        <v>3.7328071113574612E-2</v>
      </c>
      <c r="AM42">
        <f>AVERAGE('Raw Values'!AQ42:AS42)/'Average totals'!G42</f>
        <v>4.3867284624527977E-2</v>
      </c>
      <c r="AN42">
        <f>AVERAGE('Raw Values'!AR42:AT42)/'Average totals'!H42</f>
        <v>3.3443017501140905E-2</v>
      </c>
      <c r="AO42">
        <f>AVERAGE('Raw Values'!AS42:AU42)/'Average totals'!I42</f>
        <v>3.0498148000922414E-2</v>
      </c>
      <c r="AP42">
        <f>AVERAGE('Raw Values'!AT42:AV42)/'Average totals'!J42</f>
        <v>2.4514068824044069E-2</v>
      </c>
      <c r="AQ42">
        <f>AVERAGE('Raw Values'!AU42:AW42)/'Average totals'!K42</f>
        <v>2.5245340304211456E-2</v>
      </c>
      <c r="AR42">
        <f>AVERAGE('Raw Values'!AV42:AX42)/'Average totals'!L42</f>
        <v>2.3571595226636453E-2</v>
      </c>
      <c r="AS42">
        <f>AVERAGE('Raw Values'!AW42:AY42)/'Average totals'!M42</f>
        <v>2.2486736791062046E-2</v>
      </c>
      <c r="AT42">
        <f>AVERAGE('Raw Values'!AX42:AZ42)/'Average totals'!N42</f>
        <v>3.8632606320412585E-2</v>
      </c>
      <c r="AU42">
        <f>AVERAGE('Raw Values'!AY42:BA42)/'Average totals'!O42</f>
        <v>4.1445346114860414E-2</v>
      </c>
      <c r="AV42">
        <f>AVERAGE('Raw Values'!AZ42:BB42)/'Average totals'!P42</f>
        <v>3.8061942704247329E-2</v>
      </c>
      <c r="AW42">
        <f>AVERAGE('Raw Values'!BA42:BC42)/'Average totals'!Q42</f>
        <v>1.8857216698464751E-2</v>
      </c>
      <c r="AX42">
        <f>AVERAGE('Raw Values'!BD42:BF42)/'Average totals'!B42</f>
        <v>0.15757806006470798</v>
      </c>
      <c r="AY42">
        <f>AVERAGE('Raw Values'!BE42:BG42)/'Average totals'!C42</f>
        <v>0.14534550917198796</v>
      </c>
      <c r="AZ42">
        <f>AVERAGE('Raw Values'!BF42:BH42)/'Average totals'!D42</f>
        <v>0.13995701387577042</v>
      </c>
      <c r="BA42">
        <f>AVERAGE('Raw Values'!BG42:BI42)/'Average totals'!E42</f>
        <v>0.14429715570618976</v>
      </c>
      <c r="BB42">
        <f>AVERAGE('Raw Values'!BH42:BJ42)/'Average totals'!F42</f>
        <v>0.14479982395071619</v>
      </c>
      <c r="BC42">
        <f>AVERAGE('Raw Values'!BI42:BK42)/'Average totals'!G42</f>
        <v>0.19081392252031332</v>
      </c>
      <c r="BD42">
        <f>AVERAGE('Raw Values'!BJ42:BL42)/'Average totals'!H42</f>
        <v>0.22563215702049147</v>
      </c>
      <c r="BE42">
        <f>AVERAGE('Raw Values'!BK42:BM42)/'Average totals'!I42</f>
        <v>0.35631886613708014</v>
      </c>
      <c r="BF42">
        <f>AVERAGE('Raw Values'!BL42:BN42)/'Average totals'!J42</f>
        <v>0.41195516659712073</v>
      </c>
      <c r="BG42">
        <f>AVERAGE('Raw Values'!BM42:BO42)/'Average totals'!K42</f>
        <v>0.54667695690645313</v>
      </c>
      <c r="BH42">
        <f>AVERAGE('Raw Values'!BN42:BP42)/'Average totals'!L42</f>
        <v>0.51929429907929403</v>
      </c>
      <c r="BI42">
        <f>AVERAGE('Raw Values'!BO42:BQ42)/'Average totals'!M42</f>
        <v>0.4901153822502109</v>
      </c>
      <c r="BJ42">
        <f>AVERAGE('Raw Values'!BP42:BR42)/'Average totals'!N42</f>
        <v>0.53114890106952684</v>
      </c>
      <c r="BK42">
        <f>AVERAGE('Raw Values'!BQ42:BS42)/'Average totals'!O42</f>
        <v>0.55958842900710937</v>
      </c>
      <c r="BL42">
        <f>AVERAGE('Raw Values'!BR42:BT42)/'Average totals'!P42</f>
        <v>0.61199505989632064</v>
      </c>
      <c r="BM42">
        <f>AVERAGE('Raw Values'!BS42:BU42)/'Average totals'!Q42</f>
        <v>0.67085272902147053</v>
      </c>
      <c r="BN42">
        <f>AVERAGE('Raw Values'!BV42:BX42)/'Average totals'!B42</f>
        <v>0</v>
      </c>
      <c r="BO42">
        <f>AVERAGE('Raw Values'!BW42:BY42)/'Average totals'!C42</f>
        <v>2.1615955422051754E-2</v>
      </c>
      <c r="BP42">
        <f>AVERAGE('Raw Values'!BX42:BZ42)/'Average totals'!D42</f>
        <v>3.3007453005343669E-2</v>
      </c>
      <c r="BQ42">
        <f>AVERAGE('Raw Values'!BY42:CA42)/'Average totals'!E42</f>
        <v>3.7875683036654596E-2</v>
      </c>
      <c r="BR42">
        <f>AVERAGE('Raw Values'!BZ42:CB42)/'Average totals'!F42</f>
        <v>3.5519576207911477E-2</v>
      </c>
      <c r="BS42">
        <f>AVERAGE('Raw Values'!CA42:CC42)/'Average totals'!G42</f>
        <v>2.1086992300259975E-2</v>
      </c>
      <c r="BT42">
        <f>AVERAGE('Raw Values'!CB42:CD42)/'Average totals'!H42</f>
        <v>2.3036970958081372E-2</v>
      </c>
      <c r="BU42">
        <f>AVERAGE('Raw Values'!CC42:CE42)/'Average totals'!I42</f>
        <v>2.2729744001311843E-2</v>
      </c>
      <c r="BV42">
        <f>AVERAGE('Raw Values'!CD42:CF42)/'Average totals'!J42</f>
        <v>2.2057942260897086E-2</v>
      </c>
      <c r="BW42">
        <f>AVERAGE('Raw Values'!CE42:CG42)/'Average totals'!K42</f>
        <v>1.7924252670422299E-2</v>
      </c>
      <c r="BX42">
        <f>AVERAGE('Raw Values'!CF42:CH42)/'Average totals'!L42</f>
        <v>1.724384434925787E-2</v>
      </c>
      <c r="BY42">
        <f>AVERAGE('Raw Values'!CG42:CI42)/'Average totals'!M42</f>
        <v>1.5147183956664294E-2</v>
      </c>
      <c r="BZ42">
        <f>AVERAGE('Raw Values'!CH42:CJ42)/'Average totals'!N42</f>
        <v>8.5872674410992847E-3</v>
      </c>
      <c r="CA42">
        <f>AVERAGE('Raw Values'!CI42:CK42)/'Average totals'!O42</f>
        <v>8.1757038942976267E-3</v>
      </c>
      <c r="CB42">
        <f>AVERAGE('Raw Values'!CJ42:CL42)/'Average totals'!P42</f>
        <v>1.1785415313763519E-2</v>
      </c>
      <c r="CC42">
        <f>AVERAGE('Raw Values'!CK42:CM42)/'Average totals'!Q42</f>
        <v>1.0952373065041644E-2</v>
      </c>
      <c r="CD42">
        <f>AVERAGE('Raw Values'!CN42:CP42)/'Average totals'!B42</f>
        <v>0</v>
      </c>
      <c r="CE42">
        <f>AVERAGE('Raw Values'!CO42:CQ42)/'Average totals'!C42</f>
        <v>0</v>
      </c>
      <c r="CF42">
        <f>AVERAGE('Raw Values'!CP42:CR42)/'Average totals'!D42</f>
        <v>0</v>
      </c>
      <c r="CG42">
        <f>AVERAGE('Raw Values'!CQ42:CS42)/'Average totals'!E42</f>
        <v>0</v>
      </c>
      <c r="CH42">
        <f>AVERAGE('Raw Values'!CR42:CT42)/'Average totals'!F42</f>
        <v>0</v>
      </c>
      <c r="CI42">
        <f>AVERAGE('Raw Values'!CS42:CU42)/'Average totals'!G42</f>
        <v>0</v>
      </c>
      <c r="CJ42">
        <f>AVERAGE('Raw Values'!CT42:CV42)/'Average totals'!H42</f>
        <v>0</v>
      </c>
      <c r="CK42">
        <f>AVERAGE('Raw Values'!CU42:CW42)/'Average totals'!I42</f>
        <v>0</v>
      </c>
      <c r="CL42">
        <f>AVERAGE('Raw Values'!CV42:CX42)/'Average totals'!J42</f>
        <v>0</v>
      </c>
      <c r="CM42">
        <f>AVERAGE('Raw Values'!CW42:CY42)/'Average totals'!K42</f>
        <v>0</v>
      </c>
      <c r="CN42">
        <f>AVERAGE('Raw Values'!CX42:CZ42)/'Average totals'!L42</f>
        <v>0</v>
      </c>
      <c r="CO42">
        <f>AVERAGE('Raw Values'!CY42:DA42)/'Average totals'!M42</f>
        <v>0</v>
      </c>
      <c r="CP42">
        <f>AVERAGE('Raw Values'!CZ42:DB42)/'Average totals'!N42</f>
        <v>0</v>
      </c>
      <c r="CQ42">
        <f>AVERAGE('Raw Values'!DA42:DC42)/'Average totals'!O42</f>
        <v>0</v>
      </c>
      <c r="CR42">
        <f>AVERAGE('Raw Values'!DB42:DD42)/'Average totals'!P42</f>
        <v>0</v>
      </c>
      <c r="CS42">
        <f>AVERAGE('Raw Values'!DC42:DE42)/'Average totals'!Q42</f>
        <v>0</v>
      </c>
      <c r="CT42">
        <f>AVERAGE('Raw Values'!DF42:DH42)/'Average totals'!B42</f>
        <v>0</v>
      </c>
      <c r="CU42">
        <f>AVERAGE('Raw Values'!DG42:DI42)/'Average totals'!C42</f>
        <v>0</v>
      </c>
      <c r="CV42">
        <f>AVERAGE('Raw Values'!DH42:DJ42)/'Average totals'!D42</f>
        <v>0</v>
      </c>
      <c r="CW42">
        <f>AVERAGE('Raw Values'!DI42:DK42)/'Average totals'!E42</f>
        <v>0</v>
      </c>
      <c r="CX42">
        <f>AVERAGE('Raw Values'!DJ42:DL42)/'Average totals'!F42</f>
        <v>0</v>
      </c>
      <c r="CY42">
        <f>AVERAGE('Raw Values'!DK42:DM42)/'Average totals'!G42</f>
        <v>0</v>
      </c>
      <c r="CZ42">
        <f>AVERAGE('Raw Values'!DL42:DN42)/'Average totals'!H42</f>
        <v>0</v>
      </c>
      <c r="DA42">
        <f>AVERAGE('Raw Values'!DM42:DO42)/'Average totals'!I42</f>
        <v>0</v>
      </c>
      <c r="DB42">
        <f>AVERAGE('Raw Values'!DN42:DP42)/'Average totals'!J42</f>
        <v>0</v>
      </c>
      <c r="DC42">
        <f>AVERAGE('Raw Values'!DO42:DQ42)/'Average totals'!K42</f>
        <v>0</v>
      </c>
      <c r="DD42">
        <f>AVERAGE('Raw Values'!DP42:DR42)/'Average totals'!L42</f>
        <v>0</v>
      </c>
      <c r="DE42">
        <f>AVERAGE('Raw Values'!DQ42:DS42)/'Average totals'!M42</f>
        <v>0</v>
      </c>
      <c r="DF42">
        <f>AVERAGE('Raw Values'!DR42:DT42)/'Average totals'!N42</f>
        <v>0</v>
      </c>
      <c r="DG42">
        <f>AVERAGE('Raw Values'!DS42:DU42)/'Average totals'!O42</f>
        <v>0</v>
      </c>
      <c r="DH42">
        <f>AVERAGE('Raw Values'!DT42:DV42)/'Average totals'!P42</f>
        <v>0</v>
      </c>
      <c r="DI42">
        <f>AVERAGE('Raw Values'!DU42:DW42)/'Average totals'!Q42</f>
        <v>0</v>
      </c>
      <c r="DJ42">
        <f>AVERAGE('Raw Values'!DX42:DZ42)/'Average totals'!B42</f>
        <v>8.3639099180648588E-2</v>
      </c>
      <c r="DK42">
        <f>AVERAGE('Raw Values'!DY42:EA42)/'Average totals'!C42</f>
        <v>7.9941635122960569E-2</v>
      </c>
      <c r="DL42">
        <f>AVERAGE('Raw Values'!DZ42:EB42)/'Average totals'!D42</f>
        <v>7.6157051255462974E-2</v>
      </c>
      <c r="DM42">
        <f>AVERAGE('Raw Values'!EA42:EC42)/'Average totals'!E42</f>
        <v>7.153686044714383E-2</v>
      </c>
      <c r="DN42">
        <f>AVERAGE('Raw Values'!EB42:ED42)/'Average totals'!F42</f>
        <v>5.7448200479181331E-2</v>
      </c>
      <c r="DO42">
        <f>AVERAGE('Raw Values'!EC42:EE42)/'Average totals'!G42</f>
        <v>4.5057828899763487E-2</v>
      </c>
      <c r="DP42">
        <f>AVERAGE('Raw Values'!ED42:EF42)/'Average totals'!H42</f>
        <v>5.6855137573881644E-2</v>
      </c>
      <c r="DQ42">
        <f>AVERAGE('Raw Values'!EE42:EG42)/'Average totals'!I42</f>
        <v>6.7472884768196295E-2</v>
      </c>
      <c r="DR42">
        <f>AVERAGE('Raw Values'!EF42:EH42)/'Average totals'!J42</f>
        <v>5.9183618551995033E-2</v>
      </c>
      <c r="DS42">
        <f>AVERAGE('Raw Values'!EG42:EI42)/'Average totals'!K42</f>
        <v>3.7523986033934593E-2</v>
      </c>
      <c r="DT42">
        <f>AVERAGE('Raw Values'!EH42:EJ42)/'Average totals'!L42</f>
        <v>2.3502573805468059E-2</v>
      </c>
      <c r="DU42">
        <f>AVERAGE('Raw Values'!EI42:EK42)/'Average totals'!M42</f>
        <v>1.6513027865264818E-2</v>
      </c>
      <c r="DV42">
        <f>AVERAGE('Raw Values'!EJ42:EL42)/'Average totals'!N42</f>
        <v>6.5881507441162271E-3</v>
      </c>
      <c r="DW42">
        <f>AVERAGE('Raw Values'!EK42:EM42)/'Average totals'!O42</f>
        <v>0</v>
      </c>
      <c r="DX42">
        <f>AVERAGE('Raw Values'!EL42:EN42)/'Average totals'!P42</f>
        <v>0</v>
      </c>
      <c r="DY42">
        <f>AVERAGE('Raw Values'!EM42:EO42)/'Average totals'!Q42</f>
        <v>0</v>
      </c>
      <c r="DZ42">
        <f>AVERAGE('Raw Values'!EP42:ER42)/'Average totals'!B42</f>
        <v>0</v>
      </c>
      <c r="EA42">
        <f>AVERAGE('Raw Values'!EQ42:ES42)/'Average totals'!C42</f>
        <v>0</v>
      </c>
      <c r="EB42">
        <f>AVERAGE('Raw Values'!ER42:ET42)/'Average totals'!D42</f>
        <v>0</v>
      </c>
      <c r="EC42">
        <f>AVERAGE('Raw Values'!ES42:EU42)/'Average totals'!E42</f>
        <v>0</v>
      </c>
      <c r="ED42">
        <f>AVERAGE('Raw Values'!ET42:EV42)/'Average totals'!F42</f>
        <v>0</v>
      </c>
      <c r="EE42">
        <f>AVERAGE('Raw Values'!EU42:EW42)/'Average totals'!G42</f>
        <v>0</v>
      </c>
      <c r="EF42">
        <f>AVERAGE('Raw Values'!EV42:EX42)/'Average totals'!H42</f>
        <v>0</v>
      </c>
      <c r="EG42">
        <f>AVERAGE('Raw Values'!EW42:EY42)/'Average totals'!I42</f>
        <v>0</v>
      </c>
      <c r="EH42">
        <f>AVERAGE('Raw Values'!EX42:EZ42)/'Average totals'!J42</f>
        <v>0</v>
      </c>
      <c r="EI42">
        <f>AVERAGE('Raw Values'!EY42:FA42)/'Average totals'!K42</f>
        <v>0</v>
      </c>
      <c r="EJ42">
        <f>AVERAGE('Raw Values'!EZ42:FB42)/'Average totals'!L42</f>
        <v>0</v>
      </c>
      <c r="EK42">
        <f>AVERAGE('Raw Values'!FA42:FC42)/'Average totals'!M42</f>
        <v>0</v>
      </c>
      <c r="EL42">
        <f>AVERAGE('Raw Values'!FB42:FD42)/'Average totals'!N42</f>
        <v>0</v>
      </c>
      <c r="EM42">
        <f>AVERAGE('Raw Values'!FC42:FE42)/'Average totals'!O42</f>
        <v>0</v>
      </c>
      <c r="EN42">
        <f>AVERAGE('Raw Values'!FD42:FF42)/'Average totals'!P42</f>
        <v>0</v>
      </c>
      <c r="EO42">
        <f>AVERAGE('Raw Values'!FE42:FG42)/'Average totals'!Q42</f>
        <v>0</v>
      </c>
      <c r="EP42">
        <f>AVERAGE('Raw Values'!FH42:FJ42)/'Average totals'!B42</f>
        <v>0.17522478885038467</v>
      </c>
      <c r="EQ42">
        <f>AVERAGE('Raw Values'!FI42:FK42)/'Average totals'!C42</f>
        <v>0.22673025142257816</v>
      </c>
      <c r="ER42">
        <f>AVERAGE('Raw Values'!FJ42:FL42)/'Average totals'!D42</f>
        <v>0.24914375694736787</v>
      </c>
      <c r="ES42">
        <f>AVERAGE('Raw Values'!FK42:FM42)/'Average totals'!E42</f>
        <v>0.28753168045164218</v>
      </c>
      <c r="ET42">
        <f>AVERAGE('Raw Values'!FL42:FN42)/'Average totals'!F42</f>
        <v>0.35726812619141513</v>
      </c>
      <c r="EU42">
        <f>AVERAGE('Raw Values'!FM42:FO42)/'Average totals'!G42</f>
        <v>0.30226637956732605</v>
      </c>
      <c r="EV42">
        <f>AVERAGE('Raw Values'!FN42:FP42)/'Average totals'!H42</f>
        <v>0.25651153776002938</v>
      </c>
      <c r="EW42">
        <f>AVERAGE('Raw Values'!FO42:FQ42)/'Average totals'!I42</f>
        <v>0.15486556916255032</v>
      </c>
      <c r="EX42">
        <f>AVERAGE('Raw Values'!FP42:FR42)/'Average totals'!J42</f>
        <v>0.15217660879960987</v>
      </c>
      <c r="EY42">
        <f>AVERAGE('Raw Values'!FQ42:FS42)/'Average totals'!K42</f>
        <v>9.753306909604037E-2</v>
      </c>
      <c r="EZ42">
        <f>AVERAGE('Raw Values'!FR42:FT42)/'Average totals'!L42</f>
        <v>0.14117484006083447</v>
      </c>
      <c r="FA42">
        <f>AVERAGE('Raw Values'!FS42:FU42)/'Average totals'!M42</f>
        <v>0.16798200884330619</v>
      </c>
      <c r="FB42">
        <f>AVERAGE('Raw Values'!FT42:FV42)/'Average totals'!N42</f>
        <v>0.14170877053612441</v>
      </c>
      <c r="FC42">
        <f>AVERAGE('Raw Values'!FU42:FW42)/'Average totals'!O42</f>
        <v>0.11733867931786318</v>
      </c>
      <c r="FD42">
        <f>AVERAGE('Raw Values'!FV42:FX42)/'Average totals'!P42</f>
        <v>9.3571349229075257E-2</v>
      </c>
      <c r="FE42">
        <f>AVERAGE('Raw Values'!FW42:FY42)/'Average totals'!Q42</f>
        <v>8.5433877283853599E-2</v>
      </c>
    </row>
    <row r="43" spans="1:161" x14ac:dyDescent="0.2">
      <c r="A43" t="str">
        <f>'1997_totals_newvars'!A43</f>
        <v>SOUTH DAKOTA</v>
      </c>
      <c r="B43">
        <f>AVERAGE('Raw Values'!B43:D43)/'Average totals'!B43</f>
        <v>0.12824339439595211</v>
      </c>
      <c r="C43">
        <f>AVERAGE('Raw Values'!C43:E43)/'Average totals'!C43</f>
        <v>0.10363537414447951</v>
      </c>
      <c r="D43">
        <f>AVERAGE('Raw Values'!D43:F43)/'Average totals'!D43</f>
        <v>0.10545771522600685</v>
      </c>
      <c r="E43">
        <f>AVERAGE('Raw Values'!E43:G43)/'Average totals'!E43</f>
        <v>9.8523897393537008E-2</v>
      </c>
      <c r="F43">
        <f>AVERAGE('Raw Values'!F43:H43)/'Average totals'!F43</f>
        <v>0.10132664744178474</v>
      </c>
      <c r="G43">
        <f>AVERAGE('Raw Values'!G43:I43)/'Average totals'!G43</f>
        <v>9.6433926522903446E-2</v>
      </c>
      <c r="H43">
        <f>AVERAGE('Raw Values'!H43:J43)/'Average totals'!H43</f>
        <v>9.2361164922519098E-2</v>
      </c>
      <c r="I43">
        <f>AVERAGE('Raw Values'!I43:K43)/'Average totals'!I43</f>
        <v>8.3796461201948766E-2</v>
      </c>
      <c r="J43">
        <f>AVERAGE('Raw Values'!J43:L43)/'Average totals'!J43</f>
        <v>8.5081806556716558E-2</v>
      </c>
      <c r="K43">
        <f>AVERAGE('Raw Values'!K43:M43)/'Average totals'!K43</f>
        <v>8.1314328171382511E-2</v>
      </c>
      <c r="L43">
        <f>AVERAGE('Raw Values'!L43:N43)/'Average totals'!L43</f>
        <v>9.4720747142084658E-2</v>
      </c>
      <c r="M43">
        <f>AVERAGE('Raw Values'!M43:O43)/'Average totals'!M43</f>
        <v>8.7197039468763296E-2</v>
      </c>
      <c r="N43">
        <f>AVERAGE('Raw Values'!N43:P43)/'Average totals'!N43</f>
        <v>8.9346887175420844E-2</v>
      </c>
      <c r="O43">
        <f>AVERAGE('Raw Values'!O43:Q43)/'Average totals'!O43</f>
        <v>7.9506953959835092E-2</v>
      </c>
      <c r="P43">
        <f>AVERAGE('Raw Values'!P43:R43)/'Average totals'!P43</f>
        <v>8.9403813242856345E-2</v>
      </c>
      <c r="Q43">
        <f>AVERAGE('Raw Values'!Q43:S43)/'Average totals'!Q43</f>
        <v>9.6515244843783543E-2</v>
      </c>
      <c r="R43">
        <f>AVERAGE('Raw Values'!T43:V43)/'Average totals'!B43</f>
        <v>0.51241103304488822</v>
      </c>
      <c r="S43">
        <f>AVERAGE('Raw Values'!U43:W43)/'Average totals'!C43</f>
        <v>0.43533696891227802</v>
      </c>
      <c r="T43">
        <f>AVERAGE('Raw Values'!V43:X43)/'Average totals'!D43</f>
        <v>0.37755990809102152</v>
      </c>
      <c r="U43">
        <f>AVERAGE('Raw Values'!W43:Y43)/'Average totals'!E43</f>
        <v>0.37546682332833831</v>
      </c>
      <c r="V43">
        <f>AVERAGE('Raw Values'!X43:Z43)/'Average totals'!F43</f>
        <v>0.37528019323183598</v>
      </c>
      <c r="W43">
        <f>AVERAGE('Raw Values'!Y43:AA43)/'Average totals'!G43</f>
        <v>0.37628544435239442</v>
      </c>
      <c r="X43">
        <f>AVERAGE('Raw Values'!Z43:AB43)/'Average totals'!H43</f>
        <v>0.36106385434824367</v>
      </c>
      <c r="Y43">
        <f>AVERAGE('Raw Values'!AA43:AC43)/'Average totals'!I43</f>
        <v>0.36984145080250069</v>
      </c>
      <c r="Z43">
        <f>AVERAGE('Raw Values'!AB43:AD43)/'Average totals'!J43</f>
        <v>0.38529289152416213</v>
      </c>
      <c r="AA43">
        <f>AVERAGE('Raw Values'!AC43:AE43)/'Average totals'!K43</f>
        <v>0.4055141223240471</v>
      </c>
      <c r="AB43">
        <f>AVERAGE('Raw Values'!AD43:AF43)/'Average totals'!L43</f>
        <v>0.43650445531874077</v>
      </c>
      <c r="AC43">
        <f>AVERAGE('Raw Values'!AE43:AG43)/'Average totals'!M43</f>
        <v>0.43943122562139419</v>
      </c>
      <c r="AD43">
        <f>AVERAGE('Raw Values'!AF43:AH43)/'Average totals'!N43</f>
        <v>0.45101675680628617</v>
      </c>
      <c r="AE43">
        <f>AVERAGE('Raw Values'!AG43:AI43)/'Average totals'!O43</f>
        <v>0.44899556493617643</v>
      </c>
      <c r="AF43">
        <f>AVERAGE('Raw Values'!AH43:AJ43)/'Average totals'!P43</f>
        <v>0.46312964987380989</v>
      </c>
      <c r="AG43">
        <f>AVERAGE('Raw Values'!AI43:AK43)/'Average totals'!Q43</f>
        <v>0.51316739233428266</v>
      </c>
      <c r="AH43">
        <f>AVERAGE('Raw Values'!AL43:AN43)/'Average totals'!B43</f>
        <v>5.0522222619467802E-2</v>
      </c>
      <c r="AI43">
        <f>AVERAGE('Raw Values'!AM43:AO43)/'Average totals'!C43</f>
        <v>0.10349749867845136</v>
      </c>
      <c r="AJ43">
        <f>AVERAGE('Raw Values'!AN43:AP43)/'Average totals'!D43</f>
        <v>0.1520528829222578</v>
      </c>
      <c r="AK43">
        <f>AVERAGE('Raw Values'!AO43:AQ43)/'Average totals'!E43</f>
        <v>0.15577894648008164</v>
      </c>
      <c r="AL43">
        <f>AVERAGE('Raw Values'!AP43:AR43)/'Average totals'!F43</f>
        <v>0.12003079122127244</v>
      </c>
      <c r="AM43">
        <f>AVERAGE('Raw Values'!AQ43:AS43)/'Average totals'!G43</f>
        <v>6.8638553918636491E-2</v>
      </c>
      <c r="AN43">
        <f>AVERAGE('Raw Values'!AR43:AT43)/'Average totals'!H43</f>
        <v>4.3601747006417876E-2</v>
      </c>
      <c r="AO43">
        <f>AVERAGE('Raw Values'!AS43:AU43)/'Average totals'!I43</f>
        <v>2.5412735315325431E-2</v>
      </c>
      <c r="AP43">
        <f>AVERAGE('Raw Values'!AT43:AV43)/'Average totals'!J43</f>
        <v>2.5536866494631459E-2</v>
      </c>
      <c r="AQ43">
        <f>AVERAGE('Raw Values'!AU43:AW43)/'Average totals'!K43</f>
        <v>2.6061091903167556E-2</v>
      </c>
      <c r="AR43">
        <f>AVERAGE('Raw Values'!AV43:AX43)/'Average totals'!L43</f>
        <v>2.6980237866407689E-2</v>
      </c>
      <c r="AS43">
        <f>AVERAGE('Raw Values'!AW43:AY43)/'Average totals'!M43</f>
        <v>6.9574609506727031E-2</v>
      </c>
      <c r="AT43">
        <f>AVERAGE('Raw Values'!AX43:AZ43)/'Average totals'!N43</f>
        <v>6.7778078463520949E-2</v>
      </c>
      <c r="AU43">
        <f>AVERAGE('Raw Values'!AY43:BA43)/'Average totals'!O43</f>
        <v>6.6707392374586463E-2</v>
      </c>
      <c r="AV43">
        <f>AVERAGE('Raw Values'!AZ43:BB43)/'Average totals'!P43</f>
        <v>2.6684526498163472E-2</v>
      </c>
      <c r="AW43">
        <f>AVERAGE('Raw Values'!BA43:BC43)/'Average totals'!Q43</f>
        <v>-2.241196210577525E-2</v>
      </c>
      <c r="AX43">
        <f>AVERAGE('Raw Values'!BD43:BF43)/'Average totals'!B43</f>
        <v>0.12692665523495447</v>
      </c>
      <c r="AY43">
        <f>AVERAGE('Raw Values'!BE43:BG43)/'Average totals'!C43</f>
        <v>5.1947143889261808E-3</v>
      </c>
      <c r="AZ43">
        <f>AVERAGE('Raw Values'!BF43:BH43)/'Average totals'!D43</f>
        <v>-4.0999489130675061E-2</v>
      </c>
      <c r="BA43">
        <f>AVERAGE('Raw Values'!BG43:BI43)/'Average totals'!E43</f>
        <v>-5.9777579277326708E-2</v>
      </c>
      <c r="BB43">
        <f>AVERAGE('Raw Values'!BH43:BJ43)/'Average totals'!F43</f>
        <v>2.8397384552355867E-2</v>
      </c>
      <c r="BC43">
        <f>AVERAGE('Raw Values'!BI43:BK43)/'Average totals'!G43</f>
        <v>3.1648237914129511E-2</v>
      </c>
      <c r="BD43">
        <f>AVERAGE('Raw Values'!BJ43:BL43)/'Average totals'!H43</f>
        <v>3.2873876409842087E-2</v>
      </c>
      <c r="BE43">
        <f>AVERAGE('Raw Values'!BK43:BM43)/'Average totals'!I43</f>
        <v>3.9502330530965302E-2</v>
      </c>
      <c r="BF43">
        <f>AVERAGE('Raw Values'!BL43:BN43)/'Average totals'!J43</f>
        <v>4.1415098762350264E-2</v>
      </c>
      <c r="BG43">
        <f>AVERAGE('Raw Values'!BM43:BO43)/'Average totals'!K43</f>
        <v>4.443442016985797E-2</v>
      </c>
      <c r="BH43">
        <f>AVERAGE('Raw Values'!BN43:BP43)/'Average totals'!L43</f>
        <v>3.33855328230203E-2</v>
      </c>
      <c r="BI43">
        <f>AVERAGE('Raw Values'!BO43:BQ43)/'Average totals'!M43</f>
        <v>3.2290700845178412E-2</v>
      </c>
      <c r="BJ43">
        <f>AVERAGE('Raw Values'!BP43:BR43)/'Average totals'!N43</f>
        <v>2.6520279151626872E-2</v>
      </c>
      <c r="BK43">
        <f>AVERAGE('Raw Values'!BQ43:BS43)/'Average totals'!O43</f>
        <v>2.9197175707220989E-2</v>
      </c>
      <c r="BL43">
        <f>AVERAGE('Raw Values'!BR43:BT43)/'Average totals'!P43</f>
        <v>2.8363006791523968E-2</v>
      </c>
      <c r="BM43">
        <f>AVERAGE('Raw Values'!BS43:BU43)/'Average totals'!Q43</f>
        <v>3.175779403127426E-2</v>
      </c>
      <c r="BN43">
        <f>AVERAGE('Raw Values'!BV43:BX43)/'Average totals'!B43</f>
        <v>0</v>
      </c>
      <c r="BO43">
        <f>AVERAGE('Raw Values'!BW43:BY43)/'Average totals'!C43</f>
        <v>2.53341996588803E-3</v>
      </c>
      <c r="BP43">
        <f>AVERAGE('Raw Values'!BX43:BZ43)/'Average totals'!D43</f>
        <v>8.4940109417016435E-3</v>
      </c>
      <c r="BQ43">
        <f>AVERAGE('Raw Values'!BY43:CA43)/'Average totals'!E43</f>
        <v>1.7538304770144779E-2</v>
      </c>
      <c r="BR43">
        <f>AVERAGE('Raw Values'!BZ43:CB43)/'Average totals'!F43</f>
        <v>1.7034440259786045E-2</v>
      </c>
      <c r="BS43">
        <f>AVERAGE('Raw Values'!CA43:CC43)/'Average totals'!G43</f>
        <v>1.6577590645454266E-2</v>
      </c>
      <c r="BT43">
        <f>AVERAGE('Raw Values'!CB43:CD43)/'Average totals'!H43</f>
        <v>1.3681429772064107E-2</v>
      </c>
      <c r="BU43">
        <f>AVERAGE('Raw Values'!CC43:CE43)/'Average totals'!I43</f>
        <v>1.1440226336621475E-2</v>
      </c>
      <c r="BV43">
        <f>AVERAGE('Raw Values'!CD43:CF43)/'Average totals'!J43</f>
        <v>6.0115918198722952E-3</v>
      </c>
      <c r="BW43">
        <f>AVERAGE('Raw Values'!CE43:CG43)/'Average totals'!K43</f>
        <v>0</v>
      </c>
      <c r="BX43">
        <f>AVERAGE('Raw Values'!CF43:CH43)/'Average totals'!L43</f>
        <v>0</v>
      </c>
      <c r="BY43">
        <f>AVERAGE('Raw Values'!CG43:CI43)/'Average totals'!M43</f>
        <v>0</v>
      </c>
      <c r="BZ43">
        <f>AVERAGE('Raw Values'!CH43:CJ43)/'Average totals'!N43</f>
        <v>0</v>
      </c>
      <c r="CA43">
        <f>AVERAGE('Raw Values'!CI43:CK43)/'Average totals'!O43</f>
        <v>0</v>
      </c>
      <c r="CB43">
        <f>AVERAGE('Raw Values'!CJ43:CL43)/'Average totals'!P43</f>
        <v>0</v>
      </c>
      <c r="CC43">
        <f>AVERAGE('Raw Values'!CK43:CM43)/'Average totals'!Q43</f>
        <v>0</v>
      </c>
      <c r="CD43">
        <f>AVERAGE('Raw Values'!CN43:CP43)/'Average totals'!B43</f>
        <v>0</v>
      </c>
      <c r="CE43">
        <f>AVERAGE('Raw Values'!CO43:CQ43)/'Average totals'!C43</f>
        <v>0.12775251654249078</v>
      </c>
      <c r="CF43">
        <f>AVERAGE('Raw Values'!CP43:CR43)/'Average totals'!D43</f>
        <v>0.16880551151818807</v>
      </c>
      <c r="CG43">
        <f>AVERAGE('Raw Values'!CQ43:CS43)/'Average totals'!E43</f>
        <v>0.20912519577671215</v>
      </c>
      <c r="CH43">
        <f>AVERAGE('Raw Values'!CR43:CT43)/'Average totals'!F43</f>
        <v>0.16444401233255374</v>
      </c>
      <c r="CI43">
        <f>AVERAGE('Raw Values'!CS43:CU43)/'Average totals'!G43</f>
        <v>0.22452909114997285</v>
      </c>
      <c r="CJ43">
        <f>AVERAGE('Raw Values'!CT43:CV43)/'Average totals'!H43</f>
        <v>0.27974945960258307</v>
      </c>
      <c r="CK43">
        <f>AVERAGE('Raw Values'!CU43:CW43)/'Average totals'!I43</f>
        <v>0.2846827464114039</v>
      </c>
      <c r="CL43">
        <f>AVERAGE('Raw Values'!CV43:CX43)/'Average totals'!J43</f>
        <v>0.26981616003086889</v>
      </c>
      <c r="CM43">
        <f>AVERAGE('Raw Values'!CW43:CY43)/'Average totals'!K43</f>
        <v>0.24734544109086862</v>
      </c>
      <c r="CN43">
        <f>AVERAGE('Raw Values'!CX43:CZ43)/'Average totals'!L43</f>
        <v>0.2095977674771701</v>
      </c>
      <c r="CO43">
        <f>AVERAGE('Raw Values'!CY43:DA43)/'Average totals'!M43</f>
        <v>0.17409452279736012</v>
      </c>
      <c r="CP43">
        <f>AVERAGE('Raw Values'!CZ43:DB43)/'Average totals'!N43</f>
        <v>0.16553277971223457</v>
      </c>
      <c r="CQ43">
        <f>AVERAGE('Raw Values'!DA43:DC43)/'Average totals'!O43</f>
        <v>0.17538023358385152</v>
      </c>
      <c r="CR43">
        <f>AVERAGE('Raw Values'!DB43:DD43)/'Average totals'!P43</f>
        <v>0.17419320153221704</v>
      </c>
      <c r="CS43">
        <f>AVERAGE('Raw Values'!DC43:DE43)/'Average totals'!Q43</f>
        <v>0.14862051972600349</v>
      </c>
      <c r="CT43">
        <f>AVERAGE('Raw Values'!DF43:DH43)/'Average totals'!B43</f>
        <v>0</v>
      </c>
      <c r="CU43">
        <f>AVERAGE('Raw Values'!DG43:DI43)/'Average totals'!C43</f>
        <v>0</v>
      </c>
      <c r="CV43">
        <f>AVERAGE('Raw Values'!DH43:DJ43)/'Average totals'!D43</f>
        <v>0</v>
      </c>
      <c r="CW43">
        <f>AVERAGE('Raw Values'!DI43:DK43)/'Average totals'!E43</f>
        <v>0</v>
      </c>
      <c r="CX43">
        <f>AVERAGE('Raw Values'!DJ43:DL43)/'Average totals'!F43</f>
        <v>0</v>
      </c>
      <c r="CY43">
        <f>AVERAGE('Raw Values'!DK43:DM43)/'Average totals'!G43</f>
        <v>0</v>
      </c>
      <c r="CZ43">
        <f>AVERAGE('Raw Values'!DL43:DN43)/'Average totals'!H43</f>
        <v>0</v>
      </c>
      <c r="DA43">
        <f>AVERAGE('Raw Values'!DM43:DO43)/'Average totals'!I43</f>
        <v>0</v>
      </c>
      <c r="DB43">
        <f>AVERAGE('Raw Values'!DN43:DP43)/'Average totals'!J43</f>
        <v>0</v>
      </c>
      <c r="DC43">
        <f>AVERAGE('Raw Values'!DO43:DQ43)/'Average totals'!K43</f>
        <v>0</v>
      </c>
      <c r="DD43">
        <f>AVERAGE('Raw Values'!DP43:DR43)/'Average totals'!L43</f>
        <v>0</v>
      </c>
      <c r="DE43">
        <f>AVERAGE('Raw Values'!DQ43:DS43)/'Average totals'!M43</f>
        <v>1.8851314790472456E-4</v>
      </c>
      <c r="DF43">
        <f>AVERAGE('Raw Values'!DR43:DT43)/'Average totals'!N43</f>
        <v>6.112317413497847E-3</v>
      </c>
      <c r="DG43">
        <f>AVERAGE('Raw Values'!DS43:DU43)/'Average totals'!O43</f>
        <v>6.0157615155712572E-3</v>
      </c>
      <c r="DH43">
        <f>AVERAGE('Raw Values'!DT43:DV43)/'Average totals'!P43</f>
        <v>6.4582695436708696E-3</v>
      </c>
      <c r="DI43">
        <f>AVERAGE('Raw Values'!DU43:DW43)/'Average totals'!Q43</f>
        <v>0</v>
      </c>
      <c r="DJ43">
        <f>AVERAGE('Raw Values'!DX43:DZ43)/'Average totals'!B43</f>
        <v>8.1611175193094951E-2</v>
      </c>
      <c r="DK43">
        <f>AVERAGE('Raw Values'!DY43:EA43)/'Average totals'!C43</f>
        <v>0.10203318532540719</v>
      </c>
      <c r="DL43">
        <f>AVERAGE('Raw Values'!DZ43:EB43)/'Average totals'!D43</f>
        <v>0.10048427537640911</v>
      </c>
      <c r="DM43">
        <f>AVERAGE('Raw Values'!EA43:EC43)/'Average totals'!E43</f>
        <v>7.8730167519818275E-2</v>
      </c>
      <c r="DN43">
        <f>AVERAGE('Raw Values'!EB43:ED43)/'Average totals'!F43</f>
        <v>7.7701904535376509E-2</v>
      </c>
      <c r="DO43">
        <f>AVERAGE('Raw Values'!EC43:EE43)/'Average totals'!G43</f>
        <v>7.5183851844845495E-2</v>
      </c>
      <c r="DP43">
        <f>AVERAGE('Raw Values'!ED43:EF43)/'Average totals'!H43</f>
        <v>7.0689619201577153E-2</v>
      </c>
      <c r="DQ43">
        <f>AVERAGE('Raw Values'!EE43:EG43)/'Average totals'!I43</f>
        <v>6.8605550605045071E-2</v>
      </c>
      <c r="DR43">
        <f>AVERAGE('Raw Values'!EF43:EH43)/'Average totals'!J43</f>
        <v>6.8148425097118867E-2</v>
      </c>
      <c r="DS43">
        <f>AVERAGE('Raw Values'!EG43:EI43)/'Average totals'!K43</f>
        <v>6.906977762465713E-2</v>
      </c>
      <c r="DT43">
        <f>AVERAGE('Raw Values'!EH43:EJ43)/'Average totals'!L43</f>
        <v>7.1505792490092632E-2</v>
      </c>
      <c r="DU43">
        <f>AVERAGE('Raw Values'!EI43:EK43)/'Average totals'!M43</f>
        <v>6.6643489995748789E-2</v>
      </c>
      <c r="DV43">
        <f>AVERAGE('Raw Values'!EJ43:EL43)/'Average totals'!N43</f>
        <v>6.4922645287401839E-2</v>
      </c>
      <c r="DW43">
        <f>AVERAGE('Raw Values'!EK43:EM43)/'Average totals'!O43</f>
        <v>6.389706629871067E-2</v>
      </c>
      <c r="DX43">
        <f>AVERAGE('Raw Values'!EL43:EN43)/'Average totals'!P43</f>
        <v>7.0722067904737534E-2</v>
      </c>
      <c r="DY43">
        <f>AVERAGE('Raw Values'!EM43:EO43)/'Average totals'!Q43</f>
        <v>7.7455902066951535E-2</v>
      </c>
      <c r="DZ43">
        <f>AVERAGE('Raw Values'!EP43:ER43)/'Average totals'!B43</f>
        <v>0</v>
      </c>
      <c r="EA43">
        <f>AVERAGE('Raw Values'!EQ43:ES43)/'Average totals'!C43</f>
        <v>0</v>
      </c>
      <c r="EB43">
        <f>AVERAGE('Raw Values'!ER43:ET43)/'Average totals'!D43</f>
        <v>0</v>
      </c>
      <c r="EC43">
        <f>AVERAGE('Raw Values'!ES43:EU43)/'Average totals'!E43</f>
        <v>0</v>
      </c>
      <c r="ED43">
        <f>AVERAGE('Raw Values'!ET43:EV43)/'Average totals'!F43</f>
        <v>0</v>
      </c>
      <c r="EE43">
        <f>AVERAGE('Raw Values'!EU43:EW43)/'Average totals'!G43</f>
        <v>0</v>
      </c>
      <c r="EF43">
        <f>AVERAGE('Raw Values'!EV43:EX43)/'Average totals'!H43</f>
        <v>0</v>
      </c>
      <c r="EG43">
        <f>AVERAGE('Raw Values'!EW43:EY43)/'Average totals'!I43</f>
        <v>0</v>
      </c>
      <c r="EH43">
        <f>AVERAGE('Raw Values'!EX43:EZ43)/'Average totals'!J43</f>
        <v>0</v>
      </c>
      <c r="EI43">
        <f>AVERAGE('Raw Values'!EY43:FA43)/'Average totals'!K43</f>
        <v>0</v>
      </c>
      <c r="EJ43">
        <f>AVERAGE('Raw Values'!EZ43:FB43)/'Average totals'!L43</f>
        <v>0</v>
      </c>
      <c r="EK43">
        <f>AVERAGE('Raw Values'!FA43:FC43)/'Average totals'!M43</f>
        <v>0</v>
      </c>
      <c r="EL43">
        <f>AVERAGE('Raw Values'!FB43:FD43)/'Average totals'!N43</f>
        <v>0</v>
      </c>
      <c r="EM43">
        <f>AVERAGE('Raw Values'!FC43:FE43)/'Average totals'!O43</f>
        <v>0</v>
      </c>
      <c r="EN43">
        <f>AVERAGE('Raw Values'!FD43:FF43)/'Average totals'!P43</f>
        <v>0</v>
      </c>
      <c r="EO43">
        <f>AVERAGE('Raw Values'!FE43:FG43)/'Average totals'!Q43</f>
        <v>0</v>
      </c>
      <c r="EP43">
        <f>AVERAGE('Raw Values'!FH43:FJ43)/'Average totals'!B43</f>
        <v>0.1002855195116424</v>
      </c>
      <c r="EQ43">
        <f>AVERAGE('Raw Values'!FI43:FK43)/'Average totals'!C43</f>
        <v>0.12001632204207893</v>
      </c>
      <c r="ER43">
        <f>AVERAGE('Raw Values'!FJ43:FL43)/'Average totals'!D43</f>
        <v>0.12814518505509004</v>
      </c>
      <c r="ES43">
        <f>AVERAGE('Raw Values'!FK43:FM43)/'Average totals'!E43</f>
        <v>0.12461424400869459</v>
      </c>
      <c r="ET43">
        <f>AVERAGE('Raw Values'!FL43:FN43)/'Average totals'!F43</f>
        <v>0.11578462642503465</v>
      </c>
      <c r="EU43">
        <f>AVERAGE('Raw Values'!FM43:FO43)/'Average totals'!G43</f>
        <v>0.11070330365166349</v>
      </c>
      <c r="EV43">
        <f>AVERAGE('Raw Values'!FN43:FP43)/'Average totals'!H43</f>
        <v>0.10597884873675292</v>
      </c>
      <c r="EW43">
        <f>AVERAGE('Raw Values'!FO43:FQ43)/'Average totals'!I43</f>
        <v>0.11671849879618931</v>
      </c>
      <c r="EX43">
        <f>AVERAGE('Raw Values'!FP43:FR43)/'Average totals'!J43</f>
        <v>0.1186971597142796</v>
      </c>
      <c r="EY43">
        <f>AVERAGE('Raw Values'!FQ43:FS43)/'Average totals'!K43</f>
        <v>0.1262608187160191</v>
      </c>
      <c r="EZ43">
        <f>AVERAGE('Raw Values'!FR43:FT43)/'Average totals'!L43</f>
        <v>0.1273054668824839</v>
      </c>
      <c r="FA43">
        <f>AVERAGE('Raw Values'!FS43:FU43)/'Average totals'!M43</f>
        <v>0.13057989861692335</v>
      </c>
      <c r="FB43">
        <f>AVERAGE('Raw Values'!FT43:FV43)/'Average totals'!N43</f>
        <v>0.12877025599001088</v>
      </c>
      <c r="FC43">
        <f>AVERAGE('Raw Values'!FU43:FW43)/'Average totals'!O43</f>
        <v>0.13029985162404761</v>
      </c>
      <c r="FD43">
        <f>AVERAGE('Raw Values'!FV43:FX43)/'Average totals'!P43</f>
        <v>0.14104546461302089</v>
      </c>
      <c r="FE43">
        <f>AVERAGE('Raw Values'!FW43:FY43)/'Average totals'!Q43</f>
        <v>0.15489510910347978</v>
      </c>
    </row>
    <row r="44" spans="1:161" x14ac:dyDescent="0.2">
      <c r="A44" t="str">
        <f>'1997_totals_newvars'!A44</f>
        <v>TENNESSEE</v>
      </c>
      <c r="B44">
        <f>AVERAGE('Raw Values'!B44:D44)/'Average totals'!B44</f>
        <v>9.1523566665537043E-2</v>
      </c>
      <c r="C44">
        <f>AVERAGE('Raw Values'!C44:E44)/'Average totals'!C44</f>
        <v>0.10359930289441957</v>
      </c>
      <c r="D44">
        <f>AVERAGE('Raw Values'!D44:F44)/'Average totals'!D44</f>
        <v>0.10066648647691664</v>
      </c>
      <c r="E44">
        <f>AVERAGE('Raw Values'!E44:G44)/'Average totals'!E44</f>
        <v>0.10286190075511618</v>
      </c>
      <c r="F44">
        <f>AVERAGE('Raw Values'!F44:H44)/'Average totals'!F44</f>
        <v>9.0158849604264402E-2</v>
      </c>
      <c r="G44">
        <f>AVERAGE('Raw Values'!G44:I44)/'Average totals'!G44</f>
        <v>9.3594399317712212E-2</v>
      </c>
      <c r="H44">
        <f>AVERAGE('Raw Values'!H44:J44)/'Average totals'!H44</f>
        <v>9.4546970254437118E-2</v>
      </c>
      <c r="I44">
        <f>AVERAGE('Raw Values'!I44:K44)/'Average totals'!I44</f>
        <v>0.10111371772033041</v>
      </c>
      <c r="J44">
        <f>AVERAGE('Raw Values'!J44:L44)/'Average totals'!J44</f>
        <v>0.12068006296820384</v>
      </c>
      <c r="K44">
        <f>AVERAGE('Raw Values'!K44:M44)/'Average totals'!K44</f>
        <v>0.12580828387148887</v>
      </c>
      <c r="L44">
        <f>AVERAGE('Raw Values'!L44:N44)/'Average totals'!L44</f>
        <v>0.11728555884590385</v>
      </c>
      <c r="M44">
        <f>AVERAGE('Raw Values'!M44:O44)/'Average totals'!M44</f>
        <v>0.10030281717197378</v>
      </c>
      <c r="N44">
        <f>AVERAGE('Raw Values'!N44:P44)/'Average totals'!N44</f>
        <v>9.4388906121508548E-2</v>
      </c>
      <c r="O44">
        <f>AVERAGE('Raw Values'!O44:Q44)/'Average totals'!O44</f>
        <v>9.7707545389593919E-2</v>
      </c>
      <c r="P44">
        <f>AVERAGE('Raw Values'!P44:R44)/'Average totals'!P44</f>
        <v>9.4730015181058239E-2</v>
      </c>
      <c r="Q44">
        <f>AVERAGE('Raw Values'!Q44:S44)/'Average totals'!Q44</f>
        <v>0.10221364238781148</v>
      </c>
      <c r="R44">
        <f>AVERAGE('Raw Values'!T44:V44)/'Average totals'!B44</f>
        <v>0.47575142733586467</v>
      </c>
      <c r="S44">
        <f>AVERAGE('Raw Values'!U44:W44)/'Average totals'!C44</f>
        <v>0.42895764067802933</v>
      </c>
      <c r="T44">
        <f>AVERAGE('Raw Values'!V44:X44)/'Average totals'!D44</f>
        <v>0.42315185629160401</v>
      </c>
      <c r="U44">
        <f>AVERAGE('Raw Values'!W44:Y44)/'Average totals'!E44</f>
        <v>0.37114756320298764</v>
      </c>
      <c r="V44">
        <f>AVERAGE('Raw Values'!X44:Z44)/'Average totals'!F44</f>
        <v>0.37392606423387614</v>
      </c>
      <c r="W44">
        <f>AVERAGE('Raw Values'!Y44:AA44)/'Average totals'!G44</f>
        <v>0.39527664430363763</v>
      </c>
      <c r="X44">
        <f>AVERAGE('Raw Values'!Z44:AB44)/'Average totals'!H44</f>
        <v>0.41102235209252097</v>
      </c>
      <c r="Y44">
        <f>AVERAGE('Raw Values'!AA44:AC44)/'Average totals'!I44</f>
        <v>0.37388548110907077</v>
      </c>
      <c r="Z44">
        <f>AVERAGE('Raw Values'!AB44:AD44)/'Average totals'!J44</f>
        <v>0.32727915268231933</v>
      </c>
      <c r="AA44">
        <f>AVERAGE('Raw Values'!AC44:AE44)/'Average totals'!K44</f>
        <v>0.28453193072227173</v>
      </c>
      <c r="AB44">
        <f>AVERAGE('Raw Values'!AD44:AF44)/'Average totals'!L44</f>
        <v>0.2869359906335161</v>
      </c>
      <c r="AC44">
        <f>AVERAGE('Raw Values'!AE44:AG44)/'Average totals'!M44</f>
        <v>0.30702755081142252</v>
      </c>
      <c r="AD44">
        <f>AVERAGE('Raw Values'!AF44:AH44)/'Average totals'!N44</f>
        <v>0.31939047655568442</v>
      </c>
      <c r="AE44">
        <f>AVERAGE('Raw Values'!AG44:AI44)/'Average totals'!O44</f>
        <v>0.32047571611750758</v>
      </c>
      <c r="AF44">
        <f>AVERAGE('Raw Values'!AH44:AJ44)/'Average totals'!P44</f>
        <v>0.32157602274797997</v>
      </c>
      <c r="AG44">
        <f>AVERAGE('Raw Values'!AI44:AK44)/'Average totals'!Q44</f>
        <v>0.32167827911548125</v>
      </c>
      <c r="AH44">
        <f>AVERAGE('Raw Values'!AL44:AN44)/'Average totals'!B44</f>
        <v>0.10499613502386954</v>
      </c>
      <c r="AI44">
        <f>AVERAGE('Raw Values'!AM44:AO44)/'Average totals'!C44</f>
        <v>0.26689475812189828</v>
      </c>
      <c r="AJ44">
        <f>AVERAGE('Raw Values'!AN44:AP44)/'Average totals'!D44</f>
        <v>0.26242419899686986</v>
      </c>
      <c r="AK44">
        <f>AVERAGE('Raw Values'!AO44:AQ44)/'Average totals'!E44</f>
        <v>0.33185387184234838</v>
      </c>
      <c r="AL44">
        <f>AVERAGE('Raw Values'!AP44:AR44)/'Average totals'!F44</f>
        <v>0.28136806745349907</v>
      </c>
      <c r="AM44">
        <f>AVERAGE('Raw Values'!AQ44:AS44)/'Average totals'!G44</f>
        <v>0.26269549183271151</v>
      </c>
      <c r="AN44">
        <f>AVERAGE('Raw Values'!AR44:AT44)/'Average totals'!H44</f>
        <v>0.27182660170359546</v>
      </c>
      <c r="AO44">
        <f>AVERAGE('Raw Values'!AS44:AU44)/'Average totals'!I44</f>
        <v>0.27616403766415948</v>
      </c>
      <c r="AP44">
        <f>AVERAGE('Raw Values'!AT44:AV44)/'Average totals'!J44</f>
        <v>0.275941920414985</v>
      </c>
      <c r="AQ44">
        <f>AVERAGE('Raw Values'!AU44:AW44)/'Average totals'!K44</f>
        <v>0.26618023616661052</v>
      </c>
      <c r="AR44">
        <f>AVERAGE('Raw Values'!AV44:AX44)/'Average totals'!L44</f>
        <v>0.25074332768720808</v>
      </c>
      <c r="AS44">
        <f>AVERAGE('Raw Values'!AW44:AY44)/'Average totals'!M44</f>
        <v>0.22976189001271455</v>
      </c>
      <c r="AT44">
        <f>AVERAGE('Raw Values'!AX44:AZ44)/'Average totals'!N44</f>
        <v>0.21452711164089006</v>
      </c>
      <c r="AU44">
        <f>AVERAGE('Raw Values'!AY44:BA44)/'Average totals'!O44</f>
        <v>0.20995172354694247</v>
      </c>
      <c r="AV44">
        <f>AVERAGE('Raw Values'!AZ44:BB44)/'Average totals'!P44</f>
        <v>0.18205829400331977</v>
      </c>
      <c r="AW44">
        <f>AVERAGE('Raw Values'!BA44:BC44)/'Average totals'!Q44</f>
        <v>0.16311983221077375</v>
      </c>
      <c r="AX44">
        <f>AVERAGE('Raw Values'!BD44:BF44)/'Average totals'!B44</f>
        <v>0.17905346362209335</v>
      </c>
      <c r="AY44">
        <f>AVERAGE('Raw Values'!BE44:BG44)/'Average totals'!C44</f>
        <v>5.192157913714629E-2</v>
      </c>
      <c r="AZ44">
        <f>AVERAGE('Raw Values'!BF44:BH44)/'Average totals'!D44</f>
        <v>6.9929089243902315E-2</v>
      </c>
      <c r="BA44">
        <f>AVERAGE('Raw Values'!BG44:BI44)/'Average totals'!E44</f>
        <v>1.5708018004200863E-2</v>
      </c>
      <c r="BB44">
        <f>AVERAGE('Raw Values'!BH44:BJ44)/'Average totals'!F44</f>
        <v>7.7796356784420151E-2</v>
      </c>
      <c r="BC44">
        <f>AVERAGE('Raw Values'!BI44:BK44)/'Average totals'!G44</f>
        <v>9.2116696428665504E-2</v>
      </c>
      <c r="BD44">
        <f>AVERAGE('Raw Values'!BJ44:BL44)/'Average totals'!H44</f>
        <v>8.6127442880252009E-2</v>
      </c>
      <c r="BE44">
        <f>AVERAGE('Raw Values'!BK44:BM44)/'Average totals'!I44</f>
        <v>0.10312211207651976</v>
      </c>
      <c r="BF44">
        <f>AVERAGE('Raw Values'!BL44:BN44)/'Average totals'!J44</f>
        <v>0.1278932514557076</v>
      </c>
      <c r="BG44">
        <f>AVERAGE('Raw Values'!BM44:BO44)/'Average totals'!K44</f>
        <v>0.17612463149937468</v>
      </c>
      <c r="BH44">
        <f>AVERAGE('Raw Values'!BN44:BP44)/'Average totals'!L44</f>
        <v>0.1926086282724625</v>
      </c>
      <c r="BI44">
        <f>AVERAGE('Raw Values'!BO44:BQ44)/'Average totals'!M44</f>
        <v>0.18008971448041716</v>
      </c>
      <c r="BJ44">
        <f>AVERAGE('Raw Values'!BP44:BR44)/'Average totals'!N44</f>
        <v>0.1621709363573629</v>
      </c>
      <c r="BK44">
        <f>AVERAGE('Raw Values'!BQ44:BS44)/'Average totals'!O44</f>
        <v>0.1600120960539623</v>
      </c>
      <c r="BL44">
        <f>AVERAGE('Raw Values'!BR44:BT44)/'Average totals'!P44</f>
        <v>0.19215313440044424</v>
      </c>
      <c r="BM44">
        <f>AVERAGE('Raw Values'!BS44:BU44)/'Average totals'!Q44</f>
        <v>0.22646615043793372</v>
      </c>
      <c r="BN44">
        <f>AVERAGE('Raw Values'!BV44:BX44)/'Average totals'!B44</f>
        <v>0</v>
      </c>
      <c r="BO44">
        <f>AVERAGE('Raw Values'!BW44:BY44)/'Average totals'!C44</f>
        <v>0</v>
      </c>
      <c r="BP44">
        <f>AVERAGE('Raw Values'!BX44:BZ44)/'Average totals'!D44</f>
        <v>1.5453988741038873E-3</v>
      </c>
      <c r="BQ44">
        <f>AVERAGE('Raw Values'!BY44:CA44)/'Average totals'!E44</f>
        <v>3.4863655162694646E-3</v>
      </c>
      <c r="BR44">
        <f>AVERAGE('Raw Values'!BZ44:CB44)/'Average totals'!F44</f>
        <v>4.4323287874117505E-3</v>
      </c>
      <c r="BS44">
        <f>AVERAGE('Raw Values'!CA44:CC44)/'Average totals'!G44</f>
        <v>2.9530037675580875E-3</v>
      </c>
      <c r="BT44">
        <f>AVERAGE('Raw Values'!CB44:CD44)/'Average totals'!H44</f>
        <v>9.7465887996753698E-4</v>
      </c>
      <c r="BU44">
        <f>AVERAGE('Raw Values'!CC44:CE44)/'Average totals'!I44</f>
        <v>0</v>
      </c>
      <c r="BV44">
        <f>AVERAGE('Raw Values'!CD44:CF44)/'Average totals'!J44</f>
        <v>0</v>
      </c>
      <c r="BW44">
        <f>AVERAGE('Raw Values'!CE44:CG44)/'Average totals'!K44</f>
        <v>0</v>
      </c>
      <c r="BX44">
        <f>AVERAGE('Raw Values'!CF44:CH44)/'Average totals'!L44</f>
        <v>0</v>
      </c>
      <c r="BY44">
        <f>AVERAGE('Raw Values'!CG44:CI44)/'Average totals'!M44</f>
        <v>0</v>
      </c>
      <c r="BZ44">
        <f>AVERAGE('Raw Values'!CH44:CJ44)/'Average totals'!N44</f>
        <v>0</v>
      </c>
      <c r="CA44">
        <f>AVERAGE('Raw Values'!CI44:CK44)/'Average totals'!O44</f>
        <v>0</v>
      </c>
      <c r="CB44">
        <f>AVERAGE('Raw Values'!CJ44:CL44)/'Average totals'!P44</f>
        <v>0</v>
      </c>
      <c r="CC44">
        <f>AVERAGE('Raw Values'!CK44:CM44)/'Average totals'!Q44</f>
        <v>0</v>
      </c>
      <c r="CD44">
        <f>AVERAGE('Raw Values'!CN44:CP44)/'Average totals'!B44</f>
        <v>0</v>
      </c>
      <c r="CE44">
        <f>AVERAGE('Raw Values'!CO44:CQ44)/'Average totals'!C44</f>
        <v>0</v>
      </c>
      <c r="CF44">
        <f>AVERAGE('Raw Values'!CP44:CR44)/'Average totals'!D44</f>
        <v>0</v>
      </c>
      <c r="CG44">
        <f>AVERAGE('Raw Values'!CQ44:CS44)/'Average totals'!E44</f>
        <v>0</v>
      </c>
      <c r="CH44">
        <f>AVERAGE('Raw Values'!CR44:CT44)/'Average totals'!F44</f>
        <v>0</v>
      </c>
      <c r="CI44">
        <f>AVERAGE('Raw Values'!CS44:CU44)/'Average totals'!G44</f>
        <v>0</v>
      </c>
      <c r="CJ44">
        <f>AVERAGE('Raw Values'!CT44:CV44)/'Average totals'!H44</f>
        <v>0</v>
      </c>
      <c r="CK44">
        <f>AVERAGE('Raw Values'!CU44:CW44)/'Average totals'!I44</f>
        <v>0</v>
      </c>
      <c r="CL44">
        <f>AVERAGE('Raw Values'!CV44:CX44)/'Average totals'!J44</f>
        <v>0</v>
      </c>
      <c r="CM44">
        <f>AVERAGE('Raw Values'!CW44:CY44)/'Average totals'!K44</f>
        <v>0</v>
      </c>
      <c r="CN44">
        <f>AVERAGE('Raw Values'!CX44:CZ44)/'Average totals'!L44</f>
        <v>0</v>
      </c>
      <c r="CO44">
        <f>AVERAGE('Raw Values'!CY44:DA44)/'Average totals'!M44</f>
        <v>0</v>
      </c>
      <c r="CP44">
        <f>AVERAGE('Raw Values'!CZ44:DB44)/'Average totals'!N44</f>
        <v>0</v>
      </c>
      <c r="CQ44">
        <f>AVERAGE('Raw Values'!DA44:DC44)/'Average totals'!O44</f>
        <v>0</v>
      </c>
      <c r="CR44">
        <f>AVERAGE('Raw Values'!DB44:DD44)/'Average totals'!P44</f>
        <v>0</v>
      </c>
      <c r="CS44">
        <f>AVERAGE('Raw Values'!DC44:DE44)/'Average totals'!Q44</f>
        <v>0</v>
      </c>
      <c r="CT44">
        <f>AVERAGE('Raw Values'!DF44:DH44)/'Average totals'!B44</f>
        <v>0</v>
      </c>
      <c r="CU44">
        <f>AVERAGE('Raw Values'!DG44:DI44)/'Average totals'!C44</f>
        <v>0</v>
      </c>
      <c r="CV44">
        <f>AVERAGE('Raw Values'!DH44:DJ44)/'Average totals'!D44</f>
        <v>0</v>
      </c>
      <c r="CW44">
        <f>AVERAGE('Raw Values'!DI44:DK44)/'Average totals'!E44</f>
        <v>0</v>
      </c>
      <c r="CX44">
        <f>AVERAGE('Raw Values'!DJ44:DL44)/'Average totals'!F44</f>
        <v>0</v>
      </c>
      <c r="CY44">
        <f>AVERAGE('Raw Values'!DK44:DM44)/'Average totals'!G44</f>
        <v>0</v>
      </c>
      <c r="CZ44">
        <f>AVERAGE('Raw Values'!DL44:DN44)/'Average totals'!H44</f>
        <v>0</v>
      </c>
      <c r="DA44">
        <f>AVERAGE('Raw Values'!DM44:DO44)/'Average totals'!I44</f>
        <v>0</v>
      </c>
      <c r="DB44">
        <f>AVERAGE('Raw Values'!DN44:DP44)/'Average totals'!J44</f>
        <v>0</v>
      </c>
      <c r="DC44">
        <f>AVERAGE('Raw Values'!DO44:DQ44)/'Average totals'!K44</f>
        <v>0</v>
      </c>
      <c r="DD44">
        <f>AVERAGE('Raw Values'!DP44:DR44)/'Average totals'!L44</f>
        <v>0</v>
      </c>
      <c r="DE44">
        <f>AVERAGE('Raw Values'!DQ44:DS44)/'Average totals'!M44</f>
        <v>0</v>
      </c>
      <c r="DF44">
        <f>AVERAGE('Raw Values'!DR44:DT44)/'Average totals'!N44</f>
        <v>0</v>
      </c>
      <c r="DG44">
        <f>AVERAGE('Raw Values'!DS44:DU44)/'Average totals'!O44</f>
        <v>0</v>
      </c>
      <c r="DH44">
        <f>AVERAGE('Raw Values'!DT44:DV44)/'Average totals'!P44</f>
        <v>0</v>
      </c>
      <c r="DI44">
        <f>AVERAGE('Raw Values'!DU44:DW44)/'Average totals'!Q44</f>
        <v>0</v>
      </c>
      <c r="DJ44">
        <f>AVERAGE('Raw Values'!DX44:DZ44)/'Average totals'!B44</f>
        <v>1.3571263165998982E-3</v>
      </c>
      <c r="DK44">
        <f>AVERAGE('Raw Values'!DY44:EA44)/'Average totals'!C44</f>
        <v>1.1663924920042121E-3</v>
      </c>
      <c r="DL44">
        <f>AVERAGE('Raw Values'!DZ44:EB44)/'Average totals'!D44</f>
        <v>3.3786525796660209E-4</v>
      </c>
      <c r="DM44">
        <f>AVERAGE('Raw Values'!EA44:EC44)/'Average totals'!E44</f>
        <v>8.7365734575005401E-3</v>
      </c>
      <c r="DN44">
        <f>AVERAGE('Raw Values'!EB44:ED44)/'Average totals'!F44</f>
        <v>1.3970685441461272E-2</v>
      </c>
      <c r="DO44">
        <f>AVERAGE('Raw Values'!EC44:EE44)/'Average totals'!G44</f>
        <v>1.4521839858995878E-2</v>
      </c>
      <c r="DP44">
        <f>AVERAGE('Raw Values'!ED44:EF44)/'Average totals'!H44</f>
        <v>1.5533244163683051E-2</v>
      </c>
      <c r="DQ44">
        <f>AVERAGE('Raw Values'!EE44:EG44)/'Average totals'!I44</f>
        <v>2.1022832736425034E-2</v>
      </c>
      <c r="DR44">
        <f>AVERAGE('Raw Values'!EF44:EH44)/'Average totals'!J44</f>
        <v>2.0056516931099777E-2</v>
      </c>
      <c r="DS44">
        <f>AVERAGE('Raw Values'!EG44:EI44)/'Average totals'!K44</f>
        <v>1.0150955449811948E-2</v>
      </c>
      <c r="DT44">
        <f>AVERAGE('Raw Values'!EH44:EJ44)/'Average totals'!L44</f>
        <v>8.2550206051597297E-3</v>
      </c>
      <c r="DU44">
        <f>AVERAGE('Raw Values'!EI44:EK44)/'Average totals'!M44</f>
        <v>1.5546026925433623E-2</v>
      </c>
      <c r="DV44">
        <f>AVERAGE('Raw Values'!EJ44:EL44)/'Average totals'!N44</f>
        <v>1.4623805052329662E-2</v>
      </c>
      <c r="DW44">
        <f>AVERAGE('Raw Values'!EK44:EM44)/'Average totals'!O44</f>
        <v>7.5154213502567234E-3</v>
      </c>
      <c r="DX44">
        <f>AVERAGE('Raw Values'!EL44:EN44)/'Average totals'!P44</f>
        <v>0</v>
      </c>
      <c r="DY44">
        <f>AVERAGE('Raw Values'!EM44:EO44)/'Average totals'!Q44</f>
        <v>0</v>
      </c>
      <c r="DZ44">
        <f>AVERAGE('Raw Values'!EP44:ER44)/'Average totals'!B44</f>
        <v>0</v>
      </c>
      <c r="EA44">
        <f>AVERAGE('Raw Values'!EQ44:ES44)/'Average totals'!C44</f>
        <v>0</v>
      </c>
      <c r="EB44">
        <f>AVERAGE('Raw Values'!ER44:ET44)/'Average totals'!D44</f>
        <v>0</v>
      </c>
      <c r="EC44">
        <f>AVERAGE('Raw Values'!ES44:EU44)/'Average totals'!E44</f>
        <v>0</v>
      </c>
      <c r="ED44">
        <f>AVERAGE('Raw Values'!ET44:EV44)/'Average totals'!F44</f>
        <v>0</v>
      </c>
      <c r="EE44">
        <f>AVERAGE('Raw Values'!EU44:EW44)/'Average totals'!G44</f>
        <v>0</v>
      </c>
      <c r="EF44">
        <f>AVERAGE('Raw Values'!EV44:EX44)/'Average totals'!H44</f>
        <v>0</v>
      </c>
      <c r="EG44">
        <f>AVERAGE('Raw Values'!EW44:EY44)/'Average totals'!I44</f>
        <v>0</v>
      </c>
      <c r="EH44">
        <f>AVERAGE('Raw Values'!EX44:EZ44)/'Average totals'!J44</f>
        <v>0</v>
      </c>
      <c r="EI44">
        <f>AVERAGE('Raw Values'!EY44:FA44)/'Average totals'!K44</f>
        <v>0</v>
      </c>
      <c r="EJ44">
        <f>AVERAGE('Raw Values'!EZ44:FB44)/'Average totals'!L44</f>
        <v>0</v>
      </c>
      <c r="EK44">
        <f>AVERAGE('Raw Values'!FA44:FC44)/'Average totals'!M44</f>
        <v>0</v>
      </c>
      <c r="EL44">
        <f>AVERAGE('Raw Values'!FB44:FD44)/'Average totals'!N44</f>
        <v>0</v>
      </c>
      <c r="EM44">
        <f>AVERAGE('Raw Values'!FC44:FE44)/'Average totals'!O44</f>
        <v>0</v>
      </c>
      <c r="EN44">
        <f>AVERAGE('Raw Values'!FD44:FF44)/'Average totals'!P44</f>
        <v>0</v>
      </c>
      <c r="EO44">
        <f>AVERAGE('Raw Values'!FE44:FG44)/'Average totals'!Q44</f>
        <v>0</v>
      </c>
      <c r="EP44">
        <f>AVERAGE('Raw Values'!FH44:FJ44)/'Average totals'!B44</f>
        <v>0.14731828103603545</v>
      </c>
      <c r="EQ44">
        <f>AVERAGE('Raw Values'!FI44:FK44)/'Average totals'!C44</f>
        <v>0.1474603266765023</v>
      </c>
      <c r="ER44">
        <f>AVERAGE('Raw Values'!FJ44:FL44)/'Average totals'!D44</f>
        <v>0.14194510485863671</v>
      </c>
      <c r="ES44">
        <f>AVERAGE('Raw Values'!FK44:FM44)/'Average totals'!E44</f>
        <v>0.1662057072215769</v>
      </c>
      <c r="ET44">
        <f>AVERAGE('Raw Values'!FL44:FN44)/'Average totals'!F44</f>
        <v>0.15834764769506715</v>
      </c>
      <c r="EU44">
        <f>AVERAGE('Raw Values'!FM44:FO44)/'Average totals'!G44</f>
        <v>0.13884192449071925</v>
      </c>
      <c r="EV44">
        <f>AVERAGE('Raw Values'!FN44:FP44)/'Average totals'!H44</f>
        <v>0.11996873002554378</v>
      </c>
      <c r="EW44">
        <f>AVERAGE('Raw Values'!FO44:FQ44)/'Average totals'!I44</f>
        <v>0.1246918186934946</v>
      </c>
      <c r="EX44">
        <f>AVERAGE('Raw Values'!FP44:FR44)/'Average totals'!J44</f>
        <v>0.12814909554768453</v>
      </c>
      <c r="EY44">
        <f>AVERAGE('Raw Values'!FQ44:FS44)/'Average totals'!K44</f>
        <v>0.13720396229044229</v>
      </c>
      <c r="EZ44">
        <f>AVERAGE('Raw Values'!FR44:FT44)/'Average totals'!L44</f>
        <v>0.14417147395574983</v>
      </c>
      <c r="FA44">
        <f>AVERAGE('Raw Values'!FS44:FU44)/'Average totals'!M44</f>
        <v>0.16727200059803837</v>
      </c>
      <c r="FB44">
        <f>AVERAGE('Raw Values'!FT44:FV44)/'Average totals'!N44</f>
        <v>0.19489876427222441</v>
      </c>
      <c r="FC44">
        <f>AVERAGE('Raw Values'!FU44:FW44)/'Average totals'!O44</f>
        <v>0.20433749754173697</v>
      </c>
      <c r="FD44">
        <f>AVERAGE('Raw Values'!FV44:FX44)/'Average totals'!P44</f>
        <v>0.2094825336671978</v>
      </c>
      <c r="FE44">
        <f>AVERAGE('Raw Values'!FW44:FY44)/'Average totals'!Q44</f>
        <v>0.18652209584799989</v>
      </c>
    </row>
    <row r="45" spans="1:161" x14ac:dyDescent="0.2">
      <c r="A45" t="str">
        <f>'1997_totals_newvars'!A45</f>
        <v>TEXAS</v>
      </c>
      <c r="B45">
        <f>AVERAGE('Raw Values'!B45:D45)/'Average totals'!B45</f>
        <v>7.2359010833446563E-2</v>
      </c>
      <c r="C45">
        <f>AVERAGE('Raw Values'!C45:E45)/'Average totals'!C45</f>
        <v>9.3684514031609226E-2</v>
      </c>
      <c r="D45">
        <f>AVERAGE('Raw Values'!D45:F45)/'Average totals'!D45</f>
        <v>0.11830495640211859</v>
      </c>
      <c r="E45">
        <f>AVERAGE('Raw Values'!E45:G45)/'Average totals'!E45</f>
        <v>0.14326214857660524</v>
      </c>
      <c r="F45">
        <f>AVERAGE('Raw Values'!F45:H45)/'Average totals'!F45</f>
        <v>0.13245266178978535</v>
      </c>
      <c r="G45">
        <f>AVERAGE('Raw Values'!G45:I45)/'Average totals'!G45</f>
        <v>0.13061083654214747</v>
      </c>
      <c r="H45">
        <f>AVERAGE('Raw Values'!H45:J45)/'Average totals'!H45</f>
        <v>0.12557297123365069</v>
      </c>
      <c r="I45">
        <f>AVERAGE('Raw Values'!I45:K45)/'Average totals'!I45</f>
        <v>0.13319105142160162</v>
      </c>
      <c r="J45">
        <f>AVERAGE('Raw Values'!J45:L45)/'Average totals'!J45</f>
        <v>0.12201311668952253</v>
      </c>
      <c r="K45">
        <f>AVERAGE('Raw Values'!K45:M45)/'Average totals'!K45</f>
        <v>0.11380805107690846</v>
      </c>
      <c r="L45">
        <f>AVERAGE('Raw Values'!L45:N45)/'Average totals'!L45</f>
        <v>0.1098119107089382</v>
      </c>
      <c r="M45">
        <f>AVERAGE('Raw Values'!M45:O45)/'Average totals'!M45</f>
        <v>0.11142423352103031</v>
      </c>
      <c r="N45">
        <f>AVERAGE('Raw Values'!N45:P45)/'Average totals'!N45</f>
        <v>0.11169578344391398</v>
      </c>
      <c r="O45">
        <f>AVERAGE('Raw Values'!O45:Q45)/'Average totals'!O45</f>
        <v>0.1011481514724232</v>
      </c>
      <c r="P45">
        <f>AVERAGE('Raw Values'!P45:R45)/'Average totals'!P45</f>
        <v>8.9970970653632298E-2</v>
      </c>
      <c r="Q45">
        <f>AVERAGE('Raw Values'!Q45:S45)/'Average totals'!Q45</f>
        <v>7.4347774582309414E-2</v>
      </c>
      <c r="R45">
        <f>AVERAGE('Raw Values'!T45:V45)/'Average totals'!B45</f>
        <v>0.43301348003861101</v>
      </c>
      <c r="S45">
        <f>AVERAGE('Raw Values'!U45:W45)/'Average totals'!C45</f>
        <v>0.35073056060567198</v>
      </c>
      <c r="T45">
        <f>AVERAGE('Raw Values'!V45:X45)/'Average totals'!D45</f>
        <v>0.30400929139273009</v>
      </c>
      <c r="U45">
        <f>AVERAGE('Raw Values'!W45:Y45)/'Average totals'!E45</f>
        <v>0.29945588613734181</v>
      </c>
      <c r="V45">
        <f>AVERAGE('Raw Values'!X45:Z45)/'Average totals'!F45</f>
        <v>0.30980081520028602</v>
      </c>
      <c r="W45">
        <f>AVERAGE('Raw Values'!Y45:AA45)/'Average totals'!G45</f>
        <v>0.29819599528646523</v>
      </c>
      <c r="X45">
        <f>AVERAGE('Raw Values'!Z45:AB45)/'Average totals'!H45</f>
        <v>0.27427497958998287</v>
      </c>
      <c r="Y45">
        <f>AVERAGE('Raw Values'!AA45:AC45)/'Average totals'!I45</f>
        <v>0.21832524953954441</v>
      </c>
      <c r="Z45">
        <f>AVERAGE('Raw Values'!AB45:AD45)/'Average totals'!J45</f>
        <v>0.17226967610208987</v>
      </c>
      <c r="AA45">
        <f>AVERAGE('Raw Values'!AC45:AE45)/'Average totals'!K45</f>
        <v>0.14236907822457937</v>
      </c>
      <c r="AB45">
        <f>AVERAGE('Raw Values'!AD45:AF45)/'Average totals'!L45</f>
        <v>0.11662286139698236</v>
      </c>
      <c r="AC45">
        <f>AVERAGE('Raw Values'!AE45:AG45)/'Average totals'!M45</f>
        <v>0.11059300980116396</v>
      </c>
      <c r="AD45">
        <f>AVERAGE('Raw Values'!AF45:AH45)/'Average totals'!N45</f>
        <v>0.11343271542209366</v>
      </c>
      <c r="AE45">
        <f>AVERAGE('Raw Values'!AG45:AI45)/'Average totals'!O45</f>
        <v>0.11301382763964841</v>
      </c>
      <c r="AF45">
        <f>AVERAGE('Raw Values'!AH45:AJ45)/'Average totals'!P45</f>
        <v>0.10429904738659967</v>
      </c>
      <c r="AG45">
        <f>AVERAGE('Raw Values'!AI45:AK45)/'Average totals'!Q45</f>
        <v>8.7438220823244095E-2</v>
      </c>
      <c r="AH45">
        <f>AVERAGE('Raw Values'!AL45:AN45)/'Average totals'!B45</f>
        <v>0.11610680898937269</v>
      </c>
      <c r="AI45">
        <f>AVERAGE('Raw Values'!AM45:AO45)/'Average totals'!C45</f>
        <v>0.12459283409871316</v>
      </c>
      <c r="AJ45">
        <f>AVERAGE('Raw Values'!AN45:AP45)/'Average totals'!D45</f>
        <v>0.10750269522933452</v>
      </c>
      <c r="AK45">
        <f>AVERAGE('Raw Values'!AO45:AQ45)/'Average totals'!E45</f>
        <v>5.6641018986288878E-2</v>
      </c>
      <c r="AL45">
        <f>AVERAGE('Raw Values'!AP45:AR45)/'Average totals'!F45</f>
        <v>3.7429447695449147E-2</v>
      </c>
      <c r="AM45">
        <f>AVERAGE('Raw Values'!AQ45:AS45)/'Average totals'!G45</f>
        <v>3.5468218650761649E-2</v>
      </c>
      <c r="AN45">
        <f>AVERAGE('Raw Values'!AR45:AT45)/'Average totals'!H45</f>
        <v>3.0687252866799394E-2</v>
      </c>
      <c r="AO45">
        <f>AVERAGE('Raw Values'!AS45:AU45)/'Average totals'!I45</f>
        <v>2.9629158631921164E-2</v>
      </c>
      <c r="AP45">
        <f>AVERAGE('Raw Values'!AT45:AV45)/'Average totals'!J45</f>
        <v>3.0589095168503232E-2</v>
      </c>
      <c r="AQ45">
        <f>AVERAGE('Raw Values'!AU45:AW45)/'Average totals'!K45</f>
        <v>3.3052857958925479E-2</v>
      </c>
      <c r="AR45">
        <f>AVERAGE('Raw Values'!AV45:AX45)/'Average totals'!L45</f>
        <v>3.2140505284049201E-2</v>
      </c>
      <c r="AS45">
        <f>AVERAGE('Raw Values'!AW45:AY45)/'Average totals'!M45</f>
        <v>3.0811811144816771E-2</v>
      </c>
      <c r="AT45">
        <f>AVERAGE('Raw Values'!AX45:AZ45)/'Average totals'!N45</f>
        <v>3.0996465259850163E-2</v>
      </c>
      <c r="AU45">
        <f>AVERAGE('Raw Values'!AY45:BA45)/'Average totals'!O45</f>
        <v>3.0044413221466462E-2</v>
      </c>
      <c r="AV45">
        <f>AVERAGE('Raw Values'!AZ45:BB45)/'Average totals'!P45</f>
        <v>3.0868245670704592E-2</v>
      </c>
      <c r="AW45">
        <f>AVERAGE('Raw Values'!BA45:BC45)/'Average totals'!Q45</f>
        <v>3.0228436996711149E-2</v>
      </c>
      <c r="AX45">
        <f>AVERAGE('Raw Values'!BD45:BF45)/'Average totals'!B45</f>
        <v>0.24057573983365121</v>
      </c>
      <c r="AY45">
        <f>AVERAGE('Raw Values'!BE45:BG45)/'Average totals'!C45</f>
        <v>0.24910682464273717</v>
      </c>
      <c r="AZ45">
        <f>AVERAGE('Raw Values'!BF45:BH45)/'Average totals'!D45</f>
        <v>0.26530570229550254</v>
      </c>
      <c r="BA45">
        <f>AVERAGE('Raw Values'!BG45:BI45)/'Average totals'!E45</f>
        <v>0.26399930791314274</v>
      </c>
      <c r="BB45">
        <f>AVERAGE('Raw Values'!BH45:BJ45)/'Average totals'!F45</f>
        <v>0.26564614455236957</v>
      </c>
      <c r="BC45">
        <f>AVERAGE('Raw Values'!BI45:BK45)/'Average totals'!G45</f>
        <v>0.27143343970747985</v>
      </c>
      <c r="BD45">
        <f>AVERAGE('Raw Values'!BJ45:BL45)/'Average totals'!H45</f>
        <v>0.30070139477282831</v>
      </c>
      <c r="BE45">
        <f>AVERAGE('Raw Values'!BK45:BM45)/'Average totals'!I45</f>
        <v>0.34685350869225257</v>
      </c>
      <c r="BF45">
        <f>AVERAGE('Raw Values'!BL45:BN45)/'Average totals'!J45</f>
        <v>0.36322945120853106</v>
      </c>
      <c r="BG45">
        <f>AVERAGE('Raw Values'!BM45:BO45)/'Average totals'!K45</f>
        <v>0.31964993963424254</v>
      </c>
      <c r="BH45">
        <f>AVERAGE('Raw Values'!BN45:BP45)/'Average totals'!L45</f>
        <v>0.27161895545860471</v>
      </c>
      <c r="BI45">
        <f>AVERAGE('Raw Values'!BO45:BQ45)/'Average totals'!M45</f>
        <v>0.21277747635469918</v>
      </c>
      <c r="BJ45">
        <f>AVERAGE('Raw Values'!BP45:BR45)/'Average totals'!N45</f>
        <v>0.20607007590838711</v>
      </c>
      <c r="BK45">
        <f>AVERAGE('Raw Values'!BQ45:BS45)/'Average totals'!O45</f>
        <v>0.26103652276803047</v>
      </c>
      <c r="BL45">
        <f>AVERAGE('Raw Values'!BR45:BT45)/'Average totals'!P45</f>
        <v>0.3225641120083742</v>
      </c>
      <c r="BM45">
        <f>AVERAGE('Raw Values'!BS45:BU45)/'Average totals'!Q45</f>
        <v>0.37034057484208865</v>
      </c>
      <c r="BN45">
        <f>AVERAGE('Raw Values'!BV45:BX45)/'Average totals'!B45</f>
        <v>0</v>
      </c>
      <c r="BO45">
        <f>AVERAGE('Raw Values'!BW45:BY45)/'Average totals'!C45</f>
        <v>6.0747586849513521E-3</v>
      </c>
      <c r="BP45">
        <f>AVERAGE('Raw Values'!BX45:BZ45)/'Average totals'!D45</f>
        <v>6.3412555793660843E-3</v>
      </c>
      <c r="BQ45">
        <f>AVERAGE('Raw Values'!BY45:CA45)/'Average totals'!E45</f>
        <v>7.0663073661464612E-3</v>
      </c>
      <c r="BR45">
        <f>AVERAGE('Raw Values'!BZ45:CB45)/'Average totals'!F45</f>
        <v>1.9351168856337807E-3</v>
      </c>
      <c r="BS45">
        <f>AVERAGE('Raw Values'!CA45:CC45)/'Average totals'!G45</f>
        <v>1.3072027131738608E-3</v>
      </c>
      <c r="BT45">
        <f>AVERAGE('Raw Values'!CB45:CD45)/'Average totals'!H45</f>
        <v>3.6279542646926958E-3</v>
      </c>
      <c r="BU45">
        <f>AVERAGE('Raw Values'!CC45:CE45)/'Average totals'!I45</f>
        <v>4.7045946654402085E-3</v>
      </c>
      <c r="BV45">
        <f>AVERAGE('Raw Values'!CD45:CF45)/'Average totals'!J45</f>
        <v>7.0257897040110146E-3</v>
      </c>
      <c r="BW45">
        <f>AVERAGE('Raw Values'!CE45:CG45)/'Average totals'!K45</f>
        <v>8.8426432253177409E-3</v>
      </c>
      <c r="BX45">
        <f>AVERAGE('Raw Values'!CF45:CH45)/'Average totals'!L45</f>
        <v>1.3717554793537095E-2</v>
      </c>
      <c r="BY45">
        <f>AVERAGE('Raw Values'!CG45:CI45)/'Average totals'!M45</f>
        <v>1.655001888971162E-2</v>
      </c>
      <c r="BZ45">
        <f>AVERAGE('Raw Values'!CH45:CJ45)/'Average totals'!N45</f>
        <v>1.7400710596927983E-2</v>
      </c>
      <c r="CA45">
        <f>AVERAGE('Raw Values'!CI45:CK45)/'Average totals'!O45</f>
        <v>1.3051226563713065E-2</v>
      </c>
      <c r="CB45">
        <f>AVERAGE('Raw Values'!CJ45:CL45)/'Average totals'!P45</f>
        <v>1.1332899666821616E-2</v>
      </c>
      <c r="CC45">
        <f>AVERAGE('Raw Values'!CK45:CM45)/'Average totals'!Q45</f>
        <v>1.0455081916284905E-2</v>
      </c>
      <c r="CD45">
        <f>AVERAGE('Raw Values'!CN45:CP45)/'Average totals'!B45</f>
        <v>0</v>
      </c>
      <c r="CE45">
        <f>AVERAGE('Raw Values'!CO45:CQ45)/'Average totals'!C45</f>
        <v>2.9148391259371527E-2</v>
      </c>
      <c r="CF45">
        <f>AVERAGE('Raw Values'!CP45:CR45)/'Average totals'!D45</f>
        <v>5.8872715454167418E-2</v>
      </c>
      <c r="CG45">
        <f>AVERAGE('Raw Values'!CQ45:CS45)/'Average totals'!E45</f>
        <v>0.10063575696320738</v>
      </c>
      <c r="CH45">
        <f>AVERAGE('Raw Values'!CR45:CT45)/'Average totals'!F45</f>
        <v>0.10828752926117466</v>
      </c>
      <c r="CI45">
        <f>AVERAGE('Raw Values'!CS45:CU45)/'Average totals'!G45</f>
        <v>0.11530067164536782</v>
      </c>
      <c r="CJ45">
        <f>AVERAGE('Raw Values'!CT45:CV45)/'Average totals'!H45</f>
        <v>0.10960143903754702</v>
      </c>
      <c r="CK45">
        <f>AVERAGE('Raw Values'!CU45:CW45)/'Average totals'!I45</f>
        <v>0.11548087794243814</v>
      </c>
      <c r="CL45">
        <f>AVERAGE('Raw Values'!CV45:CX45)/'Average totals'!J45</f>
        <v>0.14358533896978468</v>
      </c>
      <c r="CM45">
        <f>AVERAGE('Raw Values'!CW45:CY45)/'Average totals'!K45</f>
        <v>0.23525840905913331</v>
      </c>
      <c r="CN45">
        <f>AVERAGE('Raw Values'!CX45:CZ45)/'Average totals'!L45</f>
        <v>0.30735011630856751</v>
      </c>
      <c r="CO45">
        <f>AVERAGE('Raw Values'!CY45:DA45)/'Average totals'!M45</f>
        <v>0.35665051602180992</v>
      </c>
      <c r="CP45">
        <f>AVERAGE('Raw Values'!CZ45:DB45)/'Average totals'!N45</f>
        <v>0.34748752988547121</v>
      </c>
      <c r="CQ45">
        <f>AVERAGE('Raw Values'!DA45:DC45)/'Average totals'!O45</f>
        <v>0.31359567657343707</v>
      </c>
      <c r="CR45">
        <f>AVERAGE('Raw Values'!DB45:DD45)/'Average totals'!P45</f>
        <v>0.2840659596794361</v>
      </c>
      <c r="CS45">
        <f>AVERAGE('Raw Values'!DC45:DE45)/'Average totals'!Q45</f>
        <v>0.27719938683269907</v>
      </c>
      <c r="CT45">
        <f>AVERAGE('Raw Values'!DF45:DH45)/'Average totals'!B45</f>
        <v>0</v>
      </c>
      <c r="CU45">
        <f>AVERAGE('Raw Values'!DG45:DI45)/'Average totals'!C45</f>
        <v>2.4676589761379441E-3</v>
      </c>
      <c r="CV45">
        <f>AVERAGE('Raw Values'!DH45:DJ45)/'Average totals'!D45</f>
        <v>3.5500987525848779E-3</v>
      </c>
      <c r="CW45">
        <f>AVERAGE('Raw Values'!DI45:DK45)/'Average totals'!E45</f>
        <v>6.4201580188145728E-3</v>
      </c>
      <c r="CX45">
        <f>AVERAGE('Raw Values'!DJ45:DL45)/'Average totals'!F45</f>
        <v>1.0074296631255534E-2</v>
      </c>
      <c r="CY45">
        <f>AVERAGE('Raw Values'!DK45:DM45)/'Average totals'!G45</f>
        <v>1.4672413342262191E-2</v>
      </c>
      <c r="CZ45">
        <f>AVERAGE('Raw Values'!DL45:DN45)/'Average totals'!H45</f>
        <v>1.5695327228797892E-2</v>
      </c>
      <c r="DA45">
        <f>AVERAGE('Raw Values'!DM45:DO45)/'Average totals'!I45</f>
        <v>1.4025805871924471E-2</v>
      </c>
      <c r="DB45">
        <f>AVERAGE('Raw Values'!DN45:DP45)/'Average totals'!J45</f>
        <v>1.0775954356182929E-2</v>
      </c>
      <c r="DC45">
        <f>AVERAGE('Raw Values'!DO45:DQ45)/'Average totals'!K45</f>
        <v>8.9731866059022426E-3</v>
      </c>
      <c r="DD45">
        <f>AVERAGE('Raw Values'!DP45:DR45)/'Average totals'!L45</f>
        <v>1.2637006313476499E-2</v>
      </c>
      <c r="DE45">
        <f>AVERAGE('Raw Values'!DQ45:DS45)/'Average totals'!M45</f>
        <v>1.1740702666097658E-2</v>
      </c>
      <c r="DF45">
        <f>AVERAGE('Raw Values'!DR45:DT45)/'Average totals'!N45</f>
        <v>1.7532383602721555E-2</v>
      </c>
      <c r="DG45">
        <f>AVERAGE('Raw Values'!DS45:DU45)/'Average totals'!O45</f>
        <v>1.2038366162834742E-2</v>
      </c>
      <c r="DH45">
        <f>AVERAGE('Raw Values'!DT45:DV45)/'Average totals'!P45</f>
        <v>1.2758390880095132E-2</v>
      </c>
      <c r="DI45">
        <f>AVERAGE('Raw Values'!DU45:DW45)/'Average totals'!Q45</f>
        <v>7.5369894687491133E-3</v>
      </c>
      <c r="DJ45">
        <f>AVERAGE('Raw Values'!DX45:DZ45)/'Average totals'!B45</f>
        <v>6.0830896985248968E-2</v>
      </c>
      <c r="DK45">
        <f>AVERAGE('Raw Values'!DY45:EA45)/'Average totals'!C45</f>
        <v>5.8107655944549669E-2</v>
      </c>
      <c r="DL45">
        <f>AVERAGE('Raw Values'!DZ45:EB45)/'Average totals'!D45</f>
        <v>5.0391382849961225E-2</v>
      </c>
      <c r="DM45">
        <f>AVERAGE('Raw Values'!EA45:EC45)/'Average totals'!E45</f>
        <v>2.1685879686639799E-2</v>
      </c>
      <c r="DN45">
        <f>AVERAGE('Raw Values'!EB45:ED45)/'Average totals'!F45</f>
        <v>2.9437606414429517E-2</v>
      </c>
      <c r="DO45">
        <f>AVERAGE('Raw Values'!EC45:EE45)/'Average totals'!G45</f>
        <v>2.3466796152872751E-2</v>
      </c>
      <c r="DP45">
        <f>AVERAGE('Raw Values'!ED45:EF45)/'Average totals'!H45</f>
        <v>3.3734986718221095E-2</v>
      </c>
      <c r="DQ45">
        <f>AVERAGE('Raw Values'!EE45:EG45)/'Average totals'!I45</f>
        <v>3.7796459883197714E-2</v>
      </c>
      <c r="DR45">
        <f>AVERAGE('Raw Values'!EF45:EH45)/'Average totals'!J45</f>
        <v>4.9513852978698314E-2</v>
      </c>
      <c r="DS45">
        <f>AVERAGE('Raw Values'!EG45:EI45)/'Average totals'!K45</f>
        <v>3.826543436805966E-2</v>
      </c>
      <c r="DT45">
        <f>AVERAGE('Raw Values'!EH45:EJ45)/'Average totals'!L45</f>
        <v>3.6631315412251529E-2</v>
      </c>
      <c r="DU45">
        <f>AVERAGE('Raw Values'!EI45:EK45)/'Average totals'!M45</f>
        <v>3.2922252370642766E-2</v>
      </c>
      <c r="DV45">
        <f>AVERAGE('Raw Values'!EJ45:EL45)/'Average totals'!N45</f>
        <v>3.3686297007746141E-2</v>
      </c>
      <c r="DW45">
        <f>AVERAGE('Raw Values'!EK45:EM45)/'Average totals'!O45</f>
        <v>3.405060478148119E-2</v>
      </c>
      <c r="DX45">
        <f>AVERAGE('Raw Values'!EL45:EN45)/'Average totals'!P45</f>
        <v>3.8105064293964756E-2</v>
      </c>
      <c r="DY45">
        <f>AVERAGE('Raw Values'!EM45:EO45)/'Average totals'!Q45</f>
        <v>3.7892716304501653E-2</v>
      </c>
      <c r="DZ45">
        <f>AVERAGE('Raw Values'!EP45:ER45)/'Average totals'!B45</f>
        <v>0</v>
      </c>
      <c r="EA45">
        <f>AVERAGE('Raw Values'!EQ45:ES45)/'Average totals'!C45</f>
        <v>0</v>
      </c>
      <c r="EB45">
        <f>AVERAGE('Raw Values'!ER45:ET45)/'Average totals'!D45</f>
        <v>0</v>
      </c>
      <c r="EC45">
        <f>AVERAGE('Raw Values'!ES45:EU45)/'Average totals'!E45</f>
        <v>0</v>
      </c>
      <c r="ED45">
        <f>AVERAGE('Raw Values'!ET45:EV45)/'Average totals'!F45</f>
        <v>0</v>
      </c>
      <c r="EE45">
        <f>AVERAGE('Raw Values'!EU45:EW45)/'Average totals'!G45</f>
        <v>0</v>
      </c>
      <c r="EF45">
        <f>AVERAGE('Raw Values'!EV45:EX45)/'Average totals'!H45</f>
        <v>0</v>
      </c>
      <c r="EG45">
        <f>AVERAGE('Raw Values'!EW45:EY45)/'Average totals'!I45</f>
        <v>0</v>
      </c>
      <c r="EH45">
        <f>AVERAGE('Raw Values'!EX45:EZ45)/'Average totals'!J45</f>
        <v>0</v>
      </c>
      <c r="EI45">
        <f>AVERAGE('Raw Values'!EY45:FA45)/'Average totals'!K45</f>
        <v>0</v>
      </c>
      <c r="EJ45">
        <f>AVERAGE('Raw Values'!EZ45:FB45)/'Average totals'!L45</f>
        <v>0</v>
      </c>
      <c r="EK45">
        <f>AVERAGE('Raw Values'!FA45:FC45)/'Average totals'!M45</f>
        <v>0</v>
      </c>
      <c r="EL45">
        <f>AVERAGE('Raw Values'!FB45:FD45)/'Average totals'!N45</f>
        <v>0</v>
      </c>
      <c r="EM45">
        <f>AVERAGE('Raw Values'!FC45:FE45)/'Average totals'!O45</f>
        <v>0</v>
      </c>
      <c r="EN45">
        <f>AVERAGE('Raw Values'!FD45:FF45)/'Average totals'!P45</f>
        <v>0</v>
      </c>
      <c r="EO45">
        <f>AVERAGE('Raw Values'!FE45:FG45)/'Average totals'!Q45</f>
        <v>0</v>
      </c>
      <c r="EP45">
        <f>AVERAGE('Raw Values'!FH45:FJ45)/'Average totals'!B45</f>
        <v>7.7114063319669468E-2</v>
      </c>
      <c r="EQ45">
        <f>AVERAGE('Raw Values'!FI45:FK45)/'Average totals'!C45</f>
        <v>8.608680175625788E-2</v>
      </c>
      <c r="ER45">
        <f>AVERAGE('Raw Values'!FJ45:FL45)/'Average totals'!D45</f>
        <v>8.572190204423466E-2</v>
      </c>
      <c r="ES45">
        <f>AVERAGE('Raw Values'!FK45:FM45)/'Average totals'!E45</f>
        <v>0.10083353635181318</v>
      </c>
      <c r="ET45">
        <f>AVERAGE('Raw Values'!FL45:FN45)/'Average totals'!F45</f>
        <v>0.10493638156961645</v>
      </c>
      <c r="EU45">
        <f>AVERAGE('Raw Values'!FM45:FO45)/'Average totals'!G45</f>
        <v>0.10954442595946912</v>
      </c>
      <c r="EV45">
        <f>AVERAGE('Raw Values'!FN45:FP45)/'Average totals'!H45</f>
        <v>0.10610369428748004</v>
      </c>
      <c r="EW45">
        <f>AVERAGE('Raw Values'!FO45:FQ45)/'Average totals'!I45</f>
        <v>9.999329335167978E-2</v>
      </c>
      <c r="EX45">
        <f>AVERAGE('Raw Values'!FP45:FR45)/'Average totals'!J45</f>
        <v>0.10099772482267637</v>
      </c>
      <c r="EY45">
        <f>AVERAGE('Raw Values'!FQ45:FS45)/'Average totals'!K45</f>
        <v>9.9780399846931156E-2</v>
      </c>
      <c r="EZ45">
        <f>AVERAGE('Raw Values'!FR45:FT45)/'Average totals'!L45</f>
        <v>9.9469774323592788E-2</v>
      </c>
      <c r="FA45">
        <f>AVERAGE('Raw Values'!FS45:FU45)/'Average totals'!M45</f>
        <v>0.11652997923002778</v>
      </c>
      <c r="FB45">
        <f>AVERAGE('Raw Values'!FT45:FV45)/'Average totals'!N45</f>
        <v>0.12169803887288826</v>
      </c>
      <c r="FC45">
        <f>AVERAGE('Raw Values'!FU45:FW45)/'Average totals'!O45</f>
        <v>0.12202121081696549</v>
      </c>
      <c r="FD45">
        <f>AVERAGE('Raw Values'!FV45:FX45)/'Average totals'!P45</f>
        <v>0.10603530976037166</v>
      </c>
      <c r="FE45">
        <f>AVERAGE('Raw Values'!FW45:FY45)/'Average totals'!Q45</f>
        <v>0.10456081823341189</v>
      </c>
    </row>
    <row r="46" spans="1:161" x14ac:dyDescent="0.2">
      <c r="A46" t="str">
        <f>'1997_totals_newvars'!A46</f>
        <v>UTAH</v>
      </c>
      <c r="B46">
        <f>AVERAGE('Raw Values'!B46:D46)/'Average totals'!B46</f>
        <v>9.0938028346590594E-2</v>
      </c>
      <c r="C46">
        <f>AVERAGE('Raw Values'!C46:E46)/'Average totals'!C46</f>
        <v>0.12043793599015232</v>
      </c>
      <c r="D46">
        <f>AVERAGE('Raw Values'!D46:F46)/'Average totals'!D46</f>
        <v>0.16169101960632254</v>
      </c>
      <c r="E46">
        <f>AVERAGE('Raw Values'!E46:G46)/'Average totals'!E46</f>
        <v>0.18779328240302168</v>
      </c>
      <c r="F46">
        <f>AVERAGE('Raw Values'!F46:H46)/'Average totals'!F46</f>
        <v>0.22551357427974364</v>
      </c>
      <c r="G46">
        <f>AVERAGE('Raw Values'!G46:I46)/'Average totals'!G46</f>
        <v>0.21966287115978911</v>
      </c>
      <c r="H46">
        <f>AVERAGE('Raw Values'!H46:J46)/'Average totals'!H46</f>
        <v>0.21985011852184536</v>
      </c>
      <c r="I46">
        <f>AVERAGE('Raw Values'!I46:K46)/'Average totals'!I46</f>
        <v>0.17512403539075216</v>
      </c>
      <c r="J46">
        <f>AVERAGE('Raw Values'!J46:L46)/'Average totals'!J46</f>
        <v>0.15845406518540189</v>
      </c>
      <c r="K46">
        <f>AVERAGE('Raw Values'!K46:M46)/'Average totals'!K46</f>
        <v>0.14053712727164078</v>
      </c>
      <c r="L46">
        <f>AVERAGE('Raw Values'!L46:N46)/'Average totals'!L46</f>
        <v>0.11999501588574643</v>
      </c>
      <c r="M46">
        <f>AVERAGE('Raw Values'!M46:O46)/'Average totals'!M46</f>
        <v>0.1016411882131498</v>
      </c>
      <c r="N46">
        <f>AVERAGE('Raw Values'!N46:P46)/'Average totals'!N46</f>
        <v>9.5396416230574654E-2</v>
      </c>
      <c r="O46">
        <f>AVERAGE('Raw Values'!O46:Q46)/'Average totals'!O46</f>
        <v>9.3504775248268002E-2</v>
      </c>
      <c r="P46">
        <f>AVERAGE('Raw Values'!P46:R46)/'Average totals'!P46</f>
        <v>9.3839168627535732E-2</v>
      </c>
      <c r="Q46">
        <f>AVERAGE('Raw Values'!Q46:S46)/'Average totals'!Q46</f>
        <v>8.002627400178644E-2</v>
      </c>
      <c r="R46">
        <f>AVERAGE('Raw Values'!T46:V46)/'Average totals'!B46</f>
        <v>0.52971312550227256</v>
      </c>
      <c r="S46">
        <f>AVERAGE('Raw Values'!U46:W46)/'Average totals'!C46</f>
        <v>0.45695029140721594</v>
      </c>
      <c r="T46">
        <f>AVERAGE('Raw Values'!V46:X46)/'Average totals'!D46</f>
        <v>0.43270428960215435</v>
      </c>
      <c r="U46">
        <f>AVERAGE('Raw Values'!W46:Y46)/'Average totals'!E46</f>
        <v>0.39188760732465977</v>
      </c>
      <c r="V46">
        <f>AVERAGE('Raw Values'!X46:Z46)/'Average totals'!F46</f>
        <v>0.35977574274984042</v>
      </c>
      <c r="W46">
        <f>AVERAGE('Raw Values'!Y46:AA46)/'Average totals'!G46</f>
        <v>0.34705447071854972</v>
      </c>
      <c r="X46">
        <f>AVERAGE('Raw Values'!Z46:AB46)/'Average totals'!H46</f>
        <v>0.36323101715636036</v>
      </c>
      <c r="Y46">
        <f>AVERAGE('Raw Values'!AA46:AC46)/'Average totals'!I46</f>
        <v>0.38988953537428683</v>
      </c>
      <c r="Z46">
        <f>AVERAGE('Raw Values'!AB46:AD46)/'Average totals'!J46</f>
        <v>0.3515497495642157</v>
      </c>
      <c r="AA46">
        <f>AVERAGE('Raw Values'!AC46:AE46)/'Average totals'!K46</f>
        <v>0.30268615298371709</v>
      </c>
      <c r="AB46">
        <f>AVERAGE('Raw Values'!AD46:AF46)/'Average totals'!L46</f>
        <v>0.25744481730017699</v>
      </c>
      <c r="AC46">
        <f>AVERAGE('Raw Values'!AE46:AG46)/'Average totals'!M46</f>
        <v>0.2575226319188616</v>
      </c>
      <c r="AD46">
        <f>AVERAGE('Raw Values'!AF46:AH46)/'Average totals'!N46</f>
        <v>0.25727222654779935</v>
      </c>
      <c r="AE46">
        <f>AVERAGE('Raw Values'!AG46:AI46)/'Average totals'!O46</f>
        <v>0.26257035378013333</v>
      </c>
      <c r="AF46">
        <f>AVERAGE('Raw Values'!AH46:AJ46)/'Average totals'!P46</f>
        <v>0.27029084662916253</v>
      </c>
      <c r="AG46">
        <f>AVERAGE('Raw Values'!AI46:AK46)/'Average totals'!Q46</f>
        <v>0.26989926153956439</v>
      </c>
      <c r="AH46">
        <f>AVERAGE('Raw Values'!AL46:AN46)/'Average totals'!B46</f>
        <v>7.8308955548679435E-2</v>
      </c>
      <c r="AI46">
        <f>AVERAGE('Raw Values'!AM46:AO46)/'Average totals'!C46</f>
        <v>0.11168981323047052</v>
      </c>
      <c r="AJ46">
        <f>AVERAGE('Raw Values'!AN46:AP46)/'Average totals'!D46</f>
        <v>6.8806334605039002E-2</v>
      </c>
      <c r="AK46">
        <f>AVERAGE('Raw Values'!AO46:AQ46)/'Average totals'!E46</f>
        <v>6.3923424887553135E-2</v>
      </c>
      <c r="AL46">
        <f>AVERAGE('Raw Values'!AP46:AR46)/'Average totals'!F46</f>
        <v>4.1023968435833488E-2</v>
      </c>
      <c r="AM46">
        <f>AVERAGE('Raw Values'!AQ46:AS46)/'Average totals'!G46</f>
        <v>7.5333107401759386E-2</v>
      </c>
      <c r="AN46">
        <f>AVERAGE('Raw Values'!AR46:AT46)/'Average totals'!H46</f>
        <v>7.7228308304513535E-2</v>
      </c>
      <c r="AO46">
        <f>AVERAGE('Raw Values'!AS46:AU46)/'Average totals'!I46</f>
        <v>7.9289815447388459E-2</v>
      </c>
      <c r="AP46">
        <f>AVERAGE('Raw Values'!AT46:AV46)/'Average totals'!J46</f>
        <v>8.8529529164377799E-2</v>
      </c>
      <c r="AQ46">
        <f>AVERAGE('Raw Values'!AU46:AW46)/'Average totals'!K46</f>
        <v>9.9136921106771483E-2</v>
      </c>
      <c r="AR46">
        <f>AVERAGE('Raw Values'!AV46:AX46)/'Average totals'!L46</f>
        <v>0.11028275229639568</v>
      </c>
      <c r="AS46">
        <f>AVERAGE('Raw Values'!AW46:AY46)/'Average totals'!M46</f>
        <v>9.6630945930080384E-2</v>
      </c>
      <c r="AT46">
        <f>AVERAGE('Raw Values'!AX46:AZ46)/'Average totals'!N46</f>
        <v>8.9097180248786295E-2</v>
      </c>
      <c r="AU46">
        <f>AVERAGE('Raw Values'!AY46:BA46)/'Average totals'!O46</f>
        <v>7.8882552262526939E-2</v>
      </c>
      <c r="AV46">
        <f>AVERAGE('Raw Values'!AZ46:BB46)/'Average totals'!P46</f>
        <v>9.4621881785772799E-2</v>
      </c>
      <c r="AW46">
        <f>AVERAGE('Raw Values'!BA46:BC46)/'Average totals'!Q46</f>
        <v>0.11407345144275031</v>
      </c>
      <c r="AX46">
        <f>AVERAGE('Raw Values'!BD46:BF46)/'Average totals'!B46</f>
        <v>6.8108410627807118E-4</v>
      </c>
      <c r="AY46">
        <f>AVERAGE('Raw Values'!BE46:BG46)/'Average totals'!C46</f>
        <v>7.8602278455470694E-4</v>
      </c>
      <c r="AZ46">
        <f>AVERAGE('Raw Values'!BF46:BH46)/'Average totals'!D46</f>
        <v>4.3043403281898439E-4</v>
      </c>
      <c r="BA46">
        <f>AVERAGE('Raw Values'!BG46:BI46)/'Average totals'!E46</f>
        <v>7.6183289967074973E-4</v>
      </c>
      <c r="BB46">
        <f>AVERAGE('Raw Values'!BH46:BJ46)/'Average totals'!F46</f>
        <v>6.5129306898171219E-3</v>
      </c>
      <c r="BC46">
        <f>AVERAGE('Raw Values'!BI46:BK46)/'Average totals'!G46</f>
        <v>5.1928754270040532E-3</v>
      </c>
      <c r="BD46">
        <f>AVERAGE('Raw Values'!BJ46:BL46)/'Average totals'!H46</f>
        <v>4.9235947616829449E-3</v>
      </c>
      <c r="BE46">
        <f>AVERAGE('Raw Values'!BK46:BM46)/'Average totals'!I46</f>
        <v>-8.3430133757245867E-4</v>
      </c>
      <c r="BF46">
        <f>AVERAGE('Raw Values'!BL46:BN46)/'Average totals'!J46</f>
        <v>7.5858887169342071E-3</v>
      </c>
      <c r="BG46">
        <f>AVERAGE('Raw Values'!BM46:BO46)/'Average totals'!K46</f>
        <v>1.7389972863393149E-2</v>
      </c>
      <c r="BH46">
        <f>AVERAGE('Raw Values'!BN46:BP46)/'Average totals'!L46</f>
        <v>8.984897986022039E-2</v>
      </c>
      <c r="BI46">
        <f>AVERAGE('Raw Values'!BO46:BQ46)/'Average totals'!M46</f>
        <v>0.12943609240789775</v>
      </c>
      <c r="BJ46">
        <f>AVERAGE('Raw Values'!BP46:BR46)/'Average totals'!N46</f>
        <v>0.15698394835064045</v>
      </c>
      <c r="BK46">
        <f>AVERAGE('Raw Values'!BQ46:BS46)/'Average totals'!O46</f>
        <v>0.1476271763640066</v>
      </c>
      <c r="BL46">
        <f>AVERAGE('Raw Values'!BR46:BT46)/'Average totals'!P46</f>
        <v>0.12411475526285885</v>
      </c>
      <c r="BM46">
        <f>AVERAGE('Raw Values'!BS46:BU46)/'Average totals'!Q46</f>
        <v>0.10483999433407486</v>
      </c>
      <c r="BN46">
        <f>AVERAGE('Raw Values'!BV46:BX46)/'Average totals'!B46</f>
        <v>0</v>
      </c>
      <c r="BO46">
        <f>AVERAGE('Raw Values'!BW46:BY46)/'Average totals'!C46</f>
        <v>1.3277141282289685E-3</v>
      </c>
      <c r="BP46">
        <f>AVERAGE('Raw Values'!BX46:BZ46)/'Average totals'!D46</f>
        <v>2.6752948476557164E-3</v>
      </c>
      <c r="BQ46">
        <f>AVERAGE('Raw Values'!BY46:CA46)/'Average totals'!E46</f>
        <v>4.0611474749784188E-3</v>
      </c>
      <c r="BR46">
        <f>AVERAGE('Raw Values'!BZ46:CB46)/'Average totals'!F46</f>
        <v>5.4084966854205949E-3</v>
      </c>
      <c r="BS46">
        <f>AVERAGE('Raw Values'!CA46:CC46)/'Average totals'!G46</f>
        <v>5.2544084979733773E-3</v>
      </c>
      <c r="BT46">
        <f>AVERAGE('Raw Values'!CB46:CD46)/'Average totals'!H46</f>
        <v>5.3458980326421129E-3</v>
      </c>
      <c r="BU46">
        <f>AVERAGE('Raw Values'!CC46:CE46)/'Average totals'!I46</f>
        <v>4.6017773206416561E-3</v>
      </c>
      <c r="BV46">
        <f>AVERAGE('Raw Values'!CD46:CF46)/'Average totals'!J46</f>
        <v>5.3904657300772145E-3</v>
      </c>
      <c r="BW46">
        <f>AVERAGE('Raw Values'!CE46:CG46)/'Average totals'!K46</f>
        <v>6.5206135978602446E-3</v>
      </c>
      <c r="BX46">
        <f>AVERAGE('Raw Values'!CF46:CH46)/'Average totals'!L46</f>
        <v>2.7150292374895729E-2</v>
      </c>
      <c r="BY46">
        <f>AVERAGE('Raw Values'!CG46:CI46)/'Average totals'!M46</f>
        <v>4.4850394024978542E-2</v>
      </c>
      <c r="BZ46">
        <f>AVERAGE('Raw Values'!CH46:CJ46)/'Average totals'!N46</f>
        <v>5.8953643778654898E-2</v>
      </c>
      <c r="CA46">
        <f>AVERAGE('Raw Values'!CI46:CK46)/'Average totals'!O46</f>
        <v>6.1975421770202488E-2</v>
      </c>
      <c r="CB46">
        <f>AVERAGE('Raw Values'!CJ46:CL46)/'Average totals'!P46</f>
        <v>5.6218481610306972E-2</v>
      </c>
      <c r="CC46">
        <f>AVERAGE('Raw Values'!CK46:CM46)/'Average totals'!Q46</f>
        <v>5.1344293957913595E-2</v>
      </c>
      <c r="CD46">
        <f>AVERAGE('Raw Values'!CN46:CP46)/'Average totals'!B46</f>
        <v>0</v>
      </c>
      <c r="CE46">
        <f>AVERAGE('Raw Values'!CO46:CQ46)/'Average totals'!C46</f>
        <v>0</v>
      </c>
      <c r="CF46">
        <f>AVERAGE('Raw Values'!CP46:CR46)/'Average totals'!D46</f>
        <v>0</v>
      </c>
      <c r="CG46">
        <f>AVERAGE('Raw Values'!CQ46:CS46)/'Average totals'!E46</f>
        <v>0</v>
      </c>
      <c r="CH46">
        <f>AVERAGE('Raw Values'!CR46:CT46)/'Average totals'!F46</f>
        <v>0</v>
      </c>
      <c r="CI46">
        <f>AVERAGE('Raw Values'!CS46:CU46)/'Average totals'!G46</f>
        <v>0</v>
      </c>
      <c r="CJ46">
        <f>AVERAGE('Raw Values'!CT46:CV46)/'Average totals'!H46</f>
        <v>0</v>
      </c>
      <c r="CK46">
        <f>AVERAGE('Raw Values'!CU46:CW46)/'Average totals'!I46</f>
        <v>0</v>
      </c>
      <c r="CL46">
        <f>AVERAGE('Raw Values'!CV46:CX46)/'Average totals'!J46</f>
        <v>0</v>
      </c>
      <c r="CM46">
        <f>AVERAGE('Raw Values'!CW46:CY46)/'Average totals'!K46</f>
        <v>0</v>
      </c>
      <c r="CN46">
        <f>AVERAGE('Raw Values'!CX46:CZ46)/'Average totals'!L46</f>
        <v>0</v>
      </c>
      <c r="CO46">
        <f>AVERAGE('Raw Values'!CY46:DA46)/'Average totals'!M46</f>
        <v>0</v>
      </c>
      <c r="CP46">
        <f>AVERAGE('Raw Values'!CZ46:DB46)/'Average totals'!N46</f>
        <v>0</v>
      </c>
      <c r="CQ46">
        <f>AVERAGE('Raw Values'!DA46:DC46)/'Average totals'!O46</f>
        <v>0</v>
      </c>
      <c r="CR46">
        <f>AVERAGE('Raw Values'!DB46:DD46)/'Average totals'!P46</f>
        <v>0</v>
      </c>
      <c r="CS46">
        <f>AVERAGE('Raw Values'!DC46:DE46)/'Average totals'!Q46</f>
        <v>0</v>
      </c>
      <c r="CT46">
        <f>AVERAGE('Raw Values'!DF46:DH46)/'Average totals'!B46</f>
        <v>0</v>
      </c>
      <c r="CU46">
        <f>AVERAGE('Raw Values'!DG46:DI46)/'Average totals'!C46</f>
        <v>4.8601827808350973E-3</v>
      </c>
      <c r="CV46">
        <f>AVERAGE('Raw Values'!DH46:DJ46)/'Average totals'!D46</f>
        <v>9.4872733848738212E-3</v>
      </c>
      <c r="CW46">
        <f>AVERAGE('Raw Values'!DI46:DK46)/'Average totals'!E46</f>
        <v>1.2613855472260023E-2</v>
      </c>
      <c r="CX46">
        <f>AVERAGE('Raw Values'!DJ46:DL46)/'Average totals'!F46</f>
        <v>9.0167713390534726E-3</v>
      </c>
      <c r="CY46">
        <f>AVERAGE('Raw Values'!DK46:DM46)/'Average totals'!G46</f>
        <v>6.9066605349388573E-3</v>
      </c>
      <c r="CZ46">
        <f>AVERAGE('Raw Values'!DL46:DN46)/'Average totals'!H46</f>
        <v>6.3928696748422375E-3</v>
      </c>
      <c r="DA46">
        <f>AVERAGE('Raw Values'!DM46:DO46)/'Average totals'!I46</f>
        <v>7.5535323414707796E-3</v>
      </c>
      <c r="DB46">
        <f>AVERAGE('Raw Values'!DN46:DP46)/'Average totals'!J46</f>
        <v>8.9650251043587228E-3</v>
      </c>
      <c r="DC46">
        <f>AVERAGE('Raw Values'!DO46:DQ46)/'Average totals'!K46</f>
        <v>9.9909881180512521E-3</v>
      </c>
      <c r="DD46">
        <f>AVERAGE('Raw Values'!DP46:DR46)/'Average totals'!L46</f>
        <v>8.4539647556480298E-3</v>
      </c>
      <c r="DE46">
        <f>AVERAGE('Raw Values'!DQ46:DS46)/'Average totals'!M46</f>
        <v>1.150949685392055E-2</v>
      </c>
      <c r="DF46">
        <f>AVERAGE('Raw Values'!DR46:DT46)/'Average totals'!N46</f>
        <v>1.9487096559516581E-2</v>
      </c>
      <c r="DG46">
        <f>AVERAGE('Raw Values'!DS46:DU46)/'Average totals'!O46</f>
        <v>3.1905223532173614E-2</v>
      </c>
      <c r="DH46">
        <f>AVERAGE('Raw Values'!DT46:DV46)/'Average totals'!P46</f>
        <v>3.9419635686288659E-2</v>
      </c>
      <c r="DI46">
        <f>AVERAGE('Raw Values'!DU46:DW46)/'Average totals'!Q46</f>
        <v>3.6870589357021859E-2</v>
      </c>
      <c r="DJ46">
        <f>AVERAGE('Raw Values'!DX46:DZ46)/'Average totals'!B46</f>
        <v>2.7181715142242456E-2</v>
      </c>
      <c r="DK46">
        <f>AVERAGE('Raw Values'!DY46:EA46)/'Average totals'!C46</f>
        <v>4.3416152529376632E-2</v>
      </c>
      <c r="DL46">
        <f>AVERAGE('Raw Values'!DZ46:EB46)/'Average totals'!D46</f>
        <v>5.0359460384515282E-2</v>
      </c>
      <c r="DM46">
        <f>AVERAGE('Raw Values'!EA46:EC46)/'Average totals'!E46</f>
        <v>4.9764199910395546E-2</v>
      </c>
      <c r="DN46">
        <f>AVERAGE('Raw Values'!EB46:ED46)/'Average totals'!F46</f>
        <v>6.585692182660409E-2</v>
      </c>
      <c r="DO46">
        <f>AVERAGE('Raw Values'!EC46:EE46)/'Average totals'!G46</f>
        <v>5.1976299147457189E-2</v>
      </c>
      <c r="DP46">
        <f>AVERAGE('Raw Values'!ED46:EF46)/'Average totals'!H46</f>
        <v>4.6168993360408854E-2</v>
      </c>
      <c r="DQ46">
        <f>AVERAGE('Raw Values'!EE46:EG46)/'Average totals'!I46</f>
        <v>3.0253441882337327E-2</v>
      </c>
      <c r="DR46">
        <f>AVERAGE('Raw Values'!EF46:EH46)/'Average totals'!J46</f>
        <v>3.7725701870964266E-2</v>
      </c>
      <c r="DS46">
        <f>AVERAGE('Raw Values'!EG46:EI46)/'Average totals'!K46</f>
        <v>5.53512435694117E-2</v>
      </c>
      <c r="DT46">
        <f>AVERAGE('Raw Values'!EH46:EJ46)/'Average totals'!L46</f>
        <v>5.6430041727550478E-2</v>
      </c>
      <c r="DU46">
        <f>AVERAGE('Raw Values'!EI46:EK46)/'Average totals'!M46</f>
        <v>6.0537566362290525E-2</v>
      </c>
      <c r="DV46">
        <f>AVERAGE('Raw Values'!EJ46:EL46)/'Average totals'!N46</f>
        <v>4.3978476777082269E-2</v>
      </c>
      <c r="DW46">
        <f>AVERAGE('Raw Values'!EK46:EM46)/'Average totals'!O46</f>
        <v>4.797720417788786E-2</v>
      </c>
      <c r="DX46">
        <f>AVERAGE('Raw Values'!EL46:EN46)/'Average totals'!P46</f>
        <v>5.868795111177541E-2</v>
      </c>
      <c r="DY46">
        <f>AVERAGE('Raw Values'!EM46:EO46)/'Average totals'!Q46</f>
        <v>7.7896793077436216E-2</v>
      </c>
      <c r="DZ46">
        <f>AVERAGE('Raw Values'!EP46:ER46)/'Average totals'!B46</f>
        <v>0</v>
      </c>
      <c r="EA46">
        <f>AVERAGE('Raw Values'!EQ46:ES46)/'Average totals'!C46</f>
        <v>0</v>
      </c>
      <c r="EB46">
        <f>AVERAGE('Raw Values'!ER46:ET46)/'Average totals'!D46</f>
        <v>0</v>
      </c>
      <c r="EC46">
        <f>AVERAGE('Raw Values'!ES46:EU46)/'Average totals'!E46</f>
        <v>0</v>
      </c>
      <c r="ED46">
        <f>AVERAGE('Raw Values'!ET46:EV46)/'Average totals'!F46</f>
        <v>0</v>
      </c>
      <c r="EE46">
        <f>AVERAGE('Raw Values'!EU46:EW46)/'Average totals'!G46</f>
        <v>0</v>
      </c>
      <c r="EF46">
        <f>AVERAGE('Raw Values'!EV46:EX46)/'Average totals'!H46</f>
        <v>0</v>
      </c>
      <c r="EG46">
        <f>AVERAGE('Raw Values'!EW46:EY46)/'Average totals'!I46</f>
        <v>0</v>
      </c>
      <c r="EH46">
        <f>AVERAGE('Raw Values'!EX46:EZ46)/'Average totals'!J46</f>
        <v>0</v>
      </c>
      <c r="EI46">
        <f>AVERAGE('Raw Values'!EY46:FA46)/'Average totals'!K46</f>
        <v>0</v>
      </c>
      <c r="EJ46">
        <f>AVERAGE('Raw Values'!EZ46:FB46)/'Average totals'!L46</f>
        <v>0</v>
      </c>
      <c r="EK46">
        <f>AVERAGE('Raw Values'!FA46:FC46)/'Average totals'!M46</f>
        <v>0</v>
      </c>
      <c r="EL46">
        <f>AVERAGE('Raw Values'!FB46:FD46)/'Average totals'!N46</f>
        <v>0</v>
      </c>
      <c r="EM46">
        <f>AVERAGE('Raw Values'!FC46:FE46)/'Average totals'!O46</f>
        <v>0</v>
      </c>
      <c r="EN46">
        <f>AVERAGE('Raw Values'!FD46:FF46)/'Average totals'!P46</f>
        <v>0</v>
      </c>
      <c r="EO46">
        <f>AVERAGE('Raw Values'!FE46:FG46)/'Average totals'!Q46</f>
        <v>0</v>
      </c>
      <c r="EP46">
        <f>AVERAGE('Raw Values'!FH46:FJ46)/'Average totals'!B46</f>
        <v>0.27317709135393681</v>
      </c>
      <c r="EQ46">
        <f>AVERAGE('Raw Values'!FI46:FK46)/'Average totals'!C46</f>
        <v>0.26053188714916586</v>
      </c>
      <c r="ER46">
        <f>AVERAGE('Raw Values'!FJ46:FL46)/'Average totals'!D46</f>
        <v>0.27384589353662037</v>
      </c>
      <c r="ES46">
        <f>AVERAGE('Raw Values'!FK46:FM46)/'Average totals'!E46</f>
        <v>0.28919464962746066</v>
      </c>
      <c r="ET46">
        <f>AVERAGE('Raw Values'!FL46:FN46)/'Average totals'!F46</f>
        <v>0.28689159399368719</v>
      </c>
      <c r="EU46">
        <f>AVERAGE('Raw Values'!FM46:FO46)/'Average totals'!G46</f>
        <v>0.28861930711252831</v>
      </c>
      <c r="EV46">
        <f>AVERAGE('Raw Values'!FN46:FP46)/'Average totals'!H46</f>
        <v>0.27685920018770455</v>
      </c>
      <c r="EW46">
        <f>AVERAGE('Raw Values'!FO46:FQ46)/'Average totals'!I46</f>
        <v>0.31412216358069528</v>
      </c>
      <c r="EX46">
        <f>AVERAGE('Raw Values'!FP46:FR46)/'Average totals'!J46</f>
        <v>0.34179957466367011</v>
      </c>
      <c r="EY46">
        <f>AVERAGE('Raw Values'!FQ46:FS46)/'Average totals'!K46</f>
        <v>0.36838698048915419</v>
      </c>
      <c r="EZ46">
        <f>AVERAGE('Raw Values'!FR46:FT46)/'Average totals'!L46</f>
        <v>0.33039413579936616</v>
      </c>
      <c r="FA46">
        <f>AVERAGE('Raw Values'!FS46:FU46)/'Average totals'!M46</f>
        <v>0.29787168428882083</v>
      </c>
      <c r="FB46">
        <f>AVERAGE('Raw Values'!FT46:FV46)/'Average totals'!N46</f>
        <v>0.2788310115069455</v>
      </c>
      <c r="FC46">
        <f>AVERAGE('Raw Values'!FU46:FW46)/'Average totals'!O46</f>
        <v>0.27555729286480113</v>
      </c>
      <c r="FD46">
        <f>AVERAGE('Raw Values'!FV46:FX46)/'Average totals'!P46</f>
        <v>0.26280727928629904</v>
      </c>
      <c r="FE46">
        <f>AVERAGE('Raw Values'!FW46:FY46)/'Average totals'!Q46</f>
        <v>0.26504934228945226</v>
      </c>
    </row>
    <row r="47" spans="1:161" x14ac:dyDescent="0.2">
      <c r="A47" t="str">
        <f>'1997_totals_newvars'!A47</f>
        <v>VERMONT</v>
      </c>
      <c r="B47">
        <f>AVERAGE('Raw Values'!B47:D47)/'Average totals'!B47</f>
        <v>0.10173731740948053</v>
      </c>
      <c r="C47">
        <f>AVERAGE('Raw Values'!C47:E47)/'Average totals'!C47</f>
        <v>0.11480212609287817</v>
      </c>
      <c r="D47">
        <f>AVERAGE('Raw Values'!D47:F47)/'Average totals'!D47</f>
        <v>0.10161418677927521</v>
      </c>
      <c r="E47">
        <f>AVERAGE('Raw Values'!E47:G47)/'Average totals'!E47</f>
        <v>0.10396968185053201</v>
      </c>
      <c r="F47">
        <f>AVERAGE('Raw Values'!F47:H47)/'Average totals'!F47</f>
        <v>0.10442210956482897</v>
      </c>
      <c r="G47">
        <f>AVERAGE('Raw Values'!G47:I47)/'Average totals'!G47</f>
        <v>9.9677573043011364E-2</v>
      </c>
      <c r="H47">
        <f>AVERAGE('Raw Values'!H47:J47)/'Average totals'!H47</f>
        <v>9.0332641195656621E-2</v>
      </c>
      <c r="I47">
        <f>AVERAGE('Raw Values'!I47:K47)/'Average totals'!I47</f>
        <v>8.5138053210135484E-2</v>
      </c>
      <c r="J47">
        <f>AVERAGE('Raw Values'!J47:L47)/'Average totals'!J47</f>
        <v>7.9581105610517705E-2</v>
      </c>
      <c r="K47">
        <f>AVERAGE('Raw Values'!K47:M47)/'Average totals'!K47</f>
        <v>8.0240068329408568E-2</v>
      </c>
      <c r="L47">
        <f>AVERAGE('Raw Values'!L47:N47)/'Average totals'!L47</f>
        <v>8.2449832760447483E-2</v>
      </c>
      <c r="M47">
        <f>AVERAGE('Raw Values'!M47:O47)/'Average totals'!M47</f>
        <v>9.2183507564061407E-2</v>
      </c>
      <c r="N47">
        <f>AVERAGE('Raw Values'!N47:P47)/'Average totals'!N47</f>
        <v>8.7919331289148861E-2</v>
      </c>
      <c r="O47">
        <f>AVERAGE('Raw Values'!O47:Q47)/'Average totals'!O47</f>
        <v>8.4378246668053339E-2</v>
      </c>
      <c r="P47">
        <f>AVERAGE('Raw Values'!P47:R47)/'Average totals'!P47</f>
        <v>7.4633451873736531E-2</v>
      </c>
      <c r="Q47">
        <f>AVERAGE('Raw Values'!Q47:S47)/'Average totals'!Q47</f>
        <v>7.9779160134510432E-2</v>
      </c>
      <c r="R47">
        <f>AVERAGE('Raw Values'!T47:V47)/'Average totals'!B47</f>
        <v>0.70120476892378369</v>
      </c>
      <c r="S47">
        <f>AVERAGE('Raw Values'!U47:W47)/'Average totals'!C47</f>
        <v>0.70900294380270101</v>
      </c>
      <c r="T47">
        <f>AVERAGE('Raw Values'!V47:X47)/'Average totals'!D47</f>
        <v>0.5636473017364434</v>
      </c>
      <c r="U47">
        <f>AVERAGE('Raw Values'!W47:Y47)/'Average totals'!E47</f>
        <v>0.4914003169207079</v>
      </c>
      <c r="V47">
        <f>AVERAGE('Raw Values'!X47:Z47)/'Average totals'!F47</f>
        <v>0.45921701651766661</v>
      </c>
      <c r="W47">
        <f>AVERAGE('Raw Values'!Y47:AA47)/'Average totals'!G47</f>
        <v>0.44147462509060376</v>
      </c>
      <c r="X47">
        <f>AVERAGE('Raw Values'!Z47:AB47)/'Average totals'!H47</f>
        <v>0.43294261520072075</v>
      </c>
      <c r="Y47">
        <f>AVERAGE('Raw Values'!AA47:AC47)/'Average totals'!I47</f>
        <v>0.43805396265494218</v>
      </c>
      <c r="Z47">
        <f>AVERAGE('Raw Values'!AB47:AD47)/'Average totals'!J47</f>
        <v>0.41712030659045518</v>
      </c>
      <c r="AA47">
        <f>AVERAGE('Raw Values'!AC47:AE47)/'Average totals'!K47</f>
        <v>0.36893793563815486</v>
      </c>
      <c r="AB47">
        <f>AVERAGE('Raw Values'!AD47:AF47)/'Average totals'!L47</f>
        <v>0.28787488262844496</v>
      </c>
      <c r="AC47">
        <f>AVERAGE('Raw Values'!AE47:AG47)/'Average totals'!M47</f>
        <v>0.22559001024054698</v>
      </c>
      <c r="AD47">
        <f>AVERAGE('Raw Values'!AF47:AH47)/'Average totals'!N47</f>
        <v>0.1877536149256693</v>
      </c>
      <c r="AE47">
        <f>AVERAGE('Raw Values'!AG47:AI47)/'Average totals'!O47</f>
        <v>0.19631896745565416</v>
      </c>
      <c r="AF47">
        <f>AVERAGE('Raw Values'!AH47:AJ47)/'Average totals'!P47</f>
        <v>0.20859067602790984</v>
      </c>
      <c r="AG47">
        <f>AVERAGE('Raw Values'!AI47:AK47)/'Average totals'!Q47</f>
        <v>0.21284148108996523</v>
      </c>
      <c r="AH47">
        <f>AVERAGE('Raw Values'!AL47:AN47)/'Average totals'!B47</f>
        <v>0.13360002110821836</v>
      </c>
      <c r="AI47">
        <f>AVERAGE('Raw Values'!AM47:AO47)/'Average totals'!C47</f>
        <v>4.5185000734886807E-2</v>
      </c>
      <c r="AJ47">
        <f>AVERAGE('Raw Values'!AN47:AP47)/'Average totals'!D47</f>
        <v>0.17665682215203554</v>
      </c>
      <c r="AK47">
        <f>AVERAGE('Raw Values'!AO47:AQ47)/'Average totals'!E47</f>
        <v>0.18609163779144833</v>
      </c>
      <c r="AL47">
        <f>AVERAGE('Raw Values'!AP47:AR47)/'Average totals'!F47</f>
        <v>0.19020430910958891</v>
      </c>
      <c r="AM47">
        <f>AVERAGE('Raw Values'!AQ47:AS47)/'Average totals'!G47</f>
        <v>0.19541292309683084</v>
      </c>
      <c r="AN47">
        <f>AVERAGE('Raw Values'!AR47:AT47)/'Average totals'!H47</f>
        <v>0.20621009082502401</v>
      </c>
      <c r="AO47">
        <f>AVERAGE('Raw Values'!AS47:AU47)/'Average totals'!I47</f>
        <v>0.20392696316245265</v>
      </c>
      <c r="AP47">
        <f>AVERAGE('Raw Values'!AT47:AV47)/'Average totals'!J47</f>
        <v>0.24591371376376972</v>
      </c>
      <c r="AQ47">
        <f>AVERAGE('Raw Values'!AU47:AW47)/'Average totals'!K47</f>
        <v>0.27045195468595656</v>
      </c>
      <c r="AR47">
        <f>AVERAGE('Raw Values'!AV47:AX47)/'Average totals'!L47</f>
        <v>0.29366318364152422</v>
      </c>
      <c r="AS47">
        <f>AVERAGE('Raw Values'!AW47:AY47)/'Average totals'!M47</f>
        <v>0.27073749109980683</v>
      </c>
      <c r="AT47">
        <f>AVERAGE('Raw Values'!AX47:AZ47)/'Average totals'!N47</f>
        <v>0.275885479754579</v>
      </c>
      <c r="AU47">
        <f>AVERAGE('Raw Values'!AY47:BA47)/'Average totals'!O47</f>
        <v>0.28115546811585707</v>
      </c>
      <c r="AV47">
        <f>AVERAGE('Raw Values'!AZ47:BB47)/'Average totals'!P47</f>
        <v>0.30291670807062576</v>
      </c>
      <c r="AW47">
        <f>AVERAGE('Raw Values'!BA47:BC47)/'Average totals'!Q47</f>
        <v>0.30196629677393799</v>
      </c>
      <c r="AX47">
        <f>AVERAGE('Raw Values'!BD47:BF47)/'Average totals'!B47</f>
        <v>0</v>
      </c>
      <c r="AY47">
        <f>AVERAGE('Raw Values'!BE47:BG47)/'Average totals'!C47</f>
        <v>0</v>
      </c>
      <c r="AZ47">
        <f>AVERAGE('Raw Values'!BF47:BH47)/'Average totals'!D47</f>
        <v>0</v>
      </c>
      <c r="BA47">
        <f>AVERAGE('Raw Values'!BG47:BI47)/'Average totals'!E47</f>
        <v>0</v>
      </c>
      <c r="BB47">
        <f>AVERAGE('Raw Values'!BH47:BJ47)/'Average totals'!F47</f>
        <v>0</v>
      </c>
      <c r="BC47">
        <f>AVERAGE('Raw Values'!BI47:BK47)/'Average totals'!G47</f>
        <v>0</v>
      </c>
      <c r="BD47">
        <f>AVERAGE('Raw Values'!BJ47:BL47)/'Average totals'!H47</f>
        <v>0</v>
      </c>
      <c r="BE47">
        <f>AVERAGE('Raw Values'!BK47:BM47)/'Average totals'!I47</f>
        <v>0</v>
      </c>
      <c r="BF47">
        <f>AVERAGE('Raw Values'!BL47:BN47)/'Average totals'!J47</f>
        <v>0</v>
      </c>
      <c r="BG47">
        <f>AVERAGE('Raw Values'!BM47:BO47)/'Average totals'!K47</f>
        <v>0</v>
      </c>
      <c r="BH47">
        <f>AVERAGE('Raw Values'!BN47:BP47)/'Average totals'!L47</f>
        <v>0</v>
      </c>
      <c r="BI47">
        <f>AVERAGE('Raw Values'!BO47:BQ47)/'Average totals'!M47</f>
        <v>0</v>
      </c>
      <c r="BJ47">
        <f>AVERAGE('Raw Values'!BP47:BR47)/'Average totals'!N47</f>
        <v>0</v>
      </c>
      <c r="BK47">
        <f>AVERAGE('Raw Values'!BQ47:BS47)/'Average totals'!O47</f>
        <v>0</v>
      </c>
      <c r="BL47">
        <f>AVERAGE('Raw Values'!BR47:BT47)/'Average totals'!P47</f>
        <v>0</v>
      </c>
      <c r="BM47">
        <f>AVERAGE('Raw Values'!BS47:BU47)/'Average totals'!Q47</f>
        <v>6.3986962848388649E-3</v>
      </c>
      <c r="BN47">
        <f>AVERAGE('Raw Values'!BV47:BX47)/'Average totals'!B47</f>
        <v>0</v>
      </c>
      <c r="BO47">
        <f>AVERAGE('Raw Values'!BW47:BY47)/'Average totals'!C47</f>
        <v>0</v>
      </c>
      <c r="BP47">
        <f>AVERAGE('Raw Values'!BX47:BZ47)/'Average totals'!D47</f>
        <v>0</v>
      </c>
      <c r="BQ47">
        <f>AVERAGE('Raw Values'!BY47:CA47)/'Average totals'!E47</f>
        <v>0</v>
      </c>
      <c r="BR47">
        <f>AVERAGE('Raw Values'!BZ47:CB47)/'Average totals'!F47</f>
        <v>0</v>
      </c>
      <c r="BS47">
        <f>AVERAGE('Raw Values'!CA47:CC47)/'Average totals'!G47</f>
        <v>0</v>
      </c>
      <c r="BT47">
        <f>AVERAGE('Raw Values'!CB47:CD47)/'Average totals'!H47</f>
        <v>0</v>
      </c>
      <c r="BU47">
        <f>AVERAGE('Raw Values'!CC47:CE47)/'Average totals'!I47</f>
        <v>0</v>
      </c>
      <c r="BV47">
        <f>AVERAGE('Raw Values'!CD47:CF47)/'Average totals'!J47</f>
        <v>0</v>
      </c>
      <c r="BW47">
        <f>AVERAGE('Raw Values'!CE47:CG47)/'Average totals'!K47</f>
        <v>0</v>
      </c>
      <c r="BX47">
        <f>AVERAGE('Raw Values'!CF47:CH47)/'Average totals'!L47</f>
        <v>0</v>
      </c>
      <c r="BY47">
        <f>AVERAGE('Raw Values'!CG47:CI47)/'Average totals'!M47</f>
        <v>0</v>
      </c>
      <c r="BZ47">
        <f>AVERAGE('Raw Values'!CH47:CJ47)/'Average totals'!N47</f>
        <v>0</v>
      </c>
      <c r="CA47">
        <f>AVERAGE('Raw Values'!CI47:CK47)/'Average totals'!O47</f>
        <v>0</v>
      </c>
      <c r="CB47">
        <f>AVERAGE('Raw Values'!CJ47:CL47)/'Average totals'!P47</f>
        <v>0</v>
      </c>
      <c r="CC47">
        <f>AVERAGE('Raw Values'!CK47:CM47)/'Average totals'!Q47</f>
        <v>0</v>
      </c>
      <c r="CD47">
        <f>AVERAGE('Raw Values'!CN47:CP47)/'Average totals'!B47</f>
        <v>0</v>
      </c>
      <c r="CE47">
        <f>AVERAGE('Raw Values'!CO47:CQ47)/'Average totals'!C47</f>
        <v>0</v>
      </c>
      <c r="CF47">
        <f>AVERAGE('Raw Values'!CP47:CR47)/'Average totals'!D47</f>
        <v>0</v>
      </c>
      <c r="CG47">
        <f>AVERAGE('Raw Values'!CQ47:CS47)/'Average totals'!E47</f>
        <v>0</v>
      </c>
      <c r="CH47">
        <f>AVERAGE('Raw Values'!CR47:CT47)/'Average totals'!F47</f>
        <v>0</v>
      </c>
      <c r="CI47">
        <f>AVERAGE('Raw Values'!CS47:CU47)/'Average totals'!G47</f>
        <v>0</v>
      </c>
      <c r="CJ47">
        <f>AVERAGE('Raw Values'!CT47:CV47)/'Average totals'!H47</f>
        <v>0</v>
      </c>
      <c r="CK47">
        <f>AVERAGE('Raw Values'!CU47:CW47)/'Average totals'!I47</f>
        <v>0</v>
      </c>
      <c r="CL47">
        <f>AVERAGE('Raw Values'!CV47:CX47)/'Average totals'!J47</f>
        <v>0</v>
      </c>
      <c r="CM47">
        <f>AVERAGE('Raw Values'!CW47:CY47)/'Average totals'!K47</f>
        <v>0</v>
      </c>
      <c r="CN47">
        <f>AVERAGE('Raw Values'!CX47:CZ47)/'Average totals'!L47</f>
        <v>1.2724546235554203E-2</v>
      </c>
      <c r="CO47">
        <f>AVERAGE('Raw Values'!CY47:DA47)/'Average totals'!M47</f>
        <v>2.9726678140849845E-2</v>
      </c>
      <c r="CP47">
        <f>AVERAGE('Raw Values'!CZ47:DB47)/'Average totals'!N47</f>
        <v>4.2620210298964664E-2</v>
      </c>
      <c r="CQ47">
        <f>AVERAGE('Raw Values'!DA47:DC47)/'Average totals'!O47</f>
        <v>4.0090903832547875E-2</v>
      </c>
      <c r="CR47">
        <f>AVERAGE('Raw Values'!DB47:DD47)/'Average totals'!P47</f>
        <v>3.244071783212573E-2</v>
      </c>
      <c r="CS47">
        <f>AVERAGE('Raw Values'!DC47:DE47)/'Average totals'!Q47</f>
        <v>2.9607204494434568E-2</v>
      </c>
      <c r="CT47">
        <f>AVERAGE('Raw Values'!DF47:DH47)/'Average totals'!B47</f>
        <v>0</v>
      </c>
      <c r="CU47">
        <f>AVERAGE('Raw Values'!DG47:DI47)/'Average totals'!C47</f>
        <v>3.9270175437889675E-3</v>
      </c>
      <c r="CV47">
        <f>AVERAGE('Raw Values'!DH47:DJ47)/'Average totals'!D47</f>
        <v>7.122412752514024E-3</v>
      </c>
      <c r="CW47">
        <f>AVERAGE('Raw Values'!DI47:DK47)/'Average totals'!E47</f>
        <v>1.2118222772115437E-2</v>
      </c>
      <c r="CX47">
        <f>AVERAGE('Raw Values'!DJ47:DL47)/'Average totals'!F47</f>
        <v>1.6317437503410175E-2</v>
      </c>
      <c r="CY47">
        <f>AVERAGE('Raw Values'!DK47:DM47)/'Average totals'!G47</f>
        <v>2.2797120258123426E-2</v>
      </c>
      <c r="CZ47">
        <f>AVERAGE('Raw Values'!DL47:DN47)/'Average totals'!H47</f>
        <v>2.1832372027975114E-2</v>
      </c>
      <c r="DA47">
        <f>AVERAGE('Raw Values'!DM47:DO47)/'Average totals'!I47</f>
        <v>1.7742334712041855E-2</v>
      </c>
      <c r="DB47">
        <f>AVERAGE('Raw Values'!DN47:DP47)/'Average totals'!J47</f>
        <v>1.1561685974875112E-2</v>
      </c>
      <c r="DC47">
        <f>AVERAGE('Raw Values'!DO47:DQ47)/'Average totals'!K47</f>
        <v>1.2708813906270756E-2</v>
      </c>
      <c r="DD47">
        <f>AVERAGE('Raw Values'!DP47:DR47)/'Average totals'!L47</f>
        <v>3.1557421315404843E-2</v>
      </c>
      <c r="DE47">
        <f>AVERAGE('Raw Values'!DQ47:DS47)/'Average totals'!M47</f>
        <v>6.049313573165032E-2</v>
      </c>
      <c r="DF47">
        <f>AVERAGE('Raw Values'!DR47:DT47)/'Average totals'!N47</f>
        <v>7.4173659366307834E-2</v>
      </c>
      <c r="DG47">
        <f>AVERAGE('Raw Values'!DS47:DU47)/'Average totals'!O47</f>
        <v>6.7954822737334997E-2</v>
      </c>
      <c r="DH47">
        <f>AVERAGE('Raw Values'!DT47:DV47)/'Average totals'!P47</f>
        <v>4.8960475890620435E-2</v>
      </c>
      <c r="DI47">
        <f>AVERAGE('Raw Values'!DU47:DW47)/'Average totals'!Q47</f>
        <v>3.8766320453991317E-2</v>
      </c>
      <c r="DJ47">
        <f>AVERAGE('Raw Values'!DX47:DZ47)/'Average totals'!B47</f>
        <v>6.0123867372825067E-2</v>
      </c>
      <c r="DK47">
        <f>AVERAGE('Raw Values'!DY47:EA47)/'Average totals'!C47</f>
        <v>8.225774249269123E-2</v>
      </c>
      <c r="DL47">
        <f>AVERAGE('Raw Values'!DZ47:EB47)/'Average totals'!D47</f>
        <v>6.341726942210163E-2</v>
      </c>
      <c r="DM47">
        <f>AVERAGE('Raw Values'!EA47:EC47)/'Average totals'!E47</f>
        <v>6.2368548616568383E-2</v>
      </c>
      <c r="DN47">
        <f>AVERAGE('Raw Values'!EB47:ED47)/'Average totals'!F47</f>
        <v>6.0741122511465323E-2</v>
      </c>
      <c r="DO47">
        <f>AVERAGE('Raw Values'!EC47:EE47)/'Average totals'!G47</f>
        <v>5.8187453639274717E-2</v>
      </c>
      <c r="DP47">
        <f>AVERAGE('Raw Values'!ED47:EF47)/'Average totals'!H47</f>
        <v>5.8098969866674982E-2</v>
      </c>
      <c r="DQ47">
        <f>AVERAGE('Raw Values'!EE47:EG47)/'Average totals'!I47</f>
        <v>5.8705420292808758E-2</v>
      </c>
      <c r="DR47">
        <f>AVERAGE('Raw Values'!EF47:EH47)/'Average totals'!J47</f>
        <v>5.8327466352423793E-2</v>
      </c>
      <c r="DS47">
        <f>AVERAGE('Raw Values'!EG47:EI47)/'Average totals'!K47</f>
        <v>5.7236451897392911E-2</v>
      </c>
      <c r="DT47">
        <f>AVERAGE('Raw Values'!EH47:EJ47)/'Average totals'!L47</f>
        <v>5.5342803829558335E-2</v>
      </c>
      <c r="DU47">
        <f>AVERAGE('Raw Values'!EI47:EK47)/'Average totals'!M47</f>
        <v>5.3672541164083959E-2</v>
      </c>
      <c r="DV47">
        <f>AVERAGE('Raw Values'!EJ47:EL47)/'Average totals'!N47</f>
        <v>5.3493766752888208E-2</v>
      </c>
      <c r="DW47">
        <f>AVERAGE('Raw Values'!EK47:EM47)/'Average totals'!O47</f>
        <v>5.4417245948284676E-2</v>
      </c>
      <c r="DX47">
        <f>AVERAGE('Raw Values'!EL47:EN47)/'Average totals'!P47</f>
        <v>5.4325132612013112E-2</v>
      </c>
      <c r="DY47">
        <f>AVERAGE('Raw Values'!EM47:EO47)/'Average totals'!Q47</f>
        <v>5.3200554764568503E-2</v>
      </c>
      <c r="DZ47">
        <f>AVERAGE('Raw Values'!EP47:ER47)/'Average totals'!B47</f>
        <v>0</v>
      </c>
      <c r="EA47">
        <f>AVERAGE('Raw Values'!EQ47:ES47)/'Average totals'!C47</f>
        <v>1.0991539699033572E-2</v>
      </c>
      <c r="EB47">
        <f>AVERAGE('Raw Values'!ER47:ET47)/'Average totals'!D47</f>
        <v>2.5779265992772447E-2</v>
      </c>
      <c r="EC47">
        <f>AVERAGE('Raw Values'!ES47:EU47)/'Average totals'!E47</f>
        <v>4.4810458969905667E-2</v>
      </c>
      <c r="ED47">
        <f>AVERAGE('Raw Values'!ET47:EV47)/'Average totals'!F47</f>
        <v>6.5088723266342338E-2</v>
      </c>
      <c r="EE47">
        <f>AVERAGE('Raw Values'!EU47:EW47)/'Average totals'!G47</f>
        <v>7.8200565970050762E-2</v>
      </c>
      <c r="EF47">
        <f>AVERAGE('Raw Values'!EV47:EX47)/'Average totals'!H47</f>
        <v>9.2788780441580593E-2</v>
      </c>
      <c r="EG47">
        <f>AVERAGE('Raw Values'!EW47:EY47)/'Average totals'!I47</f>
        <v>0.10024756981563476</v>
      </c>
      <c r="EH47">
        <f>AVERAGE('Raw Values'!EX47:EZ47)/'Average totals'!J47</f>
        <v>0.10037884809786972</v>
      </c>
      <c r="EI47">
        <f>AVERAGE('Raw Values'!EY47:FA47)/'Average totals'!K47</f>
        <v>0.13044608758817117</v>
      </c>
      <c r="EJ47">
        <f>AVERAGE('Raw Values'!EZ47:FB47)/'Average totals'!L47</f>
        <v>0.15613910427230027</v>
      </c>
      <c r="EK47">
        <f>AVERAGE('Raw Values'!FA47:FC47)/'Average totals'!M47</f>
        <v>0.19775259201979367</v>
      </c>
      <c r="EL47">
        <f>AVERAGE('Raw Values'!FB47:FD47)/'Average totals'!N47</f>
        <v>0.21288868364092467</v>
      </c>
      <c r="EM47">
        <f>AVERAGE('Raw Values'!FC47:FE47)/'Average totals'!O47</f>
        <v>0.21789914504966557</v>
      </c>
      <c r="EN47">
        <f>AVERAGE('Raw Values'!FD47:FF47)/'Average totals'!P47</f>
        <v>0.21608429134143647</v>
      </c>
      <c r="EO47">
        <f>AVERAGE('Raw Values'!FE47:FG47)/'Average totals'!Q47</f>
        <v>0.21048659805677808</v>
      </c>
      <c r="EP47">
        <f>AVERAGE('Raw Values'!FH47:FJ47)/'Average totals'!B47</f>
        <v>3.3340251856924623E-3</v>
      </c>
      <c r="EQ47">
        <f>AVERAGE('Raw Values'!FI47:FK47)/'Average totals'!C47</f>
        <v>3.3833629634020333E-2</v>
      </c>
      <c r="ER47">
        <f>AVERAGE('Raw Values'!FJ47:FL47)/'Average totals'!D47</f>
        <v>6.1762741164857866E-2</v>
      </c>
      <c r="ES47">
        <f>AVERAGE('Raw Values'!FK47:FM47)/'Average totals'!E47</f>
        <v>9.9241133078722246E-2</v>
      </c>
      <c r="ET47">
        <f>AVERAGE('Raw Values'!FL47:FN47)/'Average totals'!F47</f>
        <v>0.10400928152669761</v>
      </c>
      <c r="EU47">
        <f>AVERAGE('Raw Values'!FM47:FO47)/'Average totals'!G47</f>
        <v>0.10424973890210502</v>
      </c>
      <c r="EV47">
        <f>AVERAGE('Raw Values'!FN47:FP47)/'Average totals'!H47</f>
        <v>9.7794530442367869E-2</v>
      </c>
      <c r="EW47">
        <f>AVERAGE('Raw Values'!FO47:FQ47)/'Average totals'!I47</f>
        <v>9.618569615198444E-2</v>
      </c>
      <c r="EX47">
        <f>AVERAGE('Raw Values'!FP47:FR47)/'Average totals'!J47</f>
        <v>8.7116873610088852E-2</v>
      </c>
      <c r="EY47">
        <f>AVERAGE('Raw Values'!FQ47:FS47)/'Average totals'!K47</f>
        <v>7.9978687954645175E-2</v>
      </c>
      <c r="EZ47">
        <f>AVERAGE('Raw Values'!FR47:FT47)/'Average totals'!L47</f>
        <v>8.024822531676562E-2</v>
      </c>
      <c r="FA47">
        <f>AVERAGE('Raw Values'!FS47:FU47)/'Average totals'!M47</f>
        <v>6.9844044039206923E-2</v>
      </c>
      <c r="FB47">
        <f>AVERAGE('Raw Values'!FT47:FV47)/'Average totals'!N47</f>
        <v>6.5265253971517417E-2</v>
      </c>
      <c r="FC47">
        <f>AVERAGE('Raw Values'!FU47:FW47)/'Average totals'!O47</f>
        <v>5.7785200192602283E-2</v>
      </c>
      <c r="FD47">
        <f>AVERAGE('Raw Values'!FV47:FX47)/'Average totals'!P47</f>
        <v>6.2048546351532209E-2</v>
      </c>
      <c r="FE47">
        <f>AVERAGE('Raw Values'!FW47:FY47)/'Average totals'!Q47</f>
        <v>6.6953687946974955E-2</v>
      </c>
    </row>
    <row r="48" spans="1:161" x14ac:dyDescent="0.2">
      <c r="A48" t="str">
        <f>'1997_totals_newvars'!A48</f>
        <v>VIRGINIA</v>
      </c>
      <c r="B48">
        <f>AVERAGE('Raw Values'!B48:D48)/'Average totals'!B48</f>
        <v>0.13643695926070851</v>
      </c>
      <c r="C48">
        <f>AVERAGE('Raw Values'!C48:E48)/'Average totals'!C48</f>
        <v>0.12239330542092466</v>
      </c>
      <c r="D48">
        <f>AVERAGE('Raw Values'!D48:F48)/'Average totals'!D48</f>
        <v>0.10772175526581521</v>
      </c>
      <c r="E48">
        <f>AVERAGE('Raw Values'!E48:G48)/'Average totals'!E48</f>
        <v>0.11968250168832614</v>
      </c>
      <c r="F48">
        <f>AVERAGE('Raw Values'!F48:H48)/'Average totals'!F48</f>
        <v>0.10242720123371891</v>
      </c>
      <c r="G48">
        <f>AVERAGE('Raw Values'!G48:I48)/'Average totals'!G48</f>
        <v>8.9961679169075687E-2</v>
      </c>
      <c r="H48">
        <f>AVERAGE('Raw Values'!H48:J48)/'Average totals'!H48</f>
        <v>9.9148776597748706E-2</v>
      </c>
      <c r="I48">
        <f>AVERAGE('Raw Values'!I48:K48)/'Average totals'!I48</f>
        <v>0.12308895673231166</v>
      </c>
      <c r="J48">
        <f>AVERAGE('Raw Values'!J48:L48)/'Average totals'!J48</f>
        <v>0.12442471753534901</v>
      </c>
      <c r="K48">
        <f>AVERAGE('Raw Values'!K48:M48)/'Average totals'!K48</f>
        <v>0.11170851143568082</v>
      </c>
      <c r="L48">
        <f>AVERAGE('Raw Values'!L48:N48)/'Average totals'!L48</f>
        <v>9.5919086357089733E-2</v>
      </c>
      <c r="M48">
        <f>AVERAGE('Raw Values'!M48:O48)/'Average totals'!M48</f>
        <v>9.3555532946697689E-2</v>
      </c>
      <c r="N48">
        <f>AVERAGE('Raw Values'!N48:P48)/'Average totals'!N48</f>
        <v>7.7472937615065393E-2</v>
      </c>
      <c r="O48">
        <f>AVERAGE('Raw Values'!O48:Q48)/'Average totals'!O48</f>
        <v>7.0346453786429217E-2</v>
      </c>
      <c r="P48">
        <f>AVERAGE('Raw Values'!P48:R48)/'Average totals'!P48</f>
        <v>7.098455195668682E-2</v>
      </c>
      <c r="Q48">
        <f>AVERAGE('Raw Values'!Q48:S48)/'Average totals'!Q48</f>
        <v>7.3448793191600664E-2</v>
      </c>
      <c r="R48">
        <f>AVERAGE('Raw Values'!T48:V48)/'Average totals'!B48</f>
        <v>0.42346396818211707</v>
      </c>
      <c r="S48">
        <f>AVERAGE('Raw Values'!U48:W48)/'Average totals'!C48</f>
        <v>0.38072595543533022</v>
      </c>
      <c r="T48">
        <f>AVERAGE('Raw Values'!V48:X48)/'Average totals'!D48</f>
        <v>0.40150736216148714</v>
      </c>
      <c r="U48">
        <f>AVERAGE('Raw Values'!W48:Y48)/'Average totals'!E48</f>
        <v>0.36493308171965833</v>
      </c>
      <c r="V48">
        <f>AVERAGE('Raw Values'!X48:Z48)/'Average totals'!F48</f>
        <v>0.37447395842129644</v>
      </c>
      <c r="W48">
        <f>AVERAGE('Raw Values'!Y48:AA48)/'Average totals'!G48</f>
        <v>0.37930497259601176</v>
      </c>
      <c r="X48">
        <f>AVERAGE('Raw Values'!Z48:AB48)/'Average totals'!H48</f>
        <v>0.42650655171124141</v>
      </c>
      <c r="Y48">
        <f>AVERAGE('Raw Values'!AA48:AC48)/'Average totals'!I48</f>
        <v>0.42113124492726789</v>
      </c>
      <c r="Z48">
        <f>AVERAGE('Raw Values'!AB48:AD48)/'Average totals'!J48</f>
        <v>0.40893699908248315</v>
      </c>
      <c r="AA48">
        <f>AVERAGE('Raw Values'!AC48:AE48)/'Average totals'!K48</f>
        <v>0.35420275364020526</v>
      </c>
      <c r="AB48">
        <f>AVERAGE('Raw Values'!AD48:AF48)/'Average totals'!L48</f>
        <v>0.29325797395924169</v>
      </c>
      <c r="AC48">
        <f>AVERAGE('Raw Values'!AE48:AG48)/'Average totals'!M48</f>
        <v>0.31987013986258744</v>
      </c>
      <c r="AD48">
        <f>AVERAGE('Raw Values'!AF48:AH48)/'Average totals'!N48</f>
        <v>0.34538502503833435</v>
      </c>
      <c r="AE48">
        <f>AVERAGE('Raw Values'!AG48:AI48)/'Average totals'!O48</f>
        <v>0.36840060752260662</v>
      </c>
      <c r="AF48">
        <f>AVERAGE('Raw Values'!AH48:AJ48)/'Average totals'!P48</f>
        <v>0.35936628808461651</v>
      </c>
      <c r="AG48">
        <f>AVERAGE('Raw Values'!AI48:AK48)/'Average totals'!Q48</f>
        <v>0.34667459205201367</v>
      </c>
      <c r="AH48">
        <f>AVERAGE('Raw Values'!AL48:AN48)/'Average totals'!B48</f>
        <v>0.18872252784572632</v>
      </c>
      <c r="AI48">
        <f>AVERAGE('Raw Values'!AM48:AO48)/'Average totals'!C48</f>
        <v>0.23388788288066445</v>
      </c>
      <c r="AJ48">
        <f>AVERAGE('Raw Values'!AN48:AP48)/'Average totals'!D48</f>
        <v>0.204461629007685</v>
      </c>
      <c r="AK48">
        <f>AVERAGE('Raw Values'!AO48:AQ48)/'Average totals'!E48</f>
        <v>0.1893330024053653</v>
      </c>
      <c r="AL48">
        <f>AVERAGE('Raw Values'!AP48:AR48)/'Average totals'!F48</f>
        <v>0.12708788794983544</v>
      </c>
      <c r="AM48">
        <f>AVERAGE('Raw Values'!AQ48:AS48)/'Average totals'!G48</f>
        <v>0.11386633457314617</v>
      </c>
      <c r="AN48">
        <f>AVERAGE('Raw Values'!AR48:AT48)/'Average totals'!H48</f>
        <v>8.5572087743601477E-2</v>
      </c>
      <c r="AO48">
        <f>AVERAGE('Raw Values'!AS48:AU48)/'Average totals'!I48</f>
        <v>0.11414722101789292</v>
      </c>
      <c r="AP48">
        <f>AVERAGE('Raw Values'!AT48:AV48)/'Average totals'!J48</f>
        <v>0.11317693674219659</v>
      </c>
      <c r="AQ48">
        <f>AVERAGE('Raw Values'!AU48:AW48)/'Average totals'!K48</f>
        <v>0.13670224751643167</v>
      </c>
      <c r="AR48">
        <f>AVERAGE('Raw Values'!AV48:AX48)/'Average totals'!L48</f>
        <v>0.13879967552986253</v>
      </c>
      <c r="AS48">
        <f>AVERAGE('Raw Values'!AW48:AY48)/'Average totals'!M48</f>
        <v>0.1314376872793811</v>
      </c>
      <c r="AT48">
        <f>AVERAGE('Raw Values'!AX48:AZ48)/'Average totals'!N48</f>
        <v>0.12289348364485428</v>
      </c>
      <c r="AU48">
        <f>AVERAGE('Raw Values'!AY48:BA48)/'Average totals'!O48</f>
        <v>0.12221759741407645</v>
      </c>
      <c r="AV48">
        <f>AVERAGE('Raw Values'!AZ48:BB48)/'Average totals'!P48</f>
        <v>0.12458997137151315</v>
      </c>
      <c r="AW48">
        <f>AVERAGE('Raw Values'!BA48:BC48)/'Average totals'!Q48</f>
        <v>0.12834567470865949</v>
      </c>
      <c r="AX48">
        <f>AVERAGE('Raw Values'!BD48:BF48)/'Average totals'!B48</f>
        <v>2.947102618534945E-6</v>
      </c>
      <c r="AY48">
        <f>AVERAGE('Raw Values'!BE48:BG48)/'Average totals'!C48</f>
        <v>5.2074807512196455E-4</v>
      </c>
      <c r="AZ48">
        <f>AVERAGE('Raw Values'!BF48:BH48)/'Average totals'!D48</f>
        <v>1.5580378138401284E-2</v>
      </c>
      <c r="BA48">
        <f>AVERAGE('Raw Values'!BG48:BI48)/'Average totals'!E48</f>
        <v>4.2943628576567805E-2</v>
      </c>
      <c r="BB48">
        <f>AVERAGE('Raw Values'!BH48:BJ48)/'Average totals'!F48</f>
        <v>7.6745255562539139E-2</v>
      </c>
      <c r="BC48">
        <f>AVERAGE('Raw Values'!BI48:BK48)/'Average totals'!G48</f>
        <v>7.5671739789928028E-2</v>
      </c>
      <c r="BD48">
        <f>AVERAGE('Raw Values'!BJ48:BL48)/'Average totals'!H48</f>
        <v>5.7493477783968454E-2</v>
      </c>
      <c r="BE48">
        <f>AVERAGE('Raw Values'!BK48:BM48)/'Average totals'!I48</f>
        <v>4.6888366032800582E-2</v>
      </c>
      <c r="BF48">
        <f>AVERAGE('Raw Values'!BL48:BN48)/'Average totals'!J48</f>
        <v>4.4647461616834368E-2</v>
      </c>
      <c r="BG48">
        <f>AVERAGE('Raw Values'!BM48:BO48)/'Average totals'!K48</f>
        <v>4.8530415054632903E-2</v>
      </c>
      <c r="BH48">
        <f>AVERAGE('Raw Values'!BN48:BP48)/'Average totals'!L48</f>
        <v>6.05836827366181E-2</v>
      </c>
      <c r="BI48">
        <f>AVERAGE('Raw Values'!BO48:BQ48)/'Average totals'!M48</f>
        <v>7.2664916958035147E-2</v>
      </c>
      <c r="BJ48">
        <f>AVERAGE('Raw Values'!BP48:BR48)/'Average totals'!N48</f>
        <v>7.9027583335977786E-2</v>
      </c>
      <c r="BK48">
        <f>AVERAGE('Raw Values'!BQ48:BS48)/'Average totals'!O48</f>
        <v>7.0570992524169332E-2</v>
      </c>
      <c r="BL48">
        <f>AVERAGE('Raw Values'!BR48:BT48)/'Average totals'!P48</f>
        <v>4.7882921678924419E-2</v>
      </c>
      <c r="BM48">
        <f>AVERAGE('Raw Values'!BS48:BU48)/'Average totals'!Q48</f>
        <v>3.40763862452724E-2</v>
      </c>
      <c r="BN48">
        <f>AVERAGE('Raw Values'!BV48:BX48)/'Average totals'!B48</f>
        <v>0</v>
      </c>
      <c r="BO48">
        <f>AVERAGE('Raw Values'!BW48:BY48)/'Average totals'!C48</f>
        <v>2.1015940128796527E-3</v>
      </c>
      <c r="BP48">
        <f>AVERAGE('Raw Values'!BX48:BZ48)/'Average totals'!D48</f>
        <v>3.0307193113395478E-3</v>
      </c>
      <c r="BQ48">
        <f>AVERAGE('Raw Values'!BY48:CA48)/'Average totals'!E48</f>
        <v>5.6031071089243855E-3</v>
      </c>
      <c r="BR48">
        <f>AVERAGE('Raw Values'!BZ48:CB48)/'Average totals'!F48</f>
        <v>5.7695013974581235E-3</v>
      </c>
      <c r="BS48">
        <f>AVERAGE('Raw Values'!CA48:CC48)/'Average totals'!G48</f>
        <v>5.9205862557978372E-3</v>
      </c>
      <c r="BT48">
        <f>AVERAGE('Raw Values'!CB48:CD48)/'Average totals'!H48</f>
        <v>3.4871187269241806E-3</v>
      </c>
      <c r="BU48">
        <f>AVERAGE('Raw Values'!CC48:CE48)/'Average totals'!I48</f>
        <v>3.3928897445873398E-3</v>
      </c>
      <c r="BV48">
        <f>AVERAGE('Raw Values'!CD48:CF48)/'Average totals'!J48</f>
        <v>1.0197505665088572E-2</v>
      </c>
      <c r="BW48">
        <f>AVERAGE('Raw Values'!CE48:CG48)/'Average totals'!K48</f>
        <v>3.3860918641052846E-2</v>
      </c>
      <c r="BX48">
        <f>AVERAGE('Raw Values'!CF48:CH48)/'Average totals'!L48</f>
        <v>7.0782916862533116E-2</v>
      </c>
      <c r="BY48">
        <f>AVERAGE('Raw Values'!CG48:CI48)/'Average totals'!M48</f>
        <v>9.742774873887726E-2</v>
      </c>
      <c r="BZ48">
        <f>AVERAGE('Raw Values'!CH48:CJ48)/'Average totals'!N48</f>
        <v>0.11203151080972115</v>
      </c>
      <c r="CA48">
        <f>AVERAGE('Raw Values'!CI48:CK48)/'Average totals'!O48</f>
        <v>0.12675123270623176</v>
      </c>
      <c r="CB48">
        <f>AVERAGE('Raw Values'!CJ48:CL48)/'Average totals'!P48</f>
        <v>0.14862708496649082</v>
      </c>
      <c r="CC48">
        <f>AVERAGE('Raw Values'!CK48:CM48)/'Average totals'!Q48</f>
        <v>0.16064887115786283</v>
      </c>
      <c r="CD48">
        <f>AVERAGE('Raw Values'!CN48:CP48)/'Average totals'!B48</f>
        <v>0</v>
      </c>
      <c r="CE48">
        <f>AVERAGE('Raw Values'!CO48:CQ48)/'Average totals'!C48</f>
        <v>0</v>
      </c>
      <c r="CF48">
        <f>AVERAGE('Raw Values'!CP48:CR48)/'Average totals'!D48</f>
        <v>0</v>
      </c>
      <c r="CG48">
        <f>AVERAGE('Raw Values'!CQ48:CS48)/'Average totals'!E48</f>
        <v>0</v>
      </c>
      <c r="CH48">
        <f>AVERAGE('Raw Values'!CR48:CT48)/'Average totals'!F48</f>
        <v>0</v>
      </c>
      <c r="CI48">
        <f>AVERAGE('Raw Values'!CS48:CU48)/'Average totals'!G48</f>
        <v>0</v>
      </c>
      <c r="CJ48">
        <f>AVERAGE('Raw Values'!CT48:CV48)/'Average totals'!H48</f>
        <v>0</v>
      </c>
      <c r="CK48">
        <f>AVERAGE('Raw Values'!CU48:CW48)/'Average totals'!I48</f>
        <v>0</v>
      </c>
      <c r="CL48">
        <f>AVERAGE('Raw Values'!CV48:CX48)/'Average totals'!J48</f>
        <v>0</v>
      </c>
      <c r="CM48">
        <f>AVERAGE('Raw Values'!CW48:CY48)/'Average totals'!K48</f>
        <v>0</v>
      </c>
      <c r="CN48">
        <f>AVERAGE('Raw Values'!CX48:CZ48)/'Average totals'!L48</f>
        <v>0</v>
      </c>
      <c r="CO48">
        <f>AVERAGE('Raw Values'!CY48:DA48)/'Average totals'!M48</f>
        <v>0</v>
      </c>
      <c r="CP48">
        <f>AVERAGE('Raw Values'!CZ48:DB48)/'Average totals'!N48</f>
        <v>0</v>
      </c>
      <c r="CQ48">
        <f>AVERAGE('Raw Values'!DA48:DC48)/'Average totals'!O48</f>
        <v>0</v>
      </c>
      <c r="CR48">
        <f>AVERAGE('Raw Values'!DB48:DD48)/'Average totals'!P48</f>
        <v>0</v>
      </c>
      <c r="CS48">
        <f>AVERAGE('Raw Values'!DC48:DE48)/'Average totals'!Q48</f>
        <v>0</v>
      </c>
      <c r="CT48">
        <f>AVERAGE('Raw Values'!DF48:DH48)/'Average totals'!B48</f>
        <v>0</v>
      </c>
      <c r="CU48">
        <f>AVERAGE('Raw Values'!DG48:DI48)/'Average totals'!C48</f>
        <v>2.7050870755993277E-3</v>
      </c>
      <c r="CV48">
        <f>AVERAGE('Raw Values'!DH48:DJ48)/'Average totals'!D48</f>
        <v>6.13858384477599E-3</v>
      </c>
      <c r="CW48">
        <f>AVERAGE('Raw Values'!DI48:DK48)/'Average totals'!E48</f>
        <v>1.1046294881774643E-2</v>
      </c>
      <c r="CX48">
        <f>AVERAGE('Raw Values'!DJ48:DL48)/'Average totals'!F48</f>
        <v>1.6024119222633203E-2</v>
      </c>
      <c r="CY48">
        <f>AVERAGE('Raw Values'!DK48:DM48)/'Average totals'!G48</f>
        <v>2.21819257377169E-2</v>
      </c>
      <c r="CZ48">
        <f>AVERAGE('Raw Values'!DL48:DN48)/'Average totals'!H48</f>
        <v>2.2490926190601272E-2</v>
      </c>
      <c r="DA48">
        <f>AVERAGE('Raw Values'!DM48:DO48)/'Average totals'!I48</f>
        <v>2.86782969252138E-2</v>
      </c>
      <c r="DB48">
        <f>AVERAGE('Raw Values'!DN48:DP48)/'Average totals'!J48</f>
        <v>2.3219181695221202E-2</v>
      </c>
      <c r="DC48">
        <f>AVERAGE('Raw Values'!DO48:DQ48)/'Average totals'!K48</f>
        <v>2.5102351634610432E-2</v>
      </c>
      <c r="DD48">
        <f>AVERAGE('Raw Values'!DP48:DR48)/'Average totals'!L48</f>
        <v>2.3211613243137374E-2</v>
      </c>
      <c r="DE48">
        <f>AVERAGE('Raw Values'!DQ48:DS48)/'Average totals'!M48</f>
        <v>2.5952756902977891E-2</v>
      </c>
      <c r="DF48">
        <f>AVERAGE('Raw Values'!DR48:DT48)/'Average totals'!N48</f>
        <v>1.9696741413942023E-2</v>
      </c>
      <c r="DG48">
        <f>AVERAGE('Raw Values'!DS48:DU48)/'Average totals'!O48</f>
        <v>1.0623201406405313E-2</v>
      </c>
      <c r="DH48">
        <f>AVERAGE('Raw Values'!DT48:DV48)/'Average totals'!P48</f>
        <v>2.893899688038235E-3</v>
      </c>
      <c r="DI48">
        <f>AVERAGE('Raw Values'!DU48:DW48)/'Average totals'!Q48</f>
        <v>1.6626066575921741E-3</v>
      </c>
      <c r="DJ48">
        <f>AVERAGE('Raw Values'!DX48:DZ48)/'Average totals'!B48</f>
        <v>6.8841754929490434E-2</v>
      </c>
      <c r="DK48">
        <f>AVERAGE('Raw Values'!DY48:EA48)/'Average totals'!C48</f>
        <v>5.0549580903524335E-2</v>
      </c>
      <c r="DL48">
        <f>AVERAGE('Raw Values'!DZ48:EB48)/'Average totals'!D48</f>
        <v>5.6728046648752389E-2</v>
      </c>
      <c r="DM48">
        <f>AVERAGE('Raw Values'!EA48:EC48)/'Average totals'!E48</f>
        <v>4.4382310968575096E-2</v>
      </c>
      <c r="DN48">
        <f>AVERAGE('Raw Values'!EB48:ED48)/'Average totals'!F48</f>
        <v>5.3404369132335677E-2</v>
      </c>
      <c r="DO48">
        <f>AVERAGE('Raw Values'!EC48:EE48)/'Average totals'!G48</f>
        <v>5.2663777660180329E-2</v>
      </c>
      <c r="DP48">
        <f>AVERAGE('Raw Values'!ED48:EF48)/'Average totals'!H48</f>
        <v>5.2145590337493677E-2</v>
      </c>
      <c r="DQ48">
        <f>AVERAGE('Raw Values'!EE48:EG48)/'Average totals'!I48</f>
        <v>4.9255590185381025E-2</v>
      </c>
      <c r="DR48">
        <f>AVERAGE('Raw Values'!EF48:EH48)/'Average totals'!J48</f>
        <v>4.9264860327810724E-2</v>
      </c>
      <c r="DS48">
        <f>AVERAGE('Raw Values'!EG48:EI48)/'Average totals'!K48</f>
        <v>5.0089374340392026E-2</v>
      </c>
      <c r="DT48">
        <f>AVERAGE('Raw Values'!EH48:EJ48)/'Average totals'!L48</f>
        <v>5.0916356295473329E-2</v>
      </c>
      <c r="DU48">
        <f>AVERAGE('Raw Values'!EI48:EK48)/'Average totals'!M48</f>
        <v>4.7342232391597211E-2</v>
      </c>
      <c r="DV48">
        <f>AVERAGE('Raw Values'!EJ48:EL48)/'Average totals'!N48</f>
        <v>4.3329885864667878E-2</v>
      </c>
      <c r="DW48">
        <f>AVERAGE('Raw Values'!EK48:EM48)/'Average totals'!O48</f>
        <v>4.0873042066098493E-2</v>
      </c>
      <c r="DX48">
        <f>AVERAGE('Raw Values'!EL48:EN48)/'Average totals'!P48</f>
        <v>4.3442942126945897E-2</v>
      </c>
      <c r="DY48">
        <f>AVERAGE('Raw Values'!EM48:EO48)/'Average totals'!Q48</f>
        <v>4.8330436117910866E-2</v>
      </c>
      <c r="DZ48">
        <f>AVERAGE('Raw Values'!EP48:ER48)/'Average totals'!B48</f>
        <v>0</v>
      </c>
      <c r="EA48">
        <f>AVERAGE('Raw Values'!EQ48:ES48)/'Average totals'!C48</f>
        <v>0</v>
      </c>
      <c r="EB48">
        <f>AVERAGE('Raw Values'!ER48:ET48)/'Average totals'!D48</f>
        <v>0</v>
      </c>
      <c r="EC48">
        <f>AVERAGE('Raw Values'!ES48:EU48)/'Average totals'!E48</f>
        <v>0</v>
      </c>
      <c r="ED48">
        <f>AVERAGE('Raw Values'!ET48:EV48)/'Average totals'!F48</f>
        <v>0</v>
      </c>
      <c r="EE48">
        <f>AVERAGE('Raw Values'!EU48:EW48)/'Average totals'!G48</f>
        <v>0</v>
      </c>
      <c r="EF48">
        <f>AVERAGE('Raw Values'!EV48:EX48)/'Average totals'!H48</f>
        <v>0</v>
      </c>
      <c r="EG48">
        <f>AVERAGE('Raw Values'!EW48:EY48)/'Average totals'!I48</f>
        <v>0</v>
      </c>
      <c r="EH48">
        <f>AVERAGE('Raw Values'!EX48:EZ48)/'Average totals'!J48</f>
        <v>0</v>
      </c>
      <c r="EI48">
        <f>AVERAGE('Raw Values'!EY48:FA48)/'Average totals'!K48</f>
        <v>0</v>
      </c>
      <c r="EJ48">
        <f>AVERAGE('Raw Values'!EZ48:FB48)/'Average totals'!L48</f>
        <v>0</v>
      </c>
      <c r="EK48">
        <f>AVERAGE('Raw Values'!FA48:FC48)/'Average totals'!M48</f>
        <v>0</v>
      </c>
      <c r="EL48">
        <f>AVERAGE('Raw Values'!FB48:FD48)/'Average totals'!N48</f>
        <v>0</v>
      </c>
      <c r="EM48">
        <f>AVERAGE('Raw Values'!FC48:FE48)/'Average totals'!O48</f>
        <v>0</v>
      </c>
      <c r="EN48">
        <f>AVERAGE('Raw Values'!FD48:FF48)/'Average totals'!P48</f>
        <v>0</v>
      </c>
      <c r="EO48">
        <f>AVERAGE('Raw Values'!FE48:FG48)/'Average totals'!Q48</f>
        <v>0</v>
      </c>
      <c r="EP48">
        <f>AVERAGE('Raw Values'!FH48:FJ48)/'Average totals'!B48</f>
        <v>0.18253184267933911</v>
      </c>
      <c r="EQ48">
        <f>AVERAGE('Raw Values'!FI48:FK48)/'Average totals'!C48</f>
        <v>0.20711584619595547</v>
      </c>
      <c r="ER48">
        <f>AVERAGE('Raw Values'!FJ48:FL48)/'Average totals'!D48</f>
        <v>0.20483152562174348</v>
      </c>
      <c r="ES48">
        <f>AVERAGE('Raw Values'!FK48:FM48)/'Average totals'!E48</f>
        <v>0.22207607265080825</v>
      </c>
      <c r="ET48">
        <f>AVERAGE('Raw Values'!FL48:FN48)/'Average totals'!F48</f>
        <v>0.24406770708018313</v>
      </c>
      <c r="EU48">
        <f>AVERAGE('Raw Values'!FM48:FO48)/'Average totals'!G48</f>
        <v>0.26042898421814342</v>
      </c>
      <c r="EV48">
        <f>AVERAGE('Raw Values'!FN48:FP48)/'Average totals'!H48</f>
        <v>0.25315547090842083</v>
      </c>
      <c r="EW48">
        <f>AVERAGE('Raw Values'!FO48:FQ48)/'Average totals'!I48</f>
        <v>0.21341743443454481</v>
      </c>
      <c r="EX48">
        <f>AVERAGE('Raw Values'!FP48:FR48)/'Average totals'!J48</f>
        <v>0.22613233733501642</v>
      </c>
      <c r="EY48">
        <f>AVERAGE('Raw Values'!FQ48:FS48)/'Average totals'!K48</f>
        <v>0.23980342773699401</v>
      </c>
      <c r="EZ48">
        <f>AVERAGE('Raw Values'!FR48:FT48)/'Average totals'!L48</f>
        <v>0.26652869501604409</v>
      </c>
      <c r="FA48">
        <f>AVERAGE('Raw Values'!FS48:FU48)/'Average totals'!M48</f>
        <v>0.21174898491984623</v>
      </c>
      <c r="FB48">
        <f>AVERAGE('Raw Values'!FT48:FV48)/'Average totals'!N48</f>
        <v>0.20016283227743709</v>
      </c>
      <c r="FC48">
        <f>AVERAGE('Raw Values'!FU48:FW48)/'Average totals'!O48</f>
        <v>0.19021687257398279</v>
      </c>
      <c r="FD48">
        <f>AVERAGE('Raw Values'!FV48:FX48)/'Average totals'!P48</f>
        <v>0.20221234012678418</v>
      </c>
      <c r="FE48">
        <f>AVERAGE('Raw Values'!FW48:FY48)/'Average totals'!Q48</f>
        <v>0.20681263986908796</v>
      </c>
    </row>
    <row r="49" spans="1:161" x14ac:dyDescent="0.2">
      <c r="A49" t="str">
        <f>'1997_totals_newvars'!A49</f>
        <v>WASHINGTON</v>
      </c>
      <c r="B49">
        <f>AVERAGE('Raw Values'!B49:D49)/'Average totals'!B49</f>
        <v>9.1214962402437358E-2</v>
      </c>
      <c r="C49">
        <f>AVERAGE('Raw Values'!C49:E49)/'Average totals'!C49</f>
        <v>8.528968044198651E-2</v>
      </c>
      <c r="D49">
        <f>AVERAGE('Raw Values'!D49:F49)/'Average totals'!D49</f>
        <v>7.6031286273470805E-2</v>
      </c>
      <c r="E49">
        <f>AVERAGE('Raw Values'!E49:G49)/'Average totals'!E49</f>
        <v>6.8197296601408136E-2</v>
      </c>
      <c r="F49">
        <f>AVERAGE('Raw Values'!F49:H49)/'Average totals'!F49</f>
        <v>6.8421949509253038E-2</v>
      </c>
      <c r="G49">
        <f>AVERAGE('Raw Values'!G49:I49)/'Average totals'!G49</f>
        <v>7.1112658378828006E-2</v>
      </c>
      <c r="H49">
        <f>AVERAGE('Raw Values'!H49:J49)/'Average totals'!H49</f>
        <v>7.2768825753601732E-2</v>
      </c>
      <c r="I49">
        <f>AVERAGE('Raw Values'!I49:K49)/'Average totals'!I49</f>
        <v>6.8909031911760454E-2</v>
      </c>
      <c r="J49">
        <f>AVERAGE('Raw Values'!J49:L49)/'Average totals'!J49</f>
        <v>7.211085459667857E-2</v>
      </c>
      <c r="K49">
        <f>AVERAGE('Raw Values'!K49:M49)/'Average totals'!K49</f>
        <v>7.5639697565011266E-2</v>
      </c>
      <c r="L49">
        <f>AVERAGE('Raw Values'!L49:N49)/'Average totals'!L49</f>
        <v>5.7707776007937153E-2</v>
      </c>
      <c r="M49">
        <f>AVERAGE('Raw Values'!M49:O49)/'Average totals'!M49</f>
        <v>4.3789079205499883E-2</v>
      </c>
      <c r="N49">
        <f>AVERAGE('Raw Values'!N49:P49)/'Average totals'!N49</f>
        <v>3.4613266238937929E-2</v>
      </c>
      <c r="O49">
        <f>AVERAGE('Raw Values'!O49:Q49)/'Average totals'!O49</f>
        <v>3.9966542321410392E-2</v>
      </c>
      <c r="P49">
        <f>AVERAGE('Raw Values'!P49:R49)/'Average totals'!P49</f>
        <v>5.077244937796984E-2</v>
      </c>
      <c r="Q49">
        <f>AVERAGE('Raw Values'!Q49:S49)/'Average totals'!Q49</f>
        <v>6.2390313889896833E-2</v>
      </c>
      <c r="R49">
        <f>AVERAGE('Raw Values'!T49:V49)/'Average totals'!B49</f>
        <v>0.66047170329138172</v>
      </c>
      <c r="S49">
        <f>AVERAGE('Raw Values'!U49:W49)/'Average totals'!C49</f>
        <v>0.5577036648885888</v>
      </c>
      <c r="T49">
        <f>AVERAGE('Raw Values'!V49:X49)/'Average totals'!D49</f>
        <v>0.44933312007207127</v>
      </c>
      <c r="U49">
        <f>AVERAGE('Raw Values'!W49:Y49)/'Average totals'!E49</f>
        <v>0.40993910432613856</v>
      </c>
      <c r="V49">
        <f>AVERAGE('Raw Values'!X49:Z49)/'Average totals'!F49</f>
        <v>0.38479187239611456</v>
      </c>
      <c r="W49">
        <f>AVERAGE('Raw Values'!Y49:AA49)/'Average totals'!G49</f>
        <v>0.41519293196026186</v>
      </c>
      <c r="X49">
        <f>AVERAGE('Raw Values'!Z49:AB49)/'Average totals'!H49</f>
        <v>0.42212569895663138</v>
      </c>
      <c r="Y49">
        <f>AVERAGE('Raw Values'!AA49:AC49)/'Average totals'!I49</f>
        <v>0.41747926361122917</v>
      </c>
      <c r="Z49">
        <f>AVERAGE('Raw Values'!AB49:AD49)/'Average totals'!J49</f>
        <v>0.38477976349204041</v>
      </c>
      <c r="AA49">
        <f>AVERAGE('Raw Values'!AC49:AE49)/'Average totals'!K49</f>
        <v>0.35659986674472044</v>
      </c>
      <c r="AB49">
        <f>AVERAGE('Raw Values'!AD49:AF49)/'Average totals'!L49</f>
        <v>0.2739160492363516</v>
      </c>
      <c r="AC49">
        <f>AVERAGE('Raw Values'!AE49:AG49)/'Average totals'!M49</f>
        <v>0.23916128072703707</v>
      </c>
      <c r="AD49">
        <f>AVERAGE('Raw Values'!AF49:AH49)/'Average totals'!N49</f>
        <v>0.22805225576581992</v>
      </c>
      <c r="AE49">
        <f>AVERAGE('Raw Values'!AG49:AI49)/'Average totals'!O49</f>
        <v>0.23804579888435853</v>
      </c>
      <c r="AF49">
        <f>AVERAGE('Raw Values'!AH49:AJ49)/'Average totals'!P49</f>
        <v>0.24142216416952958</v>
      </c>
      <c r="AG49">
        <f>AVERAGE('Raw Values'!AI49:AK49)/'Average totals'!Q49</f>
        <v>0.21554311671216422</v>
      </c>
      <c r="AH49">
        <f>AVERAGE('Raw Values'!AL49:AN49)/'Average totals'!B49</f>
        <v>0.1292354012828173</v>
      </c>
      <c r="AI49">
        <f>AVERAGE('Raw Values'!AM49:AO49)/'Average totals'!C49</f>
        <v>0.18244986077355418</v>
      </c>
      <c r="AJ49">
        <f>AVERAGE('Raw Values'!AN49:AP49)/'Average totals'!D49</f>
        <v>0.24069467585886495</v>
      </c>
      <c r="AK49">
        <f>AVERAGE('Raw Values'!AO49:AQ49)/'Average totals'!E49</f>
        <v>0.26331375110194682</v>
      </c>
      <c r="AL49">
        <f>AVERAGE('Raw Values'!AP49:AR49)/'Average totals'!F49</f>
        <v>0.29455357493997875</v>
      </c>
      <c r="AM49">
        <f>AVERAGE('Raw Values'!AQ49:AS49)/'Average totals'!G49</f>
        <v>0.28429492386134175</v>
      </c>
      <c r="AN49">
        <f>AVERAGE('Raw Values'!AR49:AT49)/'Average totals'!H49</f>
        <v>0.27195828501055469</v>
      </c>
      <c r="AO49">
        <f>AVERAGE('Raw Values'!AS49:AU49)/'Average totals'!I49</f>
        <v>0.24962608856564422</v>
      </c>
      <c r="AP49">
        <f>AVERAGE('Raw Values'!AT49:AV49)/'Average totals'!J49</f>
        <v>0.24737369698703263</v>
      </c>
      <c r="AQ49">
        <f>AVERAGE('Raw Values'!AU49:AW49)/'Average totals'!K49</f>
        <v>0.2178658069455654</v>
      </c>
      <c r="AR49">
        <f>AVERAGE('Raw Values'!AV49:AX49)/'Average totals'!L49</f>
        <v>0.17269668836624602</v>
      </c>
      <c r="AS49">
        <f>AVERAGE('Raw Values'!AW49:AY49)/'Average totals'!M49</f>
        <v>0.14501452773986023</v>
      </c>
      <c r="AT49">
        <f>AVERAGE('Raw Values'!AX49:AZ49)/'Average totals'!N49</f>
        <v>0.14389484505746156</v>
      </c>
      <c r="AU49">
        <f>AVERAGE('Raw Values'!AY49:BA49)/'Average totals'!O49</f>
        <v>0.13902512642640549</v>
      </c>
      <c r="AV49">
        <f>AVERAGE('Raw Values'!AZ49:BB49)/'Average totals'!P49</f>
        <v>0.14597920516195831</v>
      </c>
      <c r="AW49">
        <f>AVERAGE('Raw Values'!BA49:BC49)/'Average totals'!Q49</f>
        <v>0.14291489984712408</v>
      </c>
      <c r="AX49">
        <f>AVERAGE('Raw Values'!BD49:BF49)/'Average totals'!B49</f>
        <v>7.8222595031845296E-2</v>
      </c>
      <c r="AY49">
        <f>AVERAGE('Raw Values'!BE49:BG49)/'Average totals'!C49</f>
        <v>3.8219960482442389E-2</v>
      </c>
      <c r="AZ49">
        <f>AVERAGE('Raw Values'!BF49:BH49)/'Average totals'!D49</f>
        <v>2.0043560776845666E-2</v>
      </c>
      <c r="BA49">
        <f>AVERAGE('Raw Values'!BG49:BI49)/'Average totals'!E49</f>
        <v>-1.135659944376651E-2</v>
      </c>
      <c r="BB49">
        <f>AVERAGE('Raw Values'!BH49:BJ49)/'Average totals'!F49</f>
        <v>6.9774434887135278E-3</v>
      </c>
      <c r="BC49">
        <f>AVERAGE('Raw Values'!BI49:BK49)/'Average totals'!G49</f>
        <v>4.7513907476083722E-3</v>
      </c>
      <c r="BD49">
        <f>AVERAGE('Raw Values'!BJ49:BL49)/'Average totals'!H49</f>
        <v>1.7657873081234458E-2</v>
      </c>
      <c r="BE49">
        <f>AVERAGE('Raw Values'!BK49:BM49)/'Average totals'!I49</f>
        <v>1.9258884751843532E-2</v>
      </c>
      <c r="BF49">
        <f>AVERAGE('Raw Values'!BL49:BN49)/'Average totals'!J49</f>
        <v>1.730917065598904E-2</v>
      </c>
      <c r="BG49">
        <f>AVERAGE('Raw Values'!BM49:BO49)/'Average totals'!K49</f>
        <v>1.4410098492776123E-2</v>
      </c>
      <c r="BH49">
        <f>AVERAGE('Raw Values'!BN49:BP49)/'Average totals'!L49</f>
        <v>0.19233563154735273</v>
      </c>
      <c r="BI49">
        <f>AVERAGE('Raw Values'!BO49:BQ49)/'Average totals'!M49</f>
        <v>0.28742804088145119</v>
      </c>
      <c r="BJ49">
        <f>AVERAGE('Raw Values'!BP49:BR49)/'Average totals'!N49</f>
        <v>0.31498546214682466</v>
      </c>
      <c r="BK49">
        <f>AVERAGE('Raw Values'!BQ49:BS49)/'Average totals'!O49</f>
        <v>0.27074754220083025</v>
      </c>
      <c r="BL49">
        <f>AVERAGE('Raw Values'!BR49:BT49)/'Average totals'!P49</f>
        <v>0.19647919962934013</v>
      </c>
      <c r="BM49">
        <f>AVERAGE('Raw Values'!BS49:BU49)/'Average totals'!Q49</f>
        <v>0.17791539172719625</v>
      </c>
      <c r="BN49">
        <f>AVERAGE('Raw Values'!BV49:BX49)/'Average totals'!B49</f>
        <v>0</v>
      </c>
      <c r="BO49">
        <f>AVERAGE('Raw Values'!BW49:BY49)/'Average totals'!C49</f>
        <v>1.3466095328325104E-4</v>
      </c>
      <c r="BP49">
        <f>AVERAGE('Raw Values'!BX49:BZ49)/'Average totals'!D49</f>
        <v>1.6029798829485758E-3</v>
      </c>
      <c r="BQ49">
        <f>AVERAGE('Raw Values'!BY49:CA49)/'Average totals'!E49</f>
        <v>3.0659180874421819E-3</v>
      </c>
      <c r="BR49">
        <f>AVERAGE('Raw Values'!BZ49:CB49)/'Average totals'!F49</f>
        <v>3.6725556113374217E-3</v>
      </c>
      <c r="BS49">
        <f>AVERAGE('Raw Values'!CA49:CC49)/'Average totals'!G49</f>
        <v>2.3792972869817876E-3</v>
      </c>
      <c r="BT49">
        <f>AVERAGE('Raw Values'!CB49:CD49)/'Average totals'!H49</f>
        <v>8.4131270003130331E-4</v>
      </c>
      <c r="BU49">
        <f>AVERAGE('Raw Values'!CC49:CE49)/'Average totals'!I49</f>
        <v>0</v>
      </c>
      <c r="BV49">
        <f>AVERAGE('Raw Values'!CD49:CF49)/'Average totals'!J49</f>
        <v>0</v>
      </c>
      <c r="BW49">
        <f>AVERAGE('Raw Values'!CE49:CG49)/'Average totals'!K49</f>
        <v>7.99725800855174E-2</v>
      </c>
      <c r="BX49">
        <f>AVERAGE('Raw Values'!CF49:CH49)/'Average totals'!L49</f>
        <v>0.12630677447311045</v>
      </c>
      <c r="BY49">
        <f>AVERAGE('Raw Values'!CG49:CI49)/'Average totals'!M49</f>
        <v>0.15285065805375253</v>
      </c>
      <c r="BZ49">
        <f>AVERAGE('Raw Values'!CH49:CJ49)/'Average totals'!N49</f>
        <v>0.14978596555141985</v>
      </c>
      <c r="CA49">
        <f>AVERAGE('Raw Values'!CI49:CK49)/'Average totals'!O49</f>
        <v>0.15440961398408415</v>
      </c>
      <c r="CB49">
        <f>AVERAGE('Raw Values'!CJ49:CL49)/'Average totals'!P49</f>
        <v>0.16681253428756407</v>
      </c>
      <c r="CC49">
        <f>AVERAGE('Raw Values'!CK49:CM49)/'Average totals'!Q49</f>
        <v>0.17452484229239568</v>
      </c>
      <c r="CD49">
        <f>AVERAGE('Raw Values'!CN49:CP49)/'Average totals'!B49</f>
        <v>0</v>
      </c>
      <c r="CE49">
        <f>AVERAGE('Raw Values'!CO49:CQ49)/'Average totals'!C49</f>
        <v>1.8251893741834602E-2</v>
      </c>
      <c r="CF49">
        <f>AVERAGE('Raw Values'!CP49:CR49)/'Average totals'!D49</f>
        <v>1.8068592031589302E-2</v>
      </c>
      <c r="CG49">
        <f>AVERAGE('Raw Values'!CQ49:CS49)/'Average totals'!E49</f>
        <v>3.3427632023513926E-2</v>
      </c>
      <c r="CH49">
        <f>AVERAGE('Raw Values'!CR49:CT49)/'Average totals'!F49</f>
        <v>2.5261193986301372E-2</v>
      </c>
      <c r="CI49">
        <f>AVERAGE('Raw Values'!CS49:CU49)/'Average totals'!G49</f>
        <v>3.3185905742948982E-2</v>
      </c>
      <c r="CJ49">
        <f>AVERAGE('Raw Values'!CT49:CV49)/'Average totals'!H49</f>
        <v>3.0784844681234016E-2</v>
      </c>
      <c r="CK49">
        <f>AVERAGE('Raw Values'!CU49:CW49)/'Average totals'!I49</f>
        <v>2.8404032526923133E-2</v>
      </c>
      <c r="CL49">
        <f>AVERAGE('Raw Values'!CV49:CX49)/'Average totals'!J49</f>
        <v>2.8017832345613541E-2</v>
      </c>
      <c r="CM49">
        <f>AVERAGE('Raw Values'!CW49:CY49)/'Average totals'!K49</f>
        <v>1.8187206025774533E-2</v>
      </c>
      <c r="CN49">
        <f>AVERAGE('Raw Values'!CX49:CZ49)/'Average totals'!L49</f>
        <v>1.6559443040193036E-2</v>
      </c>
      <c r="CO49">
        <f>AVERAGE('Raw Values'!CY49:DA49)/'Average totals'!M49</f>
        <v>1.3408647527861573E-2</v>
      </c>
      <c r="CP49">
        <f>AVERAGE('Raw Values'!CZ49:DB49)/'Average totals'!N49</f>
        <v>1.2738549428888584E-2</v>
      </c>
      <c r="CQ49">
        <f>AVERAGE('Raw Values'!DA49:DC49)/'Average totals'!O49</f>
        <v>1.3131496174865141E-2</v>
      </c>
      <c r="CR49">
        <f>AVERAGE('Raw Values'!DB49:DD49)/'Average totals'!P49</f>
        <v>1.3690219601925548E-2</v>
      </c>
      <c r="CS49">
        <f>AVERAGE('Raw Values'!DC49:DE49)/'Average totals'!Q49</f>
        <v>1.4602030144901112E-2</v>
      </c>
      <c r="CT49">
        <f>AVERAGE('Raw Values'!DF49:DH49)/'Average totals'!B49</f>
        <v>0</v>
      </c>
      <c r="CU49">
        <f>AVERAGE('Raw Values'!DG49:DI49)/'Average totals'!C49</f>
        <v>2.5255458248461698E-3</v>
      </c>
      <c r="CV49">
        <f>AVERAGE('Raw Values'!DH49:DJ49)/'Average totals'!D49</f>
        <v>4.3274969697496514E-3</v>
      </c>
      <c r="CW49">
        <f>AVERAGE('Raw Values'!DI49:DK49)/'Average totals'!E49</f>
        <v>6.4610480828616087E-3</v>
      </c>
      <c r="CX49">
        <f>AVERAGE('Raw Values'!DJ49:DL49)/'Average totals'!F49</f>
        <v>6.6658085037864263E-3</v>
      </c>
      <c r="CY49">
        <f>AVERAGE('Raw Values'!DK49:DM49)/'Average totals'!G49</f>
        <v>8.4830703323695231E-3</v>
      </c>
      <c r="CZ49">
        <f>AVERAGE('Raw Values'!DL49:DN49)/'Average totals'!H49</f>
        <v>1.0659636791748606E-2</v>
      </c>
      <c r="DA49">
        <f>AVERAGE('Raw Values'!DM49:DO49)/'Average totals'!I49</f>
        <v>1.303864062404933E-2</v>
      </c>
      <c r="DB49">
        <f>AVERAGE('Raw Values'!DN49:DP49)/'Average totals'!J49</f>
        <v>1.4928447537945441E-2</v>
      </c>
      <c r="DC49">
        <f>AVERAGE('Raw Values'!DO49:DQ49)/'Average totals'!K49</f>
        <v>1.4429880448811281E-2</v>
      </c>
      <c r="DD49">
        <f>AVERAGE('Raw Values'!DP49:DR49)/'Average totals'!L49</f>
        <v>1.4398079986994463E-2</v>
      </c>
      <c r="DE49">
        <f>AVERAGE('Raw Values'!DQ49:DS49)/'Average totals'!M49</f>
        <v>1.7043706323461531E-2</v>
      </c>
      <c r="DF49">
        <f>AVERAGE('Raw Values'!DR49:DT49)/'Average totals'!N49</f>
        <v>2.0970600914780299E-2</v>
      </c>
      <c r="DG49">
        <f>AVERAGE('Raw Values'!DS49:DU49)/'Average totals'!O49</f>
        <v>2.7665076722177016E-2</v>
      </c>
      <c r="DH49">
        <f>AVERAGE('Raw Values'!DT49:DV49)/'Average totals'!P49</f>
        <v>3.1670050045247748E-2</v>
      </c>
      <c r="DI49">
        <f>AVERAGE('Raw Values'!DU49:DW49)/'Average totals'!Q49</f>
        <v>3.2456819056189967E-2</v>
      </c>
      <c r="DJ49">
        <f>AVERAGE('Raw Values'!DX49:DZ49)/'Average totals'!B49</f>
        <v>0</v>
      </c>
      <c r="DK49">
        <f>AVERAGE('Raw Values'!DY49:EA49)/'Average totals'!C49</f>
        <v>1.3720577631129495E-2</v>
      </c>
      <c r="DL49">
        <f>AVERAGE('Raw Values'!DZ49:EB49)/'Average totals'!D49</f>
        <v>2.8001583927359772E-2</v>
      </c>
      <c r="DM49">
        <f>AVERAGE('Raw Values'!EA49:EC49)/'Average totals'!E49</f>
        <v>3.1414317429686964E-2</v>
      </c>
      <c r="DN49">
        <f>AVERAGE('Raw Values'!EB49:ED49)/'Average totals'!F49</f>
        <v>2.3629675415072181E-2</v>
      </c>
      <c r="DO49">
        <f>AVERAGE('Raw Values'!EC49:EE49)/'Average totals'!G49</f>
        <v>1.4850518521180106E-2</v>
      </c>
      <c r="DP49">
        <f>AVERAGE('Raw Values'!ED49:EF49)/'Average totals'!H49</f>
        <v>1.433772055710069E-2</v>
      </c>
      <c r="DQ49">
        <f>AVERAGE('Raw Values'!EE49:EG49)/'Average totals'!I49</f>
        <v>1.3599111152485414E-2</v>
      </c>
      <c r="DR49">
        <f>AVERAGE('Raw Values'!EF49:EH49)/'Average totals'!J49</f>
        <v>1.1846296592026824E-2</v>
      </c>
      <c r="DS49">
        <f>AVERAGE('Raw Values'!EG49:EI49)/'Average totals'!K49</f>
        <v>1.1690098714950484E-2</v>
      </c>
      <c r="DT49">
        <f>AVERAGE('Raw Values'!EH49:EJ49)/'Average totals'!L49</f>
        <v>8.2701414306906706E-3</v>
      </c>
      <c r="DU49">
        <f>AVERAGE('Raw Values'!EI49:EK49)/'Average totals'!M49</f>
        <v>6.6437718800861807E-3</v>
      </c>
      <c r="DV49">
        <f>AVERAGE('Raw Values'!EJ49:EL49)/'Average totals'!N49</f>
        <v>6.3254573066794289E-3</v>
      </c>
      <c r="DW49">
        <f>AVERAGE('Raw Values'!EK49:EM49)/'Average totals'!O49</f>
        <v>6.772469731559521E-3</v>
      </c>
      <c r="DX49">
        <f>AVERAGE('Raw Values'!EL49:EN49)/'Average totals'!P49</f>
        <v>7.2648329218839335E-3</v>
      </c>
      <c r="DY49">
        <f>AVERAGE('Raw Values'!EM49:EO49)/'Average totals'!Q49</f>
        <v>6.2398743102987202E-3</v>
      </c>
      <c r="DZ49">
        <f>AVERAGE('Raw Values'!EP49:ER49)/'Average totals'!B49</f>
        <v>0</v>
      </c>
      <c r="EA49">
        <f>AVERAGE('Raw Values'!EQ49:ES49)/'Average totals'!C49</f>
        <v>0</v>
      </c>
      <c r="EB49">
        <f>AVERAGE('Raw Values'!ER49:ET49)/'Average totals'!D49</f>
        <v>0</v>
      </c>
      <c r="EC49">
        <f>AVERAGE('Raw Values'!ES49:EU49)/'Average totals'!E49</f>
        <v>0</v>
      </c>
      <c r="ED49">
        <f>AVERAGE('Raw Values'!ET49:EV49)/'Average totals'!F49</f>
        <v>0</v>
      </c>
      <c r="EE49">
        <f>AVERAGE('Raw Values'!EU49:EW49)/'Average totals'!G49</f>
        <v>0</v>
      </c>
      <c r="EF49">
        <f>AVERAGE('Raw Values'!EV49:EX49)/'Average totals'!H49</f>
        <v>0</v>
      </c>
      <c r="EG49">
        <f>AVERAGE('Raw Values'!EW49:EY49)/'Average totals'!I49</f>
        <v>0</v>
      </c>
      <c r="EH49">
        <f>AVERAGE('Raw Values'!EX49:EZ49)/'Average totals'!J49</f>
        <v>0</v>
      </c>
      <c r="EI49">
        <f>AVERAGE('Raw Values'!EY49:FA49)/'Average totals'!K49</f>
        <v>0</v>
      </c>
      <c r="EJ49">
        <f>AVERAGE('Raw Values'!EZ49:FB49)/'Average totals'!L49</f>
        <v>0</v>
      </c>
      <c r="EK49">
        <f>AVERAGE('Raw Values'!FA49:FC49)/'Average totals'!M49</f>
        <v>0</v>
      </c>
      <c r="EL49">
        <f>AVERAGE('Raw Values'!FB49:FD49)/'Average totals'!N49</f>
        <v>0</v>
      </c>
      <c r="EM49">
        <f>AVERAGE('Raw Values'!FC49:FE49)/'Average totals'!O49</f>
        <v>0</v>
      </c>
      <c r="EN49">
        <f>AVERAGE('Raw Values'!FD49:FF49)/'Average totals'!P49</f>
        <v>0</v>
      </c>
      <c r="EO49">
        <f>AVERAGE('Raw Values'!FE49:FG49)/'Average totals'!Q49</f>
        <v>0</v>
      </c>
      <c r="EP49">
        <f>AVERAGE('Raw Values'!FH49:FJ49)/'Average totals'!B49</f>
        <v>4.0855337991518414E-2</v>
      </c>
      <c r="EQ49">
        <f>AVERAGE('Raw Values'!FI49:FK49)/'Average totals'!C49</f>
        <v>0.10170415526233451</v>
      </c>
      <c r="ER49">
        <f>AVERAGE('Raw Values'!FJ49:FL49)/'Average totals'!D49</f>
        <v>0.16189670420709998</v>
      </c>
      <c r="ES49">
        <f>AVERAGE('Raw Values'!FK49:FM49)/'Average totals'!E49</f>
        <v>0.19553753179076841</v>
      </c>
      <c r="ET49">
        <f>AVERAGE('Raw Values'!FL49:FN49)/'Average totals'!F49</f>
        <v>0.18602592614944269</v>
      </c>
      <c r="EU49">
        <f>AVERAGE('Raw Values'!FM49:FO49)/'Average totals'!G49</f>
        <v>0.16574930316847952</v>
      </c>
      <c r="EV49">
        <f>AVERAGE('Raw Values'!FN49:FP49)/'Average totals'!H49</f>
        <v>0.15886580246786303</v>
      </c>
      <c r="EW49">
        <f>AVERAGE('Raw Values'!FO49:FQ49)/'Average totals'!I49</f>
        <v>0.18968494685606466</v>
      </c>
      <c r="EX49">
        <f>AVERAGE('Raw Values'!FP49:FR49)/'Average totals'!J49</f>
        <v>0.22363393779267354</v>
      </c>
      <c r="EY49">
        <f>AVERAGE('Raw Values'!FQ49:FS49)/'Average totals'!K49</f>
        <v>0.21120476497687302</v>
      </c>
      <c r="EZ49">
        <f>AVERAGE('Raw Values'!FR49:FT49)/'Average totals'!L49</f>
        <v>0.13780941591112386</v>
      </c>
      <c r="FA49">
        <f>AVERAGE('Raw Values'!FS49:FU49)/'Average totals'!M49</f>
        <v>9.4660287660989675E-2</v>
      </c>
      <c r="FB49">
        <f>AVERAGE('Raw Values'!FT49:FV49)/'Average totals'!N49</f>
        <v>8.8633597589187846E-2</v>
      </c>
      <c r="FC49">
        <f>AVERAGE('Raw Values'!FU49:FW49)/'Average totals'!O49</f>
        <v>0.11023633355430949</v>
      </c>
      <c r="FD49">
        <f>AVERAGE('Raw Values'!FV49:FX49)/'Average totals'!P49</f>
        <v>0.14590934480458084</v>
      </c>
      <c r="FE49">
        <f>AVERAGE('Raw Values'!FW49:FY49)/'Average totals'!Q49</f>
        <v>0.17341271201983313</v>
      </c>
    </row>
    <row r="50" spans="1:161" x14ac:dyDescent="0.2">
      <c r="A50" t="str">
        <f>'1997_totals_newvars'!A50</f>
        <v>WEST VIRGINIA</v>
      </c>
      <c r="B50">
        <f>AVERAGE('Raw Values'!B50:D50)/'Average totals'!B50</f>
        <v>0.20410071391520632</v>
      </c>
      <c r="C50">
        <f>AVERAGE('Raw Values'!C50:E50)/'Average totals'!C50</f>
        <v>0.18847633742273337</v>
      </c>
      <c r="D50">
        <f>AVERAGE('Raw Values'!D50:F50)/'Average totals'!D50</f>
        <v>0.14628289649704954</v>
      </c>
      <c r="E50">
        <f>AVERAGE('Raw Values'!E50:G50)/'Average totals'!E50</f>
        <v>0.11501820628538441</v>
      </c>
      <c r="F50">
        <f>AVERAGE('Raw Values'!F50:H50)/'Average totals'!F50</f>
        <v>0.11944390683928505</v>
      </c>
      <c r="G50">
        <f>AVERAGE('Raw Values'!G50:I50)/'Average totals'!G50</f>
        <v>0.13874290481624765</v>
      </c>
      <c r="H50">
        <f>AVERAGE('Raw Values'!H50:J50)/'Average totals'!H50</f>
        <v>0.16436555608189476</v>
      </c>
      <c r="I50">
        <f>AVERAGE('Raw Values'!I50:K50)/'Average totals'!I50</f>
        <v>0.17975675046769765</v>
      </c>
      <c r="J50">
        <f>AVERAGE('Raw Values'!J50:L50)/'Average totals'!J50</f>
        <v>0.20054456247233254</v>
      </c>
      <c r="K50">
        <f>AVERAGE('Raw Values'!K50:M50)/'Average totals'!K50</f>
        <v>0.20806055964419368</v>
      </c>
      <c r="L50">
        <f>AVERAGE('Raw Values'!L50:N50)/'Average totals'!L50</f>
        <v>0.19315446328142838</v>
      </c>
      <c r="M50">
        <f>AVERAGE('Raw Values'!M50:O50)/'Average totals'!M50</f>
        <v>0.15523677251727139</v>
      </c>
      <c r="N50">
        <f>AVERAGE('Raw Values'!N50:P50)/'Average totals'!N50</f>
        <v>0.13235411388029084</v>
      </c>
      <c r="O50">
        <f>AVERAGE('Raw Values'!O50:Q50)/'Average totals'!O50</f>
        <v>0.11326394342570281</v>
      </c>
      <c r="P50">
        <f>AVERAGE('Raw Values'!P50:R50)/'Average totals'!P50</f>
        <v>0.13128971228977537</v>
      </c>
      <c r="Q50">
        <f>AVERAGE('Raw Values'!Q50:S50)/'Average totals'!Q50</f>
        <v>0.1592816362819531</v>
      </c>
      <c r="R50">
        <f>AVERAGE('Raw Values'!T50:V50)/'Average totals'!B50</f>
        <v>0.5419234127604714</v>
      </c>
      <c r="S50">
        <f>AVERAGE('Raw Values'!U50:W50)/'Average totals'!C50</f>
        <v>0.4144830564690935</v>
      </c>
      <c r="T50">
        <f>AVERAGE('Raw Values'!V50:X50)/'Average totals'!D50</f>
        <v>0.36282626927291495</v>
      </c>
      <c r="U50">
        <f>AVERAGE('Raw Values'!W50:Y50)/'Average totals'!E50</f>
        <v>0.32998767107259908</v>
      </c>
      <c r="V50">
        <f>AVERAGE('Raw Values'!X50:Z50)/'Average totals'!F50</f>
        <v>0.3469707805862004</v>
      </c>
      <c r="W50">
        <f>AVERAGE('Raw Values'!Y50:AA50)/'Average totals'!G50</f>
        <v>0.38846351153585951</v>
      </c>
      <c r="X50">
        <f>AVERAGE('Raw Values'!Z50:AB50)/'Average totals'!H50</f>
        <v>0.39564392815332028</v>
      </c>
      <c r="Y50">
        <f>AVERAGE('Raw Values'!AA50:AC50)/'Average totals'!I50</f>
        <v>0.35688925324373855</v>
      </c>
      <c r="Z50">
        <f>AVERAGE('Raw Values'!AB50:AD50)/'Average totals'!J50</f>
        <v>0.29967516041514303</v>
      </c>
      <c r="AA50">
        <f>AVERAGE('Raw Values'!AC50:AE50)/'Average totals'!K50</f>
        <v>0.27475331249197565</v>
      </c>
      <c r="AB50">
        <f>AVERAGE('Raw Values'!AD50:AF50)/'Average totals'!L50</f>
        <v>0.23900700637372208</v>
      </c>
      <c r="AC50">
        <f>AVERAGE('Raw Values'!AE50:AG50)/'Average totals'!M50</f>
        <v>0.21479322432613365</v>
      </c>
      <c r="AD50">
        <f>AVERAGE('Raw Values'!AF50:AH50)/'Average totals'!N50</f>
        <v>0.19829742777670387</v>
      </c>
      <c r="AE50">
        <f>AVERAGE('Raw Values'!AG50:AI50)/'Average totals'!O50</f>
        <v>0.20558883578420598</v>
      </c>
      <c r="AF50">
        <f>AVERAGE('Raw Values'!AH50:AJ50)/'Average totals'!P50</f>
        <v>0.20791279831885739</v>
      </c>
      <c r="AG50">
        <f>AVERAGE('Raw Values'!AI50:AK50)/'Average totals'!Q50</f>
        <v>0.21977735705700135</v>
      </c>
      <c r="AH50">
        <f>AVERAGE('Raw Values'!AL50:AN50)/'Average totals'!B50</f>
        <v>0.10626329530214584</v>
      </c>
      <c r="AI50">
        <f>AVERAGE('Raw Values'!AM50:AO50)/'Average totals'!C50</f>
        <v>0.1051284209472078</v>
      </c>
      <c r="AJ50">
        <f>AVERAGE('Raw Values'!AN50:AP50)/'Average totals'!D50</f>
        <v>0.1117846527096588</v>
      </c>
      <c r="AK50">
        <f>AVERAGE('Raw Values'!AO50:AQ50)/'Average totals'!E50</f>
        <v>0.11925650280108911</v>
      </c>
      <c r="AL50">
        <f>AVERAGE('Raw Values'!AP50:AR50)/'Average totals'!F50</f>
        <v>0.14533511313756559</v>
      </c>
      <c r="AM50">
        <f>AVERAGE('Raw Values'!AQ50:AS50)/'Average totals'!G50</f>
        <v>0.14464522140706212</v>
      </c>
      <c r="AN50">
        <f>AVERAGE('Raw Values'!AR50:AT50)/'Average totals'!H50</f>
        <v>0.14618145289137041</v>
      </c>
      <c r="AO50">
        <f>AVERAGE('Raw Values'!AS50:AU50)/'Average totals'!I50</f>
        <v>0.1527581480829483</v>
      </c>
      <c r="AP50">
        <f>AVERAGE('Raw Values'!AT50:AV50)/'Average totals'!J50</f>
        <v>0.16060668433399825</v>
      </c>
      <c r="AQ50">
        <f>AVERAGE('Raw Values'!AU50:AW50)/'Average totals'!K50</f>
        <v>0.16814366380724796</v>
      </c>
      <c r="AR50">
        <f>AVERAGE('Raw Values'!AV50:AX50)/'Average totals'!L50</f>
        <v>0.17274951331696589</v>
      </c>
      <c r="AS50">
        <f>AVERAGE('Raw Values'!AW50:AY50)/'Average totals'!M50</f>
        <v>0.15356641824215014</v>
      </c>
      <c r="AT50">
        <f>AVERAGE('Raw Values'!AX50:AZ50)/'Average totals'!N50</f>
        <v>0.16263734804089866</v>
      </c>
      <c r="AU50">
        <f>AVERAGE('Raw Values'!AY50:BA50)/'Average totals'!O50</f>
        <v>0.16710116271268063</v>
      </c>
      <c r="AV50">
        <f>AVERAGE('Raw Values'!AZ50:BB50)/'Average totals'!P50</f>
        <v>0.15759551507249747</v>
      </c>
      <c r="AW50">
        <f>AVERAGE('Raw Values'!BA50:BC50)/'Average totals'!Q50</f>
        <v>0.11787659144948133</v>
      </c>
      <c r="AX50">
        <f>AVERAGE('Raw Values'!BD50:BF50)/'Average totals'!B50</f>
        <v>2.3335170811346256E-2</v>
      </c>
      <c r="AY50">
        <f>AVERAGE('Raw Values'!BE50:BG50)/'Average totals'!C50</f>
        <v>2.1667529427121641E-2</v>
      </c>
      <c r="AZ50">
        <f>AVERAGE('Raw Values'!BF50:BH50)/'Average totals'!D50</f>
        <v>1.8089852258644925E-2</v>
      </c>
      <c r="BA50">
        <f>AVERAGE('Raw Values'!BG50:BI50)/'Average totals'!E50</f>
        <v>2.9653739086826589E-2</v>
      </c>
      <c r="BB50">
        <f>AVERAGE('Raw Values'!BH50:BJ50)/'Average totals'!F50</f>
        <v>3.7014620252509983E-2</v>
      </c>
      <c r="BC50">
        <f>AVERAGE('Raw Values'!BI50:BK50)/'Average totals'!G50</f>
        <v>4.0069143135887247E-2</v>
      </c>
      <c r="BD50">
        <f>AVERAGE('Raw Values'!BJ50:BL50)/'Average totals'!H50</f>
        <v>3.9946382555144627E-2</v>
      </c>
      <c r="BE50">
        <f>AVERAGE('Raw Values'!BK50:BM50)/'Average totals'!I50</f>
        <v>5.5484518272042704E-2</v>
      </c>
      <c r="BF50">
        <f>AVERAGE('Raw Values'!BL50:BN50)/'Average totals'!J50</f>
        <v>7.4456757185839231E-2</v>
      </c>
      <c r="BG50">
        <f>AVERAGE('Raw Values'!BM50:BO50)/'Average totals'!K50</f>
        <v>9.7040969692996346E-2</v>
      </c>
      <c r="BH50">
        <f>AVERAGE('Raw Values'!BN50:BP50)/'Average totals'!L50</f>
        <v>8.2094833153969649E-2</v>
      </c>
      <c r="BI50">
        <f>AVERAGE('Raw Values'!BO50:BQ50)/'Average totals'!M50</f>
        <v>5.4119817060720131E-2</v>
      </c>
      <c r="BJ50">
        <f>AVERAGE('Raw Values'!BP50:BR50)/'Average totals'!N50</f>
        <v>4.1124623964562047E-2</v>
      </c>
      <c r="BK50">
        <f>AVERAGE('Raw Values'!BQ50:BS50)/'Average totals'!O50</f>
        <v>5.9525286941643774E-2</v>
      </c>
      <c r="BL50">
        <f>AVERAGE('Raw Values'!BR50:BT50)/'Average totals'!P50</f>
        <v>8.1038452996745641E-2</v>
      </c>
      <c r="BM50">
        <f>AVERAGE('Raw Values'!BS50:BU50)/'Average totals'!Q50</f>
        <v>9.4651742290989896E-2</v>
      </c>
      <c r="BN50">
        <f>AVERAGE('Raw Values'!BV50:BX50)/'Average totals'!B50</f>
        <v>0</v>
      </c>
      <c r="BO50">
        <f>AVERAGE('Raw Values'!BW50:BY50)/'Average totals'!C50</f>
        <v>0.10554084765602524</v>
      </c>
      <c r="BP50">
        <f>AVERAGE('Raw Values'!BX50:BZ50)/'Average totals'!D50</f>
        <v>0.16148630793452018</v>
      </c>
      <c r="BQ50">
        <f>AVERAGE('Raw Values'!BY50:CA50)/'Average totals'!E50</f>
        <v>0.19774641150152472</v>
      </c>
      <c r="BR50">
        <f>AVERAGE('Raw Values'!BZ50:CB50)/'Average totals'!F50</f>
        <v>0.14350822168801455</v>
      </c>
      <c r="BS50">
        <f>AVERAGE('Raw Values'!CA50:CC50)/'Average totals'!G50</f>
        <v>9.4018355951270643E-2</v>
      </c>
      <c r="BT50">
        <f>AVERAGE('Raw Values'!CB50:CD50)/'Average totals'!H50</f>
        <v>6.3542694245250345E-2</v>
      </c>
      <c r="BU50">
        <f>AVERAGE('Raw Values'!CC50:CE50)/'Average totals'!I50</f>
        <v>5.0573259242073586E-2</v>
      </c>
      <c r="BV50">
        <f>AVERAGE('Raw Values'!CD50:CF50)/'Average totals'!J50</f>
        <v>4.1219260807667572E-2</v>
      </c>
      <c r="BW50">
        <f>AVERAGE('Raw Values'!CE50:CG50)/'Average totals'!K50</f>
        <v>1.3911077469088146E-2</v>
      </c>
      <c r="BX50">
        <f>AVERAGE('Raw Values'!CF50:CH50)/'Average totals'!L50</f>
        <v>2.1974250483460394E-2</v>
      </c>
      <c r="BY50">
        <f>AVERAGE('Raw Values'!CG50:CI50)/'Average totals'!M50</f>
        <v>1.8860186931907386E-2</v>
      </c>
      <c r="BZ50">
        <f>AVERAGE('Raw Values'!CH50:CJ50)/'Average totals'!N50</f>
        <v>2.6981194725997484E-2</v>
      </c>
      <c r="CA50">
        <f>AVERAGE('Raw Values'!CI50:CK50)/'Average totals'!O50</f>
        <v>2.0172996641305133E-2</v>
      </c>
      <c r="CB50">
        <f>AVERAGE('Raw Values'!CJ50:CL50)/'Average totals'!P50</f>
        <v>3.0459810022888032E-2</v>
      </c>
      <c r="CC50">
        <f>AVERAGE('Raw Values'!CK50:CM50)/'Average totals'!Q50</f>
        <v>9.5614038207456134E-3</v>
      </c>
      <c r="CD50">
        <f>AVERAGE('Raw Values'!CN50:CP50)/'Average totals'!B50</f>
        <v>0</v>
      </c>
      <c r="CE50">
        <f>AVERAGE('Raw Values'!CO50:CQ50)/'Average totals'!C50</f>
        <v>0</v>
      </c>
      <c r="CF50">
        <f>AVERAGE('Raw Values'!CP50:CR50)/'Average totals'!D50</f>
        <v>0</v>
      </c>
      <c r="CG50">
        <f>AVERAGE('Raw Values'!CQ50:CS50)/'Average totals'!E50</f>
        <v>0</v>
      </c>
      <c r="CH50">
        <f>AVERAGE('Raw Values'!CR50:CT50)/'Average totals'!F50</f>
        <v>0</v>
      </c>
      <c r="CI50">
        <f>AVERAGE('Raw Values'!CS50:CU50)/'Average totals'!G50</f>
        <v>0</v>
      </c>
      <c r="CJ50">
        <f>AVERAGE('Raw Values'!CT50:CV50)/'Average totals'!H50</f>
        <v>0</v>
      </c>
      <c r="CK50">
        <f>AVERAGE('Raw Values'!CU50:CW50)/'Average totals'!I50</f>
        <v>0</v>
      </c>
      <c r="CL50">
        <f>AVERAGE('Raw Values'!CV50:CX50)/'Average totals'!J50</f>
        <v>0</v>
      </c>
      <c r="CM50">
        <f>AVERAGE('Raw Values'!CW50:CY50)/'Average totals'!K50</f>
        <v>0</v>
      </c>
      <c r="CN50">
        <f>AVERAGE('Raw Values'!CX50:CZ50)/'Average totals'!L50</f>
        <v>7.4722220017433685E-2</v>
      </c>
      <c r="CO50">
        <f>AVERAGE('Raw Values'!CY50:DA50)/'Average totals'!M50</f>
        <v>0.11388322329170536</v>
      </c>
      <c r="CP50">
        <f>AVERAGE('Raw Values'!CZ50:DB50)/'Average totals'!N50</f>
        <v>0.1366855870786749</v>
      </c>
      <c r="CQ50">
        <f>AVERAGE('Raw Values'!DA50:DC50)/'Average totals'!O50</f>
        <v>0.10388959084646242</v>
      </c>
      <c r="CR50">
        <f>AVERAGE('Raw Values'!DB50:DD50)/'Average totals'!P50</f>
        <v>0.10105400929646571</v>
      </c>
      <c r="CS50">
        <f>AVERAGE('Raw Values'!DC50:DE50)/'Average totals'!Q50</f>
        <v>9.5361254740634324E-2</v>
      </c>
      <c r="CT50">
        <f>AVERAGE('Raw Values'!DF50:DH50)/'Average totals'!B50</f>
        <v>0</v>
      </c>
      <c r="CU50">
        <f>AVERAGE('Raw Values'!DG50:DI50)/'Average totals'!C50</f>
        <v>0</v>
      </c>
      <c r="CV50">
        <f>AVERAGE('Raw Values'!DH50:DJ50)/'Average totals'!D50</f>
        <v>3.8245544885192025E-3</v>
      </c>
      <c r="CW50">
        <f>AVERAGE('Raw Values'!DI50:DK50)/'Average totals'!E50</f>
        <v>7.7802414967750397E-3</v>
      </c>
      <c r="CX50">
        <f>AVERAGE('Raw Values'!DJ50:DL50)/'Average totals'!F50</f>
        <v>1.1541853350047628E-2</v>
      </c>
      <c r="CY50">
        <f>AVERAGE('Raw Values'!DK50:DM50)/'Average totals'!G50</f>
        <v>1.3958980610250681E-2</v>
      </c>
      <c r="CZ50">
        <f>AVERAGE('Raw Values'!DL50:DN50)/'Average totals'!H50</f>
        <v>1.519033915126014E-2</v>
      </c>
      <c r="DA50">
        <f>AVERAGE('Raw Values'!DM50:DO50)/'Average totals'!I50</f>
        <v>1.4539329661312543E-2</v>
      </c>
      <c r="DB50">
        <f>AVERAGE('Raw Values'!DN50:DP50)/'Average totals'!J50</f>
        <v>1.3813071174169893E-2</v>
      </c>
      <c r="DC50">
        <f>AVERAGE('Raw Values'!DO50:DQ50)/'Average totals'!K50</f>
        <v>1.2681984245028458E-2</v>
      </c>
      <c r="DD50">
        <f>AVERAGE('Raw Values'!DP50:DR50)/'Average totals'!L50</f>
        <v>7.9884056038815373E-3</v>
      </c>
      <c r="DE50">
        <f>AVERAGE('Raw Values'!DQ50:DS50)/'Average totals'!M50</f>
        <v>5.6921358498642133E-2</v>
      </c>
      <c r="DF50">
        <f>AVERAGE('Raw Values'!DR50:DT50)/'Average totals'!N50</f>
        <v>8.5507500623131574E-2</v>
      </c>
      <c r="DG50">
        <f>AVERAGE('Raw Values'!DS50:DU50)/'Average totals'!O50</f>
        <v>8.8059088145449216E-2</v>
      </c>
      <c r="DH50">
        <f>AVERAGE('Raw Values'!DT50:DV50)/'Average totals'!P50</f>
        <v>4.726753440823811E-2</v>
      </c>
      <c r="DI50">
        <f>AVERAGE('Raw Values'!DU50:DW50)/'Average totals'!Q50</f>
        <v>8.3749484510896293E-3</v>
      </c>
      <c r="DJ50">
        <f>AVERAGE('Raw Values'!DX50:DZ50)/'Average totals'!B50</f>
        <v>9.4073202314767318E-2</v>
      </c>
      <c r="DK50">
        <f>AVERAGE('Raw Values'!DY50:EA50)/'Average totals'!C50</f>
        <v>8.8157407825586995E-2</v>
      </c>
      <c r="DL50">
        <f>AVERAGE('Raw Values'!DZ50:EB50)/'Average totals'!D50</f>
        <v>5.3219864574742794E-2</v>
      </c>
      <c r="DM50">
        <f>AVERAGE('Raw Values'!EA50:EC50)/'Average totals'!E50</f>
        <v>1.9768585787339234E-2</v>
      </c>
      <c r="DN50">
        <f>AVERAGE('Raw Values'!EB50:ED50)/'Average totals'!F50</f>
        <v>1.9688329967409088E-2</v>
      </c>
      <c r="DO50">
        <f>AVERAGE('Raw Values'!EC50:EE50)/'Average totals'!G50</f>
        <v>2.920156374546105E-2</v>
      </c>
      <c r="DP50">
        <f>AVERAGE('Raw Values'!ED50:EF50)/'Average totals'!H50</f>
        <v>5.5679010334206115E-2</v>
      </c>
      <c r="DQ50">
        <f>AVERAGE('Raw Values'!EE50:EG50)/'Average totals'!I50</f>
        <v>7.021025943528969E-2</v>
      </c>
      <c r="DR50">
        <f>AVERAGE('Raw Values'!EF50:EH50)/'Average totals'!J50</f>
        <v>8.7091096631000786E-2</v>
      </c>
      <c r="DS50">
        <f>AVERAGE('Raw Values'!EG50:EI50)/'Average totals'!K50</f>
        <v>8.9127742203294849E-2</v>
      </c>
      <c r="DT50">
        <f>AVERAGE('Raw Values'!EH50:EJ50)/'Average totals'!L50</f>
        <v>8.2189443448576274E-2</v>
      </c>
      <c r="DU50">
        <f>AVERAGE('Raw Values'!EI50:EK50)/'Average totals'!M50</f>
        <v>6.6845584668599925E-2</v>
      </c>
      <c r="DV50">
        <f>AVERAGE('Raw Values'!EJ50:EL50)/'Average totals'!N50</f>
        <v>5.9960991505379584E-2</v>
      </c>
      <c r="DW50">
        <f>AVERAGE('Raw Values'!EK50:EM50)/'Average totals'!O50</f>
        <v>6.1497824945335969E-2</v>
      </c>
      <c r="DX50">
        <f>AVERAGE('Raw Values'!EL50:EN50)/'Average totals'!P50</f>
        <v>6.9996557233186998E-2</v>
      </c>
      <c r="DY50">
        <f>AVERAGE('Raw Values'!EM50:EO50)/'Average totals'!Q50</f>
        <v>7.6831773575637446E-2</v>
      </c>
      <c r="DZ50">
        <f>AVERAGE('Raw Values'!EP50:ER50)/'Average totals'!B50</f>
        <v>0</v>
      </c>
      <c r="EA50">
        <f>AVERAGE('Raw Values'!EQ50:ES50)/'Average totals'!C50</f>
        <v>0</v>
      </c>
      <c r="EB50">
        <f>AVERAGE('Raw Values'!ER50:ET50)/'Average totals'!D50</f>
        <v>0</v>
      </c>
      <c r="EC50">
        <f>AVERAGE('Raw Values'!ES50:EU50)/'Average totals'!E50</f>
        <v>0</v>
      </c>
      <c r="ED50">
        <f>AVERAGE('Raw Values'!ET50:EV50)/'Average totals'!F50</f>
        <v>0</v>
      </c>
      <c r="EE50">
        <f>AVERAGE('Raw Values'!EU50:EW50)/'Average totals'!G50</f>
        <v>0</v>
      </c>
      <c r="EF50">
        <f>AVERAGE('Raw Values'!EV50:EX50)/'Average totals'!H50</f>
        <v>0</v>
      </c>
      <c r="EG50">
        <f>AVERAGE('Raw Values'!EW50:EY50)/'Average totals'!I50</f>
        <v>0</v>
      </c>
      <c r="EH50">
        <f>AVERAGE('Raw Values'!EX50:EZ50)/'Average totals'!J50</f>
        <v>0</v>
      </c>
      <c r="EI50">
        <f>AVERAGE('Raw Values'!EY50:FA50)/'Average totals'!K50</f>
        <v>0</v>
      </c>
      <c r="EJ50">
        <f>AVERAGE('Raw Values'!EZ50:FB50)/'Average totals'!L50</f>
        <v>0</v>
      </c>
      <c r="EK50">
        <f>AVERAGE('Raw Values'!FA50:FC50)/'Average totals'!M50</f>
        <v>0</v>
      </c>
      <c r="EL50">
        <f>AVERAGE('Raw Values'!FB50:FD50)/'Average totals'!N50</f>
        <v>0</v>
      </c>
      <c r="EM50">
        <f>AVERAGE('Raw Values'!FC50:FE50)/'Average totals'!O50</f>
        <v>0</v>
      </c>
      <c r="EN50">
        <f>AVERAGE('Raw Values'!FD50:FF50)/'Average totals'!P50</f>
        <v>0</v>
      </c>
      <c r="EO50">
        <f>AVERAGE('Raw Values'!FE50:FG50)/'Average totals'!Q50</f>
        <v>0</v>
      </c>
      <c r="EP50">
        <f>AVERAGE('Raw Values'!FH50:FJ50)/'Average totals'!B50</f>
        <v>3.0304204896062968E-2</v>
      </c>
      <c r="EQ50">
        <f>AVERAGE('Raw Values'!FI50:FK50)/'Average totals'!C50</f>
        <v>7.6546400252231472E-2</v>
      </c>
      <c r="ER50">
        <f>AVERAGE('Raw Values'!FJ50:FL50)/'Average totals'!D50</f>
        <v>0.14248560226394957</v>
      </c>
      <c r="ES50">
        <f>AVERAGE('Raw Values'!FK50:FM50)/'Average totals'!E50</f>
        <v>0.18078864196846184</v>
      </c>
      <c r="ET50">
        <f>AVERAGE('Raw Values'!FL50:FN50)/'Average totals'!F50</f>
        <v>0.17649717417896776</v>
      </c>
      <c r="EU50">
        <f>AVERAGE('Raw Values'!FM50:FO50)/'Average totals'!G50</f>
        <v>0.15090031879796115</v>
      </c>
      <c r="EV50">
        <f>AVERAGE('Raw Values'!FN50:FP50)/'Average totals'!H50</f>
        <v>0.11945063658755338</v>
      </c>
      <c r="EW50">
        <f>AVERAGE('Raw Values'!FO50:FQ50)/'Average totals'!I50</f>
        <v>0.11978848159489709</v>
      </c>
      <c r="EX50">
        <f>AVERAGE('Raw Values'!FP50:FR50)/'Average totals'!J50</f>
        <v>0.12259340697984868</v>
      </c>
      <c r="EY50">
        <f>AVERAGE('Raw Values'!FQ50:FS50)/'Average totals'!K50</f>
        <v>0.13628069044617486</v>
      </c>
      <c r="EZ50">
        <f>AVERAGE('Raw Values'!FR50:FT50)/'Average totals'!L50</f>
        <v>0.12611986432056213</v>
      </c>
      <c r="FA50">
        <f>AVERAGE('Raw Values'!FS50:FU50)/'Average totals'!M50</f>
        <v>0.16577341446286981</v>
      </c>
      <c r="FB50">
        <f>AVERAGE('Raw Values'!FT50:FV50)/'Average totals'!N50</f>
        <v>0.15645121240436111</v>
      </c>
      <c r="FC50">
        <f>AVERAGE('Raw Values'!FU50:FW50)/'Average totals'!O50</f>
        <v>0.18090127055721417</v>
      </c>
      <c r="FD50">
        <f>AVERAGE('Raw Values'!FV50:FX50)/'Average totals'!P50</f>
        <v>0.17338561036134523</v>
      </c>
      <c r="FE50">
        <f>AVERAGE('Raw Values'!FW50:FY50)/'Average totals'!Q50</f>
        <v>0.21828329233246729</v>
      </c>
    </row>
    <row r="51" spans="1:161" x14ac:dyDescent="0.2">
      <c r="A51" t="str">
        <f>'1997_totals_newvars'!A51</f>
        <v>WISCONSIN</v>
      </c>
      <c r="B51">
        <f>AVERAGE('Raw Values'!B51:D51)/'Average totals'!B51</f>
        <v>0.11274447028044565</v>
      </c>
      <c r="C51">
        <f>AVERAGE('Raw Values'!C51:E51)/'Average totals'!C51</f>
        <v>9.1889475993551253E-2</v>
      </c>
      <c r="D51">
        <f>AVERAGE('Raw Values'!D51:F51)/'Average totals'!D51</f>
        <v>6.3999210680882782E-2</v>
      </c>
      <c r="E51">
        <f>AVERAGE('Raw Values'!E51:G51)/'Average totals'!E51</f>
        <v>5.6895251311013049E-2</v>
      </c>
      <c r="F51">
        <f>AVERAGE('Raw Values'!F51:H51)/'Average totals'!F51</f>
        <v>5.7985363104821767E-2</v>
      </c>
      <c r="G51">
        <f>AVERAGE('Raw Values'!G51:I51)/'Average totals'!G51</f>
        <v>6.5557394374716818E-2</v>
      </c>
      <c r="H51">
        <f>AVERAGE('Raw Values'!H51:J51)/'Average totals'!H51</f>
        <v>7.2073047588965738E-2</v>
      </c>
      <c r="I51">
        <f>AVERAGE('Raw Values'!I51:K51)/'Average totals'!I51</f>
        <v>6.7161796333064322E-2</v>
      </c>
      <c r="J51">
        <f>AVERAGE('Raw Values'!J51:L51)/'Average totals'!J51</f>
        <v>5.9325521806145406E-2</v>
      </c>
      <c r="K51">
        <f>AVERAGE('Raw Values'!K51:M51)/'Average totals'!K51</f>
        <v>5.2171375932318916E-2</v>
      </c>
      <c r="L51">
        <f>AVERAGE('Raw Values'!L51:N51)/'Average totals'!L51</f>
        <v>4.7449868851963915E-2</v>
      </c>
      <c r="M51">
        <f>AVERAGE('Raw Values'!M51:O51)/'Average totals'!M51</f>
        <v>4.5189499389499961E-2</v>
      </c>
      <c r="N51">
        <f>AVERAGE('Raw Values'!N51:P51)/'Average totals'!N51</f>
        <v>4.7288213502491627E-2</v>
      </c>
      <c r="O51">
        <f>AVERAGE('Raw Values'!O51:Q51)/'Average totals'!O51</f>
        <v>4.7244326100797332E-2</v>
      </c>
      <c r="P51">
        <f>AVERAGE('Raw Values'!P51:R51)/'Average totals'!P51</f>
        <v>4.3817992401139885E-2</v>
      </c>
      <c r="Q51">
        <f>AVERAGE('Raw Values'!Q51:S51)/'Average totals'!Q51</f>
        <v>4.0252884638939994E-2</v>
      </c>
      <c r="R51">
        <f>AVERAGE('Raw Values'!T51:V51)/'Average totals'!B51</f>
        <v>0.39139823135257901</v>
      </c>
      <c r="S51">
        <f>AVERAGE('Raw Values'!U51:W51)/'Average totals'!C51</f>
        <v>0.19549283730139277</v>
      </c>
      <c r="T51">
        <f>AVERAGE('Raw Values'!V51:X51)/'Average totals'!D51</f>
        <v>0.12338657522775176</v>
      </c>
      <c r="U51">
        <f>AVERAGE('Raw Values'!W51:Y51)/'Average totals'!E51</f>
        <v>0.13084082399748112</v>
      </c>
      <c r="V51">
        <f>AVERAGE('Raw Values'!X51:Z51)/'Average totals'!F51</f>
        <v>0.18281534655737039</v>
      </c>
      <c r="W51">
        <f>AVERAGE('Raw Values'!Y51:AA51)/'Average totals'!G51</f>
        <v>0.21717536676620564</v>
      </c>
      <c r="X51">
        <f>AVERAGE('Raw Values'!Z51:AB51)/'Average totals'!H51</f>
        <v>0.21633262729564953</v>
      </c>
      <c r="Y51">
        <f>AVERAGE('Raw Values'!AA51:AC51)/'Average totals'!I51</f>
        <v>0.22449556894581163</v>
      </c>
      <c r="Z51">
        <f>AVERAGE('Raw Values'!AB51:AD51)/'Average totals'!J51</f>
        <v>0.2018087176016416</v>
      </c>
      <c r="AA51">
        <f>AVERAGE('Raw Values'!AC51:AE51)/'Average totals'!K51</f>
        <v>0.18452217933921494</v>
      </c>
      <c r="AB51">
        <f>AVERAGE('Raw Values'!AD51:AF51)/'Average totals'!L51</f>
        <v>0.17219262976433</v>
      </c>
      <c r="AC51">
        <f>AVERAGE('Raw Values'!AE51:AG51)/'Average totals'!M51</f>
        <v>0.19455252706126358</v>
      </c>
      <c r="AD51">
        <f>AVERAGE('Raw Values'!AF51:AH51)/'Average totals'!N51</f>
        <v>0.20228297564189629</v>
      </c>
      <c r="AE51">
        <f>AVERAGE('Raw Values'!AG51:AI51)/'Average totals'!O51</f>
        <v>0.22022002211121852</v>
      </c>
      <c r="AF51">
        <f>AVERAGE('Raw Values'!AH51:AJ51)/'Average totals'!P51</f>
        <v>0.21455029573258855</v>
      </c>
      <c r="AG51">
        <f>AVERAGE('Raw Values'!AI51:AK51)/'Average totals'!Q51</f>
        <v>0.22638039242383137</v>
      </c>
      <c r="AH51">
        <f>AVERAGE('Raw Values'!AL51:AN51)/'Average totals'!B51</f>
        <v>0.16443632989887599</v>
      </c>
      <c r="AI51">
        <f>AVERAGE('Raw Values'!AM51:AO51)/'Average totals'!C51</f>
        <v>0.27557710941676067</v>
      </c>
      <c r="AJ51">
        <f>AVERAGE('Raw Values'!AN51:AP51)/'Average totals'!D51</f>
        <v>0.35658745561033384</v>
      </c>
      <c r="AK51">
        <f>AVERAGE('Raw Values'!AO51:AQ51)/'Average totals'!E51</f>
        <v>0.36822566094991388</v>
      </c>
      <c r="AL51">
        <f>AVERAGE('Raw Values'!AP51:AR51)/'Average totals'!F51</f>
        <v>0.38511220176756855</v>
      </c>
      <c r="AM51">
        <f>AVERAGE('Raw Values'!AQ51:AS51)/'Average totals'!G51</f>
        <v>0.40117747056506831</v>
      </c>
      <c r="AN51">
        <f>AVERAGE('Raw Values'!AR51:AT51)/'Average totals'!H51</f>
        <v>0.43538839854889644</v>
      </c>
      <c r="AO51">
        <f>AVERAGE('Raw Values'!AS51:AU51)/'Average totals'!I51</f>
        <v>0.45056176285795801</v>
      </c>
      <c r="AP51">
        <f>AVERAGE('Raw Values'!AT51:AV51)/'Average totals'!J51</f>
        <v>0.47439119283847758</v>
      </c>
      <c r="AQ51">
        <f>AVERAGE('Raw Values'!AU51:AW51)/'Average totals'!K51</f>
        <v>0.49982226000813307</v>
      </c>
      <c r="AR51">
        <f>AVERAGE('Raw Values'!AV51:AX51)/'Average totals'!L51</f>
        <v>0.46927959467747704</v>
      </c>
      <c r="AS51">
        <f>AVERAGE('Raw Values'!AW51:AY51)/'Average totals'!M51</f>
        <v>0.46287197386344836</v>
      </c>
      <c r="AT51">
        <f>AVERAGE('Raw Values'!AX51:AZ51)/'Average totals'!N51</f>
        <v>0.39629027655948307</v>
      </c>
      <c r="AU51">
        <f>AVERAGE('Raw Values'!AY51:BA51)/'Average totals'!O51</f>
        <v>0.3640183803787761</v>
      </c>
      <c r="AV51">
        <f>AVERAGE('Raw Values'!AZ51:BB51)/'Average totals'!P51</f>
        <v>0.31776134286638047</v>
      </c>
      <c r="AW51">
        <f>AVERAGE('Raw Values'!BA51:BC51)/'Average totals'!Q51</f>
        <v>0.32171419460906064</v>
      </c>
      <c r="AX51">
        <f>AVERAGE('Raw Values'!BD51:BF51)/'Average totals'!B51</f>
        <v>7.8335547834342142E-2</v>
      </c>
      <c r="AY51">
        <f>AVERAGE('Raw Values'!BE51:BG51)/'Average totals'!C51</f>
        <v>0.10687390437249397</v>
      </c>
      <c r="AZ51">
        <f>AVERAGE('Raw Values'!BF51:BH51)/'Average totals'!D51</f>
        <v>7.9032674810458253E-2</v>
      </c>
      <c r="BA51">
        <f>AVERAGE('Raw Values'!BG51:BI51)/'Average totals'!E51</f>
        <v>4.9706640834139657E-2</v>
      </c>
      <c r="BB51">
        <f>AVERAGE('Raw Values'!BH51:BJ51)/'Average totals'!F51</f>
        <v>2.1654171657643707E-2</v>
      </c>
      <c r="BC51">
        <f>AVERAGE('Raw Values'!BI51:BK51)/'Average totals'!G51</f>
        <v>3.519145503610515E-2</v>
      </c>
      <c r="BD51">
        <f>AVERAGE('Raw Values'!BJ51:BL51)/'Average totals'!H51</f>
        <v>1.8896671836502718E-2</v>
      </c>
      <c r="BE51">
        <f>AVERAGE('Raw Values'!BK51:BM51)/'Average totals'!I51</f>
        <v>1.3472657893172245E-2</v>
      </c>
      <c r="BF51">
        <f>AVERAGE('Raw Values'!BL51:BN51)/'Average totals'!J51</f>
        <v>1.2131549538140942E-2</v>
      </c>
      <c r="BG51">
        <f>AVERAGE('Raw Values'!BM51:BO51)/'Average totals'!K51</f>
        <v>1.1983330323952842E-2</v>
      </c>
      <c r="BH51">
        <f>AVERAGE('Raw Values'!BN51:BP51)/'Average totals'!L51</f>
        <v>7.9349620965425124E-2</v>
      </c>
      <c r="BI51">
        <f>AVERAGE('Raw Values'!BO51:BQ51)/'Average totals'!M51</f>
        <v>7.8665364939199914E-2</v>
      </c>
      <c r="BJ51">
        <f>AVERAGE('Raw Values'!BP51:BR51)/'Average totals'!N51</f>
        <v>0.11759908456800118</v>
      </c>
      <c r="BK51">
        <f>AVERAGE('Raw Values'!BQ51:BS51)/'Average totals'!O51</f>
        <v>0.10273546187359929</v>
      </c>
      <c r="BL51">
        <f>AVERAGE('Raw Values'!BR51:BT51)/'Average totals'!P51</f>
        <v>0.14313862000704367</v>
      </c>
      <c r="BM51">
        <f>AVERAGE('Raw Values'!BS51:BU51)/'Average totals'!Q51</f>
        <v>0.14401235331356052</v>
      </c>
      <c r="BN51">
        <f>AVERAGE('Raw Values'!BV51:BX51)/'Average totals'!B51</f>
        <v>0</v>
      </c>
      <c r="BO51">
        <f>AVERAGE('Raw Values'!BW51:BY51)/'Average totals'!C51</f>
        <v>1.3290988194080101E-2</v>
      </c>
      <c r="BP51">
        <f>AVERAGE('Raw Values'!BX51:BZ51)/'Average totals'!D51</f>
        <v>9.9662735276915947E-3</v>
      </c>
      <c r="BQ51">
        <f>AVERAGE('Raw Values'!BY51:CA51)/'Average totals'!E51</f>
        <v>3.3502021923733034E-2</v>
      </c>
      <c r="BR51">
        <f>AVERAGE('Raw Values'!BZ51:CB51)/'Average totals'!F51</f>
        <v>3.5845170831839857E-2</v>
      </c>
      <c r="BS51">
        <f>AVERAGE('Raw Values'!CA51:CC51)/'Average totals'!G51</f>
        <v>4.7808076144793321E-2</v>
      </c>
      <c r="BT51">
        <f>AVERAGE('Raw Values'!CB51:CD51)/'Average totals'!H51</f>
        <v>3.4876986921128623E-2</v>
      </c>
      <c r="BU51">
        <f>AVERAGE('Raw Values'!CC51:CE51)/'Average totals'!I51</f>
        <v>2.8652899137638743E-2</v>
      </c>
      <c r="BV51">
        <f>AVERAGE('Raw Values'!CD51:CF51)/'Average totals'!J51</f>
        <v>2.5369418550640982E-2</v>
      </c>
      <c r="BW51">
        <f>AVERAGE('Raw Values'!CE51:CG51)/'Average totals'!K51</f>
        <v>2.1401696997447827E-2</v>
      </c>
      <c r="BX51">
        <f>AVERAGE('Raw Values'!CF51:CH51)/'Average totals'!L51</f>
        <v>2.2239301336212026E-2</v>
      </c>
      <c r="BY51">
        <f>AVERAGE('Raw Values'!CG51:CI51)/'Average totals'!M51</f>
        <v>2.3718781708594511E-2</v>
      </c>
      <c r="BZ51">
        <f>AVERAGE('Raw Values'!CH51:CJ51)/'Average totals'!N51</f>
        <v>2.4389825286274043E-2</v>
      </c>
      <c r="CA51">
        <f>AVERAGE('Raw Values'!CI51:CK51)/'Average totals'!O51</f>
        <v>2.3859625453337249E-2</v>
      </c>
      <c r="CB51">
        <f>AVERAGE('Raw Values'!CJ51:CL51)/'Average totals'!P51</f>
        <v>2.2567607975718974E-2</v>
      </c>
      <c r="CC51">
        <f>AVERAGE('Raw Values'!CK51:CM51)/'Average totals'!Q51</f>
        <v>2.2622853490535881E-2</v>
      </c>
      <c r="CD51">
        <f>AVERAGE('Raw Values'!CN51:CP51)/'Average totals'!B51</f>
        <v>0</v>
      </c>
      <c r="CE51">
        <f>AVERAGE('Raw Values'!CO51:CQ51)/'Average totals'!C51</f>
        <v>0</v>
      </c>
      <c r="CF51">
        <f>AVERAGE('Raw Values'!CP51:CR51)/'Average totals'!D51</f>
        <v>0</v>
      </c>
      <c r="CG51">
        <f>AVERAGE('Raw Values'!CQ51:CS51)/'Average totals'!E51</f>
        <v>0</v>
      </c>
      <c r="CH51">
        <f>AVERAGE('Raw Values'!CR51:CT51)/'Average totals'!F51</f>
        <v>0</v>
      </c>
      <c r="CI51">
        <f>AVERAGE('Raw Values'!CS51:CU51)/'Average totals'!G51</f>
        <v>0</v>
      </c>
      <c r="CJ51">
        <f>AVERAGE('Raw Values'!CT51:CV51)/'Average totals'!H51</f>
        <v>0</v>
      </c>
      <c r="CK51">
        <f>AVERAGE('Raw Values'!CU51:CW51)/'Average totals'!I51</f>
        <v>0</v>
      </c>
      <c r="CL51">
        <f>AVERAGE('Raw Values'!CV51:CX51)/'Average totals'!J51</f>
        <v>0</v>
      </c>
      <c r="CM51">
        <f>AVERAGE('Raw Values'!CW51:CY51)/'Average totals'!K51</f>
        <v>0</v>
      </c>
      <c r="CN51">
        <f>AVERAGE('Raw Values'!CX51:CZ51)/'Average totals'!L51</f>
        <v>0</v>
      </c>
      <c r="CO51">
        <f>AVERAGE('Raw Values'!CY51:DA51)/'Average totals'!M51</f>
        <v>0</v>
      </c>
      <c r="CP51">
        <f>AVERAGE('Raw Values'!CZ51:DB51)/'Average totals'!N51</f>
        <v>1.6301611822584232E-4</v>
      </c>
      <c r="CQ51">
        <f>AVERAGE('Raw Values'!DA51:DC51)/'Average totals'!O51</f>
        <v>1.6679595250238054E-4</v>
      </c>
      <c r="CR51">
        <f>AVERAGE('Raw Values'!DB51:DD51)/'Average totals'!P51</f>
        <v>1.6079394081166163E-4</v>
      </c>
      <c r="CS51">
        <f>AVERAGE('Raw Values'!DC51:DE51)/'Average totals'!Q51</f>
        <v>0</v>
      </c>
      <c r="CT51">
        <f>AVERAGE('Raw Values'!DF51:DH51)/'Average totals'!B51</f>
        <v>0</v>
      </c>
      <c r="CU51">
        <f>AVERAGE('Raw Values'!DG51:DI51)/'Average totals'!C51</f>
        <v>9.534149691242234E-3</v>
      </c>
      <c r="CV51">
        <f>AVERAGE('Raw Values'!DH51:DJ51)/'Average totals'!D51</f>
        <v>1.1947433459649799E-2</v>
      </c>
      <c r="CW51">
        <f>AVERAGE('Raw Values'!DI51:DK51)/'Average totals'!E51</f>
        <v>1.4840390327634012E-2</v>
      </c>
      <c r="CX51">
        <f>AVERAGE('Raw Values'!DJ51:DL51)/'Average totals'!F51</f>
        <v>1.0989805464053554E-2</v>
      </c>
      <c r="CY51">
        <f>AVERAGE('Raw Values'!DK51:DM51)/'Average totals'!G51</f>
        <v>1.1679793847000491E-2</v>
      </c>
      <c r="CZ51">
        <f>AVERAGE('Raw Values'!DL51:DN51)/'Average totals'!H51</f>
        <v>1.179702284889704E-2</v>
      </c>
      <c r="DA51">
        <f>AVERAGE('Raw Values'!DM51:DO51)/'Average totals'!I51</f>
        <v>1.3266038191436832E-2</v>
      </c>
      <c r="DB51">
        <f>AVERAGE('Raw Values'!DN51:DP51)/'Average totals'!J51</f>
        <v>1.4232495910215245E-2</v>
      </c>
      <c r="DC51">
        <f>AVERAGE('Raw Values'!DO51:DQ51)/'Average totals'!K51</f>
        <v>1.4514261877123727E-2</v>
      </c>
      <c r="DD51">
        <f>AVERAGE('Raw Values'!DP51:DR51)/'Average totals'!L51</f>
        <v>3.3973497497138565E-2</v>
      </c>
      <c r="DE51">
        <f>AVERAGE('Raw Values'!DQ51:DS51)/'Average totals'!M51</f>
        <v>3.3874997069472175E-2</v>
      </c>
      <c r="DF51">
        <f>AVERAGE('Raw Values'!DR51:DT51)/'Average totals'!N51</f>
        <v>4.7657506490983416E-2</v>
      </c>
      <c r="DG51">
        <f>AVERAGE('Raw Values'!DS51:DU51)/'Average totals'!O51</f>
        <v>4.891071819697778E-2</v>
      </c>
      <c r="DH51">
        <f>AVERAGE('Raw Values'!DT51:DV51)/'Average totals'!P51</f>
        <v>6.7800474064996397E-2</v>
      </c>
      <c r="DI51">
        <f>AVERAGE('Raw Values'!DU51:DW51)/'Average totals'!Q51</f>
        <v>7.1040762163438423E-2</v>
      </c>
      <c r="DJ51">
        <f>AVERAGE('Raw Values'!DX51:DZ51)/'Average totals'!B51</f>
        <v>6.2733698171332633E-2</v>
      </c>
      <c r="DK51">
        <f>AVERAGE('Raw Values'!DY51:EA51)/'Average totals'!C51</f>
        <v>8.1795202106715023E-2</v>
      </c>
      <c r="DL51">
        <f>AVERAGE('Raw Values'!DZ51:EB51)/'Average totals'!D51</f>
        <v>6.5644182404271986E-2</v>
      </c>
      <c r="DM51">
        <f>AVERAGE('Raw Values'!EA51:EC51)/'Average totals'!E51</f>
        <v>4.7996576409978314E-2</v>
      </c>
      <c r="DN51">
        <f>AVERAGE('Raw Values'!EB51:ED51)/'Average totals'!F51</f>
        <v>3.4880840432134616E-2</v>
      </c>
      <c r="DO51">
        <f>AVERAGE('Raw Values'!EC51:EE51)/'Average totals'!G51</f>
        <v>2.3634965908845812E-2</v>
      </c>
      <c r="DP51">
        <f>AVERAGE('Raw Values'!ED51:EF51)/'Average totals'!H51</f>
        <v>2.422569719651356E-2</v>
      </c>
      <c r="DQ51">
        <f>AVERAGE('Raw Values'!EE51:EG51)/'Average totals'!I51</f>
        <v>2.5766898765833525E-2</v>
      </c>
      <c r="DR51">
        <f>AVERAGE('Raw Values'!EF51:EH51)/'Average totals'!J51</f>
        <v>2.6578857560635827E-2</v>
      </c>
      <c r="DS51">
        <f>AVERAGE('Raw Values'!EG51:EI51)/'Average totals'!K51</f>
        <v>2.6482990174090004E-2</v>
      </c>
      <c r="DT51">
        <f>AVERAGE('Raw Values'!EH51:EJ51)/'Average totals'!L51</f>
        <v>2.3735759262207459E-2</v>
      </c>
      <c r="DU51">
        <f>AVERAGE('Raw Values'!EI51:EK51)/'Average totals'!M51</f>
        <v>2.3529254372571345E-2</v>
      </c>
      <c r="DV51">
        <f>AVERAGE('Raw Values'!EJ51:EL51)/'Average totals'!N51</f>
        <v>2.2713403296043683E-2</v>
      </c>
      <c r="DW51">
        <f>AVERAGE('Raw Values'!EK51:EM51)/'Average totals'!O51</f>
        <v>2.4356214902704607E-2</v>
      </c>
      <c r="DX51">
        <f>AVERAGE('Raw Values'!EL51:EN51)/'Average totals'!P51</f>
        <v>2.456168473673882E-2</v>
      </c>
      <c r="DY51">
        <f>AVERAGE('Raw Values'!EM51:EO51)/'Average totals'!Q51</f>
        <v>2.483097237733535E-2</v>
      </c>
      <c r="DZ51">
        <f>AVERAGE('Raw Values'!EP51:ER51)/'Average totals'!B51</f>
        <v>0</v>
      </c>
      <c r="EA51">
        <f>AVERAGE('Raw Values'!EQ51:ES51)/'Average totals'!C51</f>
        <v>6.2885508317124167E-2</v>
      </c>
      <c r="EB51">
        <f>AVERAGE('Raw Values'!ER51:ET51)/'Average totals'!D51</f>
        <v>0.12103641660227937</v>
      </c>
      <c r="EC51">
        <f>AVERAGE('Raw Values'!ES51:EU51)/'Average totals'!E51</f>
        <v>0.13981192529758815</v>
      </c>
      <c r="ED51">
        <f>AVERAGE('Raw Values'!ET51:EV51)/'Average totals'!F51</f>
        <v>0.11048570100513364</v>
      </c>
      <c r="EE51">
        <f>AVERAGE('Raw Values'!EU51:EW51)/'Average totals'!G51</f>
        <v>8.7614277177362448E-2</v>
      </c>
      <c r="EF51">
        <f>AVERAGE('Raw Values'!EV51:EX51)/'Average totals'!H51</f>
        <v>9.5530620651938944E-2</v>
      </c>
      <c r="EG51">
        <f>AVERAGE('Raw Values'!EW51:EY51)/'Average totals'!I51</f>
        <v>0.1070552602532453</v>
      </c>
      <c r="EH51">
        <f>AVERAGE('Raw Values'!EX51:EZ51)/'Average totals'!J51</f>
        <v>0.11411556849555737</v>
      </c>
      <c r="EI51">
        <f>AVERAGE('Raw Values'!EY51:FA51)/'Average totals'!K51</f>
        <v>0.11750744371830704</v>
      </c>
      <c r="EJ51">
        <f>AVERAGE('Raw Values'!EZ51:FB51)/'Average totals'!L51</f>
        <v>8.9586502009392971E-2</v>
      </c>
      <c r="EK51">
        <f>AVERAGE('Raw Values'!FA51:FC51)/'Average totals'!M51</f>
        <v>7.7133962674698409E-2</v>
      </c>
      <c r="EL51">
        <f>AVERAGE('Raw Values'!FB51:FD51)/'Average totals'!N51</f>
        <v>6.821275837966044E-2</v>
      </c>
      <c r="EM51">
        <f>AVERAGE('Raw Values'!FC51:FE51)/'Average totals'!O51</f>
        <v>8.1426499827243246E-2</v>
      </c>
      <c r="EN51">
        <f>AVERAGE('Raw Values'!FD51:FF51)/'Average totals'!P51</f>
        <v>7.8486766620613324E-2</v>
      </c>
      <c r="EO51">
        <f>AVERAGE('Raw Values'!FE51:FG51)/'Average totals'!Q51</f>
        <v>8.0356314483382915E-2</v>
      </c>
      <c r="EP51">
        <f>AVERAGE('Raw Values'!FH51:FJ51)/'Average totals'!B51</f>
        <v>0.19035172246242466</v>
      </c>
      <c r="EQ51">
        <f>AVERAGE('Raw Values'!FI51:FK51)/'Average totals'!C51</f>
        <v>0.16266082460663986</v>
      </c>
      <c r="ER51">
        <f>AVERAGE('Raw Values'!FJ51:FL51)/'Average totals'!D51</f>
        <v>0.1683997776766806</v>
      </c>
      <c r="ES51">
        <f>AVERAGE('Raw Values'!FK51:FM51)/'Average totals'!E51</f>
        <v>0.15818070894851888</v>
      </c>
      <c r="ET51">
        <f>AVERAGE('Raw Values'!FL51:FN51)/'Average totals'!F51</f>
        <v>0.16023139917943402</v>
      </c>
      <c r="EU51">
        <f>AVERAGE('Raw Values'!FM51:FO51)/'Average totals'!G51</f>
        <v>0.11016120017990209</v>
      </c>
      <c r="EV51">
        <f>AVERAGE('Raw Values'!FN51:FP51)/'Average totals'!H51</f>
        <v>9.0878927111507316E-2</v>
      </c>
      <c r="EW51">
        <f>AVERAGE('Raw Values'!FO51:FQ51)/'Average totals'!I51</f>
        <v>6.9567117621839328E-2</v>
      </c>
      <c r="EX51">
        <f>AVERAGE('Raw Values'!FP51:FR51)/'Average totals'!J51</f>
        <v>7.2046677698545031E-2</v>
      </c>
      <c r="EY51">
        <f>AVERAGE('Raw Values'!FQ51:FS51)/'Average totals'!K51</f>
        <v>7.1594461629411577E-2</v>
      </c>
      <c r="EZ51">
        <f>AVERAGE('Raw Values'!FR51:FT51)/'Average totals'!L51</f>
        <v>6.2193225635852847E-2</v>
      </c>
      <c r="FA51">
        <f>AVERAGE('Raw Values'!FS51:FU51)/'Average totals'!M51</f>
        <v>6.0463638921251672E-2</v>
      </c>
      <c r="FB51">
        <f>AVERAGE('Raw Values'!FT51:FV51)/'Average totals'!N51</f>
        <v>7.3402940156940433E-2</v>
      </c>
      <c r="FC51">
        <f>AVERAGE('Raw Values'!FU51:FW51)/'Average totals'!O51</f>
        <v>8.7061955202843516E-2</v>
      </c>
      <c r="FD51">
        <f>AVERAGE('Raw Values'!FV51:FX51)/'Average totals'!P51</f>
        <v>8.7154421653968195E-2</v>
      </c>
      <c r="FE51">
        <f>AVERAGE('Raw Values'!FW51:FY51)/'Average totals'!Q51</f>
        <v>6.8789272499914872E-2</v>
      </c>
    </row>
    <row r="52" spans="1:161" x14ac:dyDescent="0.2">
      <c r="A52" t="str">
        <f>'1997_totals_newvars'!A52</f>
        <v>WYOMING</v>
      </c>
      <c r="B52">
        <f>AVERAGE('Raw Values'!B52:D52)/'Average totals'!B52</f>
        <v>5.4190539732951522E-2</v>
      </c>
      <c r="C52">
        <f>AVERAGE('Raw Values'!C52:E52)/'Average totals'!C52</f>
        <v>5.1290277804603081E-2</v>
      </c>
      <c r="D52">
        <f>AVERAGE('Raw Values'!D52:F52)/'Average totals'!D52</f>
        <v>4.1362440008189318E-2</v>
      </c>
      <c r="E52">
        <f>AVERAGE('Raw Values'!E52:G52)/'Average totals'!E52</f>
        <v>8.351696424638029E-2</v>
      </c>
      <c r="F52">
        <f>AVERAGE('Raw Values'!F52:H52)/'Average totals'!F52</f>
        <v>7.7724827755317749E-2</v>
      </c>
      <c r="G52">
        <f>AVERAGE('Raw Values'!G52:I52)/'Average totals'!G52</f>
        <v>3.407549714051504E-2</v>
      </c>
      <c r="H52">
        <f>AVERAGE('Raw Values'!H52:J52)/'Average totals'!H52</f>
        <v>1.6824149673323952E-2</v>
      </c>
      <c r="I52">
        <f>AVERAGE('Raw Values'!I52:K52)/'Average totals'!I52</f>
        <v>-2.5567377022265182E-2</v>
      </c>
      <c r="J52">
        <f>AVERAGE('Raw Values'!J52:L52)/'Average totals'!J52</f>
        <v>3.7051705416801348E-2</v>
      </c>
      <c r="K52">
        <f>AVERAGE('Raw Values'!K52:M52)/'Average totals'!K52</f>
        <v>4.1125272539106986E-2</v>
      </c>
      <c r="L52">
        <f>AVERAGE('Raw Values'!L52:N52)/'Average totals'!L52</f>
        <v>4.8634325072110983E-2</v>
      </c>
      <c r="M52">
        <f>AVERAGE('Raw Values'!M52:O52)/'Average totals'!M52</f>
        <v>3.6490324428362413E-2</v>
      </c>
      <c r="N52">
        <f>AVERAGE('Raw Values'!N52:P52)/'Average totals'!N52</f>
        <v>3.1706041915170222E-2</v>
      </c>
      <c r="O52">
        <f>AVERAGE('Raw Values'!O52:Q52)/'Average totals'!O52</f>
        <v>4.4900819378386726E-2</v>
      </c>
      <c r="P52">
        <f>AVERAGE('Raw Values'!P52:R52)/'Average totals'!P52</f>
        <v>0.11072542716183462</v>
      </c>
      <c r="Q52">
        <f>AVERAGE('Raw Values'!Q52:S52)/'Average totals'!Q52</f>
        <v>0.1902644416276327</v>
      </c>
      <c r="R52">
        <f>AVERAGE('Raw Values'!T52:V52)/'Average totals'!B52</f>
        <v>0.36220276727848205</v>
      </c>
      <c r="S52">
        <f>AVERAGE('Raw Values'!U52:W52)/'Average totals'!C52</f>
        <v>0.24967603616327924</v>
      </c>
      <c r="T52">
        <f>AVERAGE('Raw Values'!V52:X52)/'Average totals'!D52</f>
        <v>0.16412681005614102</v>
      </c>
      <c r="U52">
        <f>AVERAGE('Raw Values'!W52:Y52)/'Average totals'!E52</f>
        <v>0.17015431913034651</v>
      </c>
      <c r="V52">
        <f>AVERAGE('Raw Values'!X52:Z52)/'Average totals'!F52</f>
        <v>0.14363128794567381</v>
      </c>
      <c r="W52">
        <f>AVERAGE('Raw Values'!Y52:AA52)/'Average totals'!G52</f>
        <v>0.13783789592313819</v>
      </c>
      <c r="X52">
        <f>AVERAGE('Raw Values'!Z52:AB52)/'Average totals'!H52</f>
        <v>0.15852994625407049</v>
      </c>
      <c r="Y52">
        <f>AVERAGE('Raw Values'!AA52:AC52)/'Average totals'!I52</f>
        <v>0.21445506950964496</v>
      </c>
      <c r="Z52">
        <f>AVERAGE('Raw Values'!AB52:AD52)/'Average totals'!J52</f>
        <v>0.23934186947989655</v>
      </c>
      <c r="AA52">
        <f>AVERAGE('Raw Values'!AC52:AE52)/'Average totals'!K52</f>
        <v>0.30977439123641515</v>
      </c>
      <c r="AB52">
        <f>AVERAGE('Raw Values'!AD52:AF52)/'Average totals'!L52</f>
        <v>0.30275321944983319</v>
      </c>
      <c r="AC52">
        <f>AVERAGE('Raw Values'!AE52:AG52)/'Average totals'!M52</f>
        <v>0.36369238785007518</v>
      </c>
      <c r="AD52">
        <f>AVERAGE('Raw Values'!AF52:AH52)/'Average totals'!N52</f>
        <v>0.35682886569416017</v>
      </c>
      <c r="AE52">
        <f>AVERAGE('Raw Values'!AG52:AI52)/'Average totals'!O52</f>
        <v>0.33075566126587319</v>
      </c>
      <c r="AF52">
        <f>AVERAGE('Raw Values'!AH52:AJ52)/'Average totals'!P52</f>
        <v>0.24135249697037481</v>
      </c>
      <c r="AG52">
        <f>AVERAGE('Raw Values'!AI52:AK52)/'Average totals'!Q52</f>
        <v>0.15293650838351516</v>
      </c>
      <c r="AH52">
        <f>AVERAGE('Raw Values'!AL52:AN52)/'Average totals'!B52</f>
        <v>0.37423352809506982</v>
      </c>
      <c r="AI52">
        <f>AVERAGE('Raw Values'!AM52:AO52)/'Average totals'!C52</f>
        <v>0.2509029394254636</v>
      </c>
      <c r="AJ52">
        <f>AVERAGE('Raw Values'!AN52:AP52)/'Average totals'!D52</f>
        <v>0.12166922345704065</v>
      </c>
      <c r="AK52">
        <f>AVERAGE('Raw Values'!AO52:AQ52)/'Average totals'!E52</f>
        <v>9.7391717980483225E-2</v>
      </c>
      <c r="AL52">
        <f>AVERAGE('Raw Values'!AP52:AR52)/'Average totals'!F52</f>
        <v>0.13650245940105149</v>
      </c>
      <c r="AM52">
        <f>AVERAGE('Raw Values'!AQ52:AS52)/'Average totals'!G52</f>
        <v>0.15433929747549019</v>
      </c>
      <c r="AN52">
        <f>AVERAGE('Raw Values'!AR52:AT52)/'Average totals'!H52</f>
        <v>0.13029342690013676</v>
      </c>
      <c r="AO52">
        <f>AVERAGE('Raw Values'!AS52:AU52)/'Average totals'!I52</f>
        <v>0.1461461777841167</v>
      </c>
      <c r="AP52">
        <f>AVERAGE('Raw Values'!AT52:AV52)/'Average totals'!J52</f>
        <v>0.19204294563377533</v>
      </c>
      <c r="AQ52">
        <f>AVERAGE('Raw Values'!AU52:AW52)/'Average totals'!K52</f>
        <v>0.14629299954239727</v>
      </c>
      <c r="AR52">
        <f>AVERAGE('Raw Values'!AV52:AX52)/'Average totals'!L52</f>
        <v>0.12414190219658357</v>
      </c>
      <c r="AS52">
        <f>AVERAGE('Raw Values'!AW52:AY52)/'Average totals'!M52</f>
        <v>0.15554484735396426</v>
      </c>
      <c r="AT52">
        <f>AVERAGE('Raw Values'!AX52:AZ52)/'Average totals'!N52</f>
        <v>0.16140885200771726</v>
      </c>
      <c r="AU52">
        <f>AVERAGE('Raw Values'!AY52:BA52)/'Average totals'!O52</f>
        <v>0.14058589642146097</v>
      </c>
      <c r="AV52">
        <f>AVERAGE('Raw Values'!AZ52:BB52)/'Average totals'!P52</f>
        <v>0.10643532776460965</v>
      </c>
      <c r="AW52">
        <f>AVERAGE('Raw Values'!BA52:BC52)/'Average totals'!Q52</f>
        <v>8.3790971249167803E-2</v>
      </c>
      <c r="AX52">
        <f>AVERAGE('Raw Values'!BD52:BF52)/'Average totals'!B52</f>
        <v>0</v>
      </c>
      <c r="AY52">
        <f>AVERAGE('Raw Values'!BE52:BG52)/'Average totals'!C52</f>
        <v>0.23937112369913841</v>
      </c>
      <c r="AZ52">
        <f>AVERAGE('Raw Values'!BF52:BH52)/'Average totals'!D52</f>
        <v>0.4366067664627612</v>
      </c>
      <c r="BA52">
        <f>AVERAGE('Raw Values'!BG52:BI52)/'Average totals'!E52</f>
        <v>0.47669295056572353</v>
      </c>
      <c r="BB52">
        <f>AVERAGE('Raw Values'!BH52:BJ52)/'Average totals'!F52</f>
        <v>0.4821995912099607</v>
      </c>
      <c r="BC52">
        <f>AVERAGE('Raw Values'!BI52:BK52)/'Average totals'!G52</f>
        <v>0.48642452321252361</v>
      </c>
      <c r="BD52">
        <f>AVERAGE('Raw Values'!BJ52:BL52)/'Average totals'!H52</f>
        <v>0.51463494122290143</v>
      </c>
      <c r="BE52">
        <f>AVERAGE('Raw Values'!BK52:BM52)/'Average totals'!I52</f>
        <v>0.48644669393689277</v>
      </c>
      <c r="BF52">
        <f>AVERAGE('Raw Values'!BL52:BN52)/'Average totals'!J52</f>
        <v>0.43954133715904475</v>
      </c>
      <c r="BG52">
        <f>AVERAGE('Raw Values'!BM52:BO52)/'Average totals'!K52</f>
        <v>0.37260220136466415</v>
      </c>
      <c r="BH52">
        <f>AVERAGE('Raw Values'!BN52:BP52)/'Average totals'!L52</f>
        <v>0.41748482993734232</v>
      </c>
      <c r="BI52">
        <f>AVERAGE('Raw Values'!BO52:BQ52)/'Average totals'!M52</f>
        <v>0.37249147301659635</v>
      </c>
      <c r="BJ52">
        <f>AVERAGE('Raw Values'!BP52:BR52)/'Average totals'!N52</f>
        <v>0.41744816646658744</v>
      </c>
      <c r="BK52">
        <f>AVERAGE('Raw Values'!BQ52:BS52)/'Average totals'!O52</f>
        <v>0.42355865238427626</v>
      </c>
      <c r="BL52">
        <f>AVERAGE('Raw Values'!BR52:BT52)/'Average totals'!P52</f>
        <v>0.44913636516308131</v>
      </c>
      <c r="BM52">
        <f>AVERAGE('Raw Values'!BS52:BU52)/'Average totals'!Q52</f>
        <v>0.44086258342991569</v>
      </c>
      <c r="BN52">
        <f>AVERAGE('Raw Values'!BV52:BX52)/'Average totals'!B52</f>
        <v>0</v>
      </c>
      <c r="BO52">
        <f>AVERAGE('Raw Values'!BW52:BY52)/'Average totals'!C52</f>
        <v>0</v>
      </c>
      <c r="BP52">
        <f>AVERAGE('Raw Values'!BX52:BZ52)/'Average totals'!D52</f>
        <v>0</v>
      </c>
      <c r="BQ52">
        <f>AVERAGE('Raw Values'!BY52:CA52)/'Average totals'!E52</f>
        <v>0</v>
      </c>
      <c r="BR52">
        <f>AVERAGE('Raw Values'!BZ52:CB52)/'Average totals'!F52</f>
        <v>0</v>
      </c>
      <c r="BS52">
        <f>AVERAGE('Raw Values'!CA52:CC52)/'Average totals'!G52</f>
        <v>0</v>
      </c>
      <c r="BT52">
        <f>AVERAGE('Raw Values'!CB52:CD52)/'Average totals'!H52</f>
        <v>0</v>
      </c>
      <c r="BU52">
        <f>AVERAGE('Raw Values'!CC52:CE52)/'Average totals'!I52</f>
        <v>0</v>
      </c>
      <c r="BV52">
        <f>AVERAGE('Raw Values'!CD52:CF52)/'Average totals'!J52</f>
        <v>0</v>
      </c>
      <c r="BW52">
        <f>AVERAGE('Raw Values'!CE52:CG52)/'Average totals'!K52</f>
        <v>0</v>
      </c>
      <c r="BX52">
        <f>AVERAGE('Raw Values'!CF52:CH52)/'Average totals'!L52</f>
        <v>0</v>
      </c>
      <c r="BY52">
        <f>AVERAGE('Raw Values'!CG52:CI52)/'Average totals'!M52</f>
        <v>0</v>
      </c>
      <c r="BZ52">
        <f>AVERAGE('Raw Values'!CH52:CJ52)/'Average totals'!N52</f>
        <v>0</v>
      </c>
      <c r="CA52">
        <f>AVERAGE('Raw Values'!CI52:CK52)/'Average totals'!O52</f>
        <v>0</v>
      </c>
      <c r="CB52">
        <f>AVERAGE('Raw Values'!CJ52:CL52)/'Average totals'!P52</f>
        <v>0</v>
      </c>
      <c r="CC52">
        <f>AVERAGE('Raw Values'!CK52:CM52)/'Average totals'!Q52</f>
        <v>0</v>
      </c>
      <c r="CD52">
        <f>AVERAGE('Raw Values'!CN52:CP52)/'Average totals'!B52</f>
        <v>0</v>
      </c>
      <c r="CE52">
        <f>AVERAGE('Raw Values'!CO52:CQ52)/'Average totals'!C52</f>
        <v>0</v>
      </c>
      <c r="CF52">
        <f>AVERAGE('Raw Values'!CP52:CR52)/'Average totals'!D52</f>
        <v>0</v>
      </c>
      <c r="CG52">
        <f>AVERAGE('Raw Values'!CQ52:CS52)/'Average totals'!E52</f>
        <v>0</v>
      </c>
      <c r="CH52">
        <f>AVERAGE('Raw Values'!CR52:CT52)/'Average totals'!F52</f>
        <v>0</v>
      </c>
      <c r="CI52">
        <f>AVERAGE('Raw Values'!CS52:CU52)/'Average totals'!G52</f>
        <v>0</v>
      </c>
      <c r="CJ52">
        <f>AVERAGE('Raw Values'!CT52:CV52)/'Average totals'!H52</f>
        <v>0</v>
      </c>
      <c r="CK52">
        <f>AVERAGE('Raw Values'!CU52:CW52)/'Average totals'!I52</f>
        <v>0</v>
      </c>
      <c r="CL52">
        <f>AVERAGE('Raw Values'!CV52:CX52)/'Average totals'!J52</f>
        <v>0</v>
      </c>
      <c r="CM52">
        <f>AVERAGE('Raw Values'!CW52:CY52)/'Average totals'!K52</f>
        <v>0</v>
      </c>
      <c r="CN52">
        <f>AVERAGE('Raw Values'!CX52:CZ52)/'Average totals'!L52</f>
        <v>0</v>
      </c>
      <c r="CO52">
        <f>AVERAGE('Raw Values'!CY52:DA52)/'Average totals'!M52</f>
        <v>0</v>
      </c>
      <c r="CP52">
        <f>AVERAGE('Raw Values'!CZ52:DB52)/'Average totals'!N52</f>
        <v>0</v>
      </c>
      <c r="CQ52">
        <f>AVERAGE('Raw Values'!DA52:DC52)/'Average totals'!O52</f>
        <v>0</v>
      </c>
      <c r="CR52">
        <f>AVERAGE('Raw Values'!DB52:DD52)/'Average totals'!P52</f>
        <v>0</v>
      </c>
      <c r="CS52">
        <f>AVERAGE('Raw Values'!DC52:DE52)/'Average totals'!Q52</f>
        <v>0</v>
      </c>
      <c r="CT52">
        <f>AVERAGE('Raw Values'!DF52:DH52)/'Average totals'!B52</f>
        <v>0</v>
      </c>
      <c r="CU52">
        <f>AVERAGE('Raw Values'!DG52:DI52)/'Average totals'!C52</f>
        <v>0</v>
      </c>
      <c r="CV52">
        <f>AVERAGE('Raw Values'!DH52:DJ52)/'Average totals'!D52</f>
        <v>0</v>
      </c>
      <c r="CW52">
        <f>AVERAGE('Raw Values'!DI52:DK52)/'Average totals'!E52</f>
        <v>0</v>
      </c>
      <c r="CX52">
        <f>AVERAGE('Raw Values'!DJ52:DL52)/'Average totals'!F52</f>
        <v>0</v>
      </c>
      <c r="CY52">
        <f>AVERAGE('Raw Values'!DK52:DM52)/'Average totals'!G52</f>
        <v>0</v>
      </c>
      <c r="CZ52">
        <f>AVERAGE('Raw Values'!DL52:DN52)/'Average totals'!H52</f>
        <v>0</v>
      </c>
      <c r="DA52">
        <f>AVERAGE('Raw Values'!DM52:DO52)/'Average totals'!I52</f>
        <v>0</v>
      </c>
      <c r="DB52">
        <f>AVERAGE('Raw Values'!DN52:DP52)/'Average totals'!J52</f>
        <v>0</v>
      </c>
      <c r="DC52">
        <f>AVERAGE('Raw Values'!DO52:DQ52)/'Average totals'!K52</f>
        <v>0</v>
      </c>
      <c r="DD52">
        <f>AVERAGE('Raw Values'!DP52:DR52)/'Average totals'!L52</f>
        <v>0</v>
      </c>
      <c r="DE52">
        <f>AVERAGE('Raw Values'!DQ52:DS52)/'Average totals'!M52</f>
        <v>0</v>
      </c>
      <c r="DF52">
        <f>AVERAGE('Raw Values'!DR52:DT52)/'Average totals'!N52</f>
        <v>0</v>
      </c>
      <c r="DG52">
        <f>AVERAGE('Raw Values'!DS52:DU52)/'Average totals'!O52</f>
        <v>0</v>
      </c>
      <c r="DH52">
        <f>AVERAGE('Raw Values'!DT52:DV52)/'Average totals'!P52</f>
        <v>1.6064944389684516E-3</v>
      </c>
      <c r="DI52">
        <f>AVERAGE('Raw Values'!DU52:DW52)/'Average totals'!Q52</f>
        <v>5.9445832683995862E-3</v>
      </c>
      <c r="DJ52">
        <f>AVERAGE('Raw Values'!DX52:DZ52)/'Average totals'!B52</f>
        <v>0.16701574531734109</v>
      </c>
      <c r="DK52">
        <f>AVERAGE('Raw Values'!DY52:EA52)/'Average totals'!C52</f>
        <v>0.14256888108676391</v>
      </c>
      <c r="DL52">
        <f>AVERAGE('Raw Values'!DZ52:EB52)/'Average totals'!D52</f>
        <v>0.14342422954261333</v>
      </c>
      <c r="DM52">
        <f>AVERAGE('Raw Values'!EA52:EC52)/'Average totals'!E52</f>
        <v>7.1047950571448609E-2</v>
      </c>
      <c r="DN52">
        <f>AVERAGE('Raw Values'!EB52:ED52)/'Average totals'!F52</f>
        <v>8.3158035256742507E-2</v>
      </c>
      <c r="DO52">
        <f>AVERAGE('Raw Values'!EC52:EE52)/'Average totals'!G52</f>
        <v>7.3757846252366144E-2</v>
      </c>
      <c r="DP52">
        <f>AVERAGE('Raw Values'!ED52:EF52)/'Average totals'!H52</f>
        <v>5.8531404185564073E-2</v>
      </c>
      <c r="DQ52">
        <f>AVERAGE('Raw Values'!EE52:EG52)/'Average totals'!I52</f>
        <v>1.7724580310009744E-2</v>
      </c>
      <c r="DR52">
        <f>AVERAGE('Raw Values'!EF52:EH52)/'Average totals'!J52</f>
        <v>2.0308149336890749E-2</v>
      </c>
      <c r="DS52">
        <f>AVERAGE('Raw Values'!EG52:EI52)/'Average totals'!K52</f>
        <v>4.4120283674673341E-2</v>
      </c>
      <c r="DT52">
        <f>AVERAGE('Raw Values'!EH52:EJ52)/'Average totals'!L52</f>
        <v>4.1755507408565699E-2</v>
      </c>
      <c r="DU52">
        <f>AVERAGE('Raw Values'!EI52:EK52)/'Average totals'!M52</f>
        <v>2.0429060028786042E-2</v>
      </c>
      <c r="DV52">
        <f>AVERAGE('Raw Values'!EJ52:EL52)/'Average totals'!N52</f>
        <v>1.8448826058042773E-2</v>
      </c>
      <c r="DW52">
        <f>AVERAGE('Raw Values'!EK52:EM52)/'Average totals'!O52</f>
        <v>3.6928741337975607E-2</v>
      </c>
      <c r="DX52">
        <f>AVERAGE('Raw Values'!EL52:EN52)/'Average totals'!P52</f>
        <v>5.389348336823379E-2</v>
      </c>
      <c r="DY52">
        <f>AVERAGE('Raw Values'!EM52:EO52)/'Average totals'!Q52</f>
        <v>5.9429867387816915E-2</v>
      </c>
      <c r="DZ52">
        <f>AVERAGE('Raw Values'!EP52:ER52)/'Average totals'!B52</f>
        <v>0</v>
      </c>
      <c r="EA52">
        <f>AVERAGE('Raw Values'!EQ52:ES52)/'Average totals'!C52</f>
        <v>0</v>
      </c>
      <c r="EB52">
        <f>AVERAGE('Raw Values'!ER52:ET52)/'Average totals'!D52</f>
        <v>0</v>
      </c>
      <c r="EC52">
        <f>AVERAGE('Raw Values'!ES52:EU52)/'Average totals'!E52</f>
        <v>0</v>
      </c>
      <c r="ED52">
        <f>AVERAGE('Raw Values'!ET52:EV52)/'Average totals'!F52</f>
        <v>0</v>
      </c>
      <c r="EE52">
        <f>AVERAGE('Raw Values'!EU52:EW52)/'Average totals'!G52</f>
        <v>0</v>
      </c>
      <c r="EF52">
        <f>AVERAGE('Raw Values'!EV52:EX52)/'Average totals'!H52</f>
        <v>0</v>
      </c>
      <c r="EG52">
        <f>AVERAGE('Raw Values'!EW52:EY52)/'Average totals'!I52</f>
        <v>0</v>
      </c>
      <c r="EH52">
        <f>AVERAGE('Raw Values'!EX52:EZ52)/'Average totals'!J52</f>
        <v>0</v>
      </c>
      <c r="EI52">
        <f>AVERAGE('Raw Values'!EY52:FA52)/'Average totals'!K52</f>
        <v>0</v>
      </c>
      <c r="EJ52">
        <f>AVERAGE('Raw Values'!EZ52:FB52)/'Average totals'!L52</f>
        <v>0</v>
      </c>
      <c r="EK52">
        <f>AVERAGE('Raw Values'!FA52:FC52)/'Average totals'!M52</f>
        <v>0</v>
      </c>
      <c r="EL52">
        <f>AVERAGE('Raw Values'!FB52:FD52)/'Average totals'!N52</f>
        <v>0</v>
      </c>
      <c r="EM52">
        <f>AVERAGE('Raw Values'!FC52:FE52)/'Average totals'!O52</f>
        <v>0</v>
      </c>
      <c r="EN52">
        <f>AVERAGE('Raw Values'!FD52:FF52)/'Average totals'!P52</f>
        <v>0</v>
      </c>
      <c r="EO52">
        <f>AVERAGE('Raw Values'!FE52:FG52)/'Average totals'!Q52</f>
        <v>0</v>
      </c>
      <c r="EP52">
        <f>AVERAGE('Raw Values'!FH52:FJ52)/'Average totals'!B52</f>
        <v>4.2357419576155492E-2</v>
      </c>
      <c r="EQ52">
        <f>AVERAGE('Raw Values'!FI52:FK52)/'Average totals'!C52</f>
        <v>6.6190741820751839E-2</v>
      </c>
      <c r="ER52">
        <f>AVERAGE('Raw Values'!FJ52:FL52)/'Average totals'!D52</f>
        <v>9.2810530473254563E-2</v>
      </c>
      <c r="ES52">
        <f>AVERAGE('Raw Values'!FK52:FM52)/'Average totals'!E52</f>
        <v>0.10119609750561781</v>
      </c>
      <c r="ET52">
        <f>AVERAGE('Raw Values'!FL52:FN52)/'Average totals'!F52</f>
        <v>7.6783798431253686E-2</v>
      </c>
      <c r="EU52">
        <f>AVERAGE('Raw Values'!FM52:FO52)/'Average totals'!G52</f>
        <v>0.11356493999596683</v>
      </c>
      <c r="EV52">
        <f>AVERAGE('Raw Values'!FN52:FP52)/'Average totals'!H52</f>
        <v>0.12118613176400329</v>
      </c>
      <c r="EW52">
        <f>AVERAGE('Raw Values'!FO52:FQ52)/'Average totals'!I52</f>
        <v>0.16079485548160105</v>
      </c>
      <c r="EX52">
        <f>AVERAGE('Raw Values'!FP52:FR52)/'Average totals'!J52</f>
        <v>7.1713992973591281E-2</v>
      </c>
      <c r="EY52">
        <f>AVERAGE('Raw Values'!FQ52:FS52)/'Average totals'!K52</f>
        <v>8.6084851642743057E-2</v>
      </c>
      <c r="EZ52">
        <f>AVERAGE('Raw Values'!FR52:FT52)/'Average totals'!L52</f>
        <v>6.5230215935564148E-2</v>
      </c>
      <c r="FA52">
        <f>AVERAGE('Raw Values'!FS52:FU52)/'Average totals'!M52</f>
        <v>5.1351907322215763E-2</v>
      </c>
      <c r="FB52">
        <f>AVERAGE('Raw Values'!FT52:FV52)/'Average totals'!N52</f>
        <v>1.415924785832218E-2</v>
      </c>
      <c r="FC52">
        <f>AVERAGE('Raw Values'!FU52:FW52)/'Average totals'!O52</f>
        <v>2.3270229212027212E-2</v>
      </c>
      <c r="FD52">
        <f>AVERAGE('Raw Values'!FV52:FX52)/'Average totals'!P52</f>
        <v>3.6850405132897474E-2</v>
      </c>
      <c r="FE52">
        <f>AVERAGE('Raw Values'!FW52:FY52)/'Average totals'!Q52</f>
        <v>6.6771044653552103E-2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
  <sheetViews>
    <sheetView workbookViewId="0">
      <selection activeCell="D2" sqref="D2"/>
    </sheetView>
  </sheetViews>
  <sheetFormatPr baseColWidth="10" defaultRowHeight="16" x14ac:dyDescent="0.2"/>
  <sheetData>
    <row r="1" spans="1:17" x14ac:dyDescent="0.2">
      <c r="A1" t="s">
        <v>1</v>
      </c>
      <c r="B1" t="s">
        <v>933</v>
      </c>
      <c r="C1" t="s">
        <v>934</v>
      </c>
      <c r="D1" t="s">
        <v>935</v>
      </c>
      <c r="E1" t="s">
        <v>936</v>
      </c>
      <c r="F1" t="s">
        <v>937</v>
      </c>
      <c r="G1" t="s">
        <v>938</v>
      </c>
      <c r="H1" t="s">
        <v>939</v>
      </c>
      <c r="I1" t="s">
        <v>940</v>
      </c>
      <c r="J1" t="s">
        <v>941</v>
      </c>
      <c r="K1" t="s">
        <v>942</v>
      </c>
      <c r="L1" t="s">
        <v>943</v>
      </c>
      <c r="M1" t="s">
        <v>944</v>
      </c>
      <c r="N1" t="s">
        <v>945</v>
      </c>
      <c r="O1" t="s">
        <v>946</v>
      </c>
      <c r="P1" t="s">
        <v>947</v>
      </c>
      <c r="Q1" t="s">
        <v>948</v>
      </c>
    </row>
    <row r="2" spans="1:17" x14ac:dyDescent="0.2">
      <c r="A2" t="str">
        <f>'1997_totals_newvars'!A2</f>
        <v>ALABAMA</v>
      </c>
      <c r="B2">
        <f>AVERAGE('Raw Values'!FZ2:GB2)</f>
        <v>125012418.66666667</v>
      </c>
      <c r="C2">
        <f>AVERAGE('Raw Values'!GA2:GC2)</f>
        <v>135768545.33333334</v>
      </c>
      <c r="D2">
        <f>AVERAGE('Raw Values'!GB2:GD2)</f>
        <v>144353275.33333334</v>
      </c>
      <c r="E2">
        <f>AVERAGE('Raw Values'!GC2:GE2)</f>
        <v>148556388.33333334</v>
      </c>
      <c r="F2">
        <f>AVERAGE('Raw Values'!GD2:GF2)</f>
        <v>172908587.33333334</v>
      </c>
      <c r="G2">
        <f>AVERAGE('Raw Values'!GE2:GG2)</f>
        <v>172770029</v>
      </c>
      <c r="H2">
        <f>AVERAGE('Raw Values'!GF2:GH2)</f>
        <v>161454370.66666666</v>
      </c>
      <c r="I2">
        <f>AVERAGE('Raw Values'!GG2:GI2)</f>
        <v>136352541.66666666</v>
      </c>
      <c r="J2">
        <f>AVERAGE('Raw Values'!GH2:GJ2)</f>
        <v>148903844</v>
      </c>
      <c r="K2">
        <f>AVERAGE('Raw Values'!GI2:GK2)</f>
        <v>160376953</v>
      </c>
      <c r="L2">
        <f>AVERAGE('Raw Values'!GJ2:GL2)</f>
        <v>171472355.66666666</v>
      </c>
      <c r="M2">
        <f>AVERAGE('Raw Values'!GK2:GM2)</f>
        <v>177846203</v>
      </c>
      <c r="N2">
        <f>AVERAGE('Raw Values'!GL2:GN2)</f>
        <v>185985043</v>
      </c>
      <c r="O2">
        <f>AVERAGE('Raw Values'!GM2:GO2)</f>
        <v>189716447.33333334</v>
      </c>
      <c r="P2">
        <f>AVERAGE('Raw Values'!GN2:GP2)</f>
        <v>179502607</v>
      </c>
      <c r="Q2">
        <f>AVERAGE('Raw Values'!GO2:GQ2)</f>
        <v>176878715.66666666</v>
      </c>
    </row>
    <row r="3" spans="1:17" x14ac:dyDescent="0.2">
      <c r="A3" t="str">
        <f>'1997_totals_newvars'!A3</f>
        <v>ALASKA</v>
      </c>
      <c r="B3">
        <f>AVERAGE('Raw Values'!FZ3:GB3)</f>
        <v>85867236</v>
      </c>
      <c r="C3">
        <f>AVERAGE('Raw Values'!GA3:GC3)</f>
        <v>114510567.33333333</v>
      </c>
      <c r="D3">
        <f>AVERAGE('Raw Values'!GB3:GD3)</f>
        <v>113775230.33333333</v>
      </c>
      <c r="E3">
        <f>AVERAGE('Raw Values'!GC3:GE3)</f>
        <v>109096718.66666667</v>
      </c>
      <c r="F3">
        <f>AVERAGE('Raw Values'!GD3:GF3)</f>
        <v>107394121.66666667</v>
      </c>
      <c r="G3">
        <f>AVERAGE('Raw Values'!GE3:GG3)</f>
        <v>104601254.66666667</v>
      </c>
      <c r="H3">
        <f>AVERAGE('Raw Values'!GF3:GH3)</f>
        <v>98539217</v>
      </c>
      <c r="I3">
        <f>AVERAGE('Raw Values'!GG3:GI3)</f>
        <v>91312402</v>
      </c>
      <c r="J3">
        <f>AVERAGE('Raw Values'!GH3:GJ3)</f>
        <v>90509630</v>
      </c>
      <c r="K3">
        <f>AVERAGE('Raw Values'!GI3:GK3)</f>
        <v>86232191.666666672</v>
      </c>
      <c r="L3">
        <f>AVERAGE('Raw Values'!GJ3:GL3)</f>
        <v>85978933.666666672</v>
      </c>
      <c r="M3">
        <f>AVERAGE('Raw Values'!GK3:GM3)</f>
        <v>80390827.333333328</v>
      </c>
      <c r="N3">
        <f>AVERAGE('Raw Values'!GL3:GN3)</f>
        <v>80908251</v>
      </c>
      <c r="O3">
        <f>AVERAGE('Raw Values'!GM3:GO3)</f>
        <v>80895850.666666672</v>
      </c>
      <c r="P3">
        <f>AVERAGE('Raw Values'!GN3:GP3)</f>
        <v>85321125</v>
      </c>
      <c r="Q3">
        <f>AVERAGE('Raw Values'!GO3:GQ3)</f>
        <v>87056648</v>
      </c>
    </row>
    <row r="4" spans="1:17" x14ac:dyDescent="0.2">
      <c r="A4" t="str">
        <f>'1997_totals_newvars'!A4</f>
        <v>ARIZONA</v>
      </c>
      <c r="B4">
        <f>AVERAGE('Raw Values'!FZ4:GB4)</f>
        <v>291681278.33333331</v>
      </c>
      <c r="C4">
        <f>AVERAGE('Raw Values'!GA4:GC4)</f>
        <v>307753196.33333331</v>
      </c>
      <c r="D4">
        <f>AVERAGE('Raw Values'!GB4:GD4)</f>
        <v>319446143.33333331</v>
      </c>
      <c r="E4">
        <f>AVERAGE('Raw Values'!GC4:GE4)</f>
        <v>322960504.66666669</v>
      </c>
      <c r="F4">
        <f>AVERAGE('Raw Values'!GD4:GF4)</f>
        <v>331655209.33333331</v>
      </c>
      <c r="G4">
        <f>AVERAGE('Raw Values'!GE4:GG4)</f>
        <v>341591921.66666669</v>
      </c>
      <c r="H4">
        <f>AVERAGE('Raw Values'!GF4:GH4)</f>
        <v>337904911</v>
      </c>
      <c r="I4">
        <f>AVERAGE('Raw Values'!GG4:GI4)</f>
        <v>327056290.66666669</v>
      </c>
      <c r="J4">
        <f>AVERAGE('Raw Values'!GH4:GJ4)</f>
        <v>333740358.66666669</v>
      </c>
      <c r="K4">
        <f>AVERAGE('Raw Values'!GI4:GK4)</f>
        <v>350257679.66666669</v>
      </c>
      <c r="L4">
        <f>AVERAGE('Raw Values'!GJ4:GL4)</f>
        <v>376129453.66666669</v>
      </c>
      <c r="M4">
        <f>AVERAGE('Raw Values'!GK4:GM4)</f>
        <v>384377802.66666669</v>
      </c>
      <c r="N4">
        <f>AVERAGE('Raw Values'!GL4:GN4)</f>
        <v>387369306</v>
      </c>
      <c r="O4">
        <f>AVERAGE('Raw Values'!GM4:GO4)</f>
        <v>366175673.66666669</v>
      </c>
      <c r="P4">
        <f>AVERAGE('Raw Values'!GN4:GP4)</f>
        <v>368501861.33333331</v>
      </c>
      <c r="Q4">
        <f>AVERAGE('Raw Values'!GO4:GQ4)</f>
        <v>360416798.33333331</v>
      </c>
    </row>
    <row r="5" spans="1:17" x14ac:dyDescent="0.2">
      <c r="A5" t="str">
        <f>'1997_totals_newvars'!A5</f>
        <v>ARKANSAS</v>
      </c>
      <c r="B5">
        <f>AVERAGE('Raw Values'!FZ5:GB5)</f>
        <v>38249765</v>
      </c>
      <c r="C5">
        <f>AVERAGE('Raw Values'!GA5:GC5)</f>
        <v>81154683.333333328</v>
      </c>
      <c r="D5">
        <f>AVERAGE('Raw Values'!GB5:GD5)</f>
        <v>94848288.333333328</v>
      </c>
      <c r="E5">
        <f>AVERAGE('Raw Values'!GC5:GE5)</f>
        <v>106170638.33333333</v>
      </c>
      <c r="F5">
        <f>AVERAGE('Raw Values'!GD5:GF5)</f>
        <v>76335304.333333328</v>
      </c>
      <c r="G5">
        <f>AVERAGE('Raw Values'!GE5:GG5)</f>
        <v>61462004</v>
      </c>
      <c r="H5">
        <f>AVERAGE('Raw Values'!GF5:GH5)</f>
        <v>65729747.333333336</v>
      </c>
      <c r="I5">
        <f>AVERAGE('Raw Values'!GG5:GI5)</f>
        <v>72373769</v>
      </c>
      <c r="J5">
        <f>AVERAGE('Raw Values'!GH5:GJ5)</f>
        <v>90515762.666666672</v>
      </c>
      <c r="K5">
        <f>AVERAGE('Raw Values'!GI5:GK5)</f>
        <v>117973090.33333333</v>
      </c>
      <c r="L5">
        <f>AVERAGE('Raw Values'!GJ5:GL5)</f>
        <v>138223659.33333334</v>
      </c>
      <c r="M5">
        <f>AVERAGE('Raw Values'!GK5:GM5)</f>
        <v>177542229.33333334</v>
      </c>
      <c r="N5">
        <f>AVERAGE('Raw Values'!GL5:GN5)</f>
        <v>186846958.66666666</v>
      </c>
      <c r="O5">
        <f>AVERAGE('Raw Values'!GM5:GO5)</f>
        <v>198072624</v>
      </c>
      <c r="P5">
        <f>AVERAGE('Raw Values'!GN5:GP5)</f>
        <v>172692698</v>
      </c>
      <c r="Q5">
        <f>AVERAGE('Raw Values'!GO5:GQ5)</f>
        <v>157378079.66666666</v>
      </c>
    </row>
    <row r="6" spans="1:17" x14ac:dyDescent="0.2">
      <c r="A6" t="str">
        <f>'1997_totals_newvars'!A6</f>
        <v>CALIFORNIA</v>
      </c>
      <c r="B6">
        <f>AVERAGE('Raw Values'!FZ6:GB6)</f>
        <v>5901359762</v>
      </c>
      <c r="C6">
        <f>AVERAGE('Raw Values'!GA6:GC6)</f>
        <v>6604403973.333333</v>
      </c>
      <c r="D6">
        <f>AVERAGE('Raw Values'!GB6:GD6)</f>
        <v>6755044796</v>
      </c>
      <c r="E6">
        <f>AVERAGE('Raw Values'!GC6:GE6)</f>
        <v>6561988949.666667</v>
      </c>
      <c r="F6">
        <f>AVERAGE('Raw Values'!GD6:GF6)</f>
        <v>6410023834.333333</v>
      </c>
      <c r="G6">
        <f>AVERAGE('Raw Values'!GE6:GG6)</f>
        <v>6340756111.333333</v>
      </c>
      <c r="H6">
        <f>AVERAGE('Raw Values'!GF6:GH6)</f>
        <v>6491389079.333333</v>
      </c>
      <c r="I6">
        <f>AVERAGE('Raw Values'!GG6:GI6)</f>
        <v>6506735798.666667</v>
      </c>
      <c r="J6">
        <f>AVERAGE('Raw Values'!GH6:GJ6)</f>
        <v>6729690488.666667</v>
      </c>
      <c r="K6">
        <f>AVERAGE('Raw Values'!GI6:GK6)</f>
        <v>6933127732</v>
      </c>
      <c r="L6">
        <f>AVERAGE('Raw Values'!GJ6:GL6)</f>
        <v>7043781295.333333</v>
      </c>
      <c r="M6">
        <f>AVERAGE('Raw Values'!GK6:GM6)</f>
        <v>7170736300.333333</v>
      </c>
      <c r="N6">
        <f>AVERAGE('Raw Values'!GL6:GN6)</f>
        <v>7164600735.666667</v>
      </c>
      <c r="O6">
        <f>AVERAGE('Raw Values'!GM6:GO6)</f>
        <v>7030980863</v>
      </c>
      <c r="P6">
        <f>AVERAGE('Raw Values'!GN6:GP6)</f>
        <v>6843202304.333333</v>
      </c>
      <c r="Q6">
        <f>AVERAGE('Raw Values'!GO6:GQ6)</f>
        <v>6739843000.666667</v>
      </c>
    </row>
    <row r="7" spans="1:17" x14ac:dyDescent="0.2">
      <c r="A7" t="str">
        <f>'1997_totals_newvars'!A7</f>
        <v>COLORADO</v>
      </c>
      <c r="B7">
        <f>AVERAGE('Raw Values'!FZ7:GB7)</f>
        <v>153953741</v>
      </c>
      <c r="C7">
        <f>AVERAGE('Raw Values'!GA7:GC7)</f>
        <v>220043889.33333334</v>
      </c>
      <c r="D7">
        <f>AVERAGE('Raw Values'!GB7:GD7)</f>
        <v>236938008.66666666</v>
      </c>
      <c r="E7">
        <f>AVERAGE('Raw Values'!GC7:GE7)</f>
        <v>254508294.66666666</v>
      </c>
      <c r="F7">
        <f>AVERAGE('Raw Values'!GD7:GF7)</f>
        <v>262820448</v>
      </c>
      <c r="G7">
        <f>AVERAGE('Raw Values'!GE7:GG7)</f>
        <v>270782350</v>
      </c>
      <c r="H7">
        <f>AVERAGE('Raw Values'!GF7:GH7)</f>
        <v>253242968.33333334</v>
      </c>
      <c r="I7">
        <f>AVERAGE('Raw Values'!GG7:GI7)</f>
        <v>240845202.66666666</v>
      </c>
      <c r="J7">
        <f>AVERAGE('Raw Values'!GH7:GJ7)</f>
        <v>226583009.33333334</v>
      </c>
      <c r="K7">
        <f>AVERAGE('Raw Values'!GI7:GK7)</f>
        <v>241236183</v>
      </c>
      <c r="L7">
        <f>AVERAGE('Raw Values'!GJ7:GL7)</f>
        <v>287066139.66666669</v>
      </c>
      <c r="M7">
        <f>AVERAGE('Raw Values'!GK7:GM7)</f>
        <v>326599727.33333331</v>
      </c>
      <c r="N7">
        <f>AVERAGE('Raw Values'!GL7:GN7)</f>
        <v>349787326.33333331</v>
      </c>
      <c r="O7">
        <f>AVERAGE('Raw Values'!GM7:GO7)</f>
        <v>313813626</v>
      </c>
      <c r="P7">
        <f>AVERAGE('Raw Values'!GN7:GP7)</f>
        <v>308797975.33333331</v>
      </c>
      <c r="Q7">
        <f>AVERAGE('Raw Values'!GO7:GQ7)</f>
        <v>299170130</v>
      </c>
    </row>
    <row r="8" spans="1:17" x14ac:dyDescent="0.2">
      <c r="A8" t="str">
        <f>'1997_totals_newvars'!A8</f>
        <v>CONNECTICUT</v>
      </c>
      <c r="B8">
        <f>AVERAGE('Raw Values'!FZ8:GB8)</f>
        <v>453022365.33333331</v>
      </c>
      <c r="C8">
        <f>AVERAGE('Raw Values'!GA8:GC8)</f>
        <v>461991969.33333331</v>
      </c>
      <c r="D8">
        <f>AVERAGE('Raw Values'!GB8:GD8)</f>
        <v>449987210</v>
      </c>
      <c r="E8">
        <f>AVERAGE('Raw Values'!GC8:GE8)</f>
        <v>454045947</v>
      </c>
      <c r="F8">
        <f>AVERAGE('Raw Values'!GD8:GF8)</f>
        <v>459484560.33333331</v>
      </c>
      <c r="G8">
        <f>AVERAGE('Raw Values'!GE8:GG8)</f>
        <v>466866042</v>
      </c>
      <c r="H8">
        <f>AVERAGE('Raw Values'!GF8:GH8)</f>
        <v>474545592</v>
      </c>
      <c r="I8">
        <f>AVERAGE('Raw Values'!GG8:GI8)</f>
        <v>480863641</v>
      </c>
      <c r="J8">
        <f>AVERAGE('Raw Values'!GH8:GJ8)</f>
        <v>497442044.66666669</v>
      </c>
      <c r="K8">
        <f>AVERAGE('Raw Values'!GI8:GK8)</f>
        <v>509990047</v>
      </c>
      <c r="L8">
        <f>AVERAGE('Raw Values'!GJ8:GL8)</f>
        <v>512868346</v>
      </c>
      <c r="M8">
        <f>AVERAGE('Raw Values'!GK8:GM8)</f>
        <v>518072490</v>
      </c>
      <c r="N8">
        <f>AVERAGE('Raw Values'!GL8:GN8)</f>
        <v>513451334.66666669</v>
      </c>
      <c r="O8">
        <f>AVERAGE('Raw Values'!GM8:GO8)</f>
        <v>509939651.66666669</v>
      </c>
      <c r="P8">
        <f>AVERAGE('Raw Values'!GN8:GP8)</f>
        <v>496045299</v>
      </c>
      <c r="Q8">
        <f>AVERAGE('Raw Values'!GO8:GQ8)</f>
        <v>491954197</v>
      </c>
    </row>
    <row r="9" spans="1:17" x14ac:dyDescent="0.2">
      <c r="A9" t="str">
        <f>'1997_totals_newvars'!A9</f>
        <v>DELAWARE</v>
      </c>
      <c r="B9">
        <f>AVERAGE('Raw Values'!FZ9:GB9)</f>
        <v>51786325.333333336</v>
      </c>
      <c r="C9">
        <f>AVERAGE('Raw Values'!GA9:GC9)</f>
        <v>60712014.333333336</v>
      </c>
      <c r="D9">
        <f>AVERAGE('Raw Values'!GB9:GD9)</f>
        <v>60312197.666666664</v>
      </c>
      <c r="E9">
        <f>AVERAGE('Raw Values'!GC9:GE9)</f>
        <v>58821838.333333336</v>
      </c>
      <c r="F9">
        <f>AVERAGE('Raw Values'!GD9:GF9)</f>
        <v>58450460</v>
      </c>
      <c r="G9">
        <f>AVERAGE('Raw Values'!GE9:GG9)</f>
        <v>58940439</v>
      </c>
      <c r="H9">
        <f>AVERAGE('Raw Values'!GF9:GH9)</f>
        <v>59492365.333333336</v>
      </c>
      <c r="I9">
        <f>AVERAGE('Raw Values'!GG9:GI9)</f>
        <v>66272918.666666664</v>
      </c>
      <c r="J9">
        <f>AVERAGE('Raw Values'!GH9:GJ9)</f>
        <v>68521267</v>
      </c>
      <c r="K9">
        <f>AVERAGE('Raw Values'!GI9:GK9)</f>
        <v>74566299.666666672</v>
      </c>
      <c r="L9">
        <f>AVERAGE('Raw Values'!GJ9:GL9)</f>
        <v>68927873.333333328</v>
      </c>
      <c r="M9">
        <f>AVERAGE('Raw Values'!GK9:GM9)</f>
        <v>73181072.333333328</v>
      </c>
      <c r="N9">
        <f>AVERAGE('Raw Values'!GL9:GN9)</f>
        <v>71931190.333333328</v>
      </c>
      <c r="O9">
        <f>AVERAGE('Raw Values'!GM9:GO9)</f>
        <v>80459483.333333328</v>
      </c>
      <c r="P9">
        <f>AVERAGE('Raw Values'!GN9:GP9)</f>
        <v>81683843</v>
      </c>
      <c r="Q9">
        <f>AVERAGE('Raw Values'!GO9:GQ9)</f>
        <v>92473305.333333328</v>
      </c>
    </row>
    <row r="10" spans="1:17" x14ac:dyDescent="0.2">
      <c r="A10" t="str">
        <f>'1997_totals_newvars'!A10</f>
        <v>DIST.OF COLUMBIA</v>
      </c>
      <c r="B10">
        <f>AVERAGE('Raw Values'!FZ10:GB10)</f>
        <v>132990982.33333333</v>
      </c>
      <c r="C10">
        <f>AVERAGE('Raw Values'!GA10:GC10)</f>
        <v>167383791.33333334</v>
      </c>
      <c r="D10">
        <f>AVERAGE('Raw Values'!GB10:GD10)</f>
        <v>178865021.33333334</v>
      </c>
      <c r="E10">
        <f>AVERAGE('Raw Values'!GC10:GE10)</f>
        <v>202138365.33333334</v>
      </c>
      <c r="F10">
        <f>AVERAGE('Raw Values'!GD10:GF10)</f>
        <v>203416959.66666666</v>
      </c>
      <c r="G10">
        <f>AVERAGE('Raw Values'!GE10:GG10)</f>
        <v>203821509.33333334</v>
      </c>
      <c r="H10">
        <f>AVERAGE('Raw Values'!GF10:GH10)</f>
        <v>186077848.66666666</v>
      </c>
      <c r="I10">
        <f>AVERAGE('Raw Values'!GG10:GI10)</f>
        <v>195101037.66666666</v>
      </c>
      <c r="J10">
        <f>AVERAGE('Raw Values'!GH10:GJ10)</f>
        <v>188693378</v>
      </c>
      <c r="K10">
        <f>AVERAGE('Raw Values'!GI10:GK10)</f>
        <v>184159567.66666666</v>
      </c>
      <c r="L10">
        <f>AVERAGE('Raw Values'!GJ10:GL10)</f>
        <v>170949922</v>
      </c>
      <c r="M10">
        <f>AVERAGE('Raw Values'!GK10:GM10)</f>
        <v>198726989</v>
      </c>
      <c r="N10">
        <f>AVERAGE('Raw Values'!GL10:GN10)</f>
        <v>228408304.33333334</v>
      </c>
      <c r="O10">
        <f>AVERAGE('Raw Values'!GM10:GO10)</f>
        <v>227774182</v>
      </c>
      <c r="P10">
        <f>AVERAGE('Raw Values'!GN10:GP10)</f>
        <v>227295422</v>
      </c>
      <c r="Q10">
        <f>AVERAGE('Raw Values'!GO10:GQ10)</f>
        <v>230847190.66666666</v>
      </c>
    </row>
    <row r="11" spans="1:17" x14ac:dyDescent="0.2">
      <c r="A11" t="str">
        <f>'1997_totals_newvars'!A11</f>
        <v>FLORIDA</v>
      </c>
      <c r="B11">
        <f>AVERAGE('Raw Values'!FZ11:GB11)</f>
        <v>811673132.33333337</v>
      </c>
      <c r="C11">
        <f>AVERAGE('Raw Values'!GA11:GC11)</f>
        <v>882155969.66666663</v>
      </c>
      <c r="D11">
        <f>AVERAGE('Raw Values'!GB11:GD11)</f>
        <v>992513044.66666663</v>
      </c>
      <c r="E11">
        <f>AVERAGE('Raw Values'!GC11:GE11)</f>
        <v>1082732829.3333333</v>
      </c>
      <c r="F11">
        <f>AVERAGE('Raw Values'!GD11:GF11)</f>
        <v>1105386822</v>
      </c>
      <c r="G11">
        <f>AVERAGE('Raw Values'!GE11:GG11)</f>
        <v>1088694952</v>
      </c>
      <c r="H11">
        <f>AVERAGE('Raw Values'!GF11:GH11)</f>
        <v>1047295516.6666666</v>
      </c>
      <c r="I11">
        <f>AVERAGE('Raw Values'!GG11:GI11)</f>
        <v>1036093706</v>
      </c>
      <c r="J11">
        <f>AVERAGE('Raw Values'!GH11:GJ11)</f>
        <v>1021774089</v>
      </c>
      <c r="K11">
        <f>AVERAGE('Raw Values'!GI11:GK11)</f>
        <v>1048441039.3333334</v>
      </c>
      <c r="L11">
        <f>AVERAGE('Raw Values'!GJ11:GL11)</f>
        <v>1064273750.6666666</v>
      </c>
      <c r="M11">
        <f>AVERAGE('Raw Values'!GK11:GM11)</f>
        <v>1086533376.6666667</v>
      </c>
      <c r="N11">
        <f>AVERAGE('Raw Values'!GL11:GN11)</f>
        <v>1046425900</v>
      </c>
      <c r="O11">
        <f>AVERAGE('Raw Values'!GM11:GO11)</f>
        <v>1024766953</v>
      </c>
      <c r="P11">
        <f>AVERAGE('Raw Values'!GN11:GP11)</f>
        <v>995373183.33333337</v>
      </c>
      <c r="Q11">
        <f>AVERAGE('Raw Values'!GO11:GQ11)</f>
        <v>990850621.33333337</v>
      </c>
    </row>
    <row r="12" spans="1:17" x14ac:dyDescent="0.2">
      <c r="A12" t="str">
        <f>'1997_totals_newvars'!A12</f>
        <v>GEORGIA</v>
      </c>
      <c r="B12">
        <f>AVERAGE('Raw Values'!FZ12:GB12)</f>
        <v>445405480.66666669</v>
      </c>
      <c r="C12">
        <f>AVERAGE('Raw Values'!GA12:GC12)</f>
        <v>483604450</v>
      </c>
      <c r="D12">
        <f>AVERAGE('Raw Values'!GB12:GD12)</f>
        <v>493017927</v>
      </c>
      <c r="E12">
        <f>AVERAGE('Raw Values'!GC12:GE12)</f>
        <v>524341032</v>
      </c>
      <c r="F12">
        <f>AVERAGE('Raw Values'!GD12:GF12)</f>
        <v>550269360.33333337</v>
      </c>
      <c r="G12">
        <f>AVERAGE('Raw Values'!GE12:GG12)</f>
        <v>556949586.33333337</v>
      </c>
      <c r="H12">
        <f>AVERAGE('Raw Values'!GF12:GH12)</f>
        <v>544758693</v>
      </c>
      <c r="I12">
        <f>AVERAGE('Raw Values'!GG12:GI12)</f>
        <v>551578735.66666663</v>
      </c>
      <c r="J12">
        <f>AVERAGE('Raw Values'!GH12:GJ12)</f>
        <v>552576891.66666663</v>
      </c>
      <c r="K12">
        <f>AVERAGE('Raw Values'!GI12:GK12)</f>
        <v>581844941.66666663</v>
      </c>
      <c r="L12">
        <f>AVERAGE('Raw Values'!GJ12:GL12)</f>
        <v>564982135.66666663</v>
      </c>
      <c r="M12">
        <f>AVERAGE('Raw Values'!GK12:GM12)</f>
        <v>573505603.66666663</v>
      </c>
      <c r="N12">
        <f>AVERAGE('Raw Values'!GL12:GN12)</f>
        <v>553349570.33333337</v>
      </c>
      <c r="O12">
        <f>AVERAGE('Raw Values'!GM12:GO12)</f>
        <v>553746886.66666663</v>
      </c>
      <c r="P12">
        <f>AVERAGE('Raw Values'!GN12:GP12)</f>
        <v>526042946</v>
      </c>
      <c r="Q12">
        <f>AVERAGE('Raw Values'!GO12:GQ12)</f>
        <v>508507266.66666669</v>
      </c>
    </row>
    <row r="13" spans="1:17" x14ac:dyDescent="0.2">
      <c r="A13" t="str">
        <f>'1997_totals_newvars'!A13</f>
        <v>HAWAII</v>
      </c>
      <c r="B13">
        <f>AVERAGE('Raw Values'!FZ13:GB13)</f>
        <v>135322763.66666666</v>
      </c>
      <c r="C13">
        <f>AVERAGE('Raw Values'!GA13:GC13)</f>
        <v>175086661.66666666</v>
      </c>
      <c r="D13">
        <f>AVERAGE('Raw Values'!GB13:GD13)</f>
        <v>167742499.33333334</v>
      </c>
      <c r="E13">
        <f>AVERAGE('Raw Values'!GC13:GE13)</f>
        <v>156689026</v>
      </c>
      <c r="F13">
        <f>AVERAGE('Raw Values'!GD13:GF13)</f>
        <v>153619256.66666666</v>
      </c>
      <c r="G13">
        <f>AVERAGE('Raw Values'!GE13:GG13)</f>
        <v>149679715</v>
      </c>
      <c r="H13">
        <f>AVERAGE('Raw Values'!GF13:GH13)</f>
        <v>149619017.66666666</v>
      </c>
      <c r="I13">
        <f>AVERAGE('Raw Values'!GG13:GI13)</f>
        <v>155029077</v>
      </c>
      <c r="J13">
        <f>AVERAGE('Raw Values'!GH13:GJ13)</f>
        <v>180657165</v>
      </c>
      <c r="K13">
        <f>AVERAGE('Raw Values'!GI13:GK13)</f>
        <v>217418439</v>
      </c>
      <c r="L13">
        <f>AVERAGE('Raw Values'!GJ13:GL13)</f>
        <v>282077727.66666669</v>
      </c>
      <c r="M13">
        <f>AVERAGE('Raw Values'!GK13:GM13)</f>
        <v>342228493.33333331</v>
      </c>
      <c r="N13">
        <f>AVERAGE('Raw Values'!GL13:GN13)</f>
        <v>369987412.66666669</v>
      </c>
      <c r="O13">
        <f>AVERAGE('Raw Values'!GM13:GO13)</f>
        <v>337251429.33333331</v>
      </c>
      <c r="P13">
        <f>AVERAGE('Raw Values'!GN13:GP13)</f>
        <v>284575123</v>
      </c>
      <c r="Q13">
        <f>AVERAGE('Raw Values'!GO13:GQ13)</f>
        <v>258536477.33333334</v>
      </c>
    </row>
    <row r="14" spans="1:17" x14ac:dyDescent="0.2">
      <c r="A14" t="str">
        <f>'1997_totals_newvars'!A14</f>
        <v>IDAHO</v>
      </c>
      <c r="B14">
        <f>AVERAGE('Raw Values'!FZ14:GB14)</f>
        <v>24899377</v>
      </c>
      <c r="C14">
        <f>AVERAGE('Raw Values'!GA14:GC14)</f>
        <v>40678571.666666664</v>
      </c>
      <c r="D14">
        <f>AVERAGE('Raw Values'!GB14:GD14)</f>
        <v>51274793</v>
      </c>
      <c r="E14">
        <f>AVERAGE('Raw Values'!GC14:GE14)</f>
        <v>53174698.333333336</v>
      </c>
      <c r="F14">
        <f>AVERAGE('Raw Values'!GD14:GF14)</f>
        <v>53149409.333333336</v>
      </c>
      <c r="G14">
        <f>AVERAGE('Raw Values'!GE14:GG14)</f>
        <v>51661438.333333336</v>
      </c>
      <c r="H14">
        <f>AVERAGE('Raw Values'!GF14:GH14)</f>
        <v>51691657</v>
      </c>
      <c r="I14">
        <f>AVERAGE('Raw Values'!GG14:GI14)</f>
        <v>50286476</v>
      </c>
      <c r="J14">
        <f>AVERAGE('Raw Values'!GH14:GJ14)</f>
        <v>48855250</v>
      </c>
      <c r="K14">
        <f>AVERAGE('Raw Values'!GI14:GK14)</f>
        <v>47172649.666666664</v>
      </c>
      <c r="L14">
        <f>AVERAGE('Raw Values'!GJ14:GL14)</f>
        <v>45015005</v>
      </c>
      <c r="M14">
        <f>AVERAGE('Raw Values'!GK14:GM14)</f>
        <v>41200059.666666664</v>
      </c>
      <c r="N14">
        <f>AVERAGE('Raw Values'!GL14:GN14)</f>
        <v>38132017</v>
      </c>
      <c r="O14">
        <f>AVERAGE('Raw Values'!GM14:GO14)</f>
        <v>38262448.333333336</v>
      </c>
      <c r="P14">
        <f>AVERAGE('Raw Values'!GN14:GP14)</f>
        <v>41667554.333333336</v>
      </c>
      <c r="Q14">
        <f>AVERAGE('Raw Values'!GO14:GQ14)</f>
        <v>45207421.666666664</v>
      </c>
    </row>
    <row r="15" spans="1:17" x14ac:dyDescent="0.2">
      <c r="A15" t="str">
        <f>'1997_totals_newvars'!A15</f>
        <v>ILLINOIS</v>
      </c>
      <c r="B15">
        <f>AVERAGE('Raw Values'!FZ15:GB15)</f>
        <v>780252937.66666663</v>
      </c>
      <c r="C15">
        <f>AVERAGE('Raw Values'!GA15:GC15)</f>
        <v>1054900553.6666666</v>
      </c>
      <c r="D15">
        <f>AVERAGE('Raw Values'!GB15:GD15)</f>
        <v>1043311712</v>
      </c>
      <c r="E15">
        <f>AVERAGE('Raw Values'!GC15:GE15)</f>
        <v>1042904845.6666666</v>
      </c>
      <c r="F15">
        <f>AVERAGE('Raw Values'!GD15:GF15)</f>
        <v>1023806956</v>
      </c>
      <c r="G15">
        <f>AVERAGE('Raw Values'!GE15:GG15)</f>
        <v>1013401706.3333334</v>
      </c>
      <c r="H15">
        <f>AVERAGE('Raw Values'!GF15:GH15)</f>
        <v>1013652445.6666666</v>
      </c>
      <c r="I15">
        <f>AVERAGE('Raw Values'!GG15:GI15)</f>
        <v>1015395892.3333334</v>
      </c>
      <c r="J15">
        <f>AVERAGE('Raw Values'!GH15:GJ15)</f>
        <v>1031789378.3333334</v>
      </c>
      <c r="K15">
        <f>AVERAGE('Raw Values'!GI15:GK15)</f>
        <v>1044781192.3333334</v>
      </c>
      <c r="L15">
        <f>AVERAGE('Raw Values'!GJ15:GL15)</f>
        <v>1083214275.3333333</v>
      </c>
      <c r="M15">
        <f>AVERAGE('Raw Values'!GK15:GM15)</f>
        <v>1155983731</v>
      </c>
      <c r="N15">
        <f>AVERAGE('Raw Values'!GL15:GN15)</f>
        <v>1244014829</v>
      </c>
      <c r="O15">
        <f>AVERAGE('Raw Values'!GM15:GO15)</f>
        <v>1262437330.6666667</v>
      </c>
      <c r="P15">
        <f>AVERAGE('Raw Values'!GN15:GP15)</f>
        <v>1221866990.6666667</v>
      </c>
      <c r="Q15">
        <f>AVERAGE('Raw Values'!GO15:GQ15)</f>
        <v>1188791692.3333333</v>
      </c>
    </row>
    <row r="16" spans="1:17" x14ac:dyDescent="0.2">
      <c r="A16" t="str">
        <f>'1997_totals_newvars'!A16</f>
        <v>INDIANA</v>
      </c>
      <c r="B16">
        <f>AVERAGE('Raw Values'!FZ16:GB16)</f>
        <v>295991033</v>
      </c>
      <c r="C16">
        <f>AVERAGE('Raw Values'!GA16:GC16)</f>
        <v>366586512.33333331</v>
      </c>
      <c r="D16">
        <f>AVERAGE('Raw Values'!GB16:GD16)</f>
        <v>417726235.33333331</v>
      </c>
      <c r="E16">
        <f>AVERAGE('Raw Values'!GC16:GE16)</f>
        <v>391920225.33333331</v>
      </c>
      <c r="F16">
        <f>AVERAGE('Raw Values'!GD16:GF16)</f>
        <v>368418340.66666669</v>
      </c>
      <c r="G16">
        <f>AVERAGE('Raw Values'!GE16:GG16)</f>
        <v>337128306.33333331</v>
      </c>
      <c r="H16">
        <f>AVERAGE('Raw Values'!GF16:GH16)</f>
        <v>322486238.33333331</v>
      </c>
      <c r="I16">
        <f>AVERAGE('Raw Values'!GG16:GI16)</f>
        <v>320912867.66666669</v>
      </c>
      <c r="J16">
        <f>AVERAGE('Raw Values'!GH16:GJ16)</f>
        <v>320463928</v>
      </c>
      <c r="K16">
        <f>AVERAGE('Raw Values'!GI16:GK16)</f>
        <v>331577550</v>
      </c>
      <c r="L16">
        <f>AVERAGE('Raw Values'!GJ16:GL16)</f>
        <v>339606676.33333331</v>
      </c>
      <c r="M16">
        <f>AVERAGE('Raw Values'!GK16:GM16)</f>
        <v>355285820.66666669</v>
      </c>
      <c r="N16">
        <f>AVERAGE('Raw Values'!GL16:GN16)</f>
        <v>346057807.33333331</v>
      </c>
      <c r="O16">
        <f>AVERAGE('Raw Values'!GM16:GO16)</f>
        <v>310922498.33333331</v>
      </c>
      <c r="P16">
        <f>AVERAGE('Raw Values'!GN16:GP16)</f>
        <v>282116995.66666669</v>
      </c>
      <c r="Q16">
        <f>AVERAGE('Raw Values'!GO16:GQ16)</f>
        <v>264802483</v>
      </c>
    </row>
    <row r="17" spans="1:17" x14ac:dyDescent="0.2">
      <c r="A17" t="str">
        <f>'1997_totals_newvars'!A17</f>
        <v>IOWA</v>
      </c>
      <c r="B17">
        <f>AVERAGE('Raw Values'!FZ17:GB17)</f>
        <v>171802667.33333334</v>
      </c>
      <c r="C17">
        <f>AVERAGE('Raw Values'!GA17:GC17)</f>
        <v>195089958.33333334</v>
      </c>
      <c r="D17">
        <f>AVERAGE('Raw Values'!GB17:GD17)</f>
        <v>200874746</v>
      </c>
      <c r="E17">
        <f>AVERAGE('Raw Values'!GC17:GE17)</f>
        <v>196498335.33333334</v>
      </c>
      <c r="F17">
        <f>AVERAGE('Raw Values'!GD17:GF17)</f>
        <v>194283115</v>
      </c>
      <c r="G17">
        <f>AVERAGE('Raw Values'!GE17:GG17)</f>
        <v>195852937</v>
      </c>
      <c r="H17">
        <f>AVERAGE('Raw Values'!GF17:GH17)</f>
        <v>199304237.33333334</v>
      </c>
      <c r="I17">
        <f>AVERAGE('Raw Values'!GG17:GI17)</f>
        <v>200940281.33333334</v>
      </c>
      <c r="J17">
        <f>AVERAGE('Raw Values'!GH17:GJ17)</f>
        <v>201178823</v>
      </c>
      <c r="K17">
        <f>AVERAGE('Raw Values'!GI17:GK17)</f>
        <v>205199160.33333334</v>
      </c>
      <c r="L17">
        <f>AVERAGE('Raw Values'!GJ17:GL17)</f>
        <v>211320412.66666666</v>
      </c>
      <c r="M17">
        <f>AVERAGE('Raw Values'!GK17:GM17)</f>
        <v>221008532</v>
      </c>
      <c r="N17">
        <f>AVERAGE('Raw Values'!GL17:GN17)</f>
        <v>227560841.33333334</v>
      </c>
      <c r="O17">
        <f>AVERAGE('Raw Values'!GM17:GO17)</f>
        <v>230124503</v>
      </c>
      <c r="P17">
        <f>AVERAGE('Raw Values'!GN17:GP17)</f>
        <v>222882648.33333334</v>
      </c>
      <c r="Q17">
        <f>AVERAGE('Raw Values'!GO17:GQ17)</f>
        <v>219280118.33333334</v>
      </c>
    </row>
    <row r="18" spans="1:17" x14ac:dyDescent="0.2">
      <c r="A18" t="str">
        <f>'1997_totals_newvars'!A18</f>
        <v>KANSAS</v>
      </c>
      <c r="B18">
        <f>AVERAGE('Raw Values'!FZ18:GB18)</f>
        <v>170063344.33333334</v>
      </c>
      <c r="C18">
        <f>AVERAGE('Raw Values'!GA18:GC18)</f>
        <v>171030470.33333334</v>
      </c>
      <c r="D18">
        <f>AVERAGE('Raw Values'!GB18:GD18)</f>
        <v>172657422.66666666</v>
      </c>
      <c r="E18">
        <f>AVERAGE('Raw Values'!GC18:GE18)</f>
        <v>170031060</v>
      </c>
      <c r="F18">
        <f>AVERAGE('Raw Values'!GD18:GF18)</f>
        <v>166837936.66666666</v>
      </c>
      <c r="G18">
        <f>AVERAGE('Raw Values'!GE18:GG18)</f>
        <v>170462400.33333334</v>
      </c>
      <c r="H18">
        <f>AVERAGE('Raw Values'!GF18:GH18)</f>
        <v>176347067</v>
      </c>
      <c r="I18">
        <f>AVERAGE('Raw Values'!GG18:GI18)</f>
        <v>180929644.33333334</v>
      </c>
      <c r="J18">
        <f>AVERAGE('Raw Values'!GH18:GJ18)</f>
        <v>186319795.33333334</v>
      </c>
      <c r="K18">
        <f>AVERAGE('Raw Values'!GI18:GK18)</f>
        <v>194817381</v>
      </c>
      <c r="L18">
        <f>AVERAGE('Raw Values'!GJ18:GL18)</f>
        <v>200507258</v>
      </c>
      <c r="M18">
        <f>AVERAGE('Raw Values'!GK18:GM18)</f>
        <v>210758848</v>
      </c>
      <c r="N18">
        <f>AVERAGE('Raw Values'!GL18:GN18)</f>
        <v>222871231</v>
      </c>
      <c r="O18">
        <f>AVERAGE('Raw Values'!GM18:GO18)</f>
        <v>217889219.33333334</v>
      </c>
      <c r="P18">
        <f>AVERAGE('Raw Values'!GN18:GP18)</f>
        <v>199487503.33333334</v>
      </c>
      <c r="Q18">
        <f>AVERAGE('Raw Values'!GO18:GQ18)</f>
        <v>171850391.33333334</v>
      </c>
    </row>
    <row r="19" spans="1:17" x14ac:dyDescent="0.2">
      <c r="A19" t="str">
        <f>'1997_totals_newvars'!A19</f>
        <v>KENTUCKY</v>
      </c>
      <c r="B19">
        <f>AVERAGE('Raw Values'!FZ19:GB19)</f>
        <v>246742071.66666666</v>
      </c>
      <c r="C19">
        <f>AVERAGE('Raw Values'!GA19:GC19)</f>
        <v>259391835.33333334</v>
      </c>
      <c r="D19">
        <f>AVERAGE('Raw Values'!GB19:GD19)</f>
        <v>270287812.33333331</v>
      </c>
      <c r="E19">
        <f>AVERAGE('Raw Values'!GC19:GE19)</f>
        <v>251405278</v>
      </c>
      <c r="F19">
        <f>AVERAGE('Raw Values'!GD19:GF19)</f>
        <v>244879343</v>
      </c>
      <c r="G19">
        <f>AVERAGE('Raw Values'!GE19:GG19)</f>
        <v>240942628.66666666</v>
      </c>
      <c r="H19">
        <f>AVERAGE('Raw Values'!GF19:GH19)</f>
        <v>250535832</v>
      </c>
      <c r="I19">
        <f>AVERAGE('Raw Values'!GG19:GI19)</f>
        <v>252604759.66666666</v>
      </c>
      <c r="J19">
        <f>AVERAGE('Raw Values'!GH19:GJ19)</f>
        <v>256247201</v>
      </c>
      <c r="K19">
        <f>AVERAGE('Raw Values'!GI19:GK19)</f>
        <v>248538025.66666666</v>
      </c>
      <c r="L19">
        <f>AVERAGE('Raw Values'!GJ19:GL19)</f>
        <v>258893600.33333334</v>
      </c>
      <c r="M19">
        <f>AVERAGE('Raw Values'!GK19:GM19)</f>
        <v>286068477.66666669</v>
      </c>
      <c r="N19">
        <f>AVERAGE('Raw Values'!GL19:GN19)</f>
        <v>290401872</v>
      </c>
      <c r="O19">
        <f>AVERAGE('Raw Values'!GM19:GO19)</f>
        <v>301054734.66666669</v>
      </c>
      <c r="P19">
        <f>AVERAGE('Raw Values'!GN19:GP19)</f>
        <v>281889361.66666669</v>
      </c>
      <c r="Q19">
        <f>AVERAGE('Raw Values'!GO19:GQ19)</f>
        <v>281217457</v>
      </c>
    </row>
    <row r="20" spans="1:17" x14ac:dyDescent="0.2">
      <c r="A20" t="str">
        <f>'1997_totals_newvars'!A20</f>
        <v>LOUISIANA</v>
      </c>
      <c r="B20">
        <f>AVERAGE('Raw Values'!FZ20:GB20)</f>
        <v>174522901.33333334</v>
      </c>
      <c r="C20">
        <f>AVERAGE('Raw Values'!GA20:GC20)</f>
        <v>193101656.33333334</v>
      </c>
      <c r="D20">
        <f>AVERAGE('Raw Values'!GB20:GD20)</f>
        <v>198853363.33333334</v>
      </c>
      <c r="E20">
        <f>AVERAGE('Raw Values'!GC20:GE20)</f>
        <v>217110042.66666666</v>
      </c>
      <c r="F20">
        <f>AVERAGE('Raw Values'!GD20:GF20)</f>
        <v>267276906.66666666</v>
      </c>
      <c r="G20">
        <f>AVERAGE('Raw Values'!GE20:GG20)</f>
        <v>303375349.33333331</v>
      </c>
      <c r="H20">
        <f>AVERAGE('Raw Values'!GF20:GH20)</f>
        <v>278533603.66666669</v>
      </c>
      <c r="I20">
        <f>AVERAGE('Raw Values'!GG20:GI20)</f>
        <v>250202382</v>
      </c>
      <c r="J20">
        <f>AVERAGE('Raw Values'!GH20:GJ20)</f>
        <v>238389488.33333334</v>
      </c>
      <c r="K20">
        <f>AVERAGE('Raw Values'!GI20:GK20)</f>
        <v>239817758.33333334</v>
      </c>
      <c r="L20">
        <f>AVERAGE('Raw Values'!GJ20:GL20)</f>
        <v>244489918.33333334</v>
      </c>
      <c r="M20">
        <f>AVERAGE('Raw Values'!GK20:GM20)</f>
        <v>257599968.33333334</v>
      </c>
      <c r="N20">
        <f>AVERAGE('Raw Values'!GL20:GN20)</f>
        <v>281171313.66666669</v>
      </c>
      <c r="O20">
        <f>AVERAGE('Raw Values'!GM20:GO20)</f>
        <v>284281289</v>
      </c>
      <c r="P20">
        <f>AVERAGE('Raw Values'!GN20:GP20)</f>
        <v>260050207.33333334</v>
      </c>
      <c r="Q20">
        <f>AVERAGE('Raw Values'!GO20:GQ20)</f>
        <v>233905796</v>
      </c>
    </row>
    <row r="21" spans="1:17" x14ac:dyDescent="0.2">
      <c r="A21" t="str">
        <f>'1997_totals_newvars'!A21</f>
        <v>MAINE</v>
      </c>
      <c r="B21">
        <f>AVERAGE('Raw Values'!FZ21:GB21)</f>
        <v>121529088</v>
      </c>
      <c r="C21">
        <f>AVERAGE('Raw Values'!GA21:GC21)</f>
        <v>119041858</v>
      </c>
      <c r="D21">
        <f>AVERAGE('Raw Values'!GB21:GD21)</f>
        <v>115061856.66666667</v>
      </c>
      <c r="E21">
        <f>AVERAGE('Raw Values'!GC21:GE21)</f>
        <v>112604294.66666667</v>
      </c>
      <c r="F21">
        <f>AVERAGE('Raw Values'!GD21:GF21)</f>
        <v>112623128.33333333</v>
      </c>
      <c r="G21">
        <f>AVERAGE('Raw Values'!GE21:GG21)</f>
        <v>122336824</v>
      </c>
      <c r="H21">
        <f>AVERAGE('Raw Values'!GF21:GH21)</f>
        <v>131655890</v>
      </c>
      <c r="I21">
        <f>AVERAGE('Raw Values'!GG21:GI21)</f>
        <v>134416852.66666666</v>
      </c>
      <c r="J21">
        <f>AVERAGE('Raw Values'!GH21:GJ21)</f>
        <v>130249632.66666667</v>
      </c>
      <c r="K21">
        <f>AVERAGE('Raw Values'!GI21:GK21)</f>
        <v>126610307.33333333</v>
      </c>
      <c r="L21">
        <f>AVERAGE('Raw Values'!GJ21:GL21)</f>
        <v>129313195</v>
      </c>
      <c r="M21">
        <f>AVERAGE('Raw Values'!GK21:GM21)</f>
        <v>135918213</v>
      </c>
      <c r="N21">
        <f>AVERAGE('Raw Values'!GL21:GN21)</f>
        <v>135838489.66666666</v>
      </c>
      <c r="O21">
        <f>AVERAGE('Raw Values'!GM21:GO21)</f>
        <v>129314384.66666667</v>
      </c>
      <c r="P21">
        <f>AVERAGE('Raw Values'!GN21:GP21)</f>
        <v>113499079.33333333</v>
      </c>
      <c r="Q21">
        <f>AVERAGE('Raw Values'!GO21:GQ21)</f>
        <v>98811166.333333328</v>
      </c>
    </row>
    <row r="22" spans="1:17" x14ac:dyDescent="0.2">
      <c r="A22" t="str">
        <f>'1997_totals_newvars'!A22</f>
        <v>MARYLAND</v>
      </c>
      <c r="B22">
        <f>AVERAGE('Raw Values'!FZ22:GB22)</f>
        <v>347953557.66666669</v>
      </c>
      <c r="C22">
        <f>AVERAGE('Raw Values'!GA22:GC22)</f>
        <v>399900740.33333331</v>
      </c>
      <c r="D22">
        <f>AVERAGE('Raw Values'!GB22:GD22)</f>
        <v>427032140.33333331</v>
      </c>
      <c r="E22">
        <f>AVERAGE('Raw Values'!GC22:GE22)</f>
        <v>416832751.66666669</v>
      </c>
      <c r="F22">
        <f>AVERAGE('Raw Values'!GD22:GF22)</f>
        <v>427884499</v>
      </c>
      <c r="G22">
        <f>AVERAGE('Raw Values'!GE22:GG22)</f>
        <v>419018603</v>
      </c>
      <c r="H22">
        <f>AVERAGE('Raw Values'!GF22:GH22)</f>
        <v>400442663.66666669</v>
      </c>
      <c r="I22">
        <f>AVERAGE('Raw Values'!GG22:GI22)</f>
        <v>384574152.33333331</v>
      </c>
      <c r="J22">
        <f>AVERAGE('Raw Values'!GH22:GJ22)</f>
        <v>393215549.33333331</v>
      </c>
      <c r="K22">
        <f>AVERAGE('Raw Values'!GI22:GK22)</f>
        <v>415380257.66666669</v>
      </c>
      <c r="L22">
        <f>AVERAGE('Raw Values'!GJ22:GL22)</f>
        <v>466985361.66666669</v>
      </c>
      <c r="M22">
        <f>AVERAGE('Raw Values'!GK22:GM22)</f>
        <v>525827757</v>
      </c>
      <c r="N22">
        <f>AVERAGE('Raw Values'!GL22:GN22)</f>
        <v>542300118.33333337</v>
      </c>
      <c r="O22">
        <f>AVERAGE('Raw Values'!GM22:GO22)</f>
        <v>550537198.33333337</v>
      </c>
      <c r="P22">
        <f>AVERAGE('Raw Values'!GN22:GP22)</f>
        <v>547202135.33333337</v>
      </c>
      <c r="Q22">
        <f>AVERAGE('Raw Values'!GO22:GQ22)</f>
        <v>583404136.66666663</v>
      </c>
    </row>
    <row r="23" spans="1:17" x14ac:dyDescent="0.2">
      <c r="A23" t="str">
        <f>'1997_totals_newvars'!A23</f>
        <v>MASSACHUSETTS</v>
      </c>
      <c r="B23">
        <f>AVERAGE('Raw Values'!FZ23:GB23)</f>
        <v>824985305.66666663</v>
      </c>
      <c r="C23">
        <f>AVERAGE('Raw Values'!GA23:GC23)</f>
        <v>828622136.66666663</v>
      </c>
      <c r="D23">
        <f>AVERAGE('Raw Values'!GB23:GD23)</f>
        <v>828622136.66666663</v>
      </c>
      <c r="E23">
        <f>AVERAGE('Raw Values'!GC23:GE23)</f>
        <v>818576783</v>
      </c>
      <c r="F23">
        <f>AVERAGE('Raw Values'!GD23:GF23)</f>
        <v>819049544.66666663</v>
      </c>
      <c r="G23">
        <f>AVERAGE('Raw Values'!GE23:GG23)</f>
        <v>819285109</v>
      </c>
      <c r="H23">
        <f>AVERAGE('Raw Values'!GF23:GH23)</f>
        <v>825334785.33333337</v>
      </c>
      <c r="I23">
        <f>AVERAGE('Raw Values'!GG23:GI23)</f>
        <v>859106492</v>
      </c>
      <c r="J23">
        <f>AVERAGE('Raw Values'!GH23:GJ23)</f>
        <v>921562651.33333337</v>
      </c>
      <c r="K23">
        <f>AVERAGE('Raw Values'!GI23:GK23)</f>
        <v>997065451.33333337</v>
      </c>
      <c r="L23">
        <f>AVERAGE('Raw Values'!GJ23:GL23)</f>
        <v>1084403397.3333333</v>
      </c>
      <c r="M23">
        <f>AVERAGE('Raw Values'!GK23:GM23)</f>
        <v>1135435209.3333333</v>
      </c>
      <c r="N23">
        <f>AVERAGE('Raw Values'!GL23:GN23)</f>
        <v>1171110839.3333333</v>
      </c>
      <c r="O23">
        <f>AVERAGE('Raw Values'!GM23:GO23)</f>
        <v>1162215232.6666667</v>
      </c>
      <c r="P23">
        <f>AVERAGE('Raw Values'!GN23:GP23)</f>
        <v>1155176026.3333333</v>
      </c>
      <c r="Q23">
        <f>AVERAGE('Raw Values'!GO23:GQ23)</f>
        <v>1135195727.3333333</v>
      </c>
    </row>
    <row r="24" spans="1:17" x14ac:dyDescent="0.2">
      <c r="A24" t="str">
        <f>'1997_totals_newvars'!A24</f>
        <v>MICHIGAN</v>
      </c>
      <c r="B24">
        <f>AVERAGE('Raw Values'!FZ24:GB24)</f>
        <v>1202759654.6666667</v>
      </c>
      <c r="C24">
        <f>AVERAGE('Raw Values'!GA24:GC24)</f>
        <v>1250650252</v>
      </c>
      <c r="D24">
        <f>AVERAGE('Raw Values'!GB24:GD24)</f>
        <v>1281887407.3333333</v>
      </c>
      <c r="E24">
        <f>AVERAGE('Raw Values'!GC24:GE24)</f>
        <v>1309960546.3333333</v>
      </c>
      <c r="F24">
        <f>AVERAGE('Raw Values'!GD24:GF24)</f>
        <v>1266976884.3333333</v>
      </c>
      <c r="G24">
        <f>AVERAGE('Raw Values'!GE24:GG24)</f>
        <v>1275645097.3333333</v>
      </c>
      <c r="H24">
        <f>AVERAGE('Raw Values'!GF24:GH24)</f>
        <v>1294339133.6666667</v>
      </c>
      <c r="I24">
        <f>AVERAGE('Raw Values'!GG24:GI24)</f>
        <v>1349013617</v>
      </c>
      <c r="J24">
        <f>AVERAGE('Raw Values'!GH24:GJ24)</f>
        <v>1351676537</v>
      </c>
      <c r="K24">
        <f>AVERAGE('Raw Values'!GI24:GK24)</f>
        <v>1368436919.6666667</v>
      </c>
      <c r="L24">
        <f>AVERAGE('Raw Values'!GJ24:GL24)</f>
        <v>1439337718.6666667</v>
      </c>
      <c r="M24">
        <f>AVERAGE('Raw Values'!GK24:GM24)</f>
        <v>1594186453</v>
      </c>
      <c r="N24">
        <f>AVERAGE('Raw Values'!GL24:GN24)</f>
        <v>1612101801</v>
      </c>
      <c r="O24">
        <f>AVERAGE('Raw Values'!GM24:GO24)</f>
        <v>1606219970</v>
      </c>
      <c r="P24">
        <f>AVERAGE('Raw Values'!GN24:GP24)</f>
        <v>1489222712.3333333</v>
      </c>
      <c r="Q24">
        <f>AVERAGE('Raw Values'!GO24:GQ24)</f>
        <v>1469722253.6666667</v>
      </c>
    </row>
    <row r="25" spans="1:17" x14ac:dyDescent="0.2">
      <c r="A25" t="str">
        <f>'1997_totals_newvars'!A25</f>
        <v>MINNESOTA</v>
      </c>
      <c r="B25">
        <f>AVERAGE('Raw Values'!FZ25:GB25)</f>
        <v>317609880.66666669</v>
      </c>
      <c r="C25">
        <f>AVERAGE('Raw Values'!GA25:GC25)</f>
        <v>423665331</v>
      </c>
      <c r="D25">
        <f>AVERAGE('Raw Values'!GB25:GD25)</f>
        <v>456557266</v>
      </c>
      <c r="E25">
        <f>AVERAGE('Raw Values'!GC25:GE25)</f>
        <v>465522362</v>
      </c>
      <c r="F25">
        <f>AVERAGE('Raw Values'!GD25:GF25)</f>
        <v>503213428.66666669</v>
      </c>
      <c r="G25">
        <f>AVERAGE('Raw Values'!GE25:GG25)</f>
        <v>488068164.66666669</v>
      </c>
      <c r="H25">
        <f>AVERAGE('Raw Values'!GF25:GH25)</f>
        <v>458035390</v>
      </c>
      <c r="I25">
        <f>AVERAGE('Raw Values'!GG25:GI25)</f>
        <v>442775187.66666669</v>
      </c>
      <c r="J25">
        <f>AVERAGE('Raw Values'!GH25:GJ25)</f>
        <v>445781942</v>
      </c>
      <c r="K25">
        <f>AVERAGE('Raw Values'!GI25:GK25)</f>
        <v>465818629.33333331</v>
      </c>
      <c r="L25">
        <f>AVERAGE('Raw Values'!GJ25:GL25)</f>
        <v>481400788</v>
      </c>
      <c r="M25">
        <f>AVERAGE('Raw Values'!GK25:GM25)</f>
        <v>510402688</v>
      </c>
      <c r="N25">
        <f>AVERAGE('Raw Values'!GL25:GN25)</f>
        <v>513067430.66666669</v>
      </c>
      <c r="O25">
        <f>AVERAGE('Raw Values'!GM25:GO25)</f>
        <v>505311193</v>
      </c>
      <c r="P25">
        <f>AVERAGE('Raw Values'!GN25:GP25)</f>
        <v>475097920.33333331</v>
      </c>
      <c r="Q25">
        <f>AVERAGE('Raw Values'!GO25:GQ25)</f>
        <v>497866252.33333331</v>
      </c>
    </row>
    <row r="26" spans="1:17" x14ac:dyDescent="0.2">
      <c r="A26" t="str">
        <f>'1997_totals_newvars'!A26</f>
        <v>MISSISSIPPI</v>
      </c>
      <c r="B26">
        <f>AVERAGE('Raw Values'!FZ26:GB26)</f>
        <v>80649042.333333328</v>
      </c>
      <c r="C26">
        <f>AVERAGE('Raw Values'!GA26:GC26)</f>
        <v>79214456.666666672</v>
      </c>
      <c r="D26">
        <f>AVERAGE('Raw Values'!GB26:GD26)</f>
        <v>111098050</v>
      </c>
      <c r="E26">
        <f>AVERAGE('Raw Values'!GC26:GE26)</f>
        <v>140831488.33333334</v>
      </c>
      <c r="F26">
        <f>AVERAGE('Raw Values'!GD26:GF26)</f>
        <v>157349031.66666666</v>
      </c>
      <c r="G26">
        <f>AVERAGE('Raw Values'!GE26:GG26)</f>
        <v>142414816.33333334</v>
      </c>
      <c r="H26">
        <f>AVERAGE('Raw Values'!GF26:GH26)</f>
        <v>120963761</v>
      </c>
      <c r="I26">
        <f>AVERAGE('Raw Values'!GG26:GI26)</f>
        <v>108574318.33333333</v>
      </c>
      <c r="J26">
        <f>AVERAGE('Raw Values'!GH26:GJ26)</f>
        <v>107046411</v>
      </c>
      <c r="K26">
        <f>AVERAGE('Raw Values'!GI26:GK26)</f>
        <v>110856362.66666667</v>
      </c>
      <c r="L26">
        <f>AVERAGE('Raw Values'!GJ26:GL26)</f>
        <v>119824535</v>
      </c>
      <c r="M26">
        <f>AVERAGE('Raw Values'!GK26:GM26)</f>
        <v>127688330.33333333</v>
      </c>
      <c r="N26">
        <f>AVERAGE('Raw Values'!GL26:GN26)</f>
        <v>133714480.33333333</v>
      </c>
      <c r="O26">
        <f>AVERAGE('Raw Values'!GM26:GO26)</f>
        <v>126212297.66666667</v>
      </c>
      <c r="P26">
        <f>AVERAGE('Raw Values'!GN26:GP26)</f>
        <v>116869374.33333333</v>
      </c>
      <c r="Q26">
        <f>AVERAGE('Raw Values'!GO26:GQ26)</f>
        <v>104053457</v>
      </c>
    </row>
    <row r="27" spans="1:17" x14ac:dyDescent="0.2">
      <c r="A27" t="str">
        <f>'1997_totals_newvars'!A27</f>
        <v>MISSOURI</v>
      </c>
      <c r="B27">
        <f>AVERAGE('Raw Values'!FZ27:GB27)</f>
        <v>329679047.33333331</v>
      </c>
      <c r="C27">
        <f>AVERAGE('Raw Values'!GA27:GC27)</f>
        <v>359857821.33333331</v>
      </c>
      <c r="D27">
        <f>AVERAGE('Raw Values'!GB27:GD27)</f>
        <v>372138278.33333331</v>
      </c>
      <c r="E27">
        <f>AVERAGE('Raw Values'!GC27:GE27)</f>
        <v>365229870.66666669</v>
      </c>
      <c r="F27">
        <f>AVERAGE('Raw Values'!GD27:GF27)</f>
        <v>359312070</v>
      </c>
      <c r="G27">
        <f>AVERAGE('Raw Values'!GE27:GG27)</f>
        <v>351051252.33333331</v>
      </c>
      <c r="H27">
        <f>AVERAGE('Raw Values'!GF27:GH27)</f>
        <v>346744477.33333331</v>
      </c>
      <c r="I27">
        <f>AVERAGE('Raw Values'!GG27:GI27)</f>
        <v>354410222.66666669</v>
      </c>
      <c r="J27">
        <f>AVERAGE('Raw Values'!GH27:GJ27)</f>
        <v>367437528.33333331</v>
      </c>
      <c r="K27">
        <f>AVERAGE('Raw Values'!GI27:GK27)</f>
        <v>377165712.33333331</v>
      </c>
      <c r="L27">
        <f>AVERAGE('Raw Values'!GJ27:GL27)</f>
        <v>374167913</v>
      </c>
      <c r="M27">
        <f>AVERAGE('Raw Values'!GK27:GM27)</f>
        <v>389465245.33333331</v>
      </c>
      <c r="N27">
        <f>AVERAGE('Raw Values'!GL27:GN27)</f>
        <v>386409897.33333331</v>
      </c>
      <c r="O27">
        <f>AVERAGE('Raw Values'!GM27:GO27)</f>
        <v>404362368</v>
      </c>
      <c r="P27">
        <f>AVERAGE('Raw Values'!GN27:GP27)</f>
        <v>394735119.66666669</v>
      </c>
      <c r="Q27">
        <f>AVERAGE('Raw Values'!GO27:GQ27)</f>
        <v>403792904</v>
      </c>
    </row>
    <row r="28" spans="1:17" x14ac:dyDescent="0.2">
      <c r="A28" t="str">
        <f>'1997_totals_newvars'!A28</f>
        <v>MONTANA</v>
      </c>
      <c r="B28">
        <f>AVERAGE('Raw Values'!FZ28:GB28)</f>
        <v>47902150.333333336</v>
      </c>
      <c r="C28">
        <f>AVERAGE('Raw Values'!GA28:GC28)</f>
        <v>55317906</v>
      </c>
      <c r="D28">
        <f>AVERAGE('Raw Values'!GB28:GD28)</f>
        <v>61370883</v>
      </c>
      <c r="E28">
        <f>AVERAGE('Raw Values'!GC28:GE28)</f>
        <v>64410919.666666664</v>
      </c>
      <c r="F28">
        <f>AVERAGE('Raw Values'!GD28:GF28)</f>
        <v>68429496</v>
      </c>
      <c r="G28">
        <f>AVERAGE('Raw Values'!GE28:GG28)</f>
        <v>63454533.666666664</v>
      </c>
      <c r="H28">
        <f>AVERAGE('Raw Values'!GF28:GH28)</f>
        <v>54542921.666666664</v>
      </c>
      <c r="I28">
        <f>AVERAGE('Raw Values'!GG28:GI28)</f>
        <v>48423119.666666664</v>
      </c>
      <c r="J28">
        <f>AVERAGE('Raw Values'!GH28:GJ28)</f>
        <v>49293710.666666664</v>
      </c>
      <c r="K28">
        <f>AVERAGE('Raw Values'!GI28:GK28)</f>
        <v>49713902.666666664</v>
      </c>
      <c r="L28">
        <f>AVERAGE('Raw Values'!GJ28:GL28)</f>
        <v>50322584.666666664</v>
      </c>
      <c r="M28">
        <f>AVERAGE('Raw Values'!GK28:GM28)</f>
        <v>52478342.333333336</v>
      </c>
      <c r="N28">
        <f>AVERAGE('Raw Values'!GL28:GN28)</f>
        <v>54598866.666666664</v>
      </c>
      <c r="O28">
        <f>AVERAGE('Raw Values'!GM28:GO28)</f>
        <v>56221205.333333336</v>
      </c>
      <c r="P28">
        <f>AVERAGE('Raw Values'!GN28:GP28)</f>
        <v>55113675</v>
      </c>
      <c r="Q28">
        <f>AVERAGE('Raw Values'!GO28:GQ28)</f>
        <v>54276942</v>
      </c>
    </row>
    <row r="29" spans="1:17" x14ac:dyDescent="0.2">
      <c r="A29" t="str">
        <f>'1997_totals_newvars'!A29</f>
        <v>NEBRASKA</v>
      </c>
      <c r="B29">
        <f>AVERAGE('Raw Values'!FZ29:GB29)</f>
        <v>83064423.333333328</v>
      </c>
      <c r="C29">
        <f>AVERAGE('Raw Values'!GA29:GC29)</f>
        <v>94139592</v>
      </c>
      <c r="D29">
        <f>AVERAGE('Raw Values'!GB29:GD29)</f>
        <v>97553524.333333328</v>
      </c>
      <c r="E29">
        <f>AVERAGE('Raw Values'!GC29:GE29)</f>
        <v>83413370</v>
      </c>
      <c r="F29">
        <f>AVERAGE('Raw Values'!GD29:GF29)</f>
        <v>83268282.666666672</v>
      </c>
      <c r="G29">
        <f>AVERAGE('Raw Values'!GE29:GG29)</f>
        <v>92002433.333333328</v>
      </c>
      <c r="H29">
        <f>AVERAGE('Raw Values'!GF29:GH29)</f>
        <v>90971650.333333328</v>
      </c>
      <c r="I29">
        <f>AVERAGE('Raw Values'!GG29:GI29)</f>
        <v>95466049</v>
      </c>
      <c r="J29">
        <f>AVERAGE('Raw Values'!GH29:GJ29)</f>
        <v>104623378.66666667</v>
      </c>
      <c r="K29">
        <f>AVERAGE('Raw Values'!GI29:GK29)</f>
        <v>111972947.66666667</v>
      </c>
      <c r="L29">
        <f>AVERAGE('Raw Values'!GJ29:GL29)</f>
        <v>113415215.33333333</v>
      </c>
      <c r="M29">
        <f>AVERAGE('Raw Values'!GK29:GM29)</f>
        <v>110095010.66666667</v>
      </c>
      <c r="N29">
        <f>AVERAGE('Raw Values'!GL29:GN29)</f>
        <v>116606126.33333333</v>
      </c>
      <c r="O29">
        <f>AVERAGE('Raw Values'!GM29:GO29)</f>
        <v>118166331.66666667</v>
      </c>
      <c r="P29">
        <f>AVERAGE('Raw Values'!GN29:GP29)</f>
        <v>115985551.33333333</v>
      </c>
      <c r="Q29">
        <f>AVERAGE('Raw Values'!GO29:GQ29)</f>
        <v>111881036.33333333</v>
      </c>
    </row>
    <row r="30" spans="1:17" x14ac:dyDescent="0.2">
      <c r="A30" t="str">
        <f>'1997_totals_newvars'!A30</f>
        <v>NEVADA</v>
      </c>
      <c r="B30">
        <f>AVERAGE('Raw Values'!FZ30:GB30)</f>
        <v>61708902.333333336</v>
      </c>
      <c r="C30">
        <f>AVERAGE('Raw Values'!GA30:GC30)</f>
        <v>68062134.333333328</v>
      </c>
      <c r="D30">
        <f>AVERAGE('Raw Values'!GB30:GD30)</f>
        <v>67782452.333333328</v>
      </c>
      <c r="E30">
        <f>AVERAGE('Raw Values'!GC30:GE30)</f>
        <v>74584666.333333328</v>
      </c>
      <c r="F30">
        <f>AVERAGE('Raw Values'!GD30:GF30)</f>
        <v>79628171.666666672</v>
      </c>
      <c r="G30">
        <f>AVERAGE('Raw Values'!GE30:GG30)</f>
        <v>81821405</v>
      </c>
      <c r="H30">
        <f>AVERAGE('Raw Values'!GF30:GH30)</f>
        <v>75356386.333333328</v>
      </c>
      <c r="I30">
        <f>AVERAGE('Raw Values'!GG30:GI30)</f>
        <v>69361408.333333328</v>
      </c>
      <c r="J30">
        <f>AVERAGE('Raw Values'!GH30:GJ30)</f>
        <v>69519790.333333328</v>
      </c>
      <c r="K30">
        <f>AVERAGE('Raw Values'!GI30:GK30)</f>
        <v>74889895.666666672</v>
      </c>
      <c r="L30">
        <f>AVERAGE('Raw Values'!GJ30:GL30)</f>
        <v>95448339.333333328</v>
      </c>
      <c r="M30">
        <f>AVERAGE('Raw Values'!GK30:GM30)</f>
        <v>108592228.33333333</v>
      </c>
      <c r="N30">
        <f>AVERAGE('Raw Values'!GL30:GN30)</f>
        <v>119366078.33333333</v>
      </c>
      <c r="O30">
        <f>AVERAGE('Raw Values'!GM30:GO30)</f>
        <v>109228617.33333333</v>
      </c>
      <c r="P30">
        <f>AVERAGE('Raw Values'!GN30:GP30)</f>
        <v>102938664</v>
      </c>
      <c r="Q30">
        <f>AVERAGE('Raw Values'!GO30:GQ30)</f>
        <v>95825470</v>
      </c>
    </row>
    <row r="31" spans="1:17" x14ac:dyDescent="0.2">
      <c r="A31" t="str">
        <f>'1997_totals_newvars'!A31</f>
        <v>NEW HAMPSHIRE</v>
      </c>
      <c r="B31">
        <f>AVERAGE('Raw Values'!FZ31:GB31)</f>
        <v>67157941.333333328</v>
      </c>
      <c r="C31">
        <f>AVERAGE('Raw Values'!GA31:GC31)</f>
        <v>68607966.666666672</v>
      </c>
      <c r="D31">
        <f>AVERAGE('Raw Values'!GB31:GD31)</f>
        <v>67610814</v>
      </c>
      <c r="E31">
        <f>AVERAGE('Raw Values'!GC31:GE31)</f>
        <v>69672046.666666672</v>
      </c>
      <c r="F31">
        <f>AVERAGE('Raw Values'!GD31:GF31)</f>
        <v>70799946.333333328</v>
      </c>
      <c r="G31">
        <f>AVERAGE('Raw Values'!GE31:GG31)</f>
        <v>69667134.333333328</v>
      </c>
      <c r="H31">
        <f>AVERAGE('Raw Values'!GF31:GH31)</f>
        <v>69642264.666666672</v>
      </c>
      <c r="I31">
        <f>AVERAGE('Raw Values'!GG31:GI31)</f>
        <v>69325545</v>
      </c>
      <c r="J31">
        <f>AVERAGE('Raw Values'!GH31:GJ31)</f>
        <v>81786708.333333328</v>
      </c>
      <c r="K31">
        <f>AVERAGE('Raw Values'!GI31:GK31)</f>
        <v>88592239</v>
      </c>
      <c r="L31">
        <f>AVERAGE('Raw Values'!GJ31:GL31)</f>
        <v>92742952.666666672</v>
      </c>
      <c r="M31">
        <f>AVERAGE('Raw Values'!GK31:GM31)</f>
        <v>90601370</v>
      </c>
      <c r="N31">
        <f>AVERAGE('Raw Values'!GL31:GN31)</f>
        <v>86786668</v>
      </c>
      <c r="O31">
        <f>AVERAGE('Raw Values'!GM31:GO31)</f>
        <v>82996563.666666672</v>
      </c>
      <c r="P31">
        <f>AVERAGE('Raw Values'!GN31:GP31)</f>
        <v>76936185.666666672</v>
      </c>
      <c r="Q31">
        <f>AVERAGE('Raw Values'!GO31:GQ31)</f>
        <v>70430480.666666672</v>
      </c>
    </row>
    <row r="32" spans="1:17" x14ac:dyDescent="0.2">
      <c r="A32" t="str">
        <f>'1997_totals_newvars'!A32</f>
        <v>NEW JERSEY</v>
      </c>
      <c r="B32">
        <f>AVERAGE('Raw Values'!FZ32:GB32)</f>
        <v>601833566.66666663</v>
      </c>
      <c r="C32">
        <f>AVERAGE('Raw Values'!GA32:GC32)</f>
        <v>577309103.66666663</v>
      </c>
      <c r="D32">
        <f>AVERAGE('Raw Values'!GB32:GD32)</f>
        <v>541045206</v>
      </c>
      <c r="E32">
        <f>AVERAGE('Raw Values'!GC32:GE32)</f>
        <v>676310601.66666663</v>
      </c>
      <c r="F32">
        <f>AVERAGE('Raw Values'!GD32:GF32)</f>
        <v>823567984</v>
      </c>
      <c r="G32">
        <f>AVERAGE('Raw Values'!GE32:GG32)</f>
        <v>938791888.66666663</v>
      </c>
      <c r="H32">
        <f>AVERAGE('Raw Values'!GF32:GH32)</f>
        <v>944320298.33333337</v>
      </c>
      <c r="I32">
        <f>AVERAGE('Raw Values'!GG32:GI32)</f>
        <v>868777046.66666663</v>
      </c>
      <c r="J32">
        <f>AVERAGE('Raw Values'!GH32:GJ32)</f>
        <v>860354928.33333337</v>
      </c>
      <c r="K32">
        <f>AVERAGE('Raw Values'!GI32:GK32)</f>
        <v>873032167.33333337</v>
      </c>
      <c r="L32">
        <f>AVERAGE('Raw Values'!GJ32:GL32)</f>
        <v>1056974003</v>
      </c>
      <c r="M32">
        <f>AVERAGE('Raw Values'!GK32:GM32)</f>
        <v>1264534204.3333333</v>
      </c>
      <c r="N32">
        <f>AVERAGE('Raw Values'!GL32:GN32)</f>
        <v>1340025354.3333333</v>
      </c>
      <c r="O32">
        <f>AVERAGE('Raw Values'!GM32:GO32)</f>
        <v>1306467024</v>
      </c>
      <c r="P32">
        <f>AVERAGE('Raw Values'!GN32:GP32)</f>
        <v>1225308648.6666667</v>
      </c>
      <c r="Q32">
        <f>AVERAGE('Raw Values'!GO32:GQ32)</f>
        <v>1231865445</v>
      </c>
    </row>
    <row r="33" spans="1:17" x14ac:dyDescent="0.2">
      <c r="A33" t="str">
        <f>'1997_totals_newvars'!A33</f>
        <v>NEW MEXICO</v>
      </c>
      <c r="B33">
        <f>AVERAGE('Raw Values'!FZ33:GB33)</f>
        <v>134418524</v>
      </c>
      <c r="C33">
        <f>AVERAGE('Raw Values'!GA33:GC33)</f>
        <v>155525997</v>
      </c>
      <c r="D33">
        <f>AVERAGE('Raw Values'!GB33:GD33)</f>
        <v>180141905</v>
      </c>
      <c r="E33">
        <f>AVERAGE('Raw Values'!GC33:GE33)</f>
        <v>169099770.66666666</v>
      </c>
      <c r="F33">
        <f>AVERAGE('Raw Values'!GD33:GF33)</f>
        <v>164502470.33333334</v>
      </c>
      <c r="G33">
        <f>AVERAGE('Raw Values'!GE33:GG33)</f>
        <v>158980698.33333334</v>
      </c>
      <c r="H33">
        <f>AVERAGE('Raw Values'!GF33:GH33)</f>
        <v>160481742.66666666</v>
      </c>
      <c r="I33">
        <f>AVERAGE('Raw Values'!GG33:GI33)</f>
        <v>156353910.33333334</v>
      </c>
      <c r="J33">
        <f>AVERAGE('Raw Values'!GH33:GJ33)</f>
        <v>143105300</v>
      </c>
      <c r="K33">
        <f>AVERAGE('Raw Values'!GI33:GK33)</f>
        <v>143768888</v>
      </c>
      <c r="L33">
        <f>AVERAGE('Raw Values'!GJ33:GL33)</f>
        <v>163222195</v>
      </c>
      <c r="M33">
        <f>AVERAGE('Raw Values'!GK33:GM33)</f>
        <v>209853874</v>
      </c>
      <c r="N33">
        <f>AVERAGE('Raw Values'!GL33:GN33)</f>
        <v>228473654.66666666</v>
      </c>
      <c r="O33">
        <f>AVERAGE('Raw Values'!GM33:GO33)</f>
        <v>230208553</v>
      </c>
      <c r="P33">
        <f>AVERAGE('Raw Values'!GN33:GP33)</f>
        <v>212105191.33333334</v>
      </c>
      <c r="Q33">
        <f>AVERAGE('Raw Values'!GO33:GQ33)</f>
        <v>211426219.33333334</v>
      </c>
    </row>
    <row r="34" spans="1:17" x14ac:dyDescent="0.2">
      <c r="A34" t="str">
        <f>'1997_totals_newvars'!A34</f>
        <v>NEW YORK</v>
      </c>
      <c r="B34">
        <f>AVERAGE('Raw Values'!FZ34:GB34)</f>
        <v>3690816243.3333335</v>
      </c>
      <c r="C34">
        <f>AVERAGE('Raw Values'!GA34:GC34)</f>
        <v>3980251722.3333335</v>
      </c>
      <c r="D34">
        <f>AVERAGE('Raw Values'!GB34:GD34)</f>
        <v>4269439461.3333335</v>
      </c>
      <c r="E34">
        <f>AVERAGE('Raw Values'!GC34:GE34)</f>
        <v>4369044242.666667</v>
      </c>
      <c r="F34">
        <f>AVERAGE('Raw Values'!GD34:GF34)</f>
        <v>4553614780.666667</v>
      </c>
      <c r="G34">
        <f>AVERAGE('Raw Values'!GE34:GG34)</f>
        <v>4654315312.666667</v>
      </c>
      <c r="H34">
        <f>AVERAGE('Raw Values'!GF34:GH34)</f>
        <v>4648194877.333333</v>
      </c>
      <c r="I34">
        <f>AVERAGE('Raw Values'!GG34:GI34)</f>
        <v>4703480010.333333</v>
      </c>
      <c r="J34">
        <f>AVERAGE('Raw Values'!GH34:GJ34)</f>
        <v>4756814384</v>
      </c>
      <c r="K34">
        <f>AVERAGE('Raw Values'!GI34:GK34)</f>
        <v>4906236452.333333</v>
      </c>
      <c r="L34">
        <f>AVERAGE('Raw Values'!GJ34:GL34)</f>
        <v>5170864021.666667</v>
      </c>
      <c r="M34">
        <f>AVERAGE('Raw Values'!GK34:GM34)</f>
        <v>5488017884.666667</v>
      </c>
      <c r="N34">
        <f>AVERAGE('Raw Values'!GL34:GN34)</f>
        <v>5719112114</v>
      </c>
      <c r="O34">
        <f>AVERAGE('Raw Values'!GM34:GO34)</f>
        <v>5616566720.666667</v>
      </c>
      <c r="P34">
        <f>AVERAGE('Raw Values'!GN34:GP34)</f>
        <v>5541001438.666667</v>
      </c>
      <c r="Q34">
        <f>AVERAGE('Raw Values'!GO34:GQ34)</f>
        <v>5579796491.333333</v>
      </c>
    </row>
    <row r="35" spans="1:17" x14ac:dyDescent="0.2">
      <c r="A35" t="str">
        <f>'1997_totals_newvars'!A35</f>
        <v>NORTH CAROLINA</v>
      </c>
      <c r="B35">
        <f>AVERAGE('Raw Values'!FZ35:GB35)</f>
        <v>405669307</v>
      </c>
      <c r="C35">
        <f>AVERAGE('Raw Values'!GA35:GC35)</f>
        <v>483014959.66666669</v>
      </c>
      <c r="D35">
        <f>AVERAGE('Raw Values'!GB35:GD35)</f>
        <v>538488373.66666663</v>
      </c>
      <c r="E35">
        <f>AVERAGE('Raw Values'!GC35:GE35)</f>
        <v>545589323.33333337</v>
      </c>
      <c r="F35">
        <f>AVERAGE('Raw Values'!GD35:GF35)</f>
        <v>547794683</v>
      </c>
      <c r="G35">
        <f>AVERAGE('Raw Values'!GE35:GG35)</f>
        <v>539074760</v>
      </c>
      <c r="H35">
        <f>AVERAGE('Raw Values'!GF35:GH35)</f>
        <v>534460336</v>
      </c>
      <c r="I35">
        <f>AVERAGE('Raw Values'!GG35:GI35)</f>
        <v>464861020.66666669</v>
      </c>
      <c r="J35">
        <f>AVERAGE('Raw Values'!GH35:GJ35)</f>
        <v>467330364.33333331</v>
      </c>
      <c r="K35">
        <f>AVERAGE('Raw Values'!GI35:GK35)</f>
        <v>467065878.33333331</v>
      </c>
      <c r="L35">
        <f>AVERAGE('Raw Values'!GJ35:GL35)</f>
        <v>603348211.66666663</v>
      </c>
      <c r="M35">
        <f>AVERAGE('Raw Values'!GK35:GM35)</f>
        <v>643966314.33333337</v>
      </c>
      <c r="N35">
        <f>AVERAGE('Raw Values'!GL35:GN35)</f>
        <v>705980673</v>
      </c>
      <c r="O35">
        <f>AVERAGE('Raw Values'!GM35:GO35)</f>
        <v>668343337.66666663</v>
      </c>
      <c r="P35">
        <f>AVERAGE('Raw Values'!GN35:GP35)</f>
        <v>656903458.33333337</v>
      </c>
      <c r="Q35">
        <f>AVERAGE('Raw Values'!GO35:GQ35)</f>
        <v>619459966.33333337</v>
      </c>
    </row>
    <row r="36" spans="1:17" x14ac:dyDescent="0.2">
      <c r="A36" t="str">
        <f>'1997_totals_newvars'!A36</f>
        <v>NORTH DAKOTA</v>
      </c>
      <c r="B36">
        <f>AVERAGE('Raw Values'!FZ36:GB36)</f>
        <v>24800407.666666668</v>
      </c>
      <c r="C36">
        <f>AVERAGE('Raw Values'!GA36:GC36)</f>
        <v>33706847</v>
      </c>
      <c r="D36">
        <f>AVERAGE('Raw Values'!GB36:GD36)</f>
        <v>34343263.333333336</v>
      </c>
      <c r="E36">
        <f>AVERAGE('Raw Values'!GC36:GE36)</f>
        <v>34341369</v>
      </c>
      <c r="F36">
        <f>AVERAGE('Raw Values'!GD36:GF36)</f>
        <v>37272895</v>
      </c>
      <c r="G36">
        <f>AVERAGE('Raw Values'!GE36:GG36)</f>
        <v>36430132</v>
      </c>
      <c r="H36">
        <f>AVERAGE('Raw Values'!GF36:GH36)</f>
        <v>36673480.333333336</v>
      </c>
      <c r="I36">
        <f>AVERAGE('Raw Values'!GG36:GI36)</f>
        <v>33284554.333333332</v>
      </c>
      <c r="J36">
        <f>AVERAGE('Raw Values'!GH36:GJ36)</f>
        <v>33704434</v>
      </c>
      <c r="K36">
        <f>AVERAGE('Raw Values'!GI36:GK36)</f>
        <v>34932284.333333336</v>
      </c>
      <c r="L36">
        <f>AVERAGE('Raw Values'!GJ36:GL36)</f>
        <v>36456235.666666664</v>
      </c>
      <c r="M36">
        <f>AVERAGE('Raw Values'!GK36:GM36)</f>
        <v>37061120.666666664</v>
      </c>
      <c r="N36">
        <f>AVERAGE('Raw Values'!GL36:GN36)</f>
        <v>36266169.333333336</v>
      </c>
      <c r="O36">
        <f>AVERAGE('Raw Values'!GM36:GO36)</f>
        <v>36605666.666666664</v>
      </c>
      <c r="P36">
        <f>AVERAGE('Raw Values'!GN36:GP36)</f>
        <v>35397077.333333336</v>
      </c>
      <c r="Q36">
        <f>AVERAGE('Raw Values'!GO36:GQ36)</f>
        <v>36144407.666666664</v>
      </c>
    </row>
    <row r="37" spans="1:17" x14ac:dyDescent="0.2">
      <c r="A37" t="str">
        <f>'1997_totals_newvars'!A37</f>
        <v>OHIO</v>
      </c>
      <c r="B37">
        <f>AVERAGE('Raw Values'!FZ37:GB37)</f>
        <v>899026034</v>
      </c>
      <c r="C37">
        <f>AVERAGE('Raw Values'!GA37:GC37)</f>
        <v>982317803</v>
      </c>
      <c r="D37">
        <f>AVERAGE('Raw Values'!GB37:GD37)</f>
        <v>1156111246.6666667</v>
      </c>
      <c r="E37">
        <f>AVERAGE('Raw Values'!GC37:GE37)</f>
        <v>1210962381.6666667</v>
      </c>
      <c r="F37">
        <f>AVERAGE('Raw Values'!GD37:GF37)</f>
        <v>1189627631.6666667</v>
      </c>
      <c r="G37">
        <f>AVERAGE('Raw Values'!GE37:GG37)</f>
        <v>1036894598.6666666</v>
      </c>
      <c r="H37">
        <f>AVERAGE('Raw Values'!GF37:GH37)</f>
        <v>1018505832.6666666</v>
      </c>
      <c r="I37">
        <f>AVERAGE('Raw Values'!GG37:GI37)</f>
        <v>1055583673.3333334</v>
      </c>
      <c r="J37">
        <f>AVERAGE('Raw Values'!GH37:GJ37)</f>
        <v>1219004066</v>
      </c>
      <c r="K37">
        <f>AVERAGE('Raw Values'!GI37:GK37)</f>
        <v>1383668842</v>
      </c>
      <c r="L37">
        <f>AVERAGE('Raw Values'!GJ37:GL37)</f>
        <v>1443377854</v>
      </c>
      <c r="M37">
        <f>AVERAGE('Raw Values'!GK37:GM37)</f>
        <v>1450884228.6666667</v>
      </c>
      <c r="N37">
        <f>AVERAGE('Raw Values'!GL37:GN37)</f>
        <v>1341690215.3333333</v>
      </c>
      <c r="O37">
        <f>AVERAGE('Raw Values'!GM37:GO37)</f>
        <v>1249824057.6666667</v>
      </c>
      <c r="P37">
        <f>AVERAGE('Raw Values'!GN37:GP37)</f>
        <v>1109816676.3333333</v>
      </c>
      <c r="Q37">
        <f>AVERAGE('Raw Values'!GO37:GQ37)</f>
        <v>1074662598.6666667</v>
      </c>
    </row>
    <row r="38" spans="1:17" x14ac:dyDescent="0.2">
      <c r="A38" t="str">
        <f>'1997_totals_newvars'!A38</f>
        <v>OKLAHOMA</v>
      </c>
      <c r="B38">
        <f>AVERAGE('Raw Values'!FZ38:GB38)</f>
        <v>191334037.33333334</v>
      </c>
      <c r="C38">
        <f>AVERAGE('Raw Values'!GA38:GC38)</f>
        <v>198700500.66666666</v>
      </c>
      <c r="D38">
        <f>AVERAGE('Raw Values'!GB38:GD38)</f>
        <v>202196139.33333334</v>
      </c>
      <c r="E38">
        <f>AVERAGE('Raw Values'!GC38:GE38)</f>
        <v>178888949.33333334</v>
      </c>
      <c r="F38">
        <f>AVERAGE('Raw Values'!GD38:GF38)</f>
        <v>203752418.33333334</v>
      </c>
      <c r="G38">
        <f>AVERAGE('Raw Values'!GE38:GG38)</f>
        <v>226720098.66666666</v>
      </c>
      <c r="H38">
        <f>AVERAGE('Raw Values'!GF38:GH38)</f>
        <v>236266849.33333334</v>
      </c>
      <c r="I38">
        <f>AVERAGE('Raw Values'!GG38:GI38)</f>
        <v>218215347.66666666</v>
      </c>
      <c r="J38">
        <f>AVERAGE('Raw Values'!GH38:GJ38)</f>
        <v>204373566.33333334</v>
      </c>
      <c r="K38">
        <f>AVERAGE('Raw Values'!GI38:GK38)</f>
        <v>204092307</v>
      </c>
      <c r="L38">
        <f>AVERAGE('Raw Values'!GJ38:GL38)</f>
        <v>226331672</v>
      </c>
      <c r="M38">
        <f>AVERAGE('Raw Values'!GK38:GM38)</f>
        <v>234742711.66666666</v>
      </c>
      <c r="N38">
        <f>AVERAGE('Raw Values'!GL38:GN38)</f>
        <v>233589904.66666666</v>
      </c>
      <c r="O38">
        <f>AVERAGE('Raw Values'!GM38:GO38)</f>
        <v>210314836</v>
      </c>
      <c r="P38">
        <f>AVERAGE('Raw Values'!GN38:GP38)</f>
        <v>202456167.66666666</v>
      </c>
      <c r="Q38">
        <f>AVERAGE('Raw Values'!GO38:GQ38)</f>
        <v>196018045.66666666</v>
      </c>
    </row>
    <row r="39" spans="1:17" x14ac:dyDescent="0.2">
      <c r="A39" t="str">
        <f>'1997_totals_newvars'!A39</f>
        <v>OREGON</v>
      </c>
      <c r="B39">
        <f>AVERAGE('Raw Values'!FZ39:GB39)</f>
        <v>289430235.66666669</v>
      </c>
      <c r="C39">
        <f>AVERAGE('Raw Values'!GA39:GC39)</f>
        <v>265096477.66666666</v>
      </c>
      <c r="D39">
        <f>AVERAGE('Raw Values'!GB39:GD39)</f>
        <v>287139566.33333331</v>
      </c>
      <c r="E39">
        <f>AVERAGE('Raw Values'!GC39:GE39)</f>
        <v>239401315.33333334</v>
      </c>
      <c r="F39">
        <f>AVERAGE('Raw Values'!GD39:GF39)</f>
        <v>258123229</v>
      </c>
      <c r="G39">
        <f>AVERAGE('Raw Values'!GE39:GG39)</f>
        <v>242245036.66666666</v>
      </c>
      <c r="H39">
        <f>AVERAGE('Raw Values'!GF39:GH39)</f>
        <v>245774340</v>
      </c>
      <c r="I39">
        <f>AVERAGE('Raw Values'!GG39:GI39)</f>
        <v>254411557.33333334</v>
      </c>
      <c r="J39">
        <f>AVERAGE('Raw Values'!GH39:GJ39)</f>
        <v>259230064</v>
      </c>
      <c r="K39">
        <f>AVERAGE('Raw Values'!GI39:GK39)</f>
        <v>272681313.33333331</v>
      </c>
      <c r="L39">
        <f>AVERAGE('Raw Values'!GJ39:GL39)</f>
        <v>293226934</v>
      </c>
      <c r="M39">
        <f>AVERAGE('Raw Values'!GK39:GM39)</f>
        <v>337955811</v>
      </c>
      <c r="N39">
        <f>AVERAGE('Raw Values'!GL39:GN39)</f>
        <v>349093294</v>
      </c>
      <c r="O39">
        <f>AVERAGE('Raw Values'!GM39:GO39)</f>
        <v>359657970.33333331</v>
      </c>
      <c r="P39">
        <f>AVERAGE('Raw Values'!GN39:GP39)</f>
        <v>337099861</v>
      </c>
      <c r="Q39">
        <f>AVERAGE('Raw Values'!GO39:GQ39)</f>
        <v>336648649.66666669</v>
      </c>
    </row>
    <row r="40" spans="1:17" x14ac:dyDescent="0.2">
      <c r="A40" t="str">
        <f>'1997_totals_newvars'!A40</f>
        <v>PENNSYLVANIA</v>
      </c>
      <c r="B40">
        <f>AVERAGE('Raw Values'!FZ40:GB40)</f>
        <v>747987246</v>
      </c>
      <c r="C40">
        <f>AVERAGE('Raw Values'!GA40:GC40)</f>
        <v>1049178339.3333334</v>
      </c>
      <c r="D40">
        <f>AVERAGE('Raw Values'!GB40:GD40)</f>
        <v>1059771108.3333334</v>
      </c>
      <c r="E40">
        <f>AVERAGE('Raw Values'!GC40:GE40)</f>
        <v>1200653668</v>
      </c>
      <c r="F40">
        <f>AVERAGE('Raw Values'!GD40:GF40)</f>
        <v>1138720649</v>
      </c>
      <c r="G40">
        <f>AVERAGE('Raw Values'!GE40:GG40)</f>
        <v>1248871640.3333333</v>
      </c>
      <c r="H40">
        <f>AVERAGE('Raw Values'!GF40:GH40)</f>
        <v>1319304858.6666667</v>
      </c>
      <c r="I40">
        <f>AVERAGE('Raw Values'!GG40:GI40)</f>
        <v>1265301199.6666667</v>
      </c>
      <c r="J40">
        <f>AVERAGE('Raw Values'!GH40:GJ40)</f>
        <v>1180006076</v>
      </c>
      <c r="K40">
        <f>AVERAGE('Raw Values'!GI40:GK40)</f>
        <v>1112915772</v>
      </c>
      <c r="L40">
        <f>AVERAGE('Raw Values'!GJ40:GL40)</f>
        <v>1125018944.6666667</v>
      </c>
      <c r="M40">
        <f>AVERAGE('Raw Values'!GK40:GM40)</f>
        <v>1146545504.6666667</v>
      </c>
      <c r="N40">
        <f>AVERAGE('Raw Values'!GL40:GN40)</f>
        <v>1145611159.6666667</v>
      </c>
      <c r="O40">
        <f>AVERAGE('Raw Values'!GM40:GO40)</f>
        <v>1128580449.3333333</v>
      </c>
      <c r="P40">
        <f>AVERAGE('Raw Values'!GN40:GP40)</f>
        <v>1087328970</v>
      </c>
      <c r="Q40">
        <f>AVERAGE('Raw Values'!GO40:GQ40)</f>
        <v>1062781353.3333334</v>
      </c>
    </row>
    <row r="41" spans="1:17" x14ac:dyDescent="0.2">
      <c r="A41" t="str">
        <f>'1997_totals_newvars'!A41</f>
        <v>RHODE ISLAND</v>
      </c>
      <c r="B41">
        <f>AVERAGE('Raw Values'!FZ41:GB41)</f>
        <v>136884589.66666666</v>
      </c>
      <c r="C41">
        <f>AVERAGE('Raw Values'!GA41:GC41)</f>
        <v>174864837.66666666</v>
      </c>
      <c r="D41">
        <f>AVERAGE('Raw Values'!GB41:GD41)</f>
        <v>174485366</v>
      </c>
      <c r="E41">
        <f>AVERAGE('Raw Values'!GC41:GE41)</f>
        <v>172128993.66666666</v>
      </c>
      <c r="F41">
        <f>AVERAGE('Raw Values'!GD41:GF41)</f>
        <v>169404746</v>
      </c>
      <c r="G41">
        <f>AVERAGE('Raw Values'!GE41:GG41)</f>
        <v>171464911</v>
      </c>
      <c r="H41">
        <f>AVERAGE('Raw Values'!GF41:GH41)</f>
        <v>172657235</v>
      </c>
      <c r="I41">
        <f>AVERAGE('Raw Values'!GG41:GI41)</f>
        <v>171616415</v>
      </c>
      <c r="J41">
        <f>AVERAGE('Raw Values'!GH41:GJ41)</f>
        <v>172195780</v>
      </c>
      <c r="K41">
        <f>AVERAGE('Raw Values'!GI41:GK41)</f>
        <v>155512023</v>
      </c>
      <c r="L41">
        <f>AVERAGE('Raw Values'!GJ41:GL41)</f>
        <v>141325485.33333334</v>
      </c>
      <c r="M41">
        <f>AVERAGE('Raw Values'!GK41:GM41)</f>
        <v>138955224.33333334</v>
      </c>
      <c r="N41">
        <f>AVERAGE('Raw Values'!GL41:GN41)</f>
        <v>149425877.66666666</v>
      </c>
      <c r="O41">
        <f>AVERAGE('Raw Values'!GM41:GO41)</f>
        <v>161621692.33333334</v>
      </c>
      <c r="P41">
        <f>AVERAGE('Raw Values'!GN41:GP41)</f>
        <v>169302794.33333334</v>
      </c>
      <c r="Q41">
        <f>AVERAGE('Raw Values'!GO41:GQ41)</f>
        <v>174914020.33333334</v>
      </c>
    </row>
    <row r="42" spans="1:17" x14ac:dyDescent="0.2">
      <c r="A42" t="str">
        <f>'1997_totals_newvars'!A42</f>
        <v>SOUTH CAROLINA</v>
      </c>
      <c r="B42">
        <f>AVERAGE('Raw Values'!FZ42:GB42)</f>
        <v>79681888</v>
      </c>
      <c r="C42">
        <f>AVERAGE('Raw Values'!GA42:GC42)</f>
        <v>125051007.33333333</v>
      </c>
      <c r="D42">
        <f>AVERAGE('Raw Values'!GB42:GD42)</f>
        <v>172341349.66666666</v>
      </c>
      <c r="E42">
        <f>AVERAGE('Raw Values'!GC42:GE42)</f>
        <v>183471974</v>
      </c>
      <c r="F42">
        <f>AVERAGE('Raw Values'!GD42:GF42)</f>
        <v>146542298.33333334</v>
      </c>
      <c r="G42">
        <f>AVERAGE('Raw Values'!GE42:GG42)</f>
        <v>112884504</v>
      </c>
      <c r="H42">
        <f>AVERAGE('Raw Values'!GF42:GH42)</f>
        <v>148070899</v>
      </c>
      <c r="I42">
        <f>AVERAGE('Raw Values'!GG42:GI42)</f>
        <v>148159991</v>
      </c>
      <c r="J42">
        <f>AVERAGE('Raw Values'!GH42:GJ42)</f>
        <v>187046550</v>
      </c>
      <c r="K42">
        <f>AVERAGE('Raw Values'!GI42:GK42)</f>
        <v>161822813.66666666</v>
      </c>
      <c r="L42">
        <f>AVERAGE('Raw Values'!GJ42:GL42)</f>
        <v>173313344.33333334</v>
      </c>
      <c r="M42">
        <f>AVERAGE('Raw Values'!GK42:GM42)</f>
        <v>181674737.33333334</v>
      </c>
      <c r="N42">
        <f>AVERAGE('Raw Values'!GL42:GN42)</f>
        <v>202383549.66666666</v>
      </c>
      <c r="O42">
        <f>AVERAGE('Raw Values'!GM42:GO42)</f>
        <v>188648507</v>
      </c>
      <c r="P42">
        <f>AVERAGE('Raw Values'!GN42:GP42)</f>
        <v>205417821</v>
      </c>
      <c r="Q42">
        <f>AVERAGE('Raw Values'!GO42:GQ42)</f>
        <v>216642151.66666666</v>
      </c>
    </row>
    <row r="43" spans="1:17" x14ac:dyDescent="0.2">
      <c r="A43" t="str">
        <f>'1997_totals_newvars'!A43</f>
        <v>SOUTH DAKOTA</v>
      </c>
      <c r="B43">
        <f>AVERAGE('Raw Values'!FZ43:GB43)</f>
        <v>24800406.666666668</v>
      </c>
      <c r="C43">
        <f>AVERAGE('Raw Values'!GA43:GC43)</f>
        <v>26963946.333333332</v>
      </c>
      <c r="D43">
        <f>AVERAGE('Raw Values'!GB43:GD43)</f>
        <v>27368381.666666668</v>
      </c>
      <c r="E43">
        <f>AVERAGE('Raw Values'!GC43:GE43)</f>
        <v>27569673.333333332</v>
      </c>
      <c r="F43">
        <f>AVERAGE('Raw Values'!GD43:GF43)</f>
        <v>28384280.666666668</v>
      </c>
      <c r="G43">
        <f>AVERAGE('Raw Values'!GE43:GG43)</f>
        <v>29666233</v>
      </c>
      <c r="H43">
        <f>AVERAGE('Raw Values'!GF43:GH43)</f>
        <v>31411142</v>
      </c>
      <c r="I43">
        <f>AVERAGE('Raw Values'!GG43:GI43)</f>
        <v>31594946</v>
      </c>
      <c r="J43">
        <f>AVERAGE('Raw Values'!GH43:GJ43)</f>
        <v>31441367.333333332</v>
      </c>
      <c r="K43">
        <f>AVERAGE('Raw Values'!GI43:GK43)</f>
        <v>30808916.333333332</v>
      </c>
      <c r="L43">
        <f>AVERAGE('Raw Values'!GJ43:GL43)</f>
        <v>29759337.333333332</v>
      </c>
      <c r="M43">
        <f>AVERAGE('Raw Values'!GK43:GM43)</f>
        <v>31930575.666666668</v>
      </c>
      <c r="N43">
        <f>AVERAGE('Raw Values'!GL43:GN43)</f>
        <v>32776930</v>
      </c>
      <c r="O43">
        <f>AVERAGE('Raw Values'!GM43:GO43)</f>
        <v>33303015.666666668</v>
      </c>
      <c r="P43">
        <f>AVERAGE('Raw Values'!GN43:GP43)</f>
        <v>30089123</v>
      </c>
      <c r="Q43">
        <f>AVERAGE('Raw Values'!GO43:GQ43)</f>
        <v>27473245.333333332</v>
      </c>
    </row>
    <row r="44" spans="1:17" x14ac:dyDescent="0.2">
      <c r="A44" t="str">
        <f>'1997_totals_newvars'!A44</f>
        <v>TENNESSEE</v>
      </c>
      <c r="B44">
        <f>AVERAGE('Raw Values'!FZ44:GB44)</f>
        <v>223486934.33333334</v>
      </c>
      <c r="C44">
        <f>AVERAGE('Raw Values'!GA44:GC44)</f>
        <v>260032538</v>
      </c>
      <c r="D44">
        <f>AVERAGE('Raw Values'!GB44:GD44)</f>
        <v>378121150.33333331</v>
      </c>
      <c r="E44">
        <f>AVERAGE('Raw Values'!GC44:GE44)</f>
        <v>360154243</v>
      </c>
      <c r="F44">
        <f>AVERAGE('Raw Values'!GD44:GF44)</f>
        <v>350866344.66666669</v>
      </c>
      <c r="G44">
        <f>AVERAGE('Raw Values'!GE44:GG44)</f>
        <v>328752374.33333331</v>
      </c>
      <c r="H44">
        <f>AVERAGE('Raw Values'!GF44:GH44)</f>
        <v>307313330.66666669</v>
      </c>
      <c r="I44">
        <f>AVERAGE('Raw Values'!GG44:GI44)</f>
        <v>306884285.33333331</v>
      </c>
      <c r="J44">
        <f>AVERAGE('Raw Values'!GH44:GJ44)</f>
        <v>321669860.33333331</v>
      </c>
      <c r="K44">
        <f>AVERAGE('Raw Values'!GI44:GK44)</f>
        <v>338227603.33333331</v>
      </c>
      <c r="L44">
        <f>AVERAGE('Raw Values'!GJ44:GL44)</f>
        <v>363415204.33333331</v>
      </c>
      <c r="M44">
        <f>AVERAGE('Raw Values'!GK44:GM44)</f>
        <v>385950701.66666669</v>
      </c>
      <c r="N44">
        <f>AVERAGE('Raw Values'!GL44:GN44)</f>
        <v>410289933.33333331</v>
      </c>
      <c r="O44">
        <f>AVERAGE('Raw Values'!GM44:GO44)</f>
        <v>399179215.66666669</v>
      </c>
      <c r="P44">
        <f>AVERAGE('Raw Values'!GN44:GP44)</f>
        <v>371126521.33333331</v>
      </c>
      <c r="Q44">
        <f>AVERAGE('Raw Values'!GO44:GQ44)</f>
        <v>319122277.33333331</v>
      </c>
    </row>
    <row r="45" spans="1:17" x14ac:dyDescent="0.2">
      <c r="A45" t="str">
        <f>'1997_totals_newvars'!A45</f>
        <v>TEXAS</v>
      </c>
      <c r="B45">
        <f>AVERAGE('Raw Values'!FZ45:GB45)</f>
        <v>672960535.33333337</v>
      </c>
      <c r="C45">
        <f>AVERAGE('Raw Values'!GA45:GC45)</f>
        <v>729571367.33333337</v>
      </c>
      <c r="D45">
        <f>AVERAGE('Raw Values'!GB45:GD45)</f>
        <v>786269207.66666663</v>
      </c>
      <c r="E45">
        <f>AVERAGE('Raw Values'!GC45:GE45)</f>
        <v>770670127.66666663</v>
      </c>
      <c r="F45">
        <f>AVERAGE('Raw Values'!GD45:GF45)</f>
        <v>825774407.66666663</v>
      </c>
      <c r="G45">
        <f>AVERAGE('Raw Values'!GE45:GG45)</f>
        <v>825825244.33333337</v>
      </c>
      <c r="H45">
        <f>AVERAGE('Raw Values'!GF45:GH45)</f>
        <v>871661852</v>
      </c>
      <c r="I45">
        <f>AVERAGE('Raw Values'!GG45:GI45)</f>
        <v>813948548.66666663</v>
      </c>
      <c r="J45">
        <f>AVERAGE('Raw Values'!GH45:GJ45)</f>
        <v>831611664</v>
      </c>
      <c r="K45">
        <f>AVERAGE('Raw Values'!GI45:GK45)</f>
        <v>811931887</v>
      </c>
      <c r="L45">
        <f>AVERAGE('Raw Values'!GJ45:GL45)</f>
        <v>834882176.33333337</v>
      </c>
      <c r="M45">
        <f>AVERAGE('Raw Values'!GK45:GM45)</f>
        <v>872503173.33333337</v>
      </c>
      <c r="N45">
        <f>AVERAGE('Raw Values'!GL45:GN45)</f>
        <v>869267009.66666663</v>
      </c>
      <c r="O45">
        <f>AVERAGE('Raw Values'!GM45:GO45)</f>
        <v>897052544.66666663</v>
      </c>
      <c r="P45">
        <f>AVERAGE('Raw Values'!GN45:GP45)</f>
        <v>870748966</v>
      </c>
      <c r="Q45">
        <f>AVERAGE('Raw Values'!GO45:GQ45)</f>
        <v>885815664.33333337</v>
      </c>
    </row>
    <row r="46" spans="1:17" x14ac:dyDescent="0.2">
      <c r="A46" t="str">
        <f>'1997_totals_newvars'!A46</f>
        <v>UTAH</v>
      </c>
      <c r="B46">
        <f>AVERAGE('Raw Values'!FZ46:GB46)</f>
        <v>98282037</v>
      </c>
      <c r="C46">
        <f>AVERAGE('Raw Values'!GA46:GC46)</f>
        <v>100204050.33333333</v>
      </c>
      <c r="D46">
        <f>AVERAGE('Raw Values'!GB46:GD46)</f>
        <v>97115152.333333328</v>
      </c>
      <c r="E46">
        <f>AVERAGE('Raw Values'!GC46:GE46)</f>
        <v>101518762.66666667</v>
      </c>
      <c r="F46">
        <f>AVERAGE('Raw Values'!GD46:GF46)</f>
        <v>114295346</v>
      </c>
      <c r="G46">
        <f>AVERAGE('Raw Values'!GE46:GG46)</f>
        <v>124605081.66666667</v>
      </c>
      <c r="H46">
        <f>AVERAGE('Raw Values'!GF46:GH46)</f>
        <v>123123997</v>
      </c>
      <c r="I46">
        <f>AVERAGE('Raw Values'!GG46:GI46)</f>
        <v>109057718</v>
      </c>
      <c r="J46">
        <f>AVERAGE('Raw Values'!GH46:GJ46)</f>
        <v>101787370.66666667</v>
      </c>
      <c r="K46">
        <f>AVERAGE('Raw Values'!GI46:GK46)</f>
        <v>95878604.666666672</v>
      </c>
      <c r="L46">
        <f>AVERAGE('Raw Values'!GJ46:GL46)</f>
        <v>107359764.66666667</v>
      </c>
      <c r="M46">
        <f>AVERAGE('Raw Values'!GK46:GM46)</f>
        <v>122606778.66666667</v>
      </c>
      <c r="N46">
        <f>AVERAGE('Raw Values'!GL46:GN46)</f>
        <v>131169822.66666667</v>
      </c>
      <c r="O46">
        <f>AVERAGE('Raw Values'!GM46:GO46)</f>
        <v>120669363</v>
      </c>
      <c r="P46">
        <f>AVERAGE('Raw Values'!GN46:GP46)</f>
        <v>100134597</v>
      </c>
      <c r="Q46">
        <f>AVERAGE('Raw Values'!GO46:GQ46)</f>
        <v>91826133.666666672</v>
      </c>
    </row>
    <row r="47" spans="1:17" x14ac:dyDescent="0.2">
      <c r="A47" t="str">
        <f>'1997_totals_newvars'!A47</f>
        <v>VERMONT</v>
      </c>
      <c r="B47">
        <f>AVERAGE('Raw Values'!FZ47:GB47)</f>
        <v>73727997.333333328</v>
      </c>
      <c r="C47">
        <f>AVERAGE('Raw Values'!GA47:GC47)</f>
        <v>66189331.666666664</v>
      </c>
      <c r="D47">
        <f>AVERAGE('Raw Values'!GB47:GD47)</f>
        <v>74669219.333333328</v>
      </c>
      <c r="E47">
        <f>AVERAGE('Raw Values'!GC47:GE47)</f>
        <v>75924774.666666672</v>
      </c>
      <c r="F47">
        <f>AVERAGE('Raw Values'!GD47:GF47)</f>
        <v>77959013.666666672</v>
      </c>
      <c r="G47">
        <f>AVERAGE('Raw Values'!GE47:GG47)</f>
        <v>81380395.666666672</v>
      </c>
      <c r="H47">
        <f>AVERAGE('Raw Values'!GF47:GH47)</f>
        <v>81504336.666666672</v>
      </c>
      <c r="I47">
        <f>AVERAGE('Raw Values'!GG47:GI47)</f>
        <v>80662364.333333328</v>
      </c>
      <c r="J47">
        <f>AVERAGE('Raw Values'!GH47:GJ47)</f>
        <v>81185045.333333328</v>
      </c>
      <c r="K47">
        <f>AVERAGE('Raw Values'!GI47:GK47)</f>
        <v>82732556.666666672</v>
      </c>
      <c r="L47">
        <f>AVERAGE('Raw Values'!GJ47:GL47)</f>
        <v>85563391.666666672</v>
      </c>
      <c r="M47">
        <f>AVERAGE('Raw Values'!GK47:GM47)</f>
        <v>88226081.666666672</v>
      </c>
      <c r="N47">
        <f>AVERAGE('Raw Values'!GL47:GN47)</f>
        <v>88520930.333333328</v>
      </c>
      <c r="O47">
        <f>AVERAGE('Raw Values'!GM47:GO47)</f>
        <v>87018700</v>
      </c>
      <c r="P47">
        <f>AVERAGE('Raw Values'!GN47:GP47)</f>
        <v>87166248.333333328</v>
      </c>
      <c r="Q47">
        <f>AVERAGE('Raw Values'!GO47:GQ47)</f>
        <v>89008808.666666672</v>
      </c>
    </row>
    <row r="48" spans="1:17" x14ac:dyDescent="0.2">
      <c r="A48" t="str">
        <f>'1997_totals_newvars'!A48</f>
        <v>VIRGINIA</v>
      </c>
      <c r="B48">
        <f>AVERAGE('Raw Values'!FZ48:GB48)</f>
        <v>189677820</v>
      </c>
      <c r="C48">
        <f>AVERAGE('Raw Values'!GA48:GC48)</f>
        <v>287034506.33333331</v>
      </c>
      <c r="D48">
        <f>AVERAGE('Raw Values'!GB48:GD48)</f>
        <v>346441848.33333331</v>
      </c>
      <c r="E48">
        <f>AVERAGE('Raw Values'!GC48:GE48)</f>
        <v>356640216.66666669</v>
      </c>
      <c r="F48">
        <f>AVERAGE('Raw Values'!GD48:GF48)</f>
        <v>296387772.33333331</v>
      </c>
      <c r="G48">
        <f>AVERAGE('Raw Values'!GE48:GG48)</f>
        <v>300555765.33333331</v>
      </c>
      <c r="H48">
        <f>AVERAGE('Raw Values'!GF48:GH48)</f>
        <v>300071324</v>
      </c>
      <c r="I48">
        <f>AVERAGE('Raw Values'!GG48:GI48)</f>
        <v>309240818</v>
      </c>
      <c r="J48">
        <f>AVERAGE('Raw Values'!GH48:GJ48)</f>
        <v>297003447</v>
      </c>
      <c r="K48">
        <f>AVERAGE('Raw Values'!GI48:GK48)</f>
        <v>295728056.66666669</v>
      </c>
      <c r="L48">
        <f>AVERAGE('Raw Values'!GJ48:GL48)</f>
        <v>286832354</v>
      </c>
      <c r="M48">
        <f>AVERAGE('Raw Values'!GK48:GM48)</f>
        <v>301530457.66666669</v>
      </c>
      <c r="N48">
        <f>AVERAGE('Raw Values'!GL48:GN48)</f>
        <v>304988671.66666669</v>
      </c>
      <c r="O48">
        <f>AVERAGE('Raw Values'!GM48:GO48)</f>
        <v>313271854</v>
      </c>
      <c r="P48">
        <f>AVERAGE('Raw Values'!GN48:GP48)</f>
        <v>300763247</v>
      </c>
      <c r="Q48">
        <f>AVERAGE('Raw Values'!GO48:GQ48)</f>
        <v>292259746.33333331</v>
      </c>
    </row>
    <row r="49" spans="1:17" x14ac:dyDescent="0.2">
      <c r="A49" t="str">
        <f>'1997_totals_newvars'!A49</f>
        <v>WASHINGTON</v>
      </c>
      <c r="B49">
        <f>AVERAGE('Raw Values'!FZ49:GB49)</f>
        <v>574921576.66666663</v>
      </c>
      <c r="C49">
        <f>AVERAGE('Raw Values'!GA49:GC49)</f>
        <v>648849310.33333337</v>
      </c>
      <c r="D49">
        <f>AVERAGE('Raw Values'!GB49:GD49)</f>
        <v>690827135</v>
      </c>
      <c r="E49">
        <f>AVERAGE('Raw Values'!GC49:GE49)</f>
        <v>728094359.66666663</v>
      </c>
      <c r="F49">
        <f>AVERAGE('Raw Values'!GD49:GF49)</f>
        <v>738282535</v>
      </c>
      <c r="G49">
        <f>AVERAGE('Raw Values'!GE49:GG49)</f>
        <v>710872215.33333337</v>
      </c>
      <c r="H49">
        <f>AVERAGE('Raw Values'!GF49:GH49)</f>
        <v>673329508.33333337</v>
      </c>
      <c r="I49">
        <f>AVERAGE('Raw Values'!GG49:GI49)</f>
        <v>692933253.33333337</v>
      </c>
      <c r="J49">
        <f>AVERAGE('Raw Values'!GH49:GJ49)</f>
        <v>703635233.33333337</v>
      </c>
      <c r="K49">
        <f>AVERAGE('Raw Values'!GI49:GK49)</f>
        <v>764804719.33333337</v>
      </c>
      <c r="L49">
        <f>AVERAGE('Raw Values'!GJ49:GL49)</f>
        <v>1037064086.3333334</v>
      </c>
      <c r="M49">
        <f>AVERAGE('Raw Values'!GK49:GM49)</f>
        <v>1330924735.6666667</v>
      </c>
      <c r="N49">
        <f>AVERAGE('Raw Values'!GL49:GN49)</f>
        <v>1451120378.3333333</v>
      </c>
      <c r="O49">
        <f>AVERAGE('Raw Values'!GM49:GO49)</f>
        <v>1283185260</v>
      </c>
      <c r="P49">
        <f>AVERAGE('Raw Values'!GN49:GP49)</f>
        <v>1034802417</v>
      </c>
      <c r="Q49">
        <f>AVERAGE('Raw Values'!GO49:GQ49)</f>
        <v>966045099.66666663</v>
      </c>
    </row>
    <row r="50" spans="1:17" x14ac:dyDescent="0.2">
      <c r="A50" t="str">
        <f>'1997_totals_newvars'!A50</f>
        <v>WEST VIRGINIA</v>
      </c>
      <c r="B50">
        <f>AVERAGE('Raw Values'!FZ50:GB50)</f>
        <v>90699800.333333328</v>
      </c>
      <c r="C50">
        <f>AVERAGE('Raw Values'!GA50:GC50)</f>
        <v>107675697</v>
      </c>
      <c r="D50">
        <f>AVERAGE('Raw Values'!GB50:GD50)</f>
        <v>152774308.33333334</v>
      </c>
      <c r="E50">
        <f>AVERAGE('Raw Values'!GC50:GE50)</f>
        <v>186539882.33333334</v>
      </c>
      <c r="F50">
        <f>AVERAGE('Raw Values'!GD50:GF50)</f>
        <v>195863489</v>
      </c>
      <c r="G50">
        <f>AVERAGE('Raw Values'!GE50:GG50)</f>
        <v>178859885</v>
      </c>
      <c r="H50">
        <f>AVERAGE('Raw Values'!GF50:GH50)</f>
        <v>152029127</v>
      </c>
      <c r="I50">
        <f>AVERAGE('Raw Values'!GG50:GI50)</f>
        <v>139415574.66666666</v>
      </c>
      <c r="J50">
        <f>AVERAGE('Raw Values'!GH50:GJ50)</f>
        <v>126181666</v>
      </c>
      <c r="K50">
        <f>AVERAGE('Raw Values'!GI50:GK50)</f>
        <v>123245330</v>
      </c>
      <c r="L50">
        <f>AVERAGE('Raw Values'!GJ50:GL50)</f>
        <v>134051656</v>
      </c>
      <c r="M50">
        <f>AVERAGE('Raw Values'!GK50:GM50)</f>
        <v>164822120.33333334</v>
      </c>
      <c r="N50">
        <f>AVERAGE('Raw Values'!GL50:GN50)</f>
        <v>183746644.66666666</v>
      </c>
      <c r="O50">
        <f>AVERAGE('Raw Values'!GM50:GO50)</f>
        <v>179154807.66666666</v>
      </c>
      <c r="P50">
        <f>AVERAGE('Raw Values'!GN50:GP50)</f>
        <v>157402470</v>
      </c>
      <c r="Q50">
        <f>AVERAGE('Raw Values'!GO50:GQ50)</f>
        <v>143399410</v>
      </c>
    </row>
    <row r="51" spans="1:17" x14ac:dyDescent="0.2">
      <c r="A51" t="str">
        <f>'1997_totals_newvars'!A51</f>
        <v>WISCONSIN</v>
      </c>
      <c r="B51">
        <f>AVERAGE('Raw Values'!FZ51:GB51)</f>
        <v>379647101.33333331</v>
      </c>
      <c r="C51">
        <f>AVERAGE('Raw Values'!GA51:GC51)</f>
        <v>420378198</v>
      </c>
      <c r="D51">
        <f>AVERAGE('Raw Values'!GB51:GD51)</f>
        <v>491214928</v>
      </c>
      <c r="E51">
        <f>AVERAGE('Raw Values'!GC51:GE51)</f>
        <v>544709302.66666663</v>
      </c>
      <c r="F51">
        <f>AVERAGE('Raw Values'!GD51:GF51)</f>
        <v>574992070.66666663</v>
      </c>
      <c r="G51">
        <f>AVERAGE('Raw Values'!GE51:GG51)</f>
        <v>568475130.66666663</v>
      </c>
      <c r="H51">
        <f>AVERAGE('Raw Values'!GF51:GH51)</f>
        <v>554257636.33333337</v>
      </c>
      <c r="I51">
        <f>AVERAGE('Raw Values'!GG51:GI51)</f>
        <v>537591522.33333337</v>
      </c>
      <c r="J51">
        <f>AVERAGE('Raw Values'!GH51:GJ51)</f>
        <v>521168625.66666669</v>
      </c>
      <c r="K51">
        <f>AVERAGE('Raw Values'!GI51:GK51)</f>
        <v>523055235.66666669</v>
      </c>
      <c r="L51">
        <f>AVERAGE('Raw Values'!GJ51:GL51)</f>
        <v>565412711.33333337</v>
      </c>
      <c r="M51">
        <f>AVERAGE('Raw Values'!GK51:GM51)</f>
        <v>570375065.33333337</v>
      </c>
      <c r="N51">
        <f>AVERAGE('Raw Values'!GL51:GN51)</f>
        <v>611655263</v>
      </c>
      <c r="O51">
        <f>AVERAGE('Raw Values'!GM51:GO51)</f>
        <v>597794282</v>
      </c>
      <c r="P51">
        <f>AVERAGE('Raw Values'!GN51:GP51)</f>
        <v>620108358.33333337</v>
      </c>
      <c r="Q51">
        <f>AVERAGE('Raw Values'!GO51:GQ51)</f>
        <v>621516807</v>
      </c>
    </row>
    <row r="52" spans="1:17" x14ac:dyDescent="0.2">
      <c r="A52" t="str">
        <f>'1997_totals_newvars'!A52</f>
        <v>WYOMING</v>
      </c>
      <c r="B52">
        <f>AVERAGE('Raw Values'!FZ52:GB52)</f>
        <v>12072414.666666666</v>
      </c>
      <c r="C52">
        <f>AVERAGE('Raw Values'!GA52:GC52)</f>
        <v>19225911.333333332</v>
      </c>
      <c r="D52">
        <f>AVERAGE('Raw Values'!GB52:GD52)</f>
        <v>23782204.333333332</v>
      </c>
      <c r="E52">
        <f>AVERAGE('Raw Values'!GC52:GE52)</f>
        <v>28820643.666666668</v>
      </c>
      <c r="F52">
        <f>AVERAGE('Raw Values'!GD52:GF52)</f>
        <v>48032155.333333336</v>
      </c>
      <c r="G52">
        <f>AVERAGE('Raw Values'!GE52:GG52)</f>
        <v>53431825</v>
      </c>
      <c r="H52">
        <f>AVERAGE('Raw Values'!GF52:GH52)</f>
        <v>56175479</v>
      </c>
      <c r="I52">
        <f>AVERAGE('Raw Values'!GG52:GI52)</f>
        <v>34792605.666666664</v>
      </c>
      <c r="J52">
        <f>AVERAGE('Raw Values'!GH52:GJ52)</f>
        <v>30136210.666666668</v>
      </c>
      <c r="K52">
        <f>AVERAGE('Raw Values'!GI52:GK52)</f>
        <v>27848755.666666668</v>
      </c>
      <c r="L52">
        <f>AVERAGE('Raw Values'!GJ52:GL52)</f>
        <v>29425938.666666668</v>
      </c>
      <c r="M52">
        <f>AVERAGE('Raw Values'!GK52:GM52)</f>
        <v>30186623</v>
      </c>
      <c r="N52">
        <f>AVERAGE('Raw Values'!GL52:GN52)</f>
        <v>33426752</v>
      </c>
      <c r="O52">
        <f>AVERAGE('Raw Values'!GM52:GO52)</f>
        <v>33398611</v>
      </c>
      <c r="P52">
        <f>AVERAGE('Raw Values'!GN52:GP52)</f>
        <v>34327953.666666664</v>
      </c>
      <c r="Q52">
        <f>AVERAGE('Raw Values'!GO52:GQ52)</f>
        <v>31130020.666666668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52"/>
  <sheetViews>
    <sheetView topLeftCell="EP1" workbookViewId="0">
      <selection activeCell="EU23" sqref="EU23"/>
    </sheetView>
  </sheetViews>
  <sheetFormatPr baseColWidth="10" defaultRowHeight="16" x14ac:dyDescent="0.2"/>
  <cols>
    <col min="18" max="18" width="10.83203125" customWidth="1"/>
  </cols>
  <sheetData>
    <row r="1" spans="1:161" x14ac:dyDescent="0.2">
      <c r="A1" t="s">
        <v>1</v>
      </c>
      <c r="B1" t="str">
        <f>'1998_totals_newvars'!J1</f>
        <v>admin_1998</v>
      </c>
      <c r="C1" t="str">
        <f>'1999_totals_newvars'!J1</f>
        <v>admin_1999</v>
      </c>
      <c r="D1" t="str">
        <f>'2000_totals_newvars'!J1</f>
        <v>admin_2000</v>
      </c>
      <c r="E1" t="str">
        <f>'2001_totals_newvars'!J1</f>
        <v>admin_2001</v>
      </c>
      <c r="F1" t="str">
        <f>'2002_totals_newvars'!J1</f>
        <v>admin_2002</v>
      </c>
      <c r="G1" t="str">
        <f>'2003_totals_newvars'!J1</f>
        <v>admin_2003</v>
      </c>
      <c r="H1" t="str">
        <f>'2004_totals_newvars'!J1</f>
        <v>admin_2004</v>
      </c>
      <c r="I1" t="str">
        <f>'2005_totals_newvars'!J1</f>
        <v>admin_2005</v>
      </c>
      <c r="J1" t="str">
        <f>'2006_totals_newvars'!J1</f>
        <v>admin_2006</v>
      </c>
      <c r="K1" t="str">
        <f>'2007_totals_newvars'!J1</f>
        <v>admin_2007</v>
      </c>
      <c r="L1" t="str">
        <f>'2008_totals_newvars'!J1</f>
        <v>admin_2008</v>
      </c>
      <c r="M1" t="str">
        <f>'2009_totals_newvars'!J1</f>
        <v>admin_2009</v>
      </c>
      <c r="N1" t="str">
        <f>'2010_totals_newvars'!J1</f>
        <v>admin_2010</v>
      </c>
      <c r="O1" t="str">
        <f>'2011_totals_newvars'!J1</f>
        <v>admin_2011</v>
      </c>
      <c r="P1" t="str">
        <f>'2012_totals_newvars'!J1</f>
        <v>admin_2012</v>
      </c>
      <c r="Q1" t="str">
        <f>'2013_totals_newvars'!J1</f>
        <v>admin_2013</v>
      </c>
      <c r="R1" t="str">
        <f>'1998_totals_newvars'!B1</f>
        <v>ba_1998</v>
      </c>
      <c r="S1" t="str">
        <f>'1999_totals_newvars'!B1</f>
        <v>ba_1999</v>
      </c>
      <c r="T1" t="str">
        <f>'2000_totals_newvars'!B1</f>
        <v>ba_2000</v>
      </c>
      <c r="U1" t="str">
        <f>'2001_totals_newvars'!B1</f>
        <v>ba_2001</v>
      </c>
      <c r="V1" t="str">
        <f>'2002_totals_newvars'!B1</f>
        <v>ba_2002</v>
      </c>
      <c r="W1" t="str">
        <f>'2003_totals_newvars'!B1</f>
        <v>ba_2003</v>
      </c>
      <c r="X1" t="str">
        <f>'2004_totals_newvars'!B1</f>
        <v>ba_2004</v>
      </c>
      <c r="Y1" t="str">
        <f>'2005_totals_newvars'!B1</f>
        <v>ba_2005</v>
      </c>
      <c r="Z1" t="str">
        <f>'2006_totals_newvars'!B1</f>
        <v>ba_2006</v>
      </c>
      <c r="AA1" t="str">
        <f>'2007_totals_newvars'!B1</f>
        <v>ba_2007</v>
      </c>
      <c r="AB1" t="str">
        <f>'2008_totals_newvars'!B1</f>
        <v>ba_2008</v>
      </c>
      <c r="AC1" t="str">
        <f>'2009_totals_newvars'!B1</f>
        <v>ba_2009</v>
      </c>
      <c r="AD1" t="str">
        <f>'2010_totals_newvars'!B1</f>
        <v>ba_2010</v>
      </c>
      <c r="AE1" t="str">
        <f>'2011_totals_newvars'!B1</f>
        <v>ba_2011</v>
      </c>
      <c r="AF1" t="str">
        <f>'2012_totals_newvars'!B1</f>
        <v>ba_2012</v>
      </c>
      <c r="AG1" t="str">
        <f>'2013_totals_newvars'!B1</f>
        <v>ba_2013</v>
      </c>
      <c r="AH1" t="str">
        <f>'1998_totals_newvars'!C1</f>
        <v>cc_1998</v>
      </c>
      <c r="AI1" t="str">
        <f>'1999_totals_newvars'!C1</f>
        <v>cc_1999</v>
      </c>
      <c r="AJ1" t="str">
        <f>'2000_totals_newvars'!C1</f>
        <v>cc_2000</v>
      </c>
      <c r="AK1" t="str">
        <f>'2001_totals_newvars'!C1</f>
        <v>cc_2001</v>
      </c>
      <c r="AL1" t="str">
        <f>'2002_totals_newvars'!C1</f>
        <v>cc_2002</v>
      </c>
      <c r="AM1" t="str">
        <f>'2003_totals_newvars'!C1</f>
        <v>cc_2003</v>
      </c>
      <c r="AN1" t="str">
        <f>'2004_totals_newvars'!C1</f>
        <v>cc_2004</v>
      </c>
      <c r="AO1" t="str">
        <f>'2005_totals_newvars'!C1</f>
        <v>cc_2005</v>
      </c>
      <c r="AP1" t="str">
        <f>'2006_totals_newvars'!C1</f>
        <v>cc_2006</v>
      </c>
      <c r="AQ1" t="str">
        <f>'2007_totals_newvars'!C1</f>
        <v>cc_2007</v>
      </c>
      <c r="AR1" t="str">
        <f>'2008_totals_newvars'!C1</f>
        <v>cc_2008</v>
      </c>
      <c r="AS1" t="str">
        <f>'2009_totals_newvars'!C1</f>
        <v>cc_2009</v>
      </c>
      <c r="AT1" t="str">
        <f>'2010_totals_newvars'!C1</f>
        <v>cc_2010</v>
      </c>
      <c r="AU1" t="str">
        <f>'2011_totals_newvars'!C1</f>
        <v>cc_2011</v>
      </c>
      <c r="AV1" t="str">
        <f>'2012_totals_newvars'!C1</f>
        <v>cc_2012</v>
      </c>
      <c r="AW1" t="str">
        <f>'2013_totals_newvars'!C1</f>
        <v>cc_2013</v>
      </c>
      <c r="AX1" t="str">
        <f>'1998_totals_newvars'!I1</f>
        <v>other_1998</v>
      </c>
      <c r="AY1" t="str">
        <f>'1999_totals_newvars'!I1</f>
        <v>other_1999</v>
      </c>
      <c r="AZ1" t="str">
        <f>'2000_totals_newvars'!I1</f>
        <v>other_2000</v>
      </c>
      <c r="BA1" t="str">
        <f>'2001_totals_newvars'!I1</f>
        <v>other_2001</v>
      </c>
      <c r="BB1" t="str">
        <f>'2002_totals_newvars'!I1</f>
        <v>other_2002</v>
      </c>
      <c r="BC1" t="str">
        <f>'2003_totals_newvars'!I1</f>
        <v>other_2003</v>
      </c>
      <c r="BD1" t="str">
        <f>'2004_totals_newvars'!I1</f>
        <v>other_2004</v>
      </c>
      <c r="BE1" t="str">
        <f>'2005_totals_newvars'!I1</f>
        <v>other_2005</v>
      </c>
      <c r="BF1" t="str">
        <f>'2006_totals_newvars'!I1</f>
        <v>other_2006</v>
      </c>
      <c r="BG1" t="str">
        <f>'2007_totals_newvars'!I1</f>
        <v>other_2007</v>
      </c>
      <c r="BH1" t="str">
        <f>'2008_totals_newvars'!I1</f>
        <v>other_2008</v>
      </c>
      <c r="BI1" t="str">
        <f>'2009_totals_newvars'!I1</f>
        <v>other_2009</v>
      </c>
      <c r="BJ1" t="str">
        <f>'2010_totals_newvars'!I1</f>
        <v>other_2010</v>
      </c>
      <c r="BK1" t="str">
        <f>'2011_totals_newvars'!I1</f>
        <v>other_2011</v>
      </c>
      <c r="BL1" t="str">
        <f>'2012_totals_newvars'!I1</f>
        <v>other_2012</v>
      </c>
      <c r="BM1" t="str">
        <f>'2013_totals_newvars'!I1</f>
        <v>other_2013</v>
      </c>
      <c r="BN1" t="str">
        <f>'1998_totals_newvars'!H1</f>
        <v>pregnancy_1998</v>
      </c>
      <c r="BO1" t="str">
        <f>'1999_totals_newvars'!H1</f>
        <v>pregnancy_1999</v>
      </c>
      <c r="BP1" t="str">
        <f>'2000_totals_newvars'!H1</f>
        <v>pregnancy_2000</v>
      </c>
      <c r="BQ1" t="str">
        <f>'2001_totals_newvars'!H1</f>
        <v>pregnancy_2001</v>
      </c>
      <c r="BR1" t="str">
        <f>'2002_totals_newvars'!H1</f>
        <v>pregnancy_2002</v>
      </c>
      <c r="BS1" t="str">
        <f>'2003_totals_newvars'!H1</f>
        <v>pregnancy_2003</v>
      </c>
      <c r="BT1" t="str">
        <f>'2004_totals_newvars'!H1</f>
        <v>pregnancy_2004</v>
      </c>
      <c r="BU1" t="str">
        <f>'2005_totals_newvars'!H1</f>
        <v>pregnancy_2005</v>
      </c>
      <c r="BV1" t="str">
        <f>'2006_totals_newvars'!H1</f>
        <v>pregnancy_2006</v>
      </c>
      <c r="BW1" t="str">
        <f>'2007_totals_newvars'!H1</f>
        <v>pregnancy_2007</v>
      </c>
      <c r="BX1" t="str">
        <f>'2008_totals_newvars'!H1</f>
        <v>pregnancy_2008</v>
      </c>
      <c r="BY1" t="str">
        <f>'2009_totals_newvars'!H1</f>
        <v>pregnancy_2009</v>
      </c>
      <c r="BZ1" t="str">
        <f>'2010_totals_newvars'!H1</f>
        <v>pregnancy_2010</v>
      </c>
      <c r="CA1" t="str">
        <f>'2011_totals_newvars'!H1</f>
        <v>pregnancy_2011</v>
      </c>
      <c r="CB1" t="str">
        <f>'2012_totals_newvars'!H1</f>
        <v>pregnancy_2012</v>
      </c>
      <c r="CC1" t="str">
        <f>'2013_totals_newvars'!H1</f>
        <v>pregnancy_2013</v>
      </c>
      <c r="CD1" t="str">
        <f>'1998_totals_newvars'!E1</f>
        <v>prior_1998</v>
      </c>
      <c r="CE1" t="str">
        <f>'1999_totals_newvars'!E1</f>
        <v>prior_1999</v>
      </c>
      <c r="CF1" t="str">
        <f>'2000_totals_newvars'!E1</f>
        <v>prior_2000</v>
      </c>
      <c r="CG1" t="str">
        <f>'2001_totals_newvars'!E1</f>
        <v>prior_2001</v>
      </c>
      <c r="CH1" t="str">
        <f>'2002_totals_newvars'!E1</f>
        <v>prior_2002</v>
      </c>
      <c r="CI1" t="str">
        <f>'2003_totals_newvars'!E1</f>
        <v>prior_2003</v>
      </c>
      <c r="CJ1" t="str">
        <f>'2004_totals_newvars'!E1</f>
        <v>prior_2004</v>
      </c>
      <c r="CK1" t="str">
        <f>'2005_totals_newvars'!E1</f>
        <v>prior_2005</v>
      </c>
      <c r="CL1" t="str">
        <f>'2006_totals_newvars'!E1</f>
        <v>prior_2006</v>
      </c>
      <c r="CM1" t="str">
        <f>'2007_totals_newvars'!E1</f>
        <v>prior_2007</v>
      </c>
      <c r="CN1" t="str">
        <f>'2008_totals_newvars'!E1</f>
        <v>prior_2008</v>
      </c>
      <c r="CO1" t="str">
        <f>'2009_totals_newvars'!E1</f>
        <v>prior_2009</v>
      </c>
      <c r="CP1" t="str">
        <f>'2010_totals_newvars'!E1</f>
        <v>prior_2010</v>
      </c>
      <c r="CQ1" t="str">
        <f>'2011_totals_newvars'!E1</f>
        <v>prior_2011</v>
      </c>
      <c r="CR1" t="str">
        <f>'2012_totals_newvars'!E1</f>
        <v>prior_2012</v>
      </c>
      <c r="CS1" t="str">
        <f>'2013_totals_newvars'!E1</f>
        <v>prior_2013</v>
      </c>
      <c r="CT1" t="str">
        <f>'1998_totals_newvars'!G1</f>
        <v>shortben_1998</v>
      </c>
      <c r="CU1" t="str">
        <f>'1999_totals_newvars'!G1</f>
        <v>shortben_1999</v>
      </c>
      <c r="CV1" t="str">
        <f>'2000_totals_newvars'!G1</f>
        <v>shortben_2000</v>
      </c>
      <c r="CW1" t="str">
        <f>'2001_totals_newvars'!G1</f>
        <v>shortben_2001</v>
      </c>
      <c r="CX1" t="str">
        <f>'2002_totals_newvars'!G1</f>
        <v>shortben_2002</v>
      </c>
      <c r="CY1" t="str">
        <f>'2003_totals_newvars'!G1</f>
        <v>shortben_2003</v>
      </c>
      <c r="CZ1" t="str">
        <f>'2004_totals_newvars'!G1</f>
        <v>shortben_2004</v>
      </c>
      <c r="DA1" t="str">
        <f>'2005_totals_newvars'!G1</f>
        <v>shortben_2005</v>
      </c>
      <c r="DB1" t="str">
        <f>'2006_totals_newvars'!G1</f>
        <v>shortben_2006</v>
      </c>
      <c r="DC1" t="str">
        <f>'2007_totals_newvars'!G1</f>
        <v>shortben_2007</v>
      </c>
      <c r="DD1" t="str">
        <f>'2008_totals_newvars'!G1</f>
        <v>shortben_2008</v>
      </c>
      <c r="DE1" t="str">
        <f>'2009_totals_newvars'!G1</f>
        <v>shortben_2009</v>
      </c>
      <c r="DF1" t="str">
        <f>'2010_totals_newvars'!G1</f>
        <v>shortben_2010</v>
      </c>
      <c r="DG1" t="str">
        <f>'2011_totals_newvars'!G1</f>
        <v>shortben_2011</v>
      </c>
      <c r="DH1" t="str">
        <f>'2012_totals_newvars'!G1</f>
        <v>shortben_2012</v>
      </c>
      <c r="DI1" t="str">
        <f>'2013_totals_newvars'!G1</f>
        <v>shortben_2013</v>
      </c>
      <c r="DJ1" t="str">
        <f>'1998_totals_newvars'!K1</f>
        <v>ssbg_1998</v>
      </c>
      <c r="DK1" t="str">
        <f>'1999_totals_newvars'!K1</f>
        <v>ssbg_1999</v>
      </c>
      <c r="DL1" t="str">
        <f>'2000_totals_newvars'!K1</f>
        <v>ssbg_2000</v>
      </c>
      <c r="DM1" t="str">
        <f>'2001_totals_newvars'!K1</f>
        <v>ssbg_2001</v>
      </c>
      <c r="DN1" t="str">
        <f>'2002_totals_newvars'!K1</f>
        <v>ssbg_2002</v>
      </c>
      <c r="DO1" t="str">
        <f>'2003_totals_newvars'!K1</f>
        <v>ssbg_2003</v>
      </c>
      <c r="DP1" t="str">
        <f>'2004_totals_newvars'!K1</f>
        <v>ssbg_2004</v>
      </c>
      <c r="DQ1" t="str">
        <f>'2005_totals_newvars'!K1</f>
        <v>ssbg_2005</v>
      </c>
      <c r="DR1" t="str">
        <f>'2006_totals_newvars'!K1</f>
        <v>ssbg_2006</v>
      </c>
      <c r="DS1" t="str">
        <f>'2007_totals_newvars'!K1</f>
        <v>ssbg_2007</v>
      </c>
      <c r="DT1" t="str">
        <f>'2008_totals_newvars'!K1</f>
        <v>ssbg_2008</v>
      </c>
      <c r="DU1" t="str">
        <f>'2009_totals_newvars'!K1</f>
        <v>ssbg_2009</v>
      </c>
      <c r="DV1" t="str">
        <f>'2010_totals_newvars'!K1</f>
        <v>ssbg_2010</v>
      </c>
      <c r="DW1" t="str">
        <f>'2011_totals_newvars'!K1</f>
        <v>ssbg_2011</v>
      </c>
      <c r="DX1" t="str">
        <f>'2012_totals_newvars'!K1</f>
        <v>ssbg_2012</v>
      </c>
      <c r="DY1" t="str">
        <f>'2013_totals_newvars'!K1</f>
        <v>ssbg_2013</v>
      </c>
      <c r="DZ1" t="str">
        <f>'1998_totals_newvars'!F1</f>
        <v>tax_1998</v>
      </c>
      <c r="EA1" t="str">
        <f>'1999_totals_newvars'!F1</f>
        <v>tax_1999</v>
      </c>
      <c r="EB1" t="str">
        <f>'2000_totals_newvars'!F1</f>
        <v>tax_2000</v>
      </c>
      <c r="EC1" t="str">
        <f>'2001_totals_newvars'!F1</f>
        <v>tax_2001</v>
      </c>
      <c r="ED1" t="str">
        <f>'2002_totals_newvars'!F1</f>
        <v>tax_2002</v>
      </c>
      <c r="EE1" t="str">
        <f>'2003_totals_newvars'!F1</f>
        <v>tax_2003</v>
      </c>
      <c r="EF1" t="str">
        <f>'2004_totals_newvars'!F1</f>
        <v>tax_2004</v>
      </c>
      <c r="EG1" t="str">
        <f>'2005_totals_newvars'!F1</f>
        <v>tax_2005</v>
      </c>
      <c r="EH1" t="str">
        <f>'2006_totals_newvars'!F1</f>
        <v>tax_2006</v>
      </c>
      <c r="EI1" t="str">
        <f>'2007_totals_newvars'!F1</f>
        <v>tax_2007</v>
      </c>
      <c r="EJ1" t="str">
        <f>'2008_totals_newvars'!F1</f>
        <v>tax_2008</v>
      </c>
      <c r="EK1" t="str">
        <f>'2009_totals_newvars'!F1</f>
        <v>tax_2009</v>
      </c>
      <c r="EL1" t="str">
        <f>'2010_totals_newvars'!F1</f>
        <v>tax_2010</v>
      </c>
      <c r="EM1" t="str">
        <f>'2011_totals_newvars'!F1</f>
        <v>tax_2011</v>
      </c>
      <c r="EN1" t="str">
        <f>'2012_totals_newvars'!F1</f>
        <v>tax_2012</v>
      </c>
      <c r="EO1" t="str">
        <f>'2013_totals_newvars'!F1</f>
        <v>tax_2013</v>
      </c>
      <c r="EP1" t="str">
        <f>'1998_totals_newvars'!D1</f>
        <v>work_1998</v>
      </c>
      <c r="EQ1" t="str">
        <f>'1999_totals_newvars'!D1</f>
        <v>work_1999</v>
      </c>
      <c r="ER1" t="str">
        <f>'2000_totals_newvars'!D1</f>
        <v>work_2000</v>
      </c>
      <c r="ES1" t="str">
        <f>'2001_totals_newvars'!D1</f>
        <v>work_2001</v>
      </c>
      <c r="ET1" t="str">
        <f>'2002_totals_newvars'!D1</f>
        <v>work_2002</v>
      </c>
      <c r="EU1" t="str">
        <f>'2003_totals_newvars'!D1</f>
        <v>work_2003</v>
      </c>
      <c r="EV1" t="str">
        <f>'2004_totals_newvars'!D1</f>
        <v>work_2004</v>
      </c>
      <c r="EW1" t="str">
        <f>'2005_totals_newvars'!D1</f>
        <v>work_2005</v>
      </c>
      <c r="EX1" t="str">
        <f>'2006_totals_newvars'!D1</f>
        <v>work_2006</v>
      </c>
      <c r="EY1" t="str">
        <f>'2007_totals_newvars'!D1</f>
        <v>work_2007</v>
      </c>
      <c r="EZ1" t="str">
        <f>'2008_totals_newvars'!D1</f>
        <v>work_2008</v>
      </c>
      <c r="FA1" t="str">
        <f>'2009_totals_newvars'!D1</f>
        <v>work_2009</v>
      </c>
      <c r="FB1" t="str">
        <f>'2010_totals_newvars'!D1</f>
        <v>work_2010</v>
      </c>
      <c r="FC1" t="str">
        <f>'2011_totals_newvars'!D1</f>
        <v>work_2011</v>
      </c>
      <c r="FD1" t="str">
        <f>'2012_totals_newvars'!D1</f>
        <v>work_2012</v>
      </c>
      <c r="FE1" t="str">
        <f>'2013_totals_newvars'!D1</f>
        <v>work_2013</v>
      </c>
    </row>
    <row r="2" spans="1:161" x14ac:dyDescent="0.2">
      <c r="A2" t="str">
        <f>'1997_totals_newvars'!A2</f>
        <v>ALABAMA</v>
      </c>
      <c r="B2">
        <f>AVERAGE('Raw Proportions'!B2:D2)</f>
        <v>0.10863116258391581</v>
      </c>
      <c r="C2">
        <f>AVERAGE('Raw Proportions'!C2:E2)</f>
        <v>9.2886854115503584E-2</v>
      </c>
      <c r="D2">
        <f>AVERAGE('Raw Proportions'!D2:F2)</f>
        <v>9.3886471409652006E-2</v>
      </c>
      <c r="E2">
        <f>AVERAGE('Raw Proportions'!E2:G2)</f>
        <v>9.3949292616704316E-2</v>
      </c>
      <c r="F2">
        <f>AVERAGE('Raw Proportions'!F2:H2)</f>
        <v>8.2487335131451692E-2</v>
      </c>
      <c r="G2">
        <f>AVERAGE('Raw Proportions'!G2:I2)</f>
        <v>7.5918560744872951E-2</v>
      </c>
      <c r="H2">
        <f>AVERAGE('Raw Proportions'!H2:J2)</f>
        <v>8.1208221171605241E-2</v>
      </c>
      <c r="I2">
        <f>AVERAGE('Raw Proportions'!I2:K2)</f>
        <v>9.4835483204726054E-2</v>
      </c>
      <c r="J2">
        <f>AVERAGE('Raw Proportions'!J2:L2)</f>
        <v>9.7037917994174813E-2</v>
      </c>
      <c r="K2">
        <f>AVERAGE('Raw Proportions'!K2:M2)</f>
        <v>9.764819566589196E-2</v>
      </c>
      <c r="L2">
        <f>AVERAGE('Raw Proportions'!L2:N2)</f>
        <v>9.5664216397746304E-2</v>
      </c>
      <c r="M2">
        <f>AVERAGE('Raw Proportions'!M2:O2)</f>
        <v>9.3081200302820785E-2</v>
      </c>
      <c r="N2">
        <f>AVERAGE('Raw Proportions'!N2:P2)</f>
        <v>0.10158731830653596</v>
      </c>
      <c r="O2">
        <f>AVERAGE('Raw Proportions'!O2:Q2)</f>
        <v>0.10446001145357935</v>
      </c>
      <c r="P2">
        <f>AVERAGE('Raw Proportions'!P2:R2)</f>
        <v>0.12507905107972903</v>
      </c>
      <c r="Q2">
        <f>AVERAGE('Raw Proportions'!Q2:S2)</f>
        <v>0.10068809362833793</v>
      </c>
      <c r="R2">
        <f>AVERAGE('Raw Proportions'!T2:V2)</f>
        <v>0.38713598022635481</v>
      </c>
      <c r="S2">
        <f>AVERAGE('Raw Proportions'!U2:W2)</f>
        <v>0.29913075398264122</v>
      </c>
      <c r="T2">
        <f>AVERAGE('Raw Proportions'!V2:X2)</f>
        <v>0.24782619580311768</v>
      </c>
      <c r="U2">
        <f>AVERAGE('Raw Proportions'!W2:Y2)</f>
        <v>0.23111296256702415</v>
      </c>
      <c r="V2">
        <f>AVERAGE('Raw Proportions'!X2:Z2)</f>
        <v>0.21320004740151902</v>
      </c>
      <c r="W2">
        <f>AVERAGE('Raw Proportions'!Y2:AA2)</f>
        <v>0.24333197907955414</v>
      </c>
      <c r="X2">
        <f>AVERAGE('Raw Proportions'!Z2:AB2)</f>
        <v>0.29410143275811712</v>
      </c>
      <c r="Y2">
        <f>AVERAGE('Raw Proportions'!AA2:AC2)</f>
        <v>0.30902965064857829</v>
      </c>
      <c r="Z2">
        <f>AVERAGE('Raw Proportions'!AB2:AD2)</f>
        <v>0.28956010107012653</v>
      </c>
      <c r="AA2">
        <f>AVERAGE('Raw Proportions'!AC2:AE2)</f>
        <v>0.25375991902821654</v>
      </c>
      <c r="AB2">
        <f>AVERAGE('Raw Proportions'!AD2:AF2)</f>
        <v>0.25082931165633632</v>
      </c>
      <c r="AC2">
        <f>AVERAGE('Raw Proportions'!AE2:AG2)</f>
        <v>0.2482103502588914</v>
      </c>
      <c r="AD2">
        <f>AVERAGE('Raw Proportions'!AF2:AH2)</f>
        <v>0.26090552102576131</v>
      </c>
      <c r="AE2">
        <f>AVERAGE('Raw Proportions'!AG2:AI2)</f>
        <v>0.2694675669210132</v>
      </c>
      <c r="AF2">
        <f>AVERAGE('Raw Proportions'!AH2:AJ2)</f>
        <v>0.27777833831340892</v>
      </c>
      <c r="AG2">
        <f>AVERAGE('Raw Proportions'!AI2:AK2)</f>
        <v>0.25645533303945334</v>
      </c>
      <c r="AH2">
        <f>AVERAGE('Raw Proportions'!AL2:AN2)</f>
        <v>0.20974481598655401</v>
      </c>
      <c r="AI2">
        <f>AVERAGE('Raw Proportions'!AM2:AO2)</f>
        <v>0.26196529756340009</v>
      </c>
      <c r="AJ2">
        <f>AVERAGE('Raw Proportions'!AN2:AP2)</f>
        <v>0.26957510679198177</v>
      </c>
      <c r="AK2">
        <f>AVERAGE('Raw Proportions'!AO2:AQ2)</f>
        <v>0.24989321267564724</v>
      </c>
      <c r="AL2">
        <f>AVERAGE('Raw Proportions'!AP2:AR2)</f>
        <v>0.27734612067651548</v>
      </c>
      <c r="AM2">
        <f>AVERAGE('Raw Proportions'!AQ2:AS2)</f>
        <v>0.2381106645359625</v>
      </c>
      <c r="AN2">
        <f>AVERAGE('Raw Proportions'!AR2:AT2)</f>
        <v>0.1630895278648424</v>
      </c>
      <c r="AO2">
        <f>AVERAGE('Raw Proportions'!AS2:AU2)</f>
        <v>0.10007941425784671</v>
      </c>
      <c r="AP2">
        <f>AVERAGE('Raw Proportions'!AT2:AV2)</f>
        <v>0.10513109483054366</v>
      </c>
      <c r="AQ2">
        <f>AVERAGE('Raw Proportions'!AU2:AW2)</f>
        <v>0.12782472461128377</v>
      </c>
      <c r="AR2">
        <f>AVERAGE('Raw Proportions'!AV2:AX2)</f>
        <v>0.10435445619580652</v>
      </c>
      <c r="AS2">
        <f>AVERAGE('Raw Proportions'!AW2:AY2)</f>
        <v>7.2310508609288948E-2</v>
      </c>
      <c r="AT2">
        <f>AVERAGE('Raw Proportions'!AX2:AZ2)</f>
        <v>3.9222556615262347E-2</v>
      </c>
      <c r="AU2">
        <f>AVERAGE('Raw Proportions'!AY2:BA2)</f>
        <v>3.4293725634203139E-2</v>
      </c>
      <c r="AV2">
        <f>AVERAGE('Raw Proportions'!AZ2:BB2)</f>
        <v>3.6185949961389963E-2</v>
      </c>
      <c r="AW2">
        <f>AVERAGE('Raw Proportions'!BA2:BC2)</f>
        <v>3.1260944468268576E-2</v>
      </c>
      <c r="AX2">
        <f>AVERAGE('Raw Proportions'!BD2:BF2)</f>
        <v>0.1351653471268838</v>
      </c>
      <c r="AY2">
        <f>AVERAGE('Raw Proportions'!BE2:BG2)</f>
        <v>0.12828697415542123</v>
      </c>
      <c r="AZ2">
        <f>AVERAGE('Raw Proportions'!BF2:BH2)</f>
        <v>0.11092988436520083</v>
      </c>
      <c r="BA2">
        <f>AVERAGE('Raw Proportions'!BG2:BI2)</f>
        <v>0.17476132308211548</v>
      </c>
      <c r="BB2">
        <f>AVERAGE('Raw Proportions'!BH2:BJ2)</f>
        <v>0.18825741381185246</v>
      </c>
      <c r="BC2">
        <f>AVERAGE('Raw Proportions'!BI2:BK2)</f>
        <v>0.24210232084054448</v>
      </c>
      <c r="BD2">
        <f>AVERAGE('Raw Proportions'!BJ2:BL2)</f>
        <v>0.23082480203376335</v>
      </c>
      <c r="BE2">
        <f>AVERAGE('Raw Proportions'!BK2:BM2)</f>
        <v>0.24931772130384344</v>
      </c>
      <c r="BF2">
        <f>AVERAGE('Raw Proportions'!BL2:BN2)</f>
        <v>0.2772257339050701</v>
      </c>
      <c r="BG2">
        <f>AVERAGE('Raw Proportions'!BM2:BO2)</f>
        <v>0.28383006309594916</v>
      </c>
      <c r="BH2">
        <f>AVERAGE('Raw Proportions'!BN2:BP2)</f>
        <v>0.30990513030946937</v>
      </c>
      <c r="BI2">
        <f>AVERAGE('Raw Proportions'!BO2:BQ2)</f>
        <v>0.29295868407663578</v>
      </c>
      <c r="BJ2">
        <f>AVERAGE('Raw Proportions'!BP2:BR2)</f>
        <v>0.26642574909787381</v>
      </c>
      <c r="BK2">
        <f>AVERAGE('Raw Proportions'!BQ2:BS2)</f>
        <v>0.23353030460723911</v>
      </c>
      <c r="BL2">
        <f>AVERAGE('Raw Proportions'!BR2:BT2)</f>
        <v>0.21895707214009408</v>
      </c>
      <c r="BM2">
        <f>AVERAGE('Raw Proportions'!BS2:BU2)</f>
        <v>0.27574617882794278</v>
      </c>
      <c r="BN2">
        <f>AVERAGE('Raw Proportions'!BV2:BX2)</f>
        <v>0</v>
      </c>
      <c r="BO2">
        <f>AVERAGE('Raw Proportions'!BW2:BY2)</f>
        <v>2.2021517935044439E-3</v>
      </c>
      <c r="BP2">
        <f>AVERAGE('Raw Proportions'!BX2:BZ2)</f>
        <v>6.8694822549950942E-3</v>
      </c>
      <c r="BQ2">
        <f>AVERAGE('Raw Proportions'!BY2:CA2)</f>
        <v>1.8803631755678035E-2</v>
      </c>
      <c r="BR2">
        <f>AVERAGE('Raw Proportions'!BZ2:CB2)</f>
        <v>2.7480433651427803E-2</v>
      </c>
      <c r="BS2">
        <f>AVERAGE('Raw Proportions'!CA2:CC2)</f>
        <v>3.4116581038365089E-2</v>
      </c>
      <c r="BT2">
        <f>AVERAGE('Raw Proportions'!CB2:CD2)</f>
        <v>2.6771979184687683E-2</v>
      </c>
      <c r="BU2">
        <f>AVERAGE('Raw Proportions'!CC2:CE2)</f>
        <v>2.223809343638955E-2</v>
      </c>
      <c r="BV2">
        <f>AVERAGE('Raw Proportions'!CD2:CF2)</f>
        <v>1.3743752141986086E-2</v>
      </c>
      <c r="BW2">
        <f>AVERAGE('Raw Proportions'!CE2:CG2)</f>
        <v>1.9243467639696355E-2</v>
      </c>
      <c r="BX2">
        <f>AVERAGE('Raw Proportions'!CF2:CH2)</f>
        <v>2.0340293713331389E-2</v>
      </c>
      <c r="BY2">
        <f>AVERAGE('Raw Proportions'!CG2:CI2)</f>
        <v>2.2087005960394434E-2</v>
      </c>
      <c r="BZ2">
        <f>AVERAGE('Raw Proportions'!CH2:CJ2)</f>
        <v>1.6920902659588049E-2</v>
      </c>
      <c r="CA2">
        <f>AVERAGE('Raw Proportions'!CI2:CK2)</f>
        <v>1.5125813750695665E-2</v>
      </c>
      <c r="CB2">
        <f>AVERAGE('Raw Proportions'!CJ2:CL2)</f>
        <v>1.3950452281429658E-2</v>
      </c>
      <c r="CC2">
        <f>AVERAGE('Raw Proportions'!CK2:CM2)</f>
        <v>1.2285660779188884E-2</v>
      </c>
      <c r="CD2">
        <f>AVERAGE('Raw Proportions'!CN2:CP2)</f>
        <v>0</v>
      </c>
      <c r="CE2">
        <f>AVERAGE('Raw Proportions'!CO2:CQ2)</f>
        <v>0</v>
      </c>
      <c r="CF2">
        <f>AVERAGE('Raw Proportions'!CP2:CR2)</f>
        <v>3.8751095730684894E-2</v>
      </c>
      <c r="CG2">
        <f>AVERAGE('Raw Proportions'!CQ2:CS2)</f>
        <v>6.0144065378260709E-3</v>
      </c>
      <c r="CH2">
        <f>AVERAGE('Raw Proportions'!CR2:CT2)</f>
        <v>6.0144065378260709E-3</v>
      </c>
      <c r="CI2">
        <f>AVERAGE('Raw Proportions'!CS2:CU2)</f>
        <v>-3.2736689192858826E-2</v>
      </c>
      <c r="CJ2">
        <f>AVERAGE('Raw Proportions'!CT2:CV2)</f>
        <v>0</v>
      </c>
      <c r="CK2">
        <f>AVERAGE('Raw Proportions'!CU2:CW2)</f>
        <v>0</v>
      </c>
      <c r="CL2">
        <f>AVERAGE('Raw Proportions'!CV2:CX2)</f>
        <v>0</v>
      </c>
      <c r="CM2">
        <f>AVERAGE('Raw Proportions'!CW2:CY2)</f>
        <v>0</v>
      </c>
      <c r="CN2">
        <f>AVERAGE('Raw Proportions'!CX2:CZ2)</f>
        <v>0</v>
      </c>
      <c r="CO2">
        <f>AVERAGE('Raw Proportions'!CY2:DA2)</f>
        <v>0</v>
      </c>
      <c r="CP2">
        <f>AVERAGE('Raw Proportions'!CZ2:DB2)</f>
        <v>9.4343559060796316E-3</v>
      </c>
      <c r="CQ2">
        <f>AVERAGE('Raw Proportions'!DA2:DC2)</f>
        <v>9.4343559060796316E-3</v>
      </c>
      <c r="CR2">
        <f>AVERAGE('Raw Proportions'!DB2:DD2)</f>
        <v>9.4343559060796316E-3</v>
      </c>
      <c r="CS2">
        <f>AVERAGE('Raw Proportions'!DC2:DE2)</f>
        <v>0</v>
      </c>
      <c r="CT2">
        <f>AVERAGE('Raw Proportions'!DF2:DH2)</f>
        <v>0</v>
      </c>
      <c r="CU2">
        <f>AVERAGE('Raw Proportions'!DG2:DI2)</f>
        <v>0</v>
      </c>
      <c r="CV2">
        <f>AVERAGE('Raw Proportions'!DH2:DJ2)</f>
        <v>0</v>
      </c>
      <c r="CW2">
        <f>AVERAGE('Raw Proportions'!DI2:DK2)</f>
        <v>0</v>
      </c>
      <c r="CX2">
        <f>AVERAGE('Raw Proportions'!DJ2:DL2)</f>
        <v>0</v>
      </c>
      <c r="CY2">
        <f>AVERAGE('Raw Proportions'!DK2:DM2)</f>
        <v>0</v>
      </c>
      <c r="CZ2">
        <f>AVERAGE('Raw Proportions'!DL2:DN2)</f>
        <v>0</v>
      </c>
      <c r="DA2">
        <f>AVERAGE('Raw Proportions'!DM2:DO2)</f>
        <v>2.2276955278053122E-4</v>
      </c>
      <c r="DB2">
        <f>AVERAGE('Raw Proportions'!DN2:DP2)</f>
        <v>3.4337923494315363E-4</v>
      </c>
      <c r="DC2">
        <f>AVERAGE('Raw Proportions'!DO2:DQ2)</f>
        <v>3.4337923494315363E-4</v>
      </c>
      <c r="DD2">
        <f>AVERAGE('Raw Proportions'!DP2:DR2)</f>
        <v>1.2060968216262238E-4</v>
      </c>
      <c r="DE2">
        <f>AVERAGE('Raw Proportions'!DQ2:DS2)</f>
        <v>5.1528951604149546E-2</v>
      </c>
      <c r="DF2">
        <f>AVERAGE('Raw Proportions'!DR2:DT2)</f>
        <v>8.9482903001762773E-2</v>
      </c>
      <c r="DG2">
        <f>AVERAGE('Raw Proportions'!DS2:DU2)</f>
        <v>0.13479732180997142</v>
      </c>
      <c r="DH2">
        <f>AVERAGE('Raw Proportions'!DT2:DV2)</f>
        <v>0.12904145686235896</v>
      </c>
      <c r="DI2">
        <f>AVERAGE('Raw Proportions'!DU2:DW2)</f>
        <v>0.14094609541302813</v>
      </c>
      <c r="DJ2">
        <f>AVERAGE('Raw Proportions'!DX2:DZ2)</f>
        <v>6.8670006790953628E-2</v>
      </c>
      <c r="DK2">
        <f>AVERAGE('Raw Proportions'!DY2:EA2)</f>
        <v>0.10015601042712595</v>
      </c>
      <c r="DL2">
        <f>AVERAGE('Raw Proportions'!DZ2:EB2)</f>
        <v>0.10414815841129375</v>
      </c>
      <c r="DM2">
        <f>AVERAGE('Raw Proportions'!EA2:EC2)</f>
        <v>8.6370238554970502E-2</v>
      </c>
      <c r="DN2">
        <f>AVERAGE('Raw Proportions'!EB2:ED2)</f>
        <v>7.2220845232498512E-2</v>
      </c>
      <c r="DO2">
        <f>AVERAGE('Raw Proportions'!EC2:EE2)</f>
        <v>6.5945101280009882E-2</v>
      </c>
      <c r="DP2">
        <f>AVERAGE('Raw Proportions'!ED2:EF2)</f>
        <v>6.697842372432096E-2</v>
      </c>
      <c r="DQ2">
        <f>AVERAGE('Raw Proportions'!EE2:EG2)</f>
        <v>7.7172826680395587E-2</v>
      </c>
      <c r="DR2">
        <f>AVERAGE('Raw Proportions'!EF2:EH2)</f>
        <v>7.1742459396850408E-2</v>
      </c>
      <c r="DS2">
        <f>AVERAGE('Raw Proportions'!EG2:EI2)</f>
        <v>6.6808480298601342E-2</v>
      </c>
      <c r="DT2">
        <f>AVERAGE('Raw Proportions'!EH2:EJ2)</f>
        <v>6.107018302607873E-2</v>
      </c>
      <c r="DU2">
        <f>AVERAGE('Raw Proportions'!EI2:EK2)</f>
        <v>5.925983543452331E-2</v>
      </c>
      <c r="DV2">
        <f>AVERAGE('Raw Proportions'!EJ2:EL2)</f>
        <v>5.4251756379652599E-2</v>
      </c>
      <c r="DW2">
        <f>AVERAGE('Raw Proportions'!EK2:EM2)</f>
        <v>3.7335369830970612E-2</v>
      </c>
      <c r="DX2">
        <f>AVERAGE('Raw Proportions'!EL2:EN2)</f>
        <v>2.9818968892962955E-2</v>
      </c>
      <c r="DY2">
        <f>AVERAGE('Raw Proportions'!EM2:EO2)</f>
        <v>3.1099643821228012E-2</v>
      </c>
      <c r="DZ2">
        <f>AVERAGE('Raw Proportions'!EP2:ER2)</f>
        <v>0</v>
      </c>
      <c r="EA2">
        <f>AVERAGE('Raw Proportions'!EQ2:ES2)</f>
        <v>0</v>
      </c>
      <c r="EB2">
        <f>AVERAGE('Raw Proportions'!ER2:ET2)</f>
        <v>0</v>
      </c>
      <c r="EC2">
        <f>AVERAGE('Raw Proportions'!ES2:EU2)</f>
        <v>0</v>
      </c>
      <c r="ED2">
        <f>AVERAGE('Raw Proportions'!ET2:EV2)</f>
        <v>0</v>
      </c>
      <c r="EE2">
        <f>AVERAGE('Raw Proportions'!EU2:EW2)</f>
        <v>0</v>
      </c>
      <c r="EF2">
        <f>AVERAGE('Raw Proportions'!EV2:EX2)</f>
        <v>0</v>
      </c>
      <c r="EG2">
        <f>AVERAGE('Raw Proportions'!EW2:EY2)</f>
        <v>0</v>
      </c>
      <c r="EH2">
        <f>AVERAGE('Raw Proportions'!EX2:EZ2)</f>
        <v>0</v>
      </c>
      <c r="EI2">
        <f>AVERAGE('Raw Proportions'!EY2:FA2)</f>
        <v>0</v>
      </c>
      <c r="EJ2">
        <f>AVERAGE('Raw Proportions'!EZ2:FB2)</f>
        <v>0</v>
      </c>
      <c r="EK2">
        <f>AVERAGE('Raw Proportions'!FA2:FC2)</f>
        <v>0</v>
      </c>
      <c r="EL2">
        <f>AVERAGE('Raw Proportions'!FB2:FD2)</f>
        <v>0</v>
      </c>
      <c r="EM2">
        <f>AVERAGE('Raw Proportions'!FC2:FE2)</f>
        <v>0</v>
      </c>
      <c r="EN2">
        <f>AVERAGE('Raw Proportions'!FD2:FF2)</f>
        <v>0</v>
      </c>
      <c r="EO2">
        <f>AVERAGE('Raw Proportions'!FE2:FG2)</f>
        <v>0</v>
      </c>
      <c r="EP2">
        <f>AVERAGE('Raw Proportions'!FH2:FJ2)</f>
        <v>9.065268728533793E-2</v>
      </c>
      <c r="EQ2">
        <f>AVERAGE('Raw Proportions'!FI2:FK2)</f>
        <v>0.11537195796240353</v>
      </c>
      <c r="ER2">
        <f>AVERAGE('Raw Proportions'!FJ2:FL2)</f>
        <v>0.12801360523307392</v>
      </c>
      <c r="ES2">
        <f>AVERAGE('Raw Proportions'!FK2:FM2)</f>
        <v>0.13909493221003422</v>
      </c>
      <c r="ET2">
        <f>AVERAGE('Raw Proportions'!FL2:FN2)</f>
        <v>0.13299339755690895</v>
      </c>
      <c r="EU2">
        <f>AVERAGE('Raw Proportions'!FM2:FO2)</f>
        <v>0.13321148167354979</v>
      </c>
      <c r="EV2">
        <f>AVERAGE('Raw Proportions'!FN2:FP2)</f>
        <v>0.13702561326266324</v>
      </c>
      <c r="EW2">
        <f>AVERAGE('Raw Proportions'!FO2:FQ2)</f>
        <v>0.14710404091543985</v>
      </c>
      <c r="EX2">
        <f>AVERAGE('Raw Proportions'!FP2:FR2)</f>
        <v>0.14521556142630523</v>
      </c>
      <c r="EY2">
        <f>AVERAGE('Raw Proportions'!FQ2:FS2)</f>
        <v>0.15054177042541772</v>
      </c>
      <c r="EZ2">
        <f>AVERAGE('Raw Proportions'!FR2:FT2)</f>
        <v>0.15771579901906871</v>
      </c>
      <c r="FA2">
        <f>AVERAGE('Raw Proportions'!FS2:FU2)</f>
        <v>0.1605634637532958</v>
      </c>
      <c r="FB2">
        <f>AVERAGE('Raw Proportions'!FT2:FV2)</f>
        <v>0.16176893700748349</v>
      </c>
      <c r="FC2">
        <f>AVERAGE('Raw Proportions'!FU2:FW2)</f>
        <v>0.16155553008624787</v>
      </c>
      <c r="FD2">
        <f>AVERAGE('Raw Proportions'!FV2:FX2)</f>
        <v>0.15975435456254675</v>
      </c>
      <c r="FE2">
        <f>AVERAGE('Raw Proportions'!FW2:FY2)</f>
        <v>0.15151805002255234</v>
      </c>
    </row>
    <row r="3" spans="1:161" x14ac:dyDescent="0.2">
      <c r="A3" t="str">
        <f>'1997_totals_newvars'!A3</f>
        <v>ALASKA</v>
      </c>
      <c r="B3">
        <f>AVERAGE('Raw Proportions'!B3:D3)</f>
        <v>6.4801185714848622E-2</v>
      </c>
      <c r="C3">
        <f>AVERAGE('Raw Proportions'!C3:E3)</f>
        <v>7.9685352859261371E-2</v>
      </c>
      <c r="D3">
        <f>AVERAGE('Raw Proportions'!D3:F3)</f>
        <v>7.9931834638338861E-2</v>
      </c>
      <c r="E3">
        <f>AVERAGE('Raw Proportions'!E3:G3)</f>
        <v>8.014007133465588E-2</v>
      </c>
      <c r="F3">
        <f>AVERAGE('Raw Proportions'!F3:H3)</f>
        <v>7.2734842152216372E-2</v>
      </c>
      <c r="G3">
        <f>AVERAGE('Raw Proportions'!G3:I3)</f>
        <v>6.3895837715307172E-2</v>
      </c>
      <c r="H3">
        <f>AVERAGE('Raw Proportions'!H3:J3)</f>
        <v>6.1915027651111156E-2</v>
      </c>
      <c r="I3">
        <f>AVERAGE('Raw Proportions'!I3:K3)</f>
        <v>6.6576395495411764E-2</v>
      </c>
      <c r="J3">
        <f>AVERAGE('Raw Proportions'!J3:L3)</f>
        <v>7.9677113909004671E-2</v>
      </c>
      <c r="K3">
        <f>AVERAGE('Raw Proportions'!K3:M3)</f>
        <v>8.1607835277066346E-2</v>
      </c>
      <c r="L3">
        <f>AVERAGE('Raw Proportions'!L3:N3)</f>
        <v>7.9211720688464937E-2</v>
      </c>
      <c r="M3">
        <f>AVERAGE('Raw Proportions'!M3:O3)</f>
        <v>6.3257576097321314E-2</v>
      </c>
      <c r="N3">
        <f>AVERAGE('Raw Proportions'!N3:P3)</f>
        <v>6.6139708305752831E-2</v>
      </c>
      <c r="O3">
        <f>AVERAGE('Raw Proportions'!O3:Q3)</f>
        <v>6.2906472990927401E-2</v>
      </c>
      <c r="P3">
        <f>AVERAGE('Raw Proportions'!P3:R3)</f>
        <v>6.3390547896216148E-2</v>
      </c>
      <c r="Q3">
        <f>AVERAGE('Raw Proportions'!Q3:S3)</f>
        <v>5.5923215291405377E-2</v>
      </c>
      <c r="R3">
        <f>AVERAGE('Raw Proportions'!T3:V3)</f>
        <v>0.68261428259067525</v>
      </c>
      <c r="S3">
        <f>AVERAGE('Raw Proportions'!U3:W3)</f>
        <v>0.57516320870272697</v>
      </c>
      <c r="T3">
        <f>AVERAGE('Raw Proportions'!V3:X3)</f>
        <v>0.49993661378068593</v>
      </c>
      <c r="U3">
        <f>AVERAGE('Raw Proportions'!W3:Y3)</f>
        <v>0.49384560339740574</v>
      </c>
      <c r="V3">
        <f>AVERAGE('Raw Proportions'!X3:Z3)</f>
        <v>0.48556759824535717</v>
      </c>
      <c r="W3">
        <f>AVERAGE('Raw Proportions'!Y3:AA3)</f>
        <v>0.47252628332501906</v>
      </c>
      <c r="X3">
        <f>AVERAGE('Raw Proportions'!Z3:AB3)</f>
        <v>0.45497094997490323</v>
      </c>
      <c r="Y3">
        <f>AVERAGE('Raw Proportions'!AA3:AC3)</f>
        <v>0.44065796032134202</v>
      </c>
      <c r="Z3">
        <f>AVERAGE('Raw Proportions'!AB3:AD3)</f>
        <v>0.42283291556931141</v>
      </c>
      <c r="AA3">
        <f>AVERAGE('Raw Proportions'!AC3:AE3)</f>
        <v>0.41485598865732659</v>
      </c>
      <c r="AB3">
        <f>AVERAGE('Raw Proportions'!AD3:AF3)</f>
        <v>0.3986389486531583</v>
      </c>
      <c r="AC3">
        <f>AVERAGE('Raw Proportions'!AE3:AG3)</f>
        <v>0.43862570530801276</v>
      </c>
      <c r="AD3">
        <f>AVERAGE('Raw Proportions'!AF3:AH3)</f>
        <v>0.46595818729965988</v>
      </c>
      <c r="AE3">
        <f>AVERAGE('Raw Proportions'!AG3:AI3)</f>
        <v>0.5027767087974202</v>
      </c>
      <c r="AF3">
        <f>AVERAGE('Raw Proportions'!AH3:AJ3)</f>
        <v>0.4731387132732669</v>
      </c>
      <c r="AG3">
        <f>AVERAGE('Raw Proportions'!AI3:AK3)</f>
        <v>0.45906312086121243</v>
      </c>
      <c r="AH3">
        <f>AVERAGE('Raw Proportions'!AL3:AN3)</f>
        <v>0.11239192725485063</v>
      </c>
      <c r="AI3">
        <f>AVERAGE('Raw Proportions'!AM3:AO3)</f>
        <v>0.1823287690430119</v>
      </c>
      <c r="AJ3">
        <f>AVERAGE('Raw Proportions'!AN3:AP3)</f>
        <v>0.2373295753229476</v>
      </c>
      <c r="AK3">
        <f>AVERAGE('Raw Proportions'!AO3:AQ3)</f>
        <v>0.20964096196700618</v>
      </c>
      <c r="AL3">
        <f>AVERAGE('Raw Proportions'!AP3:AR3)</f>
        <v>0.21732194963737225</v>
      </c>
      <c r="AM3">
        <f>AVERAGE('Raw Proportions'!AQ3:AS3)</f>
        <v>0.2458291073327552</v>
      </c>
      <c r="AN3">
        <f>AVERAGE('Raw Proportions'!AR3:AT3)</f>
        <v>0.27934435862845713</v>
      </c>
      <c r="AO3">
        <f>AVERAGE('Raw Proportions'!AS3:AU3)</f>
        <v>0.29915728570452499</v>
      </c>
      <c r="AP3">
        <f>AVERAGE('Raw Proportions'!AT3:AV3)</f>
        <v>0.292882279443125</v>
      </c>
      <c r="AQ3">
        <f>AVERAGE('Raw Proportions'!AU3:AW3)</f>
        <v>0.29833510498219623</v>
      </c>
      <c r="AR3">
        <f>AVERAGE('Raw Proportions'!AV3:AX3)</f>
        <v>0.32061324051443041</v>
      </c>
      <c r="AS3">
        <f>AVERAGE('Raw Proportions'!AW3:AY3)</f>
        <v>0.2941024345810494</v>
      </c>
      <c r="AT3">
        <f>AVERAGE('Raw Proportions'!AX3:AZ3)</f>
        <v>0.25042811951132898</v>
      </c>
      <c r="AU3">
        <f>AVERAGE('Raw Proportions'!AY3:BA3)</f>
        <v>0.21582641851557796</v>
      </c>
      <c r="AV3">
        <f>AVERAGE('Raw Proportions'!AZ3:BB3)</f>
        <v>0.25017561711077357</v>
      </c>
      <c r="AW3">
        <f>AVERAGE('Raw Proportions'!BA3:BC3)</f>
        <v>0.28322289815073698</v>
      </c>
      <c r="AX3">
        <f>AVERAGE('Raw Proportions'!BD3:BF3)</f>
        <v>3.0504417084937906E-2</v>
      </c>
      <c r="AY3">
        <f>AVERAGE('Raw Proportions'!BE3:BG3)</f>
        <v>1.9104067606614275E-2</v>
      </c>
      <c r="AZ3">
        <f>AVERAGE('Raw Proportions'!BF3:BH3)</f>
        <v>2.8530784294994751E-2</v>
      </c>
      <c r="BA3">
        <f>AVERAGE('Raw Proportions'!BG3:BI3)</f>
        <v>4.1813208214249685E-2</v>
      </c>
      <c r="BB3">
        <f>AVERAGE('Raw Proportions'!BH3:BJ3)</f>
        <v>4.1172043912230394E-2</v>
      </c>
      <c r="BC3">
        <f>AVERAGE('Raw Proportions'!BI3:BK3)</f>
        <v>3.0809697421765481E-2</v>
      </c>
      <c r="BD3">
        <f>AVERAGE('Raw Proportions'!BJ3:BL3)</f>
        <v>1.7289458179474599E-2</v>
      </c>
      <c r="BE3">
        <f>AVERAGE('Raw Proportions'!BK3:BM3)</f>
        <v>5.4205260493103676E-3</v>
      </c>
      <c r="BF3">
        <f>AVERAGE('Raw Proportions'!BL3:BN3)</f>
        <v>6.1975847088906822E-3</v>
      </c>
      <c r="BG3">
        <f>AVERAGE('Raw Proportions'!BM3:BO3)</f>
        <v>4.8140298842216248E-3</v>
      </c>
      <c r="BH3">
        <f>AVERAGE('Raw Proportions'!BN3:BP3)</f>
        <v>1.4568313527425951E-3</v>
      </c>
      <c r="BI3">
        <f>AVERAGE('Raw Proportions'!BO3:BQ3)</f>
        <v>0</v>
      </c>
      <c r="BJ3">
        <f>AVERAGE('Raw Proportions'!BP3:BR3)</f>
        <v>0</v>
      </c>
      <c r="BK3">
        <f>AVERAGE('Raw Proportions'!BQ3:BS3)</f>
        <v>0</v>
      </c>
      <c r="BL3">
        <f>AVERAGE('Raw Proportions'!BR3:BT3)</f>
        <v>0</v>
      </c>
      <c r="BM3">
        <f>AVERAGE('Raw Proportions'!BS3:BU3)</f>
        <v>0</v>
      </c>
      <c r="BN3">
        <f>AVERAGE('Raw Proportions'!BV3:BX3)</f>
        <v>0</v>
      </c>
      <c r="BO3">
        <f>AVERAGE('Raw Proportions'!BW3:BY3)</f>
        <v>2.8098128805128728E-3</v>
      </c>
      <c r="BP3">
        <f>AVERAGE('Raw Proportions'!BX3:BZ3)</f>
        <v>4.9437153867804744E-3</v>
      </c>
      <c r="BQ3">
        <f>AVERAGE('Raw Proportions'!BY3:CA3)</f>
        <v>7.2679811438318802E-3</v>
      </c>
      <c r="BR3">
        <f>AVERAGE('Raw Proportions'!BZ3:CB3)</f>
        <v>5.6110534574729089E-3</v>
      </c>
      <c r="BS3">
        <f>AVERAGE('Raw Proportions'!CA3:CC3)</f>
        <v>3.4783705070054473E-3</v>
      </c>
      <c r="BT3">
        <f>AVERAGE('Raw Proportions'!CB3:CD3)</f>
        <v>3.4920466326317998E-3</v>
      </c>
      <c r="BU3">
        <f>AVERAGE('Raw Proportions'!CC3:CE3)</f>
        <v>4.8223586144807594E-3</v>
      </c>
      <c r="BV3">
        <f>AVERAGE('Raw Proportions'!CD3:CF3)</f>
        <v>6.6528631992301759E-3</v>
      </c>
      <c r="BW3">
        <f>AVERAGE('Raw Proportions'!CE3:CG3)</f>
        <v>5.7824281071296099E-3</v>
      </c>
      <c r="BX3">
        <f>AVERAGE('Raw Proportions'!CF3:CH3)</f>
        <v>4.6095517657618983E-3</v>
      </c>
      <c r="BY3">
        <f>AVERAGE('Raw Proportions'!CG3:CI3)</f>
        <v>3.9100440051737561E-3</v>
      </c>
      <c r="BZ3">
        <f>AVERAGE('Raw Proportions'!CH3:CJ3)</f>
        <v>4.0396798387177611E-3</v>
      </c>
      <c r="CA3">
        <f>AVERAGE('Raw Proportions'!CI3:CK3)</f>
        <v>4.1641870357510269E-3</v>
      </c>
      <c r="CB3">
        <f>AVERAGE('Raw Proportions'!CJ3:CL3)</f>
        <v>4.4181093606488831E-3</v>
      </c>
      <c r="CC3">
        <f>AVERAGE('Raw Proportions'!CK3:CM3)</f>
        <v>4.2638930497917301E-3</v>
      </c>
      <c r="CD3">
        <f>AVERAGE('Raw Proportions'!CN3:CP3)</f>
        <v>0</v>
      </c>
      <c r="CE3">
        <f>AVERAGE('Raw Proportions'!CO3:CQ3)</f>
        <v>0</v>
      </c>
      <c r="CF3">
        <f>AVERAGE('Raw Proportions'!CP3:CR3)</f>
        <v>0</v>
      </c>
      <c r="CG3">
        <f>AVERAGE('Raw Proportions'!CQ3:CS3)</f>
        <v>0</v>
      </c>
      <c r="CH3">
        <f>AVERAGE('Raw Proportions'!CR3:CT3)</f>
        <v>0</v>
      </c>
      <c r="CI3">
        <f>AVERAGE('Raw Proportions'!CS3:CU3)</f>
        <v>0</v>
      </c>
      <c r="CJ3">
        <f>AVERAGE('Raw Proportions'!CT3:CV3)</f>
        <v>0</v>
      </c>
      <c r="CK3">
        <f>AVERAGE('Raw Proportions'!CU3:CW3)</f>
        <v>0</v>
      </c>
      <c r="CL3">
        <f>AVERAGE('Raw Proportions'!CV3:CX3)</f>
        <v>0</v>
      </c>
      <c r="CM3">
        <f>AVERAGE('Raw Proportions'!CW3:CY3)</f>
        <v>0</v>
      </c>
      <c r="CN3">
        <f>AVERAGE('Raw Proportions'!CX3:CZ3)</f>
        <v>0</v>
      </c>
      <c r="CO3">
        <f>AVERAGE('Raw Proportions'!CY3:DA3)</f>
        <v>0</v>
      </c>
      <c r="CP3">
        <f>AVERAGE('Raw Proportions'!CZ3:DB3)</f>
        <v>0</v>
      </c>
      <c r="CQ3">
        <f>AVERAGE('Raw Proportions'!DA3:DC3)</f>
        <v>0</v>
      </c>
      <c r="CR3">
        <f>AVERAGE('Raw Proportions'!DB3:DD3)</f>
        <v>0</v>
      </c>
      <c r="CS3">
        <f>AVERAGE('Raw Proportions'!DC3:DE3)</f>
        <v>0</v>
      </c>
      <c r="CT3">
        <f>AVERAGE('Raw Proportions'!DF3:DH3)</f>
        <v>0</v>
      </c>
      <c r="CU3">
        <f>AVERAGE('Raw Proportions'!DG3:DI3)</f>
        <v>8.2357092639172367E-4</v>
      </c>
      <c r="CV3">
        <f>AVERAGE('Raw Proportions'!DH3:DJ3)</f>
        <v>1.941413428588283E-3</v>
      </c>
      <c r="CW3">
        <f>AVERAGE('Raw Proportions'!DI3:DK3)</f>
        <v>4.1182511357895401E-3</v>
      </c>
      <c r="CX3">
        <f>AVERAGE('Raw Proportions'!DJ3:DL3)</f>
        <v>1.0581141349731912E-2</v>
      </c>
      <c r="CY3">
        <f>AVERAGE('Raw Proportions'!DK3:DM3)</f>
        <v>1.2873243449668711E-2</v>
      </c>
      <c r="CZ3">
        <f>AVERAGE('Raw Proportions'!DL3:DN3)</f>
        <v>1.417171570182924E-2</v>
      </c>
      <c r="DA3">
        <f>AVERAGE('Raw Proportions'!DM3:DO3)</f>
        <v>1.0828098738550918E-2</v>
      </c>
      <c r="DB3">
        <f>AVERAGE('Raw Proportions'!DN3:DP3)</f>
        <v>1.1183898203392316E-2</v>
      </c>
      <c r="DC3">
        <f>AVERAGE('Raw Proportions'!DO3:DQ3)</f>
        <v>1.1294378413435354E-2</v>
      </c>
      <c r="DD3">
        <f>AVERAGE('Raw Proportions'!DP3:DR3)</f>
        <v>9.871230015300908E-3</v>
      </c>
      <c r="DE3">
        <f>AVERAGE('Raw Proportions'!DQ3:DS3)</f>
        <v>7.4949007366649154E-3</v>
      </c>
      <c r="DF3">
        <f>AVERAGE('Raw Proportions'!DR3:DT3)</f>
        <v>5.4579578757052438E-3</v>
      </c>
      <c r="DG3">
        <f>AVERAGE('Raw Proportions'!DS3:DU3)</f>
        <v>3.1274776433732189E-3</v>
      </c>
      <c r="DH3">
        <f>AVERAGE('Raw Proportions'!DT3:DV3)</f>
        <v>1.7454715254900345E-3</v>
      </c>
      <c r="DI3">
        <f>AVERAGE('Raw Proportions'!DU3:DW3)</f>
        <v>1.9662421704488454E-4</v>
      </c>
      <c r="DJ3">
        <f>AVERAGE('Raw Proportions'!DX3:DZ3)</f>
        <v>2.4976212374445392E-2</v>
      </c>
      <c r="DK3">
        <f>AVERAGE('Raw Proportions'!DY3:EA3)</f>
        <v>4.4205453661033782E-2</v>
      </c>
      <c r="DL3">
        <f>AVERAGE('Raw Proportions'!DZ3:EB3)</f>
        <v>4.9253433323336204E-2</v>
      </c>
      <c r="DM3">
        <f>AVERAGE('Raw Proportions'!EA3:EC3)</f>
        <v>4.796895043632305E-2</v>
      </c>
      <c r="DN3">
        <f>AVERAGE('Raw Proportions'!EB3:ED3)</f>
        <v>4.1396632541470815E-2</v>
      </c>
      <c r="DO3">
        <f>AVERAGE('Raw Proportions'!EC3:EE3)</f>
        <v>3.8471559356420847E-2</v>
      </c>
      <c r="DP3">
        <f>AVERAGE('Raw Proportions'!ED3:EF3)</f>
        <v>3.6090933829053706E-2</v>
      </c>
      <c r="DQ3">
        <f>AVERAGE('Raw Proportions'!EE3:EG3)</f>
        <v>3.9270727121009284E-2</v>
      </c>
      <c r="DR3">
        <f>AVERAGE('Raw Proportions'!EF3:EH3)</f>
        <v>4.5342168313094684E-2</v>
      </c>
      <c r="DS3">
        <f>AVERAGE('Raw Proportions'!EG3:EI3)</f>
        <v>5.5506216930274077E-2</v>
      </c>
      <c r="DT3">
        <f>AVERAGE('Raw Proportions'!EH3:EJ3)</f>
        <v>5.9345063880459042E-2</v>
      </c>
      <c r="DU3">
        <f>AVERAGE('Raw Proportions'!EI3:EK3)</f>
        <v>6.3695755963686956E-2</v>
      </c>
      <c r="DV3">
        <f>AVERAGE('Raw Proportions'!EJ3:EL3)</f>
        <v>6.2802684238569315E-2</v>
      </c>
      <c r="DW3">
        <f>AVERAGE('Raw Proportions'!EK3:EM3)</f>
        <v>6.0772267591613027E-2</v>
      </c>
      <c r="DX3">
        <f>AVERAGE('Raw Proportions'!EL3:EN3)</f>
        <v>5.6696475592206384E-2</v>
      </c>
      <c r="DY3">
        <f>AVERAGE('Raw Proportions'!EM3:EO3)</f>
        <v>4.7825701442960555E-2</v>
      </c>
      <c r="DZ3">
        <f>AVERAGE('Raw Proportions'!EP3:ER3)</f>
        <v>0</v>
      </c>
      <c r="EA3">
        <f>AVERAGE('Raw Proportions'!EQ3:ES3)</f>
        <v>0</v>
      </c>
      <c r="EB3">
        <f>AVERAGE('Raw Proportions'!ER3:ET3)</f>
        <v>0</v>
      </c>
      <c r="EC3">
        <f>AVERAGE('Raw Proportions'!ES3:EU3)</f>
        <v>0</v>
      </c>
      <c r="ED3">
        <f>AVERAGE('Raw Proportions'!ET3:EV3)</f>
        <v>0</v>
      </c>
      <c r="EE3">
        <f>AVERAGE('Raw Proportions'!EU3:EW3)</f>
        <v>0</v>
      </c>
      <c r="EF3">
        <f>AVERAGE('Raw Proportions'!EV3:EX3)</f>
        <v>0</v>
      </c>
      <c r="EG3">
        <f>AVERAGE('Raw Proportions'!EW3:EY3)</f>
        <v>0</v>
      </c>
      <c r="EH3">
        <f>AVERAGE('Raw Proportions'!EX3:EZ3)</f>
        <v>0</v>
      </c>
      <c r="EI3">
        <f>AVERAGE('Raw Proportions'!EY3:FA3)</f>
        <v>0</v>
      </c>
      <c r="EJ3">
        <f>AVERAGE('Raw Proportions'!EZ3:FB3)</f>
        <v>0</v>
      </c>
      <c r="EK3">
        <f>AVERAGE('Raw Proportions'!FA3:FC3)</f>
        <v>0</v>
      </c>
      <c r="EL3">
        <f>AVERAGE('Raw Proportions'!FB3:FD3)</f>
        <v>0</v>
      </c>
      <c r="EM3">
        <f>AVERAGE('Raw Proportions'!FC3:FE3)</f>
        <v>0</v>
      </c>
      <c r="EN3">
        <f>AVERAGE('Raw Proportions'!FD3:FF3)</f>
        <v>0</v>
      </c>
      <c r="EO3">
        <f>AVERAGE('Raw Proportions'!FE3:FG3)</f>
        <v>0</v>
      </c>
      <c r="EP3">
        <f>AVERAGE('Raw Proportions'!FH3:FJ3)</f>
        <v>8.4711974980242244E-2</v>
      </c>
      <c r="EQ3">
        <f>AVERAGE('Raw Proportions'!FI3:FK3)</f>
        <v>9.587976432044705E-2</v>
      </c>
      <c r="ER3">
        <f>AVERAGE('Raw Proportions'!FJ3:FL3)</f>
        <v>9.8132629824327924E-2</v>
      </c>
      <c r="ES3">
        <f>AVERAGE('Raw Proportions'!FK3:FM3)</f>
        <v>0.11520497237073801</v>
      </c>
      <c r="ET3">
        <f>AVERAGE('Raw Proportions'!FL3:FN3)</f>
        <v>0.12561473870414813</v>
      </c>
      <c r="EU3">
        <f>AVERAGE('Raw Proportions'!FM3:FO3)</f>
        <v>0.13211590089205805</v>
      </c>
      <c r="EV3">
        <f>AVERAGE('Raw Proportions'!FN3:FP3)</f>
        <v>0.13272550940253916</v>
      </c>
      <c r="EW3">
        <f>AVERAGE('Raw Proportions'!FO3:FQ3)</f>
        <v>0.13326664795536988</v>
      </c>
      <c r="EX3">
        <f>AVERAGE('Raw Proportions'!FP3:FR3)</f>
        <v>0.13523117665395112</v>
      </c>
      <c r="EY3">
        <f>AVERAGE('Raw Proportions'!FQ3:FS3)</f>
        <v>0.12780401774835018</v>
      </c>
      <c r="EZ3">
        <f>AVERAGE('Raw Proportions'!FR3:FT3)</f>
        <v>0.12625341312968194</v>
      </c>
      <c r="FA3">
        <f>AVERAGE('Raw Proportions'!FS3:FU3)</f>
        <v>0.12891358330809097</v>
      </c>
      <c r="FB3">
        <f>AVERAGE('Raw Proportions'!FT3:FV3)</f>
        <v>0.14517366293026598</v>
      </c>
      <c r="FC3">
        <f>AVERAGE('Raw Proportions'!FU3:FW3)</f>
        <v>0.15042646742533719</v>
      </c>
      <c r="FD3">
        <f>AVERAGE('Raw Proportions'!FV3:FX3)</f>
        <v>0.1504350652413981</v>
      </c>
      <c r="FE3">
        <f>AVERAGE('Raw Proportions'!FW3:FY3)</f>
        <v>0.14950454698684804</v>
      </c>
    </row>
    <row r="4" spans="1:161" x14ac:dyDescent="0.2">
      <c r="A4" t="str">
        <f>'1997_totals_newvars'!A4</f>
        <v>ARIZONA</v>
      </c>
      <c r="B4">
        <f>AVERAGE('Raw Proportions'!B4:D4)</f>
        <v>0.10691259665165687</v>
      </c>
      <c r="C4">
        <f>AVERAGE('Raw Proportions'!C4:E4)</f>
        <v>0.12021957486559799</v>
      </c>
      <c r="D4">
        <f>AVERAGE('Raw Proportions'!D4:F4)</f>
        <v>0.10370625201266943</v>
      </c>
      <c r="E4">
        <f>AVERAGE('Raw Proportions'!E4:G4)</f>
        <v>0.10195727876101757</v>
      </c>
      <c r="F4">
        <f>AVERAGE('Raw Proportions'!F4:H4)</f>
        <v>9.0288002264274803E-2</v>
      </c>
      <c r="G4">
        <f>AVERAGE('Raw Proportions'!G4:I4)</f>
        <v>9.8962502599061752E-2</v>
      </c>
      <c r="H4">
        <f>AVERAGE('Raw Proportions'!H4:J4)</f>
        <v>0.10427885305646635</v>
      </c>
      <c r="I4">
        <f>AVERAGE('Raw Proportions'!I4:K4)</f>
        <v>0.10680806332190161</v>
      </c>
      <c r="J4">
        <f>AVERAGE('Raw Proportions'!J4:L4)</f>
        <v>0.10656730440884678</v>
      </c>
      <c r="K4">
        <f>AVERAGE('Raw Proportions'!K4:M4)</f>
        <v>0.10759018339104799</v>
      </c>
      <c r="L4">
        <f>AVERAGE('Raw Proportions'!L4:N4)</f>
        <v>0.10866736494584929</v>
      </c>
      <c r="M4">
        <f>AVERAGE('Raw Proportions'!M4:O4)</f>
        <v>0.11921593979163077</v>
      </c>
      <c r="N4">
        <f>AVERAGE('Raw Proportions'!N4:P4)</f>
        <v>0.11821872191974005</v>
      </c>
      <c r="O4">
        <f>AVERAGE('Raw Proportions'!O4:Q4)</f>
        <v>0.12044245665698418</v>
      </c>
      <c r="P4">
        <f>AVERAGE('Raw Proportions'!P4:R4)</f>
        <v>0.11668552063087978</v>
      </c>
      <c r="Q4">
        <f>AVERAGE('Raw Proportions'!Q4:S4)</f>
        <v>0.10991959915714701</v>
      </c>
      <c r="R4">
        <f>AVERAGE('Raw Proportions'!T4:V4)</f>
        <v>0.51639730229116121</v>
      </c>
      <c r="S4">
        <f>AVERAGE('Raw Proportions'!U4:W4)</f>
        <v>0.39782455425791707</v>
      </c>
      <c r="T4">
        <f>AVERAGE('Raw Proportions'!V4:X4)</f>
        <v>0.32675182133809827</v>
      </c>
      <c r="U4">
        <f>AVERAGE('Raw Proportions'!W4:Y4)</f>
        <v>0.33796169809814264</v>
      </c>
      <c r="V4">
        <f>AVERAGE('Raw Proportions'!X4:Z4)</f>
        <v>0.39256814660915623</v>
      </c>
      <c r="W4">
        <f>AVERAGE('Raw Proportions'!Y4:AA4)</f>
        <v>0.47608729119526894</v>
      </c>
      <c r="X4">
        <f>AVERAGE('Raw Proportions'!Z4:AB4)</f>
        <v>0.51196411345563797</v>
      </c>
      <c r="Y4">
        <f>AVERAGE('Raw Proportions'!AA4:AC4)</f>
        <v>0.48927798848884524</v>
      </c>
      <c r="Z4">
        <f>AVERAGE('Raw Proportions'!AB4:AD4)</f>
        <v>0.42968931809582017</v>
      </c>
      <c r="AA4">
        <f>AVERAGE('Raw Proportions'!AC4:AE4)</f>
        <v>0.37314752325194478</v>
      </c>
      <c r="AB4">
        <f>AVERAGE('Raw Proportions'!AD4:AF4)</f>
        <v>0.34774471267770685</v>
      </c>
      <c r="AC4">
        <f>AVERAGE('Raw Proportions'!AE4:AG4)</f>
        <v>0.31554043388795489</v>
      </c>
      <c r="AD4">
        <f>AVERAGE('Raw Proportions'!AF4:AH4)</f>
        <v>0.28285905548282342</v>
      </c>
      <c r="AE4">
        <f>AVERAGE('Raw Proportions'!AG4:AI4)</f>
        <v>0.21804435591478144</v>
      </c>
      <c r="AF4">
        <f>AVERAGE('Raw Proportions'!AH4:AJ4)</f>
        <v>0.10500112467974038</v>
      </c>
      <c r="AG4">
        <f>AVERAGE('Raw Proportions'!AI4:AK4)</f>
        <v>5.8349247260546244E-2</v>
      </c>
      <c r="AH4">
        <f>AVERAGE('Raw Proportions'!AL4:AN4)</f>
        <v>8.9281513237192578E-2</v>
      </c>
      <c r="AI4">
        <f>AVERAGE('Raw Proportions'!AM4:AO4)</f>
        <v>0.16545246768328697</v>
      </c>
      <c r="AJ4">
        <f>AVERAGE('Raw Proportions'!AN4:AP4)</f>
        <v>0.20578944291854318</v>
      </c>
      <c r="AK4">
        <f>AVERAGE('Raw Proportions'!AO4:AQ4)</f>
        <v>0.19590690897552154</v>
      </c>
      <c r="AL4">
        <f>AVERAGE('Raw Proportions'!AP4:AR4)</f>
        <v>0.14691261191955254</v>
      </c>
      <c r="AM4">
        <f>AVERAGE('Raw Proportions'!AQ4:AS4)</f>
        <v>0.10454733424168405</v>
      </c>
      <c r="AN4">
        <f>AVERAGE('Raw Proportions'!AR4:AT4)</f>
        <v>5.9724640351482582E-2</v>
      </c>
      <c r="AO4">
        <f>AVERAGE('Raw Proportions'!AS4:AU4)</f>
        <v>5.4303217148935989E-2</v>
      </c>
      <c r="AP4">
        <f>AVERAGE('Raw Proportions'!AT4:AV4)</f>
        <v>0.10499149552304561</v>
      </c>
      <c r="AQ4">
        <f>AVERAGE('Raw Proportions'!AU4:AW4)</f>
        <v>0.13449435016256497</v>
      </c>
      <c r="AR4">
        <f>AVERAGE('Raw Proportions'!AV4:AX4)</f>
        <v>0.14774123701882932</v>
      </c>
      <c r="AS4">
        <f>AVERAGE('Raw Proportions'!AW4:AY4)</f>
        <v>9.839514792920924E-2</v>
      </c>
      <c r="AT4">
        <f>AVERAGE('Raw Proportions'!AX4:AZ4)</f>
        <v>8.1801896469428745E-2</v>
      </c>
      <c r="AU4">
        <f>AVERAGE('Raw Proportions'!AY4:BA4)</f>
        <v>3.4156610226477396E-2</v>
      </c>
      <c r="AV4">
        <f>AVERAGE('Raw Proportions'!AZ4:BB4)</f>
        <v>3.1008452827311073E-2</v>
      </c>
      <c r="AW4">
        <f>AVERAGE('Raw Proportions'!BA4:BC4)</f>
        <v>1.9941079358927749E-2</v>
      </c>
      <c r="AX4">
        <f>AVERAGE('Raw Proportions'!BD4:BF4)</f>
        <v>0.18895512502127118</v>
      </c>
      <c r="AY4">
        <f>AVERAGE('Raw Proportions'!BE4:BG4)</f>
        <v>0.14782069656477984</v>
      </c>
      <c r="AZ4">
        <f>AVERAGE('Raw Proportions'!BF4:BH4)</f>
        <v>0.11983511973662553</v>
      </c>
      <c r="BA4">
        <f>AVERAGE('Raw Proportions'!BG4:BI4)</f>
        <v>0.10318146547499289</v>
      </c>
      <c r="BB4">
        <f>AVERAGE('Raw Proportions'!BH4:BJ4)</f>
        <v>0.11050637583608387</v>
      </c>
      <c r="BC4">
        <f>AVERAGE('Raw Proportions'!BI4:BK4)</f>
        <v>0.10794130204600672</v>
      </c>
      <c r="BD4">
        <f>AVERAGE('Raw Proportions'!BJ4:BL4)</f>
        <v>0.10489259889092943</v>
      </c>
      <c r="BE4">
        <f>AVERAGE('Raw Proportions'!BK4:BM4)</f>
        <v>0.11170346334432041</v>
      </c>
      <c r="BF4">
        <f>AVERAGE('Raw Proportions'!BL4:BN4)</f>
        <v>0.11152504871451148</v>
      </c>
      <c r="BG4">
        <f>AVERAGE('Raw Proportions'!BM4:BO4)</f>
        <v>0.13098270395208481</v>
      </c>
      <c r="BH4">
        <f>AVERAGE('Raw Proportions'!BN4:BP4)</f>
        <v>0.15659611795015957</v>
      </c>
      <c r="BI4">
        <f>AVERAGE('Raw Proportions'!BO4:BQ4)</f>
        <v>0.21175258072526612</v>
      </c>
      <c r="BJ4">
        <f>AVERAGE('Raw Proportions'!BP4:BR4)</f>
        <v>0.28037374487762706</v>
      </c>
      <c r="BK4">
        <f>AVERAGE('Raw Proportions'!BQ4:BS4)</f>
        <v>0.39825864821194851</v>
      </c>
      <c r="BL4">
        <f>AVERAGE('Raw Proportions'!BR4:BT4)</f>
        <v>0.54686123010272525</v>
      </c>
      <c r="BM4">
        <f>AVERAGE('Raw Proportions'!BS4:BU4)</f>
        <v>0.60597844314042604</v>
      </c>
      <c r="BN4">
        <f>AVERAGE('Raw Proportions'!BV4:BX4)</f>
        <v>0</v>
      </c>
      <c r="BO4">
        <f>AVERAGE('Raw Proportions'!BW4:BY4)</f>
        <v>1.4226015198364184E-3</v>
      </c>
      <c r="BP4">
        <f>AVERAGE('Raw Proportions'!BX4:BZ4)</f>
        <v>4.5727734659659512E-3</v>
      </c>
      <c r="BQ4">
        <f>AVERAGE('Raw Proportions'!BY4:CA4)</f>
        <v>4.5827828357580544E-3</v>
      </c>
      <c r="BR4">
        <f>AVERAGE('Raw Proportions'!BZ4:CB4)</f>
        <v>3.5405461436524136E-3</v>
      </c>
      <c r="BS4">
        <f>AVERAGE('Raw Proportions'!CA4:CC4)</f>
        <v>7.8543355766757129E-4</v>
      </c>
      <c r="BT4">
        <f>AVERAGE('Raw Proportions'!CB4:CD4)</f>
        <v>7.9871201592222494E-4</v>
      </c>
      <c r="BU4">
        <f>AVERAGE('Raw Proportions'!CC4:CE4)</f>
        <v>4.1852195354064216E-4</v>
      </c>
      <c r="BV4">
        <f>AVERAGE('Raw Proportions'!CD4:CF4)</f>
        <v>1.0933293051992841E-3</v>
      </c>
      <c r="BW4">
        <f>AVERAGE('Raw Proportions'!CE4:CG4)</f>
        <v>1.9816891623187153E-3</v>
      </c>
      <c r="BX4">
        <f>AVERAGE('Raw Proportions'!CF4:CH4)</f>
        <v>2.3278119485343504E-3</v>
      </c>
      <c r="BY4">
        <f>AVERAGE('Raw Proportions'!CG4:CI4)</f>
        <v>1.2579452367310179E-3</v>
      </c>
      <c r="BZ4">
        <f>AVERAGE('Raw Proportions'!CH4:CJ4)</f>
        <v>3.4629755156483002E-4</v>
      </c>
      <c r="CA4">
        <f>AVERAGE('Raw Proportions'!CI4:CK4)</f>
        <v>0</v>
      </c>
      <c r="CB4">
        <f>AVERAGE('Raw Proportions'!CJ4:CL4)</f>
        <v>0</v>
      </c>
      <c r="CC4">
        <f>AVERAGE('Raw Proportions'!CK4:CM4)</f>
        <v>0</v>
      </c>
      <c r="CD4">
        <f>AVERAGE('Raw Proportions'!CN4:CP4)</f>
        <v>0</v>
      </c>
      <c r="CE4">
        <f>AVERAGE('Raw Proportions'!CO4:CQ4)</f>
        <v>6.3769035362645091E-3</v>
      </c>
      <c r="CF4">
        <f>AVERAGE('Raw Proportions'!CP4:CR4)</f>
        <v>3.9519594410011662E-2</v>
      </c>
      <c r="CG4">
        <f>AVERAGE('Raw Proportions'!CQ4:CS4)</f>
        <v>6.3124115075850487E-2</v>
      </c>
      <c r="CH4">
        <f>AVERAGE('Raw Proportions'!CR4:CT4)</f>
        <v>8.2124331777230233E-2</v>
      </c>
      <c r="CI4">
        <f>AVERAGE('Raw Proportions'!CS4:CU4)</f>
        <v>7.651031343178509E-2</v>
      </c>
      <c r="CJ4">
        <f>AVERAGE('Raw Proportions'!CT4:CV4)</f>
        <v>8.8283595719037281E-2</v>
      </c>
      <c r="CK4">
        <f>AVERAGE('Raw Proportions'!CU4:CW4)</f>
        <v>0.10314296096130927</v>
      </c>
      <c r="CL4">
        <f>AVERAGE('Raw Proportions'!CV4:CX4)</f>
        <v>0.11790707741827115</v>
      </c>
      <c r="CM4">
        <f>AVERAGE('Raw Proportions'!CW4:CY4)</f>
        <v>0.13393516467673738</v>
      </c>
      <c r="CN4">
        <f>AVERAGE('Raw Proportions'!CX4:CZ4)</f>
        <v>0.13490110270253985</v>
      </c>
      <c r="CO4">
        <f>AVERAGE('Raw Proportions'!CY4:DA4)</f>
        <v>0.12564969511833776</v>
      </c>
      <c r="CP4">
        <f>AVERAGE('Raw Proportions'!CZ4:DB4)</f>
        <v>8.6458714563716774E-2</v>
      </c>
      <c r="CQ4">
        <f>AVERAGE('Raw Proportions'!DA4:DC4)</f>
        <v>5.2746165203037931E-2</v>
      </c>
      <c r="CR4">
        <f>AVERAGE('Raw Proportions'!DB4:DD4)</f>
        <v>3.1935184683681943E-2</v>
      </c>
      <c r="CS4">
        <f>AVERAGE('Raw Proportions'!DC4:DE4)</f>
        <v>4.0043888988661548E-2</v>
      </c>
      <c r="CT4">
        <f>AVERAGE('Raw Proportions'!DF4:DH4)</f>
        <v>0</v>
      </c>
      <c r="CU4">
        <f>AVERAGE('Raw Proportions'!DG4:DI4)</f>
        <v>0</v>
      </c>
      <c r="CV4">
        <f>AVERAGE('Raw Proportions'!DH4:DJ4)</f>
        <v>0</v>
      </c>
      <c r="CW4">
        <f>AVERAGE('Raw Proportions'!DI4:DK4)</f>
        <v>0</v>
      </c>
      <c r="CX4">
        <f>AVERAGE('Raw Proportions'!DJ4:DL4)</f>
        <v>0</v>
      </c>
      <c r="CY4">
        <f>AVERAGE('Raw Proportions'!DK4:DM4)</f>
        <v>0</v>
      </c>
      <c r="CZ4">
        <f>AVERAGE('Raw Proportions'!DL4:DN4)</f>
        <v>0</v>
      </c>
      <c r="DA4">
        <f>AVERAGE('Raw Proportions'!DM4:DO4)</f>
        <v>2.6567788208630909E-3</v>
      </c>
      <c r="DB4">
        <f>AVERAGE('Raw Proportions'!DN4:DP4)</f>
        <v>3.1962258625389847E-3</v>
      </c>
      <c r="DC4">
        <f>AVERAGE('Raw Proportions'!DO4:DQ4)</f>
        <v>5.1405930284991524E-3</v>
      </c>
      <c r="DD4">
        <f>AVERAGE('Raw Proportions'!DP4:DR4)</f>
        <v>4.9941167460028531E-3</v>
      </c>
      <c r="DE4">
        <f>AVERAGE('Raw Proportions'!DQ4:DS4)</f>
        <v>3.5545656489353962E-2</v>
      </c>
      <c r="DF4">
        <f>AVERAGE('Raw Proportions'!DR4:DT4)</f>
        <v>6.560233887777156E-2</v>
      </c>
      <c r="DG4">
        <f>AVERAGE('Raw Proportions'!DS4:DU4)</f>
        <v>9.0664267085746611E-2</v>
      </c>
      <c r="DH4">
        <f>AVERAGE('Raw Proportions'!DT4:DV4)</f>
        <v>8.6431034728582226E-2</v>
      </c>
      <c r="DI4">
        <f>AVERAGE('Raw Proportions'!DU4:DW4)</f>
        <v>8.21950834640644E-2</v>
      </c>
      <c r="DJ4">
        <f>AVERAGE('Raw Proportions'!DX4:DZ4)</f>
        <v>6.4318865275290696E-2</v>
      </c>
      <c r="DK4">
        <f>AVERAGE('Raw Proportions'!DY4:EA4)</f>
        <v>8.980353275672108E-2</v>
      </c>
      <c r="DL4">
        <f>AVERAGE('Raw Proportions'!DZ4:EB4)</f>
        <v>8.716259166163369E-2</v>
      </c>
      <c r="DM4">
        <f>AVERAGE('Raw Proportions'!EA4:EC4)</f>
        <v>7.4473691079331494E-2</v>
      </c>
      <c r="DN4">
        <f>AVERAGE('Raw Proportions'!EB4:ED4)</f>
        <v>6.9783225910679925E-2</v>
      </c>
      <c r="DO4">
        <f>AVERAGE('Raw Proportions'!EC4:EE4)</f>
        <v>6.6709773385490265E-2</v>
      </c>
      <c r="DP4">
        <f>AVERAGE('Raw Proportions'!ED4:EF4)</f>
        <v>6.7682436612919269E-2</v>
      </c>
      <c r="DQ4">
        <f>AVERAGE('Raw Proportions'!EE4:EG4)</f>
        <v>6.9600752138660613E-2</v>
      </c>
      <c r="DR4">
        <f>AVERAGE('Raw Proportions'!EF4:EH4)</f>
        <v>6.8274164415089808E-2</v>
      </c>
      <c r="DS4">
        <f>AVERAGE('Raw Proportions'!EG4:EI4)</f>
        <v>6.462353056549798E-2</v>
      </c>
      <c r="DT4">
        <f>AVERAGE('Raw Proportions'!EH4:EJ4)</f>
        <v>6.0157952222698929E-2</v>
      </c>
      <c r="DU4">
        <f>AVERAGE('Raw Proportions'!EI4:EK4)</f>
        <v>5.8533045889092195E-2</v>
      </c>
      <c r="DV4">
        <f>AVERAGE('Raw Proportions'!EJ4:EL4)</f>
        <v>5.7236372847613355E-2</v>
      </c>
      <c r="DW4">
        <f>AVERAGE('Raw Proportions'!EK4:EM4)</f>
        <v>5.8275997414222735E-2</v>
      </c>
      <c r="DX4">
        <f>AVERAGE('Raw Proportions'!EL4:EN4)</f>
        <v>5.5805451448616726E-2</v>
      </c>
      <c r="DY4">
        <f>AVERAGE('Raw Proportions'!EM4:EO4)</f>
        <v>5.5613715466011023E-2</v>
      </c>
      <c r="DZ4">
        <f>AVERAGE('Raw Proportions'!EP4:ER4)</f>
        <v>0</v>
      </c>
      <c r="EA4">
        <f>AVERAGE('Raw Proportions'!EQ4:ES4)</f>
        <v>0</v>
      </c>
      <c r="EB4">
        <f>AVERAGE('Raw Proportions'!ER4:ET4)</f>
        <v>0</v>
      </c>
      <c r="EC4">
        <f>AVERAGE('Raw Proportions'!ES4:EU4)</f>
        <v>0</v>
      </c>
      <c r="ED4">
        <f>AVERAGE('Raw Proportions'!ET4:EV4)</f>
        <v>0</v>
      </c>
      <c r="EE4">
        <f>AVERAGE('Raw Proportions'!EU4:EW4)</f>
        <v>0</v>
      </c>
      <c r="EF4">
        <f>AVERAGE('Raw Proportions'!EV4:EX4)</f>
        <v>0</v>
      </c>
      <c r="EG4">
        <f>AVERAGE('Raw Proportions'!EW4:EY4)</f>
        <v>0</v>
      </c>
      <c r="EH4">
        <f>AVERAGE('Raw Proportions'!EX4:EZ4)</f>
        <v>0</v>
      </c>
      <c r="EI4">
        <f>AVERAGE('Raw Proportions'!EY4:FA4)</f>
        <v>0</v>
      </c>
      <c r="EJ4">
        <f>AVERAGE('Raw Proportions'!EZ4:FB4)</f>
        <v>0</v>
      </c>
      <c r="EK4">
        <f>AVERAGE('Raw Proportions'!FA4:FC4)</f>
        <v>0</v>
      </c>
      <c r="EL4">
        <f>AVERAGE('Raw Proportions'!FB4:FD4)</f>
        <v>0</v>
      </c>
      <c r="EM4">
        <f>AVERAGE('Raw Proportions'!FC4:FE4)</f>
        <v>0</v>
      </c>
      <c r="EN4">
        <f>AVERAGE('Raw Proportions'!FD4:FF4)</f>
        <v>0</v>
      </c>
      <c r="EO4">
        <f>AVERAGE('Raw Proportions'!FE4:FG4)</f>
        <v>0</v>
      </c>
      <c r="EP4">
        <f>AVERAGE('Raw Proportions'!FH4:FJ4)</f>
        <v>3.4134597523427485E-2</v>
      </c>
      <c r="EQ4">
        <f>AVERAGE('Raw Proportions'!FI4:FK4)</f>
        <v>7.1079668815596117E-2</v>
      </c>
      <c r="ER4">
        <f>AVERAGE('Raw Proportions'!FJ4:FL4)</f>
        <v>0.1126624044564523</v>
      </c>
      <c r="ES4">
        <f>AVERAGE('Raw Proportions'!FK4:FM4)</f>
        <v>0.1188120596993853</v>
      </c>
      <c r="ET4">
        <f>AVERAGE('Raw Proportions'!FL4:FN4)</f>
        <v>0.10427675953936999</v>
      </c>
      <c r="EU4">
        <f>AVERAGE('Raw Proportions'!FM4:FO4)</f>
        <v>6.845604954303558E-2</v>
      </c>
      <c r="EV4">
        <f>AVERAGE('Raw Proportions'!FN4:FP4)</f>
        <v>6.237504989760486E-2</v>
      </c>
      <c r="EW4">
        <f>AVERAGE('Raw Proportions'!FO4:FQ4)</f>
        <v>6.208825382162312E-2</v>
      </c>
      <c r="EX4">
        <f>AVERAGE('Raw Proportions'!FP4:FR4)</f>
        <v>5.6756036256676669E-2</v>
      </c>
      <c r="EY4">
        <f>AVERAGE('Raw Proportions'!FQ4:FS4)</f>
        <v>4.8104261809304237E-2</v>
      </c>
      <c r="EZ4">
        <f>AVERAGE('Raw Proportions'!FR4:FT4)</f>
        <v>3.6869583787678982E-2</v>
      </c>
      <c r="FA4">
        <f>AVERAGE('Raw Proportions'!FS4:FU4)</f>
        <v>3.4109554932423986E-2</v>
      </c>
      <c r="FB4">
        <f>AVERAGE('Raw Proportions'!FT4:FV4)</f>
        <v>2.7102857409714201E-2</v>
      </c>
      <c r="FC4">
        <f>AVERAGE('Raw Proportions'!FU4:FW4)</f>
        <v>2.7411499286801134E-2</v>
      </c>
      <c r="FD4">
        <f>AVERAGE('Raw Proportions'!FV4:FX4)</f>
        <v>2.6272000898462627E-2</v>
      </c>
      <c r="FE4">
        <f>AVERAGE('Raw Proportions'!FW4:FY4)</f>
        <v>2.7958943164215919E-2</v>
      </c>
    </row>
    <row r="5" spans="1:161" x14ac:dyDescent="0.2">
      <c r="A5" t="str">
        <f>'1997_totals_newvars'!A5</f>
        <v>ARKANSAS</v>
      </c>
      <c r="B5">
        <f>AVERAGE('Raw Proportions'!B5:D5)</f>
        <v>8.3102173487100334E-2</v>
      </c>
      <c r="C5">
        <f>AVERAGE('Raw Proportions'!C5:E5)</f>
        <v>0.10442643114174148</v>
      </c>
      <c r="D5">
        <f>AVERAGE('Raw Proportions'!D5:F5)</f>
        <v>0.11118069375788737</v>
      </c>
      <c r="E5">
        <f>AVERAGE('Raw Proportions'!E5:G5)</f>
        <v>0.1579741981940147</v>
      </c>
      <c r="F5">
        <f>AVERAGE('Raw Proportions'!F5:H5)</f>
        <v>0.15361026406287245</v>
      </c>
      <c r="G5">
        <f>AVERAGE('Raw Proportions'!G5:I5)</f>
        <v>0.14060355937966182</v>
      </c>
      <c r="H5">
        <f>AVERAGE('Raw Proportions'!H5:J5)</f>
        <v>0.10869256582179741</v>
      </c>
      <c r="I5">
        <f>AVERAGE('Raw Proportions'!I5:K5)</f>
        <v>0.11106680917260232</v>
      </c>
      <c r="J5">
        <f>AVERAGE('Raw Proportions'!J5:L5)</f>
        <v>0.11788710709891632</v>
      </c>
      <c r="K5">
        <f>AVERAGE('Raw Proportions'!K5:M5)</f>
        <v>0.11278156166416951</v>
      </c>
      <c r="L5">
        <f>AVERAGE('Raw Proportions'!L5:N5)</f>
        <v>0.10062324559263164</v>
      </c>
      <c r="M5">
        <f>AVERAGE('Raw Proportions'!M5:O5)</f>
        <v>8.7573102143505735E-2</v>
      </c>
      <c r="N5">
        <f>AVERAGE('Raw Proportions'!N5:P5)</f>
        <v>8.3148516955901433E-2</v>
      </c>
      <c r="O5">
        <f>AVERAGE('Raw Proportions'!O5:Q5)</f>
        <v>6.8371656225963737E-2</v>
      </c>
      <c r="P5">
        <f>AVERAGE('Raw Proportions'!P5:R5)</f>
        <v>7.1170139682887726E-2</v>
      </c>
      <c r="Q5">
        <f>AVERAGE('Raw Proportions'!Q5:S5)</f>
        <v>7.8546648283403089E-2</v>
      </c>
      <c r="R5">
        <f>AVERAGE('Raw Proportions'!T5:V5)</f>
        <v>0.51651992604700359</v>
      </c>
      <c r="S5">
        <f>AVERAGE('Raw Proportions'!U5:W5)</f>
        <v>0.39438566545347142</v>
      </c>
      <c r="T5">
        <f>AVERAGE('Raw Proportions'!V5:X5)</f>
        <v>0.32912435794253986</v>
      </c>
      <c r="U5">
        <f>AVERAGE('Raw Proportions'!W5:Y5)</f>
        <v>0.29074344982763722</v>
      </c>
      <c r="V5">
        <f>AVERAGE('Raw Proportions'!X5:Z5)</f>
        <v>0.33699941073028322</v>
      </c>
      <c r="W5">
        <f>AVERAGE('Raw Proportions'!Y5:AA5)</f>
        <v>0.35186433290628899</v>
      </c>
      <c r="X5">
        <f>AVERAGE('Raw Proportions'!Z5:AB5)</f>
        <v>0.29540363579222129</v>
      </c>
      <c r="Y5">
        <f>AVERAGE('Raw Proportions'!AA5:AC5)</f>
        <v>0.23712762396434814</v>
      </c>
      <c r="Z5">
        <f>AVERAGE('Raw Proportions'!AB5:AD5)</f>
        <v>0.19146047789778711</v>
      </c>
      <c r="AA5">
        <f>AVERAGE('Raw Proportions'!AC5:AE5)</f>
        <v>0.13926176312759397</v>
      </c>
      <c r="AB5">
        <f>AVERAGE('Raw Proportions'!AD5:AF5)</f>
        <v>0.11475277803470811</v>
      </c>
      <c r="AC5">
        <f>AVERAGE('Raw Proportions'!AE5:AG5)</f>
        <v>9.0608263614242554E-2</v>
      </c>
      <c r="AD5">
        <f>AVERAGE('Raw Proportions'!AF5:AH5)</f>
        <v>9.0281654066162564E-2</v>
      </c>
      <c r="AE5">
        <f>AVERAGE('Raw Proportions'!AG5:AI5)</f>
        <v>7.8995105068562124E-2</v>
      </c>
      <c r="AF5">
        <f>AVERAGE('Raw Proportions'!AH5:AJ5)</f>
        <v>8.3911974700760936E-2</v>
      </c>
      <c r="AG5">
        <f>AVERAGE('Raw Proportions'!AI5:AK5)</f>
        <v>8.2161834366659803E-2</v>
      </c>
      <c r="AH5">
        <f>AVERAGE('Raw Proportions'!AL5:AN5)</f>
        <v>4.0784179622970075E-2</v>
      </c>
      <c r="AI5">
        <f>AVERAGE('Raw Proportions'!AM5:AO5)</f>
        <v>7.0425711385088921E-2</v>
      </c>
      <c r="AJ5">
        <f>AVERAGE('Raw Proportions'!AN5:AP5)</f>
        <v>0.10621807422572756</v>
      </c>
      <c r="AK5">
        <f>AVERAGE('Raw Proportions'!AO5:AQ5)</f>
        <v>9.3899543999563684E-2</v>
      </c>
      <c r="AL5">
        <f>AVERAGE('Raw Proportions'!AP5:AR5)</f>
        <v>9.0966190065057198E-2</v>
      </c>
      <c r="AM5">
        <f>AVERAGE('Raw Proportions'!AQ5:AS5)</f>
        <v>0.12689952096460005</v>
      </c>
      <c r="AN5">
        <f>AVERAGE('Raw Proportions'!AR5:AT5)</f>
        <v>0.2365026326615163</v>
      </c>
      <c r="AO5">
        <f>AVERAGE('Raw Proportions'!AS5:AU5)</f>
        <v>0.30919949889981768</v>
      </c>
      <c r="AP5">
        <f>AVERAGE('Raw Proportions'!AT5:AV5)</f>
        <v>0.35675406131386794</v>
      </c>
      <c r="AQ5">
        <f>AVERAGE('Raw Proportions'!AU5:AW5)</f>
        <v>0.29171213408867624</v>
      </c>
      <c r="AR5">
        <f>AVERAGE('Raw Proportions'!AV5:AX5)</f>
        <v>0.21213718440392151</v>
      </c>
      <c r="AS5">
        <f>AVERAGE('Raw Proportions'!AW5:AY5)</f>
        <v>0.10501118840368366</v>
      </c>
      <c r="AT5">
        <f>AVERAGE('Raw Proportions'!AX5:AZ5)</f>
        <v>7.4372069062813392E-2</v>
      </c>
      <c r="AU5">
        <f>AVERAGE('Raw Proportions'!AY5:BA5)</f>
        <v>5.8135899438849475E-2</v>
      </c>
      <c r="AV5">
        <f>AVERAGE('Raw Proportions'!AZ5:BB5)</f>
        <v>4.0356516244338246E-2</v>
      </c>
      <c r="AW5">
        <f>AVERAGE('Raw Proportions'!BA5:BC5)</f>
        <v>3.9607983852279892E-2</v>
      </c>
      <c r="AX5">
        <f>AVERAGE('Raw Proportions'!BD5:BF5)</f>
        <v>0.13394444074889456</v>
      </c>
      <c r="AY5">
        <f>AVERAGE('Raw Proportions'!BE5:BG5)</f>
        <v>0.12687036282162692</v>
      </c>
      <c r="AZ5">
        <f>AVERAGE('Raw Proportions'!BF5:BH5)</f>
        <v>9.4319666668663316E-2</v>
      </c>
      <c r="BA5">
        <f>AVERAGE('Raw Proportions'!BG5:BI5)</f>
        <v>7.6493617263756572E-2</v>
      </c>
      <c r="BB5">
        <f>AVERAGE('Raw Proportions'!BH5:BJ5)</f>
        <v>7.0080706681918944E-2</v>
      </c>
      <c r="BC5">
        <f>AVERAGE('Raw Proportions'!BI5:BK5)</f>
        <v>7.2872259271957715E-2</v>
      </c>
      <c r="BD5">
        <f>AVERAGE('Raw Proportions'!BJ5:BL5)</f>
        <v>7.1204463658272446E-2</v>
      </c>
      <c r="BE5">
        <f>AVERAGE('Raw Proportions'!BK5:BM5)</f>
        <v>6.6648653117573065E-2</v>
      </c>
      <c r="BF5">
        <f>AVERAGE('Raw Proportions'!BL5:BN5)</f>
        <v>5.9426811920676913E-2</v>
      </c>
      <c r="BG5">
        <f>AVERAGE('Raw Proportions'!BM5:BO5)</f>
        <v>4.7855840956574656E-2</v>
      </c>
      <c r="BH5">
        <f>AVERAGE('Raw Proportions'!BN5:BP5)</f>
        <v>3.6025154568769487E-2</v>
      </c>
      <c r="BI5">
        <f>AVERAGE('Raw Proportions'!BO5:BQ5)</f>
        <v>2.0673671926771931E-2</v>
      </c>
      <c r="BJ5">
        <f>AVERAGE('Raw Proportions'!BP5:BR5)</f>
        <v>2.442908280507769E-2</v>
      </c>
      <c r="BK5">
        <f>AVERAGE('Raw Proportions'!BQ5:BS5)</f>
        <v>2.9147555764113334E-2</v>
      </c>
      <c r="BL5">
        <f>AVERAGE('Raw Proportions'!BR5:BT5)</f>
        <v>2.9397424833321171E-2</v>
      </c>
      <c r="BM5">
        <f>AVERAGE('Raw Proportions'!BS5:BU5)</f>
        <v>2.9861025837707006E-3</v>
      </c>
      <c r="BN5">
        <f>AVERAGE('Raw Proportions'!BV5:BX5)</f>
        <v>0</v>
      </c>
      <c r="BO5">
        <f>AVERAGE('Raw Proportions'!BW5:BY5)</f>
        <v>8.4174502361291682E-3</v>
      </c>
      <c r="BP5">
        <f>AVERAGE('Raw Proportions'!BX5:BZ5)</f>
        <v>1.6096831591473442E-2</v>
      </c>
      <c r="BQ5">
        <f>AVERAGE('Raw Proportions'!BY5:CA5)</f>
        <v>2.6691873610769166E-2</v>
      </c>
      <c r="BR5">
        <f>AVERAGE('Raw Proportions'!BZ5:CB5)</f>
        <v>3.0948693530929116E-2</v>
      </c>
      <c r="BS5">
        <f>AVERAGE('Raw Proportions'!CA5:CC5)</f>
        <v>3.3663309565143774E-2</v>
      </c>
      <c r="BT5">
        <f>AVERAGE('Raw Proportions'!CB5:CD5)</f>
        <v>3.4052194679079474E-2</v>
      </c>
      <c r="BU5">
        <f>AVERAGE('Raw Proportions'!CC5:CE5)</f>
        <v>3.2925900457359554E-2</v>
      </c>
      <c r="BV5">
        <f>AVERAGE('Raw Proportions'!CD5:CF5)</f>
        <v>2.9018557878525374E-2</v>
      </c>
      <c r="BW5">
        <f>AVERAGE('Raw Proportions'!CE5:CG5)</f>
        <v>0.19189160618482204</v>
      </c>
      <c r="BX5">
        <f>AVERAGE('Raw Proportions'!CF5:CH5)</f>
        <v>0.32248932261718904</v>
      </c>
      <c r="BY5">
        <f>AVERAGE('Raw Proportions'!CG5:CI5)</f>
        <v>0.45393555432342825</v>
      </c>
      <c r="BZ5">
        <f>AVERAGE('Raw Proportions'!CH5:CJ5)</f>
        <v>0.48747226403392868</v>
      </c>
      <c r="CA5">
        <f>AVERAGE('Raw Proportions'!CI5:CK5)</f>
        <v>0.52787220715086824</v>
      </c>
      <c r="CB5">
        <f>AVERAGE('Raw Proportions'!CJ5:CL5)</f>
        <v>0.57456638162093698</v>
      </c>
      <c r="CC5">
        <f>AVERAGE('Raw Proportions'!CK5:CM5)</f>
        <v>0.58800976405861238</v>
      </c>
      <c r="CD5">
        <f>AVERAGE('Raw Proportions'!CN5:CP5)</f>
        <v>0</v>
      </c>
      <c r="CE5">
        <f>AVERAGE('Raw Proportions'!CO5:CQ5)</f>
        <v>0</v>
      </c>
      <c r="CF5">
        <f>AVERAGE('Raw Proportions'!CP5:CR5)</f>
        <v>0</v>
      </c>
      <c r="CG5">
        <f>AVERAGE('Raw Proportions'!CQ5:CS5)</f>
        <v>0</v>
      </c>
      <c r="CH5">
        <f>AVERAGE('Raw Proportions'!CR5:CT5)</f>
        <v>0</v>
      </c>
      <c r="CI5">
        <f>AVERAGE('Raw Proportions'!CS5:CU5)</f>
        <v>0</v>
      </c>
      <c r="CJ5">
        <f>AVERAGE('Raw Proportions'!CT5:CV5)</f>
        <v>0</v>
      </c>
      <c r="CK5">
        <f>AVERAGE('Raw Proportions'!CU5:CW5)</f>
        <v>0</v>
      </c>
      <c r="CL5">
        <f>AVERAGE('Raw Proportions'!CV5:CX5)</f>
        <v>0</v>
      </c>
      <c r="CM5">
        <f>AVERAGE('Raw Proportions'!CW5:CY5)</f>
        <v>0</v>
      </c>
      <c r="CN5">
        <f>AVERAGE('Raw Proportions'!CX5:CZ5)</f>
        <v>0</v>
      </c>
      <c r="CO5">
        <f>AVERAGE('Raw Proportions'!CY5:DA5)</f>
        <v>1.8644015393698473E-2</v>
      </c>
      <c r="CP5">
        <f>AVERAGE('Raw Proportions'!CZ5:DB5)</f>
        <v>1.8644015393698473E-2</v>
      </c>
      <c r="CQ5">
        <f>AVERAGE('Raw Proportions'!DA5:DC5)</f>
        <v>1.8644015393698473E-2</v>
      </c>
      <c r="CR5">
        <f>AVERAGE('Raw Proportions'!DB5:DD5)</f>
        <v>1.4619557956297267E-2</v>
      </c>
      <c r="CS5">
        <f>AVERAGE('Raw Proportions'!DC5:DE5)</f>
        <v>3.3015107065992616E-2</v>
      </c>
      <c r="CT5">
        <f>AVERAGE('Raw Proportions'!DF5:DH5)</f>
        <v>0</v>
      </c>
      <c r="CU5">
        <f>AVERAGE('Raw Proportions'!DG5:DI5)</f>
        <v>0</v>
      </c>
      <c r="CV5">
        <f>AVERAGE('Raw Proportions'!DH5:DJ5)</f>
        <v>0</v>
      </c>
      <c r="CW5">
        <f>AVERAGE('Raw Proportions'!DI5:DK5)</f>
        <v>0</v>
      </c>
      <c r="CX5">
        <f>AVERAGE('Raw Proportions'!DJ5:DL5)</f>
        <v>0</v>
      </c>
      <c r="CY5">
        <f>AVERAGE('Raw Proportions'!DK5:DM5)</f>
        <v>0</v>
      </c>
      <c r="CZ5">
        <f>AVERAGE('Raw Proportions'!DL5:DN5)</f>
        <v>4.6016648363328931E-4</v>
      </c>
      <c r="DA5">
        <f>AVERAGE('Raw Proportions'!DM5:DO5)</f>
        <v>1.5432086655965507E-3</v>
      </c>
      <c r="DB5">
        <f>AVERAGE('Raw Proportions'!DN5:DP5)</f>
        <v>1.9763577505404776E-3</v>
      </c>
      <c r="DC5">
        <f>AVERAGE('Raw Proportions'!DO5:DQ5)</f>
        <v>1.2164034206846302E-3</v>
      </c>
      <c r="DD5">
        <f>AVERAGE('Raw Proportions'!DP5:DR5)</f>
        <v>1.3336123872136911E-4</v>
      </c>
      <c r="DE5">
        <f>AVERAGE('Raw Proportions'!DQ5:DS5)</f>
        <v>2.438071944399781E-3</v>
      </c>
      <c r="DF5">
        <f>AVERAGE('Raw Proportions'!DR5:DT5)</f>
        <v>2.5526689024985764E-3</v>
      </c>
      <c r="DG5">
        <f>AVERAGE('Raw Proportions'!DS5:DU5)</f>
        <v>2.5526689024985764E-3</v>
      </c>
      <c r="DH5">
        <f>AVERAGE('Raw Proportions'!DT5:DV5)</f>
        <v>-1.8519088812376266E-4</v>
      </c>
      <c r="DI5">
        <f>AVERAGE('Raw Proportions'!DU5:DW5)</f>
        <v>1.1597163917715821E-4</v>
      </c>
      <c r="DJ5">
        <f>AVERAGE('Raw Proportions'!DX5:DZ5)</f>
        <v>0</v>
      </c>
      <c r="DK5">
        <f>AVERAGE('Raw Proportions'!DY5:EA5)</f>
        <v>1.3795248412723489E-2</v>
      </c>
      <c r="DL5">
        <f>AVERAGE('Raw Proportions'!DZ5:EB5)</f>
        <v>2.1857487114845846E-2</v>
      </c>
      <c r="DM5">
        <f>AVERAGE('Raw Proportions'!EA5:EC5)</f>
        <v>2.1857487114845846E-2</v>
      </c>
      <c r="DN5">
        <f>AVERAGE('Raw Proportions'!EB5:ED5)</f>
        <v>8.0622387021223544E-3</v>
      </c>
      <c r="DO5">
        <f>AVERAGE('Raw Proportions'!EC5:EE5)</f>
        <v>1.4758623829012489E-2</v>
      </c>
      <c r="DP5">
        <f>AVERAGE('Raw Proportions'!ED5:EF5)</f>
        <v>2.5338965358518418E-2</v>
      </c>
      <c r="DQ5">
        <f>AVERAGE('Raw Proportions'!EE5:EG5)</f>
        <v>1.8266209931756591E-2</v>
      </c>
      <c r="DR5">
        <f>AVERAGE('Raw Proportions'!EF5:EH5)</f>
        <v>3.507586102744098E-3</v>
      </c>
      <c r="DS5">
        <f>AVERAGE('Raw Proportions'!EG5:EI5)</f>
        <v>-2.8780117149689449E-3</v>
      </c>
      <c r="DT5">
        <f>AVERAGE('Raw Proportions'!EH5:EJ5)</f>
        <v>4.194743711792885E-3</v>
      </c>
      <c r="DU5">
        <f>AVERAGE('Raw Proportions'!EI5:EK5)</f>
        <v>4.194743711792885E-3</v>
      </c>
      <c r="DV5">
        <f>AVERAGE('Raw Proportions'!EJ5:EL5)</f>
        <v>0</v>
      </c>
      <c r="DW5">
        <f>AVERAGE('Raw Proportions'!EK5:EM5)</f>
        <v>0</v>
      </c>
      <c r="DX5">
        <f>AVERAGE('Raw Proportions'!EL5:EN5)</f>
        <v>0</v>
      </c>
      <c r="DY5">
        <f>AVERAGE('Raw Proportions'!EM5:EO5)</f>
        <v>0</v>
      </c>
      <c r="DZ5">
        <f>AVERAGE('Raw Proportions'!EP5:ER5)</f>
        <v>0</v>
      </c>
      <c r="EA5">
        <f>AVERAGE('Raw Proportions'!EQ5:ES5)</f>
        <v>0</v>
      </c>
      <c r="EB5">
        <f>AVERAGE('Raw Proportions'!ER5:ET5)</f>
        <v>0</v>
      </c>
      <c r="EC5">
        <f>AVERAGE('Raw Proportions'!ES5:EU5)</f>
        <v>0</v>
      </c>
      <c r="ED5">
        <f>AVERAGE('Raw Proportions'!ET5:EV5)</f>
        <v>0</v>
      </c>
      <c r="EE5">
        <f>AVERAGE('Raw Proportions'!EU5:EW5)</f>
        <v>0</v>
      </c>
      <c r="EF5">
        <f>AVERAGE('Raw Proportions'!EV5:EX5)</f>
        <v>0</v>
      </c>
      <c r="EG5">
        <f>AVERAGE('Raw Proportions'!EW5:EY5)</f>
        <v>0</v>
      </c>
      <c r="EH5">
        <f>AVERAGE('Raw Proportions'!EX5:EZ5)</f>
        <v>0</v>
      </c>
      <c r="EI5">
        <f>AVERAGE('Raw Proportions'!EY5:FA5)</f>
        <v>0</v>
      </c>
      <c r="EJ5">
        <f>AVERAGE('Raw Proportions'!EZ5:FB5)</f>
        <v>0</v>
      </c>
      <c r="EK5">
        <f>AVERAGE('Raw Proportions'!FA5:FC5)</f>
        <v>0</v>
      </c>
      <c r="EL5">
        <f>AVERAGE('Raw Proportions'!FB5:FD5)</f>
        <v>0</v>
      </c>
      <c r="EM5">
        <f>AVERAGE('Raw Proportions'!FC5:FE5)</f>
        <v>0</v>
      </c>
      <c r="EN5">
        <f>AVERAGE('Raw Proportions'!FD5:FF5)</f>
        <v>0</v>
      </c>
      <c r="EO5">
        <f>AVERAGE('Raw Proportions'!FE5:FG5)</f>
        <v>0</v>
      </c>
      <c r="EP5">
        <f>AVERAGE('Raw Proportions'!FH5:FJ5)</f>
        <v>0.22564928009403143</v>
      </c>
      <c r="EQ5">
        <f>AVERAGE('Raw Proportions'!FI5:FK5)</f>
        <v>0.28167913054921861</v>
      </c>
      <c r="ER5">
        <f>AVERAGE('Raw Proportions'!FJ5:FL5)</f>
        <v>0.3212028886988626</v>
      </c>
      <c r="ES5">
        <f>AVERAGE('Raw Proportions'!FK5:FM5)</f>
        <v>0.3323398299894128</v>
      </c>
      <c r="ET5">
        <f>AVERAGE('Raw Proportions'!FL5:FN5)</f>
        <v>0.30933249622681669</v>
      </c>
      <c r="EU5">
        <f>AVERAGE('Raw Proportions'!FM5:FO5)</f>
        <v>0.25933839408333514</v>
      </c>
      <c r="EV5">
        <f>AVERAGE('Raw Proportions'!FN5:FP5)</f>
        <v>0.22834537554496137</v>
      </c>
      <c r="EW5">
        <f>AVERAGE('Raw Proportions'!FO5:FQ5)</f>
        <v>0.22322209579094607</v>
      </c>
      <c r="EX5">
        <f>AVERAGE('Raw Proportions'!FP5:FR5)</f>
        <v>0.23996904003694178</v>
      </c>
      <c r="EY5">
        <f>AVERAGE('Raw Proportions'!FQ5:FS5)</f>
        <v>0.21815870227244791</v>
      </c>
      <c r="EZ5">
        <f>AVERAGE('Raw Proportions'!FR5:FT5)</f>
        <v>0.20964420983226595</v>
      </c>
      <c r="FA5">
        <f>AVERAGE('Raw Proportions'!FS5:FU5)</f>
        <v>0.21692138853847673</v>
      </c>
      <c r="FB5">
        <f>AVERAGE('Raw Proportions'!FT5:FV5)</f>
        <v>0.21909972877991912</v>
      </c>
      <c r="FC5">
        <f>AVERAGE('Raw Proportions'!FU5:FW5)</f>
        <v>0.21628089205544609</v>
      </c>
      <c r="FD5">
        <f>AVERAGE('Raw Proportions'!FV5:FX5)</f>
        <v>0.18616319584958141</v>
      </c>
      <c r="FE5">
        <f>AVERAGE('Raw Proportions'!FW5:FY5)</f>
        <v>0.1755565881501043</v>
      </c>
    </row>
    <row r="6" spans="1:161" x14ac:dyDescent="0.2">
      <c r="A6" t="str">
        <f>'1997_totals_newvars'!A6</f>
        <v>CALIFORNIA</v>
      </c>
      <c r="B6">
        <f>AVERAGE('Raw Proportions'!B6:D6)</f>
        <v>5.8449486295008214E-2</v>
      </c>
      <c r="C6">
        <f>AVERAGE('Raw Proportions'!C6:E6)</f>
        <v>7.0314114479261822E-2</v>
      </c>
      <c r="D6">
        <f>AVERAGE('Raw Proportions'!D6:F6)</f>
        <v>8.0030710011722364E-2</v>
      </c>
      <c r="E6">
        <f>AVERAGE('Raw Proportions'!E6:G6)</f>
        <v>9.1396971014110331E-2</v>
      </c>
      <c r="F6">
        <f>AVERAGE('Raw Proportions'!F6:H6)</f>
        <v>9.4001601254217262E-2</v>
      </c>
      <c r="G6">
        <f>AVERAGE('Raw Proportions'!G6:I6)</f>
        <v>9.5248524311736901E-2</v>
      </c>
      <c r="H6">
        <f>AVERAGE('Raw Proportions'!H6:J6)</f>
        <v>8.8809530934349026E-2</v>
      </c>
      <c r="I6">
        <f>AVERAGE('Raw Proportions'!I6:K6)</f>
        <v>9.0258201332702126E-2</v>
      </c>
      <c r="J6">
        <f>AVERAGE('Raw Proportions'!J6:L6)</f>
        <v>8.7886250566585999E-2</v>
      </c>
      <c r="K6">
        <f>AVERAGE('Raw Proportions'!K6:M6)</f>
        <v>8.9862585910945911E-2</v>
      </c>
      <c r="L6">
        <f>AVERAGE('Raw Proportions'!L6:N6)</f>
        <v>8.8502042476613016E-2</v>
      </c>
      <c r="M6">
        <f>AVERAGE('Raw Proportions'!M6:O6)</f>
        <v>8.7863839019024462E-2</v>
      </c>
      <c r="N6">
        <f>AVERAGE('Raw Proportions'!N6:P6)</f>
        <v>8.4282939981847063E-2</v>
      </c>
      <c r="O6">
        <f>AVERAGE('Raw Proportions'!O6:Q6)</f>
        <v>8.3926079915392027E-2</v>
      </c>
      <c r="P6">
        <f>AVERAGE('Raw Proportions'!P6:R6)</f>
        <v>8.2961835178454027E-2</v>
      </c>
      <c r="Q6">
        <f>AVERAGE('Raw Proportions'!Q6:S6)</f>
        <v>8.3852157910790037E-2</v>
      </c>
      <c r="R6">
        <f>AVERAGE('Raw Proportions'!T6:V6)</f>
        <v>0.7077685645696844</v>
      </c>
      <c r="S6">
        <f>AVERAGE('Raw Proportions'!U6:W6)</f>
        <v>0.60035270238448779</v>
      </c>
      <c r="T6">
        <f>AVERAGE('Raw Proportions'!V6:X6)</f>
        <v>0.53932524771029822</v>
      </c>
      <c r="U6">
        <f>AVERAGE('Raw Proportions'!W6:Y6)</f>
        <v>0.47488151574840187</v>
      </c>
      <c r="V6">
        <f>AVERAGE('Raw Proportions'!X6:Z6)</f>
        <v>0.46029106830496952</v>
      </c>
      <c r="W6">
        <f>AVERAGE('Raw Proportions'!Y6:AA6)</f>
        <v>0.47275189402391615</v>
      </c>
      <c r="X6">
        <f>AVERAGE('Raw Proportions'!Z6:AB6)</f>
        <v>0.50897741679053599</v>
      </c>
      <c r="Y6">
        <f>AVERAGE('Raw Proportions'!AA6:AC6)</f>
        <v>0.52619097316142871</v>
      </c>
      <c r="Z6">
        <f>AVERAGE('Raw Proportions'!AB6:AD6)</f>
        <v>0.51086706899063516</v>
      </c>
      <c r="AA6">
        <f>AVERAGE('Raw Proportions'!AC6:AE6)</f>
        <v>0.48316403163871352</v>
      </c>
      <c r="AB6">
        <f>AVERAGE('Raw Proportions'!AD6:AF6)</f>
        <v>0.47606838810849283</v>
      </c>
      <c r="AC6">
        <f>AVERAGE('Raw Proportions'!AE6:AG6)</f>
        <v>0.49735192450765559</v>
      </c>
      <c r="AD6">
        <f>AVERAGE('Raw Proportions'!AF6:AH6)</f>
        <v>0.51997931989534052</v>
      </c>
      <c r="AE6">
        <f>AVERAGE('Raw Proportions'!AG6:AI6)</f>
        <v>0.51895248268949634</v>
      </c>
      <c r="AF6">
        <f>AVERAGE('Raw Proportions'!AH6:AJ6)</f>
        <v>0.49855531043434026</v>
      </c>
      <c r="AG6">
        <f>AVERAGE('Raw Proportions'!AI6:AK6)</f>
        <v>0.47472903537044137</v>
      </c>
      <c r="AH6">
        <f>AVERAGE('Raw Proportions'!AL6:AN6)</f>
        <v>6.4641335249505202E-2</v>
      </c>
      <c r="AI6">
        <f>AVERAGE('Raw Proportions'!AM6:AO6)</f>
        <v>0.12772198097133791</v>
      </c>
      <c r="AJ6">
        <f>AVERAGE('Raw Proportions'!AN6:AP6)</f>
        <v>0.16298161560711619</v>
      </c>
      <c r="AK6">
        <f>AVERAGE('Raw Proportions'!AO6:AQ6)</f>
        <v>0.19495700944643338</v>
      </c>
      <c r="AL6">
        <f>AVERAGE('Raw Proportions'!AP6:AR6)</f>
        <v>0.19070782031266775</v>
      </c>
      <c r="AM6">
        <f>AVERAGE('Raw Proportions'!AQ6:AS6)</f>
        <v>0.19210844264126845</v>
      </c>
      <c r="AN6">
        <f>AVERAGE('Raw Proportions'!AR6:AT6)</f>
        <v>0.1774828868508064</v>
      </c>
      <c r="AO6">
        <f>AVERAGE('Raw Proportions'!AS6:AU6)</f>
        <v>0.16171610694240821</v>
      </c>
      <c r="AP6">
        <f>AVERAGE('Raw Proportions'!AT6:AV6)</f>
        <v>0.15592351144000013</v>
      </c>
      <c r="AQ6">
        <f>AVERAGE('Raw Proportions'!AU6:AW6)</f>
        <v>0.15558319178156729</v>
      </c>
      <c r="AR6">
        <f>AVERAGE('Raw Proportions'!AV6:AX6)</f>
        <v>0.15553776764849839</v>
      </c>
      <c r="AS6">
        <f>AVERAGE('Raw Proportions'!AW6:AY6)</f>
        <v>0.14537697018686627</v>
      </c>
      <c r="AT6">
        <f>AVERAGE('Raw Proportions'!AX6:AZ6)</f>
        <v>0.13331614017429352</v>
      </c>
      <c r="AU6">
        <f>AVERAGE('Raw Proportions'!AY6:BA6)</f>
        <v>0.12468726667342932</v>
      </c>
      <c r="AV6">
        <f>AVERAGE('Raw Proportions'!AZ6:BB6)</f>
        <v>0.12436306226573723</v>
      </c>
      <c r="AW6">
        <f>AVERAGE('Raw Proportions'!BA6:BC6)</f>
        <v>0.12018078520177246</v>
      </c>
      <c r="AX6">
        <f>AVERAGE('Raw Proportions'!BD6:BF6)</f>
        <v>0.12533364744587086</v>
      </c>
      <c r="AY6">
        <f>AVERAGE('Raw Proportions'!BE6:BG6)</f>
        <v>0.10521135321965779</v>
      </c>
      <c r="AZ6">
        <f>AVERAGE('Raw Proportions'!BF6:BH6)</f>
        <v>8.756656634342401E-2</v>
      </c>
      <c r="BA6">
        <f>AVERAGE('Raw Proportions'!BG6:BI6)</f>
        <v>5.7522505436094995E-2</v>
      </c>
      <c r="BB6">
        <f>AVERAGE('Raw Proportions'!BH6:BJ6)</f>
        <v>7.3080049112740617E-2</v>
      </c>
      <c r="BC6">
        <f>AVERAGE('Raw Proportions'!BI6:BK6)</f>
        <v>6.4750117942506194E-2</v>
      </c>
      <c r="BD6">
        <f>AVERAGE('Raw Proportions'!BJ6:BL6)</f>
        <v>7.1625864660377056E-2</v>
      </c>
      <c r="BE6">
        <f>AVERAGE('Raw Proportions'!BK6:BM6)</f>
        <v>6.6349984803997827E-2</v>
      </c>
      <c r="BF6">
        <f>AVERAGE('Raw Proportions'!BL6:BN6)</f>
        <v>5.7380048176544539E-2</v>
      </c>
      <c r="BG6">
        <f>AVERAGE('Raw Proportions'!BM6:BO6)</f>
        <v>5.9224219748056917E-2</v>
      </c>
      <c r="BH6">
        <f>AVERAGE('Raw Proportions'!BN6:BP6)</f>
        <v>5.7682862854385418E-2</v>
      </c>
      <c r="BI6">
        <f>AVERAGE('Raw Proportions'!BO6:BQ6)</f>
        <v>5.4871655239314802E-2</v>
      </c>
      <c r="BJ6">
        <f>AVERAGE('Raw Proportions'!BP6:BR6)</f>
        <v>5.3291528523982168E-2</v>
      </c>
      <c r="BK6">
        <f>AVERAGE('Raw Proportions'!BQ6:BS6)</f>
        <v>5.2072340246622696E-2</v>
      </c>
      <c r="BL6">
        <f>AVERAGE('Raw Proportions'!BR6:BT6)</f>
        <v>5.2993688005990407E-2</v>
      </c>
      <c r="BM6">
        <f>AVERAGE('Raw Proportions'!BS6:BU6)</f>
        <v>5.2780275103936299E-2</v>
      </c>
      <c r="BN6">
        <f>AVERAGE('Raw Proportions'!BV6:BX6)</f>
        <v>0</v>
      </c>
      <c r="BO6">
        <f>AVERAGE('Raw Proportions'!BW6:BY6)</f>
        <v>6.868029047826789E-5</v>
      </c>
      <c r="BP6">
        <f>AVERAGE('Raw Proportions'!BX6:BZ6)</f>
        <v>7.9508070923183492E-4</v>
      </c>
      <c r="BQ6">
        <f>AVERAGE('Raw Proportions'!BY6:CA6)</f>
        <v>1.7908863839013883E-3</v>
      </c>
      <c r="BR6">
        <f>AVERAGE('Raw Proportions'!BZ6:CB6)</f>
        <v>2.2071812487797003E-3</v>
      </c>
      <c r="BS6">
        <f>AVERAGE('Raw Proportions'!CA6:CC6)</f>
        <v>2.6790436960976234E-3</v>
      </c>
      <c r="BT6">
        <f>AVERAGE('Raw Proportions'!CB6:CD6)</f>
        <v>2.8280864258870362E-3</v>
      </c>
      <c r="BU6">
        <f>AVERAGE('Raw Proportions'!CC6:CE6)</f>
        <v>3.0804209609649833E-3</v>
      </c>
      <c r="BV6">
        <f>AVERAGE('Raw Proportions'!CD6:CF6)</f>
        <v>3.341509008731209E-2</v>
      </c>
      <c r="BW6">
        <f>AVERAGE('Raw Proportions'!CE6:CG6)</f>
        <v>4.7867920982068851E-2</v>
      </c>
      <c r="BX6">
        <f>AVERAGE('Raw Proportions'!CF6:CH6)</f>
        <v>5.4030471723686503E-2</v>
      </c>
      <c r="BY6">
        <f>AVERAGE('Raw Proportions'!CG6:CI6)</f>
        <v>2.3988785127496779E-2</v>
      </c>
      <c r="BZ6">
        <f>AVERAGE('Raw Proportions'!CH6:CJ6)</f>
        <v>9.9431485223285578E-3</v>
      </c>
      <c r="CA6">
        <f>AVERAGE('Raw Proportions'!CI6:CK6)</f>
        <v>1.4325814181396411E-2</v>
      </c>
      <c r="CB6">
        <f>AVERAGE('Raw Proportions'!CJ6:CL6)</f>
        <v>4.8555949968787267E-2</v>
      </c>
      <c r="CC6">
        <f>AVERAGE('Raw Proportions'!CK6:CM6)</f>
        <v>7.2804998182588371E-2</v>
      </c>
      <c r="CD6">
        <f>AVERAGE('Raw Proportions'!CN6:CP6)</f>
        <v>0</v>
      </c>
      <c r="CE6">
        <f>AVERAGE('Raw Proportions'!CO6:CQ6)</f>
        <v>2.0347778786994515E-2</v>
      </c>
      <c r="CF6">
        <f>AVERAGE('Raw Proportions'!CP6:CR6)</f>
        <v>4.228117090829691E-2</v>
      </c>
      <c r="CG6">
        <f>AVERAGE('Raw Proportions'!CQ6:CS6)</f>
        <v>6.8247724000515916E-2</v>
      </c>
      <c r="CH6">
        <f>AVERAGE('Raw Proportions'!CR6:CT6)</f>
        <v>6.2111787787263818E-2</v>
      </c>
      <c r="CI6">
        <f>AVERAGE('Raw Proportions'!CS6:CU6)</f>
        <v>5.8500335597769147E-2</v>
      </c>
      <c r="CJ6">
        <f>AVERAGE('Raw Proportions'!CT6:CV6)</f>
        <v>4.2124832126760721E-2</v>
      </c>
      <c r="CK6">
        <f>AVERAGE('Raw Proportions'!CU6:CW6)</f>
        <v>3.9273976066057988E-2</v>
      </c>
      <c r="CL6">
        <f>AVERAGE('Raw Proportions'!CV6:CX6)</f>
        <v>2.7506011928699472E-2</v>
      </c>
      <c r="CM6">
        <f>AVERAGE('Raw Proportions'!CW6:CY6)</f>
        <v>2.5755273435997306E-2</v>
      </c>
      <c r="CN6">
        <f>AVERAGE('Raw Proportions'!CX6:CZ6)</f>
        <v>2.2855423679222154E-2</v>
      </c>
      <c r="CO6">
        <f>AVERAGE('Raw Proportions'!CY6:DA6)</f>
        <v>2.6408227270913753E-2</v>
      </c>
      <c r="CP6">
        <f>AVERAGE('Raw Proportions'!CZ6:DB6)</f>
        <v>2.8983426489753172E-2</v>
      </c>
      <c r="CQ6">
        <f>AVERAGE('Raw Proportions'!DA6:DC6)</f>
        <v>3.1623822486230045E-2</v>
      </c>
      <c r="CR6">
        <f>AVERAGE('Raw Proportions'!DB6:DD6)</f>
        <v>3.2737144855793515E-2</v>
      </c>
      <c r="CS6">
        <f>AVERAGE('Raw Proportions'!DC6:DE6)</f>
        <v>3.4184086853043721E-2</v>
      </c>
      <c r="CT6">
        <f>AVERAGE('Raw Proportions'!DF6:DH6)</f>
        <v>0</v>
      </c>
      <c r="CU6">
        <f>AVERAGE('Raw Proportions'!DG6:DI6)</f>
        <v>3.5044073996537046E-5</v>
      </c>
      <c r="CV6">
        <f>AVERAGE('Raw Proportions'!DH6:DJ6)</f>
        <v>8.2733863324246546E-5</v>
      </c>
      <c r="CW6">
        <f>AVERAGE('Raw Proportions'!DI6:DK6)</f>
        <v>1.4716848771144391E-4</v>
      </c>
      <c r="CX6">
        <f>AVERAGE('Raw Proportions'!DJ6:DL6)</f>
        <v>1.9744511517626317E-4</v>
      </c>
      <c r="CY6">
        <f>AVERAGE('Raw Proportions'!DK6:DM6)</f>
        <v>2.2625151150100674E-4</v>
      </c>
      <c r="CZ6">
        <f>AVERAGE('Raw Proportions'!DL6:DN6)</f>
        <v>2.6718646316296782E-4</v>
      </c>
      <c r="DA6">
        <f>AVERAGE('Raw Proportions'!DM6:DO6)</f>
        <v>2.9544071651838797E-4</v>
      </c>
      <c r="DB6">
        <f>AVERAGE('Raw Proportions'!DN6:DP6)</f>
        <v>2.977980915154423E-4</v>
      </c>
      <c r="DC6">
        <f>AVERAGE('Raw Proportions'!DO6:DQ6)</f>
        <v>2.6347638047794023E-4</v>
      </c>
      <c r="DD6">
        <f>AVERAGE('Raw Proportions'!DP6:DR6)</f>
        <v>1.8358520646632556E-4</v>
      </c>
      <c r="DE6">
        <f>AVERAGE('Raw Proportions'!DQ6:DS6)</f>
        <v>4.1004328602730128E-3</v>
      </c>
      <c r="DF6">
        <f>AVERAGE('Raw Proportions'!DR6:DT6)</f>
        <v>3.997537296714781E-3</v>
      </c>
      <c r="DG6">
        <f>AVERAGE('Raw Proportions'!DS6:DU6)</f>
        <v>4.0006389805505183E-3</v>
      </c>
      <c r="DH6">
        <f>AVERAGE('Raw Proportions'!DT6:DV6)</f>
        <v>4.2942354604026857E-4</v>
      </c>
      <c r="DI6">
        <f>AVERAGE('Raw Proportions'!DU6:DW6)</f>
        <v>4.851342671535267E-4</v>
      </c>
      <c r="DJ6">
        <f>AVERAGE('Raw Proportions'!DX6:DZ6)</f>
        <v>9.680534275351942E-3</v>
      </c>
      <c r="DK6">
        <f>AVERAGE('Raw Proportions'!DY6:EA6)</f>
        <v>9.680534275351942E-3</v>
      </c>
      <c r="DL6">
        <f>AVERAGE('Raw Proportions'!DZ6:EB6)</f>
        <v>9.8718229165806583E-4</v>
      </c>
      <c r="DM6">
        <f>AVERAGE('Raw Proportions'!EA6:EC6)</f>
        <v>4.932252711791112E-3</v>
      </c>
      <c r="DN6">
        <f>AVERAGE('Raw Proportions'!EB6:ED6)</f>
        <v>9.1100200430668573E-3</v>
      </c>
      <c r="DO6">
        <f>AVERAGE('Raw Proportions'!EC6:EE6)</f>
        <v>1.255279694617544E-2</v>
      </c>
      <c r="DP6">
        <f>AVERAGE('Raw Proportions'!ED6:EF6)</f>
        <v>1.5258751739144497E-2</v>
      </c>
      <c r="DQ6">
        <f>AVERAGE('Raw Proportions'!EE6:EG6)</f>
        <v>2.0310104226188123E-2</v>
      </c>
      <c r="DR6">
        <f>AVERAGE('Raw Proportions'!EF6:EH6)</f>
        <v>3.245925866782317E-2</v>
      </c>
      <c r="DS6">
        <f>AVERAGE('Raw Proportions'!EG6:EI6)</f>
        <v>4.313273655008551E-2</v>
      </c>
      <c r="DT6">
        <f>AVERAGE('Raw Proportions'!EH6:EJ6)</f>
        <v>5.0738144079557103E-2</v>
      </c>
      <c r="DU6">
        <f>AVERAGE('Raw Proportions'!EI6:EK6)</f>
        <v>5.0234482496082845E-2</v>
      </c>
      <c r="DV6">
        <f>AVERAGE('Raw Proportions'!EJ6:EL6)</f>
        <v>4.9087408385331897E-2</v>
      </c>
      <c r="DW6">
        <f>AVERAGE('Raw Proportions'!EK6:EM6)</f>
        <v>5.113838104575047E-2</v>
      </c>
      <c r="DX6">
        <f>AVERAGE('Raw Proportions'!EL6:EN6)</f>
        <v>5.2338948316748818E-2</v>
      </c>
      <c r="DY6">
        <f>AVERAGE('Raw Proportions'!EM6:EO6)</f>
        <v>5.4237651420524703E-2</v>
      </c>
      <c r="DZ6">
        <f>AVERAGE('Raw Proportions'!EP6:ER6)</f>
        <v>0</v>
      </c>
      <c r="EA6">
        <f>AVERAGE('Raw Proportions'!EQ6:ES6)</f>
        <v>0</v>
      </c>
      <c r="EB6">
        <f>AVERAGE('Raw Proportions'!ER6:ET6)</f>
        <v>0</v>
      </c>
      <c r="EC6">
        <f>AVERAGE('Raw Proportions'!ES6:EU6)</f>
        <v>0</v>
      </c>
      <c r="ED6">
        <f>AVERAGE('Raw Proportions'!ET6:EV6)</f>
        <v>0</v>
      </c>
      <c r="EE6">
        <f>AVERAGE('Raw Proportions'!EU6:EW6)</f>
        <v>0</v>
      </c>
      <c r="EF6">
        <f>AVERAGE('Raw Proportions'!EV6:EX6)</f>
        <v>0</v>
      </c>
      <c r="EG6">
        <f>AVERAGE('Raw Proportions'!EW6:EY6)</f>
        <v>0</v>
      </c>
      <c r="EH6">
        <f>AVERAGE('Raw Proportions'!EX6:EZ6)</f>
        <v>0</v>
      </c>
      <c r="EI6">
        <f>AVERAGE('Raw Proportions'!EY6:FA6)</f>
        <v>0</v>
      </c>
      <c r="EJ6">
        <f>AVERAGE('Raw Proportions'!EZ6:FB6)</f>
        <v>0</v>
      </c>
      <c r="EK6">
        <f>AVERAGE('Raw Proportions'!FA6:FC6)</f>
        <v>0</v>
      </c>
      <c r="EL6">
        <f>AVERAGE('Raw Proportions'!FB6:FD6)</f>
        <v>0</v>
      </c>
      <c r="EM6">
        <f>AVERAGE('Raw Proportions'!FC6:FE6)</f>
        <v>0</v>
      </c>
      <c r="EN6">
        <f>AVERAGE('Raw Proportions'!FD6:FF6)</f>
        <v>0</v>
      </c>
      <c r="EO6">
        <f>AVERAGE('Raw Proportions'!FE6:FG6)</f>
        <v>0</v>
      </c>
      <c r="EP6">
        <f>AVERAGE('Raw Proportions'!FH6:FJ6)</f>
        <v>3.4126432164579439E-2</v>
      </c>
      <c r="EQ6">
        <f>AVERAGE('Raw Proportions'!FI6:FK6)</f>
        <v>6.6267811518433459E-2</v>
      </c>
      <c r="ER6">
        <f>AVERAGE('Raw Proportions'!FJ6:FL6)</f>
        <v>8.5949692554928167E-2</v>
      </c>
      <c r="ES6">
        <f>AVERAGE('Raw Proportions'!FK6:FM6)</f>
        <v>0.10612396677103957</v>
      </c>
      <c r="ET6">
        <f>AVERAGE('Raw Proportions'!FL6:FN6)</f>
        <v>0.10829302682111817</v>
      </c>
      <c r="EU6">
        <f>AVERAGE('Raw Proportions'!FM6:FO6)</f>
        <v>0.10118259332902906</v>
      </c>
      <c r="EV6">
        <f>AVERAGE('Raw Proportions'!FN6:FP6)</f>
        <v>9.2625444008976279E-2</v>
      </c>
      <c r="EW6">
        <f>AVERAGE('Raw Proportions'!FO6:FQ6)</f>
        <v>9.2524791789733649E-2</v>
      </c>
      <c r="EX6">
        <f>AVERAGE('Raw Proportions'!FP6:FR6)</f>
        <v>9.4264962050884013E-2</v>
      </c>
      <c r="EY6">
        <f>AVERAGE('Raw Proportions'!FQ6:FS6)</f>
        <v>9.514656357208677E-2</v>
      </c>
      <c r="EZ6">
        <f>AVERAGE('Raw Proportions'!FR6:FT6)</f>
        <v>9.4401314223078236E-2</v>
      </c>
      <c r="FA6">
        <f>AVERAGE('Raw Proportions'!FS6:FU6)</f>
        <v>0.10980368329237256</v>
      </c>
      <c r="FB6">
        <f>AVERAGE('Raw Proportions'!FT6:FV6)</f>
        <v>0.11711855073040844</v>
      </c>
      <c r="FC6">
        <f>AVERAGE('Raw Proportions'!FU6:FW6)</f>
        <v>0.11927317378113218</v>
      </c>
      <c r="FD6">
        <f>AVERAGE('Raw Proportions'!FV6:FX6)</f>
        <v>0.10706463742810818</v>
      </c>
      <c r="FE6">
        <f>AVERAGE('Raw Proportions'!FW6:FY6)</f>
        <v>0.10674587568974958</v>
      </c>
    </row>
    <row r="7" spans="1:161" x14ac:dyDescent="0.2">
      <c r="A7" t="str">
        <f>'1997_totals_newvars'!A7</f>
        <v>COLORADO</v>
      </c>
      <c r="B7">
        <f>AVERAGE('Raw Proportions'!B7:D7)</f>
        <v>7.1338715111797749E-2</v>
      </c>
      <c r="C7">
        <f>AVERAGE('Raw Proportions'!C7:E7)</f>
        <v>7.756264552665397E-2</v>
      </c>
      <c r="D7">
        <f>AVERAGE('Raw Proportions'!D7:F7)</f>
        <v>8.5231918167202589E-2</v>
      </c>
      <c r="E7">
        <f>AVERAGE('Raw Proportions'!E7:G7)</f>
        <v>8.3984108307130878E-2</v>
      </c>
      <c r="F7">
        <f>AVERAGE('Raw Proportions'!F7:H7)</f>
        <v>0.11398659975452989</v>
      </c>
      <c r="G7">
        <f>AVERAGE('Raw Proportions'!G7:I7)</f>
        <v>0.10546778761477089</v>
      </c>
      <c r="H7">
        <f>AVERAGE('Raw Proportions'!H7:J7)</f>
        <v>0.11223199461972007</v>
      </c>
      <c r="I7">
        <f>AVERAGE('Raw Proportions'!I7:K7)</f>
        <v>8.42973518382924E-2</v>
      </c>
      <c r="J7">
        <f>AVERAGE('Raw Proportions'!J7:L7)</f>
        <v>7.9878112582569785E-2</v>
      </c>
      <c r="K7">
        <f>AVERAGE('Raw Proportions'!K7:M7)</f>
        <v>7.267688093887649E-2</v>
      </c>
      <c r="L7">
        <f>AVERAGE('Raw Proportions'!L7:N7)</f>
        <v>5.9235128336857561E-2</v>
      </c>
      <c r="M7">
        <f>AVERAGE('Raw Proportions'!M7:O7)</f>
        <v>5.4071663967286486E-2</v>
      </c>
      <c r="N7">
        <f>AVERAGE('Raw Proportions'!N7:P7)</f>
        <v>5.2106625220815959E-2</v>
      </c>
      <c r="O7">
        <f>AVERAGE('Raw Proportions'!O7:Q7)</f>
        <v>6.5054232804876655E-2</v>
      </c>
      <c r="P7">
        <f>AVERAGE('Raw Proportions'!P7:R7)</f>
        <v>6.8577544822496117E-2</v>
      </c>
      <c r="Q7">
        <f>AVERAGE('Raw Proportions'!Q7:S7)</f>
        <v>6.9067411207943616E-2</v>
      </c>
      <c r="R7">
        <f>AVERAGE('Raw Proportions'!T7:V7)</f>
        <v>0.39039523931081055</v>
      </c>
      <c r="S7">
        <f>AVERAGE('Raw Proportions'!U7:W7)</f>
        <v>0.29268838878217607</v>
      </c>
      <c r="T7">
        <f>AVERAGE('Raw Proportions'!V7:X7)</f>
        <v>0.23344789217796738</v>
      </c>
      <c r="U7">
        <f>AVERAGE('Raw Proportions'!W7:Y7)</f>
        <v>0.20564944687577333</v>
      </c>
      <c r="V7">
        <f>AVERAGE('Raw Proportions'!X7:Z7)</f>
        <v>0.20335284019160679</v>
      </c>
      <c r="W7">
        <f>AVERAGE('Raw Proportions'!Y7:AA7)</f>
        <v>0.20923637068702819</v>
      </c>
      <c r="X7">
        <f>AVERAGE('Raw Proportions'!Z7:AB7)</f>
        <v>0.25554692332739309</v>
      </c>
      <c r="Y7">
        <f>AVERAGE('Raw Proportions'!AA7:AC7)</f>
        <v>0.28257878234116934</v>
      </c>
      <c r="Z7">
        <f>AVERAGE('Raw Proportions'!AB7:AD7)</f>
        <v>0.27279995617482905</v>
      </c>
      <c r="AA7">
        <f>AVERAGE('Raw Proportions'!AC7:AE7)</f>
        <v>0.2162038643168932</v>
      </c>
      <c r="AB7">
        <f>AVERAGE('Raw Proportions'!AD7:AF7)</f>
        <v>0.17350898546399182</v>
      </c>
      <c r="AC7">
        <f>AVERAGE('Raw Proportions'!AE7:AG7)</f>
        <v>0.16954924745563468</v>
      </c>
      <c r="AD7">
        <f>AVERAGE('Raw Proportions'!AF7:AH7)</f>
        <v>0.19352206573908445</v>
      </c>
      <c r="AE7">
        <f>AVERAGE('Raw Proportions'!AG7:AI7)</f>
        <v>0.23603897865596757</v>
      </c>
      <c r="AF7">
        <f>AVERAGE('Raw Proportions'!AH7:AJ7)</f>
        <v>0.23890172355153871</v>
      </c>
      <c r="AG7">
        <f>AVERAGE('Raw Proportions'!AI7:AK7)</f>
        <v>0.24694237056577051</v>
      </c>
      <c r="AH7">
        <f>AVERAGE('Raw Proportions'!AL7:AN7)</f>
        <v>0.14022487772320261</v>
      </c>
      <c r="AI7">
        <f>AVERAGE('Raw Proportions'!AM7:AO7)</f>
        <v>0.12852125583592997</v>
      </c>
      <c r="AJ7">
        <f>AVERAGE('Raw Proportions'!AN7:AP7)</f>
        <v>0.15900297716320547</v>
      </c>
      <c r="AK7">
        <f>AVERAGE('Raw Proportions'!AO7:AQ7)</f>
        <v>0.14877735676210582</v>
      </c>
      <c r="AL7">
        <f>AVERAGE('Raw Proportions'!AP7:AR7)</f>
        <v>0.12681210895763467</v>
      </c>
      <c r="AM7">
        <f>AVERAGE('Raw Proportions'!AQ7:AS7)</f>
        <v>0.11535439030710522</v>
      </c>
      <c r="AN7">
        <f>AVERAGE('Raw Proportions'!AR7:AT7)</f>
        <v>7.3569277191510726E-2</v>
      </c>
      <c r="AO7">
        <f>AVERAGE('Raw Proportions'!AS7:AU7)</f>
        <v>6.3196937525463834E-2</v>
      </c>
      <c r="AP7">
        <f>AVERAGE('Raw Proportions'!AT7:AV7)</f>
        <v>2.3115128630354882E-2</v>
      </c>
      <c r="AQ7">
        <f>AVERAGE('Raw Proportions'!AU7:AW7)</f>
        <v>5.2803710574749287E-2</v>
      </c>
      <c r="AR7">
        <f>AVERAGE('Raw Proportions'!AV7:AX7)</f>
        <v>6.1789808121537511E-2</v>
      </c>
      <c r="AS7">
        <f>AVERAGE('Raw Proportions'!AW7:AY7)</f>
        <v>6.9578682622953858E-2</v>
      </c>
      <c r="AT7">
        <f>AVERAGE('Raw Proportions'!AX7:AZ7)</f>
        <v>4.3648277644472822E-2</v>
      </c>
      <c r="AU7">
        <f>AVERAGE('Raw Proportions'!AY7:BA7)</f>
        <v>-2.2323376563881722E-2</v>
      </c>
      <c r="AV7">
        <f>AVERAGE('Raw Proportions'!AZ7:BB7)</f>
        <v>-2.6988637617304242E-2</v>
      </c>
      <c r="AW7">
        <f>AVERAGE('Raw Proportions'!BA7:BC7)</f>
        <v>-3.642743911296243E-2</v>
      </c>
      <c r="AX7">
        <f>AVERAGE('Raw Proportions'!BD7:BF7)</f>
        <v>0.32802197757979029</v>
      </c>
      <c r="AY7">
        <f>AVERAGE('Raw Proportions'!BE7:BG7)</f>
        <v>0.4043097245299237</v>
      </c>
      <c r="AZ7">
        <f>AVERAGE('Raw Proportions'!BF7:BH7)</f>
        <v>0.39293202285090417</v>
      </c>
      <c r="BA7">
        <f>AVERAGE('Raw Proportions'!BG7:BI7)</f>
        <v>0.41967605265267877</v>
      </c>
      <c r="BB7">
        <f>AVERAGE('Raw Proportions'!BH7:BJ7)</f>
        <v>0.34872781104224809</v>
      </c>
      <c r="BC7">
        <f>AVERAGE('Raw Proportions'!BI7:BK7)</f>
        <v>0.36434281659517431</v>
      </c>
      <c r="BD7">
        <f>AVERAGE('Raw Proportions'!BJ7:BL7)</f>
        <v>0.37858273376502449</v>
      </c>
      <c r="BE7">
        <f>AVERAGE('Raw Proportions'!BK7:BM7)</f>
        <v>0.44353355112419529</v>
      </c>
      <c r="BF7">
        <f>AVERAGE('Raw Proportions'!BL7:BN7)</f>
        <v>0.49380735291508043</v>
      </c>
      <c r="BG7">
        <f>AVERAGE('Raw Proportions'!BM7:BO7)</f>
        <v>0.52582491375339846</v>
      </c>
      <c r="BH7">
        <f>AVERAGE('Raw Proportions'!BN7:BP7)</f>
        <v>0.57528438151589878</v>
      </c>
      <c r="BI7">
        <f>AVERAGE('Raw Proportions'!BO7:BQ7)</f>
        <v>0.60316429170401853</v>
      </c>
      <c r="BJ7">
        <f>AVERAGE('Raw Proportions'!BP7:BR7)</f>
        <v>0.61635692165713307</v>
      </c>
      <c r="BK7">
        <f>AVERAGE('Raw Proportions'!BQ7:BS7)</f>
        <v>0.65548059474647691</v>
      </c>
      <c r="BL7">
        <f>AVERAGE('Raw Proportions'!BR7:BT7)</f>
        <v>0.65751544821466013</v>
      </c>
      <c r="BM7">
        <f>AVERAGE('Raw Proportions'!BS7:BU7)</f>
        <v>0.67708350520874749</v>
      </c>
      <c r="BN7">
        <f>AVERAGE('Raw Proportions'!BV7:BX7)</f>
        <v>0</v>
      </c>
      <c r="BO7">
        <f>AVERAGE('Raw Proportions'!BW7:BY7)</f>
        <v>0</v>
      </c>
      <c r="BP7">
        <f>AVERAGE('Raw Proportions'!BX7:BZ7)</f>
        <v>0</v>
      </c>
      <c r="BQ7">
        <f>AVERAGE('Raw Proportions'!BY7:CA7)</f>
        <v>3.036230295881857E-5</v>
      </c>
      <c r="BR7">
        <f>AVERAGE('Raw Proportions'!BZ7:CB7)</f>
        <v>4.8749205243261512E-4</v>
      </c>
      <c r="BS7">
        <f>AVERAGE('Raw Proportions'!CA7:CC7)</f>
        <v>7.7612827384789353E-4</v>
      </c>
      <c r="BT7">
        <f>AVERAGE('Raw Proportions'!CB7:CD7)</f>
        <v>8.9069355971914041E-4</v>
      </c>
      <c r="BU7">
        <f>AVERAGE('Raw Proportions'!CC7:CE7)</f>
        <v>5.6164619238645731E-4</v>
      </c>
      <c r="BV7">
        <f>AVERAGE('Raw Proportions'!CD7:CF7)</f>
        <v>7.0303572452637365E-3</v>
      </c>
      <c r="BW7">
        <f>AVERAGE('Raw Proportions'!CE7:CG7)</f>
        <v>1.2931922317320743E-2</v>
      </c>
      <c r="BX7">
        <f>AVERAGE('Raw Proportions'!CF7:CH7)</f>
        <v>1.606761718129545E-2</v>
      </c>
      <c r="BY7">
        <f>AVERAGE('Raw Proportions'!CG7:CI7)</f>
        <v>9.9574182563400178E-3</v>
      </c>
      <c r="BZ7">
        <f>AVERAGE('Raw Proportions'!CH7:CJ7)</f>
        <v>4.4036764393481174E-3</v>
      </c>
      <c r="CA7">
        <f>AVERAGE('Raw Proportions'!CI7:CK7)</f>
        <v>1.6364632851040329E-3</v>
      </c>
      <c r="CB7">
        <f>AVERAGE('Raw Proportions'!CJ7:CL7)</f>
        <v>1.4085169875347849E-3</v>
      </c>
      <c r="CC7">
        <f>AVERAGE('Raw Proportions'!CK7:CM7)</f>
        <v>1.3276034921490282E-3</v>
      </c>
      <c r="CD7">
        <f>AVERAGE('Raw Proportions'!CN7:CP7)</f>
        <v>0</v>
      </c>
      <c r="CE7">
        <f>AVERAGE('Raw Proportions'!CO7:CQ7)</f>
        <v>8.124135679097752E-4</v>
      </c>
      <c r="CF7">
        <f>AVERAGE('Raw Proportions'!CP7:CR7)</f>
        <v>7.0288925923226676E-3</v>
      </c>
      <c r="CG7">
        <f>AVERAGE('Raw Proportions'!CQ7:CS7)</f>
        <v>1.1880335664119957E-2</v>
      </c>
      <c r="CH7">
        <f>AVERAGE('Raw Proportions'!CR7:CT7)</f>
        <v>1.3124018378966146E-2</v>
      </c>
      <c r="CI7">
        <f>AVERAGE('Raw Proportions'!CS7:CU7)</f>
        <v>8.5762392923225388E-3</v>
      </c>
      <c r="CJ7">
        <f>AVERAGE('Raw Proportions'!CT7:CV7)</f>
        <v>5.1392209921511346E-3</v>
      </c>
      <c r="CK7">
        <f>AVERAGE('Raw Proportions'!CU7:CW7)</f>
        <v>4.9047187015912527E-3</v>
      </c>
      <c r="CL7">
        <f>AVERAGE('Raw Proportions'!CV7:CX7)</f>
        <v>5.3536786579832935E-3</v>
      </c>
      <c r="CM7">
        <f>AVERAGE('Raw Proportions'!CW7:CY7)</f>
        <v>5.9241087227661039E-3</v>
      </c>
      <c r="CN7">
        <f>AVERAGE('Raw Proportions'!CX7:CZ7)</f>
        <v>8.5449882929018676E-3</v>
      </c>
      <c r="CO7">
        <f>AVERAGE('Raw Proportions'!CY7:DA7)</f>
        <v>7.3817863857203042E-3</v>
      </c>
      <c r="CP7">
        <f>AVERAGE('Raw Proportions'!CZ7:DB7)</f>
        <v>5.6748852391348579E-3</v>
      </c>
      <c r="CQ7">
        <f>AVERAGE('Raw Proportions'!DA7:DC7)</f>
        <v>1.4007588103080787E-3</v>
      </c>
      <c r="CR7">
        <f>AVERAGE('Raw Proportions'!DB7:DD7)</f>
        <v>7.5890344059624222E-4</v>
      </c>
      <c r="CS7">
        <f>AVERAGE('Raw Proportions'!DC7:DE7)</f>
        <v>9.8587451168449173E-4</v>
      </c>
      <c r="CT7">
        <f>AVERAGE('Raw Proportions'!DF7:DH7)</f>
        <v>0</v>
      </c>
      <c r="CU7">
        <f>AVERAGE('Raw Proportions'!DG7:DI7)</f>
        <v>7.4189736675399805E-3</v>
      </c>
      <c r="CV7">
        <f>AVERAGE('Raw Proportions'!DH7:DJ7)</f>
        <v>1.8460912131750624E-2</v>
      </c>
      <c r="CW7">
        <f>AVERAGE('Raw Proportions'!DI7:DK7)</f>
        <v>3.1458510043527295E-2</v>
      </c>
      <c r="CX7">
        <f>AVERAGE('Raw Proportions'!DJ7:DL7)</f>
        <v>3.2354157959766254E-2</v>
      </c>
      <c r="CY7">
        <f>AVERAGE('Raw Proportions'!DK7:DM7)</f>
        <v>2.6963574084369602E-2</v>
      </c>
      <c r="CZ7">
        <f>AVERAGE('Raw Proportions'!DL7:DN7)</f>
        <v>1.8409554756628827E-2</v>
      </c>
      <c r="DA7">
        <f>AVERAGE('Raw Proportions'!DM7:DO7)</f>
        <v>1.457940277722646E-2</v>
      </c>
      <c r="DB7">
        <f>AVERAGE('Raw Proportions'!DN7:DP7)</f>
        <v>1.5554220418231533E-2</v>
      </c>
      <c r="DC7">
        <f>AVERAGE('Raw Proportions'!DO7:DQ7)</f>
        <v>1.9410825376664668E-2</v>
      </c>
      <c r="DD7">
        <f>AVERAGE('Raw Proportions'!DP7:DR7)</f>
        <v>2.4073314602009146E-2</v>
      </c>
      <c r="DE7">
        <f>AVERAGE('Raw Proportions'!DQ7:DS7)</f>
        <v>2.2482491235759332E-2</v>
      </c>
      <c r="DF7">
        <f>AVERAGE('Raw Proportions'!DR7:DT7)</f>
        <v>1.802685769288534E-2</v>
      </c>
      <c r="DG7">
        <f>AVERAGE('Raw Proportions'!DS7:DU7)</f>
        <v>1.4534547183269443E-2</v>
      </c>
      <c r="DH7">
        <f>AVERAGE('Raw Proportions'!DT7:DV7)</f>
        <v>1.4490218797084594E-2</v>
      </c>
      <c r="DI7">
        <f>AVERAGE('Raw Proportions'!DU7:DW7)</f>
        <v>1.5404251298835684E-2</v>
      </c>
      <c r="DJ7">
        <f>AVERAGE('Raw Proportions'!DX7:DZ7)</f>
        <v>4.3878801716701443E-2</v>
      </c>
      <c r="DK7">
        <f>AVERAGE('Raw Proportions'!DY7:EA7)</f>
        <v>5.5385278942897624E-2</v>
      </c>
      <c r="DL7">
        <f>AVERAGE('Raw Proportions'!DZ7:EB7)</f>
        <v>6.8842958431253959E-2</v>
      </c>
      <c r="DM7">
        <f>AVERAGE('Raw Proportions'!EA7:EC7)</f>
        <v>4.8825988035046099E-2</v>
      </c>
      <c r="DN7">
        <f>AVERAGE('Raw Proportions'!EB7:ED7)</f>
        <v>5.556265872100135E-2</v>
      </c>
      <c r="DO7">
        <f>AVERAGE('Raw Proportions'!EC7:EE7)</f>
        <v>5.769447465791213E-2</v>
      </c>
      <c r="DP7">
        <f>AVERAGE('Raw Proportions'!ED7:EF7)</f>
        <v>5.9360004243069663E-2</v>
      </c>
      <c r="DQ7">
        <f>AVERAGE('Raw Proportions'!EE7:EG7)</f>
        <v>6.1753921466858819E-2</v>
      </c>
      <c r="DR7">
        <f>AVERAGE('Raw Proportions'!EF7:EH7)</f>
        <v>6.2085762729687848E-2</v>
      </c>
      <c r="DS7">
        <f>AVERAGE('Raw Proportions'!EG7:EI7)</f>
        <v>5.8646229326218345E-2</v>
      </c>
      <c r="DT7">
        <f>AVERAGE('Raw Proportions'!EH7:EJ7)</f>
        <v>5.0074338785055954E-2</v>
      </c>
      <c r="DU7">
        <f>AVERAGE('Raw Proportions'!EI7:EK7)</f>
        <v>3.3709367844825609E-2</v>
      </c>
      <c r="DV7">
        <f>AVERAGE('Raw Proportions'!EJ7:EL7)</f>
        <v>3.1268785621436167E-2</v>
      </c>
      <c r="DW7">
        <f>AVERAGE('Raw Proportions'!EK7:EM7)</f>
        <v>6.908108272004887E-3</v>
      </c>
      <c r="DX7">
        <f>AVERAGE('Raw Proportions'!EL7:EN7)</f>
        <v>4.5283012212869976E-3</v>
      </c>
      <c r="DY7">
        <f>AVERAGE('Raw Proportions'!EM7:EO7)</f>
        <v>-1.1140599338487539E-2</v>
      </c>
      <c r="DZ7">
        <f>AVERAGE('Raw Proportions'!EP7:ER7)</f>
        <v>0</v>
      </c>
      <c r="EA7">
        <f>AVERAGE('Raw Proportions'!EQ7:ES7)</f>
        <v>0</v>
      </c>
      <c r="EB7">
        <f>AVERAGE('Raw Proportions'!ER7:ET7)</f>
        <v>0</v>
      </c>
      <c r="EC7">
        <f>AVERAGE('Raw Proportions'!ES7:EU7)</f>
        <v>2.1363090028330558E-2</v>
      </c>
      <c r="ED7">
        <f>AVERAGE('Raw Proportions'!ET7:EV7)</f>
        <v>7.8699022420229581E-2</v>
      </c>
      <c r="EE7">
        <f>AVERAGE('Raw Proportions'!EU7:EW7)</f>
        <v>8.7128312483304479E-2</v>
      </c>
      <c r="EF7">
        <f>AVERAGE('Raw Proportions'!EV7:EX7)</f>
        <v>7.3040628891666237E-2</v>
      </c>
      <c r="EG7">
        <f>AVERAGE('Raw Proportions'!EW7:EY7)</f>
        <v>2.2139786595468308E-2</v>
      </c>
      <c r="EH7">
        <f>AVERAGE('Raw Proportions'!EX7:EZ7)</f>
        <v>2.0309536684866139E-2</v>
      </c>
      <c r="EI7">
        <f>AVERAGE('Raw Proportions'!EY7:FA7)</f>
        <v>1.8031808800311494E-2</v>
      </c>
      <c r="EJ7">
        <f>AVERAGE('Raw Proportions'!EZ7:FB7)</f>
        <v>1.506362720776061E-2</v>
      </c>
      <c r="EK7">
        <f>AVERAGE('Raw Proportions'!FA7:FC7)</f>
        <v>1.2019012326316731E-2</v>
      </c>
      <c r="EL7">
        <f>AVERAGE('Raw Proportions'!FB7:FD7)</f>
        <v>1.0390201872139663E-2</v>
      </c>
      <c r="EM7">
        <f>AVERAGE('Raw Proportions'!FC7:FE7)</f>
        <v>1.1117840350426483E-2</v>
      </c>
      <c r="EN7">
        <f>AVERAGE('Raw Proportions'!FD7:FF7)</f>
        <v>1.0682994280482231E-2</v>
      </c>
      <c r="EO7">
        <f>AVERAGE('Raw Proportions'!FE7:FG7)</f>
        <v>1.0286158428434899E-2</v>
      </c>
      <c r="EP7">
        <f>AVERAGE('Raw Proportions'!FH7:FJ7)</f>
        <v>2.6140388557697337E-2</v>
      </c>
      <c r="EQ7">
        <f>AVERAGE('Raw Proportions'!FI7:FK7)</f>
        <v>3.3301319146968912E-2</v>
      </c>
      <c r="ER7">
        <f>AVERAGE('Raw Proportions'!FJ7:FL7)</f>
        <v>3.5052426485393168E-2</v>
      </c>
      <c r="ES7">
        <f>AVERAGE('Raw Proportions'!FK7:FM7)</f>
        <v>2.835474932832853E-2</v>
      </c>
      <c r="ET7">
        <f>AVERAGE('Raw Proportions'!FL7:FN7)</f>
        <v>2.6893290521584592E-2</v>
      </c>
      <c r="EU7">
        <f>AVERAGE('Raw Proportions'!FM7:FO7)</f>
        <v>2.4459906004164738E-2</v>
      </c>
      <c r="EV7">
        <f>AVERAGE('Raw Proportions'!FN7:FP7)</f>
        <v>2.3228968653116657E-2</v>
      </c>
      <c r="EW7">
        <f>AVERAGE('Raw Proportions'!FO7:FQ7)</f>
        <v>2.2453901437347806E-2</v>
      </c>
      <c r="EX7">
        <f>AVERAGE('Raw Proportions'!FP7:FR7)</f>
        <v>2.006589396113332E-2</v>
      </c>
      <c r="EY7">
        <f>AVERAGE('Raw Proportions'!FQ7:FS7)</f>
        <v>1.7545735872801116E-2</v>
      </c>
      <c r="EZ7">
        <f>AVERAGE('Raw Proportions'!FR7:FT7)</f>
        <v>1.6357810492691235E-2</v>
      </c>
      <c r="FA7">
        <f>AVERAGE('Raw Proportions'!FS7:FU7)</f>
        <v>1.8086038201144471E-2</v>
      </c>
      <c r="FB7">
        <f>AVERAGE('Raw Proportions'!FT7:FV7)</f>
        <v>2.4601702873549531E-2</v>
      </c>
      <c r="FC7">
        <f>AVERAGE('Raw Proportions'!FU7:FW7)</f>
        <v>3.0151852455447641E-2</v>
      </c>
      <c r="FD7">
        <f>AVERAGE('Raw Proportions'!FV7:FX7)</f>
        <v>3.0124986301624388E-2</v>
      </c>
      <c r="FE7">
        <f>AVERAGE('Raw Proportions'!FW7:FY7)</f>
        <v>2.6470863737884136E-2</v>
      </c>
    </row>
    <row r="8" spans="1:161" x14ac:dyDescent="0.2">
      <c r="A8" t="str">
        <f>'1997_totals_newvars'!A8</f>
        <v>CONNECTICUT</v>
      </c>
      <c r="B8">
        <f>AVERAGE('Raw Proportions'!B8:D8)</f>
        <v>8.8946354156316867E-2</v>
      </c>
      <c r="C8">
        <f>AVERAGE('Raw Proportions'!C8:E8)</f>
        <v>7.7534469818384202E-2</v>
      </c>
      <c r="D8">
        <f>AVERAGE('Raw Proportions'!D8:F8)</f>
        <v>8.3126876839087829E-2</v>
      </c>
      <c r="E8">
        <f>AVERAGE('Raw Proportions'!E8:G8)</f>
        <v>7.4099486853289986E-2</v>
      </c>
      <c r="F8">
        <f>AVERAGE('Raw Proportions'!F8:H8)</f>
        <v>6.156845784686802E-2</v>
      </c>
      <c r="G8">
        <f>AVERAGE('Raw Proportions'!G8:I8)</f>
        <v>5.5154560873158787E-2</v>
      </c>
      <c r="H8">
        <f>AVERAGE('Raw Proportions'!H8:J8)</f>
        <v>5.6163920538025401E-2</v>
      </c>
      <c r="I8">
        <f>AVERAGE('Raw Proportions'!I8:K8)</f>
        <v>6.4226517671789843E-2</v>
      </c>
      <c r="J8">
        <f>AVERAGE('Raw Proportions'!J8:L8)</f>
        <v>6.7616125031258578E-2</v>
      </c>
      <c r="K8">
        <f>AVERAGE('Raw Proportions'!K8:M8)</f>
        <v>6.9738293579447094E-2</v>
      </c>
      <c r="L8">
        <f>AVERAGE('Raw Proportions'!L8:N8)</f>
        <v>7.0484648316257351E-2</v>
      </c>
      <c r="M8">
        <f>AVERAGE('Raw Proportions'!M8:O8)</f>
        <v>6.5648170299659567E-2</v>
      </c>
      <c r="N8">
        <f>AVERAGE('Raw Proportions'!N8:P8)</f>
        <v>6.4770672036613575E-2</v>
      </c>
      <c r="O8">
        <f>AVERAGE('Raw Proportions'!O8:Q8)</f>
        <v>6.1575284886344672E-2</v>
      </c>
      <c r="P8">
        <f>AVERAGE('Raw Proportions'!P8:R8)</f>
        <v>6.2662955565065126E-2</v>
      </c>
      <c r="Q8">
        <f>AVERAGE('Raw Proportions'!Q8:S8)</f>
        <v>6.6900052517614161E-2</v>
      </c>
      <c r="R8">
        <f>AVERAGE('Raw Proportions'!T8:V8)</f>
        <v>0.59266886269118202</v>
      </c>
      <c r="S8">
        <f>AVERAGE('Raw Proportions'!U8:W8)</f>
        <v>0.46612480099515374</v>
      </c>
      <c r="T8">
        <f>AVERAGE('Raw Proportions'!V8:X8)</f>
        <v>0.38469564629647618</v>
      </c>
      <c r="U8">
        <f>AVERAGE('Raw Proportions'!W8:Y8)</f>
        <v>0.32702369488063504</v>
      </c>
      <c r="V8">
        <f>AVERAGE('Raw Proportions'!X8:Z8)</f>
        <v>0.30005256052525847</v>
      </c>
      <c r="W8">
        <f>AVERAGE('Raw Proportions'!Y8:AA8)</f>
        <v>0.27658021717834003</v>
      </c>
      <c r="X8">
        <f>AVERAGE('Raw Proportions'!Z8:AB8)</f>
        <v>0.27079268455376981</v>
      </c>
      <c r="Y8">
        <f>AVERAGE('Raw Proportions'!AA8:AC8)</f>
        <v>0.2609779005581731</v>
      </c>
      <c r="Z8">
        <f>AVERAGE('Raw Proportions'!AB8:AD8)</f>
        <v>0.23949760182030688</v>
      </c>
      <c r="AA8">
        <f>AVERAGE('Raw Proportions'!AC8:AE8)</f>
        <v>0.21719123123664366</v>
      </c>
      <c r="AB8">
        <f>AVERAGE('Raw Proportions'!AD8:AF8)</f>
        <v>0.1927141153974482</v>
      </c>
      <c r="AC8">
        <f>AVERAGE('Raw Proportions'!AE8:AG8)</f>
        <v>0.18181006018926985</v>
      </c>
      <c r="AD8">
        <f>AVERAGE('Raw Proportions'!AF8:AH8)</f>
        <v>0.17661852303776171</v>
      </c>
      <c r="AE8">
        <f>AVERAGE('Raw Proportions'!AG8:AI8)</f>
        <v>0.17236080851378541</v>
      </c>
      <c r="AF8">
        <f>AVERAGE('Raw Proportions'!AH8:AJ8)</f>
        <v>0.16947232849251881</v>
      </c>
      <c r="AG8">
        <f>AVERAGE('Raw Proportions'!AI8:AK8)</f>
        <v>0.16658370265320746</v>
      </c>
      <c r="AH8">
        <f>AVERAGE('Raw Proportions'!AL8:AN8)</f>
        <v>0.20668447685302116</v>
      </c>
      <c r="AI8">
        <f>AVERAGE('Raw Proportions'!AM8:AO8)</f>
        <v>0.24514524162046136</v>
      </c>
      <c r="AJ8">
        <f>AVERAGE('Raw Proportions'!AN8:AP8)</f>
        <v>0.24365733100574596</v>
      </c>
      <c r="AK8">
        <f>AVERAGE('Raw Proportions'!AO8:AQ8)</f>
        <v>0.19976974762775077</v>
      </c>
      <c r="AL8">
        <f>AVERAGE('Raw Proportions'!AP8:AR8)</f>
        <v>0.14067530781300605</v>
      </c>
      <c r="AM8">
        <f>AVERAGE('Raw Proportions'!AQ8:AS8)</f>
        <v>7.7287840691311741E-2</v>
      </c>
      <c r="AN8">
        <f>AVERAGE('Raw Proportions'!AR8:AT8)</f>
        <v>4.4859843456485547E-2</v>
      </c>
      <c r="AO8">
        <f>AVERAGE('Raw Proportions'!AS8:AU8)</f>
        <v>3.3247019501274934E-2</v>
      </c>
      <c r="AP8">
        <f>AVERAGE('Raw Proportions'!AT8:AV8)</f>
        <v>4.7930509330397809E-2</v>
      </c>
      <c r="AQ8">
        <f>AVERAGE('Raw Proportions'!AU8:AW8)</f>
        <v>7.3540954444049136E-2</v>
      </c>
      <c r="AR8">
        <f>AVERAGE('Raw Proportions'!AV8:AX8)</f>
        <v>7.6078623282677171E-2</v>
      </c>
      <c r="AS8">
        <f>AVERAGE('Raw Proportions'!AW8:AY8)</f>
        <v>7.3627078174975435E-2</v>
      </c>
      <c r="AT8">
        <f>AVERAGE('Raw Proportions'!AX8:AZ8)</f>
        <v>6.3732506795271857E-2</v>
      </c>
      <c r="AU8">
        <f>AVERAGE('Raw Proportions'!AY8:BA8)</f>
        <v>6.9879463077931317E-2</v>
      </c>
      <c r="AV8">
        <f>AVERAGE('Raw Proportions'!AZ8:BB8)</f>
        <v>7.2718171873562235E-2</v>
      </c>
      <c r="AW8">
        <f>AVERAGE('Raw Proportions'!BA8:BC8)</f>
        <v>7.5029984560721949E-2</v>
      </c>
      <c r="AX8">
        <f>AVERAGE('Raw Proportions'!BD8:BF8)</f>
        <v>4.6321719854332054E-2</v>
      </c>
      <c r="AY8">
        <f>AVERAGE('Raw Proportions'!BE8:BG8)</f>
        <v>0.10449113241572509</v>
      </c>
      <c r="AZ8">
        <f>AVERAGE('Raw Proportions'!BF8:BH8)</f>
        <v>0.14136358403832774</v>
      </c>
      <c r="BA8">
        <f>AVERAGE('Raw Proportions'!BG8:BI8)</f>
        <v>0.19625160652890469</v>
      </c>
      <c r="BB8">
        <f>AVERAGE('Raw Proportions'!BH8:BJ8)</f>
        <v>0.2232808739475555</v>
      </c>
      <c r="BC8">
        <f>AVERAGE('Raw Proportions'!BI8:BK8)</f>
        <v>0.26956499400934325</v>
      </c>
      <c r="BD8">
        <f>AVERAGE('Raw Proportions'!BJ8:BL8)</f>
        <v>0.28143234813123402</v>
      </c>
      <c r="BE8">
        <f>AVERAGE('Raw Proportions'!BK8:BM8)</f>
        <v>0.30339437035459527</v>
      </c>
      <c r="BF8">
        <f>AVERAGE('Raw Proportions'!BL8:BN8)</f>
        <v>0.32042016558308117</v>
      </c>
      <c r="BG8">
        <f>AVERAGE('Raw Proportions'!BM8:BO8)</f>
        <v>0.3252549734014592</v>
      </c>
      <c r="BH8">
        <f>AVERAGE('Raw Proportions'!BN8:BP8)</f>
        <v>0.3529800006153298</v>
      </c>
      <c r="BI8">
        <f>AVERAGE('Raw Proportions'!BO8:BQ8)</f>
        <v>0.35241506743918105</v>
      </c>
      <c r="BJ8">
        <f>AVERAGE('Raw Proportions'!BP8:BR8)</f>
        <v>0.36911597865149082</v>
      </c>
      <c r="BK8">
        <f>AVERAGE('Raw Proportions'!BQ8:BS8)</f>
        <v>0.37122006182564915</v>
      </c>
      <c r="BL8">
        <f>AVERAGE('Raw Proportions'!BR8:BT8)</f>
        <v>0.38688876807783101</v>
      </c>
      <c r="BM8">
        <f>AVERAGE('Raw Proportions'!BS8:BU8)</f>
        <v>0.3859415477395472</v>
      </c>
      <c r="BN8">
        <f>AVERAGE('Raw Proportions'!BV8:BX8)</f>
        <v>0</v>
      </c>
      <c r="BO8">
        <f>AVERAGE('Raw Proportions'!BW8:BY8)</f>
        <v>8.9989251710882788E-4</v>
      </c>
      <c r="BP8">
        <f>AVERAGE('Raw Proportions'!BX8:BZ8)</f>
        <v>1.7163481839970098E-2</v>
      </c>
      <c r="BQ8">
        <f>AVERAGE('Raw Proportions'!BY8:CA8)</f>
        <v>4.4145618388883569E-2</v>
      </c>
      <c r="BR8">
        <f>AVERAGE('Raw Proportions'!BZ8:CB8)</f>
        <v>9.3270347927050135E-2</v>
      </c>
      <c r="BS8">
        <f>AVERAGE('Raw Proportions'!CA8:CC8)</f>
        <v>0.1275898155866145</v>
      </c>
      <c r="BT8">
        <f>AVERAGE('Raw Proportions'!CB8:CD8)</f>
        <v>0.15148866956418752</v>
      </c>
      <c r="BU8">
        <f>AVERAGE('Raw Proportions'!CC8:CE8)</f>
        <v>0.15465547088127238</v>
      </c>
      <c r="BV8">
        <f>AVERAGE('Raw Proportions'!CD8:CF8)</f>
        <v>0.1602415230879648</v>
      </c>
      <c r="BW8">
        <f>AVERAGE('Raw Proportions'!CE8:CG8)</f>
        <v>0.1614314329397995</v>
      </c>
      <c r="BX8">
        <f>AVERAGE('Raw Proportions'!CF8:CH8)</f>
        <v>0.16221097652147751</v>
      </c>
      <c r="BY8">
        <f>AVERAGE('Raw Proportions'!CG8:CI8)</f>
        <v>0.16673573048553558</v>
      </c>
      <c r="BZ8">
        <f>AVERAGE('Raw Proportions'!CH8:CJ8)</f>
        <v>0.16764352448778053</v>
      </c>
      <c r="CA8">
        <f>AVERAGE('Raw Proportions'!CI8:CK8)</f>
        <v>0.17207992317762585</v>
      </c>
      <c r="CB8">
        <f>AVERAGE('Raw Proportions'!CJ8:CL8)</f>
        <v>0.17522511840058916</v>
      </c>
      <c r="CC8">
        <f>AVERAGE('Raw Proportions'!CK8:CM8)</f>
        <v>0.17445152731757016</v>
      </c>
      <c r="CD8">
        <f>AVERAGE('Raw Proportions'!CN8:CP8)</f>
        <v>0</v>
      </c>
      <c r="CE8">
        <f>AVERAGE('Raw Proportions'!CO8:CQ8)</f>
        <v>8.954460384504254E-3</v>
      </c>
      <c r="CF8">
        <f>AVERAGE('Raw Proportions'!CP8:CR8)</f>
        <v>2.3705135148948852E-2</v>
      </c>
      <c r="CG8">
        <f>AVERAGE('Raw Proportions'!CQ8:CS8)</f>
        <v>3.541057950533788E-2</v>
      </c>
      <c r="CH8">
        <f>AVERAGE('Raw Proportions'!CR8:CT8)</f>
        <v>3.9530416449494128E-2</v>
      </c>
      <c r="CI8">
        <f>AVERAGE('Raw Proportions'!CS8:CU8)</f>
        <v>3.6621546423751684E-2</v>
      </c>
      <c r="CJ8">
        <f>AVERAGE('Raw Proportions'!CT8:CV8)</f>
        <v>3.7213138000578426E-2</v>
      </c>
      <c r="CK8">
        <f>AVERAGE('Raw Proportions'!CU8:CW8)</f>
        <v>3.5579392955877386E-2</v>
      </c>
      <c r="CL8">
        <f>AVERAGE('Raw Proportions'!CV8:CX8)</f>
        <v>3.760573910192886E-2</v>
      </c>
      <c r="CM8">
        <f>AVERAGE('Raw Proportions'!CW8:CY8)</f>
        <v>3.8029656179186883E-2</v>
      </c>
      <c r="CN8">
        <f>AVERAGE('Raw Proportions'!CX8:CZ8)</f>
        <v>4.1461951201950252E-2</v>
      </c>
      <c r="CO8">
        <f>AVERAGE('Raw Proportions'!CY8:DA8)</f>
        <v>3.7565423872308788E-2</v>
      </c>
      <c r="CP8">
        <f>AVERAGE('Raw Proportions'!CZ8:DB8)</f>
        <v>3.5803039340630227E-2</v>
      </c>
      <c r="CQ8">
        <f>AVERAGE('Raw Proportions'!DA8:DC8)</f>
        <v>3.1188323206568724E-2</v>
      </c>
      <c r="CR8">
        <f>AVERAGE('Raw Proportions'!DB8:DD8)</f>
        <v>3.1522761203835258E-2</v>
      </c>
      <c r="CS8">
        <f>AVERAGE('Raw Proportions'!DC8:DE8)</f>
        <v>3.1967706933361616E-2</v>
      </c>
      <c r="CT8">
        <f>AVERAGE('Raw Proportions'!DF8:DH8)</f>
        <v>0</v>
      </c>
      <c r="CU8">
        <f>AVERAGE('Raw Proportions'!DG8:DI8)</f>
        <v>8.1845014168172955E-5</v>
      </c>
      <c r="CV8">
        <f>AVERAGE('Raw Proportions'!DH8:DJ8)</f>
        <v>1.0867333696251408E-4</v>
      </c>
      <c r="CW8">
        <f>AVERAGE('Raw Proportions'!DI8:DK8)</f>
        <v>1.2900723522847241E-4</v>
      </c>
      <c r="CX8">
        <f>AVERAGE('Raw Proportions'!DJ8:DL8)</f>
        <v>6.2701044459122996E-5</v>
      </c>
      <c r="CY8">
        <f>AVERAGE('Raw Proportions'!DK8:DM8)</f>
        <v>5.0553507052481391E-5</v>
      </c>
      <c r="CZ8">
        <f>AVERAGE('Raw Proportions'!DL8:DN8)</f>
        <v>4.3070427388508697E-5</v>
      </c>
      <c r="DA8">
        <f>AVERAGE('Raw Proportions'!DM8:DO8)</f>
        <v>3.7352681393960879E-5</v>
      </c>
      <c r="DB8">
        <f>AVERAGE('Raw Proportions'!DN8:DP8)</f>
        <v>3.4037245969198981E-5</v>
      </c>
      <c r="DC8">
        <f>AVERAGE('Raw Proportions'!DO8:DQ8)</f>
        <v>2.7629911521814113E-5</v>
      </c>
      <c r="DD8">
        <f>AVERAGE('Raw Proportions'!DP8:DR8)</f>
        <v>2.2134483891667382E-5</v>
      </c>
      <c r="DE8">
        <f>AVERAGE('Raw Proportions'!DQ8:DS8)</f>
        <v>1.0415260832489151E-2</v>
      </c>
      <c r="DF8">
        <f>AVERAGE('Raw Proportions'!DR8:DT8)</f>
        <v>1.3942253421460845E-2</v>
      </c>
      <c r="DG8">
        <f>AVERAGE('Raw Proportions'!DS8:DU8)</f>
        <v>1.4517501043171462E-2</v>
      </c>
      <c r="DH8">
        <f>AVERAGE('Raw Proportions'!DT8:DV8)</f>
        <v>4.1130093446110393E-3</v>
      </c>
      <c r="DI8">
        <f>AVERAGE('Raw Proportions'!DU8:DW8)</f>
        <v>5.9245720225913989E-4</v>
      </c>
      <c r="DJ8">
        <f>AVERAGE('Raw Proportions'!DX8:DZ8)</f>
        <v>3.9150966151099927E-2</v>
      </c>
      <c r="DK8">
        <f>AVERAGE('Raw Proportions'!DY8:EA8)</f>
        <v>5.2215227234264437E-2</v>
      </c>
      <c r="DL8">
        <f>AVERAGE('Raw Proportions'!DZ8:EB8)</f>
        <v>5.5736904368943262E-2</v>
      </c>
      <c r="DM8">
        <f>AVERAGE('Raw Proportions'!EA8:EC8)</f>
        <v>5.7122328038784552E-2</v>
      </c>
      <c r="DN8">
        <f>AVERAGE('Raw Proportions'!EB8:ED8)</f>
        <v>5.8127818075701138E-2</v>
      </c>
      <c r="DO8">
        <f>AVERAGE('Raw Proportions'!EC8:EE8)</f>
        <v>5.71568258667291E-2</v>
      </c>
      <c r="DP8">
        <f>AVERAGE('Raw Proportions'!ED8:EF8)</f>
        <v>5.6244194380244188E-2</v>
      </c>
      <c r="DQ8">
        <f>AVERAGE('Raw Proportions'!EE8:EG8)</f>
        <v>5.536904569309431E-2</v>
      </c>
      <c r="DR8">
        <f>AVERAGE('Raw Proportions'!EF8:EH8)</f>
        <v>5.3181764285859599E-2</v>
      </c>
      <c r="DS8">
        <f>AVERAGE('Raw Proportions'!EG8:EI8)</f>
        <v>5.1863553031935967E-2</v>
      </c>
      <c r="DT8">
        <f>AVERAGE('Raw Proportions'!EH8:EJ8)</f>
        <v>5.1717734113056496E-2</v>
      </c>
      <c r="DU8">
        <f>AVERAGE('Raw Proportions'!EI8:EK8)</f>
        <v>5.1515443135655932E-2</v>
      </c>
      <c r="DV8">
        <f>AVERAGE('Raw Proportions'!EJ8:EL8)</f>
        <v>5.1978241509012722E-2</v>
      </c>
      <c r="DW8">
        <f>AVERAGE('Raw Proportions'!EK8:EM8)</f>
        <v>5.2354636340697452E-2</v>
      </c>
      <c r="DX8">
        <f>AVERAGE('Raw Proportions'!EL8:EN8)</f>
        <v>5.38045264244153E-2</v>
      </c>
      <c r="DY8">
        <f>AVERAGE('Raw Proportions'!EM8:EO8)</f>
        <v>5.4123981094505759E-2</v>
      </c>
      <c r="DZ8">
        <f>AVERAGE('Raw Proportions'!EP8:ER8)</f>
        <v>0</v>
      </c>
      <c r="EA8">
        <f>AVERAGE('Raw Proportions'!EQ8:ES8)</f>
        <v>0</v>
      </c>
      <c r="EB8">
        <f>AVERAGE('Raw Proportions'!ER8:ET8)</f>
        <v>0</v>
      </c>
      <c r="EC8">
        <f>AVERAGE('Raw Proportions'!ES8:EU8)</f>
        <v>0</v>
      </c>
      <c r="ED8">
        <f>AVERAGE('Raw Proportions'!ET8:EV8)</f>
        <v>0</v>
      </c>
      <c r="EE8">
        <f>AVERAGE('Raw Proportions'!EU8:EW8)</f>
        <v>0</v>
      </c>
      <c r="EF8">
        <f>AVERAGE('Raw Proportions'!EV8:EX8)</f>
        <v>0</v>
      </c>
      <c r="EG8">
        <f>AVERAGE('Raw Proportions'!EW8:EY8)</f>
        <v>0</v>
      </c>
      <c r="EH8">
        <f>AVERAGE('Raw Proportions'!EX8:EZ8)</f>
        <v>0</v>
      </c>
      <c r="EI8">
        <f>AVERAGE('Raw Proportions'!EY8:FA8)</f>
        <v>0</v>
      </c>
      <c r="EJ8">
        <f>AVERAGE('Raw Proportions'!EZ8:FB8)</f>
        <v>0</v>
      </c>
      <c r="EK8">
        <f>AVERAGE('Raw Proportions'!FA8:FC8)</f>
        <v>0</v>
      </c>
      <c r="EL8">
        <f>AVERAGE('Raw Proportions'!FB8:FD8)</f>
        <v>0</v>
      </c>
      <c r="EM8">
        <f>AVERAGE('Raw Proportions'!FC8:FE8)</f>
        <v>0</v>
      </c>
      <c r="EN8">
        <f>AVERAGE('Raw Proportions'!FD8:FF8)</f>
        <v>0</v>
      </c>
      <c r="EO8">
        <f>AVERAGE('Raw Proportions'!FE8:FG8)</f>
        <v>0</v>
      </c>
      <c r="EP8">
        <f>AVERAGE('Raw Proportions'!FH8:FJ8)</f>
        <v>2.6227620294047987E-2</v>
      </c>
      <c r="EQ8">
        <f>AVERAGE('Raw Proportions'!FI8:FK8)</f>
        <v>4.4552930000229897E-2</v>
      </c>
      <c r="ER8">
        <f>AVERAGE('Raw Proportions'!FJ8:FL8)</f>
        <v>5.044236712553745E-2</v>
      </c>
      <c r="ES8">
        <f>AVERAGE('Raw Proportions'!FK8:FM8)</f>
        <v>6.6047930941185037E-2</v>
      </c>
      <c r="ET8">
        <f>AVERAGE('Raw Proportions'!FL8:FN8)</f>
        <v>8.3431516370607417E-2</v>
      </c>
      <c r="EU8">
        <f>AVERAGE('Raw Proportions'!FM8:FO8)</f>
        <v>9.9993645863698424E-2</v>
      </c>
      <c r="EV8">
        <f>AVERAGE('Raw Proportions'!FN8:FP8)</f>
        <v>0.10176213094808655</v>
      </c>
      <c r="EW8">
        <f>AVERAGE('Raw Proportions'!FO8:FQ8)</f>
        <v>9.2512929702528834E-2</v>
      </c>
      <c r="EX8">
        <f>AVERAGE('Raw Proportions'!FP8:FR8)</f>
        <v>7.3472534513233143E-2</v>
      </c>
      <c r="EY8">
        <f>AVERAGE('Raw Proportions'!FQ8:FS8)</f>
        <v>6.2922275275956702E-2</v>
      </c>
      <c r="EZ8">
        <f>AVERAGE('Raw Proportions'!FR8:FT8)</f>
        <v>5.2329816067911511E-2</v>
      </c>
      <c r="FA8">
        <f>AVERAGE('Raw Proportions'!FS8:FU8)</f>
        <v>6.0267765570924614E-2</v>
      </c>
      <c r="FB8">
        <f>AVERAGE('Raw Proportions'!FT8:FV8)</f>
        <v>5.639526071997767E-2</v>
      </c>
      <c r="FC8">
        <f>AVERAGE('Raw Proportions'!FU8:FW8)</f>
        <v>5.4823997928226009E-2</v>
      </c>
      <c r="FD8">
        <f>AVERAGE('Raw Proportions'!FV8:FX8)</f>
        <v>4.3592360617572053E-2</v>
      </c>
      <c r="FE8">
        <f>AVERAGE('Raw Proportions'!FW8:FY8)</f>
        <v>4.4409039981212518E-2</v>
      </c>
    </row>
    <row r="9" spans="1:161" x14ac:dyDescent="0.2">
      <c r="A9" t="str">
        <f>'1997_totals_newvars'!A9</f>
        <v>DELAWARE</v>
      </c>
      <c r="B9">
        <f>AVERAGE('Raw Proportions'!B9:D9)</f>
        <v>0.15659584783659747</v>
      </c>
      <c r="C9">
        <f>AVERAGE('Raw Proportions'!C9:E9)</f>
        <v>0.1634875570834245</v>
      </c>
      <c r="D9">
        <f>AVERAGE('Raw Proportions'!D9:F9)</f>
        <v>0.16071586763774789</v>
      </c>
      <c r="E9">
        <f>AVERAGE('Raw Proportions'!E9:G9)</f>
        <v>0.1147335563884866</v>
      </c>
      <c r="F9">
        <f>AVERAGE('Raw Proportions'!F9:H9)</f>
        <v>9.1758261406302707E-2</v>
      </c>
      <c r="G9">
        <f>AVERAGE('Raw Proportions'!G9:I9)</f>
        <v>7.3963641402319522E-2</v>
      </c>
      <c r="H9">
        <f>AVERAGE('Raw Proportions'!H9:J9)</f>
        <v>7.8063263085886694E-2</v>
      </c>
      <c r="I9">
        <f>AVERAGE('Raw Proportions'!I9:K9)</f>
        <v>7.9192591557999778E-2</v>
      </c>
      <c r="J9">
        <f>AVERAGE('Raw Proportions'!J9:L9)</f>
        <v>7.8449724494902326E-2</v>
      </c>
      <c r="K9">
        <f>AVERAGE('Raw Proportions'!K9:M9)</f>
        <v>6.3375033430100466E-2</v>
      </c>
      <c r="L9">
        <f>AVERAGE('Raw Proportions'!L9:N9)</f>
        <v>7.6748974615176935E-2</v>
      </c>
      <c r="M9">
        <f>AVERAGE('Raw Proportions'!M9:O9)</f>
        <v>9.1735822076766685E-2</v>
      </c>
      <c r="N9">
        <f>AVERAGE('Raw Proportions'!N9:P9)</f>
        <v>0.10485522500902276</v>
      </c>
      <c r="O9">
        <f>AVERAGE('Raw Proportions'!O9:Q9)</f>
        <v>9.5217134274334411E-2</v>
      </c>
      <c r="P9">
        <f>AVERAGE('Raw Proportions'!P9:R9)</f>
        <v>5.916442455025079E-2</v>
      </c>
      <c r="Q9">
        <f>AVERAGE('Raw Proportions'!Q9:S9)</f>
        <v>4.8338293383969888E-2</v>
      </c>
      <c r="R9">
        <f>AVERAGE('Raw Proportions'!T9:V9)</f>
        <v>0.41896498329665671</v>
      </c>
      <c r="S9">
        <f>AVERAGE('Raw Proportions'!U9:W9)</f>
        <v>0.37908655351775861</v>
      </c>
      <c r="T9">
        <f>AVERAGE('Raw Proportions'!V9:X9)</f>
        <v>0.36030540316497489</v>
      </c>
      <c r="U9">
        <f>AVERAGE('Raw Proportions'!W9:Y9)</f>
        <v>0.33781541915216096</v>
      </c>
      <c r="V9">
        <f>AVERAGE('Raw Proportions'!X9:Z9)</f>
        <v>0.34160298358402175</v>
      </c>
      <c r="W9">
        <f>AVERAGE('Raw Proportions'!Y9:AA9)</f>
        <v>0.33786314012883617</v>
      </c>
      <c r="X9">
        <f>AVERAGE('Raw Proportions'!Z9:AB9)</f>
        <v>0.33505541267843136</v>
      </c>
      <c r="Y9">
        <f>AVERAGE('Raw Proportions'!AA9:AC9)</f>
        <v>0.29877850842934073</v>
      </c>
      <c r="Z9">
        <f>AVERAGE('Raw Proportions'!AB9:AD9)</f>
        <v>0.25561740807262046</v>
      </c>
      <c r="AA9">
        <f>AVERAGE('Raw Proportions'!AC9:AE9)</f>
        <v>0.20518522386185226</v>
      </c>
      <c r="AB9">
        <f>AVERAGE('Raw Proportions'!AD9:AF9)</f>
        <v>0.22510131569238712</v>
      </c>
      <c r="AC9">
        <f>AVERAGE('Raw Proportions'!AE9:AG9)</f>
        <v>0.20000516073487173</v>
      </c>
      <c r="AD9">
        <f>AVERAGE('Raw Proportions'!AF9:AH9)</f>
        <v>0.2582860789361327</v>
      </c>
      <c r="AE9">
        <f>AVERAGE('Raw Proportions'!AG9:AI9)</f>
        <v>0.23381789247220516</v>
      </c>
      <c r="AF9">
        <f>AVERAGE('Raw Proportions'!AH9:AJ9)</f>
        <v>0.24038887260157557</v>
      </c>
      <c r="AG9">
        <f>AVERAGE('Raw Proportions'!AI9:AK9)</f>
        <v>0.19111256046628408</v>
      </c>
      <c r="AH9">
        <f>AVERAGE('Raw Proportions'!AL9:AN9)</f>
        <v>0.2213601334259471</v>
      </c>
      <c r="AI9">
        <f>AVERAGE('Raw Proportions'!AM9:AO9)</f>
        <v>0.26697221177157998</v>
      </c>
      <c r="AJ9">
        <f>AVERAGE('Raw Proportions'!AN9:AP9)</f>
        <v>0.27536433911708053</v>
      </c>
      <c r="AK9">
        <f>AVERAGE('Raw Proportions'!AO9:AQ9)</f>
        <v>0.32448334155853203</v>
      </c>
      <c r="AL9">
        <f>AVERAGE('Raw Proportions'!AP9:AR9)</f>
        <v>0.32645980446859513</v>
      </c>
      <c r="AM9">
        <f>AVERAGE('Raw Proportions'!AQ9:AS9)</f>
        <v>0.37689597966580696</v>
      </c>
      <c r="AN9">
        <f>AVERAGE('Raw Proportions'!AR9:AT9)</f>
        <v>0.36750551181038077</v>
      </c>
      <c r="AO9">
        <f>AVERAGE('Raw Proportions'!AS9:AU9)</f>
        <v>0.39005114707234295</v>
      </c>
      <c r="AP9">
        <f>AVERAGE('Raw Proportions'!AT9:AV9)</f>
        <v>0.41869288932159082</v>
      </c>
      <c r="AQ9">
        <f>AVERAGE('Raw Proportions'!AU9:AW9)</f>
        <v>0.4235146837486467</v>
      </c>
      <c r="AR9">
        <f>AVERAGE('Raw Proportions'!AV9:AX9)</f>
        <v>0.44293482017843772</v>
      </c>
      <c r="AS9">
        <f>AVERAGE('Raw Proportions'!AW9:AY9)</f>
        <v>0.40941375192914392</v>
      </c>
      <c r="AT9">
        <f>AVERAGE('Raw Proportions'!AX9:AZ9)</f>
        <v>0.4245236569514455</v>
      </c>
      <c r="AU9">
        <f>AVERAGE('Raw Proportions'!AY9:BA9)</f>
        <v>0.43054167251529218</v>
      </c>
      <c r="AV9">
        <f>AVERAGE('Raw Proportions'!AZ9:BB9)</f>
        <v>0.52885510103839117</v>
      </c>
      <c r="AW9">
        <f>AVERAGE('Raw Proportions'!BA9:BC9)</f>
        <v>0.59228052456546221</v>
      </c>
      <c r="AX9">
        <f>AVERAGE('Raw Proportions'!BD9:BF9)</f>
        <v>0</v>
      </c>
      <c r="AY9">
        <f>AVERAGE('Raw Proportions'!BE9:BG9)</f>
        <v>0</v>
      </c>
      <c r="AZ9">
        <f>AVERAGE('Raw Proportions'!BF9:BH9)</f>
        <v>0</v>
      </c>
      <c r="BA9">
        <f>AVERAGE('Raw Proportions'!BG9:BI9)</f>
        <v>0</v>
      </c>
      <c r="BB9">
        <f>AVERAGE('Raw Proportions'!BH9:BJ9)</f>
        <v>0</v>
      </c>
      <c r="BC9">
        <f>AVERAGE('Raw Proportions'!BI9:BK9)</f>
        <v>0</v>
      </c>
      <c r="BD9">
        <f>AVERAGE('Raw Proportions'!BJ9:BL9)</f>
        <v>0</v>
      </c>
      <c r="BE9">
        <f>AVERAGE('Raw Proportions'!BK9:BM9)</f>
        <v>0</v>
      </c>
      <c r="BF9">
        <f>AVERAGE('Raw Proportions'!BL9:BN9)</f>
        <v>0</v>
      </c>
      <c r="BG9">
        <f>AVERAGE('Raw Proportions'!BM9:BO9)</f>
        <v>0</v>
      </c>
      <c r="BH9">
        <f>AVERAGE('Raw Proportions'!BN9:BP9)</f>
        <v>3.8616522856996377E-3</v>
      </c>
      <c r="BI9">
        <f>AVERAGE('Raw Proportions'!BO9:BQ9)</f>
        <v>5.2180082633796254E-2</v>
      </c>
      <c r="BJ9">
        <f>AVERAGE('Raw Proportions'!BP9:BR9)</f>
        <v>0.10145823998391156</v>
      </c>
      <c r="BK9">
        <f>AVERAGE('Raw Proportions'!BQ9:BS9)</f>
        <v>0.13192460988328833</v>
      </c>
      <c r="BL9">
        <f>AVERAGE('Raw Proportions'!BR9:BT9)</f>
        <v>0.1210949386550252</v>
      </c>
      <c r="BM9">
        <f>AVERAGE('Raw Proportions'!BS9:BU9)</f>
        <v>9.4940262420414936E-2</v>
      </c>
      <c r="BN9">
        <f>AVERAGE('Raw Proportions'!BV9:BX9)</f>
        <v>0</v>
      </c>
      <c r="BO9">
        <f>AVERAGE('Raw Proportions'!BW9:BY9)</f>
        <v>0</v>
      </c>
      <c r="BP9">
        <f>AVERAGE('Raw Proportions'!BX9:BZ9)</f>
        <v>9.8703922343423487E-5</v>
      </c>
      <c r="BQ9">
        <f>AVERAGE('Raw Proportions'!BY9:CA9)</f>
        <v>9.8703922343423487E-5</v>
      </c>
      <c r="BR9">
        <f>AVERAGE('Raw Proportions'!BZ9:CB9)</f>
        <v>9.8703922343423487E-5</v>
      </c>
      <c r="BS9">
        <f>AVERAGE('Raw Proportions'!CA9:CC9)</f>
        <v>0</v>
      </c>
      <c r="BT9">
        <f>AVERAGE('Raw Proportions'!CB9:CD9)</f>
        <v>0</v>
      </c>
      <c r="BU9">
        <f>AVERAGE('Raw Proportions'!CC9:CE9)</f>
        <v>2.5860367892966058E-3</v>
      </c>
      <c r="BV9">
        <f>AVERAGE('Raw Proportions'!CD9:CF9)</f>
        <v>4.9433291417278575E-3</v>
      </c>
      <c r="BW9">
        <f>AVERAGE('Raw Proportions'!CE9:CG9)</f>
        <v>2.3792952239528598E-2</v>
      </c>
      <c r="BX9">
        <f>AVERAGE('Raw Proportions'!CF9:CH9)</f>
        <v>2.1207027482694516E-2</v>
      </c>
      <c r="BY9">
        <f>AVERAGE('Raw Proportions'!CG9:CI9)</f>
        <v>2.0178902794132685E-2</v>
      </c>
      <c r="BZ9">
        <f>AVERAGE('Raw Proportions'!CH9:CJ9)</f>
        <v>9.5720808764083974E-3</v>
      </c>
      <c r="CA9">
        <f>AVERAGE('Raw Proportions'!CI9:CK9)</f>
        <v>9.5719688439458717E-3</v>
      </c>
      <c r="CB9">
        <f>AVERAGE('Raw Proportions'!CJ9:CL9)</f>
        <v>8.242801180076453E-3</v>
      </c>
      <c r="CC9">
        <f>AVERAGE('Raw Proportions'!CK9:CM9)</f>
        <v>0</v>
      </c>
      <c r="CD9">
        <f>AVERAGE('Raw Proportions'!CN9:CP9)</f>
        <v>0</v>
      </c>
      <c r="CE9">
        <f>AVERAGE('Raw Proportions'!CO9:CQ9)</f>
        <v>0</v>
      </c>
      <c r="CF9">
        <f>AVERAGE('Raw Proportions'!CP9:CR9)</f>
        <v>0</v>
      </c>
      <c r="CG9">
        <f>AVERAGE('Raw Proportions'!CQ9:CS9)</f>
        <v>0</v>
      </c>
      <c r="CH9">
        <f>AVERAGE('Raw Proportions'!CR9:CT9)</f>
        <v>0</v>
      </c>
      <c r="CI9">
        <f>AVERAGE('Raw Proportions'!CS9:CU9)</f>
        <v>0</v>
      </c>
      <c r="CJ9">
        <f>AVERAGE('Raw Proportions'!CT9:CV9)</f>
        <v>0</v>
      </c>
      <c r="CK9">
        <f>AVERAGE('Raw Proportions'!CU9:CW9)</f>
        <v>0</v>
      </c>
      <c r="CL9">
        <f>AVERAGE('Raw Proportions'!CV9:CX9)</f>
        <v>0</v>
      </c>
      <c r="CM9">
        <f>AVERAGE('Raw Proportions'!CW9:CY9)</f>
        <v>0</v>
      </c>
      <c r="CN9">
        <f>AVERAGE('Raw Proportions'!CX9:CZ9)</f>
        <v>0</v>
      </c>
      <c r="CO9">
        <f>AVERAGE('Raw Proportions'!CY9:DA9)</f>
        <v>3.8569616104914256E-6</v>
      </c>
      <c r="CP9">
        <f>AVERAGE('Raw Proportions'!CZ9:DB9)</f>
        <v>6.1830123544582046E-6</v>
      </c>
      <c r="CQ9">
        <f>AVERAGE('Raw Proportions'!DA9:DC9)</f>
        <v>9.7484889078219375E-6</v>
      </c>
      <c r="CR9">
        <f>AVERAGE('Raw Proportions'!DB9:DD9)</f>
        <v>5.8915272973305127E-6</v>
      </c>
      <c r="CS9">
        <f>AVERAGE('Raw Proportions'!DC9:DE9)</f>
        <v>3.5654765533637324E-6</v>
      </c>
      <c r="CT9">
        <f>AVERAGE('Raw Proportions'!DF9:DH9)</f>
        <v>0</v>
      </c>
      <c r="CU9">
        <f>AVERAGE('Raw Proportions'!DG9:DI9)</f>
        <v>0</v>
      </c>
      <c r="CV9">
        <f>AVERAGE('Raw Proportions'!DH9:DJ9)</f>
        <v>0</v>
      </c>
      <c r="CW9">
        <f>AVERAGE('Raw Proportions'!DI9:DK9)</f>
        <v>0</v>
      </c>
      <c r="CX9">
        <f>AVERAGE('Raw Proportions'!DJ9:DL9)</f>
        <v>0</v>
      </c>
      <c r="CY9">
        <f>AVERAGE('Raw Proportions'!DK9:DM9)</f>
        <v>0</v>
      </c>
      <c r="CZ9">
        <f>AVERAGE('Raw Proportions'!DL9:DN9)</f>
        <v>0</v>
      </c>
      <c r="DA9">
        <f>AVERAGE('Raw Proportions'!DM9:DO9)</f>
        <v>1.1323686700550577E-2</v>
      </c>
      <c r="DB9">
        <f>AVERAGE('Raw Proportions'!DN9:DP9)</f>
        <v>2.4623529653594253E-2</v>
      </c>
      <c r="DC9">
        <f>AVERAGE('Raw Proportions'!DO9:DQ9)</f>
        <v>7.1154335834340041E-2</v>
      </c>
      <c r="DD9">
        <f>AVERAGE('Raw Proportions'!DP9:DR9)</f>
        <v>6.9103442685115563E-2</v>
      </c>
      <c r="DE9">
        <f>AVERAGE('Raw Proportions'!DQ9:DS9)</f>
        <v>7.682402793220143E-2</v>
      </c>
      <c r="DF9">
        <f>AVERAGE('Raw Proportions'!DR9:DT9)</f>
        <v>3.5792940647094075E-2</v>
      </c>
      <c r="DG9">
        <f>AVERAGE('Raw Proportions'!DS9:DU9)</f>
        <v>3.5608879910904334E-2</v>
      </c>
      <c r="DH9">
        <f>AVERAGE('Raw Proportions'!DT9:DV9)</f>
        <v>2.4764502772241032E-2</v>
      </c>
      <c r="DI9">
        <f>AVERAGE('Raw Proportions'!DU9:DW9)</f>
        <v>2.8812168404239339E-2</v>
      </c>
      <c r="DJ9">
        <f>AVERAGE('Raw Proportions'!DX9:DZ9)</f>
        <v>1.8019083689602606E-2</v>
      </c>
      <c r="DK9">
        <f>AVERAGE('Raw Proportions'!DY9:EA9)</f>
        <v>1.8019083689602606E-2</v>
      </c>
      <c r="DL9">
        <f>AVERAGE('Raw Proportions'!DZ9:EB9)</f>
        <v>2.4959700976031628E-2</v>
      </c>
      <c r="DM9">
        <f>AVERAGE('Raw Proportions'!EA9:EC9)</f>
        <v>3.20917267419722E-2</v>
      </c>
      <c r="DN9">
        <f>AVERAGE('Raw Proportions'!EB9:ED9)</f>
        <v>3.9634601926289606E-2</v>
      </c>
      <c r="DO9">
        <f>AVERAGE('Raw Proportions'!EC9:EE9)</f>
        <v>3.367545524048942E-2</v>
      </c>
      <c r="DP9">
        <f>AVERAGE('Raw Proportions'!ED9:EF9)</f>
        <v>4.0020074723979761E-2</v>
      </c>
      <c r="DQ9">
        <f>AVERAGE('Raw Proportions'!EE9:EG9)</f>
        <v>4.4075064781767731E-2</v>
      </c>
      <c r="DR9">
        <f>AVERAGE('Raw Proportions'!EF9:EH9)</f>
        <v>3.7774565985908608E-2</v>
      </c>
      <c r="DS9">
        <f>AVERAGE('Raw Proportions'!EG9:EI9)</f>
        <v>3.7546563075938212E-2</v>
      </c>
      <c r="DT9">
        <f>AVERAGE('Raw Proportions'!EH9:EJ9)</f>
        <v>4.0826955624476913E-2</v>
      </c>
      <c r="DU9">
        <f>AVERAGE('Raw Proportions'!EI9:EK9)</f>
        <v>4.0451125026400227E-2</v>
      </c>
      <c r="DV9">
        <f>AVERAGE('Raw Proportions'!EJ9:EL9)</f>
        <v>1.2617927725305457E-2</v>
      </c>
      <c r="DW9">
        <f>AVERAGE('Raw Proportions'!EK9:EM9)</f>
        <v>-2.2603300653386261E-3</v>
      </c>
      <c r="DX9">
        <f>AVERAGE('Raw Proportions'!EL9:EN9)</f>
        <v>-1.4584554961634256E-2</v>
      </c>
      <c r="DY9">
        <f>AVERAGE('Raw Proportions'!EM9:EO9)</f>
        <v>0</v>
      </c>
      <c r="DZ9">
        <f>AVERAGE('Raw Proportions'!EP9:ER9)</f>
        <v>0</v>
      </c>
      <c r="EA9">
        <f>AVERAGE('Raw Proportions'!EQ9:ES9)</f>
        <v>0</v>
      </c>
      <c r="EB9">
        <f>AVERAGE('Raw Proportions'!ER9:ET9)</f>
        <v>0</v>
      </c>
      <c r="EC9">
        <f>AVERAGE('Raw Proportions'!ES9:EU9)</f>
        <v>0</v>
      </c>
      <c r="ED9">
        <f>AVERAGE('Raw Proportions'!ET9:EV9)</f>
        <v>0</v>
      </c>
      <c r="EE9">
        <f>AVERAGE('Raw Proportions'!EU9:EW9)</f>
        <v>0</v>
      </c>
      <c r="EF9">
        <f>AVERAGE('Raw Proportions'!EV9:EX9)</f>
        <v>0</v>
      </c>
      <c r="EG9">
        <f>AVERAGE('Raw Proportions'!EW9:EY9)</f>
        <v>0</v>
      </c>
      <c r="EH9">
        <f>AVERAGE('Raw Proportions'!EX9:EZ9)</f>
        <v>0</v>
      </c>
      <c r="EI9">
        <f>AVERAGE('Raw Proportions'!EY9:FA9)</f>
        <v>0</v>
      </c>
      <c r="EJ9">
        <f>AVERAGE('Raw Proportions'!EZ9:FB9)</f>
        <v>0</v>
      </c>
      <c r="EK9">
        <f>AVERAGE('Raw Proportions'!FA9:FC9)</f>
        <v>0</v>
      </c>
      <c r="EL9">
        <f>AVERAGE('Raw Proportions'!FB9:FD9)</f>
        <v>0</v>
      </c>
      <c r="EM9">
        <f>AVERAGE('Raw Proportions'!FC9:FE9)</f>
        <v>0</v>
      </c>
      <c r="EN9">
        <f>AVERAGE('Raw Proportions'!FD9:FF9)</f>
        <v>0</v>
      </c>
      <c r="EO9">
        <f>AVERAGE('Raw Proportions'!FE9:FG9)</f>
        <v>0</v>
      </c>
      <c r="EP9">
        <f>AVERAGE('Raw Proportions'!FH9:FJ9)</f>
        <v>0.18505995175119602</v>
      </c>
      <c r="EQ9">
        <f>AVERAGE('Raw Proportions'!FI9:FK9)</f>
        <v>0.17243459393763427</v>
      </c>
      <c r="ER9">
        <f>AVERAGE('Raw Proportions'!FJ9:FL9)</f>
        <v>0.17855598518182159</v>
      </c>
      <c r="ES9">
        <f>AVERAGE('Raw Proportions'!FK9:FM9)</f>
        <v>0.19077725223650477</v>
      </c>
      <c r="ET9">
        <f>AVERAGE('Raw Proportions'!FL9:FN9)</f>
        <v>0.20044564469244733</v>
      </c>
      <c r="EU9">
        <f>AVERAGE('Raw Proportions'!FM9:FO9)</f>
        <v>0.17760178356254794</v>
      </c>
      <c r="EV9">
        <f>AVERAGE('Raw Proportions'!FN9:FP9)</f>
        <v>0.17935573770132138</v>
      </c>
      <c r="EW9">
        <f>AVERAGE('Raw Proportions'!FO9:FQ9)</f>
        <v>0.17399296466870165</v>
      </c>
      <c r="EX9">
        <f>AVERAGE('Raw Proportions'!FP9:FR9)</f>
        <v>0.17989855332965565</v>
      </c>
      <c r="EY9">
        <f>AVERAGE('Raw Proportions'!FQ9:FS9)</f>
        <v>0.17543120780959376</v>
      </c>
      <c r="EZ9">
        <f>AVERAGE('Raw Proportions'!FR9:FT9)</f>
        <v>0.12021581143601164</v>
      </c>
      <c r="FA9">
        <f>AVERAGE('Raw Proportions'!FS9:FU9)</f>
        <v>0.1092072699110766</v>
      </c>
      <c r="FB9">
        <f>AVERAGE('Raw Proportions'!FT9:FV9)</f>
        <v>5.288766685832505E-2</v>
      </c>
      <c r="FC9">
        <f>AVERAGE('Raw Proportions'!FU9:FW9)</f>
        <v>6.5568423676460499E-2</v>
      </c>
      <c r="FD9">
        <f>AVERAGE('Raw Proportions'!FV9:FX9)</f>
        <v>3.2068022636776737E-2</v>
      </c>
      <c r="FE9">
        <f>AVERAGE('Raw Proportions'!FW9:FY9)</f>
        <v>4.4512625283076208E-2</v>
      </c>
    </row>
    <row r="10" spans="1:161" x14ac:dyDescent="0.2">
      <c r="A10" t="str">
        <f>'1997_totals_newvars'!A10</f>
        <v>DIST.OF COLUMBIA</v>
      </c>
      <c r="B10">
        <f>AVERAGE('Raw Proportions'!B10:D10)</f>
        <v>8.7950890980068766E-2</v>
      </c>
      <c r="C10">
        <f>AVERAGE('Raw Proportions'!C10:E10)</f>
        <v>9.6185342923637077E-2</v>
      </c>
      <c r="D10">
        <f>AVERAGE('Raw Proportions'!D10:F10)</f>
        <v>9.5580052925711034E-2</v>
      </c>
      <c r="E10">
        <f>AVERAGE('Raw Proportions'!E10:G10)</f>
        <v>9.7510494300645109E-2</v>
      </c>
      <c r="F10">
        <f>AVERAGE('Raw Proportions'!F10:H10)</f>
        <v>8.7113053494455125E-2</v>
      </c>
      <c r="G10">
        <f>AVERAGE('Raw Proportions'!G10:I10)</f>
        <v>8.6961626891001717E-2</v>
      </c>
      <c r="H10">
        <f>AVERAGE('Raw Proportions'!H10:J10)</f>
        <v>8.7132738098854967E-2</v>
      </c>
      <c r="I10">
        <f>AVERAGE('Raw Proportions'!I10:K10)</f>
        <v>8.6046392159915316E-2</v>
      </c>
      <c r="J10">
        <f>AVERAGE('Raw Proportions'!J10:L10)</f>
        <v>9.568598406178129E-2</v>
      </c>
      <c r="K10">
        <f>AVERAGE('Raw Proportions'!K10:M10)</f>
        <v>0.10475711298157336</v>
      </c>
      <c r="L10">
        <f>AVERAGE('Raw Proportions'!L10:N10)</f>
        <v>9.9979224259149568E-2</v>
      </c>
      <c r="M10">
        <f>AVERAGE('Raw Proportions'!M10:O10)</f>
        <v>7.2097283278811E-2</v>
      </c>
      <c r="N10">
        <f>AVERAGE('Raw Proportions'!N10:P10)</f>
        <v>4.5419837903859117E-2</v>
      </c>
      <c r="O10">
        <f>AVERAGE('Raw Proportions'!O10:Q10)</f>
        <v>3.6736674586053474E-2</v>
      </c>
      <c r="P10">
        <f>AVERAGE('Raw Proportions'!P10:R10)</f>
        <v>3.4466771511932254E-2</v>
      </c>
      <c r="Q10">
        <f>AVERAGE('Raw Proportions'!Q10:S10)</f>
        <v>3.5040790063241851E-2</v>
      </c>
      <c r="R10">
        <f>AVERAGE('Raw Proportions'!T10:V10)</f>
        <v>0.61274598369572986</v>
      </c>
      <c r="S10">
        <f>AVERAGE('Raw Proportions'!U10:W10)</f>
        <v>0.49949723896035153</v>
      </c>
      <c r="T10">
        <f>AVERAGE('Raw Proportions'!V10:X10)</f>
        <v>0.41393778210474447</v>
      </c>
      <c r="U10">
        <f>AVERAGE('Raw Proportions'!W10:Y10)</f>
        <v>0.3446027648408363</v>
      </c>
      <c r="V10">
        <f>AVERAGE('Raw Proportions'!X10:Z10)</f>
        <v>0.33386026832638221</v>
      </c>
      <c r="W10">
        <f>AVERAGE('Raw Proportions'!Y10:AA10)</f>
        <v>0.33706752152122132</v>
      </c>
      <c r="X10">
        <f>AVERAGE('Raw Proportions'!Z10:AB10)</f>
        <v>0.36466086106272383</v>
      </c>
      <c r="Y10">
        <f>AVERAGE('Raw Proportions'!AA10:AC10)</f>
        <v>0.34132169075769153</v>
      </c>
      <c r="Z10">
        <f>AVERAGE('Raw Proportions'!AB10:AD10)</f>
        <v>0.25601672098083461</v>
      </c>
      <c r="AA10">
        <f>AVERAGE('Raw Proportions'!AC10:AE10)</f>
        <v>0.17550108749758767</v>
      </c>
      <c r="AB10">
        <f>AVERAGE('Raw Proportions'!AD10:AF10)</f>
        <v>0.12249162001516407</v>
      </c>
      <c r="AC10">
        <f>AVERAGE('Raw Proportions'!AE10:AG10)</f>
        <v>0.15569271882952176</v>
      </c>
      <c r="AD10">
        <f>AVERAGE('Raw Proportions'!AF10:AH10)</f>
        <v>0.20064008072722103</v>
      </c>
      <c r="AE10">
        <f>AVERAGE('Raw Proportions'!AG10:AI10)</f>
        <v>0.22609778230934988</v>
      </c>
      <c r="AF10">
        <f>AVERAGE('Raw Proportions'!AH10:AJ10)</f>
        <v>0.23421415857155348</v>
      </c>
      <c r="AG10">
        <f>AVERAGE('Raw Proportions'!AI10:AK10)</f>
        <v>0.22198785275137281</v>
      </c>
      <c r="AH10">
        <f>AVERAGE('Raw Proportions'!AL10:AN10)</f>
        <v>0.17066624194477628</v>
      </c>
      <c r="AI10">
        <f>AVERAGE('Raw Proportions'!AM10:AO10)</f>
        <v>0.22701570473368018</v>
      </c>
      <c r="AJ10">
        <f>AVERAGE('Raw Proportions'!AN10:AP10)</f>
        <v>0.30057614969040913</v>
      </c>
      <c r="AK10">
        <f>AVERAGE('Raw Proportions'!AO10:AQ10)</f>
        <v>0.31995135824964155</v>
      </c>
      <c r="AL10">
        <f>AVERAGE('Raw Proportions'!AP10:AR10)</f>
        <v>0.33051062332233366</v>
      </c>
      <c r="AM10">
        <f>AVERAGE('Raw Proportions'!AQ10:AS10)</f>
        <v>0.32809966842916061</v>
      </c>
      <c r="AN10">
        <f>AVERAGE('Raw Proportions'!AR10:AT10)</f>
        <v>0.32315701810906378</v>
      </c>
      <c r="AO10">
        <f>AVERAGE('Raw Proportions'!AS10:AU10)</f>
        <v>0.34092245276412997</v>
      </c>
      <c r="AP10">
        <f>AVERAGE('Raw Proportions'!AT10:AV10)</f>
        <v>0.36030107751028728</v>
      </c>
      <c r="AQ10">
        <f>AVERAGE('Raw Proportions'!AU10:AW10)</f>
        <v>0.3684646437101165</v>
      </c>
      <c r="AR10">
        <f>AVERAGE('Raw Proportions'!AV10:AX10)</f>
        <v>0.39659827070268666</v>
      </c>
      <c r="AS10">
        <f>AVERAGE('Raw Proportions'!AW10:AY10)</f>
        <v>0.36094356889995982</v>
      </c>
      <c r="AT10">
        <f>AVERAGE('Raw Proportions'!AX10:AZ10)</f>
        <v>0.33324224689205434</v>
      </c>
      <c r="AU10">
        <f>AVERAGE('Raw Proportions'!AY10:BA10)</f>
        <v>0.2876107010880582</v>
      </c>
      <c r="AV10">
        <f>AVERAGE('Raw Proportions'!AZ10:BB10)</f>
        <v>0.29696640718153616</v>
      </c>
      <c r="AW10">
        <f>AVERAGE('Raw Proportions'!BA10:BC10)</f>
        <v>0.27855342976718894</v>
      </c>
      <c r="AX10">
        <f>AVERAGE('Raw Proportions'!BD10:BF10)</f>
        <v>3.2109869090562466E-2</v>
      </c>
      <c r="AY10">
        <f>AVERAGE('Raw Proportions'!BE10:BG10)</f>
        <v>3.3251639824956304E-2</v>
      </c>
      <c r="AZ10">
        <f>AVERAGE('Raw Proportions'!BF10:BH10)</f>
        <v>1.3542173857803758E-2</v>
      </c>
      <c r="BA10">
        <f>AVERAGE('Raw Proportions'!BG10:BI10)</f>
        <v>2.1503199003351858E-2</v>
      </c>
      <c r="BB10">
        <f>AVERAGE('Raw Proportions'!BH10:BJ10)</f>
        <v>4.1926492115766149E-2</v>
      </c>
      <c r="BC10">
        <f>AVERAGE('Raw Proportions'!BI10:BK10)</f>
        <v>5.2208977978484616E-2</v>
      </c>
      <c r="BD10">
        <f>AVERAGE('Raw Proportions'!BJ10:BL10)</f>
        <v>6.4133554140235055E-2</v>
      </c>
      <c r="BE10">
        <f>AVERAGE('Raw Proportions'!BK10:BM10)</f>
        <v>6.5026092957194581E-2</v>
      </c>
      <c r="BF10">
        <f>AVERAGE('Raw Proportions'!BL10:BN10)</f>
        <v>7.5192161107868624E-2</v>
      </c>
      <c r="BG10">
        <f>AVERAGE('Raw Proportions'!BM10:BO10)</f>
        <v>8.6367789467092768E-2</v>
      </c>
      <c r="BH10">
        <f>AVERAGE('Raw Proportions'!BN10:BP10)</f>
        <v>9.9324574299093582E-2</v>
      </c>
      <c r="BI10">
        <f>AVERAGE('Raw Proportions'!BO10:BQ10)</f>
        <v>0.12079606980694076</v>
      </c>
      <c r="BJ10">
        <f>AVERAGE('Raw Proportions'!BP10:BR10)</f>
        <v>0.11696218607522653</v>
      </c>
      <c r="BK10">
        <f>AVERAGE('Raw Proportions'!BQ10:BS10)</f>
        <v>0.14270709287687536</v>
      </c>
      <c r="BL10">
        <f>AVERAGE('Raw Proportions'!BR10:BT10)</f>
        <v>0.14049001326269162</v>
      </c>
      <c r="BM10">
        <f>AVERAGE('Raw Proportions'!BS10:BU10)</f>
        <v>0.18700258415305449</v>
      </c>
      <c r="BN10">
        <f>AVERAGE('Raw Proportions'!BV10:BX10)</f>
        <v>0</v>
      </c>
      <c r="BO10">
        <f>AVERAGE('Raw Proportions'!BW10:BY10)</f>
        <v>2.1844270105914304E-2</v>
      </c>
      <c r="BP10">
        <f>AVERAGE('Raw Proportions'!BX10:BZ10)</f>
        <v>4.3149381354296489E-2</v>
      </c>
      <c r="BQ10">
        <f>AVERAGE('Raw Proportions'!BY10:CA10)</f>
        <v>6.8642348725712787E-2</v>
      </c>
      <c r="BR10">
        <f>AVERAGE('Raw Proportions'!BZ10:CB10)</f>
        <v>5.0026066527356715E-2</v>
      </c>
      <c r="BS10">
        <f>AVERAGE('Raw Proportions'!CA10:CC10)</f>
        <v>3.9423800220227963E-2</v>
      </c>
      <c r="BT10">
        <f>AVERAGE('Raw Proportions'!CB10:CD10)</f>
        <v>1.9181470136183178E-2</v>
      </c>
      <c r="BU10">
        <f>AVERAGE('Raw Proportions'!CC10:CE10)</f>
        <v>3.7069935765190742E-2</v>
      </c>
      <c r="BV10">
        <f>AVERAGE('Raw Proportions'!CD10:CF10)</f>
        <v>5.424093000755064E-2</v>
      </c>
      <c r="BW10">
        <f>AVERAGE('Raw Proportions'!CE10:CG10)</f>
        <v>7.2805110803178155E-2</v>
      </c>
      <c r="BX10">
        <f>AVERAGE('Raw Proportions'!CF10:CH10)</f>
        <v>7.4255517395639112E-2</v>
      </c>
      <c r="BY10">
        <f>AVERAGE('Raw Proportions'!CG10:CI10)</f>
        <v>6.2475208826072048E-2</v>
      </c>
      <c r="BZ10">
        <f>AVERAGE('Raw Proportions'!CH10:CJ10)</f>
        <v>5.3689921799851881E-2</v>
      </c>
      <c r="CA10">
        <f>AVERAGE('Raw Proportions'!CI10:CK10)</f>
        <v>4.1790157191277925E-2</v>
      </c>
      <c r="CB10">
        <f>AVERAGE('Raw Proportions'!CJ10:CL10)</f>
        <v>2.8800686939077811E-2</v>
      </c>
      <c r="CC10">
        <f>AVERAGE('Raw Proportions'!CK10:CM10)</f>
        <v>1.5578608079787051E-2</v>
      </c>
      <c r="CD10">
        <f>AVERAGE('Raw Proportions'!CN10:CP10)</f>
        <v>0</v>
      </c>
      <c r="CE10">
        <f>AVERAGE('Raw Proportions'!CO10:CQ10)</f>
        <v>0</v>
      </c>
      <c r="CF10">
        <f>AVERAGE('Raw Proportions'!CP10:CR10)</f>
        <v>0</v>
      </c>
      <c r="CG10">
        <f>AVERAGE('Raw Proportions'!CQ10:CS10)</f>
        <v>0</v>
      </c>
      <c r="CH10">
        <f>AVERAGE('Raw Proportions'!CR10:CT10)</f>
        <v>0</v>
      </c>
      <c r="CI10">
        <f>AVERAGE('Raw Proportions'!CS10:CU10)</f>
        <v>0</v>
      </c>
      <c r="CJ10">
        <f>AVERAGE('Raw Proportions'!CT10:CV10)</f>
        <v>0</v>
      </c>
      <c r="CK10">
        <f>AVERAGE('Raw Proportions'!CU10:CW10)</f>
        <v>0</v>
      </c>
      <c r="CL10">
        <f>AVERAGE('Raw Proportions'!CV10:CX10)</f>
        <v>0</v>
      </c>
      <c r="CM10">
        <f>AVERAGE('Raw Proportions'!CW10:CY10)</f>
        <v>0</v>
      </c>
      <c r="CN10">
        <f>AVERAGE('Raw Proportions'!CX10:CZ10)</f>
        <v>0</v>
      </c>
      <c r="CO10">
        <f>AVERAGE('Raw Proportions'!CY10:DA10)</f>
        <v>0</v>
      </c>
      <c r="CP10">
        <f>AVERAGE('Raw Proportions'!CZ10:DB10)</f>
        <v>2.0304008024711329E-2</v>
      </c>
      <c r="CQ10">
        <f>AVERAGE('Raw Proportions'!DA10:DC10)</f>
        <v>2.0304008024711329E-2</v>
      </c>
      <c r="CR10">
        <f>AVERAGE('Raw Proportions'!DB10:DD10)</f>
        <v>2.0304008024711329E-2</v>
      </c>
      <c r="CS10">
        <f>AVERAGE('Raw Proportions'!DC10:DE10)</f>
        <v>0</v>
      </c>
      <c r="CT10">
        <f>AVERAGE('Raw Proportions'!DF10:DH10)</f>
        <v>0</v>
      </c>
      <c r="CU10">
        <f>AVERAGE('Raw Proportions'!DG10:DI10)</f>
        <v>0</v>
      </c>
      <c r="CV10">
        <f>AVERAGE('Raw Proportions'!DH10:DJ10)</f>
        <v>0</v>
      </c>
      <c r="CW10">
        <f>AVERAGE('Raw Proportions'!DI10:DK10)</f>
        <v>0</v>
      </c>
      <c r="CX10">
        <f>AVERAGE('Raw Proportions'!DJ10:DL10)</f>
        <v>0</v>
      </c>
      <c r="CY10">
        <f>AVERAGE('Raw Proportions'!DK10:DM10)</f>
        <v>0</v>
      </c>
      <c r="CZ10">
        <f>AVERAGE('Raw Proportions'!DL10:DN10)</f>
        <v>0</v>
      </c>
      <c r="DA10">
        <f>AVERAGE('Raw Proportions'!DM10:DO10)</f>
        <v>0</v>
      </c>
      <c r="DB10">
        <f>AVERAGE('Raw Proportions'!DN10:DP10)</f>
        <v>0</v>
      </c>
      <c r="DC10">
        <f>AVERAGE('Raw Proportions'!DO10:DQ10)</f>
        <v>0</v>
      </c>
      <c r="DD10">
        <f>AVERAGE('Raw Proportions'!DP10:DR10)</f>
        <v>0</v>
      </c>
      <c r="DE10">
        <f>AVERAGE('Raw Proportions'!DQ10:DS10)</f>
        <v>2.9611121711884156E-2</v>
      </c>
      <c r="DF10">
        <f>AVERAGE('Raw Proportions'!DR10:DT10)</f>
        <v>5.2648557473584857E-2</v>
      </c>
      <c r="DG10">
        <f>AVERAGE('Raw Proportions'!DS10:DU10)</f>
        <v>6.1620739486462794E-2</v>
      </c>
      <c r="DH10">
        <f>AVERAGE('Raw Proportions'!DT10:DV10)</f>
        <v>5.283794996741218E-2</v>
      </c>
      <c r="DI10">
        <f>AVERAGE('Raw Proportions'!DU10:DW10)</f>
        <v>5.1614573805865947E-2</v>
      </c>
      <c r="DJ10">
        <f>AVERAGE('Raw Proportions'!DX10:DZ10)</f>
        <v>1.9081770621506393E-2</v>
      </c>
      <c r="DK10">
        <f>AVERAGE('Raw Proportions'!DY10:EA10)</f>
        <v>3.5770951148821818E-2</v>
      </c>
      <c r="DL10">
        <f>AVERAGE('Raw Proportions'!DZ10:EB10)</f>
        <v>4.2681589965750145E-2</v>
      </c>
      <c r="DM10">
        <f>AVERAGE('Raw Proportions'!EA10:EC10)</f>
        <v>2.9264709391389126E-2</v>
      </c>
      <c r="DN10">
        <f>AVERAGE('Raw Proportions'!EB10:ED10)</f>
        <v>1.9524330966667367E-2</v>
      </c>
      <c r="DO10">
        <f>AVERAGE('Raw Proportions'!EC10:EE10)</f>
        <v>1.9428420889652968E-2</v>
      </c>
      <c r="DP10">
        <f>AVERAGE('Raw Proportions'!ED10:EF10)</f>
        <v>2.1063316190054675E-2</v>
      </c>
      <c r="DQ10">
        <f>AVERAGE('Raw Proportions'!EE10:EG10)</f>
        <v>2.0284042780116925E-2</v>
      </c>
      <c r="DR10">
        <f>AVERAGE('Raw Proportions'!EF10:EH10)</f>
        <v>2.1104212599348735E-2</v>
      </c>
      <c r="DS10">
        <f>AVERAGE('Raw Proportions'!EG10:EI10)</f>
        <v>2.1767128718441015E-2</v>
      </c>
      <c r="DT10">
        <f>AVERAGE('Raw Proportions'!EH10:EJ10)</f>
        <v>2.3041576444298661E-2</v>
      </c>
      <c r="DU10">
        <f>AVERAGE('Raw Proportions'!EI10:EK10)</f>
        <v>2.0548238309278426E-2</v>
      </c>
      <c r="DV10">
        <f>AVERAGE('Raw Proportions'!EJ10:EL10)</f>
        <v>1.77546759340102E-2</v>
      </c>
      <c r="DW10">
        <f>AVERAGE('Raw Proportions'!EK10:EM10)</f>
        <v>1.7835901505803872E-2</v>
      </c>
      <c r="DX10">
        <f>AVERAGE('Raw Proportions'!EL10:EN10)</f>
        <v>1.7865005711459585E-2</v>
      </c>
      <c r="DY10">
        <f>AVERAGE('Raw Proportions'!EM10:EO10)</f>
        <v>1.7656740075498927E-2</v>
      </c>
      <c r="DZ10">
        <f>AVERAGE('Raw Proportions'!EP10:ER10)</f>
        <v>0</v>
      </c>
      <c r="EA10">
        <f>AVERAGE('Raw Proportions'!EQ10:ES10)</f>
        <v>0</v>
      </c>
      <c r="EB10">
        <f>AVERAGE('Raw Proportions'!ER10:ET10)</f>
        <v>0</v>
      </c>
      <c r="EC10">
        <f>AVERAGE('Raw Proportions'!ES10:EU10)</f>
        <v>0</v>
      </c>
      <c r="ED10">
        <f>AVERAGE('Raw Proportions'!ET10:EV10)</f>
        <v>0</v>
      </c>
      <c r="EE10">
        <f>AVERAGE('Raw Proportions'!EU10:EW10)</f>
        <v>0</v>
      </c>
      <c r="EF10">
        <f>AVERAGE('Raw Proportions'!EV10:EX10)</f>
        <v>0</v>
      </c>
      <c r="EG10">
        <f>AVERAGE('Raw Proportions'!EW10:EY10)</f>
        <v>0</v>
      </c>
      <c r="EH10">
        <f>AVERAGE('Raw Proportions'!EX10:EZ10)</f>
        <v>2.7615554584839979E-2</v>
      </c>
      <c r="EI10">
        <f>AVERAGE('Raw Proportions'!EY10:FA10)</f>
        <v>5.9719796572669487E-2</v>
      </c>
      <c r="EJ10">
        <f>AVERAGE('Raw Proportions'!EZ10:FB10)</f>
        <v>6.7104879985640478E-2</v>
      </c>
      <c r="EK10">
        <f>AVERAGE('Raw Proportions'!FA10:FC10)</f>
        <v>6.8142806064369968E-2</v>
      </c>
      <c r="EL10">
        <f>AVERAGE('Raw Proportions'!FB10:FD10)</f>
        <v>5.5766424203684349E-2</v>
      </c>
      <c r="EM10">
        <f>AVERAGE('Raw Proportions'!FC10:FE10)</f>
        <v>7.7060306799043451E-2</v>
      </c>
      <c r="EN10">
        <f>AVERAGE('Raw Proportions'!FD10:FF10)</f>
        <v>6.8112518467583164E-2</v>
      </c>
      <c r="EO10">
        <f>AVERAGE('Raw Proportions'!FE10:FG10)</f>
        <v>7.3592880238464442E-2</v>
      </c>
      <c r="EP10">
        <f>AVERAGE('Raw Proportions'!FH10:FJ10)</f>
        <v>7.7445243667356181E-2</v>
      </c>
      <c r="EQ10">
        <f>AVERAGE('Raw Proportions'!FI10:FK10)</f>
        <v>8.6434852302638795E-2</v>
      </c>
      <c r="ER10">
        <f>AVERAGE('Raw Proportions'!FJ10:FL10)</f>
        <v>9.0532870101284968E-2</v>
      </c>
      <c r="ES10">
        <f>AVERAGE('Raw Proportions'!FK10:FM10)</f>
        <v>0.11852512548842331</v>
      </c>
      <c r="ET10">
        <f>AVERAGE('Raw Proportions'!FL10:FN10)</f>
        <v>0.13703916524703871</v>
      </c>
      <c r="EU10">
        <f>AVERAGE('Raw Proportions'!FM10:FO10)</f>
        <v>0.13680998407025077</v>
      </c>
      <c r="EV10">
        <f>AVERAGE('Raw Proportions'!FN10:FP10)</f>
        <v>0.1206710422628845</v>
      </c>
      <c r="EW10">
        <f>AVERAGE('Raw Proportions'!FO10:FQ10)</f>
        <v>0.10932939281576086</v>
      </c>
      <c r="EX10">
        <f>AVERAGE('Raw Proportions'!FP10:FR10)</f>
        <v>0.10984335914748879</v>
      </c>
      <c r="EY10">
        <f>AVERAGE('Raw Proportions'!FQ10:FS10)</f>
        <v>0.11061733024934101</v>
      </c>
      <c r="EZ10">
        <f>AVERAGE('Raw Proportions'!FR10:FT10)</f>
        <v>0.11720433689832786</v>
      </c>
      <c r="FA10">
        <f>AVERAGE('Raw Proportions'!FS10:FU10)</f>
        <v>0.10969298427316204</v>
      </c>
      <c r="FB10">
        <f>AVERAGE('Raw Proportions'!FT10:FV10)</f>
        <v>0.10357206096579641</v>
      </c>
      <c r="FC10">
        <f>AVERAGE('Raw Proportions'!FU10:FW10)</f>
        <v>8.8236636132363766E-2</v>
      </c>
      <c r="FD10">
        <f>AVERAGE('Raw Proportions'!FV10:FX10)</f>
        <v>0.10594248036204242</v>
      </c>
      <c r="FE10">
        <f>AVERAGE('Raw Proportions'!FW10:FY10)</f>
        <v>0.11897254106552553</v>
      </c>
    </row>
    <row r="11" spans="1:161" x14ac:dyDescent="0.2">
      <c r="A11" t="str">
        <f>'1997_totals_newvars'!A11</f>
        <v>FLORIDA</v>
      </c>
      <c r="B11">
        <f>AVERAGE('Raw Proportions'!B11:D11)</f>
        <v>6.5077752218854923E-2</v>
      </c>
      <c r="C11">
        <f>AVERAGE('Raw Proportions'!C11:E11)</f>
        <v>8.5960997518243779E-2</v>
      </c>
      <c r="D11">
        <f>AVERAGE('Raw Proportions'!D11:F11)</f>
        <v>8.4093982627369682E-2</v>
      </c>
      <c r="E11">
        <f>AVERAGE('Raw Proportions'!E11:G11)</f>
        <v>8.2577845580585493E-2</v>
      </c>
      <c r="F11">
        <f>AVERAGE('Raw Proportions'!F11:H11)</f>
        <v>6.6544062133313625E-2</v>
      </c>
      <c r="G11">
        <f>AVERAGE('Raw Proportions'!G11:I11)</f>
        <v>6.54735262606089E-2</v>
      </c>
      <c r="H11">
        <f>AVERAGE('Raw Proportions'!H11:J11)</f>
        <v>6.8299597666520287E-2</v>
      </c>
      <c r="I11">
        <f>AVERAGE('Raw Proportions'!I11:K11)</f>
        <v>7.4108324400844555E-2</v>
      </c>
      <c r="J11">
        <f>AVERAGE('Raw Proportions'!J11:L11)</f>
        <v>5.4287466741066825E-2</v>
      </c>
      <c r="K11">
        <f>AVERAGE('Raw Proportions'!K11:M11)</f>
        <v>3.8781846876036981E-2</v>
      </c>
      <c r="L11">
        <f>AVERAGE('Raw Proportions'!L11:N11)</f>
        <v>2.7873830228385899E-2</v>
      </c>
      <c r="M11">
        <f>AVERAGE('Raw Proportions'!M11:O11)</f>
        <v>3.8111669148298111E-2</v>
      </c>
      <c r="N11">
        <f>AVERAGE('Raw Proportions'!N11:P11)</f>
        <v>3.5296455855334578E-2</v>
      </c>
      <c r="O11">
        <f>AVERAGE('Raw Proportions'!O11:Q11)</f>
        <v>3.3933762515239621E-2</v>
      </c>
      <c r="P11">
        <f>AVERAGE('Raw Proportions'!P11:R11)</f>
        <v>3.225011534282566E-2</v>
      </c>
      <c r="Q11">
        <f>AVERAGE('Raw Proportions'!Q11:S11)</f>
        <v>3.4928057585723919E-2</v>
      </c>
      <c r="R11">
        <f>AVERAGE('Raw Proportions'!T11:V11)</f>
        <v>0.49613716816040493</v>
      </c>
      <c r="S11">
        <f>AVERAGE('Raw Proportions'!U11:W11)</f>
        <v>0.34094176278746618</v>
      </c>
      <c r="T11">
        <f>AVERAGE('Raw Proportions'!V11:X11)</f>
        <v>0.26074521390312499</v>
      </c>
      <c r="U11">
        <f>AVERAGE('Raw Proportions'!W11:Y11)</f>
        <v>0.22926450373005988</v>
      </c>
      <c r="V11">
        <f>AVERAGE('Raw Proportions'!X11:Z11)</f>
        <v>0.22915167328707398</v>
      </c>
      <c r="W11">
        <f>AVERAGE('Raw Proportions'!Y11:AA11)</f>
        <v>0.22894623379402992</v>
      </c>
      <c r="X11">
        <f>AVERAGE('Raw Proportions'!Z11:AB11)</f>
        <v>0.21480447187887433</v>
      </c>
      <c r="Y11">
        <f>AVERAGE('Raw Proportions'!AA11:AC11)</f>
        <v>0.19035904862464861</v>
      </c>
      <c r="Z11">
        <f>AVERAGE('Raw Proportions'!AB11:AD11)</f>
        <v>0.1652484791879559</v>
      </c>
      <c r="AA11">
        <f>AVERAGE('Raw Proportions'!AC11:AE11)</f>
        <v>0.15369595009403866</v>
      </c>
      <c r="AB11">
        <f>AVERAGE('Raw Proportions'!AD11:AF11)</f>
        <v>0.15444001180485475</v>
      </c>
      <c r="AC11">
        <f>AVERAGE('Raw Proportions'!AE11:AG11)</f>
        <v>0.16190610036780959</v>
      </c>
      <c r="AD11">
        <f>AVERAGE('Raw Proportions'!AF11:AH11)</f>
        <v>0.17165947327078548</v>
      </c>
      <c r="AE11">
        <f>AVERAGE('Raw Proportions'!AG11:AI11)</f>
        <v>0.17191169082587798</v>
      </c>
      <c r="AF11">
        <f>AVERAGE('Raw Proportions'!AH11:AJ11)</f>
        <v>0.17228149400747564</v>
      </c>
      <c r="AG11">
        <f>AVERAGE('Raw Proportions'!AI11:AK11)</f>
        <v>0.17100339682921625</v>
      </c>
      <c r="AH11">
        <f>AVERAGE('Raw Proportions'!AL11:AN11)</f>
        <v>0.16193127273261429</v>
      </c>
      <c r="AI11">
        <f>AVERAGE('Raw Proportions'!AM11:AO11)</f>
        <v>0.24563227742535956</v>
      </c>
      <c r="AJ11">
        <f>AVERAGE('Raw Proportions'!AN11:AP11)</f>
        <v>0.30190636166771212</v>
      </c>
      <c r="AK11">
        <f>AVERAGE('Raw Proportions'!AO11:AQ11)</f>
        <v>0.32387132175309868</v>
      </c>
      <c r="AL11">
        <f>AVERAGE('Raw Proportions'!AP11:AR11)</f>
        <v>0.34104454255973149</v>
      </c>
      <c r="AM11">
        <f>AVERAGE('Raw Proportions'!AQ11:AS11)</f>
        <v>0.33674999455618443</v>
      </c>
      <c r="AN11">
        <f>AVERAGE('Raw Proportions'!AR11:AT11)</f>
        <v>0.34083935193558856</v>
      </c>
      <c r="AO11">
        <f>AVERAGE('Raw Proportions'!AS11:AU11)</f>
        <v>0.35054528070430657</v>
      </c>
      <c r="AP11">
        <f>AVERAGE('Raw Proportions'!AT11:AV11)</f>
        <v>0.36177282209068778</v>
      </c>
      <c r="AQ11">
        <f>AVERAGE('Raw Proportions'!AU11:AW11)</f>
        <v>0.35906185482099345</v>
      </c>
      <c r="AR11">
        <f>AVERAGE('Raw Proportions'!AV11:AX11)</f>
        <v>0.35385272724220623</v>
      </c>
      <c r="AS11">
        <f>AVERAGE('Raw Proportions'!AW11:AY11)</f>
        <v>0.34628830106560393</v>
      </c>
      <c r="AT11">
        <f>AVERAGE('Raw Proportions'!AX11:AZ11)</f>
        <v>0.35200120810582741</v>
      </c>
      <c r="AU11">
        <f>AVERAGE('Raw Proportions'!AY11:BA11)</f>
        <v>0.34557707124478632</v>
      </c>
      <c r="AV11">
        <f>AVERAGE('Raw Proportions'!AZ11:BB11)</f>
        <v>0.34684572270773834</v>
      </c>
      <c r="AW11">
        <f>AVERAGE('Raw Proportions'!BA11:BC11)</f>
        <v>0.3410618770011265</v>
      </c>
      <c r="AX11">
        <f>AVERAGE('Raw Proportions'!BD11:BF11)</f>
        <v>0.10020190139547012</v>
      </c>
      <c r="AY11">
        <f>AVERAGE('Raw Proportions'!BE11:BG11)</f>
        <v>6.4609786249137297E-2</v>
      </c>
      <c r="AZ11">
        <f>AVERAGE('Raw Proportions'!BF11:BH11)</f>
        <v>8.3347656849436721E-2</v>
      </c>
      <c r="BA11">
        <f>AVERAGE('Raw Proportions'!BG11:BI11)</f>
        <v>0.13132759903215571</v>
      </c>
      <c r="BB11">
        <f>AVERAGE('Raw Proportions'!BH11:BJ11)</f>
        <v>0.17863061783441939</v>
      </c>
      <c r="BC11">
        <f>AVERAGE('Raw Proportions'!BI11:BK11)</f>
        <v>0.19590449212107305</v>
      </c>
      <c r="BD11">
        <f>AVERAGE('Raw Proportions'!BJ11:BL11)</f>
        <v>0.21218059191243013</v>
      </c>
      <c r="BE11">
        <f>AVERAGE('Raw Proportions'!BK11:BM11)</f>
        <v>0.21491374329130872</v>
      </c>
      <c r="BF11">
        <f>AVERAGE('Raw Proportions'!BL11:BN11)</f>
        <v>0.23994737233713584</v>
      </c>
      <c r="BG11">
        <f>AVERAGE('Raw Proportions'!BM11:BO11)</f>
        <v>0.26031677823997829</v>
      </c>
      <c r="BH11">
        <f>AVERAGE('Raw Proportions'!BN11:BP11)</f>
        <v>0.28915002139702145</v>
      </c>
      <c r="BI11">
        <f>AVERAGE('Raw Proportions'!BO11:BQ11)</f>
        <v>0.28747621354843061</v>
      </c>
      <c r="BJ11">
        <f>AVERAGE('Raw Proportions'!BP11:BR11)</f>
        <v>0.29130959366926573</v>
      </c>
      <c r="BK11">
        <f>AVERAGE('Raw Proportions'!BQ11:BS11)</f>
        <v>0.30164043025586768</v>
      </c>
      <c r="BL11">
        <f>AVERAGE('Raw Proportions'!BR11:BT11)</f>
        <v>0.31526869420279685</v>
      </c>
      <c r="BM11">
        <f>AVERAGE('Raw Proportions'!BS11:BU11)</f>
        <v>0.32982207670585778</v>
      </c>
      <c r="BN11">
        <f>AVERAGE('Raw Proportions'!BV11:BX11)</f>
        <v>0</v>
      </c>
      <c r="BO11">
        <f>AVERAGE('Raw Proportions'!BW11:BY11)</f>
        <v>1.2714915679862632E-2</v>
      </c>
      <c r="BP11">
        <f>AVERAGE('Raw Proportions'!BX11:BZ11)</f>
        <v>2.1363751687754614E-2</v>
      </c>
      <c r="BQ11">
        <f>AVERAGE('Raw Proportions'!BY11:CA11)</f>
        <v>2.6281253077346519E-2</v>
      </c>
      <c r="BR11">
        <f>AVERAGE('Raw Proportions'!BZ11:CB11)</f>
        <v>1.7211741902818291E-2</v>
      </c>
      <c r="BS11">
        <f>AVERAGE('Raw Proportions'!CA11:CC11)</f>
        <v>1.0510112625959531E-2</v>
      </c>
      <c r="BT11">
        <f>AVERAGE('Raw Proportions'!CB11:CD11)</f>
        <v>9.1612327435381235E-3</v>
      </c>
      <c r="BU11">
        <f>AVERAGE('Raw Proportions'!CC11:CE11)</f>
        <v>7.822388275258425E-3</v>
      </c>
      <c r="BV11">
        <f>AVERAGE('Raw Proportions'!CD11:CF11)</f>
        <v>2.4032033670270115E-2</v>
      </c>
      <c r="BW11">
        <f>AVERAGE('Raw Proportions'!CE11:CG11)</f>
        <v>4.1940895704063431E-2</v>
      </c>
      <c r="BX11">
        <f>AVERAGE('Raw Proportions'!CF11:CH11)</f>
        <v>4.1811614898561444E-2</v>
      </c>
      <c r="BY11">
        <f>AVERAGE('Raw Proportions'!CG11:CI11)</f>
        <v>2.5129930237094297E-2</v>
      </c>
      <c r="BZ11">
        <f>AVERAGE('Raw Proportions'!CH11:CJ11)</f>
        <v>5.0412931653231784E-3</v>
      </c>
      <c r="CA11">
        <f>AVERAGE('Raw Proportions'!CI11:CK11)</f>
        <v>4.5875168595499701E-3</v>
      </c>
      <c r="CB11">
        <f>AVERAGE('Raw Proportions'!CJ11:CL11)</f>
        <v>4.8485409253503295E-3</v>
      </c>
      <c r="CC11">
        <f>AVERAGE('Raw Proportions'!CK11:CM11)</f>
        <v>5.8818749010211757E-3</v>
      </c>
      <c r="CD11">
        <f>AVERAGE('Raw Proportions'!CN11:CP11)</f>
        <v>0</v>
      </c>
      <c r="CE11">
        <f>AVERAGE('Raw Proportions'!CO11:CQ11)</f>
        <v>0</v>
      </c>
      <c r="CF11">
        <f>AVERAGE('Raw Proportions'!CP11:CR11)</f>
        <v>2.7558344304188889E-3</v>
      </c>
      <c r="CG11">
        <f>AVERAGE('Raw Proportions'!CQ11:CS11)</f>
        <v>2.7558344304188889E-3</v>
      </c>
      <c r="CH11">
        <f>AVERAGE('Raw Proportions'!CR11:CT11)</f>
        <v>2.7558344304188889E-3</v>
      </c>
      <c r="CI11">
        <f>AVERAGE('Raw Proportions'!CS11:CU11)</f>
        <v>3.5487057947658188E-3</v>
      </c>
      <c r="CJ11">
        <f>AVERAGE('Raw Proportions'!CT11:CV11)</f>
        <v>7.3446392579022716E-3</v>
      </c>
      <c r="CK11">
        <f>AVERAGE('Raw Proportions'!CU11:CW11)</f>
        <v>1.1527678876267983E-2</v>
      </c>
      <c r="CL11">
        <f>AVERAGE('Raw Proportions'!CV11:CX11)</f>
        <v>7.072300950701626E-3</v>
      </c>
      <c r="CM11">
        <f>AVERAGE('Raw Proportions'!CW11:CY11)</f>
        <v>3.2763674875651749E-3</v>
      </c>
      <c r="CN11">
        <f>AVERAGE('Raw Proportions'!CX11:CZ11)</f>
        <v>-9.0667213080053617E-4</v>
      </c>
      <c r="CO11">
        <f>AVERAGE('Raw Proportions'!CY11:DA11)</f>
        <v>0</v>
      </c>
      <c r="CP11">
        <f>AVERAGE('Raw Proportions'!CZ11:DB11)</f>
        <v>0</v>
      </c>
      <c r="CQ11">
        <f>AVERAGE('Raw Proportions'!DA11:DC11)</f>
        <v>0</v>
      </c>
      <c r="CR11">
        <f>AVERAGE('Raw Proportions'!DB11:DD11)</f>
        <v>0</v>
      </c>
      <c r="CS11">
        <f>AVERAGE('Raw Proportions'!DC11:DE11)</f>
        <v>0</v>
      </c>
      <c r="CT11">
        <f>AVERAGE('Raw Proportions'!DF11:DH11)</f>
        <v>0</v>
      </c>
      <c r="CU11">
        <f>AVERAGE('Raw Proportions'!DG11:DI11)</f>
        <v>3.1023777208688875E-3</v>
      </c>
      <c r="CV11">
        <f>AVERAGE('Raw Proportions'!DH11:DJ11)</f>
        <v>4.0166297482455687E-3</v>
      </c>
      <c r="CW11">
        <f>AVERAGE('Raw Proportions'!DI11:DK11)</f>
        <v>4.288527114886218E-3</v>
      </c>
      <c r="CX11">
        <f>AVERAGE('Raw Proportions'!DJ11:DL11)</f>
        <v>1.7675737233503568E-3</v>
      </c>
      <c r="CY11">
        <f>AVERAGE('Raw Proportions'!DK11:DM11)</f>
        <v>1.3943940142580246E-3</v>
      </c>
      <c r="CZ11">
        <f>AVERAGE('Raw Proportions'!DL11:DN11)</f>
        <v>1.7416513562898226E-3</v>
      </c>
      <c r="DA11">
        <f>AVERAGE('Raw Proportions'!DM11:DO11)</f>
        <v>2.1601686759123418E-3</v>
      </c>
      <c r="DB11">
        <f>AVERAGE('Raw Proportions'!DN11:DP11)</f>
        <v>2.438871502594094E-3</v>
      </c>
      <c r="DC11">
        <f>AVERAGE('Raw Proportions'!DO11:DQ11)</f>
        <v>2.3916910644739228E-3</v>
      </c>
      <c r="DD11">
        <f>AVERAGE('Raw Proportions'!DP11:DR11)</f>
        <v>1.8388911200301879E-3</v>
      </c>
      <c r="DE11">
        <f>AVERAGE('Raw Proportions'!DQ11:DS11)</f>
        <v>1.445001842767705E-3</v>
      </c>
      <c r="DF11">
        <f>AVERAGE('Raw Proportions'!DR11:DT11)</f>
        <v>2.6015836502769844E-3</v>
      </c>
      <c r="DG11">
        <f>AVERAGE('Raw Proportions'!DS11:DU11)</f>
        <v>2.424563323573051E-3</v>
      </c>
      <c r="DH11">
        <f>AVERAGE('Raw Proportions'!DT11:DV11)</f>
        <v>2.1649300669038221E-3</v>
      </c>
      <c r="DI11">
        <f>AVERAGE('Raw Proportions'!DU11:DW11)</f>
        <v>6.7401958802725209E-4</v>
      </c>
      <c r="DJ11">
        <f>AVERAGE('Raw Proportions'!DX11:DZ11)</f>
        <v>6.7055529869879407E-2</v>
      </c>
      <c r="DK11">
        <f>AVERAGE('Raw Proportions'!DY11:EA11)</f>
        <v>8.8026410321527651E-2</v>
      </c>
      <c r="DL11">
        <f>AVERAGE('Raw Proportions'!DZ11:EB11)</f>
        <v>7.4175069213812062E-2</v>
      </c>
      <c r="DM11">
        <f>AVERAGE('Raw Proportions'!EA11:EC11)</f>
        <v>4.9375909866795166E-2</v>
      </c>
      <c r="DN11">
        <f>AVERAGE('Raw Proportions'!EB11:ED11)</f>
        <v>4.5374319599042541E-2</v>
      </c>
      <c r="DO11">
        <f>AVERAGE('Raw Proportions'!EC11:EE11)</f>
        <v>5.4148950783148554E-2</v>
      </c>
      <c r="DP11">
        <f>AVERAGE('Raw Proportions'!ED11:EF11)</f>
        <v>5.6228215004581229E-2</v>
      </c>
      <c r="DQ11">
        <f>AVERAGE('Raw Proportions'!EE11:EG11)</f>
        <v>6.0158370781763872E-2</v>
      </c>
      <c r="DR11">
        <f>AVERAGE('Raw Proportions'!EF11:EH11)</f>
        <v>6.0982542928440096E-2</v>
      </c>
      <c r="DS11">
        <f>AVERAGE('Raw Proportions'!EG11:EI11)</f>
        <v>5.9590970219006369E-2</v>
      </c>
      <c r="DT11">
        <f>AVERAGE('Raw Proportions'!EH11:EJ11)</f>
        <v>5.8637143870265064E-2</v>
      </c>
      <c r="DU11">
        <f>AVERAGE('Raw Proportions'!EI11:EK11)</f>
        <v>5.7384088094937481E-2</v>
      </c>
      <c r="DV11">
        <f>AVERAGE('Raw Proportions'!EJ11:EL11)</f>
        <v>5.8887444026463308E-2</v>
      </c>
      <c r="DW11">
        <f>AVERAGE('Raw Proportions'!EK11:EM11)</f>
        <v>5.8083012026837522E-2</v>
      </c>
      <c r="DX11">
        <f>AVERAGE('Raw Proportions'!EL11:EN11)</f>
        <v>5.7544389076280171E-2</v>
      </c>
      <c r="DY11">
        <f>AVERAGE('Raw Proportions'!EM11:EO11)</f>
        <v>5.648056812317772E-2</v>
      </c>
      <c r="DZ11">
        <f>AVERAGE('Raw Proportions'!EP11:ER11)</f>
        <v>0</v>
      </c>
      <c r="EA11">
        <f>AVERAGE('Raw Proportions'!EQ11:ES11)</f>
        <v>0</v>
      </c>
      <c r="EB11">
        <f>AVERAGE('Raw Proportions'!ER11:ET11)</f>
        <v>0</v>
      </c>
      <c r="EC11">
        <f>AVERAGE('Raw Proportions'!ES11:EU11)</f>
        <v>0</v>
      </c>
      <c r="ED11">
        <f>AVERAGE('Raw Proportions'!ET11:EV11)</f>
        <v>0</v>
      </c>
      <c r="EE11">
        <f>AVERAGE('Raw Proportions'!EU11:EW11)</f>
        <v>0</v>
      </c>
      <c r="EF11">
        <f>AVERAGE('Raw Proportions'!EV11:EX11)</f>
        <v>0</v>
      </c>
      <c r="EG11">
        <f>AVERAGE('Raw Proportions'!EW11:EY11)</f>
        <v>0</v>
      </c>
      <c r="EH11">
        <f>AVERAGE('Raw Proportions'!EX11:EZ11)</f>
        <v>0</v>
      </c>
      <c r="EI11">
        <f>AVERAGE('Raw Proportions'!EY11:FA11)</f>
        <v>0</v>
      </c>
      <c r="EJ11">
        <f>AVERAGE('Raw Proportions'!EZ11:FB11)</f>
        <v>0</v>
      </c>
      <c r="EK11">
        <f>AVERAGE('Raw Proportions'!FA11:FC11)</f>
        <v>0</v>
      </c>
      <c r="EL11">
        <f>AVERAGE('Raw Proportions'!FB11:FD11)</f>
        <v>0</v>
      </c>
      <c r="EM11">
        <f>AVERAGE('Raw Proportions'!FC11:FE11)</f>
        <v>0</v>
      </c>
      <c r="EN11">
        <f>AVERAGE('Raw Proportions'!FD11:FF11)</f>
        <v>0</v>
      </c>
      <c r="EO11">
        <f>AVERAGE('Raw Proportions'!FE11:FG11)</f>
        <v>0</v>
      </c>
      <c r="EP11">
        <f>AVERAGE('Raw Proportions'!FH11:FJ11)</f>
        <v>0.10959637562277635</v>
      </c>
      <c r="EQ11">
        <f>AVERAGE('Raw Proportions'!FI11:FK11)</f>
        <v>0.15901147229753398</v>
      </c>
      <c r="ER11">
        <f>AVERAGE('Raw Proportions'!FJ11:FL11)</f>
        <v>0.16759549987212533</v>
      </c>
      <c r="ES11">
        <f>AVERAGE('Raw Proportions'!FK11:FM11)</f>
        <v>0.1502572054146534</v>
      </c>
      <c r="ET11">
        <f>AVERAGE('Raw Proportions'!FL11:FN11)</f>
        <v>0.11751963452983138</v>
      </c>
      <c r="EU11">
        <f>AVERAGE('Raw Proportions'!FM11:FO11)</f>
        <v>0.10332359004997176</v>
      </c>
      <c r="EV11">
        <f>AVERAGE('Raw Proportions'!FN11:FP11)</f>
        <v>8.9400248244275171E-2</v>
      </c>
      <c r="EW11">
        <f>AVERAGE('Raw Proportions'!FO11:FQ11)</f>
        <v>8.8404996369688904E-2</v>
      </c>
      <c r="EX11">
        <f>AVERAGE('Raw Proportions'!FP11:FR11)</f>
        <v>8.4218110591147657E-2</v>
      </c>
      <c r="EY11">
        <f>AVERAGE('Raw Proportions'!FQ11:FS11)</f>
        <v>8.0943645493843641E-2</v>
      </c>
      <c r="EZ11">
        <f>AVERAGE('Raw Proportions'!FR11:FT11)</f>
        <v>7.3302431569475482E-2</v>
      </c>
      <c r="FA11">
        <f>AVERAGE('Raw Proportions'!FS11:FU11)</f>
        <v>8.2258695695058268E-2</v>
      </c>
      <c r="FB11">
        <f>AVERAGE('Raw Proportions'!FT11:FV11)</f>
        <v>8.3202948256723308E-2</v>
      </c>
      <c r="FC11">
        <f>AVERAGE('Raw Proportions'!FU11:FW11)</f>
        <v>8.1841952948267904E-2</v>
      </c>
      <c r="FD11">
        <f>AVERAGE('Raw Proportions'!FV11:FX11)</f>
        <v>6.8796113670629211E-2</v>
      </c>
      <c r="FE11">
        <f>AVERAGE('Raw Proportions'!FW11:FY11)</f>
        <v>6.0148129265849337E-2</v>
      </c>
    </row>
    <row r="12" spans="1:161" x14ac:dyDescent="0.2">
      <c r="A12" t="str">
        <f>'1997_totals_newvars'!A12</f>
        <v>GEORGIA</v>
      </c>
      <c r="B12">
        <f>AVERAGE('Raw Proportions'!B12:D12)</f>
        <v>6.1219232514371419E-2</v>
      </c>
      <c r="C12">
        <f>AVERAGE('Raw Proportions'!C12:E12)</f>
        <v>4.4139367258769234E-2</v>
      </c>
      <c r="D12">
        <f>AVERAGE('Raw Proportions'!D12:F12)</f>
        <v>5.4224739614786716E-2</v>
      </c>
      <c r="E12">
        <f>AVERAGE('Raw Proportions'!E12:G12)</f>
        <v>4.1668223970902259E-2</v>
      </c>
      <c r="F12">
        <f>AVERAGE('Raw Proportions'!F12:H12)</f>
        <v>5.3303707245719867E-2</v>
      </c>
      <c r="G12">
        <f>AVERAGE('Raw Proportions'!G12:I12)</f>
        <v>4.0751853034729509E-2</v>
      </c>
      <c r="H12">
        <f>AVERAGE('Raw Proportions'!H12:J12)</f>
        <v>3.694965992524455E-2</v>
      </c>
      <c r="I12">
        <f>AVERAGE('Raw Proportions'!I12:K12)</f>
        <v>3.839539475497819E-2</v>
      </c>
      <c r="J12">
        <f>AVERAGE('Raw Proportions'!J12:L12)</f>
        <v>3.9591951494014392E-2</v>
      </c>
      <c r="K12">
        <f>AVERAGE('Raw Proportions'!K12:M12)</f>
        <v>4.987350183312058E-2</v>
      </c>
      <c r="L12">
        <f>AVERAGE('Raw Proportions'!L12:N12)</f>
        <v>5.0979465753831305E-2</v>
      </c>
      <c r="M12">
        <f>AVERAGE('Raw Proportions'!M12:O12)</f>
        <v>4.8307030158267594E-2</v>
      </c>
      <c r="N12">
        <f>AVERAGE('Raw Proportions'!N12:P12)</f>
        <v>4.5160454722428467E-2</v>
      </c>
      <c r="O12">
        <f>AVERAGE('Raw Proportions'!O12:Q12)</f>
        <v>4.6310311371301649E-2</v>
      </c>
      <c r="P12">
        <f>AVERAGE('Raw Proportions'!P12:R12)</f>
        <v>4.4861172169471573E-2</v>
      </c>
      <c r="Q12">
        <f>AVERAGE('Raw Proportions'!Q12:S12)</f>
        <v>3.7333763814199929E-2</v>
      </c>
      <c r="R12">
        <f>AVERAGE('Raw Proportions'!T12:V12)</f>
        <v>0.51456014833381014</v>
      </c>
      <c r="S12">
        <f>AVERAGE('Raw Proportions'!U12:W12)</f>
        <v>0.42480329522156351</v>
      </c>
      <c r="T12">
        <f>AVERAGE('Raw Proportions'!V12:X12)</f>
        <v>0.3327304474747112</v>
      </c>
      <c r="U12">
        <f>AVERAGE('Raw Proportions'!W12:Y12)</f>
        <v>0.29919701353109324</v>
      </c>
      <c r="V12">
        <f>AVERAGE('Raw Proportions'!X12:Z12)</f>
        <v>0.27437793480934219</v>
      </c>
      <c r="W12">
        <f>AVERAGE('Raw Proportions'!Y12:AA12)</f>
        <v>0.26431880696013876</v>
      </c>
      <c r="X12">
        <f>AVERAGE('Raw Proportions'!Z12:AB12)</f>
        <v>0.27375864939570521</v>
      </c>
      <c r="Y12">
        <f>AVERAGE('Raw Proportions'!AA12:AC12)</f>
        <v>0.22769312415105958</v>
      </c>
      <c r="Z12">
        <f>AVERAGE('Raw Proportions'!AB12:AD12)</f>
        <v>0.15997124822153</v>
      </c>
      <c r="AA12">
        <f>AVERAGE('Raw Proportions'!AC12:AE12)</f>
        <v>0.12645608738326539</v>
      </c>
      <c r="AB12">
        <f>AVERAGE('Raw Proportions'!AD12:AF12)</f>
        <v>0.1058464535373053</v>
      </c>
      <c r="AC12">
        <f>AVERAGE('Raw Proportions'!AE12:AG12)</f>
        <v>0.10276952453184358</v>
      </c>
      <c r="AD12">
        <f>AVERAGE('Raw Proportions'!AF12:AH12)</f>
        <v>9.3441295078437778E-2</v>
      </c>
      <c r="AE12">
        <f>AVERAGE('Raw Proportions'!AG12:AI12)</f>
        <v>8.62684077414545E-2</v>
      </c>
      <c r="AF12">
        <f>AVERAGE('Raw Proportions'!AH12:AJ12)</f>
        <v>9.0428693159295845E-2</v>
      </c>
      <c r="AG12">
        <f>AVERAGE('Raw Proportions'!AI12:AK12)</f>
        <v>8.7951618627104156E-2</v>
      </c>
      <c r="AH12">
        <f>AVERAGE('Raw Proportions'!AL12:AN12)</f>
        <v>0.11178148672040712</v>
      </c>
      <c r="AI12">
        <f>AVERAGE('Raw Proportions'!AM12:AO12)</f>
        <v>0.12714852283333053</v>
      </c>
      <c r="AJ12">
        <f>AVERAGE('Raw Proportions'!AN12:AP12)</f>
        <v>0.13252860415170054</v>
      </c>
      <c r="AK12">
        <f>AVERAGE('Raw Proportions'!AO12:AQ12)</f>
        <v>0.13787311339729325</v>
      </c>
      <c r="AL12">
        <f>AVERAGE('Raw Proportions'!AP12:AR12)</f>
        <v>0.10560071905578261</v>
      </c>
      <c r="AM12">
        <f>AVERAGE('Raw Proportions'!AQ12:AS12)</f>
        <v>8.3646000078103341E-2</v>
      </c>
      <c r="AN12">
        <f>AVERAGE('Raw Proportions'!AR12:AT12)</f>
        <v>6.8354591980616511E-2</v>
      </c>
      <c r="AO12">
        <f>AVERAGE('Raw Proportions'!AS12:AU12)</f>
        <v>3.0959824469269964E-2</v>
      </c>
      <c r="AP12">
        <f>AVERAGE('Raw Proportions'!AT12:AV12)</f>
        <v>4.1196272504534927E-2</v>
      </c>
      <c r="AQ12">
        <f>AVERAGE('Raw Proportions'!AU12:AW12)</f>
        <v>3.9733018625493055E-2</v>
      </c>
      <c r="AR12">
        <f>AVERAGE('Raw Proportions'!AV12:AX12)</f>
        <v>5.8292265257311321E-2</v>
      </c>
      <c r="AS12">
        <f>AVERAGE('Raw Proportions'!AW12:AY12)</f>
        <v>3.937199681345397E-2</v>
      </c>
      <c r="AT12">
        <f>AVERAGE('Raw Proportions'!AX12:AZ12)</f>
        <v>4.0161344841856274E-2</v>
      </c>
      <c r="AU12">
        <f>AVERAGE('Raw Proportions'!AY12:BA12)</f>
        <v>4.0847696548103524E-2</v>
      </c>
      <c r="AV12">
        <f>AVERAGE('Raw Proportions'!AZ12:BB12)</f>
        <v>4.3003728232973347E-2</v>
      </c>
      <c r="AW12">
        <f>AVERAGE('Raw Proportions'!BA12:BC12)</f>
        <v>4.4365032904606104E-2</v>
      </c>
      <c r="AX12">
        <f>AVERAGE('Raw Proportions'!BD12:BF12)</f>
        <v>0.2056004312476912</v>
      </c>
      <c r="AY12">
        <f>AVERAGE('Raw Proportions'!BE12:BG12)</f>
        <v>8.9554094743577603E-2</v>
      </c>
      <c r="AZ12">
        <f>AVERAGE('Raw Proportions'!BF12:BH12)</f>
        <v>0.10206693207290302</v>
      </c>
      <c r="BA12">
        <f>AVERAGE('Raw Proportions'!BG12:BI12)</f>
        <v>4.4942880641363057E-2</v>
      </c>
      <c r="BB12">
        <f>AVERAGE('Raw Proportions'!BH12:BJ12)</f>
        <v>0.19799924532323668</v>
      </c>
      <c r="BC12">
        <f>AVERAGE('Raw Proportions'!BI12:BK12)</f>
        <v>0.2325346721944396</v>
      </c>
      <c r="BD12">
        <f>AVERAGE('Raw Proportions'!BJ12:BL12)</f>
        <v>0.24485992842279658</v>
      </c>
      <c r="BE12">
        <f>AVERAGE('Raw Proportions'!BK12:BM12)</f>
        <v>0.29227687392642343</v>
      </c>
      <c r="BF12">
        <f>AVERAGE('Raw Proportions'!BL12:BN12)</f>
        <v>0.33826910678926053</v>
      </c>
      <c r="BG12">
        <f>AVERAGE('Raw Proportions'!BM12:BO12)</f>
        <v>0.41139154219317753</v>
      </c>
      <c r="BH12">
        <f>AVERAGE('Raw Proportions'!BN12:BP12)</f>
        <v>0.48538464659480035</v>
      </c>
      <c r="BI12">
        <f>AVERAGE('Raw Proportions'!BO12:BQ12)</f>
        <v>0.53751758508847114</v>
      </c>
      <c r="BJ12">
        <f>AVERAGE('Raw Proportions'!BP12:BR12)</f>
        <v>0.57970874475976275</v>
      </c>
      <c r="BK12">
        <f>AVERAGE('Raw Proportions'!BQ12:BS12)</f>
        <v>0.6043859118823588</v>
      </c>
      <c r="BL12">
        <f>AVERAGE('Raw Proportions'!BR12:BT12)</f>
        <v>0.6690627093389665</v>
      </c>
      <c r="BM12">
        <f>AVERAGE('Raw Proportions'!BS12:BU12)</f>
        <v>0.70624047668080181</v>
      </c>
      <c r="BN12">
        <f>AVERAGE('Raw Proportions'!BV12:BX12)</f>
        <v>0</v>
      </c>
      <c r="BO12">
        <f>AVERAGE('Raw Proportions'!BW12:BY12)</f>
        <v>3.2082852948229268E-2</v>
      </c>
      <c r="BP12">
        <f>AVERAGE('Raw Proportions'!BX12:BZ12)</f>
        <v>4.9636092576235531E-2</v>
      </c>
      <c r="BQ12">
        <f>AVERAGE('Raw Proportions'!BY12:CA12)</f>
        <v>6.2502263555959697E-2</v>
      </c>
      <c r="BR12">
        <f>AVERAGE('Raw Proportions'!BZ12:CB12)</f>
        <v>4.1332332879379485E-2</v>
      </c>
      <c r="BS12">
        <f>AVERAGE('Raw Proportions'!CA12:CC12)</f>
        <v>3.914913237711732E-2</v>
      </c>
      <c r="BT12">
        <f>AVERAGE('Raw Proportions'!CB12:CD12)</f>
        <v>4.5944851588378854E-2</v>
      </c>
      <c r="BU12">
        <f>AVERAGE('Raw Proportions'!CC12:CE12)</f>
        <v>5.5939961654686114E-2</v>
      </c>
      <c r="BV12">
        <f>AVERAGE('Raw Proportions'!CD12:CF12)</f>
        <v>6.1456833404630186E-2</v>
      </c>
      <c r="BW12">
        <f>AVERAGE('Raw Proportions'!CE12:CG12)</f>
        <v>6.1283019975927965E-2</v>
      </c>
      <c r="BX12">
        <f>AVERAGE('Raw Proportions'!CF12:CH12)</f>
        <v>5.8239610266551813E-2</v>
      </c>
      <c r="BY12">
        <f>AVERAGE('Raw Proportions'!CG12:CI12)</f>
        <v>5.3212478839970608E-2</v>
      </c>
      <c r="BZ12">
        <f>AVERAGE('Raw Proportions'!CH12:CJ12)</f>
        <v>5.1812961796811975E-2</v>
      </c>
      <c r="CA12">
        <f>AVERAGE('Raw Proportions'!CI12:CK12)</f>
        <v>5.1198020714750124E-2</v>
      </c>
      <c r="CB12">
        <f>AVERAGE('Raw Proportions'!CJ12:CL12)</f>
        <v>3.5309780701793254E-2</v>
      </c>
      <c r="CC12">
        <f>AVERAGE('Raw Proportions'!CK12:CM12)</f>
        <v>2.5969071304412169E-2</v>
      </c>
      <c r="CD12">
        <f>AVERAGE('Raw Proportions'!CN12:CP12)</f>
        <v>0</v>
      </c>
      <c r="CE12">
        <f>AVERAGE('Raw Proportions'!CO12:CQ12)</f>
        <v>2.0632119490922424E-4</v>
      </c>
      <c r="CF12">
        <f>AVERAGE('Raw Proportions'!CP12:CR12)</f>
        <v>2.2997552546681703E-3</v>
      </c>
      <c r="CG12">
        <f>AVERAGE('Raw Proportions'!CQ12:CS12)</f>
        <v>5.6665431597374423E-2</v>
      </c>
      <c r="CH12">
        <f>AVERAGE('Raw Proportions'!CR12:CT12)</f>
        <v>7.637657826812877E-2</v>
      </c>
      <c r="CI12">
        <f>AVERAGE('Raw Proportions'!CS12:CU12)</f>
        <v>9.9150180911324159E-2</v>
      </c>
      <c r="CJ12">
        <f>AVERAGE('Raw Proportions'!CT12:CV12)</f>
        <v>0.1023400960251581</v>
      </c>
      <c r="CK12">
        <f>AVERAGE('Raw Proportions'!CU12:CW12)</f>
        <v>0.14640585530808253</v>
      </c>
      <c r="CL12">
        <f>AVERAGE('Raw Proportions'!CV12:CX12)</f>
        <v>0.169883697072023</v>
      </c>
      <c r="CM12">
        <f>AVERAGE('Raw Proportions'!CW12:CY12)</f>
        <v>0.1587139164801579</v>
      </c>
      <c r="CN12">
        <f>AVERAGE('Raw Proportions'!CX12:CZ12)</f>
        <v>0.13115805873429218</v>
      </c>
      <c r="CO12">
        <f>AVERAGE('Raw Proportions'!CY12:DA12)</f>
        <v>0.10462797444921719</v>
      </c>
      <c r="CP12">
        <f>AVERAGE('Raw Proportions'!CZ12:DB12)</f>
        <v>7.7920892374611722E-2</v>
      </c>
      <c r="CQ12">
        <f>AVERAGE('Raw Proportions'!DA12:DC12)</f>
        <v>6.0575833883914944E-2</v>
      </c>
      <c r="CR12">
        <f>AVERAGE('Raw Proportions'!DB12:DD12)</f>
        <v>5.2074130120284785E-2</v>
      </c>
      <c r="CS12">
        <f>AVERAGE('Raw Proportions'!DC12:DE12)</f>
        <v>4.9536899092716503E-2</v>
      </c>
      <c r="CT12">
        <f>AVERAGE('Raw Proportions'!DF12:DH12)</f>
        <v>0</v>
      </c>
      <c r="CU12">
        <f>AVERAGE('Raw Proportions'!DG12:DI12)</f>
        <v>6.153181201540185E-5</v>
      </c>
      <c r="CV12">
        <f>AVERAGE('Raw Proportions'!DH12:DJ12)</f>
        <v>6.153181201540185E-5</v>
      </c>
      <c r="CW12">
        <f>AVERAGE('Raw Proportions'!DI12:DK12)</f>
        <v>1.7390534124152191E-3</v>
      </c>
      <c r="CX12">
        <f>AVERAGE('Raw Proportions'!DJ12:DL12)</f>
        <v>3.1568586933646194E-3</v>
      </c>
      <c r="CY12">
        <f>AVERAGE('Raw Proportions'!DK12:DM12)</f>
        <v>3.1554414783928554E-3</v>
      </c>
      <c r="CZ12">
        <f>AVERAGE('Raw Proportions'!DL12:DN12)</f>
        <v>1.4779198779930381E-3</v>
      </c>
      <c r="DA12">
        <f>AVERAGE('Raw Proportions'!DM12:DO12)</f>
        <v>-1.4172149717637967E-6</v>
      </c>
      <c r="DB12">
        <f>AVERAGE('Raw Proportions'!DN12:DP12)</f>
        <v>0</v>
      </c>
      <c r="DC12">
        <f>AVERAGE('Raw Proportions'!DO12:DQ12)</f>
        <v>0</v>
      </c>
      <c r="DD12">
        <f>AVERAGE('Raw Proportions'!DP12:DR12)</f>
        <v>5.5047662461162041E-5</v>
      </c>
      <c r="DE12">
        <f>AVERAGE('Raw Proportions'!DQ12:DS12)</f>
        <v>3.894594485780794E-3</v>
      </c>
      <c r="DF12">
        <f>AVERAGE('Raw Proportions'!DR12:DT12)</f>
        <v>1.392108767074967E-2</v>
      </c>
      <c r="DG12">
        <f>AVERAGE('Raw Proportions'!DS12:DU12)</f>
        <v>1.3866040008288507E-2</v>
      </c>
      <c r="DH12">
        <f>AVERAGE('Raw Proportions'!DT12:DV12)</f>
        <v>1.0062233887359396E-2</v>
      </c>
      <c r="DI12">
        <f>AVERAGE('Raw Proportions'!DU12:DW12)</f>
        <v>5.5966849739459263E-5</v>
      </c>
      <c r="DJ12">
        <f>AVERAGE('Raw Proportions'!DX12:DZ12)</f>
        <v>5.1237174106373622E-2</v>
      </c>
      <c r="DK12">
        <f>AVERAGE('Raw Proportions'!DY12:EA12)</f>
        <v>7.644702769806537E-2</v>
      </c>
      <c r="DL12">
        <f>AVERAGE('Raw Proportions'!DZ12:EB12)</f>
        <v>5.8967447989267702E-2</v>
      </c>
      <c r="DM12">
        <f>AVERAGE('Raw Proportions'!EA12:EC12)</f>
        <v>5.5811055575268644E-2</v>
      </c>
      <c r="DN12">
        <f>AVERAGE('Raw Proportions'!EB12:ED12)</f>
        <v>4.2001136560259743E-2</v>
      </c>
      <c r="DO12">
        <f>AVERAGE('Raw Proportions'!EC12:EE12)</f>
        <v>3.2869349127316899E-2</v>
      </c>
      <c r="DP12">
        <f>AVERAGE('Raw Proportions'!ED12:EF12)</f>
        <v>2.0174053990975813E-2</v>
      </c>
      <c r="DQ12">
        <f>AVERAGE('Raw Proportions'!EE12:EG12)</f>
        <v>2.0494305576445122E-2</v>
      </c>
      <c r="DR12">
        <f>AVERAGE('Raw Proportions'!EF12:EH12)</f>
        <v>3.3816293724076435E-2</v>
      </c>
      <c r="DS12">
        <f>AVERAGE('Raw Proportions'!EG12:EI12)</f>
        <v>2.876905807934509E-2</v>
      </c>
      <c r="DT12">
        <f>AVERAGE('Raw Proportions'!EH12:EJ12)</f>
        <v>1.7048871917192929E-2</v>
      </c>
      <c r="DU12">
        <f>AVERAGE('Raw Proportions'!EI12:EK12)</f>
        <v>1.1722978111382287E-2</v>
      </c>
      <c r="DV12">
        <f>AVERAGE('Raw Proportions'!EJ12:EL12)</f>
        <v>7.9714626351223127E-3</v>
      </c>
      <c r="DW12">
        <f>AVERAGE('Raw Proportions'!EK12:EM12)</f>
        <v>7.9714626351223127E-3</v>
      </c>
      <c r="DX12">
        <f>AVERAGE('Raw Proportions'!EL12:EN12)</f>
        <v>0</v>
      </c>
      <c r="DY12">
        <f>AVERAGE('Raw Proportions'!EM12:EO12)</f>
        <v>1.0755294299853188E-3</v>
      </c>
      <c r="DZ12">
        <f>AVERAGE('Raw Proportions'!EP12:ER12)</f>
        <v>0</v>
      </c>
      <c r="EA12">
        <f>AVERAGE('Raw Proportions'!EQ12:ES12)</f>
        <v>0</v>
      </c>
      <c r="EB12">
        <f>AVERAGE('Raw Proportions'!ER12:ET12)</f>
        <v>0</v>
      </c>
      <c r="EC12">
        <f>AVERAGE('Raw Proportions'!ES12:EU12)</f>
        <v>0</v>
      </c>
      <c r="ED12">
        <f>AVERAGE('Raw Proportions'!ET12:EV12)</f>
        <v>0</v>
      </c>
      <c r="EE12">
        <f>AVERAGE('Raw Proportions'!EU12:EW12)</f>
        <v>0</v>
      </c>
      <c r="EF12">
        <f>AVERAGE('Raw Proportions'!EV12:EX12)</f>
        <v>0</v>
      </c>
      <c r="EG12">
        <f>AVERAGE('Raw Proportions'!EW12:EY12)</f>
        <v>0</v>
      </c>
      <c r="EH12">
        <f>AVERAGE('Raw Proportions'!EX12:EZ12)</f>
        <v>0</v>
      </c>
      <c r="EI12">
        <f>AVERAGE('Raw Proportions'!EY12:FA12)</f>
        <v>0</v>
      </c>
      <c r="EJ12">
        <f>AVERAGE('Raw Proportions'!EZ12:FB12)</f>
        <v>0</v>
      </c>
      <c r="EK12">
        <f>AVERAGE('Raw Proportions'!FA12:FC12)</f>
        <v>0</v>
      </c>
      <c r="EL12">
        <f>AVERAGE('Raw Proportions'!FB12:FD12)</f>
        <v>0</v>
      </c>
      <c r="EM12">
        <f>AVERAGE('Raw Proportions'!FC12:FE12)</f>
        <v>0</v>
      </c>
      <c r="EN12">
        <f>AVERAGE('Raw Proportions'!FD12:FF12)</f>
        <v>0</v>
      </c>
      <c r="EO12">
        <f>AVERAGE('Raw Proportions'!FE12:FG12)</f>
        <v>0</v>
      </c>
      <c r="EP12">
        <f>AVERAGE('Raw Proportions'!FH12:FJ12)</f>
        <v>5.5601527077346391E-2</v>
      </c>
      <c r="EQ12">
        <f>AVERAGE('Raw Proportions'!FI12:FK12)</f>
        <v>0.20555698628953981</v>
      </c>
      <c r="ER12">
        <f>AVERAGE('Raw Proportions'!FJ12:FL12)</f>
        <v>0.26748444905371171</v>
      </c>
      <c r="ES12">
        <f>AVERAGE('Raw Proportions'!FK12:FM12)</f>
        <v>0.29960096431833022</v>
      </c>
      <c r="ET12">
        <f>AVERAGE('Raw Proportions'!FL12:FN12)</f>
        <v>0.20585148716478599</v>
      </c>
      <c r="EU12">
        <f>AVERAGE('Raw Proportions'!FM12:FO12)</f>
        <v>0.20442456383843755</v>
      </c>
      <c r="EV12">
        <f>AVERAGE('Raw Proportions'!FN12:FP12)</f>
        <v>0.20614024879313128</v>
      </c>
      <c r="EW12">
        <f>AVERAGE('Raw Proportions'!FO12:FQ12)</f>
        <v>0.18783607737402683</v>
      </c>
      <c r="EX12">
        <f>AVERAGE('Raw Proportions'!FP12:FR12)</f>
        <v>0.15581459678993051</v>
      </c>
      <c r="EY12">
        <f>AVERAGE('Raw Proportions'!FQ12:FS12)</f>
        <v>0.12377985542951253</v>
      </c>
      <c r="EZ12">
        <f>AVERAGE('Raw Proportions'!FR12:FT12)</f>
        <v>9.2995580276253667E-2</v>
      </c>
      <c r="FA12">
        <f>AVERAGE('Raw Proportions'!FS12:FU12)</f>
        <v>9.857583752161285E-2</v>
      </c>
      <c r="FB12">
        <f>AVERAGE('Raw Proportions'!FT12:FV12)</f>
        <v>8.9901756120219042E-2</v>
      </c>
      <c r="FC12">
        <f>AVERAGE('Raw Proportions'!FU12:FW12)</f>
        <v>8.8576315214705645E-2</v>
      </c>
      <c r="FD12">
        <f>AVERAGE('Raw Proportions'!FV12:FX12)</f>
        <v>5.5197552389855332E-2</v>
      </c>
      <c r="FE12">
        <f>AVERAGE('Raw Proportions'!FW12:FY12)</f>
        <v>4.7471641296434462E-2</v>
      </c>
    </row>
    <row r="13" spans="1:161" x14ac:dyDescent="0.2">
      <c r="A13" t="str">
        <f>'1997_totals_newvars'!A13</f>
        <v>HAWAII</v>
      </c>
      <c r="B13">
        <f>AVERAGE('Raw Proportions'!B13:D13)</f>
        <v>7.2762421281760706E-2</v>
      </c>
      <c r="C13">
        <f>AVERAGE('Raw Proportions'!C13:E13)</f>
        <v>6.9050012980668651E-2</v>
      </c>
      <c r="D13">
        <f>AVERAGE('Raw Proportions'!D13:F13)</f>
        <v>8.0655698281389035E-2</v>
      </c>
      <c r="E13">
        <f>AVERAGE('Raw Proportions'!E13:G13)</f>
        <v>8.2389775502937121E-2</v>
      </c>
      <c r="F13">
        <f>AVERAGE('Raw Proportions'!F13:H13)</f>
        <v>9.2451534783595482E-2</v>
      </c>
      <c r="G13">
        <f>AVERAGE('Raw Proportions'!G13:I13)</f>
        <v>9.3708842311082785E-2</v>
      </c>
      <c r="H13">
        <f>AVERAGE('Raw Proportions'!H13:J13)</f>
        <v>0.10023606348102716</v>
      </c>
      <c r="I13">
        <f>AVERAGE('Raw Proportions'!I13:K13)</f>
        <v>0.10128520871639972</v>
      </c>
      <c r="J13">
        <f>AVERAGE('Raw Proportions'!J13:L13)</f>
        <v>9.190345813435398E-2</v>
      </c>
      <c r="K13">
        <f>AVERAGE('Raw Proportions'!K13:M13)</f>
        <v>7.9426265850838604E-2</v>
      </c>
      <c r="L13">
        <f>AVERAGE('Raw Proportions'!L13:N13)</f>
        <v>6.259772643707863E-2</v>
      </c>
      <c r="M13">
        <f>AVERAGE('Raw Proportions'!M13:O13)</f>
        <v>5.0397760461083158E-2</v>
      </c>
      <c r="N13">
        <f>AVERAGE('Raw Proportions'!N13:P13)</f>
        <v>4.3074908940398622E-2</v>
      </c>
      <c r="O13">
        <f>AVERAGE('Raw Proportions'!O13:Q13)</f>
        <v>4.503402936760504E-2</v>
      </c>
      <c r="P13">
        <f>AVERAGE('Raw Proportions'!P13:R13)</f>
        <v>5.2134350208484892E-2</v>
      </c>
      <c r="Q13">
        <f>AVERAGE('Raw Proportions'!Q13:S13)</f>
        <v>5.9990000927710098E-2</v>
      </c>
      <c r="R13">
        <f>AVERAGE('Raw Proportions'!T13:V13)</f>
        <v>0.85240298224600652</v>
      </c>
      <c r="S13">
        <f>AVERAGE('Raw Proportions'!U13:W13)</f>
        <v>0.84699582137400309</v>
      </c>
      <c r="T13">
        <f>AVERAGE('Raw Proportions'!V13:X13)</f>
        <v>0.82855944533955872</v>
      </c>
      <c r="U13">
        <f>AVERAGE('Raw Proportions'!W13:Y13)</f>
        <v>0.74334197182360484</v>
      </c>
      <c r="V13">
        <f>AVERAGE('Raw Proportions'!X13:Z13)</f>
        <v>0.65319888144560811</v>
      </c>
      <c r="W13">
        <f>AVERAGE('Raw Proportions'!Y13:AA13)</f>
        <v>0.58668578554960971</v>
      </c>
      <c r="X13">
        <f>AVERAGE('Raw Proportions'!Z13:AB13)</f>
        <v>0.57962522672893668</v>
      </c>
      <c r="Y13">
        <f>AVERAGE('Raw Proportions'!AA13:AC13)</f>
        <v>0.54841656991465737</v>
      </c>
      <c r="Z13">
        <f>AVERAGE('Raw Proportions'!AB13:AD13)</f>
        <v>0.52066596838815371</v>
      </c>
      <c r="AA13">
        <f>AVERAGE('Raw Proportions'!AC13:AE13)</f>
        <v>0.40007993501738065</v>
      </c>
      <c r="AB13">
        <f>AVERAGE('Raw Proportions'!AD13:AF13)</f>
        <v>0.2993127279169609</v>
      </c>
      <c r="AC13">
        <f>AVERAGE('Raw Proportions'!AE13:AG13)</f>
        <v>0.18477620986090756</v>
      </c>
      <c r="AD13">
        <f>AVERAGE('Raw Proportions'!AF13:AH13)</f>
        <v>0.1921579851554247</v>
      </c>
      <c r="AE13">
        <f>AVERAGE('Raw Proportions'!AG13:AI13)</f>
        <v>0.21456993359477181</v>
      </c>
      <c r="AF13">
        <f>AVERAGE('Raw Proportions'!AH13:AJ13)</f>
        <v>0.24382382157767077</v>
      </c>
      <c r="AG13">
        <f>AVERAGE('Raw Proportions'!AI13:AK13)</f>
        <v>0.24779892031080827</v>
      </c>
      <c r="AH13">
        <f>AVERAGE('Raw Proportions'!AL13:AN13)</f>
        <v>3.5568863438121795E-2</v>
      </c>
      <c r="AI13">
        <f>AVERAGE('Raw Proportions'!AM13:AO13)</f>
        <v>3.7426133896269496E-2</v>
      </c>
      <c r="AJ13">
        <f>AVERAGE('Raw Proportions'!AN13:AP13)</f>
        <v>3.8103531156648891E-2</v>
      </c>
      <c r="AK13">
        <f>AVERAGE('Raw Proportions'!AO13:AQ13)</f>
        <v>0.1041940149471558</v>
      </c>
      <c r="AL13">
        <f>AVERAGE('Raw Proportions'!AP13:AR13)</f>
        <v>0.15793094338520361</v>
      </c>
      <c r="AM13">
        <f>AVERAGE('Raw Proportions'!AQ13:AS13)</f>
        <v>0.19094516180989782</v>
      </c>
      <c r="AN13">
        <f>AVERAGE('Raw Proportions'!AR13:AT13)</f>
        <v>0.14982672696632157</v>
      </c>
      <c r="AO13">
        <f>AVERAGE('Raw Proportions'!AS13:AU13)</f>
        <v>0.13265470155980666</v>
      </c>
      <c r="AP13">
        <f>AVERAGE('Raw Proportions'!AT13:AV13)</f>
        <v>0.12857857009220441</v>
      </c>
      <c r="AQ13">
        <f>AVERAGE('Raw Proportions'!AU13:AW13)</f>
        <v>0.12150651085166135</v>
      </c>
      <c r="AR13">
        <f>AVERAGE('Raw Proportions'!AV13:AX13)</f>
        <v>0.11360979126444241</v>
      </c>
      <c r="AS13">
        <f>AVERAGE('Raw Proportions'!AW13:AY13)</f>
        <v>0.10639902948484627</v>
      </c>
      <c r="AT13">
        <f>AVERAGE('Raw Proportions'!AX13:AZ13)</f>
        <v>9.8038247390932032E-2</v>
      </c>
      <c r="AU13">
        <f>AVERAGE('Raw Proportions'!AY13:BA13)</f>
        <v>9.9090252800597536E-2</v>
      </c>
      <c r="AV13">
        <f>AVERAGE('Raw Proportions'!AZ13:BB13)</f>
        <v>8.0593123894334442E-2</v>
      </c>
      <c r="AW13">
        <f>AVERAGE('Raw Proportions'!BA13:BC13)</f>
        <v>7.4468969790020156E-2</v>
      </c>
      <c r="AX13">
        <f>AVERAGE('Raw Proportions'!BD13:BF13)</f>
        <v>0</v>
      </c>
      <c r="AY13">
        <f>AVERAGE('Raw Proportions'!BE13:BG13)</f>
        <v>0</v>
      </c>
      <c r="AZ13">
        <f>AVERAGE('Raw Proportions'!BF13:BH13)</f>
        <v>0</v>
      </c>
      <c r="BA13">
        <f>AVERAGE('Raw Proportions'!BG13:BI13)</f>
        <v>0</v>
      </c>
      <c r="BB13">
        <f>AVERAGE('Raw Proportions'!BH13:BJ13)</f>
        <v>0</v>
      </c>
      <c r="BC13">
        <f>AVERAGE('Raw Proportions'!BI13:BK13)</f>
        <v>0</v>
      </c>
      <c r="BD13">
        <f>AVERAGE('Raw Proportions'!BJ13:BL13)</f>
        <v>0</v>
      </c>
      <c r="BE13">
        <f>AVERAGE('Raw Proportions'!BK13:BM13)</f>
        <v>0</v>
      </c>
      <c r="BF13">
        <f>AVERAGE('Raw Proportions'!BL13:BN13)</f>
        <v>0</v>
      </c>
      <c r="BG13">
        <f>AVERAGE('Raw Proportions'!BM13:BO13)</f>
        <v>0.10311665184816336</v>
      </c>
      <c r="BH13">
        <f>AVERAGE('Raw Proportions'!BN13:BP13)</f>
        <v>0.13808738413179697</v>
      </c>
      <c r="BI13">
        <f>AVERAGE('Raw Proportions'!BO13:BQ13)</f>
        <v>0.16179826820389182</v>
      </c>
      <c r="BJ13">
        <f>AVERAGE('Raw Proportions'!BP13:BR13)</f>
        <v>8.1198780795828401E-2</v>
      </c>
      <c r="BK13">
        <f>AVERAGE('Raw Proportions'!BQ13:BS13)</f>
        <v>8.3708306949593039E-2</v>
      </c>
      <c r="BL13">
        <f>AVERAGE('Raw Proportions'!BR13:BT13)</f>
        <v>9.9237159399720665E-2</v>
      </c>
      <c r="BM13">
        <f>AVERAGE('Raw Proportions'!BS13:BU13)</f>
        <v>0.12480787280918033</v>
      </c>
      <c r="BN13">
        <f>AVERAGE('Raw Proportions'!BV13:BX13)</f>
        <v>0</v>
      </c>
      <c r="BO13">
        <f>AVERAGE('Raw Proportions'!BW13:BY13)</f>
        <v>0</v>
      </c>
      <c r="BP13">
        <f>AVERAGE('Raw Proportions'!BX13:BZ13)</f>
        <v>0</v>
      </c>
      <c r="BQ13">
        <f>AVERAGE('Raw Proportions'!BY13:CA13)</f>
        <v>0</v>
      </c>
      <c r="BR13">
        <f>AVERAGE('Raw Proportions'!BZ13:CB13)</f>
        <v>0</v>
      </c>
      <c r="BS13">
        <f>AVERAGE('Raw Proportions'!CA13:CC13)</f>
        <v>0</v>
      </c>
      <c r="BT13">
        <f>AVERAGE('Raw Proportions'!CB13:CD13)</f>
        <v>0</v>
      </c>
      <c r="BU13">
        <f>AVERAGE('Raw Proportions'!CC13:CE13)</f>
        <v>0</v>
      </c>
      <c r="BV13">
        <f>AVERAGE('Raw Proportions'!CD13:CF13)</f>
        <v>0</v>
      </c>
      <c r="BW13">
        <f>AVERAGE('Raw Proportions'!CE13:CG13)</f>
        <v>0</v>
      </c>
      <c r="BX13">
        <f>AVERAGE('Raw Proportions'!CF13:CH13)</f>
        <v>3.4799746839210742E-2</v>
      </c>
      <c r="BY13">
        <f>AVERAGE('Raw Proportions'!CG13:CI13)</f>
        <v>6.6247546265004495E-2</v>
      </c>
      <c r="BZ13">
        <f>AVERAGE('Raw Proportions'!CH13:CJ13)</f>
        <v>0.10693966294778022</v>
      </c>
      <c r="CA13">
        <f>AVERAGE('Raw Proportions'!CI13:CK13)</f>
        <v>8.880208407190536E-2</v>
      </c>
      <c r="CB13">
        <f>AVERAGE('Raw Proportions'!CJ13:CL13)</f>
        <v>7.6097842261664092E-2</v>
      </c>
      <c r="CC13">
        <f>AVERAGE('Raw Proportions'!CK13:CM13)</f>
        <v>5.9707057347864273E-2</v>
      </c>
      <c r="CD13">
        <f>AVERAGE('Raw Proportions'!CN13:CP13)</f>
        <v>0</v>
      </c>
      <c r="CE13">
        <f>AVERAGE('Raw Proportions'!CO13:CQ13)</f>
        <v>0</v>
      </c>
      <c r="CF13">
        <f>AVERAGE('Raw Proportions'!CP13:CR13)</f>
        <v>0</v>
      </c>
      <c r="CG13">
        <f>AVERAGE('Raw Proportions'!CQ13:CS13)</f>
        <v>0</v>
      </c>
      <c r="CH13">
        <f>AVERAGE('Raw Proportions'!CR13:CT13)</f>
        <v>0</v>
      </c>
      <c r="CI13">
        <f>AVERAGE('Raw Proportions'!CS13:CU13)</f>
        <v>0</v>
      </c>
      <c r="CJ13">
        <f>AVERAGE('Raw Proportions'!CT13:CV13)</f>
        <v>0</v>
      </c>
      <c r="CK13">
        <f>AVERAGE('Raw Proportions'!CU13:CW13)</f>
        <v>0</v>
      </c>
      <c r="CL13">
        <f>AVERAGE('Raw Proportions'!CV13:CX13)</f>
        <v>0</v>
      </c>
      <c r="CM13">
        <f>AVERAGE('Raw Proportions'!CW13:CY13)</f>
        <v>0</v>
      </c>
      <c r="CN13">
        <f>AVERAGE('Raw Proportions'!CX13:CZ13)</f>
        <v>9.0357941304107948E-4</v>
      </c>
      <c r="CO13">
        <f>AVERAGE('Raw Proportions'!CY13:DA13)</f>
        <v>7.308175819004635E-3</v>
      </c>
      <c r="CP13">
        <f>AVERAGE('Raw Proportions'!CZ13:DB13)</f>
        <v>1.2027327992113104E-2</v>
      </c>
      <c r="CQ13">
        <f>AVERAGE('Raw Proportions'!DA13:DC13)</f>
        <v>1.1123748579072024E-2</v>
      </c>
      <c r="CR13">
        <f>AVERAGE('Raw Proportions'!DB13:DD13)</f>
        <v>4.7191521731084684E-3</v>
      </c>
      <c r="CS13">
        <f>AVERAGE('Raw Proportions'!DC13:DE13)</f>
        <v>0</v>
      </c>
      <c r="CT13">
        <f>AVERAGE('Raw Proportions'!DF13:DH13)</f>
        <v>0</v>
      </c>
      <c r="CU13">
        <f>AVERAGE('Raw Proportions'!DG13:DI13)</f>
        <v>0</v>
      </c>
      <c r="CV13">
        <f>AVERAGE('Raw Proportions'!DH13:DJ13)</f>
        <v>0</v>
      </c>
      <c r="CW13">
        <f>AVERAGE('Raw Proportions'!DI13:DK13)</f>
        <v>0</v>
      </c>
      <c r="CX13">
        <f>AVERAGE('Raw Proportions'!DJ13:DL13)</f>
        <v>0</v>
      </c>
      <c r="CY13">
        <f>AVERAGE('Raw Proportions'!DK13:DM13)</f>
        <v>0</v>
      </c>
      <c r="CZ13">
        <f>AVERAGE('Raw Proportions'!DL13:DN13)</f>
        <v>0</v>
      </c>
      <c r="DA13">
        <f>AVERAGE('Raw Proportions'!DM13:DO13)</f>
        <v>0</v>
      </c>
      <c r="DB13">
        <f>AVERAGE('Raw Proportions'!DN13:DP13)</f>
        <v>0</v>
      </c>
      <c r="DC13">
        <f>AVERAGE('Raw Proportions'!DO13:DQ13)</f>
        <v>0</v>
      </c>
      <c r="DD13">
        <f>AVERAGE('Raw Proportions'!DP13:DR13)</f>
        <v>8.9358849132122435E-3</v>
      </c>
      <c r="DE13">
        <f>AVERAGE('Raw Proportions'!DQ13:DS13)</f>
        <v>3.0497757503211074E-2</v>
      </c>
      <c r="DF13">
        <f>AVERAGE('Raw Proportions'!DR13:DT13)</f>
        <v>4.0208236320575914E-2</v>
      </c>
      <c r="DG13">
        <f>AVERAGE('Raw Proportions'!DS13:DU13)</f>
        <v>3.9268947633194766E-2</v>
      </c>
      <c r="DH13">
        <f>AVERAGE('Raw Proportions'!DT13:DV13)</f>
        <v>2.30997121004759E-2</v>
      </c>
      <c r="DI13">
        <f>AVERAGE('Raw Proportions'!DU13:DW13)</f>
        <v>1.8148172869094325E-2</v>
      </c>
      <c r="DJ13">
        <f>AVERAGE('Raw Proportions'!DX13:DZ13)</f>
        <v>5.5246853080043318E-3</v>
      </c>
      <c r="DK13">
        <f>AVERAGE('Raw Proportions'!DY13:EA13)</f>
        <v>7.5544890874007266E-3</v>
      </c>
      <c r="DL13">
        <f>AVERAGE('Raw Proportions'!DZ13:EB13)</f>
        <v>9.9389425072666741E-3</v>
      </c>
      <c r="DM13">
        <f>AVERAGE('Raw Proportions'!EA13:EC13)</f>
        <v>1.3442219052669272E-2</v>
      </c>
      <c r="DN13">
        <f>AVERAGE('Raw Proportions'!EB13:ED13)</f>
        <v>3.2679835962685068E-2</v>
      </c>
      <c r="DO13">
        <f>AVERAGE('Raw Proportions'!EC13:EE13)</f>
        <v>5.0930626915323872E-2</v>
      </c>
      <c r="DP13">
        <f>AVERAGE('Raw Proportions'!ED13:EF13)</f>
        <v>6.6145862435047109E-2</v>
      </c>
      <c r="DQ13">
        <f>AVERAGE('Raw Proportions'!EE13:EG13)</f>
        <v>6.4018404290445322E-2</v>
      </c>
      <c r="DR13">
        <f>AVERAGE('Raw Proportions'!EF13:EH13)</f>
        <v>5.6366855719021731E-2</v>
      </c>
      <c r="DS13">
        <f>AVERAGE('Raw Proportions'!EG13:EI13)</f>
        <v>4.6716386747291651E-2</v>
      </c>
      <c r="DT13">
        <f>AVERAGE('Raw Proportions'!EH13:EJ13)</f>
        <v>3.6602990972927511E-2</v>
      </c>
      <c r="DU13">
        <f>AVERAGE('Raw Proportions'!EI13:EK13)</f>
        <v>2.9947563888368289E-2</v>
      </c>
      <c r="DV13">
        <f>AVERAGE('Raw Proportions'!EJ13:EL13)</f>
        <v>2.684967298227078E-2</v>
      </c>
      <c r="DW13">
        <f>AVERAGE('Raw Proportions'!EK13:EM13)</f>
        <v>3.0169697382169704E-2</v>
      </c>
      <c r="DX13">
        <f>AVERAGE('Raw Proportions'!EL13:EN13)</f>
        <v>3.2092550722336959E-2</v>
      </c>
      <c r="DY13">
        <f>AVERAGE('Raw Proportions'!EM13:EO13)</f>
        <v>3.2303904553340479E-2</v>
      </c>
      <c r="DZ13">
        <f>AVERAGE('Raw Proportions'!EP13:ER13)</f>
        <v>0</v>
      </c>
      <c r="EA13">
        <f>AVERAGE('Raw Proportions'!EQ13:ES13)</f>
        <v>0</v>
      </c>
      <c r="EB13">
        <f>AVERAGE('Raw Proportions'!ER13:ET13)</f>
        <v>0</v>
      </c>
      <c r="EC13">
        <f>AVERAGE('Raw Proportions'!ES13:EU13)</f>
        <v>0</v>
      </c>
      <c r="ED13">
        <f>AVERAGE('Raw Proportions'!ET13:EV13)</f>
        <v>0</v>
      </c>
      <c r="EE13">
        <f>AVERAGE('Raw Proportions'!EU13:EW13)</f>
        <v>0</v>
      </c>
      <c r="EF13">
        <f>AVERAGE('Raw Proportions'!EV13:EX13)</f>
        <v>0</v>
      </c>
      <c r="EG13">
        <f>AVERAGE('Raw Proportions'!EW13:EY13)</f>
        <v>0</v>
      </c>
      <c r="EH13">
        <f>AVERAGE('Raw Proportions'!EX13:EZ13)</f>
        <v>0</v>
      </c>
      <c r="EI13">
        <f>AVERAGE('Raw Proportions'!EY13:FA13)</f>
        <v>0</v>
      </c>
      <c r="EJ13">
        <f>AVERAGE('Raw Proportions'!EZ13:FB13)</f>
        <v>0</v>
      </c>
      <c r="EK13">
        <f>AVERAGE('Raw Proportions'!FA13:FC13)</f>
        <v>0</v>
      </c>
      <c r="EL13">
        <f>AVERAGE('Raw Proportions'!FB13:FD13)</f>
        <v>0</v>
      </c>
      <c r="EM13">
        <f>AVERAGE('Raw Proportions'!FC13:FE13)</f>
        <v>0</v>
      </c>
      <c r="EN13">
        <f>AVERAGE('Raw Proportions'!FD13:FF13)</f>
        <v>0</v>
      </c>
      <c r="EO13">
        <f>AVERAGE('Raw Proportions'!FE13:FG13)</f>
        <v>0</v>
      </c>
      <c r="EP13">
        <f>AVERAGE('Raw Proportions'!FH13:FJ13)</f>
        <v>3.374104772610665E-2</v>
      </c>
      <c r="EQ13">
        <f>AVERAGE('Raw Proportions'!FI13:FK13)</f>
        <v>3.8973542661658138E-2</v>
      </c>
      <c r="ER13">
        <f>AVERAGE('Raw Proportions'!FJ13:FL13)</f>
        <v>4.2742382715136806E-2</v>
      </c>
      <c r="ES13">
        <f>AVERAGE('Raw Proportions'!FK13:FM13)</f>
        <v>5.6632018673632899E-2</v>
      </c>
      <c r="ET13">
        <f>AVERAGE('Raw Proportions'!FL13:FN13)</f>
        <v>6.3738804422907747E-2</v>
      </c>
      <c r="EU13">
        <f>AVERAGE('Raw Proportions'!FM13:FO13)</f>
        <v>7.7729583414085826E-2</v>
      </c>
      <c r="EV13">
        <f>AVERAGE('Raw Proportions'!FN13:FP13)</f>
        <v>0.10416612038866753</v>
      </c>
      <c r="EW13">
        <f>AVERAGE('Raw Proportions'!FO13:FQ13)</f>
        <v>0.15362511551869099</v>
      </c>
      <c r="EX13">
        <f>AVERAGE('Raw Proportions'!FP13:FR13)</f>
        <v>0.20248514766626621</v>
      </c>
      <c r="EY13">
        <f>AVERAGE('Raw Proportions'!FQ13:FS13)</f>
        <v>0.24915424968466446</v>
      </c>
      <c r="EZ13">
        <f>AVERAGE('Raw Proportions'!FR13:FT13)</f>
        <v>0.30515016811132956</v>
      </c>
      <c r="FA13">
        <f>AVERAGE('Raw Proportions'!FS13:FU13)</f>
        <v>0.36262768851368271</v>
      </c>
      <c r="FB13">
        <f>AVERAGE('Raw Proportions'!FT13:FV13)</f>
        <v>0.39950517747467623</v>
      </c>
      <c r="FC13">
        <f>AVERAGE('Raw Proportions'!FU13:FW13)</f>
        <v>0.3882329996210907</v>
      </c>
      <c r="FD13">
        <f>AVERAGE('Raw Proportions'!FV13:FX13)</f>
        <v>0.38820228766220383</v>
      </c>
      <c r="FE13">
        <f>AVERAGE('Raw Proportions'!FW13:FY13)</f>
        <v>0.38277510139198218</v>
      </c>
    </row>
    <row r="14" spans="1:161" x14ac:dyDescent="0.2">
      <c r="A14" t="str">
        <f>'1997_totals_newvars'!A14</f>
        <v>IDAHO</v>
      </c>
      <c r="B14">
        <f>AVERAGE('Raw Proportions'!B14:D14)</f>
        <v>0.12167393761093966</v>
      </c>
      <c r="C14">
        <f>AVERAGE('Raw Proportions'!C14:E14)</f>
        <v>9.3448796990364735E-2</v>
      </c>
      <c r="D14">
        <f>AVERAGE('Raw Proportions'!D14:F14)</f>
        <v>6.1988521459734457E-2</v>
      </c>
      <c r="E14">
        <f>AVERAGE('Raw Proportions'!E14:G14)</f>
        <v>5.0574542563752468E-2</v>
      </c>
      <c r="F14">
        <f>AVERAGE('Raw Proportions'!F14:H14)</f>
        <v>5.1928202598086892E-2</v>
      </c>
      <c r="G14">
        <f>AVERAGE('Raw Proportions'!G14:I14)</f>
        <v>5.5527792407166439E-2</v>
      </c>
      <c r="H14">
        <f>AVERAGE('Raw Proportions'!H14:J14)</f>
        <v>5.2189872998615668E-2</v>
      </c>
      <c r="I14">
        <f>AVERAGE('Raw Proportions'!I14:K14)</f>
        <v>4.8646472901586975E-2</v>
      </c>
      <c r="J14">
        <f>AVERAGE('Raw Proportions'!J14:L14)</f>
        <v>0.10545405595419106</v>
      </c>
      <c r="K14">
        <f>AVERAGE('Raw Proportions'!K14:M14)</f>
        <v>0.16864461414026191</v>
      </c>
      <c r="L14">
        <f>AVERAGE('Raw Proportions'!L14:N14)</f>
        <v>0.24588865779401056</v>
      </c>
      <c r="M14">
        <f>AVERAGE('Raw Proportions'!M14:O14)</f>
        <v>0.29029008926200345</v>
      </c>
      <c r="N14">
        <f>AVERAGE('Raw Proportions'!N14:P14)</f>
        <v>0.15239290236663852</v>
      </c>
      <c r="O14">
        <f>AVERAGE('Raw Proportions'!O14:Q14)</f>
        <v>9.5507516155080241E-2</v>
      </c>
      <c r="P14">
        <f>AVERAGE('Raw Proportions'!P14:R14)</f>
        <v>1.7238098700666199E-2</v>
      </c>
      <c r="Q14">
        <f>AVERAGE('Raw Proportions'!Q14:S14)</f>
        <v>0.11391586638238556</v>
      </c>
      <c r="R14">
        <f>AVERAGE('Raw Proportions'!T14:V14)</f>
        <v>0.23424278128100373</v>
      </c>
      <c r="S14">
        <f>AVERAGE('Raw Proportions'!U14:W14)</f>
        <v>0.14114939970956991</v>
      </c>
      <c r="T14">
        <f>AVERAGE('Raw Proportions'!V14:X14)</f>
        <v>8.642268925962715E-2</v>
      </c>
      <c r="U14">
        <f>AVERAGE('Raw Proportions'!W14:Y14)</f>
        <v>8.064607629805555E-2</v>
      </c>
      <c r="V14">
        <f>AVERAGE('Raw Proportions'!X14:Z14)</f>
        <v>9.9781398237896432E-2</v>
      </c>
      <c r="W14">
        <f>AVERAGE('Raw Proportions'!Y14:AA14)</f>
        <v>0.11923398009550057</v>
      </c>
      <c r="X14">
        <f>AVERAGE('Raw Proportions'!Z14:AB14)</f>
        <v>0.13487259204112179</v>
      </c>
      <c r="Y14">
        <f>AVERAGE('Raw Proportions'!AA14:AC14)</f>
        <v>0.1443352579459827</v>
      </c>
      <c r="Z14">
        <f>AVERAGE('Raw Proportions'!AB14:AD14)</f>
        <v>0.13957903213300549</v>
      </c>
      <c r="AA14">
        <f>AVERAGE('Raw Proportions'!AC14:AE14)</f>
        <v>0.1317751494459071</v>
      </c>
      <c r="AB14">
        <f>AVERAGE('Raw Proportions'!AD14:AF14)</f>
        <v>0.12879026255997306</v>
      </c>
      <c r="AC14">
        <f>AVERAGE('Raw Proportions'!AE14:AG14)</f>
        <v>0.14428069762540105</v>
      </c>
      <c r="AD14">
        <f>AVERAGE('Raw Proportions'!AF14:AH14)</f>
        <v>0.14651971783246079</v>
      </c>
      <c r="AE14">
        <f>AVERAGE('Raw Proportions'!AG14:AI14)</f>
        <v>0.15632575647598115</v>
      </c>
      <c r="AF14">
        <f>AVERAGE('Raw Proportions'!AH14:AJ14)</f>
        <v>0.1462318057692876</v>
      </c>
      <c r="AG14">
        <f>AVERAGE('Raw Proportions'!AI14:AK14)</f>
        <v>0.15108196458056378</v>
      </c>
      <c r="AH14">
        <f>AVERAGE('Raw Proportions'!AL14:AN14)</f>
        <v>9.0960958012545265E-2</v>
      </c>
      <c r="AI14">
        <f>AVERAGE('Raw Proportions'!AM14:AO14)</f>
        <v>0.14009726161056396</v>
      </c>
      <c r="AJ14">
        <f>AVERAGE('Raw Proportions'!AN14:AP14)</f>
        <v>0.18938639839635227</v>
      </c>
      <c r="AK14">
        <f>AVERAGE('Raw Proportions'!AO14:AQ14)</f>
        <v>0.20649815472396929</v>
      </c>
      <c r="AL14">
        <f>AVERAGE('Raw Proportions'!AP14:AR14)</f>
        <v>0.21226042586193691</v>
      </c>
      <c r="AM14">
        <f>AVERAGE('Raw Proportions'!AQ14:AS14)</f>
        <v>0.19816134156610957</v>
      </c>
      <c r="AN14">
        <f>AVERAGE('Raw Proportions'!AR14:AT14)</f>
        <v>0.18584763132864493</v>
      </c>
      <c r="AO14">
        <f>AVERAGE('Raw Proportions'!AS14:AU14)</f>
        <v>0.18202474573393471</v>
      </c>
      <c r="AP14">
        <f>AVERAGE('Raw Proportions'!AT14:AV14)</f>
        <v>0.20033809655614435</v>
      </c>
      <c r="AQ14">
        <f>AVERAGE('Raw Proportions'!AU14:AW14)</f>
        <v>0.21031761605604002</v>
      </c>
      <c r="AR14">
        <f>AVERAGE('Raw Proportions'!AV14:AX14)</f>
        <v>0.21132724204413034</v>
      </c>
      <c r="AS14">
        <f>AVERAGE('Raw Proportions'!AW14:AY14)</f>
        <v>0.15267968280087207</v>
      </c>
      <c r="AT14">
        <f>AVERAGE('Raw Proportions'!AX14:AZ14)</f>
        <v>0.15122233428845858</v>
      </c>
      <c r="AU14">
        <f>AVERAGE('Raw Proportions'!AY14:BA14)</f>
        <v>0.16823995335487396</v>
      </c>
      <c r="AV14">
        <f>AVERAGE('Raw Proportions'!AZ14:BB14)</f>
        <v>0.23498145635692977</v>
      </c>
      <c r="AW14">
        <f>AVERAGE('Raw Proportions'!BA14:BC14)</f>
        <v>0.24809248027121689</v>
      </c>
      <c r="AX14">
        <f>AVERAGE('Raw Proportions'!BD14:BF14)</f>
        <v>0.45762868272138107</v>
      </c>
      <c r="AY14">
        <f>AVERAGE('Raw Proportions'!BE14:BG14)</f>
        <v>0.40705471920015196</v>
      </c>
      <c r="AZ14">
        <f>AVERAGE('Raw Proportions'!BF14:BH14)</f>
        <v>0.38583110499798007</v>
      </c>
      <c r="BA14">
        <f>AVERAGE('Raw Proportions'!BG14:BI14)</f>
        <v>0.3104840740561306</v>
      </c>
      <c r="BB14">
        <f>AVERAGE('Raw Proportions'!BH14:BJ14)</f>
        <v>0.29335863074733731</v>
      </c>
      <c r="BC14">
        <f>AVERAGE('Raw Proportions'!BI14:BK14)</f>
        <v>0.31080860035702912</v>
      </c>
      <c r="BD14">
        <f>AVERAGE('Raw Proportions'!BJ14:BL14)</f>
        <v>0.33038374720967129</v>
      </c>
      <c r="BE14">
        <f>AVERAGE('Raw Proportions'!BK14:BM14)</f>
        <v>0.31456625399528199</v>
      </c>
      <c r="BF14">
        <f>AVERAGE('Raw Proportions'!BL14:BN14)</f>
        <v>0.23531083438582878</v>
      </c>
      <c r="BG14">
        <f>AVERAGE('Raw Proportions'!BM14:BO14)</f>
        <v>0.1538275632988397</v>
      </c>
      <c r="BH14">
        <f>AVERAGE('Raw Proportions'!BN14:BP14)</f>
        <v>0.11079319967217267</v>
      </c>
      <c r="BI14">
        <f>AVERAGE('Raw Proportions'!BO14:BQ14)</f>
        <v>8.7306515038192214E-2</v>
      </c>
      <c r="BJ14">
        <f>AVERAGE('Raw Proportions'!BP14:BR14)</f>
        <v>8.0808622707461017E-2</v>
      </c>
      <c r="BK14">
        <f>AVERAGE('Raw Proportions'!BQ14:BS14)</f>
        <v>8.7093452063397248E-2</v>
      </c>
      <c r="BL14">
        <f>AVERAGE('Raw Proportions'!BR14:BT14)</f>
        <v>8.8439215980385288E-2</v>
      </c>
      <c r="BM14">
        <f>AVERAGE('Raw Proportions'!BS14:BU14)</f>
        <v>9.4536823555505065E-2</v>
      </c>
      <c r="BN14">
        <f>AVERAGE('Raw Proportions'!BV14:BX14)</f>
        <v>0</v>
      </c>
      <c r="BO14">
        <f>AVERAGE('Raw Proportions'!BW14:BY14)</f>
        <v>3.7998798284033512E-2</v>
      </c>
      <c r="BP14">
        <f>AVERAGE('Raw Proportions'!BX14:BZ14)</f>
        <v>7.5866493921231071E-2</v>
      </c>
      <c r="BQ14">
        <f>AVERAGE('Raw Proportions'!BY14:CA14)</f>
        <v>0.11592557524339553</v>
      </c>
      <c r="BR14">
        <f>AVERAGE('Raw Proportions'!BZ14:CB14)</f>
        <v>0.12561056356784508</v>
      </c>
      <c r="BS14">
        <f>AVERAGE('Raw Proportions'!CA14:CC14)</f>
        <v>8.4024762748272752E-2</v>
      </c>
      <c r="BT14">
        <f>AVERAGE('Raw Proportions'!CB14:CD14)</f>
        <v>6.0767379274755069E-2</v>
      </c>
      <c r="BU14">
        <f>AVERAGE('Raw Proportions'!CC14:CE14)</f>
        <v>2.9172014995810486E-2</v>
      </c>
      <c r="BV14">
        <f>AVERAGE('Raw Proportions'!CD14:CF14)</f>
        <v>4.8698570668405605E-2</v>
      </c>
      <c r="BW14">
        <f>AVERAGE('Raw Proportions'!CE14:CG14)</f>
        <v>5.5601876864203169E-2</v>
      </c>
      <c r="BX14">
        <f>AVERAGE('Raw Proportions'!CF14:CH14)</f>
        <v>4.876502764429469E-2</v>
      </c>
      <c r="BY14">
        <f>AVERAGE('Raw Proportions'!CG14:CI14)</f>
        <v>4.1139641444223912E-2</v>
      </c>
      <c r="BZ14">
        <f>AVERAGE('Raw Proportions'!CH14:CJ14)</f>
        <v>-8.4536264656577872E-3</v>
      </c>
      <c r="CA14">
        <f>AVERAGE('Raw Proportions'!CI14:CK14)</f>
        <v>-1.4655509687172297E-2</v>
      </c>
      <c r="CB14">
        <f>AVERAGE('Raw Proportions'!CJ14:CL14)</f>
        <v>-1.9919360143565268E-2</v>
      </c>
      <c r="CC14">
        <f>AVERAGE('Raw Proportions'!CK14:CM14)</f>
        <v>8.8272344432609399E-3</v>
      </c>
      <c r="CD14">
        <f>AVERAGE('Raw Proportions'!CN14:CP14)</f>
        <v>0</v>
      </c>
      <c r="CE14">
        <f>AVERAGE('Raw Proportions'!CO14:CQ14)</f>
        <v>0</v>
      </c>
      <c r="CF14">
        <f>AVERAGE('Raw Proportions'!CP14:CR14)</f>
        <v>0</v>
      </c>
      <c r="CG14">
        <f>AVERAGE('Raw Proportions'!CQ14:CS14)</f>
        <v>0</v>
      </c>
      <c r="CH14">
        <f>AVERAGE('Raw Proportions'!CR14:CT14)</f>
        <v>0</v>
      </c>
      <c r="CI14">
        <f>AVERAGE('Raw Proportions'!CS14:CU14)</f>
        <v>0</v>
      </c>
      <c r="CJ14">
        <f>AVERAGE('Raw Proportions'!CT14:CV14)</f>
        <v>0</v>
      </c>
      <c r="CK14">
        <f>AVERAGE('Raw Proportions'!CU14:CW14)</f>
        <v>3.5165750115430265E-2</v>
      </c>
      <c r="CL14">
        <f>AVERAGE('Raw Proportions'!CV14:CX14)</f>
        <v>5.7874266059388779E-2</v>
      </c>
      <c r="CM14">
        <f>AVERAGE('Raw Proportions'!CW14:CY14)</f>
        <v>7.7686966521610779E-2</v>
      </c>
      <c r="CN14">
        <f>AVERAGE('Raw Proportions'!CX14:CZ14)</f>
        <v>5.5808794853651124E-2</v>
      </c>
      <c r="CO14">
        <f>AVERAGE('Raw Proportions'!CY14:DA14)</f>
        <v>4.5836688129030245E-2</v>
      </c>
      <c r="CP14">
        <f>AVERAGE('Raw Proportions'!CZ14:DB14)</f>
        <v>0.19473985023324589</v>
      </c>
      <c r="CQ14">
        <f>AVERAGE('Raw Proportions'!DA14:DC14)</f>
        <v>0.22572244513708281</v>
      </c>
      <c r="CR14">
        <f>AVERAGE('Raw Proportions'!DB14:DD14)</f>
        <v>0.27169368212413675</v>
      </c>
      <c r="CS14">
        <f>AVERAGE('Raw Proportions'!DC14:DE14)</f>
        <v>0.16281038024475417</v>
      </c>
      <c r="CT14">
        <f>AVERAGE('Raw Proportions'!DF14:DH14)</f>
        <v>0</v>
      </c>
      <c r="CU14">
        <f>AVERAGE('Raw Proportions'!DG14:DI14)</f>
        <v>1.670079894632585E-2</v>
      </c>
      <c r="CV14">
        <f>AVERAGE('Raw Proportions'!DH14:DJ14)</f>
        <v>3.1229251750231685E-2</v>
      </c>
      <c r="CW14">
        <f>AVERAGE('Raw Proportions'!DI14:DK14)</f>
        <v>4.2940617805909596E-2</v>
      </c>
      <c r="CX14">
        <f>AVERAGE('Raw Proportions'!DJ14:DL14)</f>
        <v>3.9203301763553508E-2</v>
      </c>
      <c r="CY14">
        <f>AVERAGE('Raw Proportions'!DK14:DM14)</f>
        <v>3.8413149222119303E-2</v>
      </c>
      <c r="CZ14">
        <f>AVERAGE('Raw Proportions'!DL14:DN14)</f>
        <v>4.1992243911838291E-2</v>
      </c>
      <c r="DA14">
        <f>AVERAGE('Raw Proportions'!DM14:DO14)</f>
        <v>4.3608860647555016E-2</v>
      </c>
      <c r="DB14">
        <f>AVERAGE('Raw Proportions'!DN14:DP14)</f>
        <v>3.7120139497038608E-2</v>
      </c>
      <c r="DC14">
        <f>AVERAGE('Raw Proportions'!DO14:DQ14)</f>
        <v>3.1363518669608924E-2</v>
      </c>
      <c r="DD14">
        <f>AVERAGE('Raw Proportions'!DP14:DR14)</f>
        <v>2.8658283001756556E-2</v>
      </c>
      <c r="DE14">
        <f>AVERAGE('Raw Proportions'!DQ14:DS14)</f>
        <v>4.4339396128535824E-2</v>
      </c>
      <c r="DF14">
        <f>AVERAGE('Raw Proportions'!DR14:DT14)</f>
        <v>2.7447062202729761E-2</v>
      </c>
      <c r="DG14">
        <f>AVERAGE('Raw Proportions'!DS14:DU14)</f>
        <v>2.6923685668382935E-2</v>
      </c>
      <c r="DH14">
        <f>AVERAGE('Raw Proportions'!DT14:DV14)</f>
        <v>2.069764139488767E-2</v>
      </c>
      <c r="DI14">
        <f>AVERAGE('Raw Proportions'!DU14:DW14)</f>
        <v>4.5156507176687267E-2</v>
      </c>
      <c r="DJ14">
        <f>AVERAGE('Raw Proportions'!DX14:DZ14)</f>
        <v>6.958230705346076E-2</v>
      </c>
      <c r="DK14">
        <f>AVERAGE('Raw Proportions'!DY14:EA14)</f>
        <v>9.0263165805883797E-2</v>
      </c>
      <c r="DL14">
        <f>AVERAGE('Raw Proportions'!DZ14:EB14)</f>
        <v>5.8308951759066495E-2</v>
      </c>
      <c r="DM14">
        <f>AVERAGE('Raw Proportions'!EA14:EC14)</f>
        <v>4.3306332806976607E-2</v>
      </c>
      <c r="DN14">
        <f>AVERAGE('Raw Proportions'!EB14:ED14)</f>
        <v>3.163617014728725E-2</v>
      </c>
      <c r="DO14">
        <f>AVERAGE('Raw Proportions'!EC14:EE14)</f>
        <v>4.1799276595877989E-2</v>
      </c>
      <c r="DP14">
        <f>AVERAGE('Raw Proportions'!ED14:EF14)</f>
        <v>4.1474766959300767E-2</v>
      </c>
      <c r="DQ14">
        <f>AVERAGE('Raw Proportions'!EE14:EG14)</f>
        <v>4.2248408916705747E-2</v>
      </c>
      <c r="DR14">
        <f>AVERAGE('Raw Proportions'!EF14:EH14)</f>
        <v>2.9512230922862138E-2</v>
      </c>
      <c r="DS14">
        <f>AVERAGE('Raw Proportions'!EG14:EI14)</f>
        <v>3.0593057731430329E-2</v>
      </c>
      <c r="DT14">
        <f>AVERAGE('Raw Proportions'!EH14:EJ14)</f>
        <v>3.2078850676845502E-2</v>
      </c>
      <c r="DU14">
        <f>AVERAGE('Raw Proportions'!EI14:EK14)</f>
        <v>3.3913704961679871E-2</v>
      </c>
      <c r="DV14">
        <f>AVERAGE('Raw Proportions'!EJ14:EL14)</f>
        <v>5.376865114893567E-2</v>
      </c>
      <c r="DW14">
        <f>AVERAGE('Raw Proportions'!EK14:EM14)</f>
        <v>5.2514133262566452E-2</v>
      </c>
      <c r="DX14">
        <f>AVERAGE('Raw Proportions'!EL14:EN14)</f>
        <v>4.9877128133732122E-2</v>
      </c>
      <c r="DY14">
        <f>AVERAGE('Raw Proportions'!EM14:EO14)</f>
        <v>2.8625614623529198E-2</v>
      </c>
      <c r="DZ14">
        <f>AVERAGE('Raw Proportions'!EP14:ER14)</f>
        <v>0</v>
      </c>
      <c r="EA14">
        <f>AVERAGE('Raw Proportions'!EQ14:ES14)</f>
        <v>0</v>
      </c>
      <c r="EB14">
        <f>AVERAGE('Raw Proportions'!ER14:ET14)</f>
        <v>0</v>
      </c>
      <c r="EC14">
        <f>AVERAGE('Raw Proportions'!ES14:EU14)</f>
        <v>0</v>
      </c>
      <c r="ED14">
        <f>AVERAGE('Raw Proportions'!ET14:EV14)</f>
        <v>0</v>
      </c>
      <c r="EE14">
        <f>AVERAGE('Raw Proportions'!EU14:EW14)</f>
        <v>0</v>
      </c>
      <c r="EF14">
        <f>AVERAGE('Raw Proportions'!EV14:EX14)</f>
        <v>0</v>
      </c>
      <c r="EG14">
        <f>AVERAGE('Raw Proportions'!EW14:EY14)</f>
        <v>0</v>
      </c>
      <c r="EH14">
        <f>AVERAGE('Raw Proportions'!EX14:EZ14)</f>
        <v>0</v>
      </c>
      <c r="EI14">
        <f>AVERAGE('Raw Proportions'!EY14:FA14)</f>
        <v>0</v>
      </c>
      <c r="EJ14">
        <f>AVERAGE('Raw Proportions'!EZ14:FB14)</f>
        <v>0</v>
      </c>
      <c r="EK14">
        <f>AVERAGE('Raw Proportions'!FA14:FC14)</f>
        <v>0</v>
      </c>
      <c r="EL14">
        <f>AVERAGE('Raw Proportions'!FB14:FD14)</f>
        <v>0</v>
      </c>
      <c r="EM14">
        <f>AVERAGE('Raw Proportions'!FC14:FE14)</f>
        <v>0</v>
      </c>
      <c r="EN14">
        <f>AVERAGE('Raw Proportions'!FD14:FF14)</f>
        <v>0</v>
      </c>
      <c r="EO14">
        <f>AVERAGE('Raw Proportions'!FE14:FG14)</f>
        <v>0</v>
      </c>
      <c r="EP14">
        <f>AVERAGE('Raw Proportions'!FH14:FJ14)</f>
        <v>2.5911333320669555E-2</v>
      </c>
      <c r="EQ14">
        <f>AVERAGE('Raw Proportions'!FI14:FK14)</f>
        <v>7.3287059453106276E-2</v>
      </c>
      <c r="ER14">
        <f>AVERAGE('Raw Proportions'!FJ14:FL14)</f>
        <v>0.11096658845577682</v>
      </c>
      <c r="ES14">
        <f>AVERAGE('Raw Proportions'!FK14:FM14)</f>
        <v>0.14962462650181033</v>
      </c>
      <c r="ET14">
        <f>AVERAGE('Raw Proportions'!FL14:FN14)</f>
        <v>0.14622130707605663</v>
      </c>
      <c r="EU14">
        <f>AVERAGE('Raw Proportions'!FM14:FO14)</f>
        <v>0.15203109700792425</v>
      </c>
      <c r="EV14">
        <f>AVERAGE('Raw Proportions'!FN14:FP14)</f>
        <v>0.15247176627605219</v>
      </c>
      <c r="EW14">
        <f>AVERAGE('Raw Proportions'!FO14:FQ14)</f>
        <v>0.16023223474771209</v>
      </c>
      <c r="EX14">
        <f>AVERAGE('Raw Proportions'!FP14:FR14)</f>
        <v>0.14611277382313523</v>
      </c>
      <c r="EY14">
        <f>AVERAGE('Raw Proportions'!FQ14:FS14)</f>
        <v>0.14018963727209807</v>
      </c>
      <c r="EZ14">
        <f>AVERAGE('Raw Proportions'!FR14:FT14)</f>
        <v>0.13788968175316546</v>
      </c>
      <c r="FA14">
        <f>AVERAGE('Raw Proportions'!FS14:FU14)</f>
        <v>0.16021358461006138</v>
      </c>
      <c r="FB14">
        <f>AVERAGE('Raw Proportions'!FT14:FV14)</f>
        <v>0.20155448568572756</v>
      </c>
      <c r="FC14">
        <f>AVERAGE('Raw Proportions'!FU14:FW14)</f>
        <v>0.20232856756980755</v>
      </c>
      <c r="FD14">
        <f>AVERAGE('Raw Proportions'!FV14:FX14)</f>
        <v>0.1907603316835399</v>
      </c>
      <c r="FE14">
        <f>AVERAGE('Raw Proportions'!FW14:FY14)</f>
        <v>0.14695312872209712</v>
      </c>
    </row>
    <row r="15" spans="1:161" x14ac:dyDescent="0.2">
      <c r="A15" t="str">
        <f>'1997_totals_newvars'!A15</f>
        <v>ILLINOIS</v>
      </c>
      <c r="B15">
        <f>AVERAGE('Raw Proportions'!B15:D15)</f>
        <v>0.10266024801846545</v>
      </c>
      <c r="C15">
        <f>AVERAGE('Raw Proportions'!C15:E15)</f>
        <v>0.11633501629214088</v>
      </c>
      <c r="D15">
        <f>AVERAGE('Raw Proportions'!D15:F15)</f>
        <v>8.1576115126821877E-2</v>
      </c>
      <c r="E15">
        <f>AVERAGE('Raw Proportions'!E15:G15)</f>
        <v>5.7491930745816489E-2</v>
      </c>
      <c r="F15">
        <f>AVERAGE('Raw Proportions'!F15:H15)</f>
        <v>3.3174860386796394E-2</v>
      </c>
      <c r="G15">
        <f>AVERAGE('Raw Proportions'!G15:I15)</f>
        <v>2.9766659564124987E-2</v>
      </c>
      <c r="H15">
        <f>AVERAGE('Raw Proportions'!H15:J15)</f>
        <v>2.3802921926748526E-2</v>
      </c>
      <c r="I15">
        <f>AVERAGE('Raw Proportions'!I15:K15)</f>
        <v>2.352575153718299E-2</v>
      </c>
      <c r="J15">
        <f>AVERAGE('Raw Proportions'!J15:L15)</f>
        <v>2.5754578503663958E-2</v>
      </c>
      <c r="K15">
        <f>AVERAGE('Raw Proportions'!K15:M15)</f>
        <v>2.6645065508421963E-2</v>
      </c>
      <c r="L15">
        <f>AVERAGE('Raw Proportions'!L15:N15)</f>
        <v>2.6711102430686532E-2</v>
      </c>
      <c r="M15">
        <f>AVERAGE('Raw Proportions'!M15:O15)</f>
        <v>2.5745649187382966E-2</v>
      </c>
      <c r="N15">
        <f>AVERAGE('Raw Proportions'!N15:P15)</f>
        <v>2.5577689004238239E-2</v>
      </c>
      <c r="O15">
        <f>AVERAGE('Raw Proportions'!O15:Q15)</f>
        <v>2.6556229414324367E-2</v>
      </c>
      <c r="P15">
        <f>AVERAGE('Raw Proportions'!P15:R15)</f>
        <v>2.5668423909830509E-2</v>
      </c>
      <c r="Q15">
        <f>AVERAGE('Raw Proportions'!Q15:S15)</f>
        <v>2.4278113653252543E-2</v>
      </c>
      <c r="R15">
        <f>AVERAGE('Raw Proportions'!T15:V15)</f>
        <v>0.68278923343014164</v>
      </c>
      <c r="S15">
        <f>AVERAGE('Raw Proportions'!U15:W15)</f>
        <v>0.50772993799729493</v>
      </c>
      <c r="T15">
        <f>AVERAGE('Raw Proportions'!V15:X15)</f>
        <v>0.33353070481217834</v>
      </c>
      <c r="U15">
        <f>AVERAGE('Raw Proportions'!W15:Y15)</f>
        <v>0.19292604503962316</v>
      </c>
      <c r="V15">
        <f>AVERAGE('Raw Proportions'!X15:Z15)</f>
        <v>0.14659449922443371</v>
      </c>
      <c r="W15">
        <f>AVERAGE('Raw Proportions'!Y15:AA15)</f>
        <v>0.12214276965824873</v>
      </c>
      <c r="X15">
        <f>AVERAGE('Raw Proportions'!Z15:AB15)</f>
        <v>0.11416340381296815</v>
      </c>
      <c r="Y15">
        <f>AVERAGE('Raw Proportions'!AA15:AC15)</f>
        <v>0.11690623003101015</v>
      </c>
      <c r="Z15">
        <f>AVERAGE('Raw Proportions'!AB15:AD15)</f>
        <v>0.11059801278034041</v>
      </c>
      <c r="AA15">
        <f>AVERAGE('Raw Proportions'!AC15:AE15)</f>
        <v>8.9622079924799813E-2</v>
      </c>
      <c r="AB15">
        <f>AVERAGE('Raw Proportions'!AD15:AF15)</f>
        <v>6.7082803552587777E-2</v>
      </c>
      <c r="AC15">
        <f>AVERAGE('Raw Proportions'!AE15:AG15)</f>
        <v>5.5909032559021389E-2</v>
      </c>
      <c r="AD15">
        <f>AVERAGE('Raw Proportions'!AF15:AH15)</f>
        <v>6.3696902755644144E-2</v>
      </c>
      <c r="AE15">
        <f>AVERAGE('Raw Proportions'!AG15:AI15)</f>
        <v>8.1506410697372911E-2</v>
      </c>
      <c r="AF15">
        <f>AVERAGE('Raw Proportions'!AH15:AJ15)</f>
        <v>8.5984420214467491E-2</v>
      </c>
      <c r="AG15">
        <f>AVERAGE('Raw Proportions'!AI15:AK15)</f>
        <v>8.0240038227660349E-2</v>
      </c>
      <c r="AH15">
        <f>AVERAGE('Raw Proportions'!AL15:AN15)</f>
        <v>0.15443270561642294</v>
      </c>
      <c r="AI15">
        <f>AVERAGE('Raw Proportions'!AM15:AO15)</f>
        <v>0.22081989900415924</v>
      </c>
      <c r="AJ15">
        <f>AVERAGE('Raw Proportions'!AN15:AP15)</f>
        <v>0.30753857545200519</v>
      </c>
      <c r="AK15">
        <f>AVERAGE('Raw Proportions'!AO15:AQ15)</f>
        <v>0.34853169030326453</v>
      </c>
      <c r="AL15">
        <f>AVERAGE('Raw Proportions'!AP15:AR15)</f>
        <v>0.3518973767660496</v>
      </c>
      <c r="AM15">
        <f>AVERAGE('Raw Proportions'!AQ15:AS15)</f>
        <v>0.36527378723310272</v>
      </c>
      <c r="AN15">
        <f>AVERAGE('Raw Proportions'!AR15:AT15)</f>
        <v>0.38381178577119485</v>
      </c>
      <c r="AO15">
        <f>AVERAGE('Raw Proportions'!AS15:AU15)</f>
        <v>0.39273979671844222</v>
      </c>
      <c r="AP15">
        <f>AVERAGE('Raw Proportions'!AT15:AV15)</f>
        <v>0.39347528185028641</v>
      </c>
      <c r="AQ15">
        <f>AVERAGE('Raw Proportions'!AU15:AW15)</f>
        <v>0.39517011605155039</v>
      </c>
      <c r="AR15">
        <f>AVERAGE('Raw Proportions'!AV15:AX15)</f>
        <v>0.40651167676045735</v>
      </c>
      <c r="AS15">
        <f>AVERAGE('Raw Proportions'!AW15:AY15)</f>
        <v>0.4087759326800931</v>
      </c>
      <c r="AT15">
        <f>AVERAGE('Raw Proportions'!AX15:AZ15)</f>
        <v>0.42481902155397888</v>
      </c>
      <c r="AU15">
        <f>AVERAGE('Raw Proportions'!AY15:BA15)</f>
        <v>0.45569211106236701</v>
      </c>
      <c r="AV15">
        <f>AVERAGE('Raw Proportions'!AZ15:BB15)</f>
        <v>0.51492923818900593</v>
      </c>
      <c r="AW15">
        <f>AVERAGE('Raw Proportions'!BA15:BC15)</f>
        <v>0.55497598978645146</v>
      </c>
      <c r="AX15">
        <f>AVERAGE('Raw Proportions'!BD15:BF15)</f>
        <v>0</v>
      </c>
      <c r="AY15">
        <f>AVERAGE('Raw Proportions'!BE15:BG15)</f>
        <v>5.4307386336284132E-2</v>
      </c>
      <c r="AZ15">
        <f>AVERAGE('Raw Proportions'!BF15:BH15)</f>
        <v>0.10639194488821163</v>
      </c>
      <c r="BA15">
        <f>AVERAGE('Raw Proportions'!BG15:BI15)</f>
        <v>0.15889351523917272</v>
      </c>
      <c r="BB15">
        <f>AVERAGE('Raw Proportions'!BH15:BJ15)</f>
        <v>0.17103062250725495</v>
      </c>
      <c r="BC15">
        <f>AVERAGE('Raw Proportions'!BI15:BK15)</f>
        <v>0.18552935811142271</v>
      </c>
      <c r="BD15">
        <f>AVERAGE('Raw Proportions'!BJ15:BL15)</f>
        <v>0.18681600550750802</v>
      </c>
      <c r="BE15">
        <f>AVERAGE('Raw Proportions'!BK15:BM15)</f>
        <v>0.17506735105078719</v>
      </c>
      <c r="BF15">
        <f>AVERAGE('Raw Proportions'!BL15:BN15)</f>
        <v>0.17026667396888229</v>
      </c>
      <c r="BG15">
        <f>AVERAGE('Raw Proportions'!BM15:BO15)</f>
        <v>0.17324172372550475</v>
      </c>
      <c r="BH15">
        <f>AVERAGE('Raw Proportions'!BN15:BP15)</f>
        <v>0.17025528302026047</v>
      </c>
      <c r="BI15">
        <f>AVERAGE('Raw Proportions'!BO15:BQ15)</f>
        <v>0.14005955331605371</v>
      </c>
      <c r="BJ15">
        <f>AVERAGE('Raw Proportions'!BP15:BR15)</f>
        <v>0.11230763578586318</v>
      </c>
      <c r="BK15">
        <f>AVERAGE('Raw Proportions'!BQ15:BS15)</f>
        <v>8.7803296298253522E-2</v>
      </c>
      <c r="BL15">
        <f>AVERAGE('Raw Proportions'!BR15:BT15)</f>
        <v>7.9558614495483251E-2</v>
      </c>
      <c r="BM15">
        <f>AVERAGE('Raw Proportions'!BS15:BU15)</f>
        <v>7.211962182218927E-2</v>
      </c>
      <c r="BN15">
        <f>AVERAGE('Raw Proportions'!BV15:BX15)</f>
        <v>0</v>
      </c>
      <c r="BO15">
        <f>AVERAGE('Raw Proportions'!BW15:BY15)</f>
        <v>3.4613667922478154E-4</v>
      </c>
      <c r="BP15">
        <f>AVERAGE('Raw Proportions'!BX15:BZ15)</f>
        <v>6.143360479100359E-4</v>
      </c>
      <c r="BQ15">
        <f>AVERAGE('Raw Proportions'!BY15:CA15)</f>
        <v>8.70719744268646E-4</v>
      </c>
      <c r="BR15">
        <f>AVERAGE('Raw Proportions'!BZ15:CB15)</f>
        <v>9.2065607521368354E-4</v>
      </c>
      <c r="BS15">
        <f>AVERAGE('Raw Proportions'!CA15:CC15)</f>
        <v>9.8081697338115695E-4</v>
      </c>
      <c r="BT15">
        <f>AVERAGE('Raw Proportions'!CB15:CD15)</f>
        <v>1.1181738372587249E-3</v>
      </c>
      <c r="BU15">
        <f>AVERAGE('Raw Proportions'!CC15:CE15)</f>
        <v>1.116133147312179E-3</v>
      </c>
      <c r="BV15">
        <f>AVERAGE('Raw Proportions'!CD15:CF15)</f>
        <v>1.0383227722506642E-3</v>
      </c>
      <c r="BW15">
        <f>AVERAGE('Raw Proportions'!CE15:CG15)</f>
        <v>6.4458221201448647E-4</v>
      </c>
      <c r="BX15">
        <f>AVERAGE('Raw Proportions'!CF15:CH15)</f>
        <v>2.5054989179121301E-4</v>
      </c>
      <c r="BY15">
        <f>AVERAGE('Raw Proportions'!CG15:CI15)</f>
        <v>0</v>
      </c>
      <c r="BZ15">
        <f>AVERAGE('Raw Proportions'!CH15:CJ15)</f>
        <v>0</v>
      </c>
      <c r="CA15">
        <f>AVERAGE('Raw Proportions'!CI15:CK15)</f>
        <v>0</v>
      </c>
      <c r="CB15">
        <f>AVERAGE('Raw Proportions'!CJ15:CL15)</f>
        <v>0</v>
      </c>
      <c r="CC15">
        <f>AVERAGE('Raw Proportions'!CK15:CM15)</f>
        <v>0</v>
      </c>
      <c r="CD15">
        <f>AVERAGE('Raw Proportions'!CN15:CP15)</f>
        <v>0</v>
      </c>
      <c r="CE15">
        <f>AVERAGE('Raw Proportions'!CO15:CQ15)</f>
        <v>0</v>
      </c>
      <c r="CF15">
        <f>AVERAGE('Raw Proportions'!CP15:CR15)</f>
        <v>4.872402651502486E-2</v>
      </c>
      <c r="CG15">
        <f>AVERAGE('Raw Proportions'!CQ15:CS15)</f>
        <v>9.8315652091484004E-2</v>
      </c>
      <c r="CH15">
        <f>AVERAGE('Raw Proportions'!CR15:CT15)</f>
        <v>0.14906350759402529</v>
      </c>
      <c r="CI15">
        <f>AVERAGE('Raw Proportions'!CS15:CU15)</f>
        <v>0.14959352110690963</v>
      </c>
      <c r="CJ15">
        <f>AVERAGE('Raw Proportions'!CT15:CV15)</f>
        <v>0.15441863214652216</v>
      </c>
      <c r="CK15">
        <f>AVERAGE('Raw Proportions'!CU15:CW15)</f>
        <v>0.15880103149926852</v>
      </c>
      <c r="CL15">
        <f>AVERAGE('Raw Proportions'!CV15:CX15)</f>
        <v>0.17210737178339527</v>
      </c>
      <c r="CM15">
        <f>AVERAGE('Raw Proportions'!CW15:CY15)</f>
        <v>0.18730147111682618</v>
      </c>
      <c r="CN15">
        <f>AVERAGE('Raw Proportions'!CX15:CZ15)</f>
        <v>0.20529546089820663</v>
      </c>
      <c r="CO15">
        <f>AVERAGE('Raw Proportions'!CY15:DA15)</f>
        <v>0.20104810956888908</v>
      </c>
      <c r="CP15">
        <f>AVERAGE('Raw Proportions'!CZ15:DB15)</f>
        <v>0.19287331929936846</v>
      </c>
      <c r="CQ15">
        <f>AVERAGE('Raw Proportions'!DA15:DC15)</f>
        <v>0.19094206808854775</v>
      </c>
      <c r="CR15">
        <f>AVERAGE('Raw Proportions'!DB15:DD15)</f>
        <v>0.20965185305211023</v>
      </c>
      <c r="CS15">
        <f>AVERAGE('Raw Proportions'!DC15:DE15)</f>
        <v>0.21893957911028042</v>
      </c>
      <c r="CT15">
        <f>AVERAGE('Raw Proportions'!DF15:DH15)</f>
        <v>0</v>
      </c>
      <c r="CU15">
        <f>AVERAGE('Raw Proportions'!DG15:DI15)</f>
        <v>0</v>
      </c>
      <c r="CV15">
        <f>AVERAGE('Raw Proportions'!DH15:DJ15)</f>
        <v>0</v>
      </c>
      <c r="CW15">
        <f>AVERAGE('Raw Proportions'!DI15:DK15)</f>
        <v>0</v>
      </c>
      <c r="CX15">
        <f>AVERAGE('Raw Proportions'!DJ15:DL15)</f>
        <v>0</v>
      </c>
      <c r="CY15">
        <f>AVERAGE('Raw Proportions'!DK15:DM15)</f>
        <v>0</v>
      </c>
      <c r="CZ15">
        <f>AVERAGE('Raw Proportions'!DL15:DN15)</f>
        <v>1.8102320691998328E-4</v>
      </c>
      <c r="DA15">
        <f>AVERAGE('Raw Proportions'!DM15:DO15)</f>
        <v>1.8102320691998328E-4</v>
      </c>
      <c r="DB15">
        <f>AVERAGE('Raw Proportions'!DN15:DP15)</f>
        <v>1.8102320691998328E-4</v>
      </c>
      <c r="DC15">
        <f>AVERAGE('Raw Proportions'!DO15:DQ15)</f>
        <v>0</v>
      </c>
      <c r="DD15">
        <f>AVERAGE('Raw Proportions'!DP15:DR15)</f>
        <v>0</v>
      </c>
      <c r="DE15">
        <f>AVERAGE('Raw Proportions'!DQ15:DS15)</f>
        <v>1.8694707202483504E-3</v>
      </c>
      <c r="DF15">
        <f>AVERAGE('Raw Proportions'!DR15:DT15)</f>
        <v>2.4806519545917233E-3</v>
      </c>
      <c r="DG15">
        <f>AVERAGE('Raw Proportions'!DS15:DU15)</f>
        <v>2.4806519545917233E-3</v>
      </c>
      <c r="DH15">
        <f>AVERAGE('Raw Proportions'!DT15:DV15)</f>
        <v>6.1118123434337297E-4</v>
      </c>
      <c r="DI15">
        <f>AVERAGE('Raw Proportions'!DU15:DW15)</f>
        <v>0</v>
      </c>
      <c r="DJ15">
        <f>AVERAGE('Raw Proportions'!DX15:DZ15)</f>
        <v>3.722460143441042E-2</v>
      </c>
      <c r="DK15">
        <f>AVERAGE('Raw Proportions'!DY15:EA15)</f>
        <v>5.6796812505598919E-2</v>
      </c>
      <c r="DL15">
        <f>AVERAGE('Raw Proportions'!DZ15:EB15)</f>
        <v>5.792971286827011E-2</v>
      </c>
      <c r="DM15">
        <f>AVERAGE('Raw Proportions'!EA15:EC15)</f>
        <v>5.315004766305758E-2</v>
      </c>
      <c r="DN15">
        <f>AVERAGE('Raw Proportions'!EB15:ED15)</f>
        <v>4.0344904050128715E-2</v>
      </c>
      <c r="DO15">
        <f>AVERAGE('Raw Proportions'!EC15:EE15)</f>
        <v>3.2336368153789492E-2</v>
      </c>
      <c r="DP15">
        <f>AVERAGE('Raw Proportions'!ED15:EF15)</f>
        <v>2.3659686795222745E-2</v>
      </c>
      <c r="DQ15">
        <f>AVERAGE('Raw Proportions'!EE15:EG15)</f>
        <v>2.7868595827029972E-2</v>
      </c>
      <c r="DR15">
        <f>AVERAGE('Raw Proportions'!EF15:EH15)</f>
        <v>2.91307629128023E-2</v>
      </c>
      <c r="DS15">
        <f>AVERAGE('Raw Proportions'!EG15:EI15)</f>
        <v>3.6536398672089097E-2</v>
      </c>
      <c r="DT15">
        <f>AVERAGE('Raw Proportions'!EH15:EJ15)</f>
        <v>3.7258544303968626E-2</v>
      </c>
      <c r="DU15">
        <f>AVERAGE('Raw Proportions'!EI15:EK15)</f>
        <v>3.2100355491166931E-2</v>
      </c>
      <c r="DV15">
        <f>AVERAGE('Raw Proportions'!EJ15:EL15)</f>
        <v>2.096361199637754E-2</v>
      </c>
      <c r="DW15">
        <f>AVERAGE('Raw Proportions'!EK15:EM15)</f>
        <v>9.6028399487945223E-3</v>
      </c>
      <c r="DX15">
        <f>AVERAGE('Raw Proportions'!EL15:EN15)</f>
        <v>2.6823238845908605E-3</v>
      </c>
      <c r="DY15">
        <f>AVERAGE('Raw Proportions'!EM15:EO15)</f>
        <v>1.0098421994817349E-3</v>
      </c>
      <c r="DZ15">
        <f>AVERAGE('Raw Proportions'!EP15:ER15)</f>
        <v>0</v>
      </c>
      <c r="EA15">
        <f>AVERAGE('Raw Proportions'!EQ15:ES15)</f>
        <v>0</v>
      </c>
      <c r="EB15">
        <f>AVERAGE('Raw Proportions'!ER15:ET15)</f>
        <v>0</v>
      </c>
      <c r="EC15">
        <f>AVERAGE('Raw Proportions'!ES15:EU15)</f>
        <v>0</v>
      </c>
      <c r="ED15">
        <f>AVERAGE('Raw Proportions'!ET15:EV15)</f>
        <v>0</v>
      </c>
      <c r="EE15">
        <f>AVERAGE('Raw Proportions'!EU15:EW15)</f>
        <v>4.3307678581803758E-3</v>
      </c>
      <c r="EF15">
        <f>AVERAGE('Raw Proportions'!EV15:EX15)</f>
        <v>9.2342011598106049E-3</v>
      </c>
      <c r="EG15">
        <f>AVERAGE('Raw Proportions'!EW15:EY15)</f>
        <v>1.3792267875352843E-2</v>
      </c>
      <c r="EH15">
        <f>AVERAGE('Raw Proportions'!EX15:EZ15)</f>
        <v>1.3801679957338039E-2</v>
      </c>
      <c r="EI15">
        <f>AVERAGE('Raw Proportions'!EY15:FA15)</f>
        <v>1.3428567854408253E-2</v>
      </c>
      <c r="EJ15">
        <f>AVERAGE('Raw Proportions'!EZ15:FB15)</f>
        <v>1.3335927589209332E-2</v>
      </c>
      <c r="EK15">
        <f>AVERAGE('Raw Proportions'!FA15:FC15)</f>
        <v>1.330620781265769E-2</v>
      </c>
      <c r="EL15">
        <f>AVERAGE('Raw Proportions'!FB15:FD15)</f>
        <v>1.2944816078849605E-2</v>
      </c>
      <c r="EM15">
        <f>AVERAGE('Raw Proportions'!FC15:FE15)</f>
        <v>1.106507561897907E-2</v>
      </c>
      <c r="EN15">
        <f>AVERAGE('Raw Proportions'!FD15:FF15)</f>
        <v>1.2251289134435123E-2</v>
      </c>
      <c r="EO15">
        <f>AVERAGE('Raw Proportions'!FE15:FG15)</f>
        <v>1.9217807092178036E-2</v>
      </c>
      <c r="EP15">
        <f>AVERAGE('Raw Proportions'!FH15:FJ15)</f>
        <v>2.2893211500559493E-2</v>
      </c>
      <c r="EQ15">
        <f>AVERAGE('Raw Proportions'!FI15:FK15)</f>
        <v>4.3664811185297102E-2</v>
      </c>
      <c r="ER15">
        <f>AVERAGE('Raw Proportions'!FJ15:FL15)</f>
        <v>6.3694584289577902E-2</v>
      </c>
      <c r="ES15">
        <f>AVERAGE('Raw Proportions'!FK15:FM15)</f>
        <v>8.9820399173312859E-2</v>
      </c>
      <c r="ET15">
        <f>AVERAGE('Raw Proportions'!FL15:FN15)</f>
        <v>0.10697357339609768</v>
      </c>
      <c r="EU15">
        <f>AVERAGE('Raw Proportions'!FM15:FO15)</f>
        <v>0.11004595134084021</v>
      </c>
      <c r="EV15">
        <f>AVERAGE('Raw Proportions'!FN15:FP15)</f>
        <v>0.10279416583584626</v>
      </c>
      <c r="EW15">
        <f>AVERAGE('Raw Proportions'!FO15:FQ15)</f>
        <v>9.0001819106693873E-2</v>
      </c>
      <c r="EX15">
        <f>AVERAGE('Raw Proportions'!FP15:FR15)</f>
        <v>8.3646292264120681E-2</v>
      </c>
      <c r="EY15">
        <f>AVERAGE('Raw Proportions'!FQ15:FS15)</f>
        <v>7.7409994934385093E-2</v>
      </c>
      <c r="EZ15">
        <f>AVERAGE('Raw Proportions'!FR15:FT15)</f>
        <v>7.329865155283205E-2</v>
      </c>
      <c r="FA15">
        <f>AVERAGE('Raw Proportions'!FS15:FU15)</f>
        <v>0.12118568866448681</v>
      </c>
      <c r="FB15">
        <f>AVERAGE('Raw Proportions'!FT15:FV15)</f>
        <v>0.14433635157108821</v>
      </c>
      <c r="FC15">
        <f>AVERAGE('Raw Proportions'!FU15:FW15)</f>
        <v>0.13435131691676919</v>
      </c>
      <c r="FD15">
        <f>AVERAGE('Raw Proportions'!FV15:FX15)</f>
        <v>6.8662655885733212E-2</v>
      </c>
      <c r="FE15">
        <f>AVERAGE('Raw Proportions'!FW15:FY15)</f>
        <v>2.9219008108506264E-2</v>
      </c>
    </row>
    <row r="16" spans="1:161" x14ac:dyDescent="0.2">
      <c r="A16" t="str">
        <f>'1997_totals_newvars'!A16</f>
        <v>INDIANA</v>
      </c>
      <c r="B16">
        <f>AVERAGE('Raw Proportions'!B16:D16)</f>
        <v>0.15491942154262583</v>
      </c>
      <c r="C16">
        <f>AVERAGE('Raw Proportions'!C16:E16)</f>
        <v>0.13851262490696833</v>
      </c>
      <c r="D16">
        <f>AVERAGE('Raw Proportions'!D16:F16)</f>
        <v>0.10402642474731771</v>
      </c>
      <c r="E16">
        <f>AVERAGE('Raw Proportions'!E16:G16)</f>
        <v>9.9482231041899682E-2</v>
      </c>
      <c r="F16">
        <f>AVERAGE('Raw Proportions'!F16:H16)</f>
        <v>0.10326636698748552</v>
      </c>
      <c r="G16">
        <f>AVERAGE('Raw Proportions'!G16:I16)</f>
        <v>0.10678054238927637</v>
      </c>
      <c r="H16">
        <f>AVERAGE('Raw Proportions'!H16:J16)</f>
        <v>0.11492283984442686</v>
      </c>
      <c r="I16">
        <f>AVERAGE('Raw Proportions'!I16:K16)</f>
        <v>0.11352825655959509</v>
      </c>
      <c r="J16">
        <f>AVERAGE('Raw Proportions'!J16:L16)</f>
        <v>0.10947555619585352</v>
      </c>
      <c r="K16">
        <f>AVERAGE('Raw Proportions'!K16:M16)</f>
        <v>9.695650030491354E-2</v>
      </c>
      <c r="L16">
        <f>AVERAGE('Raw Proportions'!L16:N16)</f>
        <v>9.1134946324533117E-2</v>
      </c>
      <c r="M16">
        <f>AVERAGE('Raw Proportions'!M16:O16)</f>
        <v>8.8355251582732677E-2</v>
      </c>
      <c r="N16">
        <f>AVERAGE('Raw Proportions'!N16:P16)</f>
        <v>8.3528252941966488E-2</v>
      </c>
      <c r="O16">
        <f>AVERAGE('Raw Proportions'!O16:Q16)</f>
        <v>8.5630914691506188E-2</v>
      </c>
      <c r="P16">
        <f>AVERAGE('Raw Proportions'!P16:R16)</f>
        <v>7.8475189438866458E-2</v>
      </c>
      <c r="Q16">
        <f>AVERAGE('Raw Proportions'!Q16:S16)</f>
        <v>7.615865842259123E-2</v>
      </c>
      <c r="R16">
        <f>AVERAGE('Raw Proportions'!T16:V16)</f>
        <v>0.41293110935663974</v>
      </c>
      <c r="S16">
        <f>AVERAGE('Raw Proportions'!U16:W16)</f>
        <v>0.26642570641569685</v>
      </c>
      <c r="T16">
        <f>AVERAGE('Raw Proportions'!V16:X16)</f>
        <v>0.22919799437688912</v>
      </c>
      <c r="U16">
        <f>AVERAGE('Raw Proportions'!W16:Y16)</f>
        <v>0.30370585901811992</v>
      </c>
      <c r="V16">
        <f>AVERAGE('Raw Proportions'!X16:Z16)</f>
        <v>0.37122518291191259</v>
      </c>
      <c r="W16">
        <f>AVERAGE('Raw Proportions'!Y16:AA16)</f>
        <v>0.4018668538073043</v>
      </c>
      <c r="X16">
        <f>AVERAGE('Raw Proportions'!Z16:AB16)</f>
        <v>0.38618640696840362</v>
      </c>
      <c r="Y16">
        <f>AVERAGE('Raw Proportions'!AA16:AC16)</f>
        <v>0.35737507984588796</v>
      </c>
      <c r="Z16">
        <f>AVERAGE('Raw Proportions'!AB16:AD16)</f>
        <v>0.33736393924063396</v>
      </c>
      <c r="AA16">
        <f>AVERAGE('Raw Proportions'!AC16:AE16)</f>
        <v>0.29007688495726297</v>
      </c>
      <c r="AB16">
        <f>AVERAGE('Raw Proportions'!AD16:AF16)</f>
        <v>0.28252473174427295</v>
      </c>
      <c r="AC16">
        <f>AVERAGE('Raw Proportions'!AE16:AG16)</f>
        <v>0.25934425863721716</v>
      </c>
      <c r="AD16">
        <f>AVERAGE('Raw Proportions'!AF16:AH16)</f>
        <v>0.26098234535102788</v>
      </c>
      <c r="AE16">
        <f>AVERAGE('Raw Proportions'!AG16:AI16)</f>
        <v>0.2132139926955072</v>
      </c>
      <c r="AF16">
        <f>AVERAGE('Raw Proportions'!AH16:AJ16)</f>
        <v>0.16393061998699265</v>
      </c>
      <c r="AG16">
        <f>AVERAGE('Raw Proportions'!AI16:AK16)</f>
        <v>0.11850071636064852</v>
      </c>
      <c r="AH16">
        <f>AVERAGE('Raw Proportions'!AL16:AN16)</f>
        <v>0.20969716992726314</v>
      </c>
      <c r="AI16">
        <f>AVERAGE('Raw Proportions'!AM16:AO16)</f>
        <v>0.3214952734159508</v>
      </c>
      <c r="AJ16">
        <f>AVERAGE('Raw Proportions'!AN16:AP16)</f>
        <v>0.3427696320942426</v>
      </c>
      <c r="AK16">
        <f>AVERAGE('Raw Proportions'!AO16:AQ16)</f>
        <v>0.26746251652308739</v>
      </c>
      <c r="AL16">
        <f>AVERAGE('Raw Proportions'!AP16:AR16)</f>
        <v>0.162735399684588</v>
      </c>
      <c r="AM16">
        <f>AVERAGE('Raw Proportions'!AQ16:AS16)</f>
        <v>8.8231227049929958E-2</v>
      </c>
      <c r="AN16">
        <f>AVERAGE('Raw Proportions'!AR16:AT16)</f>
        <v>7.540755306664125E-2</v>
      </c>
      <c r="AO16">
        <f>AVERAGE('Raw Proportions'!AS16:AU16)</f>
        <v>6.8327914047285609E-2</v>
      </c>
      <c r="AP16">
        <f>AVERAGE('Raw Proportions'!AT16:AV16)</f>
        <v>9.7724736080649244E-2</v>
      </c>
      <c r="AQ16">
        <f>AVERAGE('Raw Proportions'!AU16:AW16)</f>
        <v>0.12664614748576211</v>
      </c>
      <c r="AR16">
        <f>AVERAGE('Raw Proportions'!AV16:AX16)</f>
        <v>0.14963167430102076</v>
      </c>
      <c r="AS16">
        <f>AVERAGE('Raw Proportions'!AW16:AY16)</f>
        <v>0.13421111488720019</v>
      </c>
      <c r="AT16">
        <f>AVERAGE('Raw Proportions'!AX16:AZ16)</f>
        <v>0.12814626923798419</v>
      </c>
      <c r="AU16">
        <f>AVERAGE('Raw Proportions'!AY16:BA16)</f>
        <v>0.13063496253734749</v>
      </c>
      <c r="AV16">
        <f>AVERAGE('Raw Proportions'!AZ16:BB16)</f>
        <v>0.18916860133589922</v>
      </c>
      <c r="AW16">
        <f>AVERAGE('Raw Proportions'!BA16:BC16)</f>
        <v>0.241601623683529</v>
      </c>
      <c r="AX16">
        <f>AVERAGE('Raw Proportions'!BD16:BF16)</f>
        <v>0.13521993105238919</v>
      </c>
      <c r="AY16">
        <f>AVERAGE('Raw Proportions'!BE16:BG16)</f>
        <v>0.17814526654268645</v>
      </c>
      <c r="AZ16">
        <f>AVERAGE('Raw Proportions'!BF16:BH16)</f>
        <v>0.23415384966181041</v>
      </c>
      <c r="BA16">
        <f>AVERAGE('Raw Proportions'!BG16:BI16)</f>
        <v>0.21590449744030513</v>
      </c>
      <c r="BB16">
        <f>AVERAGE('Raw Proportions'!BH16:BJ16)</f>
        <v>0.24878298687740399</v>
      </c>
      <c r="BC16">
        <f>AVERAGE('Raw Proportions'!BI16:BK16)</f>
        <v>0.26693228656734425</v>
      </c>
      <c r="BD16">
        <f>AVERAGE('Raw Proportions'!BJ16:BL16)</f>
        <v>0.27153505541669859</v>
      </c>
      <c r="BE16">
        <f>AVERAGE('Raw Proportions'!BK16:BM16)</f>
        <v>0.29496225781145813</v>
      </c>
      <c r="BF16">
        <f>AVERAGE('Raw Proportions'!BL16:BN16)</f>
        <v>0.2904079141765426</v>
      </c>
      <c r="BG16">
        <f>AVERAGE('Raw Proportions'!BM16:BO16)</f>
        <v>0.30269274870046686</v>
      </c>
      <c r="BH16">
        <f>AVERAGE('Raw Proportions'!BN16:BP16)</f>
        <v>0.29579914066340557</v>
      </c>
      <c r="BI16">
        <f>AVERAGE('Raw Proportions'!BO16:BQ16)</f>
        <v>0.35079204736890052</v>
      </c>
      <c r="BJ16">
        <f>AVERAGE('Raw Proportions'!BP16:BR16)</f>
        <v>0.37410089887081471</v>
      </c>
      <c r="BK16">
        <f>AVERAGE('Raw Proportions'!BQ16:BS16)</f>
        <v>0.39049416551834981</v>
      </c>
      <c r="BL16">
        <f>AVERAGE('Raw Proportions'!BR16:BT16)</f>
        <v>0.36846912551361316</v>
      </c>
      <c r="BM16">
        <f>AVERAGE('Raw Proportions'!BS16:BU16)</f>
        <v>0.36257592665775867</v>
      </c>
      <c r="BN16">
        <f>AVERAGE('Raw Proportions'!BV16:BX16)</f>
        <v>0</v>
      </c>
      <c r="BO16">
        <f>AVERAGE('Raw Proportions'!BW16:BY16)</f>
        <v>0</v>
      </c>
      <c r="BP16">
        <f>AVERAGE('Raw Proportions'!BX16:BZ16)</f>
        <v>0</v>
      </c>
      <c r="BQ16">
        <f>AVERAGE('Raw Proportions'!BY16:CA16)</f>
        <v>1.9729403929730914E-3</v>
      </c>
      <c r="BR16">
        <f>AVERAGE('Raw Proportions'!BZ16:CB16)</f>
        <v>3.3617917591482519E-3</v>
      </c>
      <c r="BS16">
        <f>AVERAGE('Raw Proportions'!CA16:CC16)</f>
        <v>5.0838247876183783E-3</v>
      </c>
      <c r="BT16">
        <f>AVERAGE('Raw Proportions'!CB16:CD16)</f>
        <v>4.7692010047885522E-3</v>
      </c>
      <c r="BU16">
        <f>AVERAGE('Raw Proportions'!CC16:CE16)</f>
        <v>5.0039862966942553E-3</v>
      </c>
      <c r="BV16">
        <f>AVERAGE('Raw Proportions'!CD16:CF16)</f>
        <v>4.796531547380938E-3</v>
      </c>
      <c r="BW16">
        <f>AVERAGE('Raw Proportions'!CE16:CG16)</f>
        <v>4.5398398881982592E-3</v>
      </c>
      <c r="BX16">
        <f>AVERAGE('Raw Proportions'!CF16:CH16)</f>
        <v>4.1309549365997717E-3</v>
      </c>
      <c r="BY16">
        <f>AVERAGE('Raw Proportions'!CG16:CI16)</f>
        <v>3.0162302334323919E-3</v>
      </c>
      <c r="BZ16">
        <f>AVERAGE('Raw Proportions'!CH16:CJ16)</f>
        <v>1.6146052824718045E-3</v>
      </c>
      <c r="CA16">
        <f>AVERAGE('Raw Proportions'!CI16:CK16)</f>
        <v>6.1942135828618149E-3</v>
      </c>
      <c r="CB16">
        <f>AVERAGE('Raw Proportions'!CJ16:CL16)</f>
        <v>8.3310340377947649E-3</v>
      </c>
      <c r="CC16">
        <f>AVERAGE('Raw Proportions'!CK16:CM16)</f>
        <v>8.8369966976627225E-3</v>
      </c>
      <c r="CD16">
        <f>AVERAGE('Raw Proportions'!CN16:CP16)</f>
        <v>0</v>
      </c>
      <c r="CE16">
        <f>AVERAGE('Raw Proportions'!CO16:CQ16)</f>
        <v>0</v>
      </c>
      <c r="CF16">
        <f>AVERAGE('Raw Proportions'!CP16:CR16)</f>
        <v>0</v>
      </c>
      <c r="CG16">
        <f>AVERAGE('Raw Proportions'!CQ16:CS16)</f>
        <v>0</v>
      </c>
      <c r="CH16">
        <f>AVERAGE('Raw Proportions'!CR16:CT16)</f>
        <v>0</v>
      </c>
      <c r="CI16">
        <f>AVERAGE('Raw Proportions'!CS16:CU16)</f>
        <v>0</v>
      </c>
      <c r="CJ16">
        <f>AVERAGE('Raw Proportions'!CT16:CV16)</f>
        <v>0</v>
      </c>
      <c r="CK16">
        <f>AVERAGE('Raw Proportions'!CU16:CW16)</f>
        <v>0</v>
      </c>
      <c r="CL16">
        <f>AVERAGE('Raw Proportions'!CV16:CX16)</f>
        <v>0</v>
      </c>
      <c r="CM16">
        <f>AVERAGE('Raw Proportions'!CW16:CY16)</f>
        <v>0</v>
      </c>
      <c r="CN16">
        <f>AVERAGE('Raw Proportions'!CX16:CZ16)</f>
        <v>0</v>
      </c>
      <c r="CO16">
        <f>AVERAGE('Raw Proportions'!CY16:DA16)</f>
        <v>0</v>
      </c>
      <c r="CP16">
        <f>AVERAGE('Raw Proportions'!CZ16:DB16)</f>
        <v>5.3198280146095111E-3</v>
      </c>
      <c r="CQ16">
        <f>AVERAGE('Raw Proportions'!DA16:DC16)</f>
        <v>5.3198280146095111E-3</v>
      </c>
      <c r="CR16">
        <f>AVERAGE('Raw Proportions'!DB16:DD16)</f>
        <v>5.3198280146095111E-3</v>
      </c>
      <c r="CS16">
        <f>AVERAGE('Raw Proportions'!DC16:DE16)</f>
        <v>0</v>
      </c>
      <c r="CT16">
        <f>AVERAGE('Raw Proportions'!DF16:DH16)</f>
        <v>0</v>
      </c>
      <c r="CU16">
        <f>AVERAGE('Raw Proportions'!DG16:DI16)</f>
        <v>0</v>
      </c>
      <c r="CV16">
        <f>AVERAGE('Raw Proportions'!DH16:DJ16)</f>
        <v>0</v>
      </c>
      <c r="CW16">
        <f>AVERAGE('Raw Proportions'!DI16:DK16)</f>
        <v>0</v>
      </c>
      <c r="CX16">
        <f>AVERAGE('Raw Proportions'!DJ16:DL16)</f>
        <v>0</v>
      </c>
      <c r="CY16">
        <f>AVERAGE('Raw Proportions'!DK16:DM16)</f>
        <v>0</v>
      </c>
      <c r="CZ16">
        <f>AVERAGE('Raw Proportions'!DL16:DN16)</f>
        <v>0</v>
      </c>
      <c r="DA16">
        <f>AVERAGE('Raw Proportions'!DM16:DO16)</f>
        <v>0</v>
      </c>
      <c r="DB16">
        <f>AVERAGE('Raw Proportions'!DN16:DP16)</f>
        <v>0</v>
      </c>
      <c r="DC16">
        <f>AVERAGE('Raw Proportions'!DO16:DQ16)</f>
        <v>1.9229270949401057E-2</v>
      </c>
      <c r="DD16">
        <f>AVERAGE('Raw Proportions'!DP16:DR16)</f>
        <v>1.9229270949401057E-2</v>
      </c>
      <c r="DE16">
        <f>AVERAGE('Raw Proportions'!DQ16:DS16)</f>
        <v>1.9229270949401057E-2</v>
      </c>
      <c r="DF16">
        <f>AVERAGE('Raw Proportions'!DR16:DT16)</f>
        <v>0</v>
      </c>
      <c r="DG16">
        <f>AVERAGE('Raw Proportions'!DS16:DU16)</f>
        <v>0</v>
      </c>
      <c r="DH16">
        <f>AVERAGE('Raw Proportions'!DT16:DV16)</f>
        <v>0</v>
      </c>
      <c r="DI16">
        <f>AVERAGE('Raw Proportions'!DU16:DW16)</f>
        <v>0</v>
      </c>
      <c r="DJ16">
        <f>AVERAGE('Raw Proportions'!DX16:DZ16)</f>
        <v>3.7867415838655098E-2</v>
      </c>
      <c r="DK16">
        <f>AVERAGE('Raw Proportions'!DY16:EA16)</f>
        <v>5.4921320956044954E-2</v>
      </c>
      <c r="DL16">
        <f>AVERAGE('Raw Proportions'!DZ16:EB16)</f>
        <v>2.8728797607527945E-2</v>
      </c>
      <c r="DM16">
        <f>AVERAGE('Raw Proportions'!EA16:EC16)</f>
        <v>3.2323113485681988E-2</v>
      </c>
      <c r="DN16">
        <f>AVERAGE('Raw Proportions'!EB16:ED16)</f>
        <v>1.7267089964488658E-2</v>
      </c>
      <c r="DO16">
        <f>AVERAGE('Raw Proportions'!EC16:EE16)</f>
        <v>1.2272166322477081E-2</v>
      </c>
      <c r="DP16">
        <f>AVERAGE('Raw Proportions'!ED16:EF16)</f>
        <v>6.2059108409886418E-3</v>
      </c>
      <c r="DQ16">
        <f>AVERAGE('Raw Proportions'!EE16:EG16)</f>
        <v>6.2345770432438727E-3</v>
      </c>
      <c r="DR16">
        <f>AVERAGE('Raw Proportions'!EF16:EH16)</f>
        <v>6.2433802545717792E-3</v>
      </c>
      <c r="DS16">
        <f>AVERAGE('Raw Proportions'!EG16:EI16)</f>
        <v>6.0392505928854824E-3</v>
      </c>
      <c r="DT16">
        <f>AVERAGE('Raw Proportions'!EH16:EJ16)</f>
        <v>5.9009878368314868E-3</v>
      </c>
      <c r="DU16">
        <f>AVERAGE('Raw Proportions'!EI16:EK16)</f>
        <v>3.8091112336911277E-3</v>
      </c>
      <c r="DV16">
        <f>AVERAGE('Raw Proportions'!EJ16:EL16)</f>
        <v>1.8882850423977491E-3</v>
      </c>
      <c r="DW16">
        <f>AVERAGE('Raw Proportions'!EK16:EM16)</f>
        <v>2.6919916861336359E-3</v>
      </c>
      <c r="DX16">
        <f>AVERAGE('Raw Proportions'!EL16:EN16)</f>
        <v>2.6919916861336359E-3</v>
      </c>
      <c r="DY16">
        <f>AVERAGE('Raw Proportions'!EM16:EO16)</f>
        <v>2.6919916861336359E-3</v>
      </c>
      <c r="DZ16">
        <f>AVERAGE('Raw Proportions'!EP16:ER16)</f>
        <v>0</v>
      </c>
      <c r="EA16">
        <f>AVERAGE('Raw Proportions'!EQ16:ES16)</f>
        <v>1.23981878608287E-2</v>
      </c>
      <c r="EB16">
        <f>AVERAGE('Raw Proportions'!ER16:ET16)</f>
        <v>2.4524376908971329E-2</v>
      </c>
      <c r="EC16">
        <f>AVERAGE('Raw Proportions'!ES16:EU16)</f>
        <v>3.896755429643755E-2</v>
      </c>
      <c r="ED16">
        <f>AVERAGE('Raw Proportions'!ET16:EV16)</f>
        <v>4.14407029856814E-2</v>
      </c>
      <c r="EE16">
        <f>AVERAGE('Raw Proportions'!EU16:EW16)</f>
        <v>6.5767131773157267E-2</v>
      </c>
      <c r="EF16">
        <f>AVERAGE('Raw Proportions'!EV16:EX16)</f>
        <v>8.9636543984985828E-2</v>
      </c>
      <c r="EG16">
        <f>AVERAGE('Raw Proportions'!EW16:EY16)</f>
        <v>0.11368048702561961</v>
      </c>
      <c r="EH16">
        <f>AVERAGE('Raw Proportions'!EX16:EZ16)</f>
        <v>0.11881450052708935</v>
      </c>
      <c r="EI16">
        <f>AVERAGE('Raw Proportions'!EY16:FA16)</f>
        <v>0.12226925073628292</v>
      </c>
      <c r="EJ16">
        <f>AVERAGE('Raw Proportions'!EZ16:FB16)</f>
        <v>0.11331560328951147</v>
      </c>
      <c r="EK16">
        <f>AVERAGE('Raw Proportions'!FA16:FC16)</f>
        <v>0.10097476629559887</v>
      </c>
      <c r="EL16">
        <f>AVERAGE('Raw Proportions'!FB16:FD16)</f>
        <v>9.4803436083363335E-2</v>
      </c>
      <c r="EM16">
        <f>AVERAGE('Raw Proportions'!FC16:FE16)</f>
        <v>0.10795511412957466</v>
      </c>
      <c r="EN16">
        <f>AVERAGE('Raw Proportions'!FD16:FF16)</f>
        <v>0.11914487307093058</v>
      </c>
      <c r="EO16">
        <f>AVERAGE('Raw Proportions'!FE16:FG16)</f>
        <v>0.12408537378966943</v>
      </c>
      <c r="EP16">
        <f>AVERAGE('Raw Proportions'!FH16:FJ16)</f>
        <v>4.9364952282427023E-2</v>
      </c>
      <c r="EQ16">
        <f>AVERAGE('Raw Proportions'!FI16:FK16)</f>
        <v>2.8101619901823999E-2</v>
      </c>
      <c r="ER16">
        <f>AVERAGE('Raw Proportions'!FJ16:FL16)</f>
        <v>3.6598924603240927E-2</v>
      </c>
      <c r="ES16">
        <f>AVERAGE('Raw Proportions'!FK16:FM16)</f>
        <v>4.0181287801495248E-2</v>
      </c>
      <c r="ET16">
        <f>AVERAGE('Raw Proportions'!FL16:FN16)</f>
        <v>5.1920478829291593E-2</v>
      </c>
      <c r="EU16">
        <f>AVERAGE('Raw Proportions'!FM16:FO16)</f>
        <v>5.306596730289237E-2</v>
      </c>
      <c r="EV16">
        <f>AVERAGE('Raw Proportions'!FN16:FP16)</f>
        <v>5.1336488873066709E-2</v>
      </c>
      <c r="EW16">
        <f>AVERAGE('Raw Proportions'!FO16:FQ16)</f>
        <v>4.0887441370215473E-2</v>
      </c>
      <c r="EX16">
        <f>AVERAGE('Raw Proportions'!FP16:FR16)</f>
        <v>3.5173441977278667E-2</v>
      </c>
      <c r="EY16">
        <f>AVERAGE('Raw Proportions'!FQ16:FS16)</f>
        <v>3.1550106384826811E-2</v>
      </c>
      <c r="EZ16">
        <f>AVERAGE('Raw Proportions'!FR16:FT16)</f>
        <v>3.8332689954423828E-2</v>
      </c>
      <c r="FA16">
        <f>AVERAGE('Raw Proportions'!FS16:FU16)</f>
        <v>4.0267948811826056E-2</v>
      </c>
      <c r="FB16">
        <f>AVERAGE('Raw Proportions'!FT16:FV16)</f>
        <v>4.9616079175364446E-2</v>
      </c>
      <c r="FC16">
        <f>AVERAGE('Raw Proportions'!FU16:FW16)</f>
        <v>5.7864817144109675E-2</v>
      </c>
      <c r="FD16">
        <f>AVERAGE('Raw Proportions'!FV16:FX16)</f>
        <v>6.4468736915160099E-2</v>
      </c>
      <c r="FE16">
        <f>AVERAGE('Raw Proportions'!FW16:FY16)</f>
        <v>6.5548712702006823E-2</v>
      </c>
    </row>
    <row r="17" spans="1:161" x14ac:dyDescent="0.2">
      <c r="A17" t="str">
        <f>'1997_totals_newvars'!A17</f>
        <v>IOWA</v>
      </c>
      <c r="B17">
        <f>AVERAGE('Raw Proportions'!B17:D17)</f>
        <v>0.11866203812242763</v>
      </c>
      <c r="C17">
        <f>AVERAGE('Raw Proportions'!C17:E17)</f>
        <v>0.121107984357561</v>
      </c>
      <c r="D17">
        <f>AVERAGE('Raw Proportions'!D17:F17)</f>
        <v>0.12124375788896129</v>
      </c>
      <c r="E17">
        <f>AVERAGE('Raw Proportions'!E17:G17)</f>
        <v>9.9755459964302559E-2</v>
      </c>
      <c r="F17">
        <f>AVERAGE('Raw Proportions'!F17:H17)</f>
        <v>7.870702332075781E-2</v>
      </c>
      <c r="G17">
        <f>AVERAGE('Raw Proportions'!G17:I17)</f>
        <v>6.6558823570073131E-2</v>
      </c>
      <c r="H17">
        <f>AVERAGE('Raw Proportions'!H17:J17)</f>
        <v>6.2498945204894511E-2</v>
      </c>
      <c r="I17">
        <f>AVERAGE('Raw Proportions'!I17:K17)</f>
        <v>6.4595367984639177E-2</v>
      </c>
      <c r="J17">
        <f>AVERAGE('Raw Proportions'!J17:L17)</f>
        <v>6.110194948310696E-2</v>
      </c>
      <c r="K17">
        <f>AVERAGE('Raw Proportions'!K17:M17)</f>
        <v>5.7692902185242832E-2</v>
      </c>
      <c r="L17">
        <f>AVERAGE('Raw Proportions'!L17:N17)</f>
        <v>5.3649688372720217E-2</v>
      </c>
      <c r="M17">
        <f>AVERAGE('Raw Proportions'!M17:O17)</f>
        <v>4.8325801261124096E-2</v>
      </c>
      <c r="N17">
        <f>AVERAGE('Raw Proportions'!N17:P17)</f>
        <v>4.4351634999294641E-2</v>
      </c>
      <c r="O17">
        <f>AVERAGE('Raw Proportions'!O17:Q17)</f>
        <v>5.0293842565190074E-2</v>
      </c>
      <c r="P17">
        <f>AVERAGE('Raw Proportions'!P17:R17)</f>
        <v>4.8578876390854397E-2</v>
      </c>
      <c r="Q17">
        <f>AVERAGE('Raw Proportions'!Q17:S17)</f>
        <v>4.6026293152873175E-2</v>
      </c>
      <c r="R17">
        <f>AVERAGE('Raw Proportions'!T17:V17)</f>
        <v>0.55780758145677067</v>
      </c>
      <c r="S17">
        <f>AVERAGE('Raw Proportions'!U17:W17)</f>
        <v>0.46776245073338879</v>
      </c>
      <c r="T17">
        <f>AVERAGE('Raw Proportions'!V17:X17)</f>
        <v>0.41211430657322962</v>
      </c>
      <c r="U17">
        <f>AVERAGE('Raw Proportions'!W17:Y17)</f>
        <v>0.39520136150068774</v>
      </c>
      <c r="V17">
        <f>AVERAGE('Raw Proportions'!X17:Z17)</f>
        <v>0.40317476795093832</v>
      </c>
      <c r="W17">
        <f>AVERAGE('Raw Proportions'!Y17:AA17)</f>
        <v>0.40353566636380273</v>
      </c>
      <c r="X17">
        <f>AVERAGE('Raw Proportions'!Z17:AB17)</f>
        <v>0.39556970587387424</v>
      </c>
      <c r="Y17">
        <f>AVERAGE('Raw Proportions'!AA17:AC17)</f>
        <v>0.38057127936168317</v>
      </c>
      <c r="Z17">
        <f>AVERAGE('Raw Proportions'!AB17:AD17)</f>
        <v>0.35563790605743595</v>
      </c>
      <c r="AA17">
        <f>AVERAGE('Raw Proportions'!AC17:AE17)</f>
        <v>0.3238904129736293</v>
      </c>
      <c r="AB17">
        <f>AVERAGE('Raw Proportions'!AD17:AF17)</f>
        <v>0.29530905659014484</v>
      </c>
      <c r="AC17">
        <f>AVERAGE('Raw Proportions'!AE17:AG17)</f>
        <v>0.2899702613289703</v>
      </c>
      <c r="AD17">
        <f>AVERAGE('Raw Proportions'!AF17:AH17)</f>
        <v>0.29424784148496252</v>
      </c>
      <c r="AE17">
        <f>AVERAGE('Raw Proportions'!AG17:AI17)</f>
        <v>0.29762726509434206</v>
      </c>
      <c r="AF17">
        <f>AVERAGE('Raw Proportions'!AH17:AJ17)</f>
        <v>0.28218851812117135</v>
      </c>
      <c r="AG17">
        <f>AVERAGE('Raw Proportions'!AI17:AK17)</f>
        <v>0.25927514830352411</v>
      </c>
      <c r="AH17">
        <f>AVERAGE('Raw Proportions'!AL17:AN17)</f>
        <v>7.3051385448806377E-2</v>
      </c>
      <c r="AI17">
        <f>AVERAGE('Raw Proportions'!AM17:AO17)</f>
        <v>0.10134392879991405</v>
      </c>
      <c r="AJ17">
        <f>AVERAGE('Raw Proportions'!AN17:AP17)</f>
        <v>0.13818029599995663</v>
      </c>
      <c r="AK17">
        <f>AVERAGE('Raw Proportions'!AO17:AQ17)</f>
        <v>0.1614472980677791</v>
      </c>
      <c r="AL17">
        <f>AVERAGE('Raw Proportions'!AP17:AR17)</f>
        <v>0.17776458348953228</v>
      </c>
      <c r="AM17">
        <f>AVERAGE('Raw Proportions'!AQ17:AS17)</f>
        <v>0.1792180693823672</v>
      </c>
      <c r="AN17">
        <f>AVERAGE('Raw Proportions'!AR17:AT17)</f>
        <v>0.17272702641702631</v>
      </c>
      <c r="AO17">
        <f>AVERAGE('Raw Proportions'!AS17:AU17)</f>
        <v>0.15305839541237107</v>
      </c>
      <c r="AP17">
        <f>AVERAGE('Raw Proportions'!AT17:AV17)</f>
        <v>0.16521644195653221</v>
      </c>
      <c r="AQ17">
        <f>AVERAGE('Raw Proportions'!AU17:AW17)</f>
        <v>0.18757107335125597</v>
      </c>
      <c r="AR17">
        <f>AVERAGE('Raw Proportions'!AV17:AX17)</f>
        <v>0.21096551785118425</v>
      </c>
      <c r="AS17">
        <f>AVERAGE('Raw Proportions'!AW17:AY17)</f>
        <v>0.2088430917767746</v>
      </c>
      <c r="AT17">
        <f>AVERAGE('Raw Proportions'!AX17:AZ17)</f>
        <v>0.20200090815704722</v>
      </c>
      <c r="AU17">
        <f>AVERAGE('Raw Proportions'!AY17:BA17)</f>
        <v>0.19926795054353566</v>
      </c>
      <c r="AV17">
        <f>AVERAGE('Raw Proportions'!AZ17:BB17)</f>
        <v>0.20255996707822355</v>
      </c>
      <c r="AW17">
        <f>AVERAGE('Raw Proportions'!BA17:BC17)</f>
        <v>0.2044513715188819</v>
      </c>
      <c r="AX17">
        <f>AVERAGE('Raw Proportions'!BD17:BF17)</f>
        <v>9.3378421588474078E-2</v>
      </c>
      <c r="AY17">
        <f>AVERAGE('Raw Proportions'!BE17:BG17)</f>
        <v>0.12603387860025869</v>
      </c>
      <c r="AZ17">
        <f>AVERAGE('Raw Proportions'!BF17:BH17)</f>
        <v>0.12230658319950587</v>
      </c>
      <c r="BA17">
        <f>AVERAGE('Raw Proportions'!BG17:BI17)</f>
        <v>0.12738753044845277</v>
      </c>
      <c r="BB17">
        <f>AVERAGE('Raw Proportions'!BH17:BJ17)</f>
        <v>0.1352431875868251</v>
      </c>
      <c r="BC17">
        <f>AVERAGE('Raw Proportions'!BI17:BK17)</f>
        <v>0.15235283707966285</v>
      </c>
      <c r="BD17">
        <f>AVERAGE('Raw Proportions'!BJ17:BL17)</f>
        <v>0.16777428801496283</v>
      </c>
      <c r="BE17">
        <f>AVERAGE('Raw Proportions'!BK17:BM17)</f>
        <v>0.14204227741496911</v>
      </c>
      <c r="BF17">
        <f>AVERAGE('Raw Proportions'!BL17:BN17)</f>
        <v>8.4547174715331033E-2</v>
      </c>
      <c r="BG17">
        <f>AVERAGE('Raw Proportions'!BM17:BO17)</f>
        <v>2.503923894255097E-2</v>
      </c>
      <c r="BH17">
        <f>AVERAGE('Raw Proportions'!BN17:BP17)</f>
        <v>3.2776878142609179E-4</v>
      </c>
      <c r="BI17">
        <f>AVERAGE('Raw Proportions'!BO17:BQ17)</f>
        <v>0</v>
      </c>
      <c r="BJ17">
        <f>AVERAGE('Raw Proportions'!BP17:BR17)</f>
        <v>0</v>
      </c>
      <c r="BK17">
        <f>AVERAGE('Raw Proportions'!BQ17:BS17)</f>
        <v>0</v>
      </c>
      <c r="BL17">
        <f>AVERAGE('Raw Proportions'!BR17:BT17)</f>
        <v>0</v>
      </c>
      <c r="BM17">
        <f>AVERAGE('Raw Proportions'!BS17:BU17)</f>
        <v>0</v>
      </c>
      <c r="BN17">
        <f>AVERAGE('Raw Proportions'!BV17:BX17)</f>
        <v>0</v>
      </c>
      <c r="BO17">
        <f>AVERAGE('Raw Proportions'!BW17:BY17)</f>
        <v>8.5132759404807183E-5</v>
      </c>
      <c r="BP17">
        <f>AVERAGE('Raw Proportions'!BX17:BZ17)</f>
        <v>3.1660137411511518E-3</v>
      </c>
      <c r="BQ17">
        <f>AVERAGE('Raw Proportions'!BY17:CA17)</f>
        <v>6.7988856477054571E-3</v>
      </c>
      <c r="BR17">
        <f>AVERAGE('Raw Proportions'!BZ17:CB17)</f>
        <v>9.7424495910226356E-3</v>
      </c>
      <c r="BS17">
        <f>AVERAGE('Raw Proportions'!CA17:CC17)</f>
        <v>1.245099805812362E-2</v>
      </c>
      <c r="BT17">
        <f>AVERAGE('Raw Proportions'!CB17:CD17)</f>
        <v>2.2699648690223857E-2</v>
      </c>
      <c r="BU17">
        <f>AVERAGE('Raw Proportions'!CC17:CE17)</f>
        <v>4.5054204259686946E-2</v>
      </c>
      <c r="BV17">
        <f>AVERAGE('Raw Proportions'!CD17:CF17)</f>
        <v>0.1014456772549539</v>
      </c>
      <c r="BW17">
        <f>AVERAGE('Raw Proportions'!CE17:CG17)</f>
        <v>0.14851164036809519</v>
      </c>
      <c r="BX17">
        <f>AVERAGE('Raw Proportions'!CF17:CH17)</f>
        <v>0.19629500390148849</v>
      </c>
      <c r="BY17">
        <f>AVERAGE('Raw Proportions'!CG17:CI17)</f>
        <v>0.20861648062387519</v>
      </c>
      <c r="BZ17">
        <f>AVERAGE('Raw Proportions'!CH17:CJ17)</f>
        <v>0.22801693715103535</v>
      </c>
      <c r="CA17">
        <f>AVERAGE('Raw Proportions'!CI17:CK17)</f>
        <v>0.22991133998197968</v>
      </c>
      <c r="CB17">
        <f>AVERAGE('Raw Proportions'!CJ17:CL17)</f>
        <v>0.2551241753779947</v>
      </c>
      <c r="CC17">
        <f>AVERAGE('Raw Proportions'!CK17:CM17)</f>
        <v>0.26324348788618418</v>
      </c>
      <c r="CD17">
        <f>AVERAGE('Raw Proportions'!CN17:CP17)</f>
        <v>0</v>
      </c>
      <c r="CE17">
        <f>AVERAGE('Raw Proportions'!CO17:CQ17)</f>
        <v>0</v>
      </c>
      <c r="CF17">
        <f>AVERAGE('Raw Proportions'!CP17:CR17)</f>
        <v>0</v>
      </c>
      <c r="CG17">
        <f>AVERAGE('Raw Proportions'!CQ17:CS17)</f>
        <v>0</v>
      </c>
      <c r="CH17">
        <f>AVERAGE('Raw Proportions'!CR17:CT17)</f>
        <v>0</v>
      </c>
      <c r="CI17">
        <f>AVERAGE('Raw Proportions'!CS17:CU17)</f>
        <v>0</v>
      </c>
      <c r="CJ17">
        <f>AVERAGE('Raw Proportions'!CT17:CV17)</f>
        <v>0</v>
      </c>
      <c r="CK17">
        <f>AVERAGE('Raw Proportions'!CU17:CW17)</f>
        <v>3.2366390776484573E-2</v>
      </c>
      <c r="CL17">
        <f>AVERAGE('Raw Proportions'!CV17:CX17)</f>
        <v>4.9255499939105329E-2</v>
      </c>
      <c r="CM17">
        <f>AVERAGE('Raw Proportions'!CW17:CY17)</f>
        <v>5.5339856246939018E-2</v>
      </c>
      <c r="CN17">
        <f>AVERAGE('Raw Proportions'!CX17:CZ17)</f>
        <v>2.3671363472971895E-2</v>
      </c>
      <c r="CO17">
        <f>AVERAGE('Raw Proportions'!CY17:DA17)</f>
        <v>8.0004536233554188E-3</v>
      </c>
      <c r="CP17">
        <f>AVERAGE('Raw Proportions'!CZ17:DB17)</f>
        <v>2.0935689750704333E-3</v>
      </c>
      <c r="CQ17">
        <f>AVERAGE('Raw Proportions'!DA17:DC17)</f>
        <v>1.3956709725529834E-3</v>
      </c>
      <c r="CR17">
        <f>AVERAGE('Raw Proportions'!DB17:DD17)</f>
        <v>1.7747165954869873E-4</v>
      </c>
      <c r="CS17">
        <f>AVERAGE('Raw Proportions'!DC17:DE17)</f>
        <v>0</v>
      </c>
      <c r="CT17">
        <f>AVERAGE('Raw Proportions'!DF17:DH17)</f>
        <v>0</v>
      </c>
      <c r="CU17">
        <f>AVERAGE('Raw Proportions'!DG17:DI17)</f>
        <v>7.6620868219330141E-3</v>
      </c>
      <c r="CV17">
        <f>AVERAGE('Raw Proportions'!DH17:DJ17)</f>
        <v>1.3363055811954997E-2</v>
      </c>
      <c r="CW17">
        <f>AVERAGE('Raw Proportions'!DI17:DK17)</f>
        <v>1.91412243085478E-2</v>
      </c>
      <c r="CX17">
        <f>AVERAGE('Raw Proportions'!DJ17:DL17)</f>
        <v>1.2152655818046773E-2</v>
      </c>
      <c r="CY17">
        <f>AVERAGE('Raw Proportions'!DK17:DM17)</f>
        <v>6.8574401634289113E-3</v>
      </c>
      <c r="CZ17">
        <f>AVERAGE('Raw Proportions'!DL17:DN17)</f>
        <v>1.7595561698612767E-3</v>
      </c>
      <c r="DA17">
        <f>AVERAGE('Raw Proportions'!DM17:DO17)</f>
        <v>1.9076088781624617E-3</v>
      </c>
      <c r="DB17">
        <f>AVERAGE('Raw Proportions'!DN17:DP17)</f>
        <v>2.4442006224217982E-3</v>
      </c>
      <c r="DC17">
        <f>AVERAGE('Raw Proportions'!DO17:DQ17)</f>
        <v>2.4666249663645224E-3</v>
      </c>
      <c r="DD17">
        <f>AVERAGE('Raw Proportions'!DP17:DR17)</f>
        <v>5.2501126032697175E-3</v>
      </c>
      <c r="DE17">
        <f>AVERAGE('Raw Proportions'!DQ17:DS17)</f>
        <v>5.8033510325481161E-3</v>
      </c>
      <c r="DF17">
        <f>AVERAGE('Raw Proportions'!DR17:DT17)</f>
        <v>5.3730281514029242E-3</v>
      </c>
      <c r="DG17">
        <f>AVERAGE('Raw Proportions'!DS17:DU17)</f>
        <v>1.9751647084345178E-3</v>
      </c>
      <c r="DH17">
        <f>AVERAGE('Raw Proportions'!DT17:DV17)</f>
        <v>6.6469748359614209E-4</v>
      </c>
      <c r="DI17">
        <f>AVERAGE('Raw Proportions'!DU17:DW17)</f>
        <v>5.9825737584088049E-4</v>
      </c>
      <c r="DJ17">
        <f>AVERAGE('Raw Proportions'!DX17:DZ17)</f>
        <v>4.4828811227010469E-2</v>
      </c>
      <c r="DK17">
        <f>AVERAGE('Raw Proportions'!DY17:EA17)</f>
        <v>5.4349103585536511E-2</v>
      </c>
      <c r="DL17">
        <f>AVERAGE('Raw Proportions'!DZ17:EB17)</f>
        <v>6.2230729954974091E-2</v>
      </c>
      <c r="DM17">
        <f>AVERAGE('Raw Proportions'!EA17:EC17)</f>
        <v>6.1563849672978732E-2</v>
      </c>
      <c r="DN17">
        <f>AVERAGE('Raw Proportions'!EB17:ED17)</f>
        <v>5.9782878123749807E-2</v>
      </c>
      <c r="DO17">
        <f>AVERAGE('Raw Proportions'!EC17:EE17)</f>
        <v>5.9213585203926694E-2</v>
      </c>
      <c r="DP17">
        <f>AVERAGE('Raw Proportions'!ED17:EF17)</f>
        <v>6.0151221915259602E-2</v>
      </c>
      <c r="DQ17">
        <f>AVERAGE('Raw Proportions'!EE17:EG17)</f>
        <v>6.2610374864513332E-2</v>
      </c>
      <c r="DR17">
        <f>AVERAGE('Raw Proportions'!EF17:EH17)</f>
        <v>6.42741956983513E-2</v>
      </c>
      <c r="DS17">
        <f>AVERAGE('Raw Proportions'!EG17:EI17)</f>
        <v>6.3297324781171574E-2</v>
      </c>
      <c r="DT17">
        <f>AVERAGE('Raw Proportions'!EH17:EJ17)</f>
        <v>6.1393050086633982E-2</v>
      </c>
      <c r="DU17">
        <f>AVERAGE('Raw Proportions'!EI17:EK17)</f>
        <v>5.8737082291650845E-2</v>
      </c>
      <c r="DV17">
        <f>AVERAGE('Raw Proportions'!EJ17:EL17)</f>
        <v>5.7003617750176122E-2</v>
      </c>
      <c r="DW17">
        <f>AVERAGE('Raw Proportions'!EK17:EM17)</f>
        <v>5.6333231252225863E-2</v>
      </c>
      <c r="DX17">
        <f>AVERAGE('Raw Proportions'!EL17:EN17)</f>
        <v>5.8249424242622687E-2</v>
      </c>
      <c r="DY17">
        <f>AVERAGE('Raw Proportions'!EM17:EO17)</f>
        <v>5.9164266851577364E-2</v>
      </c>
      <c r="DZ17">
        <f>AVERAGE('Raw Proportions'!EP17:ER17)</f>
        <v>0</v>
      </c>
      <c r="EA17">
        <f>AVERAGE('Raw Proportions'!EQ17:ES17)</f>
        <v>0</v>
      </c>
      <c r="EB17">
        <f>AVERAGE('Raw Proportions'!ER17:ET17)</f>
        <v>0</v>
      </c>
      <c r="EC17">
        <f>AVERAGE('Raw Proportions'!ES17:EU17)</f>
        <v>0</v>
      </c>
      <c r="ED17">
        <f>AVERAGE('Raw Proportions'!ET17:EV17)</f>
        <v>0</v>
      </c>
      <c r="EE17">
        <f>AVERAGE('Raw Proportions'!EU17:EW17)</f>
        <v>0</v>
      </c>
      <c r="EF17">
        <f>AVERAGE('Raw Proportions'!EV17:EX17)</f>
        <v>0</v>
      </c>
      <c r="EG17">
        <f>AVERAGE('Raw Proportions'!EW17:EY17)</f>
        <v>0</v>
      </c>
      <c r="EH17">
        <f>AVERAGE('Raw Proportions'!EX17:EZ17)</f>
        <v>0</v>
      </c>
      <c r="EI17">
        <f>AVERAGE('Raw Proportions'!EY17:FA17)</f>
        <v>1.8415047586882043E-2</v>
      </c>
      <c r="EJ17">
        <f>AVERAGE('Raw Proportions'!EZ17:FB17)</f>
        <v>3.6792728744205527E-2</v>
      </c>
      <c r="EK17">
        <f>AVERAGE('Raw Proportions'!FA17:FC17)</f>
        <v>5.4430431455929074E-2</v>
      </c>
      <c r="EL17">
        <f>AVERAGE('Raw Proportions'!FB17:FD17)</f>
        <v>5.3894844705310863E-2</v>
      </c>
      <c r="EM17">
        <f>AVERAGE('Raw Proportions'!FC17:FE17)</f>
        <v>5.4969707360425411E-2</v>
      </c>
      <c r="EN17">
        <f>AVERAGE('Raw Proportions'!FD17:FF17)</f>
        <v>5.2493079091637473E-2</v>
      </c>
      <c r="EO17">
        <f>AVERAGE('Raw Proportions'!FE17:FG17)</f>
        <v>7.1257774962837583E-2</v>
      </c>
      <c r="EP17">
        <f>AVERAGE('Raw Proportions'!FH17:FJ17)</f>
        <v>0.11227176215651073</v>
      </c>
      <c r="EQ17">
        <f>AVERAGE('Raw Proportions'!FI17:FK17)</f>
        <v>0.12165543434200311</v>
      </c>
      <c r="ER17">
        <f>AVERAGE('Raw Proportions'!FJ17:FL17)</f>
        <v>0.12739525683026628</v>
      </c>
      <c r="ES17">
        <f>AVERAGE('Raw Proportions'!FK17:FM17)</f>
        <v>0.12870439038954576</v>
      </c>
      <c r="ET17">
        <f>AVERAGE('Raw Proportions'!FL17:FN17)</f>
        <v>0.12343245411912723</v>
      </c>
      <c r="EU17">
        <f>AVERAGE('Raw Proportions'!FM17:FO17)</f>
        <v>0.1198125801786149</v>
      </c>
      <c r="EV17">
        <f>AVERAGE('Raw Proportions'!FN17:FP17)</f>
        <v>0.11681960771389736</v>
      </c>
      <c r="EW17">
        <f>AVERAGE('Raw Proportions'!FO17:FQ17)</f>
        <v>0.11779410104749011</v>
      </c>
      <c r="EX17">
        <f>AVERAGE('Raw Proportions'!FP17:FR17)</f>
        <v>0.11607695427276153</v>
      </c>
      <c r="EY17">
        <f>AVERAGE('Raw Proportions'!FQ17:FS17)</f>
        <v>0.11777587859786855</v>
      </c>
      <c r="EZ17">
        <f>AVERAGE('Raw Proportions'!FR17:FT17)</f>
        <v>0.11634570959595497</v>
      </c>
      <c r="FA17">
        <f>AVERAGE('Raw Proportions'!FS17:FU17)</f>
        <v>0.11727304660577231</v>
      </c>
      <c r="FB17">
        <f>AVERAGE('Raw Proportions'!FT17:FV17)</f>
        <v>0.11301761862569992</v>
      </c>
      <c r="FC17">
        <f>AVERAGE('Raw Proportions'!FU17:FW17)</f>
        <v>0.1082258275213137</v>
      </c>
      <c r="FD17">
        <f>AVERAGE('Raw Proportions'!FV17:FX17)</f>
        <v>9.996379055435102E-2</v>
      </c>
      <c r="FE17">
        <f>AVERAGE('Raw Proportions'!FW17:FY17)</f>
        <v>9.5983399948280868E-2</v>
      </c>
    </row>
    <row r="18" spans="1:161" x14ac:dyDescent="0.2">
      <c r="A18" t="str">
        <f>'1997_totals_newvars'!A18</f>
        <v>KANSAS</v>
      </c>
      <c r="B18">
        <f>AVERAGE('Raw Proportions'!B18:D18)</f>
        <v>5.0986700013768045E-2</v>
      </c>
      <c r="C18">
        <f>AVERAGE('Raw Proportions'!C18:E18)</f>
        <v>0.12314884809229064</v>
      </c>
      <c r="D18">
        <f>AVERAGE('Raw Proportions'!D18:F18)</f>
        <v>0.12292887017360409</v>
      </c>
      <c r="E18">
        <f>AVERAGE('Raw Proportions'!E18:G18)</f>
        <v>0.12315863876093408</v>
      </c>
      <c r="F18">
        <f>AVERAGE('Raw Proportions'!F18:H18)</f>
        <v>5.4035134141853597E-2</v>
      </c>
      <c r="G18">
        <f>AVERAGE('Raw Proportions'!G18:I18)</f>
        <v>5.7903950739782772E-2</v>
      </c>
      <c r="H18">
        <f>AVERAGE('Raw Proportions'!H18:J18)</f>
        <v>5.4711779056775267E-2</v>
      </c>
      <c r="I18">
        <f>AVERAGE('Raw Proportions'!I18:K18)</f>
        <v>5.0099226050057177E-2</v>
      </c>
      <c r="J18">
        <f>AVERAGE('Raw Proportions'!J18:L18)</f>
        <v>4.8130849786960944E-2</v>
      </c>
      <c r="K18">
        <f>AVERAGE('Raw Proportions'!K18:M18)</f>
        <v>5.2164057202193304E-2</v>
      </c>
      <c r="L18">
        <f>AVERAGE('Raw Proportions'!L18:N18)</f>
        <v>5.5024141454086663E-2</v>
      </c>
      <c r="M18">
        <f>AVERAGE('Raw Proportions'!M18:O18)</f>
        <v>5.2704498252519195E-2</v>
      </c>
      <c r="N18">
        <f>AVERAGE('Raw Proportions'!N18:P18)</f>
        <v>5.322160361061682E-2</v>
      </c>
      <c r="O18">
        <f>AVERAGE('Raw Proportions'!O18:Q18)</f>
        <v>5.6484707207093122E-2</v>
      </c>
      <c r="P18">
        <f>AVERAGE('Raw Proportions'!P18:R18)</f>
        <v>6.8111399571948325E-2</v>
      </c>
      <c r="Q18">
        <f>AVERAGE('Raw Proportions'!Q18:S18)</f>
        <v>6.9535839995845991E-2</v>
      </c>
      <c r="R18">
        <f>AVERAGE('Raw Proportions'!T18:V18)</f>
        <v>0.34593035975751657</v>
      </c>
      <c r="S18">
        <f>AVERAGE('Raw Proportions'!U18:W18)</f>
        <v>0.25180742247845139</v>
      </c>
      <c r="T18">
        <f>AVERAGE('Raw Proportions'!V18:X18)</f>
        <v>0.27951413311671558</v>
      </c>
      <c r="U18">
        <f>AVERAGE('Raw Proportions'!W18:Y18)</f>
        <v>0.29299585893294161</v>
      </c>
      <c r="V18">
        <f>AVERAGE('Raw Proportions'!X18:Z18)</f>
        <v>0.32285402237837374</v>
      </c>
      <c r="W18">
        <f>AVERAGE('Raw Proportions'!Y18:AA18)</f>
        <v>0.32474950150785137</v>
      </c>
      <c r="X18">
        <f>AVERAGE('Raw Proportions'!Z18:AB18)</f>
        <v>0.34284601327189163</v>
      </c>
      <c r="Y18">
        <f>AVERAGE('Raw Proportions'!AA18:AC18)</f>
        <v>0.34841572335285126</v>
      </c>
      <c r="Z18">
        <f>AVERAGE('Raw Proportions'!AB18:AD18)</f>
        <v>0.32824344576634218</v>
      </c>
      <c r="AA18">
        <f>AVERAGE('Raw Proportions'!AC18:AE18)</f>
        <v>0.28206164508106329</v>
      </c>
      <c r="AB18">
        <f>AVERAGE('Raw Proportions'!AD18:AF18)</f>
        <v>0.24469389070540148</v>
      </c>
      <c r="AC18">
        <f>AVERAGE('Raw Proportions'!AE18:AG18)</f>
        <v>0.22647160419446918</v>
      </c>
      <c r="AD18">
        <f>AVERAGE('Raw Proportions'!AF18:AH18)</f>
        <v>0.2290612291979327</v>
      </c>
      <c r="AE18">
        <f>AVERAGE('Raw Proportions'!AG18:AI18)</f>
        <v>0.21099410006024322</v>
      </c>
      <c r="AF18">
        <f>AVERAGE('Raw Proportions'!AH18:AJ18)</f>
        <v>0.19035300019843937</v>
      </c>
      <c r="AG18">
        <f>AVERAGE('Raw Proportions'!AI18:AK18)</f>
        <v>0.16073081448669957</v>
      </c>
      <c r="AH18">
        <f>AVERAGE('Raw Proportions'!AL18:AN18)</f>
        <v>4.7395398287234769E-2</v>
      </c>
      <c r="AI18">
        <f>AVERAGE('Raw Proportions'!AM18:AO18)</f>
        <v>8.9157818798116059E-2</v>
      </c>
      <c r="AJ18">
        <f>AVERAGE('Raw Proportions'!AN18:AP18)</f>
        <v>0.10114804920627218</v>
      </c>
      <c r="AK18">
        <f>AVERAGE('Raw Proportions'!AO18:AQ18)</f>
        <v>0.12084424054784509</v>
      </c>
      <c r="AL18">
        <f>AVERAGE('Raw Proportions'!AP18:AR18)</f>
        <v>0.1161679377205056</v>
      </c>
      <c r="AM18">
        <f>AVERAGE('Raw Proportions'!AQ18:AS18)</f>
        <v>0.13330150309996985</v>
      </c>
      <c r="AN18">
        <f>AVERAGE('Raw Proportions'!AR18:AT18)</f>
        <v>0.14290999587505207</v>
      </c>
      <c r="AO18">
        <f>AVERAGE('Raw Proportions'!AS18:AU18)</f>
        <v>0.17580378393085605</v>
      </c>
      <c r="AP18">
        <f>AVERAGE('Raw Proportions'!AT18:AV18)</f>
        <v>0.19107271661314187</v>
      </c>
      <c r="AQ18">
        <f>AVERAGE('Raw Proportions'!AU18:AW18)</f>
        <v>0.21035585049136699</v>
      </c>
      <c r="AR18">
        <f>AVERAGE('Raw Proportions'!AV18:AX18)</f>
        <v>0.20471619511714345</v>
      </c>
      <c r="AS18">
        <f>AVERAGE('Raw Proportions'!AW18:AY18)</f>
        <v>0.18702780930612647</v>
      </c>
      <c r="AT18">
        <f>AVERAGE('Raw Proportions'!AX18:AZ18)</f>
        <v>0.16005099874240195</v>
      </c>
      <c r="AU18">
        <f>AVERAGE('Raw Proportions'!AY18:BA18)</f>
        <v>0.13211052614403776</v>
      </c>
      <c r="AV18">
        <f>AVERAGE('Raw Proportions'!AZ18:BB18)</f>
        <v>0.12618733700188534</v>
      </c>
      <c r="AW18">
        <f>AVERAGE('Raw Proportions'!BA18:BC18)</f>
        <v>0.12102844793811951</v>
      </c>
      <c r="AX18">
        <f>AVERAGE('Raw Proportions'!BD18:BF18)</f>
        <v>0.46378624997716483</v>
      </c>
      <c r="AY18">
        <f>AVERAGE('Raw Proportions'!BE18:BG18)</f>
        <v>0.20891895756563428</v>
      </c>
      <c r="AZ18">
        <f>AVERAGE('Raw Proportions'!BF18:BH18)</f>
        <v>7.7371834123419567E-2</v>
      </c>
      <c r="BA18">
        <f>AVERAGE('Raw Proportions'!BG18:BI18)</f>
        <v>-4.1654127646057526E-2</v>
      </c>
      <c r="BB18">
        <f>AVERAGE('Raw Proportions'!BH18:BJ18)</f>
        <v>0.14606607641766425</v>
      </c>
      <c r="BC18">
        <f>AVERAGE('Raw Proportions'!BI18:BK18)</f>
        <v>0.11516077289102468</v>
      </c>
      <c r="BD18">
        <f>AVERAGE('Raw Proportions'!BJ18:BL18)</f>
        <v>9.8514020282958983E-2</v>
      </c>
      <c r="BE18">
        <f>AVERAGE('Raw Proportions'!BK18:BM18)</f>
        <v>8.770570024745715E-2</v>
      </c>
      <c r="BF18">
        <f>AVERAGE('Raw Proportions'!BL18:BN18)</f>
        <v>0.13221236521001137</v>
      </c>
      <c r="BG18">
        <f>AVERAGE('Raw Proportions'!BM18:BO18)</f>
        <v>0.16866552862447251</v>
      </c>
      <c r="BH18">
        <f>AVERAGE('Raw Proportions'!BN18:BP18)</f>
        <v>0.20428761574603108</v>
      </c>
      <c r="BI18">
        <f>AVERAGE('Raw Proportions'!BO18:BQ18)</f>
        <v>0.19058337541538325</v>
      </c>
      <c r="BJ18">
        <f>AVERAGE('Raw Proportions'!BP18:BR18)</f>
        <v>0.17653896495549329</v>
      </c>
      <c r="BK18">
        <f>AVERAGE('Raw Proportions'!BQ18:BS18)</f>
        <v>0.16080781861678431</v>
      </c>
      <c r="BL18">
        <f>AVERAGE('Raw Proportions'!BR18:BT18)</f>
        <v>0.1514181067400738</v>
      </c>
      <c r="BM18">
        <f>AVERAGE('Raw Proportions'!BS18:BU18)</f>
        <v>0.15285859907809851</v>
      </c>
      <c r="BN18">
        <f>AVERAGE('Raw Proportions'!BV18:BX18)</f>
        <v>0</v>
      </c>
      <c r="BO18">
        <f>AVERAGE('Raw Proportions'!BW18:BY18)</f>
        <v>7.5451496900261043E-4</v>
      </c>
      <c r="BP18">
        <f>AVERAGE('Raw Proportions'!BX18:BZ18)</f>
        <v>1.0976309884403669E-3</v>
      </c>
      <c r="BQ18">
        <f>AVERAGE('Raw Proportions'!BY18:CA18)</f>
        <v>1.0976309884403669E-3</v>
      </c>
      <c r="BR18">
        <f>AVERAGE('Raw Proportions'!BZ18:CB18)</f>
        <v>3.4311601943775644E-4</v>
      </c>
      <c r="BS18">
        <f>AVERAGE('Raw Proportions'!CA18:CC18)</f>
        <v>0</v>
      </c>
      <c r="BT18">
        <f>AVERAGE('Raw Proportions'!CB18:CD18)</f>
        <v>0</v>
      </c>
      <c r="BU18">
        <f>AVERAGE('Raw Proportions'!CC18:CE18)</f>
        <v>0</v>
      </c>
      <c r="BV18">
        <f>AVERAGE('Raw Proportions'!CD18:CF18)</f>
        <v>0</v>
      </c>
      <c r="BW18">
        <f>AVERAGE('Raw Proportions'!CE18:CG18)</f>
        <v>0</v>
      </c>
      <c r="BX18">
        <f>AVERAGE('Raw Proportions'!CF18:CH18)</f>
        <v>0</v>
      </c>
      <c r="BY18">
        <f>AVERAGE('Raw Proportions'!CG18:CI18)</f>
        <v>0</v>
      </c>
      <c r="BZ18">
        <f>AVERAGE('Raw Proportions'!CH18:CJ18)</f>
        <v>0</v>
      </c>
      <c r="CA18">
        <f>AVERAGE('Raw Proportions'!CI18:CK18)</f>
        <v>0</v>
      </c>
      <c r="CB18">
        <f>AVERAGE('Raw Proportions'!CJ18:CL18)</f>
        <v>5.2554140770439258E-3</v>
      </c>
      <c r="CC18">
        <f>AVERAGE('Raw Proportions'!CK18:CM18)</f>
        <v>8.2832454539350942E-3</v>
      </c>
      <c r="CD18">
        <f>AVERAGE('Raw Proportions'!CN18:CP18)</f>
        <v>0</v>
      </c>
      <c r="CE18">
        <f>AVERAGE('Raw Proportions'!CO18:CQ18)</f>
        <v>0.23085089816358431</v>
      </c>
      <c r="CF18">
        <f>AVERAGE('Raw Proportions'!CP18:CR18)</f>
        <v>0.28633316595694264</v>
      </c>
      <c r="CG18">
        <f>AVERAGE('Raw Proportions'!CQ18:CS18)</f>
        <v>0.34133100973138247</v>
      </c>
      <c r="CH18">
        <f>AVERAGE('Raw Proportions'!CR18:CT18)</f>
        <v>0.14104210027841005</v>
      </c>
      <c r="CI18">
        <f>AVERAGE('Raw Proportions'!CS18:CU18)</f>
        <v>0.12647959415144663</v>
      </c>
      <c r="CJ18">
        <f>AVERAGE('Raw Proportions'!CT18:CV18)</f>
        <v>0.10595798767268315</v>
      </c>
      <c r="CK18">
        <f>AVERAGE('Raw Proportions'!CU18:CW18)</f>
        <v>8.7872963106718771E-2</v>
      </c>
      <c r="CL18">
        <f>AVERAGE('Raw Proportions'!CV18:CX18)</f>
        <v>5.7103753128724462E-2</v>
      </c>
      <c r="CM18">
        <f>AVERAGE('Raw Proportions'!CW18:CY18)</f>
        <v>2.9858710237074034E-2</v>
      </c>
      <c r="CN18">
        <f>AVERAGE('Raw Proportions'!CX18:CZ18)</f>
        <v>2.7329637826697142E-2</v>
      </c>
      <c r="CO18">
        <f>AVERAGE('Raw Proportions'!CY18:DA18)</f>
        <v>4.8233306883843613E-2</v>
      </c>
      <c r="CP18">
        <f>AVERAGE('Raw Proportions'!CZ18:DB18)</f>
        <v>6.814282647414617E-2</v>
      </c>
      <c r="CQ18">
        <f>AVERAGE('Raw Proportions'!DA18:DC18)</f>
        <v>8.455994814950514E-2</v>
      </c>
      <c r="CR18">
        <f>AVERAGE('Raw Proportions'!DB18:DD18)</f>
        <v>8.8207947280534049E-2</v>
      </c>
      <c r="CS18">
        <f>AVERAGE('Raw Proportions'!DC18:DE18)</f>
        <v>9.733909946879947E-2</v>
      </c>
      <c r="CT18">
        <f>AVERAGE('Raw Proportions'!DF18:DH18)</f>
        <v>0</v>
      </c>
      <c r="CU18">
        <f>AVERAGE('Raw Proportions'!DG18:DI18)</f>
        <v>0</v>
      </c>
      <c r="CV18">
        <f>AVERAGE('Raw Proportions'!DH18:DJ18)</f>
        <v>0</v>
      </c>
      <c r="CW18">
        <f>AVERAGE('Raw Proportions'!DI18:DK18)</f>
        <v>0</v>
      </c>
      <c r="CX18">
        <f>AVERAGE('Raw Proportions'!DJ18:DL18)</f>
        <v>0</v>
      </c>
      <c r="CY18">
        <f>AVERAGE('Raw Proportions'!DK18:DM18)</f>
        <v>0</v>
      </c>
      <c r="CZ18">
        <f>AVERAGE('Raw Proportions'!DL18:DN18)</f>
        <v>0</v>
      </c>
      <c r="DA18">
        <f>AVERAGE('Raw Proportions'!DM18:DO18)</f>
        <v>0</v>
      </c>
      <c r="DB18">
        <f>AVERAGE('Raw Proportions'!DN18:DP18)</f>
        <v>0</v>
      </c>
      <c r="DC18">
        <f>AVERAGE('Raw Proportions'!DO18:DQ18)</f>
        <v>0</v>
      </c>
      <c r="DD18">
        <f>AVERAGE('Raw Proportions'!DP18:DR18)</f>
        <v>0</v>
      </c>
      <c r="DE18">
        <f>AVERAGE('Raw Proportions'!DQ18:DS18)</f>
        <v>1.6634715825701512E-2</v>
      </c>
      <c r="DF18">
        <f>AVERAGE('Raw Proportions'!DR18:DT18)</f>
        <v>1.8021803617387356E-2</v>
      </c>
      <c r="DG18">
        <f>AVERAGE('Raw Proportions'!DS18:DU18)</f>
        <v>1.8162534944346671E-2</v>
      </c>
      <c r="DH18">
        <f>AVERAGE('Raw Proportions'!DT18:DV18)</f>
        <v>1.5297395128218885E-3</v>
      </c>
      <c r="DI18">
        <f>AVERAGE('Raw Proportions'!DU18:DW18)</f>
        <v>4.2650232880261251E-4</v>
      </c>
      <c r="DJ18">
        <f>AVERAGE('Raw Proportions'!DX18:DZ18)</f>
        <v>5.9587415786002441E-2</v>
      </c>
      <c r="DK18">
        <f>AVERAGE('Raw Proportions'!DY18:EA18)</f>
        <v>5.9636799444380349E-2</v>
      </c>
      <c r="DL18">
        <f>AVERAGE('Raw Proportions'!DZ18:EB18)</f>
        <v>5.905287278397986E-2</v>
      </c>
      <c r="DM18">
        <f>AVERAGE('Raw Proportions'!EA18:EC18)</f>
        <v>6.0020991263735828E-2</v>
      </c>
      <c r="DN18">
        <f>AVERAGE('Raw Proportions'!EB18:ED18)</f>
        <v>4.9433746440171046E-2</v>
      </c>
      <c r="DO18">
        <f>AVERAGE('Raw Proportions'!EC18:EE18)</f>
        <v>3.7502556374649436E-2</v>
      </c>
      <c r="DP18">
        <f>AVERAGE('Raw Proportions'!ED18:EF18)</f>
        <v>2.4600456142933765E-2</v>
      </c>
      <c r="DQ18">
        <f>AVERAGE('Raw Proportions'!EE18:EG18)</f>
        <v>2.9212750469404674E-2</v>
      </c>
      <c r="DR18">
        <f>AVERAGE('Raw Proportions'!EF18:EH18)</f>
        <v>3.3377155208688246E-2</v>
      </c>
      <c r="DS18">
        <f>AVERAGE('Raw Proportions'!EG18:EI18)</f>
        <v>3.7019235599346743E-2</v>
      </c>
      <c r="DT18">
        <f>AVERAGE('Raw Proportions'!EH18:EJ18)</f>
        <v>3.5876484732693982E-2</v>
      </c>
      <c r="DU18">
        <f>AVERAGE('Raw Proportions'!EI18:EK18)</f>
        <v>3.4249233076297139E-2</v>
      </c>
      <c r="DV18">
        <f>AVERAGE('Raw Proportions'!EJ18:EL18)</f>
        <v>3.6634074219229984E-2</v>
      </c>
      <c r="DW18">
        <f>AVERAGE('Raw Proportions'!EK18:EM18)</f>
        <v>4.3090724419757941E-2</v>
      </c>
      <c r="DX18">
        <f>AVERAGE('Raw Proportions'!EL18:EN18)</f>
        <v>5.2187849873327474E-2</v>
      </c>
      <c r="DY18">
        <f>AVERAGE('Raw Proportions'!EM18:EO18)</f>
        <v>5.9514116058834138E-2</v>
      </c>
      <c r="DZ18">
        <f>AVERAGE('Raw Proportions'!EP18:ER18)</f>
        <v>0</v>
      </c>
      <c r="EA18">
        <f>AVERAGE('Raw Proportions'!EQ18:ES18)</f>
        <v>0</v>
      </c>
      <c r="EB18">
        <f>AVERAGE('Raw Proportions'!ER18:ET18)</f>
        <v>2.5701616210968628E-2</v>
      </c>
      <c r="EC18">
        <f>AVERAGE('Raw Proportions'!ES18:EU18)</f>
        <v>5.3966704824184052E-2</v>
      </c>
      <c r="ED18">
        <f>AVERAGE('Raw Proportions'!ET18:EV18)</f>
        <v>0.10615574381770854</v>
      </c>
      <c r="EE18">
        <f>AVERAGE('Raw Proportions'!EU18:EW18)</f>
        <v>0.13056345411866829</v>
      </c>
      <c r="EF18">
        <f>AVERAGE('Raw Proportions'!EV18:EX18)</f>
        <v>0.15303786357293683</v>
      </c>
      <c r="EG18">
        <f>AVERAGE('Raw Proportions'!EW18:EY18)</f>
        <v>0.15464756980307284</v>
      </c>
      <c r="EH18">
        <f>AVERAGE('Raw Proportions'!EX18:EZ18)</f>
        <v>0.15410686847345695</v>
      </c>
      <c r="EI18">
        <f>AVERAGE('Raw Proportions'!EY18:FA18)</f>
        <v>0.16298216035163712</v>
      </c>
      <c r="EJ18">
        <f>AVERAGE('Raw Proportions'!EZ18:FB18)</f>
        <v>0.17170038641737437</v>
      </c>
      <c r="EK18">
        <f>AVERAGE('Raw Proportions'!FA18:FC18)</f>
        <v>0.18668101840175852</v>
      </c>
      <c r="EL18">
        <f>AVERAGE('Raw Proportions'!FB18:FD18)</f>
        <v>0.2033058629177229</v>
      </c>
      <c r="EM18">
        <f>AVERAGE('Raw Proportions'!FC18:FE18)</f>
        <v>0.24389698498650472</v>
      </c>
      <c r="EN18">
        <f>AVERAGE('Raw Proportions'!FD18:FF18)</f>
        <v>0.27280891469853513</v>
      </c>
      <c r="EO18">
        <f>AVERAGE('Raw Proportions'!FE18:FG18)</f>
        <v>0.29255114340532162</v>
      </c>
      <c r="EP18">
        <f>AVERAGE('Raw Proportions'!FH18:FJ18)</f>
        <v>3.2313876178313314E-2</v>
      </c>
      <c r="EQ18">
        <f>AVERAGE('Raw Proportions'!FI18:FK18)</f>
        <v>3.5724740488540345E-2</v>
      </c>
      <c r="ER18">
        <f>AVERAGE('Raw Proportions'!FJ18:FL18)</f>
        <v>4.6851827439657108E-2</v>
      </c>
      <c r="ES18">
        <f>AVERAGE('Raw Proportions'!FK18:FM18)</f>
        <v>4.8239052596593938E-2</v>
      </c>
      <c r="ET18">
        <f>AVERAGE('Raw Proportions'!FL18:FN18)</f>
        <v>6.3902122785875384E-2</v>
      </c>
      <c r="EU18">
        <f>AVERAGE('Raw Proportions'!FM18:FO18)</f>
        <v>7.433866711660693E-2</v>
      </c>
      <c r="EV18">
        <f>AVERAGE('Raw Proportions'!FN18:FP18)</f>
        <v>7.7421884124768234E-2</v>
      </c>
      <c r="EW18">
        <f>AVERAGE('Raw Proportions'!FO18:FQ18)</f>
        <v>6.6242283039582114E-2</v>
      </c>
      <c r="EX18">
        <f>AVERAGE('Raw Proportions'!FP18:FR18)</f>
        <v>5.5752845812673958E-2</v>
      </c>
      <c r="EY18">
        <f>AVERAGE('Raw Proportions'!FQ18:FS18)</f>
        <v>5.6892812412845967E-2</v>
      </c>
      <c r="EZ18">
        <f>AVERAGE('Raw Proportions'!FR18:FT18)</f>
        <v>5.6371648000571865E-2</v>
      </c>
      <c r="FA18">
        <f>AVERAGE('Raw Proportions'!FS18:FU18)</f>
        <v>5.7414438643901194E-2</v>
      </c>
      <c r="FB18">
        <f>AVERAGE('Raw Proportions'!FT18:FV18)</f>
        <v>5.5022636265068793E-2</v>
      </c>
      <c r="FC18">
        <f>AVERAGE('Raw Proportions'!FU18:FW18)</f>
        <v>4.9892655471727061E-2</v>
      </c>
      <c r="FD18">
        <f>AVERAGE('Raw Proportions'!FV18:FX18)</f>
        <v>4.3940291045390711E-2</v>
      </c>
      <c r="FE18">
        <f>AVERAGE('Raw Proportions'!FW18:FY18)</f>
        <v>3.7732191785543483E-2</v>
      </c>
    </row>
    <row r="19" spans="1:161" x14ac:dyDescent="0.2">
      <c r="A19" t="str">
        <f>'1997_totals_newvars'!A19</f>
        <v>KENTUCKY</v>
      </c>
      <c r="B19">
        <f>AVERAGE('Raw Proportions'!B19:D19)</f>
        <v>0.10840949654120909</v>
      </c>
      <c r="C19">
        <f>AVERAGE('Raw Proportions'!C19:E19)</f>
        <v>9.6718849084134181E-2</v>
      </c>
      <c r="D19">
        <f>AVERAGE('Raw Proportions'!D19:F19)</f>
        <v>8.6509770703928388E-2</v>
      </c>
      <c r="E19">
        <f>AVERAGE('Raw Proportions'!E19:G19)</f>
        <v>9.123596024835684E-2</v>
      </c>
      <c r="F19">
        <f>AVERAGE('Raw Proportions'!F19:H19)</f>
        <v>8.583082178888235E-2</v>
      </c>
      <c r="G19">
        <f>AVERAGE('Raw Proportions'!G19:I19)</f>
        <v>7.6838944668070217E-2</v>
      </c>
      <c r="H19">
        <f>AVERAGE('Raw Proportions'!H19:J19)</f>
        <v>6.7579733490397642E-2</v>
      </c>
      <c r="I19">
        <f>AVERAGE('Raw Proportions'!I19:K19)</f>
        <v>6.4485967109873629E-2</v>
      </c>
      <c r="J19">
        <f>AVERAGE('Raw Proportions'!J19:L19)</f>
        <v>6.3580581200933559E-2</v>
      </c>
      <c r="K19">
        <f>AVERAGE('Raw Proportions'!K19:M19)</f>
        <v>6.1697899215039397E-2</v>
      </c>
      <c r="L19">
        <f>AVERAGE('Raw Proportions'!L19:N19)</f>
        <v>5.3658783137717242E-2</v>
      </c>
      <c r="M19">
        <f>AVERAGE('Raw Proportions'!M19:O19)</f>
        <v>4.7162417888386703E-2</v>
      </c>
      <c r="N19">
        <f>AVERAGE('Raw Proportions'!N19:P19)</f>
        <v>4.4127373701765289E-2</v>
      </c>
      <c r="O19">
        <f>AVERAGE('Raw Proportions'!O19:Q19)</f>
        <v>4.2552793765871184E-2</v>
      </c>
      <c r="P19">
        <f>AVERAGE('Raw Proportions'!P19:R19)</f>
        <v>4.3629806326153507E-2</v>
      </c>
      <c r="Q19">
        <f>AVERAGE('Raw Proportions'!Q19:S19)</f>
        <v>4.2757990756678167E-2</v>
      </c>
      <c r="R19">
        <f>AVERAGE('Raw Proportions'!T19:V19)</f>
        <v>0.60559300331265542</v>
      </c>
      <c r="S19">
        <f>AVERAGE('Raw Proportions'!U19:W19)</f>
        <v>0.48929709432711471</v>
      </c>
      <c r="T19">
        <f>AVERAGE('Raw Proportions'!V19:X19)</f>
        <v>0.41694740009088166</v>
      </c>
      <c r="U19">
        <f>AVERAGE('Raw Proportions'!W19:Y19)</f>
        <v>0.42181101344771105</v>
      </c>
      <c r="V19">
        <f>AVERAGE('Raw Proportions'!X19:Z19)</f>
        <v>0.43017500238657452</v>
      </c>
      <c r="W19">
        <f>AVERAGE('Raw Proportions'!Y19:AA19)</f>
        <v>0.42782800252647624</v>
      </c>
      <c r="X19">
        <f>AVERAGE('Raw Proportions'!Z19:AB19)</f>
        <v>0.41795954552160053</v>
      </c>
      <c r="Y19">
        <f>AVERAGE('Raw Proportions'!AA19:AC19)</f>
        <v>0.41193629976290319</v>
      </c>
      <c r="Z19">
        <f>AVERAGE('Raw Proportions'!AB19:AD19)</f>
        <v>0.42641128000530742</v>
      </c>
      <c r="AA19">
        <f>AVERAGE('Raw Proportions'!AC19:AE19)</f>
        <v>0.44021086210630128</v>
      </c>
      <c r="AB19">
        <f>AVERAGE('Raw Proportions'!AD19:AF19)</f>
        <v>0.4450965280076476</v>
      </c>
      <c r="AC19">
        <f>AVERAGE('Raw Proportions'!AE19:AG19)</f>
        <v>0.40714659307098566</v>
      </c>
      <c r="AD19">
        <f>AVERAGE('Raw Proportions'!AF19:AH19)</f>
        <v>0.39884903427862167</v>
      </c>
      <c r="AE19">
        <f>AVERAGE('Raw Proportions'!AG19:AI19)</f>
        <v>0.37848454284738203</v>
      </c>
      <c r="AF19">
        <f>AVERAGE('Raw Proportions'!AH19:AJ19)</f>
        <v>0.37884932334639937</v>
      </c>
      <c r="AG19">
        <f>AVERAGE('Raw Proportions'!AI19:AK19)</f>
        <v>0.41449207674942823</v>
      </c>
      <c r="AH19">
        <f>AVERAGE('Raw Proportions'!AL19:AN19)</f>
        <v>0.11923136619143682</v>
      </c>
      <c r="AI19">
        <f>AVERAGE('Raw Proportions'!AM19:AO19)</f>
        <v>0.15903736748598743</v>
      </c>
      <c r="AJ19">
        <f>AVERAGE('Raw Proportions'!AN19:AP19)</f>
        <v>0.20153642895527579</v>
      </c>
      <c r="AK19">
        <f>AVERAGE('Raw Proportions'!AO19:AQ19)</f>
        <v>0.19337747710863029</v>
      </c>
      <c r="AL19">
        <f>AVERAGE('Raw Proportions'!AP19:AR19)</f>
        <v>0.23731786734961782</v>
      </c>
      <c r="AM19">
        <f>AVERAGE('Raw Proportions'!AQ19:AS19)</f>
        <v>0.26160760380208625</v>
      </c>
      <c r="AN19">
        <f>AVERAGE('Raw Proportions'!AR19:AT19)</f>
        <v>0.28095153974195025</v>
      </c>
      <c r="AO19">
        <f>AVERAGE('Raw Proportions'!AS19:AU19)</f>
        <v>0.28929277419761157</v>
      </c>
      <c r="AP19">
        <f>AVERAGE('Raw Proportions'!AT19:AV19)</f>
        <v>0.28998614363048303</v>
      </c>
      <c r="AQ19">
        <f>AVERAGE('Raw Proportions'!AU19:AW19)</f>
        <v>0.29674230532878387</v>
      </c>
      <c r="AR19">
        <f>AVERAGE('Raw Proportions'!AV19:AX19)</f>
        <v>0.29451301397026014</v>
      </c>
      <c r="AS19">
        <f>AVERAGE('Raw Proportions'!AW19:AY19)</f>
        <v>0.28237127703069897</v>
      </c>
      <c r="AT19">
        <f>AVERAGE('Raw Proportions'!AX19:AZ19)</f>
        <v>0.2609504524448073</v>
      </c>
      <c r="AU19">
        <f>AVERAGE('Raw Proportions'!AY19:BA19)</f>
        <v>0.26708069191071876</v>
      </c>
      <c r="AV19">
        <f>AVERAGE('Raw Proportions'!AZ19:BB19)</f>
        <v>0.27401512779480175</v>
      </c>
      <c r="AW19">
        <f>AVERAGE('Raw Proportions'!BA19:BC19)</f>
        <v>0.23645572670369</v>
      </c>
      <c r="AX19">
        <f>AVERAGE('Raw Proportions'!BD19:BF19)</f>
        <v>7.5900856647042172E-2</v>
      </c>
      <c r="AY19">
        <f>AVERAGE('Raw Proportions'!BE19:BG19)</f>
        <v>7.4155570649444488E-2</v>
      </c>
      <c r="AZ19">
        <f>AVERAGE('Raw Proportions'!BF19:BH19)</f>
        <v>7.5382755312149385E-2</v>
      </c>
      <c r="BA19">
        <f>AVERAGE('Raw Proportions'!BG19:BI19)</f>
        <v>6.1913671174472183E-2</v>
      </c>
      <c r="BB19">
        <f>AVERAGE('Raw Proportions'!BH19:BJ19)</f>
        <v>6.7083385584425129E-2</v>
      </c>
      <c r="BC19">
        <f>AVERAGE('Raw Proportions'!BI19:BK19)</f>
        <v>7.5366907071594977E-2</v>
      </c>
      <c r="BD19">
        <f>AVERAGE('Raw Proportions'!BJ19:BL19)</f>
        <v>9.6310397946692453E-2</v>
      </c>
      <c r="BE19">
        <f>AVERAGE('Raw Proportions'!BK19:BM19)</f>
        <v>0.10459831004123112</v>
      </c>
      <c r="BF19">
        <f>AVERAGE('Raw Proportions'!BL19:BN19)</f>
        <v>9.8136904123638305E-2</v>
      </c>
      <c r="BG19">
        <f>AVERAGE('Raw Proportions'!BM19:BO19)</f>
        <v>7.932256275278049E-2</v>
      </c>
      <c r="BH19">
        <f>AVERAGE('Raw Proportions'!BN19:BP19)</f>
        <v>8.8190829583517441E-2</v>
      </c>
      <c r="BI19">
        <f>AVERAGE('Raw Proportions'!BO19:BQ19)</f>
        <v>9.3320557854640218E-2</v>
      </c>
      <c r="BJ19">
        <f>AVERAGE('Raw Proportions'!BP19:BR19)</f>
        <v>0.10082377823994981</v>
      </c>
      <c r="BK19">
        <f>AVERAGE('Raw Proportions'!BQ19:BS19)</f>
        <v>9.4144246777683002E-2</v>
      </c>
      <c r="BL19">
        <f>AVERAGE('Raw Proportions'!BR19:BT19)</f>
        <v>0.10832991882779745</v>
      </c>
      <c r="BM19">
        <f>AVERAGE('Raw Proportions'!BS19:BU19)</f>
        <v>0.1088648702994439</v>
      </c>
      <c r="BN19">
        <f>AVERAGE('Raw Proportions'!BV19:BX19)</f>
        <v>0</v>
      </c>
      <c r="BO19">
        <f>AVERAGE('Raw Proportions'!BW19:BY19)</f>
        <v>1.0930473530473163E-2</v>
      </c>
      <c r="BP19">
        <f>AVERAGE('Raw Proportions'!BX19:BZ19)</f>
        <v>1.1284350515297215E-2</v>
      </c>
      <c r="BQ19">
        <f>AVERAGE('Raw Proportions'!BY19:CA19)</f>
        <v>1.1647330055127102E-2</v>
      </c>
      <c r="BR19">
        <f>AVERAGE('Raw Proportions'!BZ19:CB19)</f>
        <v>7.1685652465393855E-4</v>
      </c>
      <c r="BS19">
        <f>AVERAGE('Raw Proportions'!CA19:CC19)</f>
        <v>3.6297953982988639E-4</v>
      </c>
      <c r="BT19">
        <f>AVERAGE('Raw Proportions'!CB19:CD19)</f>
        <v>0</v>
      </c>
      <c r="BU19">
        <f>AVERAGE('Raw Proportions'!CC19:CE19)</f>
        <v>0</v>
      </c>
      <c r="BV19">
        <f>AVERAGE('Raw Proportions'!CD19:CF19)</f>
        <v>0</v>
      </c>
      <c r="BW19">
        <f>AVERAGE('Raw Proportions'!CE19:CG19)</f>
        <v>0</v>
      </c>
      <c r="BX19">
        <f>AVERAGE('Raw Proportions'!CF19:CH19)</f>
        <v>0</v>
      </c>
      <c r="BY19">
        <f>AVERAGE('Raw Proportions'!CG19:CI19)</f>
        <v>0</v>
      </c>
      <c r="BZ19">
        <f>AVERAGE('Raw Proportions'!CH19:CJ19)</f>
        <v>0</v>
      </c>
      <c r="CA19">
        <f>AVERAGE('Raw Proportions'!CI19:CK19)</f>
        <v>0</v>
      </c>
      <c r="CB19">
        <f>AVERAGE('Raw Proportions'!CJ19:CL19)</f>
        <v>0</v>
      </c>
      <c r="CC19">
        <f>AVERAGE('Raw Proportions'!CK19:CM19)</f>
        <v>0</v>
      </c>
      <c r="CD19">
        <f>AVERAGE('Raw Proportions'!CN19:CP19)</f>
        <v>0</v>
      </c>
      <c r="CE19">
        <f>AVERAGE('Raw Proportions'!CO19:CQ19)</f>
        <v>0</v>
      </c>
      <c r="CF19">
        <f>AVERAGE('Raw Proportions'!CP19:CR19)</f>
        <v>0</v>
      </c>
      <c r="CG19">
        <f>AVERAGE('Raw Proportions'!CQ19:CS19)</f>
        <v>0</v>
      </c>
      <c r="CH19">
        <f>AVERAGE('Raw Proportions'!CR19:CT19)</f>
        <v>0</v>
      </c>
      <c r="CI19">
        <f>AVERAGE('Raw Proportions'!CS19:CU19)</f>
        <v>0</v>
      </c>
      <c r="CJ19">
        <f>AVERAGE('Raw Proportions'!CT19:CV19)</f>
        <v>0</v>
      </c>
      <c r="CK19">
        <f>AVERAGE('Raw Proportions'!CU19:CW19)</f>
        <v>0</v>
      </c>
      <c r="CL19">
        <f>AVERAGE('Raw Proportions'!CV19:CX19)</f>
        <v>0</v>
      </c>
      <c r="CM19">
        <f>AVERAGE('Raw Proportions'!CW19:CY19)</f>
        <v>0</v>
      </c>
      <c r="CN19">
        <f>AVERAGE('Raw Proportions'!CX19:CZ19)</f>
        <v>0</v>
      </c>
      <c r="CO19">
        <f>AVERAGE('Raw Proportions'!CY19:DA19)</f>
        <v>0</v>
      </c>
      <c r="CP19">
        <f>AVERAGE('Raw Proportions'!CZ19:DB19)</f>
        <v>0</v>
      </c>
      <c r="CQ19">
        <f>AVERAGE('Raw Proportions'!DA19:DC19)</f>
        <v>0</v>
      </c>
      <c r="CR19">
        <f>AVERAGE('Raw Proportions'!DB19:DD19)</f>
        <v>0</v>
      </c>
      <c r="CS19">
        <f>AVERAGE('Raw Proportions'!DC19:DE19)</f>
        <v>0</v>
      </c>
      <c r="CT19">
        <f>AVERAGE('Raw Proportions'!DF19:DH19)</f>
        <v>0</v>
      </c>
      <c r="CU19">
        <f>AVERAGE('Raw Proportions'!DG19:DI19)</f>
        <v>0</v>
      </c>
      <c r="CV19">
        <f>AVERAGE('Raw Proportions'!DH19:DJ19)</f>
        <v>0</v>
      </c>
      <c r="CW19">
        <f>AVERAGE('Raw Proportions'!DI19:DK19)</f>
        <v>0</v>
      </c>
      <c r="CX19">
        <f>AVERAGE('Raw Proportions'!DJ19:DL19)</f>
        <v>0</v>
      </c>
      <c r="CY19">
        <f>AVERAGE('Raw Proportions'!DK19:DM19)</f>
        <v>0</v>
      </c>
      <c r="CZ19">
        <f>AVERAGE('Raw Proportions'!DL19:DN19)</f>
        <v>0</v>
      </c>
      <c r="DA19">
        <f>AVERAGE('Raw Proportions'!DM19:DO19)</f>
        <v>0</v>
      </c>
      <c r="DB19">
        <f>AVERAGE('Raw Proportions'!DN19:DP19)</f>
        <v>0</v>
      </c>
      <c r="DC19">
        <f>AVERAGE('Raw Proportions'!DO19:DQ19)</f>
        <v>0</v>
      </c>
      <c r="DD19">
        <f>AVERAGE('Raw Proportions'!DP19:DR19)</f>
        <v>0</v>
      </c>
      <c r="DE19">
        <f>AVERAGE('Raw Proportions'!DQ19:DS19)</f>
        <v>0</v>
      </c>
      <c r="DF19">
        <f>AVERAGE('Raw Proportions'!DR19:DT19)</f>
        <v>0</v>
      </c>
      <c r="DG19">
        <f>AVERAGE('Raw Proportions'!DS19:DU19)</f>
        <v>0</v>
      </c>
      <c r="DH19">
        <f>AVERAGE('Raw Proportions'!DT19:DV19)</f>
        <v>0</v>
      </c>
      <c r="DI19">
        <f>AVERAGE('Raw Proportions'!DU19:DW19)</f>
        <v>0</v>
      </c>
      <c r="DJ19">
        <f>AVERAGE('Raw Proportions'!DX19:DZ19)</f>
        <v>4.9587346743597445E-2</v>
      </c>
      <c r="DK19">
        <f>AVERAGE('Raw Proportions'!DY19:EA19)</f>
        <v>6.7445690834028169E-2</v>
      </c>
      <c r="DL19">
        <f>AVERAGE('Raw Proportions'!DZ19:EB19)</f>
        <v>6.3712913764020412E-2</v>
      </c>
      <c r="DM19">
        <f>AVERAGE('Raw Proportions'!EA19:EC19)</f>
        <v>3.2142634485581779E-2</v>
      </c>
      <c r="DN19">
        <f>AVERAGE('Raw Proportions'!EB19:ED19)</f>
        <v>8.7106837529496457E-3</v>
      </c>
      <c r="DO19">
        <f>AVERAGE('Raw Proportions'!EC19:EE19)</f>
        <v>-1.3780701368272471E-3</v>
      </c>
      <c r="DP19">
        <f>AVERAGE('Raw Proportions'!ED19:EF19)</f>
        <v>0</v>
      </c>
      <c r="DQ19">
        <f>AVERAGE('Raw Proportions'!EE19:EG19)</f>
        <v>0</v>
      </c>
      <c r="DR19">
        <f>AVERAGE('Raw Proportions'!EF19:EH19)</f>
        <v>0</v>
      </c>
      <c r="DS19">
        <f>AVERAGE('Raw Proportions'!EG19:EI19)</f>
        <v>0</v>
      </c>
      <c r="DT19">
        <f>AVERAGE('Raw Proportions'!EH19:EJ19)</f>
        <v>0</v>
      </c>
      <c r="DU19">
        <f>AVERAGE('Raw Proportions'!EI19:EK19)</f>
        <v>0</v>
      </c>
      <c r="DV19">
        <f>AVERAGE('Raw Proportions'!EJ19:EL19)</f>
        <v>0</v>
      </c>
      <c r="DW19">
        <f>AVERAGE('Raw Proportions'!EK19:EM19)</f>
        <v>0</v>
      </c>
      <c r="DX19">
        <f>AVERAGE('Raw Proportions'!EL19:EN19)</f>
        <v>0</v>
      </c>
      <c r="DY19">
        <f>AVERAGE('Raw Proportions'!EM19:EO19)</f>
        <v>0</v>
      </c>
      <c r="DZ19">
        <f>AVERAGE('Raw Proportions'!EP19:ER19)</f>
        <v>0</v>
      </c>
      <c r="EA19">
        <f>AVERAGE('Raw Proportions'!EQ19:ES19)</f>
        <v>0</v>
      </c>
      <c r="EB19">
        <f>AVERAGE('Raw Proportions'!ER19:ET19)</f>
        <v>0</v>
      </c>
      <c r="EC19">
        <f>AVERAGE('Raw Proportions'!ES19:EU19)</f>
        <v>0</v>
      </c>
      <c r="ED19">
        <f>AVERAGE('Raw Proportions'!ET19:EV19)</f>
        <v>0</v>
      </c>
      <c r="EE19">
        <f>AVERAGE('Raw Proportions'!EU19:EW19)</f>
        <v>0</v>
      </c>
      <c r="EF19">
        <f>AVERAGE('Raw Proportions'!EV19:EX19)</f>
        <v>0</v>
      </c>
      <c r="EG19">
        <f>AVERAGE('Raw Proportions'!EW19:EY19)</f>
        <v>0</v>
      </c>
      <c r="EH19">
        <f>AVERAGE('Raw Proportions'!EX19:EZ19)</f>
        <v>0</v>
      </c>
      <c r="EI19">
        <f>AVERAGE('Raw Proportions'!EY19:FA19)</f>
        <v>0</v>
      </c>
      <c r="EJ19">
        <f>AVERAGE('Raw Proportions'!EZ19:FB19)</f>
        <v>0</v>
      </c>
      <c r="EK19">
        <f>AVERAGE('Raw Proportions'!FA19:FC19)</f>
        <v>0</v>
      </c>
      <c r="EL19">
        <f>AVERAGE('Raw Proportions'!FB19:FD19)</f>
        <v>0</v>
      </c>
      <c r="EM19">
        <f>AVERAGE('Raw Proportions'!FC19:FE19)</f>
        <v>0</v>
      </c>
      <c r="EN19">
        <f>AVERAGE('Raw Proportions'!FD19:FF19)</f>
        <v>0</v>
      </c>
      <c r="EO19">
        <f>AVERAGE('Raw Proportions'!FE19:FG19)</f>
        <v>0</v>
      </c>
      <c r="EP19">
        <f>AVERAGE('Raw Proportions'!FH19:FJ19)</f>
        <v>4.1277930564059068E-2</v>
      </c>
      <c r="EQ19">
        <f>AVERAGE('Raw Proportions'!FI19:FK19)</f>
        <v>0.10241495408881784</v>
      </c>
      <c r="ER19">
        <f>AVERAGE('Raw Proportions'!FJ19:FL19)</f>
        <v>0.14462638065844716</v>
      </c>
      <c r="ES19">
        <f>AVERAGE('Raw Proportions'!FK19:FM19)</f>
        <v>0.18787191348012075</v>
      </c>
      <c r="ET19">
        <f>AVERAGE('Raw Proportions'!FL19:FN19)</f>
        <v>0.1701653826128966</v>
      </c>
      <c r="EU19">
        <f>AVERAGE('Raw Proportions'!FM19:FO19)</f>
        <v>0.15937363252876971</v>
      </c>
      <c r="EV19">
        <f>AVERAGE('Raw Proportions'!FN19:FP19)</f>
        <v>0.13719878329935906</v>
      </c>
      <c r="EW19">
        <f>AVERAGE('Raw Proportions'!FO19:FQ19)</f>
        <v>0.12968664888838052</v>
      </c>
      <c r="EX19">
        <f>AVERAGE('Raw Proportions'!FP19:FR19)</f>
        <v>0.1218850910396377</v>
      </c>
      <c r="EY19">
        <f>AVERAGE('Raw Proportions'!FQ19:FS19)</f>
        <v>0.12202637059709492</v>
      </c>
      <c r="EZ19">
        <f>AVERAGE('Raw Proportions'!FR19:FT19)</f>
        <v>0.11854084530085751</v>
      </c>
      <c r="FA19">
        <f>AVERAGE('Raw Proportions'!FS19:FU19)</f>
        <v>0.16999915415528841</v>
      </c>
      <c r="FB19">
        <f>AVERAGE('Raw Proportions'!FT19:FV19)</f>
        <v>0.19524936133485585</v>
      </c>
      <c r="FC19">
        <f>AVERAGE('Raw Proportions'!FU19:FW19)</f>
        <v>0.21773772469834504</v>
      </c>
      <c r="FD19">
        <f>AVERAGE('Raw Proportions'!FV19:FX19)</f>
        <v>0.19517582370484807</v>
      </c>
      <c r="FE19">
        <f>AVERAGE('Raw Proportions'!FW19:FY19)</f>
        <v>0.19742933549075967</v>
      </c>
    </row>
    <row r="20" spans="1:161" x14ac:dyDescent="0.2">
      <c r="A20" t="str">
        <f>'1997_totals_newvars'!A20</f>
        <v>LOUISIANA</v>
      </c>
      <c r="B20">
        <f>AVERAGE('Raw Proportions'!B20:D20)</f>
        <v>0.14577920308920264</v>
      </c>
      <c r="C20">
        <f>AVERAGE('Raw Proportions'!C20:E20)</f>
        <v>0.10316068293517616</v>
      </c>
      <c r="D20">
        <f>AVERAGE('Raw Proportions'!D20:F20)</f>
        <v>0.10157242963915736</v>
      </c>
      <c r="E20">
        <f>AVERAGE('Raw Proportions'!E20:G20)</f>
        <v>9.2807027092226754E-2</v>
      </c>
      <c r="F20">
        <f>AVERAGE('Raw Proportions'!F20:H20)</f>
        <v>8.420336763286311E-2</v>
      </c>
      <c r="G20">
        <f>AVERAGE('Raw Proportions'!G20:I20)</f>
        <v>8.5871314873085913E-2</v>
      </c>
      <c r="H20">
        <f>AVERAGE('Raw Proportions'!H20:J20)</f>
        <v>0.10524776256935693</v>
      </c>
      <c r="I20">
        <f>AVERAGE('Raw Proportions'!I20:K20)</f>
        <v>0.10916806709381199</v>
      </c>
      <c r="J20">
        <f>AVERAGE('Raw Proportions'!J20:L20)</f>
        <v>0.11253966730132094</v>
      </c>
      <c r="K20">
        <f>AVERAGE('Raw Proportions'!K20:M20)</f>
        <v>0.10439857044481576</v>
      </c>
      <c r="L20">
        <f>AVERAGE('Raw Proportions'!L20:N20)</f>
        <v>8.0420129382096528E-2</v>
      </c>
      <c r="M20">
        <f>AVERAGE('Raw Proportions'!M20:O20)</f>
        <v>6.1552137605156126E-2</v>
      </c>
      <c r="N20">
        <f>AVERAGE('Raw Proportions'!N20:P20)</f>
        <v>5.1532980606411684E-2</v>
      </c>
      <c r="O20">
        <f>AVERAGE('Raw Proportions'!O20:Q20)</f>
        <v>6.6664596108515883E-2</v>
      </c>
      <c r="P20">
        <f>AVERAGE('Raw Proportions'!P20:R20)</f>
        <v>7.7151648714452195E-2</v>
      </c>
      <c r="Q20">
        <f>AVERAGE('Raw Proportions'!Q20:S20)</f>
        <v>8.6012722856389334E-2</v>
      </c>
      <c r="R20">
        <f>AVERAGE('Raw Proportions'!T20:V20)</f>
        <v>0.50414587433961622</v>
      </c>
      <c r="S20">
        <f>AVERAGE('Raw Proportions'!U20:W20)</f>
        <v>0.40142101359538435</v>
      </c>
      <c r="T20">
        <f>AVERAGE('Raw Proportions'!V20:X20)</f>
        <v>0.33538162133866783</v>
      </c>
      <c r="U20">
        <f>AVERAGE('Raw Proportions'!W20:Y20)</f>
        <v>0.30747446279256097</v>
      </c>
      <c r="V20">
        <f>AVERAGE('Raw Proportions'!X20:Z20)</f>
        <v>0.26438850095163258</v>
      </c>
      <c r="W20">
        <f>AVERAGE('Raw Proportions'!Y20:AA20)</f>
        <v>0.21813566854267599</v>
      </c>
      <c r="X20">
        <f>AVERAGE('Raw Proportions'!Z20:AB20)</f>
        <v>0.22037120788069639</v>
      </c>
      <c r="Y20">
        <f>AVERAGE('Raw Proportions'!AA20:AC20)</f>
        <v>0.2139933703304534</v>
      </c>
      <c r="Z20">
        <f>AVERAGE('Raw Proportions'!AB20:AD20)</f>
        <v>0.19388188216116076</v>
      </c>
      <c r="AA20">
        <f>AVERAGE('Raw Proportions'!AC20:AE20)</f>
        <v>0.1726322419485776</v>
      </c>
      <c r="AB20">
        <f>AVERAGE('Raw Proportions'!AD20:AF20)</f>
        <v>0.1664417824369592</v>
      </c>
      <c r="AC20">
        <f>AVERAGE('Raw Proportions'!AE20:AG20)</f>
        <v>0.15853258563583661</v>
      </c>
      <c r="AD20">
        <f>AVERAGE('Raw Proportions'!AF20:AH20)</f>
        <v>0.19571249732971233</v>
      </c>
      <c r="AE20">
        <f>AVERAGE('Raw Proportions'!AG20:AI20)</f>
        <v>0.16194243760952595</v>
      </c>
      <c r="AF20">
        <f>AVERAGE('Raw Proportions'!AH20:AJ20)</f>
        <v>0.15434248949676269</v>
      </c>
      <c r="AG20">
        <f>AVERAGE('Raw Proportions'!AI20:AK20)</f>
        <v>9.2469056072283548E-2</v>
      </c>
      <c r="AH20">
        <f>AVERAGE('Raw Proportions'!AL20:AN20)</f>
        <v>0.16660093495867831</v>
      </c>
      <c r="AI20">
        <f>AVERAGE('Raw Proportions'!AM20:AO20)</f>
        <v>0.28145613705217937</v>
      </c>
      <c r="AJ20">
        <f>AVERAGE('Raw Proportions'!AN20:AP20)</f>
        <v>0.38401024423234181</v>
      </c>
      <c r="AK20">
        <f>AVERAGE('Raw Proportions'!AO20:AQ20)</f>
        <v>0.29263117241269543</v>
      </c>
      <c r="AL20">
        <f>AVERAGE('Raw Proportions'!AP20:AR20)</f>
        <v>0.22801963646094295</v>
      </c>
      <c r="AM20">
        <f>AVERAGE('Raw Proportions'!AQ20:AS20)</f>
        <v>0.14121878755850981</v>
      </c>
      <c r="AN20">
        <f>AVERAGE('Raw Proportions'!AR20:AT20)</f>
        <v>0.12212815970564406</v>
      </c>
      <c r="AO20">
        <f>AVERAGE('Raw Proportions'!AS20:AU20)</f>
        <v>0.12503565692662136</v>
      </c>
      <c r="AP20">
        <f>AVERAGE('Raw Proportions'!AT20:AV20)</f>
        <v>0.14619288617169982</v>
      </c>
      <c r="AQ20">
        <f>AVERAGE('Raw Proportions'!AU20:AW20)</f>
        <v>0.18408750725973752</v>
      </c>
      <c r="AR20">
        <f>AVERAGE('Raw Proportions'!AV20:AX20)</f>
        <v>0.18149186102134809</v>
      </c>
      <c r="AS20">
        <f>AVERAGE('Raw Proportions'!AW20:AY20)</f>
        <v>0.14780822293787518</v>
      </c>
      <c r="AT20">
        <f>AVERAGE('Raw Proportions'!AX20:AZ20)</f>
        <v>8.3448332130077449E-2</v>
      </c>
      <c r="AU20">
        <f>AVERAGE('Raw Proportions'!AY20:BA20)</f>
        <v>3.9557564564504932E-2</v>
      </c>
      <c r="AV20">
        <f>AVERAGE('Raw Proportions'!AZ20:BB20)</f>
        <v>2.5301394269461586E-2</v>
      </c>
      <c r="AW20">
        <f>AVERAGE('Raw Proportions'!BA20:BC20)</f>
        <v>3.0007198526686985E-2</v>
      </c>
      <c r="AX20">
        <f>AVERAGE('Raw Proportions'!BD20:BF20)</f>
        <v>8.3454839453947438E-2</v>
      </c>
      <c r="AY20">
        <f>AVERAGE('Raw Proportions'!BE20:BG20)</f>
        <v>0.11662495658131433</v>
      </c>
      <c r="AZ20">
        <f>AVERAGE('Raw Proportions'!BF20:BH20)</f>
        <v>8.8959262190908758E-2</v>
      </c>
      <c r="BA20">
        <f>AVERAGE('Raw Proportions'!BG20:BI20)</f>
        <v>7.9640748005687989E-2</v>
      </c>
      <c r="BB20">
        <f>AVERAGE('Raw Proportions'!BH20:BJ20)</f>
        <v>6.2748801301336143E-2</v>
      </c>
      <c r="BC20">
        <f>AVERAGE('Raw Proportions'!BI20:BK20)</f>
        <v>7.4895315773709017E-2</v>
      </c>
      <c r="BD20">
        <f>AVERAGE('Raw Proportions'!BJ20:BL20)</f>
        <v>0.10312798019773105</v>
      </c>
      <c r="BE20">
        <f>AVERAGE('Raw Proportions'!BK20:BM20)</f>
        <v>0.14662994535224252</v>
      </c>
      <c r="BF20">
        <f>AVERAGE('Raw Proportions'!BL20:BN20)</f>
        <v>0.15499620538615672</v>
      </c>
      <c r="BG20">
        <f>AVERAGE('Raw Proportions'!BM20:BO20)</f>
        <v>0.13698302984354771</v>
      </c>
      <c r="BH20">
        <f>AVERAGE('Raw Proportions'!BN20:BP20)</f>
        <v>0.11284155741105954</v>
      </c>
      <c r="BI20">
        <f>AVERAGE('Raw Proportions'!BO20:BQ20)</f>
        <v>9.2297876130099918E-2</v>
      </c>
      <c r="BJ20">
        <f>AVERAGE('Raw Proportions'!BP20:BR20)</f>
        <v>0.15821133487849068</v>
      </c>
      <c r="BK20">
        <f>AVERAGE('Raw Proportions'!BQ20:BS20)</f>
        <v>0.15275813822831044</v>
      </c>
      <c r="BL20">
        <f>AVERAGE('Raw Proportions'!BR20:BT20)</f>
        <v>0.18687530119072937</v>
      </c>
      <c r="BM20">
        <f>AVERAGE('Raw Proportions'!BS20:BU20)</f>
        <v>0.16190722779938652</v>
      </c>
      <c r="BN20">
        <f>AVERAGE('Raw Proportions'!BV20:BX20)</f>
        <v>0</v>
      </c>
      <c r="BO20">
        <f>AVERAGE('Raw Proportions'!BW20:BY20)</f>
        <v>8.5431262716216419E-4</v>
      </c>
      <c r="BP20">
        <f>AVERAGE('Raw Proportions'!BX20:BZ20)</f>
        <v>5.2084622249771615E-3</v>
      </c>
      <c r="BQ20">
        <f>AVERAGE('Raw Proportions'!BY20:CA20)</f>
        <v>9.2774797607595175E-2</v>
      </c>
      <c r="BR20">
        <f>AVERAGE('Raw Proportions'!BZ20:CB20)</f>
        <v>0.18394042327990037</v>
      </c>
      <c r="BS20">
        <f>AVERAGE('Raw Proportions'!CA20:CC20)</f>
        <v>0.27481321947437859</v>
      </c>
      <c r="BT20">
        <f>AVERAGE('Raw Proportions'!CB20:CD20)</f>
        <v>0.26402278253540601</v>
      </c>
      <c r="BU20">
        <f>AVERAGE('Raw Proportions'!CC20:CE20)</f>
        <v>0.25298909415509369</v>
      </c>
      <c r="BV20">
        <f>AVERAGE('Raw Proportions'!CD20:CF20)</f>
        <v>0.25405667633321866</v>
      </c>
      <c r="BW20">
        <f>AVERAGE('Raw Proportions'!CE20:CG20)</f>
        <v>0.27335468372393007</v>
      </c>
      <c r="BX20">
        <f>AVERAGE('Raw Proportions'!CF20:CH20)</f>
        <v>0.3299875909050774</v>
      </c>
      <c r="BY20">
        <f>AVERAGE('Raw Proportions'!CG20:CI20)</f>
        <v>0.3849679436567956</v>
      </c>
      <c r="BZ20">
        <f>AVERAGE('Raw Proportions'!CH20:CJ20)</f>
        <v>0.3678485580353244</v>
      </c>
      <c r="CA20">
        <f>AVERAGE('Raw Proportions'!CI20:CK20)</f>
        <v>0.41742299117876747</v>
      </c>
      <c r="CB20">
        <f>AVERAGE('Raw Proportions'!CJ20:CL20)</f>
        <v>0.39869623086072253</v>
      </c>
      <c r="CC20">
        <f>AVERAGE('Raw Proportions'!CK20:CM20)</f>
        <v>0.44446741371202325</v>
      </c>
      <c r="CD20">
        <f>AVERAGE('Raw Proportions'!CN20:CP20)</f>
        <v>0</v>
      </c>
      <c r="CE20">
        <f>AVERAGE('Raw Proportions'!CO20:CQ20)</f>
        <v>0</v>
      </c>
      <c r="CF20">
        <f>AVERAGE('Raw Proportions'!CP20:CR20)</f>
        <v>0</v>
      </c>
      <c r="CG20">
        <f>AVERAGE('Raw Proportions'!CQ20:CS20)</f>
        <v>0</v>
      </c>
      <c r="CH20">
        <f>AVERAGE('Raw Proportions'!CR20:CT20)</f>
        <v>0</v>
      </c>
      <c r="CI20">
        <f>AVERAGE('Raw Proportions'!CS20:CU20)</f>
        <v>0</v>
      </c>
      <c r="CJ20">
        <f>AVERAGE('Raw Proportions'!CT20:CV20)</f>
        <v>0</v>
      </c>
      <c r="CK20">
        <f>AVERAGE('Raw Proportions'!CU20:CW20)</f>
        <v>0</v>
      </c>
      <c r="CL20">
        <f>AVERAGE('Raw Proportions'!CV20:CX20)</f>
        <v>0</v>
      </c>
      <c r="CM20">
        <f>AVERAGE('Raw Proportions'!CW20:CY20)</f>
        <v>0</v>
      </c>
      <c r="CN20">
        <f>AVERAGE('Raw Proportions'!CX20:CZ20)</f>
        <v>0</v>
      </c>
      <c r="CO20">
        <f>AVERAGE('Raw Proportions'!CY20:DA20)</f>
        <v>0</v>
      </c>
      <c r="CP20">
        <f>AVERAGE('Raw Proportions'!CZ20:DB20)</f>
        <v>1.7293365047011228E-6</v>
      </c>
      <c r="CQ20">
        <f>AVERAGE('Raw Proportions'!DA20:DC20)</f>
        <v>1.7293365047011228E-6</v>
      </c>
      <c r="CR20">
        <f>AVERAGE('Raw Proportions'!DB20:DD20)</f>
        <v>1.7293365047011228E-6</v>
      </c>
      <c r="CS20">
        <f>AVERAGE('Raw Proportions'!DC20:DE20)</f>
        <v>0</v>
      </c>
      <c r="CT20">
        <f>AVERAGE('Raw Proportions'!DF20:DH20)</f>
        <v>0</v>
      </c>
      <c r="CU20">
        <f>AVERAGE('Raw Proportions'!DG20:DI20)</f>
        <v>0</v>
      </c>
      <c r="CV20">
        <f>AVERAGE('Raw Proportions'!DH20:DJ20)</f>
        <v>0</v>
      </c>
      <c r="CW20">
        <f>AVERAGE('Raw Proportions'!DI20:DK20)</f>
        <v>2.8762820113581274E-2</v>
      </c>
      <c r="CX20">
        <f>AVERAGE('Raw Proportions'!DJ20:DL20)</f>
        <v>3.6826461424089595E-2</v>
      </c>
      <c r="CY20">
        <f>AVERAGE('Raw Proportions'!DK20:DM20)</f>
        <v>3.6754716230465043E-2</v>
      </c>
      <c r="CZ20">
        <f>AVERAGE('Raw Proportions'!DL20:DN20)</f>
        <v>7.9918961168837701E-3</v>
      </c>
      <c r="DA20">
        <f>AVERAGE('Raw Proportions'!DM20:DO20)</f>
        <v>-7.1745193624548793E-5</v>
      </c>
      <c r="DB20">
        <f>AVERAGE('Raw Proportions'!DN20:DP20)</f>
        <v>0</v>
      </c>
      <c r="DC20">
        <f>AVERAGE('Raw Proportions'!DO20:DQ20)</f>
        <v>0</v>
      </c>
      <c r="DD20">
        <f>AVERAGE('Raw Proportions'!DP20:DR20)</f>
        <v>0</v>
      </c>
      <c r="DE20">
        <f>AVERAGE('Raw Proportions'!DQ20:DS20)</f>
        <v>0</v>
      </c>
      <c r="DF20">
        <f>AVERAGE('Raw Proportions'!DR20:DT20)</f>
        <v>0</v>
      </c>
      <c r="DG20">
        <f>AVERAGE('Raw Proportions'!DS20:DU20)</f>
        <v>0</v>
      </c>
      <c r="DH20">
        <f>AVERAGE('Raw Proportions'!DT20:DV20)</f>
        <v>0</v>
      </c>
      <c r="DI20">
        <f>AVERAGE('Raw Proportions'!DU20:DW20)</f>
        <v>0</v>
      </c>
      <c r="DJ20">
        <f>AVERAGE('Raw Proportions'!DX20:DZ20)</f>
        <v>0</v>
      </c>
      <c r="DK20">
        <f>AVERAGE('Raw Proportions'!DY20:EA20)</f>
        <v>0</v>
      </c>
      <c r="DL20">
        <f>AVERAGE('Raw Proportions'!DZ20:EB20)</f>
        <v>0</v>
      </c>
      <c r="DM20">
        <f>AVERAGE('Raw Proportions'!EA20:EC20)</f>
        <v>1.84066729960079E-2</v>
      </c>
      <c r="DN20">
        <f>AVERAGE('Raw Proportions'!EB20:ED20)</f>
        <v>3.534434809178183E-2</v>
      </c>
      <c r="DO20">
        <f>AVERAGE('Raw Proportions'!EC20:EE20)</f>
        <v>5.4034295199957789E-2</v>
      </c>
      <c r="DP20">
        <f>AVERAGE('Raw Proportions'!ED20:EF20)</f>
        <v>6.0201796766701121E-2</v>
      </c>
      <c r="DQ20">
        <f>AVERAGE('Raw Proportions'!EE20:EG20)</f>
        <v>6.6258070217564149E-2</v>
      </c>
      <c r="DR20">
        <f>AVERAGE('Raw Proportions'!EF20:EH20)</f>
        <v>6.8998363385601322E-2</v>
      </c>
      <c r="DS20">
        <f>AVERAGE('Raw Proportions'!EG20:EI20)</f>
        <v>6.8533901579260148E-2</v>
      </c>
      <c r="DT20">
        <f>AVERAGE('Raw Proportions'!EH20:EJ20)</f>
        <v>6.7253535279195142E-2</v>
      </c>
      <c r="DU20">
        <f>AVERAGE('Raw Proportions'!EI20:EK20)</f>
        <v>6.4390362555933264E-2</v>
      </c>
      <c r="DV20">
        <f>AVERAGE('Raw Proportions'!EJ20:EL20)</f>
        <v>5.8658015195212604E-2</v>
      </c>
      <c r="DW20">
        <f>AVERAGE('Raw Proportions'!EK20:EM20)</f>
        <v>5.7881970270350365E-2</v>
      </c>
      <c r="DX20">
        <f>AVERAGE('Raw Proportions'!EL20:EN20)</f>
        <v>6.397035063964869E-2</v>
      </c>
      <c r="DY20">
        <f>AVERAGE('Raw Proportions'!EM20:EO20)</f>
        <v>7.0485813809571404E-2</v>
      </c>
      <c r="DZ20">
        <f>AVERAGE('Raw Proportions'!EP20:ER20)</f>
        <v>0</v>
      </c>
      <c r="EA20">
        <f>AVERAGE('Raw Proportions'!EQ20:ES20)</f>
        <v>0</v>
      </c>
      <c r="EB20">
        <f>AVERAGE('Raw Proportions'!ER20:ET20)</f>
        <v>0</v>
      </c>
      <c r="EC20">
        <f>AVERAGE('Raw Proportions'!ES20:EU20)</f>
        <v>0</v>
      </c>
      <c r="ED20">
        <f>AVERAGE('Raw Proportions'!ET20:EV20)</f>
        <v>0</v>
      </c>
      <c r="EE20">
        <f>AVERAGE('Raw Proportions'!EU20:EW20)</f>
        <v>0</v>
      </c>
      <c r="EF20">
        <f>AVERAGE('Raw Proportions'!EV20:EX20)</f>
        <v>0</v>
      </c>
      <c r="EG20">
        <f>AVERAGE('Raw Proportions'!EW20:EY20)</f>
        <v>0</v>
      </c>
      <c r="EH20">
        <f>AVERAGE('Raw Proportions'!EX20:EZ20)</f>
        <v>0</v>
      </c>
      <c r="EI20">
        <f>AVERAGE('Raw Proportions'!EY20:FA20)</f>
        <v>0</v>
      </c>
      <c r="EJ20">
        <f>AVERAGE('Raw Proportions'!EZ20:FB20)</f>
        <v>0</v>
      </c>
      <c r="EK20">
        <f>AVERAGE('Raw Proportions'!FA20:FC20)</f>
        <v>2.861113358695094E-2</v>
      </c>
      <c r="EL20">
        <f>AVERAGE('Raw Proportions'!FB20:FD20)</f>
        <v>2.8638772710439228E-2</v>
      </c>
      <c r="EM20">
        <f>AVERAGE('Raw Proportions'!FC20:FE20)</f>
        <v>5.4018441266669846E-2</v>
      </c>
      <c r="EN20">
        <f>AVERAGE('Raw Proportions'!FD20:FF20)</f>
        <v>5.1725125006921814E-2</v>
      </c>
      <c r="EO20">
        <f>AVERAGE('Raw Proportions'!FE20:FG20)</f>
        <v>7.8879025880393819E-2</v>
      </c>
      <c r="EP20">
        <f>AVERAGE('Raw Proportions'!FH20:FJ20)</f>
        <v>0.10001914815855543</v>
      </c>
      <c r="EQ20">
        <f>AVERAGE('Raw Proportions'!FI20:FK20)</f>
        <v>9.6482897208783613E-2</v>
      </c>
      <c r="ER20">
        <f>AVERAGE('Raw Proportions'!FJ20:FL20)</f>
        <v>8.4867980373947008E-2</v>
      </c>
      <c r="ES20">
        <f>AVERAGE('Raw Proportions'!FK20:FM20)</f>
        <v>8.7502298979644469E-2</v>
      </c>
      <c r="ET20">
        <f>AVERAGE('Raw Proportions'!FL20:FN20)</f>
        <v>0.10452846085745342</v>
      </c>
      <c r="EU20">
        <f>AVERAGE('Raw Proportions'!FM20:FO20)</f>
        <v>0.11427668234721787</v>
      </c>
      <c r="EV20">
        <f>AVERAGE('Raw Proportions'!FN20:FP20)</f>
        <v>0.11690841422758075</v>
      </c>
      <c r="EW20">
        <f>AVERAGE('Raw Proportions'!FO20:FQ20)</f>
        <v>8.5997541117837431E-2</v>
      </c>
      <c r="EX20">
        <f>AVERAGE('Raw Proportions'!FP20:FR20)</f>
        <v>6.9334319260841784E-2</v>
      </c>
      <c r="EY20">
        <f>AVERAGE('Raw Proportions'!FQ20:FS20)</f>
        <v>6.0010065200131191E-2</v>
      </c>
      <c r="EZ20">
        <f>AVERAGE('Raw Proportions'!FR20:FT20)</f>
        <v>6.156354356426403E-2</v>
      </c>
      <c r="FA20">
        <f>AVERAGE('Raw Proportions'!FS20:FU20)</f>
        <v>6.1839737891352352E-2</v>
      </c>
      <c r="FB20">
        <f>AVERAGE('Raw Proportions'!FT20:FV20)</f>
        <v>5.5947779777826868E-2</v>
      </c>
      <c r="FC20">
        <f>AVERAGE('Raw Proportions'!FU20:FW20)</f>
        <v>4.9752131436850443E-2</v>
      </c>
      <c r="FD20">
        <f>AVERAGE('Raw Proportions'!FV20:FX20)</f>
        <v>4.1935730484796395E-2</v>
      </c>
      <c r="FE20">
        <f>AVERAGE('Raw Proportions'!FW20:FY20)</f>
        <v>3.5771541343265156E-2</v>
      </c>
    </row>
    <row r="21" spans="1:161" x14ac:dyDescent="0.2">
      <c r="A21" t="str">
        <f>'1997_totals_newvars'!A21</f>
        <v>MAINE</v>
      </c>
      <c r="B21">
        <f>AVERAGE('Raw Proportions'!B21:D21)</f>
        <v>9.3149414053690302E-2</v>
      </c>
      <c r="C21">
        <f>AVERAGE('Raw Proportions'!C21:E21)</f>
        <v>8.518722372799771E-2</v>
      </c>
      <c r="D21">
        <f>AVERAGE('Raw Proportions'!D21:F21)</f>
        <v>7.1684126018100147E-2</v>
      </c>
      <c r="E21">
        <f>AVERAGE('Raw Proportions'!E21:G21)</f>
        <v>6.393271773797525E-2</v>
      </c>
      <c r="F21">
        <f>AVERAGE('Raw Proportions'!F21:H21)</f>
        <v>7.4140298791066664E-2</v>
      </c>
      <c r="G21">
        <f>AVERAGE('Raw Proportions'!G21:I21)</f>
        <v>5.6731601869416691E-2</v>
      </c>
      <c r="H21">
        <f>AVERAGE('Raw Proportions'!H21:J21)</f>
        <v>4.411757319058552E-2</v>
      </c>
      <c r="I21">
        <f>AVERAGE('Raw Proportions'!I21:K21)</f>
        <v>3.6971355766200052E-2</v>
      </c>
      <c r="J21">
        <f>AVERAGE('Raw Proportions'!J21:L21)</f>
        <v>5.5245375454341196E-2</v>
      </c>
      <c r="K21">
        <f>AVERAGE('Raw Proportions'!K21:M21)</f>
        <v>4.7104047139596782E-2</v>
      </c>
      <c r="L21">
        <f>AVERAGE('Raw Proportions'!L21:N21)</f>
        <v>3.7864690580792705E-2</v>
      </c>
      <c r="M21">
        <f>AVERAGE('Raw Proportions'!M21:O21)</f>
        <v>2.8662040261978768E-2</v>
      </c>
      <c r="N21">
        <f>AVERAGE('Raw Proportions'!N21:P21)</f>
        <v>3.2630040941932968E-2</v>
      </c>
      <c r="O21">
        <f>AVERAGE('Raw Proportions'!O21:Q21)</f>
        <v>3.360491891396581E-2</v>
      </c>
      <c r="P21">
        <f>AVERAGE('Raw Proportions'!P21:R21)</f>
        <v>2.9990908666985599E-2</v>
      </c>
      <c r="Q21">
        <f>AVERAGE('Raw Proportions'!Q21:S21)</f>
        <v>3.1990547735226207E-2</v>
      </c>
      <c r="R21">
        <f>AVERAGE('Raw Proportions'!T21:V21)</f>
        <v>0.69733231796142991</v>
      </c>
      <c r="S21">
        <f>AVERAGE('Raw Proportions'!U21:W21)</f>
        <v>0.63565010443602243</v>
      </c>
      <c r="T21">
        <f>AVERAGE('Raw Proportions'!V21:X21)</f>
        <v>0.62309445040498979</v>
      </c>
      <c r="U21">
        <f>AVERAGE('Raw Proportions'!W21:Y21)</f>
        <v>0.61239800520855858</v>
      </c>
      <c r="V21">
        <f>AVERAGE('Raw Proportions'!X21:Z21)</f>
        <v>0.59367624189709078</v>
      </c>
      <c r="W21">
        <f>AVERAGE('Raw Proportions'!Y21:AA21)</f>
        <v>0.56997427032249426</v>
      </c>
      <c r="X21">
        <f>AVERAGE('Raw Proportions'!Z21:AB21)</f>
        <v>0.58767585753866491</v>
      </c>
      <c r="Y21">
        <f>AVERAGE('Raw Proportions'!AA21:AC21)</f>
        <v>0.57289943174699398</v>
      </c>
      <c r="Z21">
        <f>AVERAGE('Raw Proportions'!AB21:AD21)</f>
        <v>0.55171544809618234</v>
      </c>
      <c r="AA21">
        <f>AVERAGE('Raw Proportions'!AC21:AE21)</f>
        <v>0.51876018174250638</v>
      </c>
      <c r="AB21">
        <f>AVERAGE('Raw Proportions'!AD21:AF21)</f>
        <v>0.53165267854917608</v>
      </c>
      <c r="AC21">
        <f>AVERAGE('Raw Proportions'!AE21:AG21)</f>
        <v>0.54638135338173521</v>
      </c>
      <c r="AD21">
        <f>AVERAGE('Raw Proportions'!AF21:AH21)</f>
        <v>0.57382209807886364</v>
      </c>
      <c r="AE21">
        <f>AVERAGE('Raw Proportions'!AG21:AI21)</f>
        <v>0.59081241167640774</v>
      </c>
      <c r="AF21">
        <f>AVERAGE('Raw Proportions'!AH21:AJ21)</f>
        <v>0.58266379967088133</v>
      </c>
      <c r="AG21">
        <f>AVERAGE('Raw Proportions'!AI21:AK21)</f>
        <v>0.55137439978224034</v>
      </c>
      <c r="AH21">
        <f>AVERAGE('Raw Proportions'!AL21:AN21)</f>
        <v>8.6820660796611063E-2</v>
      </c>
      <c r="AI21">
        <f>AVERAGE('Raw Proportions'!AM21:AO21)</f>
        <v>0.12180975729851777</v>
      </c>
      <c r="AJ21">
        <f>AVERAGE('Raw Proportions'!AN21:AP21)</f>
        <v>0.13564377076866141</v>
      </c>
      <c r="AK21">
        <f>AVERAGE('Raw Proportions'!AO21:AQ21)</f>
        <v>0.14468815104182631</v>
      </c>
      <c r="AL21">
        <f>AVERAGE('Raw Proportions'!AP21:AR21)</f>
        <v>0.16020531737142998</v>
      </c>
      <c r="AM21">
        <f>AVERAGE('Raw Proportions'!AQ21:AS21)</f>
        <v>0.19639964407058441</v>
      </c>
      <c r="AN21">
        <f>AVERAGE('Raw Proportions'!AR21:AT21)</f>
        <v>0.19518877506666765</v>
      </c>
      <c r="AO21">
        <f>AVERAGE('Raw Proportions'!AS21:AU21)</f>
        <v>0.20741033617583424</v>
      </c>
      <c r="AP21">
        <f>AVERAGE('Raw Proportions'!AT21:AV21)</f>
        <v>0.20192140014518678</v>
      </c>
      <c r="AQ21">
        <f>AVERAGE('Raw Proportions'!AU21:AW21)</f>
        <v>0.17719768379321479</v>
      </c>
      <c r="AR21">
        <f>AVERAGE('Raw Proportions'!AV21:AX21)</f>
        <v>0.14541529815993257</v>
      </c>
      <c r="AS21">
        <f>AVERAGE('Raw Proportions'!AW21:AY21)</f>
        <v>0.11336738374795409</v>
      </c>
      <c r="AT21">
        <f>AVERAGE('Raw Proportions'!AX21:AZ21)</f>
        <v>0.11680681658377202</v>
      </c>
      <c r="AU21">
        <f>AVERAGE('Raw Proportions'!AY21:BA21)</f>
        <v>0.10339197247018887</v>
      </c>
      <c r="AV21">
        <f>AVERAGE('Raw Proportions'!AZ21:BB21)</f>
        <v>9.7915247841375438E-2</v>
      </c>
      <c r="AW21">
        <f>AVERAGE('Raw Proportions'!BA21:BC21)</f>
        <v>8.7676496205265853E-2</v>
      </c>
      <c r="AX21">
        <f>AVERAGE('Raw Proportions'!BD21:BF21)</f>
        <v>4.1494048686346152E-2</v>
      </c>
      <c r="AY21">
        <f>AVERAGE('Raw Proportions'!BE21:BG21)</f>
        <v>3.1689724921129779E-2</v>
      </c>
      <c r="AZ21">
        <f>AVERAGE('Raw Proportions'!BF21:BH21)</f>
        <v>1.2867323694278383E-2</v>
      </c>
      <c r="BA21">
        <f>AVERAGE('Raw Proportions'!BG21:BI21)</f>
        <v>5.9805782004911908E-3</v>
      </c>
      <c r="BB21">
        <f>AVERAGE('Raw Proportions'!BH21:BJ21)</f>
        <v>2.7414574217436705E-4</v>
      </c>
      <c r="BC21">
        <f>AVERAGE('Raw Proportions'!BI21:BK21)</f>
        <v>2.7414574217436705E-4</v>
      </c>
      <c r="BD21">
        <f>AVERAGE('Raw Proportions'!BJ21:BL21)</f>
        <v>-5.7064324583168237E-3</v>
      </c>
      <c r="BE21">
        <f>AVERAGE('Raw Proportions'!BK21:BM21)</f>
        <v>0</v>
      </c>
      <c r="BF21">
        <f>AVERAGE('Raw Proportions'!BL21:BN21)</f>
        <v>0</v>
      </c>
      <c r="BG21">
        <f>AVERAGE('Raw Proportions'!BM21:BO21)</f>
        <v>0</v>
      </c>
      <c r="BH21">
        <f>AVERAGE('Raw Proportions'!BN21:BP21)</f>
        <v>0</v>
      </c>
      <c r="BI21">
        <f>AVERAGE('Raw Proportions'!BO21:BQ21)</f>
        <v>0</v>
      </c>
      <c r="BJ21">
        <f>AVERAGE('Raw Proportions'!BP21:BR21)</f>
        <v>0</v>
      </c>
      <c r="BK21">
        <f>AVERAGE('Raw Proportions'!BQ21:BS21)</f>
        <v>0</v>
      </c>
      <c r="BL21">
        <f>AVERAGE('Raw Proportions'!BR21:BT21)</f>
        <v>0</v>
      </c>
      <c r="BM21">
        <f>AVERAGE('Raw Proportions'!BS21:BU21)</f>
        <v>0</v>
      </c>
      <c r="BN21">
        <f>AVERAGE('Raw Proportions'!BV21:BX21)</f>
        <v>0</v>
      </c>
      <c r="BO21">
        <f>AVERAGE('Raw Proportions'!BW21:BY21)</f>
        <v>3.8623524739805359E-5</v>
      </c>
      <c r="BP21">
        <f>AVERAGE('Raw Proportions'!BX21:BZ21)</f>
        <v>3.8623524739805359E-5</v>
      </c>
      <c r="BQ21">
        <f>AVERAGE('Raw Proportions'!BY21:CA21)</f>
        <v>3.8623524739805359E-5</v>
      </c>
      <c r="BR21">
        <f>AVERAGE('Raw Proportions'!BZ21:CB21)</f>
        <v>0</v>
      </c>
      <c r="BS21">
        <f>AVERAGE('Raw Proportions'!CA21:CC21)</f>
        <v>-3.3529705158092058E-5</v>
      </c>
      <c r="BT21">
        <f>AVERAGE('Raw Proportions'!CB21:CD21)</f>
        <v>-3.3529705158092058E-5</v>
      </c>
      <c r="BU21">
        <f>AVERAGE('Raw Proportions'!CC21:CE21)</f>
        <v>-3.3529705158092058E-5</v>
      </c>
      <c r="BV21">
        <f>AVERAGE('Raw Proportions'!CD21:CF21)</f>
        <v>0</v>
      </c>
      <c r="BW21">
        <f>AVERAGE('Raw Proportions'!CE21:CG21)</f>
        <v>0</v>
      </c>
      <c r="BX21">
        <f>AVERAGE('Raw Proportions'!CF21:CH21)</f>
        <v>0</v>
      </c>
      <c r="BY21">
        <f>AVERAGE('Raw Proportions'!CG21:CI21)</f>
        <v>0</v>
      </c>
      <c r="BZ21">
        <f>AVERAGE('Raw Proportions'!CH21:CJ21)</f>
        <v>0</v>
      </c>
      <c r="CA21">
        <f>AVERAGE('Raw Proportions'!CI21:CK21)</f>
        <v>0</v>
      </c>
      <c r="CB21">
        <f>AVERAGE('Raw Proportions'!CJ21:CL21)</f>
        <v>0</v>
      </c>
      <c r="CC21">
        <f>AVERAGE('Raw Proportions'!CK21:CM21)</f>
        <v>0</v>
      </c>
      <c r="CD21">
        <f>AVERAGE('Raw Proportions'!CN21:CP21)</f>
        <v>0</v>
      </c>
      <c r="CE21">
        <f>AVERAGE('Raw Proportions'!CO21:CQ21)</f>
        <v>0</v>
      </c>
      <c r="CF21">
        <f>AVERAGE('Raw Proportions'!CP21:CR21)</f>
        <v>0</v>
      </c>
      <c r="CG21">
        <f>AVERAGE('Raw Proportions'!CQ21:CS21)</f>
        <v>0</v>
      </c>
      <c r="CH21">
        <f>AVERAGE('Raw Proportions'!CR21:CT21)</f>
        <v>0</v>
      </c>
      <c r="CI21">
        <f>AVERAGE('Raw Proportions'!CS21:CU21)</f>
        <v>0</v>
      </c>
      <c r="CJ21">
        <f>AVERAGE('Raw Proportions'!CT21:CV21)</f>
        <v>0</v>
      </c>
      <c r="CK21">
        <f>AVERAGE('Raw Proportions'!CU21:CW21)</f>
        <v>0</v>
      </c>
      <c r="CL21">
        <f>AVERAGE('Raw Proportions'!CV21:CX21)</f>
        <v>0</v>
      </c>
      <c r="CM21">
        <f>AVERAGE('Raw Proportions'!CW21:CY21)</f>
        <v>2.5506461518018508E-3</v>
      </c>
      <c r="CN21">
        <f>AVERAGE('Raw Proportions'!CX21:CZ21)</f>
        <v>5.3876097287456071E-3</v>
      </c>
      <c r="CO21">
        <f>AVERAGE('Raw Proportions'!CY21:DA21)</f>
        <v>8.140785863041523E-3</v>
      </c>
      <c r="CP21">
        <f>AVERAGE('Raw Proportions'!CZ21:DB21)</f>
        <v>8.5248454813248511E-3</v>
      </c>
      <c r="CQ21">
        <f>AVERAGE('Raw Proportions'!DA21:DC21)</f>
        <v>8.6011036942233773E-3</v>
      </c>
      <c r="CR21">
        <f>AVERAGE('Raw Proportions'!DB21:DD21)</f>
        <v>8.9347463063683564E-3</v>
      </c>
      <c r="CS21">
        <f>AVERAGE('Raw Proportions'!DC21:DE21)</f>
        <v>8.3815579494308928E-3</v>
      </c>
      <c r="CT21">
        <f>AVERAGE('Raw Proportions'!DF21:DH21)</f>
        <v>0</v>
      </c>
      <c r="CU21">
        <f>AVERAGE('Raw Proportions'!DG21:DI21)</f>
        <v>2.6386524290314111E-3</v>
      </c>
      <c r="CV21">
        <f>AVERAGE('Raw Proportions'!DH21:DJ21)</f>
        <v>5.9789121809995542E-3</v>
      </c>
      <c r="CW21">
        <f>AVERAGE('Raw Proportions'!DI21:DK21)</f>
        <v>9.1572885091768738E-3</v>
      </c>
      <c r="CX21">
        <f>AVERAGE('Raw Proportions'!DJ21:DL21)</f>
        <v>9.446598664800283E-3</v>
      </c>
      <c r="CY21">
        <f>AVERAGE('Raw Proportions'!DK21:DM21)</f>
        <v>9.5117462912780795E-3</v>
      </c>
      <c r="CZ21">
        <f>AVERAGE('Raw Proportions'!DL21:DN21)</f>
        <v>1.1757769694590416E-2</v>
      </c>
      <c r="DA21">
        <f>AVERAGE('Raw Proportions'!DM21:DO21)</f>
        <v>1.8520066194752657E-2</v>
      </c>
      <c r="DB21">
        <f>AVERAGE('Raw Proportions'!DN21:DP21)</f>
        <v>1.8366987611795432E-2</v>
      </c>
      <c r="DC21">
        <f>AVERAGE('Raw Proportions'!DO21:DQ21)</f>
        <v>1.3451282100316491E-2</v>
      </c>
      <c r="DD21">
        <f>AVERAGE('Raw Proportions'!DP21:DR21)</f>
        <v>4.4935347338663249E-3</v>
      </c>
      <c r="DE21">
        <f>AVERAGE('Raw Proportions'!DQ21:DS21)</f>
        <v>2.4196921408548584E-2</v>
      </c>
      <c r="DF21">
        <f>AVERAGE('Raw Proportions'!DR21:DT21)</f>
        <v>2.6505548123865356E-2</v>
      </c>
      <c r="DG21">
        <f>AVERAGE('Raw Proportions'!DS21:DU21)</f>
        <v>2.8079678538251638E-2</v>
      </c>
      <c r="DH21">
        <f>AVERAGE('Raw Proportions'!DT21:DV21)</f>
        <v>6.8747748620444117E-3</v>
      </c>
      <c r="DI21">
        <f>AVERAGE('Raw Proportions'!DU21:DW21)</f>
        <v>6.5270077558526691E-3</v>
      </c>
      <c r="DJ21">
        <f>AVERAGE('Raw Proportions'!DX21:DZ21)</f>
        <v>1.9820780060069671E-2</v>
      </c>
      <c r="DK21">
        <f>AVERAGE('Raw Proportions'!DY21:EA21)</f>
        <v>2.2483540931163028E-2</v>
      </c>
      <c r="DL21">
        <f>AVERAGE('Raw Proportions'!DZ21:EB21)</f>
        <v>2.5604416184711876E-2</v>
      </c>
      <c r="DM21">
        <f>AVERAGE('Raw Proportions'!EA21:EC21)</f>
        <v>2.5688442173892084E-2</v>
      </c>
      <c r="DN21">
        <f>AVERAGE('Raw Proportions'!EB21:ED21)</f>
        <v>3.8220216563799592E-2</v>
      </c>
      <c r="DO21">
        <f>AVERAGE('Raw Proportions'!EC21:EE21)</f>
        <v>6.8960755476166341E-2</v>
      </c>
      <c r="DP21">
        <f>AVERAGE('Raw Proportions'!ED21:EF21)</f>
        <v>7.3568639909517938E-2</v>
      </c>
      <c r="DQ21">
        <f>AVERAGE('Raw Proportions'!EE21:EG21)</f>
        <v>6.1102560171894103E-2</v>
      </c>
      <c r="DR21">
        <f>AVERAGE('Raw Proportions'!EF21:EH21)</f>
        <v>2.7828357483258199E-2</v>
      </c>
      <c r="DS21">
        <f>AVERAGE('Raw Proportions'!EG21:EI21)</f>
        <v>2.6372385838852663E-2</v>
      </c>
      <c r="DT21">
        <f>AVERAGE('Raw Proportions'!EH21:EJ21)</f>
        <v>2.4068701902470218E-2</v>
      </c>
      <c r="DU21">
        <f>AVERAGE('Raw Proportions'!EI21:EK21)</f>
        <v>2.1142795343035953E-2</v>
      </c>
      <c r="DV21">
        <f>AVERAGE('Raw Proportions'!EJ21:EL21)</f>
        <v>1.0970220633727689E-2</v>
      </c>
      <c r="DW21">
        <f>AVERAGE('Raw Proportions'!EK21:EM21)</f>
        <v>4.6719227593613917E-3</v>
      </c>
      <c r="DX21">
        <f>AVERAGE('Raw Proportions'!EL21:EN21)</f>
        <v>2.7143439148664138E-2</v>
      </c>
      <c r="DY21">
        <f>AVERAGE('Raw Proportions'!EM21:EO21)</f>
        <v>5.6138278174110635E-2</v>
      </c>
      <c r="DZ21">
        <f>AVERAGE('Raw Proportions'!EP21:ER21)</f>
        <v>0</v>
      </c>
      <c r="EA21">
        <f>AVERAGE('Raw Proportions'!EQ21:ES21)</f>
        <v>0</v>
      </c>
      <c r="EB21">
        <f>AVERAGE('Raw Proportions'!ER21:ET21)</f>
        <v>0</v>
      </c>
      <c r="EC21">
        <f>AVERAGE('Raw Proportions'!ES21:EU21)</f>
        <v>0</v>
      </c>
      <c r="ED21">
        <f>AVERAGE('Raw Proportions'!ET21:EV21)</f>
        <v>0</v>
      </c>
      <c r="EE21">
        <f>AVERAGE('Raw Proportions'!EU21:EW21)</f>
        <v>0</v>
      </c>
      <c r="EF21">
        <f>AVERAGE('Raw Proportions'!EV21:EX21)</f>
        <v>0</v>
      </c>
      <c r="EG21">
        <f>AVERAGE('Raw Proportions'!EW21:EY21)</f>
        <v>0</v>
      </c>
      <c r="EH21">
        <f>AVERAGE('Raw Proportions'!EX21:EZ21)</f>
        <v>0</v>
      </c>
      <c r="EI21">
        <f>AVERAGE('Raw Proportions'!EY21:FA21)</f>
        <v>0</v>
      </c>
      <c r="EJ21">
        <f>AVERAGE('Raw Proportions'!EZ21:FB21)</f>
        <v>0</v>
      </c>
      <c r="EK21">
        <f>AVERAGE('Raw Proportions'!FA21:FC21)</f>
        <v>1.078427479200509E-2</v>
      </c>
      <c r="EL21">
        <f>AVERAGE('Raw Proportions'!FB21:FD21)</f>
        <v>2.2748873166235164E-2</v>
      </c>
      <c r="EM21">
        <f>AVERAGE('Raw Proportions'!FC21:FE21)</f>
        <v>3.6112912761357939E-2</v>
      </c>
      <c r="EN21">
        <f>AVERAGE('Raw Proportions'!FD21:FF21)</f>
        <v>3.024999109788035E-2</v>
      </c>
      <c r="EO21">
        <f>AVERAGE('Raw Proportions'!FE21:FG21)</f>
        <v>2.4160771818063909E-2</v>
      </c>
      <c r="EP21">
        <f>AVERAGE('Raw Proportions'!FH21:FJ21)</f>
        <v>6.1382778441852824E-2</v>
      </c>
      <c r="EQ21">
        <f>AVERAGE('Raw Proportions'!FI21:FK21)</f>
        <v>0.10050237273139813</v>
      </c>
      <c r="ER21">
        <f>AVERAGE('Raw Proportions'!FJ21:FL21)</f>
        <v>0.12508837722351901</v>
      </c>
      <c r="ES21">
        <f>AVERAGE('Raw Proportions'!FK21:FM21)</f>
        <v>0.13811619360333993</v>
      </c>
      <c r="ET21">
        <f>AVERAGE('Raw Proportions'!FL21:FN21)</f>
        <v>0.12403718096963827</v>
      </c>
      <c r="EU21">
        <f>AVERAGE('Raw Proportions'!FM21:FO21)</f>
        <v>9.8181365933043954E-2</v>
      </c>
      <c r="EV21">
        <f>AVERAGE('Raw Proportions'!FN21:FP21)</f>
        <v>9.3431346763448442E-2</v>
      </c>
      <c r="EW21">
        <f>AVERAGE('Raw Proportions'!FO21:FQ21)</f>
        <v>0.10312977964948304</v>
      </c>
      <c r="EX21">
        <f>AVERAGE('Raw Proportions'!FP21:FR21)</f>
        <v>0.14492243120923601</v>
      </c>
      <c r="EY21">
        <f>AVERAGE('Raw Proportions'!FQ21:FS21)</f>
        <v>0.21456377323371109</v>
      </c>
      <c r="EZ21">
        <f>AVERAGE('Raw Proportions'!FR21:FT21)</f>
        <v>0.25111748634501652</v>
      </c>
      <c r="FA21">
        <f>AVERAGE('Raw Proportions'!FS21:FU21)</f>
        <v>0.2473244452017008</v>
      </c>
      <c r="FB21">
        <f>AVERAGE('Raw Proportions'!FT21:FV21)</f>
        <v>0.2079915569902783</v>
      </c>
      <c r="FC21">
        <f>AVERAGE('Raw Proportions'!FU21:FW21)</f>
        <v>0.19472507918624318</v>
      </c>
      <c r="FD21">
        <f>AVERAGE('Raw Proportions'!FV21:FX21)</f>
        <v>0.21622709240580029</v>
      </c>
      <c r="FE21">
        <f>AVERAGE('Raw Proportions'!FW21:FY21)</f>
        <v>0.23375094057980947</v>
      </c>
    </row>
    <row r="22" spans="1:161" x14ac:dyDescent="0.2">
      <c r="A22" t="str">
        <f>'1997_totals_newvars'!A22</f>
        <v>MARYLAND</v>
      </c>
      <c r="B22">
        <f>AVERAGE('Raw Proportions'!B22:D22)</f>
        <v>0.12934652471767691</v>
      </c>
      <c r="C22">
        <f>AVERAGE('Raw Proportions'!C22:E22)</f>
        <v>0.11307755326476904</v>
      </c>
      <c r="D22">
        <f>AVERAGE('Raw Proportions'!D22:F22)</f>
        <v>9.9794215757158286E-2</v>
      </c>
      <c r="E22">
        <f>AVERAGE('Raw Proportions'!E22:G22)</f>
        <v>9.2646348370832118E-2</v>
      </c>
      <c r="F22">
        <f>AVERAGE('Raw Proportions'!F22:H22)</f>
        <v>9.9352671921691393E-2</v>
      </c>
      <c r="G22">
        <f>AVERAGE('Raw Proportions'!G22:I22)</f>
        <v>9.7362196535214676E-2</v>
      </c>
      <c r="H22">
        <f>AVERAGE('Raw Proportions'!H22:J22)</f>
        <v>9.4498097425039632E-2</v>
      </c>
      <c r="I22">
        <f>AVERAGE('Raw Proportions'!I22:K22)</f>
        <v>9.8529763626464886E-2</v>
      </c>
      <c r="J22">
        <f>AVERAGE('Raw Proportions'!J22:L22)</f>
        <v>0.10078573689142419</v>
      </c>
      <c r="K22">
        <f>AVERAGE('Raw Proportions'!K22:M22)</f>
        <v>0.10322419364503697</v>
      </c>
      <c r="L22">
        <f>AVERAGE('Raw Proportions'!L22:N22)</f>
        <v>0.10352926405241626</v>
      </c>
      <c r="M22">
        <f>AVERAGE('Raw Proportions'!M22:O22)</f>
        <v>0.10643027281721384</v>
      </c>
      <c r="N22">
        <f>AVERAGE('Raw Proportions'!N22:P22)</f>
        <v>0.12130083949393222</v>
      </c>
      <c r="O22">
        <f>AVERAGE('Raw Proportions'!O22:Q22)</f>
        <v>0.11197637137641171</v>
      </c>
      <c r="P22">
        <f>AVERAGE('Raw Proportions'!P22:R22)</f>
        <v>0.1090768791464547</v>
      </c>
      <c r="Q22">
        <f>AVERAGE('Raw Proportions'!Q22:S22)</f>
        <v>9.0650316709061041E-2</v>
      </c>
      <c r="R22">
        <f>AVERAGE('Raw Proportions'!T22:V22)</f>
        <v>0.56629856590678929</v>
      </c>
      <c r="S22">
        <f>AVERAGE('Raw Proportions'!U22:W22)</f>
        <v>0.49368927065485685</v>
      </c>
      <c r="T22">
        <f>AVERAGE('Raw Proportions'!V22:X22)</f>
        <v>0.48901836479384847</v>
      </c>
      <c r="U22">
        <f>AVERAGE('Raw Proportions'!W22:Y22)</f>
        <v>0.51697982517176289</v>
      </c>
      <c r="V22">
        <f>AVERAGE('Raw Proportions'!X22:Z22)</f>
        <v>0.37997635813431518</v>
      </c>
      <c r="W22">
        <f>AVERAGE('Raw Proportions'!Y22:AA22)</f>
        <v>0.29478404750123627</v>
      </c>
      <c r="X22">
        <f>AVERAGE('Raw Proportions'!Z22:AB22)</f>
        <v>0.22929388035080503</v>
      </c>
      <c r="Y22">
        <f>AVERAGE('Raw Proportions'!AA22:AC22)</f>
        <v>0.29570329627635106</v>
      </c>
      <c r="Z22">
        <f>AVERAGE('Raw Proportions'!AB22:AD22)</f>
        <v>0.27724975856468687</v>
      </c>
      <c r="AA22">
        <f>AVERAGE('Raw Proportions'!AC22:AE22)</f>
        <v>0.25178588095845367</v>
      </c>
      <c r="AB22">
        <f>AVERAGE('Raw Proportions'!AD22:AF22)</f>
        <v>0.22648246432274441</v>
      </c>
      <c r="AC22">
        <f>AVERAGE('Raw Proportions'!AE22:AG22)</f>
        <v>0.22128843371102627</v>
      </c>
      <c r="AD22">
        <f>AVERAGE('Raw Proportions'!AF22:AH22)</f>
        <v>0.19579418081054353</v>
      </c>
      <c r="AE22">
        <f>AVERAGE('Raw Proportions'!AG22:AI22)</f>
        <v>0.21315637168317028</v>
      </c>
      <c r="AF22">
        <f>AVERAGE('Raw Proportions'!AH22:AJ22)</f>
        <v>0.22278287179865497</v>
      </c>
      <c r="AG22">
        <f>AVERAGE('Raw Proportions'!AI22:AK22)</f>
        <v>0.22757915557457867</v>
      </c>
      <c r="AH22">
        <f>AVERAGE('Raw Proportions'!AL22:AN22)</f>
        <v>0.14441485890242881</v>
      </c>
      <c r="AI22">
        <f>AVERAGE('Raw Proportions'!AM22:AO22)</f>
        <v>0.19642075708227202</v>
      </c>
      <c r="AJ22">
        <f>AVERAGE('Raw Proportions'!AN22:AP22)</f>
        <v>0.16157807200713042</v>
      </c>
      <c r="AK22">
        <f>AVERAGE('Raw Proportions'!AO22:AQ22)</f>
        <v>6.6891677616308778E-2</v>
      </c>
      <c r="AL22">
        <f>AVERAGE('Raw Proportions'!AP22:AR22)</f>
        <v>4.2351461172795896E-2</v>
      </c>
      <c r="AM22">
        <f>AVERAGE('Raw Proportions'!AQ22:AS22)</f>
        <v>8.395024725305765E-2</v>
      </c>
      <c r="AN22">
        <f>AVERAGE('Raw Proportions'!AR22:AT22)</f>
        <v>0.11972764096317912</v>
      </c>
      <c r="AO22">
        <f>AVERAGE('Raw Proportions'!AS22:AU22)</f>
        <v>9.9406366094516141E-2</v>
      </c>
      <c r="AP22">
        <f>AVERAGE('Raw Proportions'!AT22:AV22)</f>
        <v>9.0849176139026988E-2</v>
      </c>
      <c r="AQ22">
        <f>AVERAGE('Raw Proportions'!AU22:AW22)</f>
        <v>9.1327360078503242E-2</v>
      </c>
      <c r="AR22">
        <f>AVERAGE('Raw Proportions'!AV22:AX22)</f>
        <v>7.469429664935899E-2</v>
      </c>
      <c r="AS22">
        <f>AVERAGE('Raw Proportions'!AW22:AY22)</f>
        <v>6.3925442684294773E-2</v>
      </c>
      <c r="AT22">
        <f>AVERAGE('Raw Proportions'!AX22:AZ22)</f>
        <v>6.0109726453595323E-2</v>
      </c>
      <c r="AU22">
        <f>AVERAGE('Raw Proportions'!AY22:BA22)</f>
        <v>5.4646126080146934E-2</v>
      </c>
      <c r="AV22">
        <f>AVERAGE('Raw Proportions'!AZ22:BB22)</f>
        <v>5.098992663815629E-2</v>
      </c>
      <c r="AW22">
        <f>AVERAGE('Raw Proportions'!BA22:BC22)</f>
        <v>3.7906232146876509E-2</v>
      </c>
      <c r="AX22">
        <f>AVERAGE('Raw Proportions'!BD22:BF22)</f>
        <v>7.5129422151760409E-3</v>
      </c>
      <c r="AY22">
        <f>AVERAGE('Raw Proportions'!BE22:BG22)</f>
        <v>1.0605486682231166E-2</v>
      </c>
      <c r="AZ22">
        <f>AVERAGE('Raw Proportions'!BF22:BH22)</f>
        <v>4.7396349158954007E-3</v>
      </c>
      <c r="BA22">
        <f>AVERAGE('Raw Proportions'!BG22:BI22)</f>
        <v>2.8669545435748406E-3</v>
      </c>
      <c r="BB22">
        <f>AVERAGE('Raw Proportions'!BH22:BJ22)</f>
        <v>-2.6979639061760776E-3</v>
      </c>
      <c r="BC22">
        <f>AVERAGE('Raw Proportions'!BI22:BK22)</f>
        <v>6.6118929593834289E-3</v>
      </c>
      <c r="BD22">
        <f>AVERAGE('Raw Proportions'!BJ22:BL22)</f>
        <v>1.0027288111330109E-2</v>
      </c>
      <c r="BE22">
        <f>AVERAGE('Raw Proportions'!BK22:BM22)</f>
        <v>1.0018158008566E-2</v>
      </c>
      <c r="BF22">
        <f>AVERAGE('Raw Proportions'!BL22:BN22)</f>
        <v>3.6817003259118804E-3</v>
      </c>
      <c r="BG22">
        <f>AVERAGE('Raw Proportions'!BM22:BO22)</f>
        <v>2.6630517396520112E-4</v>
      </c>
      <c r="BH22">
        <f>AVERAGE('Raw Proportions'!BN22:BP22)</f>
        <v>8.4109179959853411E-7</v>
      </c>
      <c r="BI22">
        <f>AVERAGE('Raw Proportions'!BO22:BQ22)</f>
        <v>8.4109179959853411E-7</v>
      </c>
      <c r="BJ22">
        <f>AVERAGE('Raw Proportions'!BP22:BR22)</f>
        <v>8.4109179959853411E-7</v>
      </c>
      <c r="BK22">
        <f>AVERAGE('Raw Proportions'!BQ22:BS22)</f>
        <v>5.0611537098499804E-2</v>
      </c>
      <c r="BL22">
        <f>AVERAGE('Raw Proportions'!BR22:BT22)</f>
        <v>9.7498768921254267E-2</v>
      </c>
      <c r="BM22">
        <f>AVERAGE('Raw Proportions'!BS22:BU22)</f>
        <v>0.14563485629136561</v>
      </c>
      <c r="BN22">
        <f>AVERAGE('Raw Proportions'!BV22:BX22)</f>
        <v>0</v>
      </c>
      <c r="BO22">
        <f>AVERAGE('Raw Proportions'!BW22:BY22)</f>
        <v>1.3604101278091396E-2</v>
      </c>
      <c r="BP22">
        <f>AVERAGE('Raw Proportions'!BX22:BZ22)</f>
        <v>3.5270930050042719E-2</v>
      </c>
      <c r="BQ22">
        <f>AVERAGE('Raw Proportions'!BY22:CA22)</f>
        <v>8.6680957011060475E-2</v>
      </c>
      <c r="BR22">
        <f>AVERAGE('Raw Proportions'!BZ22:CB22)</f>
        <v>0.11094854146993882</v>
      </c>
      <c r="BS22">
        <f>AVERAGE('Raw Proportions'!CA22:CC22)</f>
        <v>0.11271058585729081</v>
      </c>
      <c r="BT22">
        <f>AVERAGE('Raw Proportions'!CB22:CD22)</f>
        <v>8.0633773862568869E-2</v>
      </c>
      <c r="BU22">
        <f>AVERAGE('Raw Proportions'!CC22:CE22)</f>
        <v>7.0965019890030595E-2</v>
      </c>
      <c r="BV22">
        <f>AVERAGE('Raw Proportions'!CD22:CF22)</f>
        <v>9.4569253924967941E-2</v>
      </c>
      <c r="BW22">
        <f>AVERAGE('Raw Proportions'!CE22:CG22)</f>
        <v>0.13076788439845963</v>
      </c>
      <c r="BX22">
        <f>AVERAGE('Raw Proportions'!CF22:CH22)</f>
        <v>0.16439654210390089</v>
      </c>
      <c r="BY22">
        <f>AVERAGE('Raw Proportions'!CG22:CI22)</f>
        <v>0.17853378883306717</v>
      </c>
      <c r="BZ22">
        <f>AVERAGE('Raw Proportions'!CH22:CJ22)</f>
        <v>0.16233761477019168</v>
      </c>
      <c r="CA22">
        <f>AVERAGE('Raw Proportions'!CI22:CK22)</f>
        <v>0.1214798333287173</v>
      </c>
      <c r="CB22">
        <f>AVERAGE('Raw Proportions'!CJ22:CL22)</f>
        <v>8.2855005532125089E-2</v>
      </c>
      <c r="CC22">
        <f>AVERAGE('Raw Proportions'!CK22:CM22)</f>
        <v>6.9864986960404649E-2</v>
      </c>
      <c r="CD22">
        <f>AVERAGE('Raw Proportions'!CN22:CP22)</f>
        <v>0</v>
      </c>
      <c r="CE22">
        <f>AVERAGE('Raw Proportions'!CO22:CQ22)</f>
        <v>0</v>
      </c>
      <c r="CF22">
        <f>AVERAGE('Raw Proportions'!CP22:CR22)</f>
        <v>0</v>
      </c>
      <c r="CG22">
        <f>AVERAGE('Raw Proportions'!CQ22:CS22)</f>
        <v>0</v>
      </c>
      <c r="CH22">
        <f>AVERAGE('Raw Proportions'!CR22:CT22)</f>
        <v>0</v>
      </c>
      <c r="CI22">
        <f>AVERAGE('Raw Proportions'!CS22:CU22)</f>
        <v>0</v>
      </c>
      <c r="CJ22">
        <f>AVERAGE('Raw Proportions'!CT22:CV22)</f>
        <v>0</v>
      </c>
      <c r="CK22">
        <f>AVERAGE('Raw Proportions'!CU22:CW22)</f>
        <v>6.639121811997051E-4</v>
      </c>
      <c r="CL22">
        <f>AVERAGE('Raw Proportions'!CV22:CX22)</f>
        <v>6.639121811997051E-4</v>
      </c>
      <c r="CM22">
        <f>AVERAGE('Raw Proportions'!CW22:CY22)</f>
        <v>6.639121811997051E-4</v>
      </c>
      <c r="CN22">
        <f>AVERAGE('Raw Proportions'!CX22:CZ22)</f>
        <v>0</v>
      </c>
      <c r="CO22">
        <f>AVERAGE('Raw Proportions'!CY22:DA22)</f>
        <v>0</v>
      </c>
      <c r="CP22">
        <f>AVERAGE('Raw Proportions'!CZ22:DB22)</f>
        <v>0</v>
      </c>
      <c r="CQ22">
        <f>AVERAGE('Raw Proportions'!DA22:DC22)</f>
        <v>0</v>
      </c>
      <c r="CR22">
        <f>AVERAGE('Raw Proportions'!DB22:DD22)</f>
        <v>0</v>
      </c>
      <c r="CS22">
        <f>AVERAGE('Raw Proportions'!DC22:DE22)</f>
        <v>0</v>
      </c>
      <c r="CT22">
        <f>AVERAGE('Raw Proportions'!DF22:DH22)</f>
        <v>0</v>
      </c>
      <c r="CU22">
        <f>AVERAGE('Raw Proportions'!DG22:DI22)</f>
        <v>0</v>
      </c>
      <c r="CV22">
        <f>AVERAGE('Raw Proportions'!DH22:DJ22)</f>
        <v>0</v>
      </c>
      <c r="CW22">
        <f>AVERAGE('Raw Proportions'!DI22:DK22)</f>
        <v>0</v>
      </c>
      <c r="CX22">
        <f>AVERAGE('Raw Proportions'!DJ22:DL22)</f>
        <v>3.6793883239915107E-3</v>
      </c>
      <c r="CY22">
        <f>AVERAGE('Raw Proportions'!DK22:DM22)</f>
        <v>1.1112372855935115E-2</v>
      </c>
      <c r="CZ22">
        <f>AVERAGE('Raw Proportions'!DL22:DN22)</f>
        <v>1.5419822714522613E-2</v>
      </c>
      <c r="DA22">
        <f>AVERAGE('Raw Proportions'!DM22:DO22)</f>
        <v>1.8013253079430479E-2</v>
      </c>
      <c r="DB22">
        <f>AVERAGE('Raw Proportions'!DN22:DP22)</f>
        <v>1.7893198600300163E-2</v>
      </c>
      <c r="DC22">
        <f>AVERAGE('Raw Proportions'!DO22:DQ22)</f>
        <v>2.9926441600838027E-2</v>
      </c>
      <c r="DD22">
        <f>AVERAGE('Raw Proportions'!DP22:DR22)</f>
        <v>5.8490653068837967E-2</v>
      </c>
      <c r="DE22">
        <f>AVERAGE('Raw Proportions'!DQ22:DS22)</f>
        <v>8.568011531729304E-2</v>
      </c>
      <c r="DF22">
        <f>AVERAGE('Raw Proportions'!DR22:DT22)</f>
        <v>0.10040375248741107</v>
      </c>
      <c r="DG22">
        <f>AVERAGE('Raw Proportions'!DS22:DU22)</f>
        <v>8.7506717265001296E-2</v>
      </c>
      <c r="DH22">
        <f>AVERAGE('Raw Proportions'!DT22:DV22)</f>
        <v>7.0839534525424866E-2</v>
      </c>
      <c r="DI22">
        <f>AVERAGE('Raw Proportions'!DU22:DW22)</f>
        <v>6.3647190523058547E-2</v>
      </c>
      <c r="DJ22">
        <f>AVERAGE('Raw Proportions'!DX22:DZ22)</f>
        <v>3.9330283598732627E-2</v>
      </c>
      <c r="DK22">
        <f>AVERAGE('Raw Proportions'!DY22:EA22)</f>
        <v>5.8206520268791889E-2</v>
      </c>
      <c r="DL22">
        <f>AVERAGE('Raw Proportions'!DZ22:EB22)</f>
        <v>5.3797337906195945E-2</v>
      </c>
      <c r="DM22">
        <f>AVERAGE('Raw Proportions'!EA22:EC22)</f>
        <v>5.4990089311084255E-2</v>
      </c>
      <c r="DN22">
        <f>AVERAGE('Raw Proportions'!EB22:ED22)</f>
        <v>5.3560292470709599E-2</v>
      </c>
      <c r="DO22">
        <f>AVERAGE('Raw Proportions'!EC22:EE22)</f>
        <v>5.4799578698248773E-2</v>
      </c>
      <c r="DP22">
        <f>AVERAGE('Raw Proportions'!ED22:EF22)</f>
        <v>5.7476227122119167E-2</v>
      </c>
      <c r="DQ22">
        <f>AVERAGE('Raw Proportions'!EE22:EG22)</f>
        <v>5.9470775900061119E-2</v>
      </c>
      <c r="DR22">
        <f>AVERAGE('Raw Proportions'!EF22:EH22)</f>
        <v>5.8260922744977239E-2</v>
      </c>
      <c r="DS22">
        <f>AVERAGE('Raw Proportions'!EG22:EI22)</f>
        <v>5.5145603777333067E-2</v>
      </c>
      <c r="DT22">
        <f>AVERAGE('Raw Proportions'!EH22:EJ22)</f>
        <v>4.9718613303319524E-2</v>
      </c>
      <c r="DU22">
        <f>AVERAGE('Raw Proportions'!EI22:EK22)</f>
        <v>4.428712347653211E-2</v>
      </c>
      <c r="DV22">
        <f>AVERAGE('Raw Proportions'!EJ22:EL22)</f>
        <v>4.2522075097736624E-2</v>
      </c>
      <c r="DW22">
        <f>AVERAGE('Raw Proportions'!EK22:EM22)</f>
        <v>4.191413928491524E-2</v>
      </c>
      <c r="DX22">
        <f>AVERAGE('Raw Proportions'!EL22:EN22)</f>
        <v>4.2134236819655828E-2</v>
      </c>
      <c r="DY22">
        <f>AVERAGE('Raw Proportions'!EM22:EO22)</f>
        <v>3.9282992015201808E-2</v>
      </c>
      <c r="DZ22">
        <f>AVERAGE('Raw Proportions'!EP22:ER22)</f>
        <v>0</v>
      </c>
      <c r="EA22">
        <f>AVERAGE('Raw Proportions'!EQ22:ES22)</f>
        <v>0</v>
      </c>
      <c r="EB22">
        <f>AVERAGE('Raw Proportions'!ER22:ET22)</f>
        <v>0</v>
      </c>
      <c r="EC22">
        <f>AVERAGE('Raw Proportions'!ES22:EU22)</f>
        <v>0</v>
      </c>
      <c r="ED22">
        <f>AVERAGE('Raw Proportions'!ET22:EV22)</f>
        <v>7.9472158549149935E-2</v>
      </c>
      <c r="EE22">
        <f>AVERAGE('Raw Proportions'!EU22:EW22)</f>
        <v>0.14442184870188521</v>
      </c>
      <c r="EF22">
        <f>AVERAGE('Raw Proportions'!EV22:EX22)</f>
        <v>0.22686612092708888</v>
      </c>
      <c r="EG22">
        <f>AVERAGE('Raw Proportions'!EW22:EY22)</f>
        <v>0.2363433057466707</v>
      </c>
      <c r="EH22">
        <f>AVERAGE('Raw Proportions'!EX22:EZ22)</f>
        <v>0.25962813518340905</v>
      </c>
      <c r="EI22">
        <f>AVERAGE('Raw Proportions'!EY22:FA22)</f>
        <v>0.23976472478924504</v>
      </c>
      <c r="EJ22">
        <f>AVERAGE('Raw Proportions'!EZ22:FB22)</f>
        <v>0.22909766946752994</v>
      </c>
      <c r="EK22">
        <f>AVERAGE('Raw Proportions'!FA22:FC22)</f>
        <v>0.21022198456479044</v>
      </c>
      <c r="EL22">
        <f>AVERAGE('Raw Proportions'!FB22:FD22)</f>
        <v>0.23079612203084052</v>
      </c>
      <c r="EM22">
        <f>AVERAGE('Raw Proportions'!FC22:FE22)</f>
        <v>0.22525172124810833</v>
      </c>
      <c r="EN22">
        <f>AVERAGE('Raw Proportions'!FD22:FF22)</f>
        <v>0.237693805125192</v>
      </c>
      <c r="EO22">
        <f>AVERAGE('Raw Proportions'!FE22:FG22)</f>
        <v>0.24185125405199689</v>
      </c>
      <c r="EP22">
        <f>AVERAGE('Raw Proportions'!FH22:FJ22)</f>
        <v>0.11309682465919628</v>
      </c>
      <c r="EQ22">
        <f>AVERAGE('Raw Proportions'!FI22:FK22)</f>
        <v>0.1143963107689876</v>
      </c>
      <c r="ER22">
        <f>AVERAGE('Raw Proportions'!FJ22:FL22)</f>
        <v>0.15580144456972878</v>
      </c>
      <c r="ES22">
        <f>AVERAGE('Raw Proportions'!FK22:FM22)</f>
        <v>0.17894414797537675</v>
      </c>
      <c r="ET22">
        <f>AVERAGE('Raw Proportions'!FL22:FN22)</f>
        <v>0.23335709186358367</v>
      </c>
      <c r="EU22">
        <f>AVERAGE('Raw Proportions'!FM22:FO22)</f>
        <v>0.19424722963774807</v>
      </c>
      <c r="EV22">
        <f>AVERAGE('Raw Proportions'!FN22:FP22)</f>
        <v>0.16605714852334658</v>
      </c>
      <c r="EW22">
        <f>AVERAGE('Raw Proportions'!FO22:FQ22)</f>
        <v>0.11088614919670932</v>
      </c>
      <c r="EX22">
        <f>AVERAGE('Raw Proportions'!FP22:FR22)</f>
        <v>9.6418205444096058E-2</v>
      </c>
      <c r="EY22">
        <f>AVERAGE('Raw Proportions'!FQ22:FS22)</f>
        <v>9.7127693396965475E-2</v>
      </c>
      <c r="EZ22">
        <f>AVERAGE('Raw Proportions'!FR22:FT22)</f>
        <v>9.3589655940092442E-2</v>
      </c>
      <c r="FA22">
        <f>AVERAGE('Raw Proportions'!FS22:FU22)</f>
        <v>8.9631997503982708E-2</v>
      </c>
      <c r="FB22">
        <f>AVERAGE('Raw Proportions'!FT22:FV22)</f>
        <v>8.6734847763949463E-2</v>
      </c>
      <c r="FC22">
        <f>AVERAGE('Raw Proportions'!FU22:FW22)</f>
        <v>9.3457182635029057E-2</v>
      </c>
      <c r="FD22">
        <f>AVERAGE('Raw Proportions'!FV22:FX22)</f>
        <v>8.6128971493081977E-2</v>
      </c>
      <c r="FE22">
        <f>AVERAGE('Raw Proportions'!FW22:FY22)</f>
        <v>8.3583015727456314E-2</v>
      </c>
    </row>
    <row r="23" spans="1:161" x14ac:dyDescent="0.2">
      <c r="A23" t="str">
        <f>'1997_totals_newvars'!A23</f>
        <v>MASSACHUSETTS</v>
      </c>
      <c r="B23">
        <f>AVERAGE('Raw Proportions'!B23:D23)</f>
        <v>0.1122146956601207</v>
      </c>
      <c r="C23">
        <f>AVERAGE('Raw Proportions'!C23:E23)</f>
        <v>9.2391258617367591E-2</v>
      </c>
      <c r="D23">
        <f>AVERAGE('Raw Proportions'!D23:F23)</f>
        <v>7.20372255147846E-2</v>
      </c>
      <c r="E23">
        <f>AVERAGE('Raw Proportions'!E23:G23)</f>
        <v>5.472387941195609E-2</v>
      </c>
      <c r="F23">
        <f>AVERAGE('Raw Proportions'!F23:H23)</f>
        <v>5.0198461191614752E-2</v>
      </c>
      <c r="G23">
        <f>AVERAGE('Raw Proportions'!G23:I23)</f>
        <v>4.397330616376225E-2</v>
      </c>
      <c r="H23">
        <f>AVERAGE('Raw Proportions'!H23:J23)</f>
        <v>3.8161817866983243E-2</v>
      </c>
      <c r="I23">
        <f>AVERAGE('Raw Proportions'!I23:K23)</f>
        <v>3.6522753193192058E-2</v>
      </c>
      <c r="J23">
        <f>AVERAGE('Raw Proportions'!J23:L23)</f>
        <v>3.6637079158429335E-2</v>
      </c>
      <c r="K23">
        <f>AVERAGE('Raw Proportions'!K23:M23)</f>
        <v>4.2533657411810567E-2</v>
      </c>
      <c r="L23">
        <f>AVERAGE('Raw Proportions'!L23:N23)</f>
        <v>4.2282588243545138E-2</v>
      </c>
      <c r="M23">
        <f>AVERAGE('Raw Proportions'!M23:O23)</f>
        <v>3.9390532337935699E-2</v>
      </c>
      <c r="N23">
        <f>AVERAGE('Raw Proportions'!N23:P23)</f>
        <v>3.2227390767806625E-2</v>
      </c>
      <c r="O23">
        <f>AVERAGE('Raw Proportions'!O23:Q23)</f>
        <v>3.0624412307100075E-2</v>
      </c>
      <c r="P23">
        <f>AVERAGE('Raw Proportions'!P23:R23)</f>
        <v>3.0624934579832754E-2</v>
      </c>
      <c r="Q23">
        <f>AVERAGE('Raw Proportions'!Q23:S23)</f>
        <v>3.0927736404463613E-2</v>
      </c>
      <c r="R23">
        <f>AVERAGE('Raw Proportions'!T23:V23)</f>
        <v>0.51459459411633557</v>
      </c>
      <c r="S23">
        <f>AVERAGE('Raw Proportions'!U23:W23)</f>
        <v>0.45719193373816952</v>
      </c>
      <c r="T23">
        <f>AVERAGE('Raw Proportions'!V23:X23)</f>
        <v>0.40418488253253276</v>
      </c>
      <c r="U23">
        <f>AVERAGE('Raw Proportions'!W23:Y23)</f>
        <v>0.36640667249327175</v>
      </c>
      <c r="V23">
        <f>AVERAGE('Raw Proportions'!X23:Z23)</f>
        <v>0.36743727728823611</v>
      </c>
      <c r="W23">
        <f>AVERAGE('Raw Proportions'!Y23:AA23)</f>
        <v>0.38969485440443979</v>
      </c>
      <c r="X23">
        <f>AVERAGE('Raw Proportions'!Z23:AB23)</f>
        <v>0.40837557795647322</v>
      </c>
      <c r="Y23">
        <f>AVERAGE('Raw Proportions'!AA23:AC23)</f>
        <v>0.3870255370621522</v>
      </c>
      <c r="Z23">
        <f>AVERAGE('Raw Proportions'!AB23:AD23)</f>
        <v>0.34615389046391809</v>
      </c>
      <c r="AA23">
        <f>AVERAGE('Raw Proportions'!AC23:AE23)</f>
        <v>0.30527210289472295</v>
      </c>
      <c r="AB23">
        <f>AVERAGE('Raw Proportions'!AD23:AF23)</f>
        <v>0.28132760159190889</v>
      </c>
      <c r="AC23">
        <f>AVERAGE('Raw Proportions'!AE23:AG23)</f>
        <v>0.28026629282012239</v>
      </c>
      <c r="AD23">
        <f>AVERAGE('Raw Proportions'!AF23:AH23)</f>
        <v>0.28426210952111991</v>
      </c>
      <c r="AE23">
        <f>AVERAGE('Raw Proportions'!AG23:AI23)</f>
        <v>0.29642358311538891</v>
      </c>
      <c r="AF23">
        <f>AVERAGE('Raw Proportions'!AH23:AJ23)</f>
        <v>0.29885860374942014</v>
      </c>
      <c r="AG23">
        <f>AVERAGE('Raw Proportions'!AI23:AK23)</f>
        <v>0.29068967400974421</v>
      </c>
      <c r="AH23">
        <f>AVERAGE('Raw Proportions'!AL23:AN23)</f>
        <v>0.19908907457813763</v>
      </c>
      <c r="AI23">
        <f>AVERAGE('Raw Proportions'!AM23:AO23)</f>
        <v>0.24300394148456017</v>
      </c>
      <c r="AJ23">
        <f>AVERAGE('Raw Proportions'!AN23:AP23)</f>
        <v>0.30421814006114506</v>
      </c>
      <c r="AK23">
        <f>AVERAGE('Raw Proportions'!AO23:AQ23)</f>
        <v>0.34190250862174754</v>
      </c>
      <c r="AL23">
        <f>AVERAGE('Raw Proportions'!AP23:AR23)</f>
        <v>0.34104377718746876</v>
      </c>
      <c r="AM23">
        <f>AVERAGE('Raw Proportions'!AQ23:AS23)</f>
        <v>0.32862245840994947</v>
      </c>
      <c r="AN23">
        <f>AVERAGE('Raw Proportions'!AR23:AT23)</f>
        <v>0.32591574798330419</v>
      </c>
      <c r="AO23">
        <f>AVERAGE('Raw Proportions'!AS23:AU23)</f>
        <v>0.32267670001544646</v>
      </c>
      <c r="AP23">
        <f>AVERAGE('Raw Proportions'!AT23:AV23)</f>
        <v>0.33265193577239155</v>
      </c>
      <c r="AQ23">
        <f>AVERAGE('Raw Proportions'!AU23:AW23)</f>
        <v>0.31686810620184136</v>
      </c>
      <c r="AR23">
        <f>AVERAGE('Raw Proportions'!AV23:AX23)</f>
        <v>0.30848473555763395</v>
      </c>
      <c r="AS23">
        <f>AVERAGE('Raw Proportions'!AW23:AY23)</f>
        <v>0.27839814669018498</v>
      </c>
      <c r="AT23">
        <f>AVERAGE('Raw Proportions'!AX23:AZ23)</f>
        <v>0.27317458722044902</v>
      </c>
      <c r="AU23">
        <f>AVERAGE('Raw Proportions'!AY23:BA23)</f>
        <v>0.26558538944872861</v>
      </c>
      <c r="AV23">
        <f>AVERAGE('Raw Proportions'!AZ23:BB23)</f>
        <v>0.26309283617369433</v>
      </c>
      <c r="AW23">
        <f>AVERAGE('Raw Proportions'!BA23:BC23)</f>
        <v>0.27103135323768013</v>
      </c>
      <c r="AX23">
        <f>AVERAGE('Raw Proportions'!BD23:BF23)</f>
        <v>9.1038294987395019E-2</v>
      </c>
      <c r="AY23">
        <f>AVERAGE('Raw Proportions'!BE23:BG23)</f>
        <v>8.0262116873501613E-2</v>
      </c>
      <c r="AZ23">
        <f>AVERAGE('Raw Proportions'!BF23:BH23)</f>
        <v>5.5866082881498975E-2</v>
      </c>
      <c r="BA23">
        <f>AVERAGE('Raw Proportions'!BG23:BI23)</f>
        <v>3.1803119897403871E-2</v>
      </c>
      <c r="BB23">
        <f>AVERAGE('Raw Proportions'!BH23:BJ23)</f>
        <v>3.5769778877075865E-2</v>
      </c>
      <c r="BC23">
        <f>AVERAGE('Raw Proportions'!BI23:BK23)</f>
        <v>3.4574664660273403E-2</v>
      </c>
      <c r="BD23">
        <f>AVERAGE('Raw Proportions'!BJ23:BL23)</f>
        <v>3.4781086386239661E-2</v>
      </c>
      <c r="BE23">
        <f>AVERAGE('Raw Proportions'!BK23:BM23)</f>
        <v>5.3942298037892578E-2</v>
      </c>
      <c r="BF23">
        <f>AVERAGE('Raw Proportions'!BL23:BN23)</f>
        <v>6.866149336893429E-2</v>
      </c>
      <c r="BG23">
        <f>AVERAGE('Raw Proportions'!BM23:BO23)</f>
        <v>9.5581342302510405E-2</v>
      </c>
      <c r="BH23">
        <f>AVERAGE('Raw Proportions'!BN23:BP23)</f>
        <v>0.12253879992261323</v>
      </c>
      <c r="BI23">
        <f>AVERAGE('Raw Proportions'!BO23:BQ23)</f>
        <v>0.15171041257896214</v>
      </c>
      <c r="BJ23">
        <f>AVERAGE('Raw Proportions'!BP23:BR23)</f>
        <v>0.17081504706335568</v>
      </c>
      <c r="BK23">
        <f>AVERAGE('Raw Proportions'!BQ23:BS23)</f>
        <v>0.17383056434681129</v>
      </c>
      <c r="BL23">
        <f>AVERAGE('Raw Proportions'!BR23:BT23)</f>
        <v>0.18873045898123242</v>
      </c>
      <c r="BM23">
        <f>AVERAGE('Raw Proportions'!BS23:BU23)</f>
        <v>0.18448189533421966</v>
      </c>
      <c r="BN23">
        <f>AVERAGE('Raw Proportions'!BV23:BX23)</f>
        <v>0</v>
      </c>
      <c r="BO23">
        <f>AVERAGE('Raw Proportions'!BW23:BY23)</f>
        <v>1.3325950862356662E-4</v>
      </c>
      <c r="BP23">
        <f>AVERAGE('Raw Proportions'!BX23:BZ23)</f>
        <v>3.3008956140828075E-3</v>
      </c>
      <c r="BQ23">
        <f>AVERAGE('Raw Proportions'!BY23:CA23)</f>
        <v>4.6683725061669621E-3</v>
      </c>
      <c r="BR23">
        <f>AVERAGE('Raw Proportions'!BZ23:CB23)</f>
        <v>5.1816524586217822E-3</v>
      </c>
      <c r="BS23">
        <f>AVERAGE('Raw Proportions'!CA23:CC23)</f>
        <v>2.2090493927511136E-3</v>
      </c>
      <c r="BT23">
        <f>AVERAGE('Raw Proportions'!CB23:CD23)</f>
        <v>1.0680126671589404E-3</v>
      </c>
      <c r="BU23">
        <f>AVERAGE('Raw Proportions'!CC23:CE23)</f>
        <v>1.1079442747761105E-2</v>
      </c>
      <c r="BV23">
        <f>AVERAGE('Raw Proportions'!CD23:CF23)</f>
        <v>2.6064722671345467E-2</v>
      </c>
      <c r="BW23">
        <f>AVERAGE('Raw Proportions'!CE23:CG23)</f>
        <v>5.2814081750547109E-2</v>
      </c>
      <c r="BX23">
        <f>AVERAGE('Raw Proportions'!CF23:CH23)</f>
        <v>5.7835668124144479E-2</v>
      </c>
      <c r="BY23">
        <f>AVERAGE('Raw Proportions'!CG23:CI23)</f>
        <v>5.3931696341744627E-2</v>
      </c>
      <c r="BZ23">
        <f>AVERAGE('Raw Proportions'!CH23:CJ23)</f>
        <v>3.7385257595335945E-2</v>
      </c>
      <c r="CA23">
        <f>AVERAGE('Raw Proportions'!CI23:CK23)</f>
        <v>2.9797623653950792E-2</v>
      </c>
      <c r="CB23">
        <f>AVERAGE('Raw Proportions'!CJ23:CL23)</f>
        <v>2.1551999260359191E-2</v>
      </c>
      <c r="CC23">
        <f>AVERAGE('Raw Proportions'!CK23:CM23)</f>
        <v>1.5840801922353581E-2</v>
      </c>
      <c r="CD23">
        <f>AVERAGE('Raw Proportions'!CN23:CP23)</f>
        <v>0</v>
      </c>
      <c r="CE23">
        <f>AVERAGE('Raw Proportions'!CO23:CQ23)</f>
        <v>0</v>
      </c>
      <c r="CF23">
        <f>AVERAGE('Raw Proportions'!CP23:CR23)</f>
        <v>0</v>
      </c>
      <c r="CG23">
        <f>AVERAGE('Raw Proportions'!CQ23:CS23)</f>
        <v>0</v>
      </c>
      <c r="CH23">
        <f>AVERAGE('Raw Proportions'!CR23:CT23)</f>
        <v>0</v>
      </c>
      <c r="CI23">
        <f>AVERAGE('Raw Proportions'!CS23:CU23)</f>
        <v>0</v>
      </c>
      <c r="CJ23">
        <f>AVERAGE('Raw Proportions'!CT23:CV23)</f>
        <v>0</v>
      </c>
      <c r="CK23">
        <f>AVERAGE('Raw Proportions'!CU23:CW23)</f>
        <v>0</v>
      </c>
      <c r="CL23">
        <f>AVERAGE('Raw Proportions'!CV23:CX23)</f>
        <v>0</v>
      </c>
      <c r="CM23">
        <f>AVERAGE('Raw Proportions'!CW23:CY23)</f>
        <v>0</v>
      </c>
      <c r="CN23">
        <f>AVERAGE('Raw Proportions'!CX23:CZ23)</f>
        <v>0</v>
      </c>
      <c r="CO23">
        <f>AVERAGE('Raw Proportions'!CY23:DA23)</f>
        <v>0</v>
      </c>
      <c r="CP23">
        <f>AVERAGE('Raw Proportions'!CZ23:DB23)</f>
        <v>0</v>
      </c>
      <c r="CQ23">
        <f>AVERAGE('Raw Proportions'!DA23:DC23)</f>
        <v>0</v>
      </c>
      <c r="CR23">
        <f>AVERAGE('Raw Proportions'!DB23:DD23)</f>
        <v>0</v>
      </c>
      <c r="CS23">
        <f>AVERAGE('Raw Proportions'!DC23:DE23)</f>
        <v>0</v>
      </c>
      <c r="CT23">
        <f>AVERAGE('Raw Proportions'!DF23:DH23)</f>
        <v>0</v>
      </c>
      <c r="CU23">
        <f>AVERAGE('Raw Proportions'!DG23:DI23)</f>
        <v>1.5323592932654791E-2</v>
      </c>
      <c r="CV23">
        <f>AVERAGE('Raw Proportions'!DH23:DJ23)</f>
        <v>2.9249627108363374E-2</v>
      </c>
      <c r="CW23">
        <f>AVERAGE('Raw Proportions'!DI23:DK23)</f>
        <v>4.6947820218056137E-2</v>
      </c>
      <c r="CX23">
        <f>AVERAGE('Raw Proportions'!DJ23:DL23)</f>
        <v>4.7910946202628778E-2</v>
      </c>
      <c r="CY23">
        <f>AVERAGE('Raw Proportions'!DK23:DM23)</f>
        <v>4.8661142252889977E-2</v>
      </c>
      <c r="CZ23">
        <f>AVERAGE('Raw Proportions'!DL23:DN23)</f>
        <v>4.0219832943681762E-2</v>
      </c>
      <c r="DA23">
        <f>AVERAGE('Raw Proportions'!DM23:DO23)</f>
        <v>3.3548399309822612E-2</v>
      </c>
      <c r="DB23">
        <f>AVERAGE('Raw Proportions'!DN23:DP23)</f>
        <v>3.2470213438544032E-2</v>
      </c>
      <c r="DC23">
        <f>AVERAGE('Raw Proportions'!DO23:DQ23)</f>
        <v>3.5026404037438126E-2</v>
      </c>
      <c r="DD23">
        <f>AVERAGE('Raw Proportions'!DP23:DR23)</f>
        <v>4.4254680880665524E-2</v>
      </c>
      <c r="DE23">
        <f>AVERAGE('Raw Proportions'!DQ23:DS23)</f>
        <v>5.5606413421102167E-2</v>
      </c>
      <c r="DF23">
        <f>AVERAGE('Raw Proportions'!DR23:DT23)</f>
        <v>6.4510457565369647E-2</v>
      </c>
      <c r="DG23">
        <f>AVERAGE('Raw Proportions'!DS23:DU23)</f>
        <v>6.3940993962111947E-2</v>
      </c>
      <c r="DH23">
        <f>AVERAGE('Raw Proportions'!DT23:DV23)</f>
        <v>5.7870095888513273E-2</v>
      </c>
      <c r="DI23">
        <f>AVERAGE('Raw Proportions'!DU23:DW23)</f>
        <v>6.3464342533676804E-2</v>
      </c>
      <c r="DJ23">
        <f>AVERAGE('Raw Proportions'!DX23:DZ23)</f>
        <v>4.9849163560182874E-2</v>
      </c>
      <c r="DK23">
        <f>AVERAGE('Raw Proportions'!DY23:EA23)</f>
        <v>5.6663176045307295E-2</v>
      </c>
      <c r="DL23">
        <f>AVERAGE('Raw Proportions'!DZ23:EB23)</f>
        <v>5.6270467160669517E-2</v>
      </c>
      <c r="DM23">
        <f>AVERAGE('Raw Proportions'!EA23:EC23)</f>
        <v>5.6156323291932077E-2</v>
      </c>
      <c r="DN23">
        <f>AVERAGE('Raw Proportions'!EB23:ED23)</f>
        <v>5.416402721005583E-2</v>
      </c>
      <c r="DO23">
        <f>AVERAGE('Raw Proportions'!EC23:EE23)</f>
        <v>5.4540590929323361E-2</v>
      </c>
      <c r="DP23">
        <f>AVERAGE('Raw Proportions'!ED23:EF23)</f>
        <v>5.4124458915839023E-2</v>
      </c>
      <c r="DQ23">
        <f>AVERAGE('Raw Proportions'!EE23:EG23)</f>
        <v>5.3656627880829554E-2</v>
      </c>
      <c r="DR23">
        <f>AVERAGE('Raw Proportions'!EF23:EH23)</f>
        <v>5.0175871408920568E-2</v>
      </c>
      <c r="DS23">
        <f>AVERAGE('Raw Proportions'!EG23:EI23)</f>
        <v>4.6189203950499615E-2</v>
      </c>
      <c r="DT23">
        <f>AVERAGE('Raw Proportions'!EH23:EJ23)</f>
        <v>4.2583646690022459E-2</v>
      </c>
      <c r="DU23">
        <f>AVERAGE('Raw Proportions'!EI23:EK23)</f>
        <v>4.057469201399596E-2</v>
      </c>
      <c r="DV23">
        <f>AVERAGE('Raw Proportions'!EJ23:EL23)</f>
        <v>3.9232654005947699E-2</v>
      </c>
      <c r="DW23">
        <f>AVERAGE('Raw Proportions'!EK23:EM23)</f>
        <v>3.9525854375500498E-2</v>
      </c>
      <c r="DX23">
        <f>AVERAGE('Raw Proportions'!EL23:EN23)</f>
        <v>3.9770837740643016E-2</v>
      </c>
      <c r="DY23">
        <f>AVERAGE('Raw Proportions'!EM23:EO23)</f>
        <v>4.0490277483079935E-2</v>
      </c>
      <c r="DZ23">
        <f>AVERAGE('Raw Proportions'!EP23:ER23)</f>
        <v>0</v>
      </c>
      <c r="EA23">
        <f>AVERAGE('Raw Proportions'!EQ23:ES23)</f>
        <v>1.4477751126572819E-2</v>
      </c>
      <c r="EB23">
        <f>AVERAGE('Raw Proportions'!ER23:ET23)</f>
        <v>2.9075735453637213E-2</v>
      </c>
      <c r="EC23">
        <f>AVERAGE('Raw Proportions'!ES23:EU23)</f>
        <v>5.1533170395604823E-2</v>
      </c>
      <c r="ED23">
        <f>AVERAGE('Raw Proportions'!ET23:EV23)</f>
        <v>6.124417403484219E-2</v>
      </c>
      <c r="EE23">
        <f>AVERAGE('Raw Proportions'!EU23:EW23)</f>
        <v>7.1770876164565761E-2</v>
      </c>
      <c r="EF23">
        <f>AVERAGE('Raw Proportions'!EV23:EX23)</f>
        <v>7.7505479143761671E-2</v>
      </c>
      <c r="EG23">
        <f>AVERAGE('Raw Proportions'!EW23:EY23)</f>
        <v>8.078576844747723E-2</v>
      </c>
      <c r="EH23">
        <f>AVERAGE('Raw Proportions'!EX23:EZ23)</f>
        <v>8.1647128811333611E-2</v>
      </c>
      <c r="EI23">
        <f>AVERAGE('Raw Proportions'!EY23:FA23)</f>
        <v>7.9452394834440387E-2</v>
      </c>
      <c r="EJ23">
        <f>AVERAGE('Raw Proportions'!EZ23:FB23)</f>
        <v>7.6048699629124805E-2</v>
      </c>
      <c r="EK23">
        <f>AVERAGE('Raw Proportions'!FA23:FC23)</f>
        <v>7.8844283555345798E-2</v>
      </c>
      <c r="EL23">
        <f>AVERAGE('Raw Proportions'!FB23:FD23)</f>
        <v>8.2232446818410299E-2</v>
      </c>
      <c r="EM23">
        <f>AVERAGE('Raw Proportions'!FC23:FE23)</f>
        <v>8.8830240770836885E-2</v>
      </c>
      <c r="EN23">
        <f>AVERAGE('Raw Proportions'!FD23:FF23)</f>
        <v>9.205760088052245E-2</v>
      </c>
      <c r="EO23">
        <f>AVERAGE('Raw Proportions'!FE23:FG23)</f>
        <v>9.7317381929282465E-2</v>
      </c>
      <c r="EP23">
        <f>AVERAGE('Raw Proportions'!FH23:FJ23)</f>
        <v>3.3214177097828222E-2</v>
      </c>
      <c r="EQ23">
        <f>AVERAGE('Raw Proportions'!FI23:FK23)</f>
        <v>4.0552969673242567E-2</v>
      </c>
      <c r="ER23">
        <f>AVERAGE('Raw Proportions'!FJ23:FL23)</f>
        <v>4.5796943673285684E-2</v>
      </c>
      <c r="ES23">
        <f>AVERAGE('Raw Proportions'!FK23:FM23)</f>
        <v>4.5858133163860726E-2</v>
      </c>
      <c r="ET23">
        <f>AVERAGE('Raw Proportions'!FL23:FN23)</f>
        <v>3.7049905549455954E-2</v>
      </c>
      <c r="EU23">
        <f>AVERAGE('Raw Proportions'!FM23:FO23)</f>
        <v>2.5953057622044858E-2</v>
      </c>
      <c r="EV23">
        <f>AVERAGE('Raw Proportions'!FN23:FP23)</f>
        <v>1.9847986136558277E-2</v>
      </c>
      <c r="EW23">
        <f>AVERAGE('Raw Proportions'!FO23:FQ23)</f>
        <v>2.076247330542632E-2</v>
      </c>
      <c r="EX23">
        <f>AVERAGE('Raw Proportions'!FP23:FR23)</f>
        <v>2.5537664906183127E-2</v>
      </c>
      <c r="EY23">
        <f>AVERAGE('Raw Proportions'!FQ23:FS23)</f>
        <v>2.6262706616189482E-2</v>
      </c>
      <c r="EZ23">
        <f>AVERAGE('Raw Proportions'!FR23:FT23)</f>
        <v>2.4643579360341533E-2</v>
      </c>
      <c r="FA23">
        <f>AVERAGE('Raw Proportions'!FS23:FU23)</f>
        <v>2.1277530240606263E-2</v>
      </c>
      <c r="FB23">
        <f>AVERAGE('Raw Proportions'!FT23:FV23)</f>
        <v>1.6160049442205188E-2</v>
      </c>
      <c r="FC23">
        <f>AVERAGE('Raw Proportions'!FU23:FW23)</f>
        <v>1.1441338019570944E-2</v>
      </c>
      <c r="FD23">
        <f>AVERAGE('Raw Proportions'!FV23:FX23)</f>
        <v>7.4426327457823857E-3</v>
      </c>
      <c r="FE23">
        <f>AVERAGE('Raw Proportions'!FW23:FY23)</f>
        <v>5.7565371454996088E-3</v>
      </c>
    </row>
    <row r="24" spans="1:161" x14ac:dyDescent="0.2">
      <c r="A24" t="str">
        <f>'1997_totals_newvars'!A24</f>
        <v>MICHIGAN</v>
      </c>
      <c r="B24">
        <f>AVERAGE('Raw Proportions'!B24:D24)</f>
        <v>6.4653800416178478E-2</v>
      </c>
      <c r="C24">
        <f>AVERAGE('Raw Proportions'!C24:E24)</f>
        <v>5.0550562903942754E-2</v>
      </c>
      <c r="D24">
        <f>AVERAGE('Raw Proportions'!D24:F24)</f>
        <v>7.6541966956638383E-2</v>
      </c>
      <c r="E24">
        <f>AVERAGE('Raw Proportions'!E24:G24)</f>
        <v>9.1911134274954676E-2</v>
      </c>
      <c r="F24">
        <f>AVERAGE('Raw Proportions'!F24:H24)</f>
        <v>0.10333054232889617</v>
      </c>
      <c r="G24">
        <f>AVERAGE('Raw Proportions'!G24:I24)</f>
        <v>8.1465569825546036E-2</v>
      </c>
      <c r="H24">
        <f>AVERAGE('Raw Proportions'!H24:J24)</f>
        <v>7.2813226506687423E-2</v>
      </c>
      <c r="I24">
        <f>AVERAGE('Raw Proportions'!I24:K24)</f>
        <v>7.2108495508768841E-2</v>
      </c>
      <c r="J24">
        <f>AVERAGE('Raw Proportions'!J24:L24)</f>
        <v>7.5584846381291718E-2</v>
      </c>
      <c r="K24">
        <f>AVERAGE('Raw Proportions'!K24:M24)</f>
        <v>7.6814150675031945E-2</v>
      </c>
      <c r="L24">
        <f>AVERAGE('Raw Proportions'!L24:N24)</f>
        <v>7.8879111911273392E-2</v>
      </c>
      <c r="M24">
        <f>AVERAGE('Raw Proportions'!M24:O24)</f>
        <v>7.5988798491522139E-2</v>
      </c>
      <c r="N24">
        <f>AVERAGE('Raw Proportions'!N24:P24)</f>
        <v>7.9755714848337309E-2</v>
      </c>
      <c r="O24">
        <f>AVERAGE('Raw Proportions'!O24:Q24)</f>
        <v>8.6161018184555294E-2</v>
      </c>
      <c r="P24">
        <f>AVERAGE('Raw Proportions'!P24:R24)</f>
        <v>0.10516282082336099</v>
      </c>
      <c r="Q24">
        <f>AVERAGE('Raw Proportions'!Q24:S24)</f>
        <v>0.1150125505370428</v>
      </c>
      <c r="R24">
        <f>AVERAGE('Raw Proportions'!T24:V24)</f>
        <v>0.46656396237964565</v>
      </c>
      <c r="S24">
        <f>AVERAGE('Raw Proportions'!U24:W24)</f>
        <v>0.35864379676921893</v>
      </c>
      <c r="T24">
        <f>AVERAGE('Raw Proportions'!V24:X24)</f>
        <v>0.2925415068868209</v>
      </c>
      <c r="U24">
        <f>AVERAGE('Raw Proportions'!W24:Y24)</f>
        <v>0.26454544602505914</v>
      </c>
      <c r="V24">
        <f>AVERAGE('Raw Proportions'!X24:Z24)</f>
        <v>0.275422991820993</v>
      </c>
      <c r="W24">
        <f>AVERAGE('Raw Proportions'!Y24:AA24)</f>
        <v>0.29214160753525642</v>
      </c>
      <c r="X24">
        <f>AVERAGE('Raw Proportions'!Z24:AB24)</f>
        <v>0.30987194910182697</v>
      </c>
      <c r="Y24">
        <f>AVERAGE('Raw Proportions'!AA24:AC24)</f>
        <v>0.30520558152822846</v>
      </c>
      <c r="Z24">
        <f>AVERAGE('Raw Proportions'!AB24:AD24)</f>
        <v>0.29955790720754949</v>
      </c>
      <c r="AA24">
        <f>AVERAGE('Raw Proportions'!AC24:AE24)</f>
        <v>0.27828837932741679</v>
      </c>
      <c r="AB24">
        <f>AVERAGE('Raw Proportions'!AD24:AF24)</f>
        <v>0.24694819093726381</v>
      </c>
      <c r="AC24">
        <f>AVERAGE('Raw Proportions'!AE24:AG24)</f>
        <v>0.25272594791856851</v>
      </c>
      <c r="AD24">
        <f>AVERAGE('Raw Proportions'!AF24:AH24)</f>
        <v>0.21481189195438485</v>
      </c>
      <c r="AE24">
        <f>AVERAGE('Raw Proportions'!AG24:AI24)</f>
        <v>0.19805133106398512</v>
      </c>
      <c r="AF24">
        <f>AVERAGE('Raw Proportions'!AH24:AJ24)</f>
        <v>0.14395400992244148</v>
      </c>
      <c r="AG24">
        <f>AVERAGE('Raw Proportions'!AI24:AK24)</f>
        <v>0.14136974631292079</v>
      </c>
      <c r="AH24">
        <f>AVERAGE('Raw Proportions'!AL24:AN24)</f>
        <v>0.22246181191536799</v>
      </c>
      <c r="AI24">
        <f>AVERAGE('Raw Proportions'!AM24:AO24)</f>
        <v>0.29221531459319394</v>
      </c>
      <c r="AJ24">
        <f>AVERAGE('Raw Proportions'!AN24:AP24)</f>
        <v>0.30217447240949102</v>
      </c>
      <c r="AK24">
        <f>AVERAGE('Raw Proportions'!AO24:AQ24)</f>
        <v>0.2826419591147093</v>
      </c>
      <c r="AL24">
        <f>AVERAGE('Raw Proportions'!AP24:AR24)</f>
        <v>0.26430387304903991</v>
      </c>
      <c r="AM24">
        <f>AVERAGE('Raw Proportions'!AQ24:AS24)</f>
        <v>0.2621112360637245</v>
      </c>
      <c r="AN24">
        <f>AVERAGE('Raw Proportions'!AR24:AT24)</f>
        <v>0.25852791376644213</v>
      </c>
      <c r="AO24">
        <f>AVERAGE('Raw Proportions'!AS24:AU24)</f>
        <v>0.25117915366343885</v>
      </c>
      <c r="AP24">
        <f>AVERAGE('Raw Proportions'!AT24:AV24)</f>
        <v>0.23300814314629706</v>
      </c>
      <c r="AQ24">
        <f>AVERAGE('Raw Proportions'!AU24:AW24)</f>
        <v>0.20344108953583515</v>
      </c>
      <c r="AR24">
        <f>AVERAGE('Raw Proportions'!AV24:AX24)</f>
        <v>0.16388818700781582</v>
      </c>
      <c r="AS24">
        <f>AVERAGE('Raw Proportions'!AW24:AY24)</f>
        <v>0.10920090141485195</v>
      </c>
      <c r="AT24">
        <f>AVERAGE('Raw Proportions'!AX24:AZ24)</f>
        <v>5.7855566078136383E-2</v>
      </c>
      <c r="AU24">
        <f>AVERAGE('Raw Proportions'!AY24:BA24)</f>
        <v>2.6228437630783044E-2</v>
      </c>
      <c r="AV24">
        <f>AVERAGE('Raw Proportions'!AZ24:BB24)</f>
        <v>1.6709847074927578E-2</v>
      </c>
      <c r="AW24">
        <f>AVERAGE('Raw Proportions'!BA24:BC24)</f>
        <v>1.6661693934554626E-2</v>
      </c>
      <c r="AX24">
        <f>AVERAGE('Raw Proportions'!BD24:BF24)</f>
        <v>7.6896885510852844E-2</v>
      </c>
      <c r="AY24">
        <f>AVERAGE('Raw Proportions'!BE24:BG24)</f>
        <v>7.730196159126991E-2</v>
      </c>
      <c r="AZ24">
        <f>AVERAGE('Raw Proportions'!BF24:BH24)</f>
        <v>9.0193143439258841E-2</v>
      </c>
      <c r="BA24">
        <f>AVERAGE('Raw Proportions'!BG24:BI24)</f>
        <v>0.12196916104106688</v>
      </c>
      <c r="BB24">
        <f>AVERAGE('Raw Proportions'!BH24:BJ24)</f>
        <v>0.14238832096353146</v>
      </c>
      <c r="BC24">
        <f>AVERAGE('Raw Proportions'!BI24:BK24)</f>
        <v>0.12728177220233142</v>
      </c>
      <c r="BD24">
        <f>AVERAGE('Raw Proportions'!BJ24:BL24)</f>
        <v>0.11808147583662187</v>
      </c>
      <c r="BE24">
        <f>AVERAGE('Raw Proportions'!BK24:BM24)</f>
        <v>0.12022469089617811</v>
      </c>
      <c r="BF24">
        <f>AVERAGE('Raw Proportions'!BL24:BN24)</f>
        <v>0.13658228120454366</v>
      </c>
      <c r="BG24">
        <f>AVERAGE('Raw Proportions'!BM24:BO24)</f>
        <v>0.12188585365241229</v>
      </c>
      <c r="BH24">
        <f>AVERAGE('Raw Proportions'!BN24:BP24)</f>
        <v>0.1065658170561563</v>
      </c>
      <c r="BI24">
        <f>AVERAGE('Raw Proportions'!BO24:BQ24)</f>
        <v>8.7193917625425152E-2</v>
      </c>
      <c r="BJ24">
        <f>AVERAGE('Raw Proportions'!BP24:BR24)</f>
        <v>0.10396467093920599</v>
      </c>
      <c r="BK24">
        <f>AVERAGE('Raw Proportions'!BQ24:BS24)</f>
        <v>0.12169162759010915</v>
      </c>
      <c r="BL24">
        <f>AVERAGE('Raw Proportions'!BR24:BT24)</f>
        <v>0.14427979682531575</v>
      </c>
      <c r="BM24">
        <f>AVERAGE('Raw Proportions'!BS24:BU24)</f>
        <v>0.14941432333379909</v>
      </c>
      <c r="BN24">
        <f>AVERAGE('Raw Proportions'!BV24:BX24)</f>
        <v>0</v>
      </c>
      <c r="BO24">
        <f>AVERAGE('Raw Proportions'!BW24:BY24)</f>
        <v>1.4834960820290273E-2</v>
      </c>
      <c r="BP24">
        <f>AVERAGE('Raw Proportions'!BX24:BZ24)</f>
        <v>2.65893265103101E-2</v>
      </c>
      <c r="BQ24">
        <f>AVERAGE('Raw Proportions'!BY24:CA24)</f>
        <v>5.3782371800996577E-2</v>
      </c>
      <c r="BR24">
        <f>AVERAGE('Raw Proportions'!BZ24:CB24)</f>
        <v>7.1350268161164243E-2</v>
      </c>
      <c r="BS24">
        <f>AVERAGE('Raw Proportions'!CA24:CC24)</f>
        <v>0.1060574250988439</v>
      </c>
      <c r="BT24">
        <f>AVERAGE('Raw Proportions'!CB24:CD24)</f>
        <v>0.10407329902241781</v>
      </c>
      <c r="BU24">
        <f>AVERAGE('Raw Proportions'!CC24:CE24)</f>
        <v>9.6938798760044367E-2</v>
      </c>
      <c r="BV24">
        <f>AVERAGE('Raw Proportions'!CD24:CF24)</f>
        <v>8.5244677363034468E-2</v>
      </c>
      <c r="BW24">
        <f>AVERAGE('Raw Proportions'!CE24:CG24)</f>
        <v>0.14047013166043673</v>
      </c>
      <c r="BX24">
        <f>AVERAGE('Raw Proportions'!CF24:CH24)</f>
        <v>0.20041279066547166</v>
      </c>
      <c r="BY24">
        <f>AVERAGE('Raw Proportions'!CG24:CI24)</f>
        <v>0.2333123844810889</v>
      </c>
      <c r="BZ24">
        <f>AVERAGE('Raw Proportions'!CH24:CJ24)</f>
        <v>0.24904547921499706</v>
      </c>
      <c r="CA24">
        <f>AVERAGE('Raw Proportions'!CI24:CK24)</f>
        <v>0.25147030290500383</v>
      </c>
      <c r="CB24">
        <f>AVERAGE('Raw Proportions'!CJ24:CL24)</f>
        <v>0.27983309718634092</v>
      </c>
      <c r="CC24">
        <f>AVERAGE('Raw Proportions'!CK24:CM24)</f>
        <v>0.30311890136391639</v>
      </c>
      <c r="CD24">
        <f>AVERAGE('Raw Proportions'!CN24:CP24)</f>
        <v>7.9472506728619687E-3</v>
      </c>
      <c r="CE24">
        <f>AVERAGE('Raw Proportions'!CO24:CQ24)</f>
        <v>2.0120955679498828E-2</v>
      </c>
      <c r="CF24">
        <f>AVERAGE('Raw Proportions'!CP24:CR24)</f>
        <v>2.641971386363506E-2</v>
      </c>
      <c r="CG24">
        <f>AVERAGE('Raw Proportions'!CQ24:CS24)</f>
        <v>2.5530986427025972E-2</v>
      </c>
      <c r="CH24">
        <f>AVERAGE('Raw Proportions'!CR24:CT24)</f>
        <v>2.9057111246061123E-2</v>
      </c>
      <c r="CI24">
        <f>AVERAGE('Raw Proportions'!CS24:CU24)</f>
        <v>4.0589247229822989E-2</v>
      </c>
      <c r="CJ24">
        <f>AVERAGE('Raw Proportions'!CT24:CV24)</f>
        <v>5.5060993829686239E-2</v>
      </c>
      <c r="CK24">
        <f>AVERAGE('Raw Proportions'!CU24:CW24)</f>
        <v>5.6409707811805453E-2</v>
      </c>
      <c r="CL24">
        <f>AVERAGE('Raw Proportions'!CV24:CX24)</f>
        <v>5.5437063908888612E-2</v>
      </c>
      <c r="CM24">
        <f>AVERAGE('Raw Proportions'!CW24:CY24)</f>
        <v>5.5185560591320716E-2</v>
      </c>
      <c r="CN24">
        <f>AVERAGE('Raw Proportions'!CX24:CZ24)</f>
        <v>5.7220998083728103E-2</v>
      </c>
      <c r="CO24">
        <f>AVERAGE('Raw Proportions'!CY24:DA24)</f>
        <v>5.6802528925752625E-2</v>
      </c>
      <c r="CP24">
        <f>AVERAGE('Raw Proportions'!CZ24:DB24)</f>
        <v>5.5930313250353914E-2</v>
      </c>
      <c r="CQ24">
        <f>AVERAGE('Raw Proportions'!DA24:DC24)</f>
        <v>5.5136496570079907E-2</v>
      </c>
      <c r="CR24">
        <f>AVERAGE('Raw Proportions'!DB24:DD24)</f>
        <v>6.1133935567302712E-2</v>
      </c>
      <c r="CS24">
        <f>AVERAGE('Raw Proportions'!DC24:DE24)</f>
        <v>5.330792812786328E-2</v>
      </c>
      <c r="CT24">
        <f>AVERAGE('Raw Proportions'!DF24:DH24)</f>
        <v>0</v>
      </c>
      <c r="CU24">
        <f>AVERAGE('Raw Proportions'!DG24:DI24)</f>
        <v>0</v>
      </c>
      <c r="CV24">
        <f>AVERAGE('Raw Proportions'!DH24:DJ24)</f>
        <v>0</v>
      </c>
      <c r="CW24">
        <f>AVERAGE('Raw Proportions'!DI24:DK24)</f>
        <v>0</v>
      </c>
      <c r="CX24">
        <f>AVERAGE('Raw Proportions'!DJ24:DL24)</f>
        <v>4.6151228810309029E-3</v>
      </c>
      <c r="CY24">
        <f>AVERAGE('Raw Proportions'!DK24:DM24)</f>
        <v>1.0484086208523058E-2</v>
      </c>
      <c r="CZ24">
        <f>AVERAGE('Raw Proportions'!DL24:DN24)</f>
        <v>1.0496430627270834E-2</v>
      </c>
      <c r="DA24">
        <f>AVERAGE('Raw Proportions'!DM24:DO24)</f>
        <v>5.8933069629291852E-3</v>
      </c>
      <c r="DB24">
        <f>AVERAGE('Raw Proportions'!DN24:DP24)</f>
        <v>2.3338800320273812E-3</v>
      </c>
      <c r="DC24">
        <f>AVERAGE('Raw Proportions'!DO24:DQ24)</f>
        <v>5.0537722342499187E-3</v>
      </c>
      <c r="DD24">
        <f>AVERAGE('Raw Proportions'!DP24:DR24)</f>
        <v>1.213919299572256E-2</v>
      </c>
      <c r="DE24">
        <f>AVERAGE('Raw Proportions'!DQ24:DS24)</f>
        <v>1.9315775705944838E-2</v>
      </c>
      <c r="DF24">
        <f>AVERAGE('Raw Proportions'!DR24:DT24)</f>
        <v>2.4604973061396539E-2</v>
      </c>
      <c r="DG24">
        <f>AVERAGE('Raw Proportions'!DS24:DU24)</f>
        <v>1.8462148464427959E-2</v>
      </c>
      <c r="DH24">
        <f>AVERAGE('Raw Proportions'!DT24:DV24)</f>
        <v>2.8632786379055645E-2</v>
      </c>
      <c r="DI24">
        <f>AVERAGE('Raw Proportions'!DU24:DW24)</f>
        <v>4.1118026919138191E-2</v>
      </c>
      <c r="DJ24">
        <f>AVERAGE('Raw Proportions'!DX24:DZ24)</f>
        <v>6.3487252983883566E-2</v>
      </c>
      <c r="DK24">
        <f>AVERAGE('Raw Proportions'!DY24:EA24)</f>
        <v>6.1975154111815027E-2</v>
      </c>
      <c r="DL24">
        <f>AVERAGE('Raw Proportions'!DZ24:EB24)</f>
        <v>4.6352562703433381E-2</v>
      </c>
      <c r="DM24">
        <f>AVERAGE('Raw Proportions'!EA24:EC24)</f>
        <v>3.1458463521968717E-2</v>
      </c>
      <c r="DN24">
        <f>AVERAGE('Raw Proportions'!EB24:ED24)</f>
        <v>1.7298996599315202E-2</v>
      </c>
      <c r="DO24">
        <f>AVERAGE('Raw Proportions'!EC24:EE24)</f>
        <v>1.9368408070015965E-2</v>
      </c>
      <c r="DP24">
        <f>AVERAGE('Raw Proportions'!ED24:EF24)</f>
        <v>2.3189041139082822E-2</v>
      </c>
      <c r="DQ24">
        <f>AVERAGE('Raw Proportions'!EE24:EG24)</f>
        <v>3.4020126013944822E-2</v>
      </c>
      <c r="DR24">
        <f>AVERAGE('Raw Proportions'!EF24:EH24)</f>
        <v>4.4179213688465217E-2</v>
      </c>
      <c r="DS24">
        <f>AVERAGE('Raw Proportions'!EG24:EI24)</f>
        <v>5.0274338725556346E-2</v>
      </c>
      <c r="DT24">
        <f>AVERAGE('Raw Proportions'!EH24:EJ24)</f>
        <v>5.0094582109440587E-2</v>
      </c>
      <c r="DU24">
        <f>AVERAGE('Raw Proportions'!EI24:EK24)</f>
        <v>4.7587530064434912E-2</v>
      </c>
      <c r="DV24">
        <f>AVERAGE('Raw Proportions'!EJ24:EL24)</f>
        <v>4.842551101579947E-2</v>
      </c>
      <c r="DW24">
        <f>AVERAGE('Raw Proportions'!EK24:EM24)</f>
        <v>4.8605280478860667E-2</v>
      </c>
      <c r="DX24">
        <f>AVERAGE('Raw Proportions'!EL24:EN24)</f>
        <v>5.2169164422560095E-2</v>
      </c>
      <c r="DY24">
        <f>AVERAGE('Raw Proportions'!EM24:EO24)</f>
        <v>5.2914153246056694E-2</v>
      </c>
      <c r="DZ24">
        <f>AVERAGE('Raw Proportions'!EP24:ER24)</f>
        <v>3.1133688689068133E-3</v>
      </c>
      <c r="EA24">
        <f>AVERAGE('Raw Proportions'!EQ24:ES24)</f>
        <v>9.7612061372783342E-3</v>
      </c>
      <c r="EB24">
        <f>AVERAGE('Raw Proportions'!ER24:ET24)</f>
        <v>1.6781475060052255E-2</v>
      </c>
      <c r="EC24">
        <f>AVERAGE('Raw Proportions'!ES24:EU24)</f>
        <v>2.8093038943493489E-2</v>
      </c>
      <c r="ED24">
        <f>AVERAGE('Raw Proportions'!ET24:EV24)</f>
        <v>2.1445201675121966E-2</v>
      </c>
      <c r="EE24">
        <f>AVERAGE('Raw Proportions'!EU24:EW24)</f>
        <v>1.4424932752348045E-2</v>
      </c>
      <c r="EF24">
        <f>AVERAGE('Raw Proportions'!EV24:EX24)</f>
        <v>0</v>
      </c>
      <c r="EG24">
        <f>AVERAGE('Raw Proportions'!EW24:EY24)</f>
        <v>0</v>
      </c>
      <c r="EH24">
        <f>AVERAGE('Raw Proportions'!EX24:EZ24)</f>
        <v>0</v>
      </c>
      <c r="EI24">
        <f>AVERAGE('Raw Proportions'!EY24:FA24)</f>
        <v>0</v>
      </c>
      <c r="EJ24">
        <f>AVERAGE('Raw Proportions'!EZ24:FB24)</f>
        <v>1.4858193427482574E-2</v>
      </c>
      <c r="EK24">
        <f>AVERAGE('Raw Proportions'!FA24:FC24)</f>
        <v>5.2986432275603103E-2</v>
      </c>
      <c r="EL24">
        <f>AVERAGE('Raw Proportions'!FB24:FD24)</f>
        <v>0.10294912784357295</v>
      </c>
      <c r="EM24">
        <f>AVERAGE('Raw Proportions'!FC24:FE24)</f>
        <v>0.13807880060791225</v>
      </c>
      <c r="EN24">
        <f>AVERAGE('Raw Proportions'!FD24:FF24)</f>
        <v>0.11168758576501482</v>
      </c>
      <c r="EO24">
        <f>AVERAGE('Raw Proportions'!FE24:FG24)</f>
        <v>7.3243165474317376E-2</v>
      </c>
      <c r="EP24">
        <f>AVERAGE('Raw Proportions'!FH24:FJ24)</f>
        <v>9.4875667252302731E-2</v>
      </c>
      <c r="EQ24">
        <f>AVERAGE('Raw Proportions'!FI24:FK24)</f>
        <v>0.11459608739349196</v>
      </c>
      <c r="ER24">
        <f>AVERAGE('Raw Proportions'!FJ24:FL24)</f>
        <v>0.12240583217036009</v>
      </c>
      <c r="ES24">
        <f>AVERAGE('Raw Proportions'!FK24:FM24)</f>
        <v>0.10006743885072528</v>
      </c>
      <c r="ET24">
        <f>AVERAGE('Raw Proportions'!FL24:FN24)</f>
        <v>7.0787571274846056E-2</v>
      </c>
      <c r="EU24">
        <f>AVERAGE('Raw Proportions'!FM24:FO24)</f>
        <v>4.6075715013587794E-2</v>
      </c>
      <c r="EV24">
        <f>AVERAGE('Raw Proportions'!FN24:FP24)</f>
        <v>4.7885670169963888E-2</v>
      </c>
      <c r="EW24">
        <f>AVERAGE('Raw Proportions'!FO24:FQ24)</f>
        <v>5.8020138854661917E-2</v>
      </c>
      <c r="EX24">
        <f>AVERAGE('Raw Proportions'!FP24:FR24)</f>
        <v>6.807198706790242E-2</v>
      </c>
      <c r="EY24">
        <f>AVERAGE('Raw Proportions'!FQ24:FS24)</f>
        <v>6.8586723597740137E-2</v>
      </c>
      <c r="EZ24">
        <f>AVERAGE('Raw Proportions'!FR24:FT24)</f>
        <v>6.8992935805645236E-2</v>
      </c>
      <c r="FA24">
        <f>AVERAGE('Raw Proportions'!FS24:FU24)</f>
        <v>6.488578309680787E-2</v>
      </c>
      <c r="FB24">
        <f>AVERAGE('Raw Proportions'!FT24:FV24)</f>
        <v>6.2656751793815565E-2</v>
      </c>
      <c r="FC24">
        <f>AVERAGE('Raw Proportions'!FU24:FW24)</f>
        <v>5.6114556504282792E-2</v>
      </c>
      <c r="FD24">
        <f>AVERAGE('Raw Proportions'!FV24:FX24)</f>
        <v>5.6436956033679986E-2</v>
      </c>
      <c r="FE24">
        <f>AVERAGE('Raw Proportions'!FW24:FY24)</f>
        <v>5.383951075039075E-2</v>
      </c>
    </row>
    <row r="25" spans="1:161" x14ac:dyDescent="0.2">
      <c r="A25" t="str">
        <f>'1997_totals_newvars'!A25</f>
        <v>MINNESOTA</v>
      </c>
      <c r="B25">
        <f>AVERAGE('Raw Proportions'!B25:D25)</f>
        <v>0.1314575119054191</v>
      </c>
      <c r="C25">
        <f>AVERAGE('Raw Proportions'!C25:E25)</f>
        <v>0.11571681390646986</v>
      </c>
      <c r="D25">
        <f>AVERAGE('Raw Proportions'!D25:F25)</f>
        <v>9.7930078711130297E-2</v>
      </c>
      <c r="E25">
        <f>AVERAGE('Raw Proportions'!E25:G25)</f>
        <v>0.10539125635182323</v>
      </c>
      <c r="F25">
        <f>AVERAGE('Raw Proportions'!F25:H25)</f>
        <v>0.10874334189383394</v>
      </c>
      <c r="G25">
        <f>AVERAGE('Raw Proportions'!G25:I25)</f>
        <v>0.11195777260685726</v>
      </c>
      <c r="H25">
        <f>AVERAGE('Raw Proportions'!H25:J25)</f>
        <v>0.10883624188660575</v>
      </c>
      <c r="I25">
        <f>AVERAGE('Raw Proportions'!I25:K25)</f>
        <v>0.10369742000399906</v>
      </c>
      <c r="J25">
        <f>AVERAGE('Raw Proportions'!J25:L25)</f>
        <v>0.10295016003130751</v>
      </c>
      <c r="K25">
        <f>AVERAGE('Raw Proportions'!K25:M25)</f>
        <v>9.0521641380028869E-2</v>
      </c>
      <c r="L25">
        <f>AVERAGE('Raw Proportions'!L25:N25)</f>
        <v>8.8669033211657963E-2</v>
      </c>
      <c r="M25">
        <f>AVERAGE('Raw Proportions'!M25:O25)</f>
        <v>8.3131699477736951E-2</v>
      </c>
      <c r="N25">
        <f>AVERAGE('Raw Proportions'!N25:P25)</f>
        <v>9.0474462191789382E-2</v>
      </c>
      <c r="O25">
        <f>AVERAGE('Raw Proportions'!O25:Q25)</f>
        <v>8.8541143057530802E-2</v>
      </c>
      <c r="P25">
        <f>AVERAGE('Raw Proportions'!P25:R25)</f>
        <v>9.4573404320349497E-2</v>
      </c>
      <c r="Q25">
        <f>AVERAGE('Raw Proportions'!Q25:S25)</f>
        <v>9.1480826978445798E-2</v>
      </c>
      <c r="R25">
        <f>AVERAGE('Raw Proportions'!T25:V25)</f>
        <v>0.6604295581402968</v>
      </c>
      <c r="S25">
        <f>AVERAGE('Raw Proportions'!U25:W25)</f>
        <v>0.54792970104811012</v>
      </c>
      <c r="T25">
        <f>AVERAGE('Raw Proportions'!V25:X25)</f>
        <v>0.44316288701865653</v>
      </c>
      <c r="U25">
        <f>AVERAGE('Raw Proportions'!W25:Y25)</f>
        <v>0.40494695189441138</v>
      </c>
      <c r="V25">
        <f>AVERAGE('Raw Proportions'!X25:Z25)</f>
        <v>0.37159404030767479</v>
      </c>
      <c r="W25">
        <f>AVERAGE('Raw Proportions'!Y25:AA25)</f>
        <v>0.37259122370446018</v>
      </c>
      <c r="X25">
        <f>AVERAGE('Raw Proportions'!Z25:AB25)</f>
        <v>0.36146219099126736</v>
      </c>
      <c r="Y25">
        <f>AVERAGE('Raw Proportions'!AA25:AC25)</f>
        <v>0.32900974861203963</v>
      </c>
      <c r="Z25">
        <f>AVERAGE('Raw Proportions'!AB25:AD25)</f>
        <v>0.28006220010126476</v>
      </c>
      <c r="AA25">
        <f>AVERAGE('Raw Proportions'!AC25:AE25)</f>
        <v>0.21947007884080372</v>
      </c>
      <c r="AB25">
        <f>AVERAGE('Raw Proportions'!AD25:AF25)</f>
        <v>0.18690960908925705</v>
      </c>
      <c r="AC25">
        <f>AVERAGE('Raw Proportions'!AE25:AG25)</f>
        <v>0.16705673908589536</v>
      </c>
      <c r="AD25">
        <f>AVERAGE('Raw Proportions'!AF25:AH25)</f>
        <v>0.18281254525270607</v>
      </c>
      <c r="AE25">
        <f>AVERAGE('Raw Proportions'!AG25:AI25)</f>
        <v>0.18306660512117212</v>
      </c>
      <c r="AF25">
        <f>AVERAGE('Raw Proportions'!AH25:AJ25)</f>
        <v>0.19430308774397639</v>
      </c>
      <c r="AG25">
        <f>AVERAGE('Raw Proportions'!AI25:AK25)</f>
        <v>0.18082656281154189</v>
      </c>
      <c r="AH25">
        <f>AVERAGE('Raw Proportions'!AL25:AN25)</f>
        <v>0.10346782136083388</v>
      </c>
      <c r="AI25">
        <f>AVERAGE('Raw Proportions'!AM25:AO25)</f>
        <v>0.16133557457483441</v>
      </c>
      <c r="AJ25">
        <f>AVERAGE('Raw Proportions'!AN25:AP25)</f>
        <v>0.19521051183426116</v>
      </c>
      <c r="AK25">
        <f>AVERAGE('Raw Proportions'!AO25:AQ25)</f>
        <v>0.18520431963202288</v>
      </c>
      <c r="AL25">
        <f>AVERAGE('Raw Proportions'!AP25:AR25)</f>
        <v>0.19780278413528971</v>
      </c>
      <c r="AM25">
        <f>AVERAGE('Raw Proportions'!AQ25:AS25)</f>
        <v>0.21132584321430317</v>
      </c>
      <c r="AN25">
        <f>AVERAGE('Raw Proportions'!AR25:AT25)</f>
        <v>0.20007523669166127</v>
      </c>
      <c r="AO25">
        <f>AVERAGE('Raw Proportions'!AS25:AU25)</f>
        <v>0.19865096094963711</v>
      </c>
      <c r="AP25">
        <f>AVERAGE('Raw Proportions'!AT25:AV25)</f>
        <v>0.19052968197986173</v>
      </c>
      <c r="AQ25">
        <f>AVERAGE('Raw Proportions'!AU25:AW25)</f>
        <v>0.2082279302127579</v>
      </c>
      <c r="AR25">
        <f>AVERAGE('Raw Proportions'!AV25:AX25)</f>
        <v>0.2089267696415614</v>
      </c>
      <c r="AS25">
        <f>AVERAGE('Raw Proportions'!AW25:AY25)</f>
        <v>0.21428255381083003</v>
      </c>
      <c r="AT25">
        <f>AVERAGE('Raw Proportions'!AX25:AZ25)</f>
        <v>0.20060344139226383</v>
      </c>
      <c r="AU25">
        <f>AVERAGE('Raw Proportions'!AY25:BA25)</f>
        <v>0.20614433903615045</v>
      </c>
      <c r="AV25">
        <f>AVERAGE('Raw Proportions'!AZ25:BB25)</f>
        <v>0.17628125593585911</v>
      </c>
      <c r="AW25">
        <f>AVERAGE('Raw Proportions'!BA25:BC25)</f>
        <v>0.20909238179945419</v>
      </c>
      <c r="AX25">
        <f>AVERAGE('Raw Proportions'!BD25:BF25)</f>
        <v>2.3227302997649702E-4</v>
      </c>
      <c r="AY25">
        <f>AVERAGE('Raw Proportions'!BE25:BG25)</f>
        <v>6.9625252416099842E-4</v>
      </c>
      <c r="AZ25">
        <f>AVERAGE('Raw Proportions'!BF25:BH25)</f>
        <v>1.0886844626485264E-3</v>
      </c>
      <c r="BA25">
        <f>AVERAGE('Raw Proportions'!BG25:BI25)</f>
        <v>1.0462277096643073E-2</v>
      </c>
      <c r="BB25">
        <f>AVERAGE('Raw Proportions'!BH25:BJ25)</f>
        <v>1.4775886408662233E-2</v>
      </c>
      <c r="BC25">
        <f>AVERAGE('Raw Proportions'!BI25:BK25)</f>
        <v>2.0104858266487006E-2</v>
      </c>
      <c r="BD25">
        <f>AVERAGE('Raw Proportions'!BJ25:BL25)</f>
        <v>1.4963831404641229E-2</v>
      </c>
      <c r="BE25">
        <f>AVERAGE('Raw Proportions'!BK25:BM25)</f>
        <v>1.3816509588694686E-2</v>
      </c>
      <c r="BF25">
        <f>AVERAGE('Raw Proportions'!BL25:BN25)</f>
        <v>1.6712498659010883E-2</v>
      </c>
      <c r="BG25">
        <f>AVERAGE('Raw Proportions'!BM25:BO25)</f>
        <v>5.2493767362160881E-2</v>
      </c>
      <c r="BH25">
        <f>AVERAGE('Raw Proportions'!BN25:BP25)</f>
        <v>5.6489870584598E-2</v>
      </c>
      <c r="BI25">
        <f>AVERAGE('Raw Proportions'!BO25:BQ25)</f>
        <v>5.5604617191347183E-2</v>
      </c>
      <c r="BJ25">
        <f>AVERAGE('Raw Proportions'!BP25:BR25)</f>
        <v>3.164906182660842E-2</v>
      </c>
      <c r="BK25">
        <f>AVERAGE('Raw Proportions'!BQ25:BS25)</f>
        <v>2.9948151510781895E-2</v>
      </c>
      <c r="BL25">
        <f>AVERAGE('Raw Proportions'!BR25:BT25)</f>
        <v>2.9399394393938738E-2</v>
      </c>
      <c r="BM25">
        <f>AVERAGE('Raw Proportions'!BS25:BU25)</f>
        <v>1.8480002834466273E-2</v>
      </c>
      <c r="BN25">
        <f>AVERAGE('Raw Proportions'!BV25:BX25)</f>
        <v>0</v>
      </c>
      <c r="BO25">
        <f>AVERAGE('Raw Proportions'!BW25:BY25)</f>
        <v>8.7098695174688849E-5</v>
      </c>
      <c r="BP25">
        <f>AVERAGE('Raw Proportions'!BX25:BZ25)</f>
        <v>4.645670163936869E-4</v>
      </c>
      <c r="BQ25">
        <f>AVERAGE('Raw Proportions'!BY25:CA25)</f>
        <v>6.6562915698876665E-4</v>
      </c>
      <c r="BR25">
        <f>AVERAGE('Raw Proportions'!BZ25:CB25)</f>
        <v>1.5979141785891892E-3</v>
      </c>
      <c r="BS25">
        <f>AVERAGE('Raw Proportions'!CA25:CC25)</f>
        <v>1.2204458573701912E-3</v>
      </c>
      <c r="BT25">
        <f>AVERAGE('Raw Proportions'!CB25:CD25)</f>
        <v>1.0193837167751117E-3</v>
      </c>
      <c r="BU25">
        <f>AVERAGE('Raw Proportions'!CC25:CE25)</f>
        <v>0</v>
      </c>
      <c r="BV25">
        <f>AVERAGE('Raw Proportions'!CD25:CF25)</f>
        <v>0</v>
      </c>
      <c r="BW25">
        <f>AVERAGE('Raw Proportions'!CE25:CG25)</f>
        <v>7.3693050581127243E-4</v>
      </c>
      <c r="BX25">
        <f>AVERAGE('Raw Proportions'!CF25:CH25)</f>
        <v>1.4660223035880225E-3</v>
      </c>
      <c r="BY25">
        <f>AVERAGE('Raw Proportions'!CG25:CI25)</f>
        <v>2.1963543857500428E-3</v>
      </c>
      <c r="BZ25">
        <f>AVERAGE('Raw Proportions'!CH25:CJ25)</f>
        <v>2.2570882683758914E-3</v>
      </c>
      <c r="CA25">
        <f>AVERAGE('Raw Proportions'!CI25:CK25)</f>
        <v>2.2642908025677388E-3</v>
      </c>
      <c r="CB25">
        <f>AVERAGE('Raw Proportions'!CJ25:CL25)</f>
        <v>2.155415153748261E-3</v>
      </c>
      <c r="CC25">
        <f>AVERAGE('Raw Proportions'!CK25:CM25)</f>
        <v>2.2521476112476683E-3</v>
      </c>
      <c r="CD25">
        <f>AVERAGE('Raw Proportions'!CN25:CP25)</f>
        <v>0</v>
      </c>
      <c r="CE25">
        <f>AVERAGE('Raw Proportions'!CO25:CQ25)</f>
        <v>0</v>
      </c>
      <c r="CF25">
        <f>AVERAGE('Raw Proportions'!CP25:CR25)</f>
        <v>0</v>
      </c>
      <c r="CG25">
        <f>AVERAGE('Raw Proportions'!CQ25:CS25)</f>
        <v>0</v>
      </c>
      <c r="CH25">
        <f>AVERAGE('Raw Proportions'!CR25:CT25)</f>
        <v>0</v>
      </c>
      <c r="CI25">
        <f>AVERAGE('Raw Proportions'!CS25:CU25)</f>
        <v>0</v>
      </c>
      <c r="CJ25">
        <f>AVERAGE('Raw Proportions'!CT25:CV25)</f>
        <v>0</v>
      </c>
      <c r="CK25">
        <f>AVERAGE('Raw Proportions'!CU25:CW25)</f>
        <v>0</v>
      </c>
      <c r="CL25">
        <f>AVERAGE('Raw Proportions'!CV25:CX25)</f>
        <v>0</v>
      </c>
      <c r="CM25">
        <f>AVERAGE('Raw Proportions'!CW25:CY25)</f>
        <v>0</v>
      </c>
      <c r="CN25">
        <f>AVERAGE('Raw Proportions'!CX25:CZ25)</f>
        <v>0</v>
      </c>
      <c r="CO25">
        <f>AVERAGE('Raw Proportions'!CY25:DA25)</f>
        <v>0</v>
      </c>
      <c r="CP25">
        <f>AVERAGE('Raw Proportions'!CZ25:DB25)</f>
        <v>0</v>
      </c>
      <c r="CQ25">
        <f>AVERAGE('Raw Proportions'!DA25:DC25)</f>
        <v>0</v>
      </c>
      <c r="CR25">
        <f>AVERAGE('Raw Proportions'!DB25:DD25)</f>
        <v>0</v>
      </c>
      <c r="CS25">
        <f>AVERAGE('Raw Proportions'!DC25:DE25)</f>
        <v>0</v>
      </c>
      <c r="CT25">
        <f>AVERAGE('Raw Proportions'!DF25:DH25)</f>
        <v>0</v>
      </c>
      <c r="CU25">
        <f>AVERAGE('Raw Proportions'!DG25:DI25)</f>
        <v>1.367004852483039E-2</v>
      </c>
      <c r="CV25">
        <f>AVERAGE('Raw Proportions'!DH25:DJ25)</f>
        <v>2.9544366885472833E-2</v>
      </c>
      <c r="CW25">
        <f>AVERAGE('Raw Proportions'!DI25:DK25)</f>
        <v>4.6975798197764242E-2</v>
      </c>
      <c r="CX25">
        <f>AVERAGE('Raw Proportions'!DJ25:DL25)</f>
        <v>5.0475081316479424E-2</v>
      </c>
      <c r="CY25">
        <f>AVERAGE('Raw Proportions'!DK25:DM25)</f>
        <v>4.8897543033413281E-2</v>
      </c>
      <c r="CZ25">
        <f>AVERAGE('Raw Proportions'!DL25:DN25)</f>
        <v>6.0180277475602083E-2</v>
      </c>
      <c r="DA25">
        <f>AVERAGE('Raw Proportions'!DM25:DO25)</f>
        <v>7.1670422797350711E-2</v>
      </c>
      <c r="DB25">
        <f>AVERAGE('Raw Proportions'!DN25:DP25)</f>
        <v>8.9548736360685277E-2</v>
      </c>
      <c r="DC25">
        <f>AVERAGE('Raw Proportions'!DO25:DQ25)</f>
        <v>8.0044298983322368E-2</v>
      </c>
      <c r="DD25">
        <f>AVERAGE('Raw Proportions'!DP25:DR25)</f>
        <v>7.7714189299482636E-2</v>
      </c>
      <c r="DE25">
        <f>AVERAGE('Raw Proportions'!DQ25:DS25)</f>
        <v>7.6300264092306599E-2</v>
      </c>
      <c r="DF25">
        <f>AVERAGE('Raw Proportions'!DR25:DT25)</f>
        <v>7.5097848615359827E-2</v>
      </c>
      <c r="DG25">
        <f>AVERAGE('Raw Proportions'!DS25:DU25)</f>
        <v>7.0587763606122511E-2</v>
      </c>
      <c r="DH25">
        <f>AVERAGE('Raw Proportions'!DT25:DV25)</f>
        <v>6.9087539596559375E-2</v>
      </c>
      <c r="DI25">
        <f>AVERAGE('Raw Proportions'!DU25:DW25)</f>
        <v>7.0085513568765176E-2</v>
      </c>
      <c r="DJ25">
        <f>AVERAGE('Raw Proportions'!DX25:DZ25)</f>
        <v>3.733745368070663E-2</v>
      </c>
      <c r="DK25">
        <f>AVERAGE('Raw Proportions'!DY25:EA25)</f>
        <v>5.0402088263237922E-2</v>
      </c>
      <c r="DL25">
        <f>AVERAGE('Raw Proportions'!DZ25:EB25)</f>
        <v>6.9163759555689916E-2</v>
      </c>
      <c r="DM25">
        <f>AVERAGE('Raw Proportions'!EA25:EC25)</f>
        <v>4.6040869533759687E-2</v>
      </c>
      <c r="DN25">
        <f>AVERAGE('Raw Proportions'!EB25:ED25)</f>
        <v>3.5046851767866961E-2</v>
      </c>
      <c r="DO25">
        <f>AVERAGE('Raw Proportions'!EC25:EE25)</f>
        <v>1.9896594866152788E-2</v>
      </c>
      <c r="DP25">
        <f>AVERAGE('Raw Proportions'!ED25:EF25)</f>
        <v>5.7701335444432867E-3</v>
      </c>
      <c r="DQ25">
        <f>AVERAGE('Raw Proportions'!EE25:EG25)</f>
        <v>6.9955570949990532E-3</v>
      </c>
      <c r="DR25">
        <f>AVERAGE('Raw Proportions'!EF25:EH25)</f>
        <v>3.4019545791126402E-3</v>
      </c>
      <c r="DS25">
        <f>AVERAGE('Raw Proportions'!EG25:EI25)</f>
        <v>1.0025361571586676E-2</v>
      </c>
      <c r="DT25">
        <f>AVERAGE('Raw Proportions'!EH25:EJ25)</f>
        <v>9.7503849685365018E-3</v>
      </c>
      <c r="DU25">
        <f>AVERAGE('Raw Proportions'!EI25:EK25)</f>
        <v>1.2670673761424479E-2</v>
      </c>
      <c r="DV25">
        <f>AVERAGE('Raw Proportions'!EJ25:EL25)</f>
        <v>9.3524678248447391E-3</v>
      </c>
      <c r="DW25">
        <f>AVERAGE('Raw Proportions'!EK25:EM25)</f>
        <v>9.4916014852402374E-3</v>
      </c>
      <c r="DX25">
        <f>AVERAGE('Raw Proportions'!EL25:EN25)</f>
        <v>1.0119314940632205E-2</v>
      </c>
      <c r="DY25">
        <f>AVERAGE('Raw Proportions'!EM25:EO25)</f>
        <v>9.7098678792859067E-3</v>
      </c>
      <c r="DZ25">
        <f>AVERAGE('Raw Proportions'!EP25:ER25)</f>
        <v>0</v>
      </c>
      <c r="EA25">
        <f>AVERAGE('Raw Proportions'!EQ25:ES25)</f>
        <v>1.7563870888625925E-2</v>
      </c>
      <c r="EB25">
        <f>AVERAGE('Raw Proportions'!ER25:ET25)</f>
        <v>5.3437290831283769E-2</v>
      </c>
      <c r="EC25">
        <f>AVERAGE('Raw Proportions'!ES25:EU25)</f>
        <v>7.0965814753752646E-2</v>
      </c>
      <c r="ED25">
        <f>AVERAGE('Raw Proportions'!ET25:EV25)</f>
        <v>7.2577384782195872E-2</v>
      </c>
      <c r="EE25">
        <f>AVERAGE('Raw Proportions'!EU25:EW25)</f>
        <v>6.1332655602448494E-2</v>
      </c>
      <c r="EF25">
        <f>AVERAGE('Raw Proportions'!EV25:EX25)</f>
        <v>8.6665300240582388E-2</v>
      </c>
      <c r="EG25">
        <f>AVERAGE('Raw Proportions'!EW25:EY25)</f>
        <v>0.11711689876877178</v>
      </c>
      <c r="EH25">
        <f>AVERAGE('Raw Proportions'!EX25:EZ25)</f>
        <v>0.15462429348791448</v>
      </c>
      <c r="EI25">
        <f>AVERAGE('Raw Proportions'!EY25:FA25)</f>
        <v>0.19684571811438389</v>
      </c>
      <c r="EJ25">
        <f>AVERAGE('Raw Proportions'!EZ25:FB25)</f>
        <v>0.22907193720493116</v>
      </c>
      <c r="EK25">
        <f>AVERAGE('Raw Proportions'!FA25:FC25)</f>
        <v>0.24372864334118371</v>
      </c>
      <c r="EL25">
        <f>AVERAGE('Raw Proportions'!FB25:FD25)</f>
        <v>0.24767177100861174</v>
      </c>
      <c r="EM25">
        <f>AVERAGE('Raw Proportions'!FC25:FE25)</f>
        <v>0.25693732731395441</v>
      </c>
      <c r="EN25">
        <f>AVERAGE('Raw Proportions'!FD25:FF25)</f>
        <v>0.28020482348646963</v>
      </c>
      <c r="EO25">
        <f>AVERAGE('Raw Proportions'!FE25:FG25)</f>
        <v>0.28716754516149873</v>
      </c>
      <c r="EP25">
        <f>AVERAGE('Raw Proportions'!FH25:FJ25)</f>
        <v>6.7075381882767127E-2</v>
      </c>
      <c r="EQ25">
        <f>AVERAGE('Raw Proportions'!FI25:FK25)</f>
        <v>9.2598551574555668E-2</v>
      </c>
      <c r="ER25">
        <f>AVERAGE('Raw Proportions'!FJ25:FL25)</f>
        <v>0.10999785368446324</v>
      </c>
      <c r="ES25">
        <f>AVERAGE('Raw Proportions'!FK25:FM25)</f>
        <v>0.1293470833828341</v>
      </c>
      <c r="ET25">
        <f>AVERAGE('Raw Proportions'!FL25:FN25)</f>
        <v>0.14738671520940791</v>
      </c>
      <c r="EU25">
        <f>AVERAGE('Raw Proportions'!FM25:FO25)</f>
        <v>0.1526730628485076</v>
      </c>
      <c r="EV25">
        <f>AVERAGE('Raw Proportions'!FN25:FP25)</f>
        <v>0.1610274040484215</v>
      </c>
      <c r="EW25">
        <f>AVERAGE('Raw Proportions'!FO25:FQ25)</f>
        <v>0.15904248218450798</v>
      </c>
      <c r="EX25">
        <f>AVERAGE('Raw Proportions'!FP25:FR25)</f>
        <v>0.16217047480084276</v>
      </c>
      <c r="EY25">
        <f>AVERAGE('Raw Proportions'!FQ25:FS25)</f>
        <v>0.14163427302914441</v>
      </c>
      <c r="EZ25">
        <f>AVERAGE('Raw Proportions'!FR25:FT25)</f>
        <v>0.14100218369638726</v>
      </c>
      <c r="FA25">
        <f>AVERAGE('Raw Proportions'!FS25:FU25)</f>
        <v>0.14502845485352567</v>
      </c>
      <c r="FB25">
        <f>AVERAGE('Raw Proportions'!FT25:FV25)</f>
        <v>0.16008131361944011</v>
      </c>
      <c r="FC25">
        <f>AVERAGE('Raw Proportions'!FU25:FW25)</f>
        <v>0.15301877806647979</v>
      </c>
      <c r="FD25">
        <f>AVERAGE('Raw Proportions'!FV25:FX25)</f>
        <v>0.14387576442846681</v>
      </c>
      <c r="FE25">
        <f>AVERAGE('Raw Proportions'!FW25:FY25)</f>
        <v>0.13090515135529437</v>
      </c>
    </row>
    <row r="26" spans="1:161" x14ac:dyDescent="0.2">
      <c r="A26" t="str">
        <f>'1997_totals_newvars'!A26</f>
        <v>MISSISSIPPI</v>
      </c>
      <c r="B26">
        <f>AVERAGE('Raw Proportions'!B26:D26)</f>
        <v>0.12057826078561969</v>
      </c>
      <c r="C26">
        <f>AVERAGE('Raw Proportions'!C26:E26)</f>
        <v>7.7428750890490797E-2</v>
      </c>
      <c r="D26">
        <f>AVERAGE('Raw Proportions'!D26:F26)</f>
        <v>8.1431604966710203E-2</v>
      </c>
      <c r="E26">
        <f>AVERAGE('Raw Proportions'!E26:G26)</f>
        <v>5.2819523678543999E-2</v>
      </c>
      <c r="F26">
        <f>AVERAGE('Raw Proportions'!F26:H26)</f>
        <v>5.1491704225051803E-2</v>
      </c>
      <c r="G26">
        <f>AVERAGE('Raw Proportions'!G26:I26)</f>
        <v>5.1651864837609668E-2</v>
      </c>
      <c r="H26">
        <f>AVERAGE('Raw Proportions'!H26:J26)</f>
        <v>5.2585359360400381E-2</v>
      </c>
      <c r="I26">
        <f>AVERAGE('Raw Proportions'!I26:K26)</f>
        <v>5.0151496966599075E-2</v>
      </c>
      <c r="J26">
        <f>AVERAGE('Raw Proportions'!J26:L26)</f>
        <v>5.1741184808291769E-2</v>
      </c>
      <c r="K26">
        <f>AVERAGE('Raw Proportions'!K26:M26)</f>
        <v>4.9908345058023391E-2</v>
      </c>
      <c r="L26">
        <f>AVERAGE('Raw Proportions'!L26:N26)</f>
        <v>4.7434736215250323E-2</v>
      </c>
      <c r="M26">
        <f>AVERAGE('Raw Proportions'!M26:O26)</f>
        <v>3.8424983677692447E-2</v>
      </c>
      <c r="N26">
        <f>AVERAGE('Raw Proportions'!N26:P26)</f>
        <v>3.6856578814321604E-2</v>
      </c>
      <c r="O26">
        <f>AVERAGE('Raw Proportions'!O26:Q26)</f>
        <v>3.6352524718490105E-2</v>
      </c>
      <c r="P26">
        <f>AVERAGE('Raw Proportions'!P26:R26)</f>
        <v>3.492439797851736E-2</v>
      </c>
      <c r="Q26">
        <f>AVERAGE('Raw Proportions'!Q26:S26)</f>
        <v>3.4058826272872392E-2</v>
      </c>
      <c r="R26">
        <f>AVERAGE('Raw Proportions'!T26:V26)</f>
        <v>0.49910334811281448</v>
      </c>
      <c r="S26">
        <f>AVERAGE('Raw Proportions'!U26:W26)</f>
        <v>0.35247935003969938</v>
      </c>
      <c r="T26">
        <f>AVERAGE('Raw Proportions'!V26:X26)</f>
        <v>0.24701750897218103</v>
      </c>
      <c r="U26">
        <f>AVERAGE('Raw Proportions'!W26:Y26)</f>
        <v>0.20379612087778162</v>
      </c>
      <c r="V26">
        <f>AVERAGE('Raw Proportions'!X26:Z26)</f>
        <v>0.22402261796298073</v>
      </c>
      <c r="W26">
        <f>AVERAGE('Raw Proportions'!Y26:AA26)</f>
        <v>0.25228603259184079</v>
      </c>
      <c r="X26">
        <f>AVERAGE('Raw Proportions'!Z26:AB26)</f>
        <v>0.26267386268721421</v>
      </c>
      <c r="Y26">
        <f>AVERAGE('Raw Proportions'!AA26:AC26)</f>
        <v>0.24835395143926289</v>
      </c>
      <c r="Z26">
        <f>AVERAGE('Raw Proportions'!AB26:AD26)</f>
        <v>0.21711439263254387</v>
      </c>
      <c r="AA26">
        <f>AVERAGE('Raw Proportions'!AC26:AE26)</f>
        <v>0.18584257782483934</v>
      </c>
      <c r="AB26">
        <f>AVERAGE('Raw Proportions'!AD26:AF26)</f>
        <v>0.16173530694249283</v>
      </c>
      <c r="AC26">
        <f>AVERAGE('Raw Proportions'!AE26:AG26)</f>
        <v>0.14950084546078676</v>
      </c>
      <c r="AD26">
        <f>AVERAGE('Raw Proportions'!AF26:AH26)</f>
        <v>0.14612702088592205</v>
      </c>
      <c r="AE26">
        <f>AVERAGE('Raw Proportions'!AG26:AI26)</f>
        <v>0.15696638039289204</v>
      </c>
      <c r="AF26">
        <f>AVERAGE('Raw Proportions'!AH26:AJ26)</f>
        <v>0.16012833670091639</v>
      </c>
      <c r="AG26">
        <f>AVERAGE('Raw Proportions'!AI26:AK26)</f>
        <v>0.16033243759823787</v>
      </c>
      <c r="AH26">
        <f>AVERAGE('Raw Proportions'!AL26:AN26)</f>
        <v>0.1174789113548151</v>
      </c>
      <c r="AI26">
        <f>AVERAGE('Raw Proportions'!AM26:AO26)</f>
        <v>0.20991304361389954</v>
      </c>
      <c r="AJ26">
        <f>AVERAGE('Raw Proportions'!AN26:AP26)</f>
        <v>0.28403333202606057</v>
      </c>
      <c r="AK26">
        <f>AVERAGE('Raw Proportions'!AO26:AQ26)</f>
        <v>0.26648617565863431</v>
      </c>
      <c r="AL26">
        <f>AVERAGE('Raw Proportions'!AP26:AR26)</f>
        <v>0.23876179357425129</v>
      </c>
      <c r="AM26">
        <f>AVERAGE('Raw Proportions'!AQ26:AS26)</f>
        <v>0.2225900251339927</v>
      </c>
      <c r="AN26">
        <f>AVERAGE('Raw Proportions'!AR26:AT26)</f>
        <v>0.21297398880309956</v>
      </c>
      <c r="AO26">
        <f>AVERAGE('Raw Proportions'!AS26:AU26)</f>
        <v>0.20011530091381646</v>
      </c>
      <c r="AP26">
        <f>AVERAGE('Raw Proportions'!AT26:AV26)</f>
        <v>0.20344121463680601</v>
      </c>
      <c r="AQ26">
        <f>AVERAGE('Raw Proportions'!AU26:AW26)</f>
        <v>0.18625665350569923</v>
      </c>
      <c r="AR26">
        <f>AVERAGE('Raw Proportions'!AV26:AX26)</f>
        <v>0.19846457690449704</v>
      </c>
      <c r="AS26">
        <f>AVERAGE('Raw Proportions'!AW26:AY26)</f>
        <v>0.18009466919381478</v>
      </c>
      <c r="AT26">
        <f>AVERAGE('Raw Proportions'!AX26:AZ26)</f>
        <v>0.17099942746585586</v>
      </c>
      <c r="AU26">
        <f>AVERAGE('Raw Proportions'!AY26:BA26)</f>
        <v>0.16048733108749713</v>
      </c>
      <c r="AV26">
        <f>AVERAGE('Raw Proportions'!AZ26:BB26)</f>
        <v>0.16847661354524537</v>
      </c>
      <c r="AW26">
        <f>AVERAGE('Raw Proportions'!BA26:BC26)</f>
        <v>0.18346401909883125</v>
      </c>
      <c r="AX26">
        <f>AVERAGE('Raw Proportions'!BD26:BF26)</f>
        <v>3.7605577957384056E-3</v>
      </c>
      <c r="AY26">
        <f>AVERAGE('Raw Proportions'!BE26:BG26)</f>
        <v>1.0454303184835581E-2</v>
      </c>
      <c r="AZ26">
        <f>AVERAGE('Raw Proportions'!BF26:BH26)</f>
        <v>1.8750351492962822E-2</v>
      </c>
      <c r="BA26">
        <f>AVERAGE('Raw Proportions'!BG26:BI26)</f>
        <v>2.0261575581778688E-2</v>
      </c>
      <c r="BB26">
        <f>AVERAGE('Raw Proportions'!BH26:BJ26)</f>
        <v>1.5481678777115373E-2</v>
      </c>
      <c r="BC26">
        <f>AVERAGE('Raw Proportions'!BI26:BK26)</f>
        <v>3.4652637255359831E-2</v>
      </c>
      <c r="BD26">
        <f>AVERAGE('Raw Proportions'!BJ26:BL26)</f>
        <v>4.9861054481633547E-2</v>
      </c>
      <c r="BE26">
        <f>AVERAGE('Raw Proportions'!BK26:BM26)</f>
        <v>7.8251839636043055E-2</v>
      </c>
      <c r="BF26">
        <f>AVERAGE('Raw Proportions'!BL26:BN26)</f>
        <v>7.7383532975076996E-2</v>
      </c>
      <c r="BG26">
        <f>AVERAGE('Raw Proportions'!BM26:BO26)</f>
        <v>8.3842777756709119E-2</v>
      </c>
      <c r="BH26">
        <f>AVERAGE('Raw Proportions'!BN26:BP26)</f>
        <v>7.2417397307748627E-2</v>
      </c>
      <c r="BI26">
        <f>AVERAGE('Raw Proportions'!BO26:BQ26)</f>
        <v>6.4083901262793452E-2</v>
      </c>
      <c r="BJ26">
        <f>AVERAGE('Raw Proportions'!BP26:BR26)</f>
        <v>5.1169506089952993E-2</v>
      </c>
      <c r="BK26">
        <f>AVERAGE('Raw Proportions'!BQ26:BS26)</f>
        <v>4.695063721298879E-2</v>
      </c>
      <c r="BL26">
        <f>AVERAGE('Raw Proportions'!BR26:BT26)</f>
        <v>4.1342080238022917E-2</v>
      </c>
      <c r="BM26">
        <f>AVERAGE('Raw Proportions'!BS26:BU26)</f>
        <v>4.1601169932661601E-2</v>
      </c>
      <c r="BN26">
        <f>AVERAGE('Raw Proportions'!BV26:BX26)</f>
        <v>0</v>
      </c>
      <c r="BO26">
        <f>AVERAGE('Raw Proportions'!BW26:BY26)</f>
        <v>5.6888187144950508E-3</v>
      </c>
      <c r="BP26">
        <f>AVERAGE('Raw Proportions'!BX26:BZ26)</f>
        <v>4.373489986108664E-2</v>
      </c>
      <c r="BQ26">
        <f>AVERAGE('Raw Proportions'!BY26:CA26)</f>
        <v>7.7566916948913378E-2</v>
      </c>
      <c r="BR26">
        <f>AVERAGE('Raw Proportions'!BZ26:CB26)</f>
        <v>0.10994857044545651</v>
      </c>
      <c r="BS26">
        <f>AVERAGE('Raw Proportions'!CA26:CC26)</f>
        <v>9.0475836612065333E-2</v>
      </c>
      <c r="BT26">
        <f>AVERAGE('Raw Proportions'!CB26:CD26)</f>
        <v>7.9127814613166578E-2</v>
      </c>
      <c r="BU26">
        <f>AVERAGE('Raw Proportions'!CC26:CE26)</f>
        <v>5.9675381377254984E-2</v>
      </c>
      <c r="BV26">
        <f>AVERAGE('Raw Proportions'!CD26:CF26)</f>
        <v>5.388962419703977E-2</v>
      </c>
      <c r="BW26">
        <f>AVERAGE('Raw Proportions'!CE26:CG26)</f>
        <v>6.160386831426512E-2</v>
      </c>
      <c r="BX26">
        <f>AVERAGE('Raw Proportions'!CF26:CH26)</f>
        <v>6.357111392769188E-2</v>
      </c>
      <c r="BY26">
        <f>AVERAGE('Raw Proportions'!CG26:CI26)</f>
        <v>7.4896575171735313E-2</v>
      </c>
      <c r="BZ26">
        <f>AVERAGE('Raw Proportions'!CH26:CJ26)</f>
        <v>6.0651884692365744E-2</v>
      </c>
      <c r="CA26">
        <f>AVERAGE('Raw Proportions'!CI26:CK26)</f>
        <v>5.5158933957463817E-2</v>
      </c>
      <c r="CB26">
        <f>AVERAGE('Raw Proportions'!CJ26:CL26)</f>
        <v>4.4686311601127487E-2</v>
      </c>
      <c r="CC26">
        <f>AVERAGE('Raw Proportions'!CK26:CM26)</f>
        <v>4.2747503113417663E-2</v>
      </c>
      <c r="CD26">
        <f>AVERAGE('Raw Proportions'!CN26:CP26)</f>
        <v>0</v>
      </c>
      <c r="CE26">
        <f>AVERAGE('Raw Proportions'!CO26:CQ26)</f>
        <v>0</v>
      </c>
      <c r="CF26">
        <f>AVERAGE('Raw Proportions'!CP26:CR26)</f>
        <v>0</v>
      </c>
      <c r="CG26">
        <f>AVERAGE('Raw Proportions'!CQ26:CS26)</f>
        <v>0</v>
      </c>
      <c r="CH26">
        <f>AVERAGE('Raw Proportions'!CR26:CT26)</f>
        <v>0</v>
      </c>
      <c r="CI26">
        <f>AVERAGE('Raw Proportions'!CS26:CU26)</f>
        <v>0</v>
      </c>
      <c r="CJ26">
        <f>AVERAGE('Raw Proportions'!CT26:CV26)</f>
        <v>0</v>
      </c>
      <c r="CK26">
        <f>AVERAGE('Raw Proportions'!CU26:CW26)</f>
        <v>0</v>
      </c>
      <c r="CL26">
        <f>AVERAGE('Raw Proportions'!CV26:CX26)</f>
        <v>0</v>
      </c>
      <c r="CM26">
        <f>AVERAGE('Raw Proportions'!CW26:CY26)</f>
        <v>0</v>
      </c>
      <c r="CN26">
        <f>AVERAGE('Raw Proportions'!CX26:CZ26)</f>
        <v>0</v>
      </c>
      <c r="CO26">
        <f>AVERAGE('Raw Proportions'!CY26:DA26)</f>
        <v>0</v>
      </c>
      <c r="CP26">
        <f>AVERAGE('Raw Proportions'!CZ26:DB26)</f>
        <v>0</v>
      </c>
      <c r="CQ26">
        <f>AVERAGE('Raw Proportions'!DA26:DC26)</f>
        <v>0</v>
      </c>
      <c r="CR26">
        <f>AVERAGE('Raw Proportions'!DB26:DD26)</f>
        <v>0</v>
      </c>
      <c r="CS26">
        <f>AVERAGE('Raw Proportions'!DC26:DE26)</f>
        <v>0</v>
      </c>
      <c r="CT26">
        <f>AVERAGE('Raw Proportions'!DF26:DH26)</f>
        <v>0</v>
      </c>
      <c r="CU26">
        <f>AVERAGE('Raw Proportions'!DG26:DI26)</f>
        <v>0</v>
      </c>
      <c r="CV26">
        <f>AVERAGE('Raw Proportions'!DH26:DJ26)</f>
        <v>0</v>
      </c>
      <c r="CW26">
        <f>AVERAGE('Raw Proportions'!DI26:DK26)</f>
        <v>0</v>
      </c>
      <c r="CX26">
        <f>AVERAGE('Raw Proportions'!DJ26:DL26)</f>
        <v>0</v>
      </c>
      <c r="CY26">
        <f>AVERAGE('Raw Proportions'!DK26:DM26)</f>
        <v>0</v>
      </c>
      <c r="CZ26">
        <f>AVERAGE('Raw Proportions'!DL26:DN26)</f>
        <v>0</v>
      </c>
      <c r="DA26">
        <f>AVERAGE('Raw Proportions'!DM26:DO26)</f>
        <v>1.5725891011692769E-6</v>
      </c>
      <c r="DB26">
        <f>AVERAGE('Raw Proportions'!DN26:DP26)</f>
        <v>6.7213748127894308E-3</v>
      </c>
      <c r="DC26">
        <f>AVERAGE('Raw Proportions'!DO26:DQ26)</f>
        <v>6.7185874313910113E-3</v>
      </c>
      <c r="DD26">
        <f>AVERAGE('Raw Proportions'!DP26:DR26)</f>
        <v>6.7170148422898424E-3</v>
      </c>
      <c r="DE26">
        <f>AVERAGE('Raw Proportions'!DQ26:DS26)</f>
        <v>-2.7873813984197148E-6</v>
      </c>
      <c r="DF26">
        <f>AVERAGE('Raw Proportions'!DR26:DT26)</f>
        <v>0</v>
      </c>
      <c r="DG26">
        <f>AVERAGE('Raw Proportions'!DS26:DU26)</f>
        <v>0</v>
      </c>
      <c r="DH26">
        <f>AVERAGE('Raw Proportions'!DT26:DV26)</f>
        <v>0</v>
      </c>
      <c r="DI26">
        <f>AVERAGE('Raw Proportions'!DU26:DW26)</f>
        <v>0</v>
      </c>
      <c r="DJ26">
        <f>AVERAGE('Raw Proportions'!DX26:DZ26)</f>
        <v>0.11423926601530272</v>
      </c>
      <c r="DK26">
        <f>AVERAGE('Raw Proportions'!DY26:EA26)</f>
        <v>0.14893786653587091</v>
      </c>
      <c r="DL26">
        <f>AVERAGE('Raw Proportions'!DZ26:EB26)</f>
        <v>0.12456192578513704</v>
      </c>
      <c r="DM26">
        <f>AVERAGE('Raw Proportions'!EA26:EC26)</f>
        <v>7.3638857083276013E-2</v>
      </c>
      <c r="DN26">
        <f>AVERAGE('Raw Proportions'!EB26:ED26)</f>
        <v>3.8940397709040946E-2</v>
      </c>
      <c r="DO26">
        <f>AVERAGE('Raw Proportions'!EC26:EE26)</f>
        <v>4.6929646057805564E-2</v>
      </c>
      <c r="DP26">
        <f>AVERAGE('Raw Proportions'!ED26:EF26)</f>
        <v>5.8504134100247192E-2</v>
      </c>
      <c r="DQ26">
        <f>AVERAGE('Raw Proportions'!EE26:EG26)</f>
        <v>8.7871618073833799E-2</v>
      </c>
      <c r="DR26">
        <f>AVERAGE('Raw Proportions'!EF26:EH26)</f>
        <v>8.8271273888566051E-2</v>
      </c>
      <c r="DS26">
        <f>AVERAGE('Raw Proportions'!EG26:EI26)</f>
        <v>8.4168832242183952E-2</v>
      </c>
      <c r="DT26">
        <f>AVERAGE('Raw Proportions'!EH26:EJ26)</f>
        <v>7.8653394442527766E-2</v>
      </c>
      <c r="DU26">
        <f>AVERAGE('Raw Proportions'!EI26:EK26)</f>
        <v>7.3595264711459218E-2</v>
      </c>
      <c r="DV26">
        <f>AVERAGE('Raw Proportions'!EJ26:EL26)</f>
        <v>7.0068332234315731E-2</v>
      </c>
      <c r="DW26">
        <f>AVERAGE('Raw Proportions'!EK26:EM26)</f>
        <v>7.3356897205808888E-2</v>
      </c>
      <c r="DX26">
        <f>AVERAGE('Raw Proportions'!EL26:EN26)</f>
        <v>7.6785800713949193E-2</v>
      </c>
      <c r="DY26">
        <f>AVERAGE('Raw Proportions'!EM26:EO26)</f>
        <v>8.3479857535279436E-2</v>
      </c>
      <c r="DZ26">
        <f>AVERAGE('Raw Proportions'!EP26:ER26)</f>
        <v>0</v>
      </c>
      <c r="EA26">
        <f>AVERAGE('Raw Proportions'!EQ26:ES26)</f>
        <v>0</v>
      </c>
      <c r="EB26">
        <f>AVERAGE('Raw Proportions'!ER26:ET26)</f>
        <v>0</v>
      </c>
      <c r="EC26">
        <f>AVERAGE('Raw Proportions'!ES26:EU26)</f>
        <v>0</v>
      </c>
      <c r="ED26">
        <f>AVERAGE('Raw Proportions'!ET26:EV26)</f>
        <v>0</v>
      </c>
      <c r="EE26">
        <f>AVERAGE('Raw Proportions'!EU26:EW26)</f>
        <v>0</v>
      </c>
      <c r="EF26">
        <f>AVERAGE('Raw Proportions'!EV26:EX26)</f>
        <v>0</v>
      </c>
      <c r="EG26">
        <f>AVERAGE('Raw Proportions'!EW26:EY26)</f>
        <v>0</v>
      </c>
      <c r="EH26">
        <f>AVERAGE('Raw Proportions'!EX26:EZ26)</f>
        <v>0</v>
      </c>
      <c r="EI26">
        <f>AVERAGE('Raw Proportions'!EY26:FA26)</f>
        <v>0</v>
      </c>
      <c r="EJ26">
        <f>AVERAGE('Raw Proportions'!EZ26:FB26)</f>
        <v>0</v>
      </c>
      <c r="EK26">
        <f>AVERAGE('Raw Proportions'!FA26:FC26)</f>
        <v>0</v>
      </c>
      <c r="EL26">
        <f>AVERAGE('Raw Proportions'!FB26:FD26)</f>
        <v>0</v>
      </c>
      <c r="EM26">
        <f>AVERAGE('Raw Proportions'!FC26:FE26)</f>
        <v>0</v>
      </c>
      <c r="EN26">
        <f>AVERAGE('Raw Proportions'!FD26:FF26)</f>
        <v>0</v>
      </c>
      <c r="EO26">
        <f>AVERAGE('Raw Proportions'!FE26:FG26)</f>
        <v>0</v>
      </c>
      <c r="EP26">
        <f>AVERAGE('Raw Proportions'!FH26:FJ26)</f>
        <v>0.14483965593570963</v>
      </c>
      <c r="EQ26">
        <f>AVERAGE('Raw Proportions'!FI26:FK26)</f>
        <v>0.19509786702070883</v>
      </c>
      <c r="ER26">
        <f>AVERAGE('Raw Proportions'!FJ26:FL26)</f>
        <v>0.20047037689586164</v>
      </c>
      <c r="ES26">
        <f>AVERAGE('Raw Proportions'!FK26:FM26)</f>
        <v>0.30543083017107198</v>
      </c>
      <c r="ET26">
        <f>AVERAGE('Raw Proportions'!FL26:FN26)</f>
        <v>0.32135323730610338</v>
      </c>
      <c r="EU26">
        <f>AVERAGE('Raw Proportions'!FM26:FO26)</f>
        <v>0.3014139575113261</v>
      </c>
      <c r="EV26">
        <f>AVERAGE('Raw Proportions'!FN26:FP26)</f>
        <v>0.28427378595423858</v>
      </c>
      <c r="EW26">
        <f>AVERAGE('Raw Proportions'!FO26:FQ26)</f>
        <v>0.27557883900408858</v>
      </c>
      <c r="EX26">
        <f>AVERAGE('Raw Proportions'!FP26:FR26)</f>
        <v>0.30143740204888608</v>
      </c>
      <c r="EY26">
        <f>AVERAGE('Raw Proportions'!FQ26:FS26)</f>
        <v>0.34165835786688886</v>
      </c>
      <c r="EZ26">
        <f>AVERAGE('Raw Proportions'!FR26:FT26)</f>
        <v>0.37100645941750171</v>
      </c>
      <c r="FA26">
        <f>AVERAGE('Raw Proportions'!FS26:FU26)</f>
        <v>0.41940654790311643</v>
      </c>
      <c r="FB26">
        <f>AVERAGE('Raw Proportions'!FT26:FV26)</f>
        <v>0.46412724981726594</v>
      </c>
      <c r="FC26">
        <f>AVERAGE('Raw Proportions'!FU26:FW26)</f>
        <v>0.47072729542485919</v>
      </c>
      <c r="FD26">
        <f>AVERAGE('Raw Proportions'!FV26:FX26)</f>
        <v>0.47365645922222122</v>
      </c>
      <c r="FE26">
        <f>AVERAGE('Raw Proportions'!FW26:FY26)</f>
        <v>0.45431618644869975</v>
      </c>
    </row>
    <row r="27" spans="1:161" x14ac:dyDescent="0.2">
      <c r="A27" t="str">
        <f>'1997_totals_newvars'!A27</f>
        <v>MISSOURI</v>
      </c>
      <c r="B27">
        <f>AVERAGE('Raw Proportions'!B27:D27)</f>
        <v>9.9297244081285804E-2</v>
      </c>
      <c r="C27">
        <f>AVERAGE('Raw Proportions'!C27:E27)</f>
        <v>7.9450725290525923E-2</v>
      </c>
      <c r="D27">
        <f>AVERAGE('Raw Proportions'!D27:F27)</f>
        <v>5.7964549953835189E-2</v>
      </c>
      <c r="E27">
        <f>AVERAGE('Raw Proportions'!E27:G27)</f>
        <v>6.0449813185953494E-2</v>
      </c>
      <c r="F27">
        <f>AVERAGE('Raw Proportions'!F27:H27)</f>
        <v>5.9411328776567622E-2</v>
      </c>
      <c r="G27">
        <f>AVERAGE('Raw Proportions'!G27:I27)</f>
        <v>5.9244424528396337E-2</v>
      </c>
      <c r="H27">
        <f>AVERAGE('Raw Proportions'!H27:J27)</f>
        <v>5.8252635672351359E-2</v>
      </c>
      <c r="I27">
        <f>AVERAGE('Raw Proportions'!I27:K27)</f>
        <v>5.1267859793517473E-2</v>
      </c>
      <c r="J27">
        <f>AVERAGE('Raw Proportions'!J27:L27)</f>
        <v>4.5982758696066606E-2</v>
      </c>
      <c r="K27">
        <f>AVERAGE('Raw Proportions'!K27:M27)</f>
        <v>3.9799734440692555E-2</v>
      </c>
      <c r="L27">
        <f>AVERAGE('Raw Proportions'!L27:N27)</f>
        <v>4.0440744899548561E-2</v>
      </c>
      <c r="M27">
        <f>AVERAGE('Raw Proportions'!M27:O27)</f>
        <v>3.6711362132069943E-2</v>
      </c>
      <c r="N27">
        <f>AVERAGE('Raw Proportions'!N27:P27)</f>
        <v>3.5621678219618348E-2</v>
      </c>
      <c r="O27">
        <f>AVERAGE('Raw Proportions'!O27:Q27)</f>
        <v>3.1028025372569702E-2</v>
      </c>
      <c r="P27">
        <f>AVERAGE('Raw Proportions'!P27:R27)</f>
        <v>2.8948214578116305E-2</v>
      </c>
      <c r="Q27">
        <f>AVERAGE('Raw Proportions'!Q27:S27)</f>
        <v>2.0754127174494989E-2</v>
      </c>
      <c r="R27">
        <f>AVERAGE('Raw Proportions'!T27:V27)</f>
        <v>0.54382321871308748</v>
      </c>
      <c r="S27">
        <f>AVERAGE('Raw Proportions'!U27:W27)</f>
        <v>0.45106621242429412</v>
      </c>
      <c r="T27">
        <f>AVERAGE('Raw Proportions'!V27:X27)</f>
        <v>0.40522489214003082</v>
      </c>
      <c r="U27">
        <f>AVERAGE('Raw Proportions'!W27:Y27)</f>
        <v>0.39722238314416902</v>
      </c>
      <c r="V27">
        <f>AVERAGE('Raw Proportions'!X27:Z27)</f>
        <v>0.39534019029941175</v>
      </c>
      <c r="W27">
        <f>AVERAGE('Raw Proportions'!Y27:AA27)</f>
        <v>0.394637453244647</v>
      </c>
      <c r="X27">
        <f>AVERAGE('Raw Proportions'!Z27:AB27)</f>
        <v>0.37781190827287253</v>
      </c>
      <c r="Y27">
        <f>AVERAGE('Raw Proportions'!AA27:AC27)</f>
        <v>0.3627299711531235</v>
      </c>
      <c r="Z27">
        <f>AVERAGE('Raw Proportions'!AB27:AD27)</f>
        <v>0.33001786681871009</v>
      </c>
      <c r="AA27">
        <f>AVERAGE('Raw Proportions'!AC27:AE27)</f>
        <v>0.31088568490969248</v>
      </c>
      <c r="AB27">
        <f>AVERAGE('Raw Proportions'!AD27:AF27)</f>
        <v>0.29718974843470919</v>
      </c>
      <c r="AC27">
        <f>AVERAGE('Raw Proportions'!AE27:AG27)</f>
        <v>0.27908375402910851</v>
      </c>
      <c r="AD27">
        <f>AVERAGE('Raw Proportions'!AF27:AH27)</f>
        <v>0.26124263422104116</v>
      </c>
      <c r="AE27">
        <f>AVERAGE('Raw Proportions'!AG27:AI27)</f>
        <v>0.23845561622240485</v>
      </c>
      <c r="AF27">
        <f>AVERAGE('Raw Proportions'!AH27:AJ27)</f>
        <v>0.24066410250812478</v>
      </c>
      <c r="AG27">
        <f>AVERAGE('Raw Proportions'!AI27:AK27)</f>
        <v>0.22862779608601733</v>
      </c>
      <c r="AH27">
        <f>AVERAGE('Raw Proportions'!AL27:AN27)</f>
        <v>0.12457847795141191</v>
      </c>
      <c r="AI27">
        <f>AVERAGE('Raw Proportions'!AM27:AO27)</f>
        <v>0.18340284142568972</v>
      </c>
      <c r="AJ27">
        <f>AVERAGE('Raw Proportions'!AN27:AP27)</f>
        <v>0.22339946871231101</v>
      </c>
      <c r="AK27">
        <f>AVERAGE('Raw Proportions'!AO27:AQ27)</f>
        <v>0.22000541205051496</v>
      </c>
      <c r="AL27">
        <f>AVERAGE('Raw Proportions'!AP27:AR27)</f>
        <v>0.2187939816543272</v>
      </c>
      <c r="AM27">
        <f>AVERAGE('Raw Proportions'!AQ27:AS27)</f>
        <v>0.2193212420570437</v>
      </c>
      <c r="AN27">
        <f>AVERAGE('Raw Proportions'!AR27:AT27)</f>
        <v>0.23201486240754607</v>
      </c>
      <c r="AO27">
        <f>AVERAGE('Raw Proportions'!AS27:AU27)</f>
        <v>0.23521705071844376</v>
      </c>
      <c r="AP27">
        <f>AVERAGE('Raw Proportions'!AT27:AV27)</f>
        <v>0.21416712759530129</v>
      </c>
      <c r="AQ27">
        <f>AVERAGE('Raw Proportions'!AU27:AW27)</f>
        <v>0.19951127652435016</v>
      </c>
      <c r="AR27">
        <f>AVERAGE('Raw Proportions'!AV27:AX27)</f>
        <v>0.19691156068953761</v>
      </c>
      <c r="AS27">
        <f>AVERAGE('Raw Proportions'!AW27:AY27)</f>
        <v>0.18607211595507792</v>
      </c>
      <c r="AT27">
        <f>AVERAGE('Raw Proportions'!AX27:AZ27)</f>
        <v>0.18665697343779911</v>
      </c>
      <c r="AU27">
        <f>AVERAGE('Raw Proportions'!AY27:BA27)</f>
        <v>0.17052529608512676</v>
      </c>
      <c r="AV27">
        <f>AVERAGE('Raw Proportions'!AZ27:BB27)</f>
        <v>0.16170999896683533</v>
      </c>
      <c r="AW27">
        <f>AVERAGE('Raw Proportions'!BA27:BC27)</f>
        <v>0.12550044245097111</v>
      </c>
      <c r="AX27">
        <f>AVERAGE('Raw Proportions'!BD27:BF27)</f>
        <v>9.7097194682395624E-2</v>
      </c>
      <c r="AY27">
        <f>AVERAGE('Raw Proportions'!BE27:BG27)</f>
        <v>6.5480339342966057E-2</v>
      </c>
      <c r="AZ27">
        <f>AVERAGE('Raw Proportions'!BF27:BH27)</f>
        <v>4.0661466442427255E-2</v>
      </c>
      <c r="BA27">
        <f>AVERAGE('Raw Proportions'!BG27:BI27)</f>
        <v>0</v>
      </c>
      <c r="BB27">
        <f>AVERAGE('Raw Proportions'!BH27:BJ27)</f>
        <v>0</v>
      </c>
      <c r="BC27">
        <f>AVERAGE('Raw Proportions'!BI27:BK27)</f>
        <v>0</v>
      </c>
      <c r="BD27">
        <f>AVERAGE('Raw Proportions'!BJ27:BL27)</f>
        <v>0</v>
      </c>
      <c r="BE27">
        <f>AVERAGE('Raw Proportions'!BK27:BM27)</f>
        <v>0</v>
      </c>
      <c r="BF27">
        <f>AVERAGE('Raw Proportions'!BL27:BN27)</f>
        <v>0</v>
      </c>
      <c r="BG27">
        <f>AVERAGE('Raw Proportions'!BM27:BO27)</f>
        <v>4.5802232655197041E-2</v>
      </c>
      <c r="BH27">
        <f>AVERAGE('Raw Proportions'!BN27:BP27)</f>
        <v>9.2864171030092077E-2</v>
      </c>
      <c r="BI27">
        <f>AVERAGE('Raw Proportions'!BO27:BQ27)</f>
        <v>0.12181924382885174</v>
      </c>
      <c r="BJ27">
        <f>AVERAGE('Raw Proportions'!BP27:BR27)</f>
        <v>0.12896852317474899</v>
      </c>
      <c r="BK27">
        <f>AVERAGE('Raw Proportions'!BQ27:BS27)</f>
        <v>0.12356366557270303</v>
      </c>
      <c r="BL27">
        <f>AVERAGE('Raw Proportions'!BR27:BT27)</f>
        <v>0.13459155721381891</v>
      </c>
      <c r="BM27">
        <f>AVERAGE('Raw Proportions'!BS27:BU27)</f>
        <v>0.13132933540749686</v>
      </c>
      <c r="BN27">
        <f>AVERAGE('Raw Proportions'!BV27:BX27)</f>
        <v>0</v>
      </c>
      <c r="BO27">
        <f>AVERAGE('Raw Proportions'!BW27:BY27)</f>
        <v>3.9991443549152418E-3</v>
      </c>
      <c r="BP27">
        <f>AVERAGE('Raw Proportions'!BX27:BZ27)</f>
        <v>7.5407659414154548E-3</v>
      </c>
      <c r="BQ27">
        <f>AVERAGE('Raw Proportions'!BY27:CA27)</f>
        <v>1.0034827869260835E-2</v>
      </c>
      <c r="BR27">
        <f>AVERAGE('Raw Proportions'!BZ27:CB27)</f>
        <v>1.3354741735449524E-2</v>
      </c>
      <c r="BS27">
        <f>AVERAGE('Raw Proportions'!CA27:CC27)</f>
        <v>9.813120148949311E-3</v>
      </c>
      <c r="BT27">
        <f>AVERAGE('Raw Proportions'!CB27:CD27)</f>
        <v>1.4390819704794956E-2</v>
      </c>
      <c r="BU27">
        <f>AVERAGE('Raw Proportions'!CC27:CE27)</f>
        <v>1.7561313819178595E-2</v>
      </c>
      <c r="BV27">
        <f>AVERAGE('Raw Proportions'!CD27:CF27)</f>
        <v>5.2875671450886848E-2</v>
      </c>
      <c r="BW27">
        <f>AVERAGE('Raw Proportions'!CE27:CG27)</f>
        <v>4.5803909967195827E-2</v>
      </c>
      <c r="BX27">
        <f>AVERAGE('Raw Proportions'!CF27:CH27)</f>
        <v>3.5314357631708253E-2</v>
      </c>
      <c r="BY27">
        <f>AVERAGE('Raw Proportions'!CG27:CI27)</f>
        <v>0</v>
      </c>
      <c r="BZ27">
        <f>AVERAGE('Raw Proportions'!CH27:CJ27)</f>
        <v>0</v>
      </c>
      <c r="CA27">
        <f>AVERAGE('Raw Proportions'!CI27:CK27)</f>
        <v>1.1683783904459566E-2</v>
      </c>
      <c r="CB27">
        <f>AVERAGE('Raw Proportions'!CJ27:CL27)</f>
        <v>1.1683783904459566E-2</v>
      </c>
      <c r="CC27">
        <f>AVERAGE('Raw Proportions'!CK27:CM27)</f>
        <v>1.1683783904459566E-2</v>
      </c>
      <c r="CD27">
        <f>AVERAGE('Raw Proportions'!CN27:CP27)</f>
        <v>0</v>
      </c>
      <c r="CE27">
        <f>AVERAGE('Raw Proportions'!CO27:CQ27)</f>
        <v>4.5509710886279704E-2</v>
      </c>
      <c r="CF27">
        <f>AVERAGE('Raw Proportions'!CP27:CR27)</f>
        <v>9.9368469146629113E-2</v>
      </c>
      <c r="CG27">
        <f>AVERAGE('Raw Proportions'!CQ27:CS27)</f>
        <v>0.15192695248305332</v>
      </c>
      <c r="CH27">
        <f>AVERAGE('Raw Proportions'!CR27:CT27)</f>
        <v>0.17196738789648305</v>
      </c>
      <c r="CI27">
        <f>AVERAGE('Raw Proportions'!CS27:CU27)</f>
        <v>0.17859100558635746</v>
      </c>
      <c r="CJ27">
        <f>AVERAGE('Raw Proportions'!CT27:CV27)</f>
        <v>0.17658482497783204</v>
      </c>
      <c r="CK27">
        <f>AVERAGE('Raw Proportions'!CU27:CW27)</f>
        <v>0.19065032206514843</v>
      </c>
      <c r="CL27">
        <f>AVERAGE('Raw Proportions'!CV27:CX27)</f>
        <v>0.21697924412651867</v>
      </c>
      <c r="CM27">
        <f>AVERAGE('Raw Proportions'!CW27:CY27)</f>
        <v>0.2271827375769965</v>
      </c>
      <c r="CN27">
        <f>AVERAGE('Raw Proportions'!CX27:CZ27)</f>
        <v>0.20942491807479846</v>
      </c>
      <c r="CO27">
        <f>AVERAGE('Raw Proportions'!CY27:DA27)</f>
        <v>0.1867143973378815</v>
      </c>
      <c r="CP27">
        <f>AVERAGE('Raw Proportions'!CZ27:DB27)</f>
        <v>0.19990887091652718</v>
      </c>
      <c r="CQ27">
        <f>AVERAGE('Raw Proportions'!DA27:DC27)</f>
        <v>0.22457418955409436</v>
      </c>
      <c r="CR27">
        <f>AVERAGE('Raw Proportions'!DB27:DD27)</f>
        <v>0.24985562243154327</v>
      </c>
      <c r="CS27">
        <f>AVERAGE('Raw Proportions'!DC27:DE27)</f>
        <v>0.27250602932002821</v>
      </c>
      <c r="CT27">
        <f>AVERAGE('Raw Proportions'!DF27:DH27)</f>
        <v>0</v>
      </c>
      <c r="CU27">
        <f>AVERAGE('Raw Proportions'!DG27:DI27)</f>
        <v>2.2718549481747004E-5</v>
      </c>
      <c r="CV27">
        <f>AVERAGE('Raw Proportions'!DH27:DJ27)</f>
        <v>3.465297167400274E-5</v>
      </c>
      <c r="CW27">
        <f>AVERAGE('Raw Proportions'!DI27:DK27)</f>
        <v>3.7255593791403757E-5</v>
      </c>
      <c r="CX27">
        <f>AVERAGE('Raw Proportions'!DJ27:DL27)</f>
        <v>1.4537044309656752E-5</v>
      </c>
      <c r="CY27">
        <f>AVERAGE('Raw Proportions'!DK27:DM27)</f>
        <v>2.6026221174010163E-6</v>
      </c>
      <c r="CZ27">
        <f>AVERAGE('Raw Proportions'!DL27:DN27)</f>
        <v>0</v>
      </c>
      <c r="DA27">
        <f>AVERAGE('Raw Proportions'!DM27:DO27)</f>
        <v>0</v>
      </c>
      <c r="DB27">
        <f>AVERAGE('Raw Proportions'!DN27:DP27)</f>
        <v>0</v>
      </c>
      <c r="DC27">
        <f>AVERAGE('Raw Proportions'!DO27:DQ27)</f>
        <v>0</v>
      </c>
      <c r="DD27">
        <f>AVERAGE('Raw Proportions'!DP27:DR27)</f>
        <v>0</v>
      </c>
      <c r="DE27">
        <f>AVERAGE('Raw Proportions'!DQ27:DS27)</f>
        <v>5.6026439667050065E-2</v>
      </c>
      <c r="DF27">
        <f>AVERAGE('Raw Proportions'!DR27:DT27)</f>
        <v>7.0041246683658423E-2</v>
      </c>
      <c r="DG27">
        <f>AVERAGE('Raw Proportions'!DS27:DU27)</f>
        <v>9.2562486948297287E-2</v>
      </c>
      <c r="DH27">
        <f>AVERAGE('Raw Proportions'!DT27:DV27)</f>
        <v>8.1650570385973689E-2</v>
      </c>
      <c r="DI27">
        <f>AVERAGE('Raw Proportions'!DU27:DW27)</f>
        <v>0.1072005327177948</v>
      </c>
      <c r="DJ27">
        <f>AVERAGE('Raw Proportions'!DX27:DZ27)</f>
        <v>4.0555077641821508E-2</v>
      </c>
      <c r="DK27">
        <f>AVERAGE('Raw Proportions'!DY27:EA27)</f>
        <v>6.0489993130539509E-2</v>
      </c>
      <c r="DL27">
        <f>AVERAGE('Raw Proportions'!DZ27:EB27)</f>
        <v>4.7162030541513682E-2</v>
      </c>
      <c r="DM27">
        <f>AVERAGE('Raw Proportions'!EA27:EC27)</f>
        <v>4.8250647222466102E-2</v>
      </c>
      <c r="DN27">
        <f>AVERAGE('Raw Proportions'!EB27:ED27)</f>
        <v>4.9275944131800052E-2</v>
      </c>
      <c r="DO27">
        <f>AVERAGE('Raw Proportions'!EC27:EE27)</f>
        <v>6.1853473585431619E-2</v>
      </c>
      <c r="DP27">
        <f>AVERAGE('Raw Proportions'!ED27:EF27)</f>
        <v>6.2597743418110877E-2</v>
      </c>
      <c r="DQ27">
        <f>AVERAGE('Raw Proportions'!EE27:EG27)</f>
        <v>6.1288520137401235E-2</v>
      </c>
      <c r="DR27">
        <f>AVERAGE('Raw Proportions'!EF27:EH27)</f>
        <v>5.9178542060526064E-2</v>
      </c>
      <c r="DS27">
        <f>AVERAGE('Raw Proportions'!EG27:EI27)</f>
        <v>5.7569870685155532E-2</v>
      </c>
      <c r="DT27">
        <f>AVERAGE('Raw Proportions'!EH27:EJ27)</f>
        <v>5.8061899748126478E-2</v>
      </c>
      <c r="DU27">
        <f>AVERAGE('Raw Proportions'!EI27:EK27)</f>
        <v>5.6071572150839383E-2</v>
      </c>
      <c r="DV27">
        <f>AVERAGE('Raw Proportions'!EJ27:EL27)</f>
        <v>5.6545706406805708E-2</v>
      </c>
      <c r="DW27">
        <f>AVERAGE('Raw Proportions'!EK27:EM27)</f>
        <v>5.3915988419371792E-2</v>
      </c>
      <c r="DX27">
        <f>AVERAGE('Raw Proportions'!EL27:EN27)</f>
        <v>5.5112427224435379E-2</v>
      </c>
      <c r="DY27">
        <f>AVERAGE('Raw Proportions'!EM27:EO27)</f>
        <v>5.3760875259532132E-2</v>
      </c>
      <c r="DZ27">
        <f>AVERAGE('Raw Proportions'!EP27:ER27)</f>
        <v>0</v>
      </c>
      <c r="EA27">
        <f>AVERAGE('Raw Proportions'!EQ27:ES27)</f>
        <v>0</v>
      </c>
      <c r="EB27">
        <f>AVERAGE('Raw Proportions'!ER27:ET27)</f>
        <v>0</v>
      </c>
      <c r="EC27">
        <f>AVERAGE('Raw Proportions'!ES27:EU27)</f>
        <v>0</v>
      </c>
      <c r="ED27">
        <f>AVERAGE('Raw Proportions'!ET27:EV27)</f>
        <v>0</v>
      </c>
      <c r="EE27">
        <f>AVERAGE('Raw Proportions'!EU27:EW27)</f>
        <v>0</v>
      </c>
      <c r="EF27">
        <f>AVERAGE('Raw Proportions'!EV27:EX27)</f>
        <v>0</v>
      </c>
      <c r="EG27">
        <f>AVERAGE('Raw Proportions'!EW27:EY27)</f>
        <v>0</v>
      </c>
      <c r="EH27">
        <f>AVERAGE('Raw Proportions'!EX27:EZ27)</f>
        <v>0</v>
      </c>
      <c r="EI27">
        <f>AVERAGE('Raw Proportions'!EY27:FA27)</f>
        <v>0</v>
      </c>
      <c r="EJ27">
        <f>AVERAGE('Raw Proportions'!EZ27:FB27)</f>
        <v>0</v>
      </c>
      <c r="EK27">
        <f>AVERAGE('Raw Proportions'!FA27:FC27)</f>
        <v>0</v>
      </c>
      <c r="EL27">
        <f>AVERAGE('Raw Proportions'!FB27:FD27)</f>
        <v>0</v>
      </c>
      <c r="EM27">
        <f>AVERAGE('Raw Proportions'!FC27:FE27)</f>
        <v>0</v>
      </c>
      <c r="EN27">
        <f>AVERAGE('Raw Proportions'!FD27:FF27)</f>
        <v>0</v>
      </c>
      <c r="EO27">
        <f>AVERAGE('Raw Proportions'!FE27:FG27)</f>
        <v>0</v>
      </c>
      <c r="EP27">
        <f>AVERAGE('Raw Proportions'!FH27:FJ27)</f>
        <v>9.4648786929997716E-2</v>
      </c>
      <c r="EQ27">
        <f>AVERAGE('Raw Proportions'!FI27:FK27)</f>
        <v>0.11057831459530794</v>
      </c>
      <c r="ER27">
        <f>AVERAGE('Raw Proportions'!FJ27:FL27)</f>
        <v>0.11864370415016344</v>
      </c>
      <c r="ES27">
        <f>AVERAGE('Raw Proportions'!FK27:FM27)</f>
        <v>0.11207270845079083</v>
      </c>
      <c r="ET27">
        <f>AVERAGE('Raw Proportions'!FL27:FN27)</f>
        <v>9.1841888461651103E-2</v>
      </c>
      <c r="EU27">
        <f>AVERAGE('Raw Proportions'!FM27:FO27)</f>
        <v>7.6536678227057203E-2</v>
      </c>
      <c r="EV27">
        <f>AVERAGE('Raw Proportions'!FN27:FP27)</f>
        <v>7.8347205546492257E-2</v>
      </c>
      <c r="EW27">
        <f>AVERAGE('Raw Proportions'!FO27:FQ27)</f>
        <v>8.1284962313187034E-2</v>
      </c>
      <c r="EX27">
        <f>AVERAGE('Raw Proportions'!FP27:FR27)</f>
        <v>8.0798789251990438E-2</v>
      </c>
      <c r="EY27">
        <f>AVERAGE('Raw Proportions'!FQ27:FS27)</f>
        <v>7.3444553240719926E-2</v>
      </c>
      <c r="EZ27">
        <f>AVERAGE('Raw Proportions'!FR27:FT27)</f>
        <v>6.9792599491479465E-2</v>
      </c>
      <c r="FA27">
        <f>AVERAGE('Raw Proportions'!FS27:FU27)</f>
        <v>7.7501114899120913E-2</v>
      </c>
      <c r="FB27">
        <f>AVERAGE('Raw Proportions'!FT27:FV27)</f>
        <v>6.1014366939801057E-2</v>
      </c>
      <c r="FC27">
        <f>AVERAGE('Raw Proportions'!FU27:FW27)</f>
        <v>5.3690947920972683E-2</v>
      </c>
      <c r="FD27">
        <f>AVERAGE('Raw Proportions'!FV27:FX27)</f>
        <v>3.5783722786692757E-2</v>
      </c>
      <c r="FE27">
        <f>AVERAGE('Raw Proportions'!FW27:FY27)</f>
        <v>4.8637077679205054E-2</v>
      </c>
    </row>
    <row r="28" spans="1:161" x14ac:dyDescent="0.2">
      <c r="A28" t="str">
        <f>'1997_totals_newvars'!A28</f>
        <v>MONTANA</v>
      </c>
      <c r="B28">
        <f>AVERAGE('Raw Proportions'!B28:D28)</f>
        <v>0.13352418449016559</v>
      </c>
      <c r="C28">
        <f>AVERAGE('Raw Proportions'!C28:E28)</f>
        <v>0.14140843945646786</v>
      </c>
      <c r="D28">
        <f>AVERAGE('Raw Proportions'!D28:F28)</f>
        <v>0.11537611672549002</v>
      </c>
      <c r="E28">
        <f>AVERAGE('Raw Proportions'!E28:G28)</f>
        <v>0.10747163274679168</v>
      </c>
      <c r="F28">
        <f>AVERAGE('Raw Proportions'!F28:H28)</f>
        <v>8.8312408942201673E-2</v>
      </c>
      <c r="G28">
        <f>AVERAGE('Raw Proportions'!G28:I28)</f>
        <v>0.11237382649165446</v>
      </c>
      <c r="H28">
        <f>AVERAGE('Raw Proportions'!H28:J28)</f>
        <v>0.11466262652324788</v>
      </c>
      <c r="I28">
        <f>AVERAGE('Raw Proportions'!I28:K28)</f>
        <v>0.1206843377809006</v>
      </c>
      <c r="J28">
        <f>AVERAGE('Raw Proportions'!J28:L28)</f>
        <v>0.11146748994681126</v>
      </c>
      <c r="K28">
        <f>AVERAGE('Raw Proportions'!K28:M28)</f>
        <v>0.1162384608127101</v>
      </c>
      <c r="L28">
        <f>AVERAGE('Raw Proportions'!L28:N28)</f>
        <v>0.11776977817360341</v>
      </c>
      <c r="M28">
        <f>AVERAGE('Raw Proportions'!M28:O28)</f>
        <v>0.10932673614322651</v>
      </c>
      <c r="N28">
        <f>AVERAGE('Raw Proportions'!N28:P28)</f>
        <v>0.11098686028517812</v>
      </c>
      <c r="O28">
        <f>AVERAGE('Raw Proportions'!O28:Q28)</f>
        <v>0.12611770847482193</v>
      </c>
      <c r="P28">
        <f>AVERAGE('Raw Proportions'!P28:R28)</f>
        <v>0.14912242689163749</v>
      </c>
      <c r="Q28">
        <f>AVERAGE('Raw Proportions'!Q28:S28)</f>
        <v>0.14453811120681745</v>
      </c>
      <c r="R28">
        <f>AVERAGE('Raw Proportions'!T28:V28)</f>
        <v>0.58458177027804614</v>
      </c>
      <c r="S28">
        <f>AVERAGE('Raw Proportions'!U28:W28)</f>
        <v>0.48651924373117311</v>
      </c>
      <c r="T28">
        <f>AVERAGE('Raw Proportions'!V28:X28)</f>
        <v>0.3970229288823437</v>
      </c>
      <c r="U28">
        <f>AVERAGE('Raw Proportions'!W28:Y28)</f>
        <v>0.40430464360042384</v>
      </c>
      <c r="V28">
        <f>AVERAGE('Raw Proportions'!X28:Z28)</f>
        <v>0.42621092822059525</v>
      </c>
      <c r="W28">
        <f>AVERAGE('Raw Proportions'!Y28:AA28)</f>
        <v>0.43635782367962106</v>
      </c>
      <c r="X28">
        <f>AVERAGE('Raw Proportions'!Z28:AB28)</f>
        <v>0.43389693259348266</v>
      </c>
      <c r="Y28">
        <f>AVERAGE('Raw Proportions'!AA28:AC28)</f>
        <v>0.39505024391839844</v>
      </c>
      <c r="Z28">
        <f>AVERAGE('Raw Proportions'!AB28:AD28)</f>
        <v>0.3450834141941323</v>
      </c>
      <c r="AA28">
        <f>AVERAGE('Raw Proportions'!AC28:AE28)</f>
        <v>0.30351157872117968</v>
      </c>
      <c r="AB28">
        <f>AVERAGE('Raw Proportions'!AD28:AF28)</f>
        <v>0.2991340338857893</v>
      </c>
      <c r="AC28">
        <f>AVERAGE('Raw Proportions'!AE28:AG28)</f>
        <v>0.31096762774334707</v>
      </c>
      <c r="AD28">
        <f>AVERAGE('Raw Proportions'!AF28:AH28)</f>
        <v>0.31476531062868363</v>
      </c>
      <c r="AE28">
        <f>AVERAGE('Raw Proportions'!AG28:AI28)</f>
        <v>0.3007969259702305</v>
      </c>
      <c r="AF28">
        <f>AVERAGE('Raw Proportions'!AH28:AJ28)</f>
        <v>0.28837983212077195</v>
      </c>
      <c r="AG28">
        <f>AVERAGE('Raw Proportions'!AI28:AK28)</f>
        <v>0.28721919819567088</v>
      </c>
      <c r="AH28">
        <f>AVERAGE('Raw Proportions'!AL28:AN28)</f>
        <v>0.12350347456267929</v>
      </c>
      <c r="AI28">
        <f>AVERAGE('Raw Proportions'!AM28:AO28)</f>
        <v>0.16362454374507152</v>
      </c>
      <c r="AJ28">
        <f>AVERAGE('Raw Proportions'!AN28:AP28)</f>
        <v>0.1973343213073262</v>
      </c>
      <c r="AK28">
        <f>AVERAGE('Raw Proportions'!AO28:AQ28)</f>
        <v>0.14294863389902582</v>
      </c>
      <c r="AL28">
        <f>AVERAGE('Raw Proportions'!AP28:AR28)</f>
        <v>0.14658314661682437</v>
      </c>
      <c r="AM28">
        <f>AVERAGE('Raw Proportions'!AQ28:AS28)</f>
        <v>0.1201341526563172</v>
      </c>
      <c r="AN28">
        <f>AVERAGE('Raw Proportions'!AR28:AT28)</f>
        <v>9.9843364320241101E-2</v>
      </c>
      <c r="AO28">
        <f>AVERAGE('Raw Proportions'!AS28:AU28)</f>
        <v>8.7543007025897401E-2</v>
      </c>
      <c r="AP28">
        <f>AVERAGE('Raw Proportions'!AT28:AV28)</f>
        <v>0.12821608046272295</v>
      </c>
      <c r="AQ28">
        <f>AVERAGE('Raw Proportions'!AU28:AW28)</f>
        <v>0.16997703812194395</v>
      </c>
      <c r="AR28">
        <f>AVERAGE('Raw Proportions'!AV28:AX28)</f>
        <v>0.18665219945796985</v>
      </c>
      <c r="AS28">
        <f>AVERAGE('Raw Proportions'!AW28:AY28)</f>
        <v>0.17797470229884538</v>
      </c>
      <c r="AT28">
        <f>AVERAGE('Raw Proportions'!AX28:AZ28)</f>
        <v>0.17934595644415871</v>
      </c>
      <c r="AU28">
        <f>AVERAGE('Raw Proportions'!AY28:BA28)</f>
        <v>0.19037340016732471</v>
      </c>
      <c r="AV28">
        <f>AVERAGE('Raw Proportions'!AZ28:BB28)</f>
        <v>0.19957879162459821</v>
      </c>
      <c r="AW28">
        <f>AVERAGE('Raw Proportions'!BA28:BC28)</f>
        <v>0.20066618048798179</v>
      </c>
      <c r="AX28">
        <f>AVERAGE('Raw Proportions'!BD28:BF28)</f>
        <v>6.1005542363857551E-2</v>
      </c>
      <c r="AY28">
        <f>AVERAGE('Raw Proportions'!BE28:BG28)</f>
        <v>5.478651961894402E-2</v>
      </c>
      <c r="AZ28">
        <f>AVERAGE('Raw Proportions'!BF28:BH28)</f>
        <v>3.4560642241835797E-2</v>
      </c>
      <c r="BA28">
        <f>AVERAGE('Raw Proportions'!BG28:BI28)</f>
        <v>3.536812925699602E-2</v>
      </c>
      <c r="BB28">
        <f>AVERAGE('Raw Proportions'!BH28:BJ28)</f>
        <v>2.0039731827000518E-2</v>
      </c>
      <c r="BC28">
        <f>AVERAGE('Raw Proportions'!BI28:BK28)</f>
        <v>2.716716592248988E-2</v>
      </c>
      <c r="BD28">
        <f>AVERAGE('Raw Proportions'!BJ28:BL28)</f>
        <v>2.4789829979879319E-2</v>
      </c>
      <c r="BE28">
        <f>AVERAGE('Raw Proportions'!BK28:BM28)</f>
        <v>3.5654623185294637E-2</v>
      </c>
      <c r="BF28">
        <f>AVERAGE('Raw Proportions'!BL28:BN28)</f>
        <v>4.6827980926589713E-2</v>
      </c>
      <c r="BG28">
        <f>AVERAGE('Raw Proportions'!BM28:BO28)</f>
        <v>4.4872278431871665E-2</v>
      </c>
      <c r="BH28">
        <f>AVERAGE('Raw Proportions'!BN28:BP28)</f>
        <v>4.02131019376969E-2</v>
      </c>
      <c r="BI28">
        <f>AVERAGE('Raw Proportions'!BO28:BQ28)</f>
        <v>3.292195544013439E-2</v>
      </c>
      <c r="BJ28">
        <f>AVERAGE('Raw Proportions'!BP28:BR28)</f>
        <v>3.7034182634323148E-2</v>
      </c>
      <c r="BK28">
        <f>AVERAGE('Raw Proportions'!BQ28:BS28)</f>
        <v>3.2722583596400408E-2</v>
      </c>
      <c r="BL28">
        <f>AVERAGE('Raw Proportions'!BR28:BT28)</f>
        <v>2.98345842666559E-2</v>
      </c>
      <c r="BM28">
        <f>AVERAGE('Raw Proportions'!BS28:BU28)</f>
        <v>2.6253139707596889E-2</v>
      </c>
      <c r="BN28">
        <f>AVERAGE('Raw Proportions'!BV28:BX28)</f>
        <v>0</v>
      </c>
      <c r="BO28">
        <f>AVERAGE('Raw Proportions'!BW28:BY28)</f>
        <v>0</v>
      </c>
      <c r="BP28">
        <f>AVERAGE('Raw Proportions'!BX28:BZ28)</f>
        <v>0</v>
      </c>
      <c r="BQ28">
        <f>AVERAGE('Raw Proportions'!BY28:CA28)</f>
        <v>8.9739678474218714E-6</v>
      </c>
      <c r="BR28">
        <f>AVERAGE('Raw Proportions'!BZ28:CB28)</f>
        <v>8.9739678474218714E-6</v>
      </c>
      <c r="BS28">
        <f>AVERAGE('Raw Proportions'!CA28:CC28)</f>
        <v>8.9739678474218714E-6</v>
      </c>
      <c r="BT28">
        <f>AVERAGE('Raw Proportions'!CB28:CD28)</f>
        <v>2.6928969373194393E-3</v>
      </c>
      <c r="BU28">
        <f>AVERAGE('Raw Proportions'!CC28:CE28)</f>
        <v>5.1276358694672666E-3</v>
      </c>
      <c r="BV28">
        <f>AVERAGE('Raw Proportions'!CD28:CF28)</f>
        <v>7.6043348214015561E-3</v>
      </c>
      <c r="BW28">
        <f>AVERAGE('Raw Proportions'!CE28:CG28)</f>
        <v>7.7939716917316661E-3</v>
      </c>
      <c r="BX28">
        <f>AVERAGE('Raw Proportions'!CF28:CH28)</f>
        <v>7.4590312868467899E-3</v>
      </c>
      <c r="BY28">
        <f>AVERAGE('Raw Proportions'!CG28:CI28)</f>
        <v>8.8784481467799013E-3</v>
      </c>
      <c r="BZ28">
        <f>AVERAGE('Raw Proportions'!CH28:CJ28)</f>
        <v>1.0116134026587146E-2</v>
      </c>
      <c r="CA28">
        <f>AVERAGE('Raw Proportions'!CI28:CK28)</f>
        <v>1.1855803045538023E-2</v>
      </c>
      <c r="CB28">
        <f>AVERAGE('Raw Proportions'!CJ28:CL28)</f>
        <v>1.18416514367186E-2</v>
      </c>
      <c r="CC28">
        <f>AVERAGE('Raw Proportions'!CK28:CM28)</f>
        <v>1.4416704311800777E-2</v>
      </c>
      <c r="CD28">
        <f>AVERAGE('Raw Proportions'!CN28:CP28)</f>
        <v>0</v>
      </c>
      <c r="CE28">
        <f>AVERAGE('Raw Proportions'!CO28:CQ28)</f>
        <v>1.3319995113460381E-2</v>
      </c>
      <c r="CF28">
        <f>AVERAGE('Raw Proportions'!CP28:CR28)</f>
        <v>5.003539663330283E-2</v>
      </c>
      <c r="CG28">
        <f>AVERAGE('Raw Proportions'!CQ28:CS28)</f>
        <v>7.2484248336940629E-2</v>
      </c>
      <c r="CH28">
        <f>AVERAGE('Raw Proportions'!CR28:CT28)</f>
        <v>7.6639379683734424E-2</v>
      </c>
      <c r="CI28">
        <f>AVERAGE('Raw Proportions'!CS28:CU28)</f>
        <v>6.5366824690771971E-2</v>
      </c>
      <c r="CJ28">
        <f>AVERAGE('Raw Proportions'!CT28:CV28)</f>
        <v>6.8141706161636534E-2</v>
      </c>
      <c r="CK28">
        <f>AVERAGE('Raw Proportions'!CU28:CW28)</f>
        <v>7.6540263216615015E-2</v>
      </c>
      <c r="CL28">
        <f>AVERAGE('Raw Proportions'!CV28:CX28)</f>
        <v>7.3205601990754779E-2</v>
      </c>
      <c r="CM28">
        <f>AVERAGE('Raw Proportions'!CW28:CY28)</f>
        <v>7.2013021841520572E-2</v>
      </c>
      <c r="CN28">
        <f>AVERAGE('Raw Proportions'!CX28:CZ28)</f>
        <v>7.2107904227340619E-2</v>
      </c>
      <c r="CO28">
        <f>AVERAGE('Raw Proportions'!CY28:DA28)</f>
        <v>7.2793143025408055E-2</v>
      </c>
      <c r="CP28">
        <f>AVERAGE('Raw Proportions'!CZ28:DB28)</f>
        <v>6.8303629265984864E-2</v>
      </c>
      <c r="CQ28">
        <f>AVERAGE('Raw Proportions'!DA28:DC28)</f>
        <v>6.5054056237058636E-2</v>
      </c>
      <c r="CR28">
        <f>AVERAGE('Raw Proportions'!DB28:DD28)</f>
        <v>6.3903253674032837E-2</v>
      </c>
      <c r="CS28">
        <f>AVERAGE('Raw Proportions'!DC28:DE28)</f>
        <v>6.9634098845004058E-2</v>
      </c>
      <c r="CT28">
        <f>AVERAGE('Raw Proportions'!DF28:DH28)</f>
        <v>0</v>
      </c>
      <c r="CU28">
        <f>AVERAGE('Raw Proportions'!DG28:DI28)</f>
        <v>0</v>
      </c>
      <c r="CV28">
        <f>AVERAGE('Raw Proportions'!DH28:DJ28)</f>
        <v>2.7895847767753462E-3</v>
      </c>
      <c r="CW28">
        <f>AVERAGE('Raw Proportions'!DI28:DK28)</f>
        <v>1.7500896981531573E-3</v>
      </c>
      <c r="CX28">
        <f>AVERAGE('Raw Proportions'!DJ28:DL28)</f>
        <v>4.7107700012347219E-3</v>
      </c>
      <c r="CY28">
        <f>AVERAGE('Raw Proportions'!DK28:DM28)</f>
        <v>4.2079470110609083E-3</v>
      </c>
      <c r="CZ28">
        <f>AVERAGE('Raw Proportions'!DL28:DN28)</f>
        <v>1.0336479317641803E-2</v>
      </c>
      <c r="DA28">
        <f>AVERAGE('Raw Proportions'!DM28:DO28)</f>
        <v>1.3833616911701587E-2</v>
      </c>
      <c r="DB28">
        <f>AVERAGE('Raw Proportions'!DN28:DP28)</f>
        <v>1.5339064619822299E-2</v>
      </c>
      <c r="DC28">
        <f>AVERAGE('Raw Proportions'!DO28:DQ28)</f>
        <v>1.3005345401449724E-2</v>
      </c>
      <c r="DD28">
        <f>AVERAGE('Raw Proportions'!DP28:DR28)</f>
        <v>6.5451075935302914E-3</v>
      </c>
      <c r="DE28">
        <f>AVERAGE('Raw Proportions'!DQ28:DS28)</f>
        <v>3.6209726412328607E-3</v>
      </c>
      <c r="DF28">
        <f>AVERAGE('Raw Proportions'!DR28:DT28)</f>
        <v>9.0548455972661523E-4</v>
      </c>
      <c r="DG28">
        <f>AVERAGE('Raw Proportions'!DS28:DU28)</f>
        <v>9.0790447050469842E-4</v>
      </c>
      <c r="DH28">
        <f>AVERAGE('Raw Proportions'!DT28:DV28)</f>
        <v>3.9829928079884829E-5</v>
      </c>
      <c r="DI28">
        <f>AVERAGE('Raw Proportions'!DU28:DW28)</f>
        <v>0</v>
      </c>
      <c r="DJ28">
        <f>AVERAGE('Raw Proportions'!DX28:DZ28)</f>
        <v>1.8536798101563116E-2</v>
      </c>
      <c r="DK28">
        <f>AVERAGE('Raw Proportions'!DY28:EA28)</f>
        <v>4.3774734836932318E-2</v>
      </c>
      <c r="DL28">
        <f>AVERAGE('Raw Proportions'!DZ28:EB28)</f>
        <v>6.6329034539008069E-2</v>
      </c>
      <c r="DM28">
        <f>AVERAGE('Raw Proportions'!EA28:EC28)</f>
        <v>6.6861918113216415E-2</v>
      </c>
      <c r="DN28">
        <f>AVERAGE('Raw Proportions'!EB28:ED28)</f>
        <v>6.0496281054949995E-2</v>
      </c>
      <c r="DO28">
        <f>AVERAGE('Raw Proportions'!EC28:EE28)</f>
        <v>5.1851443197215095E-2</v>
      </c>
      <c r="DP28">
        <f>AVERAGE('Raw Proportions'!ED28:EF28)</f>
        <v>4.5177933495284962E-2</v>
      </c>
      <c r="DQ28">
        <f>AVERAGE('Raw Proportions'!EE28:EG28)</f>
        <v>3.9672923183579553E-2</v>
      </c>
      <c r="DR28">
        <f>AVERAGE('Raw Proportions'!EF28:EH28)</f>
        <v>3.8953525063870294E-2</v>
      </c>
      <c r="DS28">
        <f>AVERAGE('Raw Proportions'!EG28:EI28)</f>
        <v>4.0202329756753259E-2</v>
      </c>
      <c r="DT28">
        <f>AVERAGE('Raw Proportions'!EH28:EJ28)</f>
        <v>3.9729783416545476E-2</v>
      </c>
      <c r="DU28">
        <f>AVERAGE('Raw Proportions'!EI28:EK28)</f>
        <v>3.8232321161478393E-2</v>
      </c>
      <c r="DV28">
        <f>AVERAGE('Raw Proportions'!EJ28:EL28)</f>
        <v>3.6659117263957181E-2</v>
      </c>
      <c r="DW28">
        <f>AVERAGE('Raw Proportions'!EK28:EM28)</f>
        <v>3.7647515838159208E-2</v>
      </c>
      <c r="DX28">
        <f>AVERAGE('Raw Proportions'!EL28:EN28)</f>
        <v>4.0583125106780527E-2</v>
      </c>
      <c r="DY28">
        <f>AVERAGE('Raw Proportions'!EM28:EO28)</f>
        <v>4.4814316754931111E-2</v>
      </c>
      <c r="DZ28">
        <f>AVERAGE('Raw Proportions'!EP28:ER28)</f>
        <v>0</v>
      </c>
      <c r="EA28">
        <f>AVERAGE('Raw Proportions'!EQ28:ES28)</f>
        <v>0</v>
      </c>
      <c r="EB28">
        <f>AVERAGE('Raw Proportions'!ER28:ET28)</f>
        <v>0</v>
      </c>
      <c r="EC28">
        <f>AVERAGE('Raw Proportions'!ES28:EU28)</f>
        <v>0</v>
      </c>
      <c r="ED28">
        <f>AVERAGE('Raw Proportions'!ET28:EV28)</f>
        <v>0</v>
      </c>
      <c r="EE28">
        <f>AVERAGE('Raw Proportions'!EU28:EW28)</f>
        <v>0</v>
      </c>
      <c r="EF28">
        <f>AVERAGE('Raw Proportions'!EV28:EX28)</f>
        <v>0</v>
      </c>
      <c r="EG28">
        <f>AVERAGE('Raw Proportions'!EW28:EY28)</f>
        <v>0</v>
      </c>
      <c r="EH28">
        <f>AVERAGE('Raw Proportions'!EX28:EZ28)</f>
        <v>0</v>
      </c>
      <c r="EI28">
        <f>AVERAGE('Raw Proportions'!EY28:FA28)</f>
        <v>0</v>
      </c>
      <c r="EJ28">
        <f>AVERAGE('Raw Proportions'!EZ28:FB28)</f>
        <v>0</v>
      </c>
      <c r="EK28">
        <f>AVERAGE('Raw Proportions'!FA28:FC28)</f>
        <v>0</v>
      </c>
      <c r="EL28">
        <f>AVERAGE('Raw Proportions'!FB28:FD28)</f>
        <v>0</v>
      </c>
      <c r="EM28">
        <f>AVERAGE('Raw Proportions'!FC28:FE28)</f>
        <v>0</v>
      </c>
      <c r="EN28">
        <f>AVERAGE('Raw Proportions'!FD28:FF28)</f>
        <v>0</v>
      </c>
      <c r="EO28">
        <f>AVERAGE('Raw Proportions'!FE28:FG28)</f>
        <v>0</v>
      </c>
      <c r="EP28">
        <f>AVERAGE('Raw Proportions'!FH28:FJ28)</f>
        <v>7.8848230203688294E-2</v>
      </c>
      <c r="EQ28">
        <f>AVERAGE('Raw Proportions'!FI28:FK28)</f>
        <v>9.6566523497950849E-2</v>
      </c>
      <c r="ER28">
        <f>AVERAGE('Raw Proportions'!FJ28:FL28)</f>
        <v>0.13655197489391802</v>
      </c>
      <c r="ES28">
        <f>AVERAGE('Raw Proportions'!FK28:FM28)</f>
        <v>0.168801730380605</v>
      </c>
      <c r="ET28">
        <f>AVERAGE('Raw Proportions'!FL28:FN28)</f>
        <v>0.17699837968561163</v>
      </c>
      <c r="EU28">
        <f>AVERAGE('Raw Proportions'!FM28:FO28)</f>
        <v>0.182531842383022</v>
      </c>
      <c r="EV28">
        <f>AVERAGE('Raw Proportions'!FN28:FP28)</f>
        <v>0.20045823067126625</v>
      </c>
      <c r="EW28">
        <f>AVERAGE('Raw Proportions'!FO28:FQ28)</f>
        <v>0.2258933489081455</v>
      </c>
      <c r="EX28">
        <f>AVERAGE('Raw Proportions'!FP28:FR28)</f>
        <v>0.23330250797389485</v>
      </c>
      <c r="EY28">
        <f>AVERAGE('Raw Proportions'!FQ28:FS28)</f>
        <v>0.23238597522083948</v>
      </c>
      <c r="EZ28">
        <f>AVERAGE('Raw Proportions'!FR28:FT28)</f>
        <v>0.23038906002067736</v>
      </c>
      <c r="FA28">
        <f>AVERAGE('Raw Proportions'!FS28:FU28)</f>
        <v>0.2452840933995474</v>
      </c>
      <c r="FB28">
        <f>AVERAGE('Raw Proportions'!FT28:FV28)</f>
        <v>0.2418833248914006</v>
      </c>
      <c r="FC28">
        <f>AVERAGE('Raw Proportions'!FU28:FW28)</f>
        <v>0.23452410219996192</v>
      </c>
      <c r="FD28">
        <f>AVERAGE('Raw Proportions'!FV28:FX28)</f>
        <v>0.21671650495072461</v>
      </c>
      <c r="FE28">
        <f>AVERAGE('Raw Proportions'!FW28:FY28)</f>
        <v>0.21245825049019706</v>
      </c>
    </row>
    <row r="29" spans="1:161" x14ac:dyDescent="0.2">
      <c r="A29" t="str">
        <f>'1997_totals_newvars'!A29</f>
        <v>NEBRASKA</v>
      </c>
      <c r="B29">
        <f>AVERAGE('Raw Proportions'!B29:D29)</f>
        <v>0.24010999622723872</v>
      </c>
      <c r="C29">
        <f>AVERAGE('Raw Proportions'!C29:E29)</f>
        <v>0.21015456680977831</v>
      </c>
      <c r="D29">
        <f>AVERAGE('Raw Proportions'!D29:F29)</f>
        <v>0.15301469312537597</v>
      </c>
      <c r="E29">
        <f>AVERAGE('Raw Proportions'!E29:G29)</f>
        <v>0.11420293182904125</v>
      </c>
      <c r="F29">
        <f>AVERAGE('Raw Proportions'!F29:H29)</f>
        <v>7.9946236800137932E-2</v>
      </c>
      <c r="G29">
        <f>AVERAGE('Raw Proportions'!G29:I29)</f>
        <v>4.2155079804878363E-2</v>
      </c>
      <c r="H29">
        <f>AVERAGE('Raw Proportions'!H29:J29)</f>
        <v>4.2886176983488379E-2</v>
      </c>
      <c r="I29">
        <f>AVERAGE('Raw Proportions'!I29:K29)</f>
        <v>4.6807214003848303E-2</v>
      </c>
      <c r="J29">
        <f>AVERAGE('Raw Proportions'!J29:L29)</f>
        <v>5.6688133030465965E-2</v>
      </c>
      <c r="K29">
        <f>AVERAGE('Raw Proportions'!K29:M29)</f>
        <v>4.8214718096202057E-2</v>
      </c>
      <c r="L29">
        <f>AVERAGE('Raw Proportions'!L29:N29)</f>
        <v>4.3732452759775588E-2</v>
      </c>
      <c r="M29">
        <f>AVERAGE('Raw Proportions'!M29:O29)</f>
        <v>4.5393481941599777E-2</v>
      </c>
      <c r="N29">
        <f>AVERAGE('Raw Proportions'!N29:P29)</f>
        <v>4.5614703451259057E-2</v>
      </c>
      <c r="O29">
        <f>AVERAGE('Raw Proportions'!O29:Q29)</f>
        <v>4.2395031236457957E-2</v>
      </c>
      <c r="P29">
        <f>AVERAGE('Raw Proportions'!P29:R29)</f>
        <v>3.8548033135458522E-2</v>
      </c>
      <c r="Q29">
        <f>AVERAGE('Raw Proportions'!Q29:S29)</f>
        <v>3.576803669377282E-2</v>
      </c>
      <c r="R29">
        <f>AVERAGE('Raw Proportions'!T29:V29)</f>
        <v>0.62599457959166926</v>
      </c>
      <c r="S29">
        <f>AVERAGE('Raw Proportions'!U29:W29)</f>
        <v>0.56082391842296897</v>
      </c>
      <c r="T29">
        <f>AVERAGE('Raw Proportions'!V29:X29)</f>
        <v>0.54149024310008986</v>
      </c>
      <c r="U29">
        <f>AVERAGE('Raw Proportions'!W29:Y29)</f>
        <v>0.53165300297517681</v>
      </c>
      <c r="V29">
        <f>AVERAGE('Raw Proportions'!X29:Z29)</f>
        <v>0.59840050757263608</v>
      </c>
      <c r="W29">
        <f>AVERAGE('Raw Proportions'!Y29:AA29)</f>
        <v>0.63469924490866469</v>
      </c>
      <c r="X29">
        <f>AVERAGE('Raw Proportions'!Z29:AB29)</f>
        <v>0.64803124320306915</v>
      </c>
      <c r="Y29">
        <f>AVERAGE('Raw Proportions'!AA29:AC29)</f>
        <v>0.63373048321676029</v>
      </c>
      <c r="Z29">
        <f>AVERAGE('Raw Proportions'!AB29:AD29)</f>
        <v>0.53009063854074412</v>
      </c>
      <c r="AA29">
        <f>AVERAGE('Raw Proportions'!AC29:AE29)</f>
        <v>0.39426454463060162</v>
      </c>
      <c r="AB29">
        <f>AVERAGE('Raw Proportions'!AD29:AF29)</f>
        <v>0.26946384306175936</v>
      </c>
      <c r="AC29">
        <f>AVERAGE('Raw Proportions'!AE29:AG29)</f>
        <v>0.24439231175633305</v>
      </c>
      <c r="AD29">
        <f>AVERAGE('Raw Proportions'!AF29:AH29)</f>
        <v>0.2474601759314301</v>
      </c>
      <c r="AE29">
        <f>AVERAGE('Raw Proportions'!AG29:AI29)</f>
        <v>0.24107942553034908</v>
      </c>
      <c r="AF29">
        <f>AVERAGE('Raw Proportions'!AH29:AJ29)</f>
        <v>0.22485586277338429</v>
      </c>
      <c r="AG29">
        <f>AVERAGE('Raw Proportions'!AI29:AK29)</f>
        <v>0.21809863598173154</v>
      </c>
      <c r="AH29">
        <f>AVERAGE('Raw Proportions'!AL29:AN29)</f>
        <v>3.5186287523577595E-2</v>
      </c>
      <c r="AI29">
        <f>AVERAGE('Raw Proportions'!AM29:AO29)</f>
        <v>9.6924941710793022E-2</v>
      </c>
      <c r="AJ29">
        <f>AVERAGE('Raw Proportions'!AN29:AP29)</f>
        <v>0.1689373866374578</v>
      </c>
      <c r="AK29">
        <f>AVERAGE('Raw Proportions'!AO29:AQ29)</f>
        <v>0.19534369166379581</v>
      </c>
      <c r="AL29">
        <f>AVERAGE('Raw Proportions'!AP29:AR29)</f>
        <v>0.18808752678232107</v>
      </c>
      <c r="AM29">
        <f>AVERAGE('Raw Proportions'!AQ29:AS29)</f>
        <v>0.16882254183660014</v>
      </c>
      <c r="AN29">
        <f>AVERAGE('Raw Proportions'!AR29:AT29)</f>
        <v>0.17085823552240534</v>
      </c>
      <c r="AO29">
        <f>AVERAGE('Raw Proportions'!AS29:AU29)</f>
        <v>0.16304221696166524</v>
      </c>
      <c r="AP29">
        <f>AVERAGE('Raw Proportions'!AT29:AV29)</f>
        <v>0.17275056312490403</v>
      </c>
      <c r="AQ29">
        <f>AVERAGE('Raw Proportions'!AU29:AW29)</f>
        <v>0.17908935981906793</v>
      </c>
      <c r="AR29">
        <f>AVERAGE('Raw Proportions'!AV29:AX29)</f>
        <v>0.19907553187019633</v>
      </c>
      <c r="AS29">
        <f>AVERAGE('Raw Proportions'!AW29:AY29)</f>
        <v>0.20446372526984014</v>
      </c>
      <c r="AT29">
        <f>AVERAGE('Raw Proportions'!AX29:AZ29)</f>
        <v>0.19967349004938209</v>
      </c>
      <c r="AU29">
        <f>AVERAGE('Raw Proportions'!AY29:BA29)</f>
        <v>0.19968511072099304</v>
      </c>
      <c r="AV29">
        <f>AVERAGE('Raw Proportions'!AZ29:BB29)</f>
        <v>0.20376042804747252</v>
      </c>
      <c r="AW29">
        <f>AVERAGE('Raw Proportions'!BA29:BC29)</f>
        <v>0.21020525919216415</v>
      </c>
      <c r="AX29">
        <f>AVERAGE('Raw Proportions'!BD29:BF29)</f>
        <v>0</v>
      </c>
      <c r="AY29">
        <f>AVERAGE('Raw Proportions'!BE29:BG29)</f>
        <v>0</v>
      </c>
      <c r="AZ29">
        <f>AVERAGE('Raw Proportions'!BF29:BH29)</f>
        <v>0</v>
      </c>
      <c r="BA29">
        <f>AVERAGE('Raw Proportions'!BG29:BI29)</f>
        <v>0</v>
      </c>
      <c r="BB29">
        <f>AVERAGE('Raw Proportions'!BH29:BJ29)</f>
        <v>0</v>
      </c>
      <c r="BC29">
        <f>AVERAGE('Raw Proportions'!BI29:BK29)</f>
        <v>3.8364925046663078E-3</v>
      </c>
      <c r="BD29">
        <f>AVERAGE('Raw Proportions'!BJ29:BL29)</f>
        <v>3.8364925046663078E-3</v>
      </c>
      <c r="BE29">
        <f>AVERAGE('Raw Proportions'!BK29:BM29)</f>
        <v>3.8364925046663078E-3</v>
      </c>
      <c r="BF29">
        <f>AVERAGE('Raw Proportions'!BL29:BN29)</f>
        <v>1.4272968086752047E-2</v>
      </c>
      <c r="BG29">
        <f>AVERAGE('Raw Proportions'!BM29:BO29)</f>
        <v>1.5238053645966124E-2</v>
      </c>
      <c r="BH29">
        <f>AVERAGE('Raw Proportions'!BN29:BP29)</f>
        <v>1.6028763091864056E-2</v>
      </c>
      <c r="BI29">
        <f>AVERAGE('Raw Proportions'!BO29:BQ29)</f>
        <v>2.6387255168994644E-3</v>
      </c>
      <c r="BJ29">
        <f>AVERAGE('Raw Proportions'!BP29:BR29)</f>
        <v>1.3398700764850368E-2</v>
      </c>
      <c r="BK29">
        <f>AVERAGE('Raw Proportions'!BQ29:BS29)</f>
        <v>1.9100978198536192E-2</v>
      </c>
      <c r="BL29">
        <f>AVERAGE('Raw Proportions'!BR29:BT29)</f>
        <v>2.4541460585152299E-2</v>
      </c>
      <c r="BM29">
        <f>AVERAGE('Raw Proportions'!BS29:BU29)</f>
        <v>4.0908439629681825E-2</v>
      </c>
      <c r="BN29">
        <f>AVERAGE('Raw Proportions'!BV29:BX29)</f>
        <v>0</v>
      </c>
      <c r="BO29">
        <f>AVERAGE('Raw Proportions'!BW29:BY29)</f>
        <v>0</v>
      </c>
      <c r="BP29">
        <f>AVERAGE('Raw Proportions'!BX29:BZ29)</f>
        <v>0</v>
      </c>
      <c r="BQ29">
        <f>AVERAGE('Raw Proportions'!BY29:CA29)</f>
        <v>0</v>
      </c>
      <c r="BR29">
        <f>AVERAGE('Raw Proportions'!BZ29:CB29)</f>
        <v>0</v>
      </c>
      <c r="BS29">
        <f>AVERAGE('Raw Proportions'!CA29:CC29)</f>
        <v>0</v>
      </c>
      <c r="BT29">
        <f>AVERAGE('Raw Proportions'!CB29:CD29)</f>
        <v>0</v>
      </c>
      <c r="BU29">
        <f>AVERAGE('Raw Proportions'!CC29:CE29)</f>
        <v>4.6907348572354789E-4</v>
      </c>
      <c r="BV29">
        <f>AVERAGE('Raw Proportions'!CD29:CF29)</f>
        <v>2.2044231935631042E-2</v>
      </c>
      <c r="BW29">
        <f>AVERAGE('Raw Proportions'!CE29:CG29)</f>
        <v>2.3239262700891286E-2</v>
      </c>
      <c r="BX29">
        <f>AVERAGE('Raw Proportions'!CF29:CH29)</f>
        <v>2.3721716271760368E-2</v>
      </c>
      <c r="BY29">
        <f>AVERAGE('Raw Proportions'!CG29:CI29)</f>
        <v>2.4783724040722019E-3</v>
      </c>
      <c r="BZ29">
        <f>AVERAGE('Raw Proportions'!CH29:CJ29)</f>
        <v>1.9188178859921674E-3</v>
      </c>
      <c r="CA29">
        <f>AVERAGE('Raw Proportions'!CI29:CK29)</f>
        <v>1.9789338457410631E-3</v>
      </c>
      <c r="CB29">
        <f>AVERAGE('Raw Proportions'!CJ29:CL29)</f>
        <v>2.2915376987919494E-3</v>
      </c>
      <c r="CC29">
        <f>AVERAGE('Raw Proportions'!CK29:CM29)</f>
        <v>2.4106038976243445E-3</v>
      </c>
      <c r="CD29">
        <f>AVERAGE('Raw Proportions'!CN29:CP29)</f>
        <v>0</v>
      </c>
      <c r="CE29">
        <f>AVERAGE('Raw Proportions'!CO29:CQ29)</f>
        <v>0</v>
      </c>
      <c r="CF29">
        <f>AVERAGE('Raw Proportions'!CP29:CR29)</f>
        <v>0</v>
      </c>
      <c r="CG29">
        <f>AVERAGE('Raw Proportions'!CQ29:CS29)</f>
        <v>0</v>
      </c>
      <c r="CH29">
        <f>AVERAGE('Raw Proportions'!CR29:CT29)</f>
        <v>0</v>
      </c>
      <c r="CI29">
        <f>AVERAGE('Raw Proportions'!CS29:CU29)</f>
        <v>1.1423970055257318E-2</v>
      </c>
      <c r="CJ29">
        <f>AVERAGE('Raw Proportions'!CT29:CV29)</f>
        <v>1.1423970055257318E-2</v>
      </c>
      <c r="CK29">
        <f>AVERAGE('Raw Proportions'!CU29:CW29)</f>
        <v>1.1423970055257318E-2</v>
      </c>
      <c r="CL29">
        <f>AVERAGE('Raw Proportions'!CV29:CX29)</f>
        <v>0</v>
      </c>
      <c r="CM29">
        <f>AVERAGE('Raw Proportions'!CW29:CY29)</f>
        <v>0</v>
      </c>
      <c r="CN29">
        <f>AVERAGE('Raw Proportions'!CX29:CZ29)</f>
        <v>0</v>
      </c>
      <c r="CO29">
        <f>AVERAGE('Raw Proportions'!CY29:DA29)</f>
        <v>0</v>
      </c>
      <c r="CP29">
        <f>AVERAGE('Raw Proportions'!CZ29:DB29)</f>
        <v>0</v>
      </c>
      <c r="CQ29">
        <f>AVERAGE('Raw Proportions'!DA29:DC29)</f>
        <v>0</v>
      </c>
      <c r="CR29">
        <f>AVERAGE('Raw Proportions'!DB29:DD29)</f>
        <v>0</v>
      </c>
      <c r="CS29">
        <f>AVERAGE('Raw Proportions'!DC29:DE29)</f>
        <v>0</v>
      </c>
      <c r="CT29">
        <f>AVERAGE('Raw Proportions'!DF29:DH29)</f>
        <v>0</v>
      </c>
      <c r="CU29">
        <f>AVERAGE('Raw Proportions'!DG29:DI29)</f>
        <v>0</v>
      </c>
      <c r="CV29">
        <f>AVERAGE('Raw Proportions'!DH29:DJ29)</f>
        <v>0</v>
      </c>
      <c r="CW29">
        <f>AVERAGE('Raw Proportions'!DI29:DK29)</f>
        <v>0</v>
      </c>
      <c r="CX29">
        <f>AVERAGE('Raw Proportions'!DJ29:DL29)</f>
        <v>0</v>
      </c>
      <c r="CY29">
        <f>AVERAGE('Raw Proportions'!DK29:DM29)</f>
        <v>0</v>
      </c>
      <c r="CZ29">
        <f>AVERAGE('Raw Proportions'!DL29:DN29)</f>
        <v>0</v>
      </c>
      <c r="DA29">
        <f>AVERAGE('Raw Proportions'!DM29:DO29)</f>
        <v>0</v>
      </c>
      <c r="DB29">
        <f>AVERAGE('Raw Proportions'!DN29:DP29)</f>
        <v>0</v>
      </c>
      <c r="DC29">
        <f>AVERAGE('Raw Proportions'!DO29:DQ29)</f>
        <v>1.8308874565525528E-2</v>
      </c>
      <c r="DD29">
        <f>AVERAGE('Raw Proportions'!DP29:DR29)</f>
        <v>1.8308874565525528E-2</v>
      </c>
      <c r="DE29">
        <f>AVERAGE('Raw Proportions'!DQ29:DS29)</f>
        <v>1.8308874565525528E-2</v>
      </c>
      <c r="DF29">
        <f>AVERAGE('Raw Proportions'!DR29:DT29)</f>
        <v>0</v>
      </c>
      <c r="DG29">
        <f>AVERAGE('Raw Proportions'!DS29:DU29)</f>
        <v>0</v>
      </c>
      <c r="DH29">
        <f>AVERAGE('Raw Proportions'!DT29:DV29)</f>
        <v>0</v>
      </c>
      <c r="DI29">
        <f>AVERAGE('Raw Proportions'!DU29:DW29)</f>
        <v>0</v>
      </c>
      <c r="DJ29">
        <f>AVERAGE('Raw Proportions'!DX29:DZ29)</f>
        <v>0</v>
      </c>
      <c r="DK29">
        <f>AVERAGE('Raw Proportions'!DY29:EA29)</f>
        <v>0</v>
      </c>
      <c r="DL29">
        <f>AVERAGE('Raw Proportions'!DZ29:EB29)</f>
        <v>0</v>
      </c>
      <c r="DM29">
        <f>AVERAGE('Raw Proportions'!EA29:EC29)</f>
        <v>1.6267991256797679E-2</v>
      </c>
      <c r="DN29">
        <f>AVERAGE('Raw Proportions'!EB29:ED29)</f>
        <v>1.6267991256797679E-2</v>
      </c>
      <c r="DO29">
        <f>AVERAGE('Raw Proportions'!EC29:EE29)</f>
        <v>1.6267991256797679E-2</v>
      </c>
      <c r="DP29">
        <f>AVERAGE('Raw Proportions'!ED29:EF29)</f>
        <v>0</v>
      </c>
      <c r="DQ29">
        <f>AVERAGE('Raw Proportions'!EE29:EG29)</f>
        <v>0</v>
      </c>
      <c r="DR29">
        <f>AVERAGE('Raw Proportions'!EF29:EH29)</f>
        <v>0</v>
      </c>
      <c r="DS29">
        <f>AVERAGE('Raw Proportions'!EG29:EI29)</f>
        <v>0</v>
      </c>
      <c r="DT29">
        <f>AVERAGE('Raw Proportions'!EH29:EJ29)</f>
        <v>0</v>
      </c>
      <c r="DU29">
        <f>AVERAGE('Raw Proportions'!EI29:EK29)</f>
        <v>0</v>
      </c>
      <c r="DV29">
        <f>AVERAGE('Raw Proportions'!EJ29:EL29)</f>
        <v>0</v>
      </c>
      <c r="DW29">
        <f>AVERAGE('Raw Proportions'!EK29:EM29)</f>
        <v>0</v>
      </c>
      <c r="DX29">
        <f>AVERAGE('Raw Proportions'!EL29:EN29)</f>
        <v>0</v>
      </c>
      <c r="DY29">
        <f>AVERAGE('Raw Proportions'!EM29:EO29)</f>
        <v>0</v>
      </c>
      <c r="DZ29">
        <f>AVERAGE('Raw Proportions'!EP29:ER29)</f>
        <v>0</v>
      </c>
      <c r="EA29">
        <f>AVERAGE('Raw Proportions'!EQ29:ES29)</f>
        <v>0</v>
      </c>
      <c r="EB29">
        <f>AVERAGE('Raw Proportions'!ER29:ET29)</f>
        <v>0</v>
      </c>
      <c r="EC29">
        <f>AVERAGE('Raw Proportions'!ES29:EU29)</f>
        <v>0</v>
      </c>
      <c r="ED29">
        <f>AVERAGE('Raw Proportions'!ET29:EV29)</f>
        <v>0</v>
      </c>
      <c r="EE29">
        <f>AVERAGE('Raw Proportions'!EU29:EW29)</f>
        <v>0</v>
      </c>
      <c r="EF29">
        <f>AVERAGE('Raw Proportions'!EV29:EX29)</f>
        <v>0</v>
      </c>
      <c r="EG29">
        <f>AVERAGE('Raw Proportions'!EW29:EY29)</f>
        <v>0</v>
      </c>
      <c r="EH29">
        <f>AVERAGE('Raw Proportions'!EX29:EZ29)</f>
        <v>5.9883994732300098E-2</v>
      </c>
      <c r="EI29">
        <f>AVERAGE('Raw Proportions'!EY29:FA29)</f>
        <v>0.14624889074420125</v>
      </c>
      <c r="EJ29">
        <f>AVERAGE('Raw Proportions'!EZ29:FB29)</f>
        <v>0.23882932182620722</v>
      </c>
      <c r="EK29">
        <f>AVERAGE('Raw Proportions'!FA29:FC29)</f>
        <v>0.27809702707661427</v>
      </c>
      <c r="EL29">
        <f>AVERAGE('Raw Proportions'!FB29:FD29)</f>
        <v>0.28102201227580453</v>
      </c>
      <c r="EM29">
        <f>AVERAGE('Raw Proportions'!FC29:FE29)</f>
        <v>0.29537562010409762</v>
      </c>
      <c r="EN29">
        <f>AVERAGE('Raw Proportions'!FD29:FF29)</f>
        <v>0.30637286684807702</v>
      </c>
      <c r="EO29">
        <f>AVERAGE('Raw Proportions'!FE29:FG29)</f>
        <v>0.32417743105655428</v>
      </c>
      <c r="EP29">
        <f>AVERAGE('Raw Proportions'!FH29:FJ29)</f>
        <v>9.8709136657514421E-2</v>
      </c>
      <c r="EQ29">
        <f>AVERAGE('Raw Proportions'!FI29:FK29)</f>
        <v>0.13209657305645964</v>
      </c>
      <c r="ER29">
        <f>AVERAGE('Raw Proportions'!FJ29:FL29)</f>
        <v>0.13655767713707642</v>
      </c>
      <c r="ES29">
        <f>AVERAGE('Raw Proportions'!FK29:FM29)</f>
        <v>0.14253238227518841</v>
      </c>
      <c r="ET29">
        <f>AVERAGE('Raw Proportions'!FL29:FN29)</f>
        <v>0.11729773758810723</v>
      </c>
      <c r="EU29">
        <f>AVERAGE('Raw Proportions'!FM29:FO29)</f>
        <v>0.12279467963313555</v>
      </c>
      <c r="EV29">
        <f>AVERAGE('Raw Proportions'!FN29:FP29)</f>
        <v>0.12296388173111346</v>
      </c>
      <c r="EW29">
        <f>AVERAGE('Raw Proportions'!FO29:FQ29)</f>
        <v>0.14069054977207904</v>
      </c>
      <c r="EX29">
        <f>AVERAGE('Raw Proportions'!FP29:FR29)</f>
        <v>0.14426947054920267</v>
      </c>
      <c r="EY29">
        <f>AVERAGE('Raw Proportions'!FQ29:FS29)</f>
        <v>0.17539629579754426</v>
      </c>
      <c r="EZ29">
        <f>AVERAGE('Raw Proportions'!FR29:FT29)</f>
        <v>0.19083949655291155</v>
      </c>
      <c r="FA29">
        <f>AVERAGE('Raw Proportions'!FS29:FU29)</f>
        <v>0.2042274814691156</v>
      </c>
      <c r="FB29">
        <f>AVERAGE('Raw Proportions'!FT29:FV29)</f>
        <v>0.21091209964128169</v>
      </c>
      <c r="FC29">
        <f>AVERAGE('Raw Proportions'!FU29:FW29)</f>
        <v>0.20038490036382509</v>
      </c>
      <c r="FD29">
        <f>AVERAGE('Raw Proportions'!FV29:FX29)</f>
        <v>0.19962981091166343</v>
      </c>
      <c r="FE29">
        <f>AVERAGE('Raw Proportions'!FW29:FY29)</f>
        <v>0.16843159354847095</v>
      </c>
    </row>
    <row r="30" spans="1:161" x14ac:dyDescent="0.2">
      <c r="A30" t="str">
        <f>'1997_totals_newvars'!A30</f>
        <v>NEVADA</v>
      </c>
      <c r="B30">
        <f>AVERAGE('Raw Proportions'!B30:D30)</f>
        <v>0.18869389587340635</v>
      </c>
      <c r="C30">
        <f>AVERAGE('Raw Proportions'!C30:E30)</f>
        <v>0.20938014561054566</v>
      </c>
      <c r="D30">
        <f>AVERAGE('Raw Proportions'!D30:F30)</f>
        <v>0.22667304657156831</v>
      </c>
      <c r="E30">
        <f>AVERAGE('Raw Proportions'!E30:G30)</f>
        <v>0.23708196442895602</v>
      </c>
      <c r="F30">
        <f>AVERAGE('Raw Proportions'!F30:H30)</f>
        <v>0.22279723504322543</v>
      </c>
      <c r="G30">
        <f>AVERAGE('Raw Proportions'!G30:I30)</f>
        <v>0.2287059902391817</v>
      </c>
      <c r="H30">
        <f>AVERAGE('Raw Proportions'!H30:J30)</f>
        <v>0.23264639789234173</v>
      </c>
      <c r="I30">
        <f>AVERAGE('Raw Proportions'!I30:K30)</f>
        <v>0.23174429795364634</v>
      </c>
      <c r="J30">
        <f>AVERAGE('Raw Proportions'!J30:L30)</f>
        <v>0.19815005246914527</v>
      </c>
      <c r="K30">
        <f>AVERAGE('Raw Proportions'!K30:M30)</f>
        <v>0.19535367857298472</v>
      </c>
      <c r="L30">
        <f>AVERAGE('Raw Proportions'!L30:N30)</f>
        <v>0.1540454922721208</v>
      </c>
      <c r="M30">
        <f>AVERAGE('Raw Proportions'!M30:O30)</f>
        <v>0.12714249828647586</v>
      </c>
      <c r="N30">
        <f>AVERAGE('Raw Proportions'!N30:P30)</f>
        <v>7.828208375990646E-2</v>
      </c>
      <c r="O30">
        <f>AVERAGE('Raw Proportions'!O30:Q30)</f>
        <v>8.0790108214090328E-2</v>
      </c>
      <c r="P30">
        <f>AVERAGE('Raw Proportions'!P30:R30)</f>
        <v>8.5934968328112024E-2</v>
      </c>
      <c r="Q30">
        <f>AVERAGE('Raw Proportions'!Q30:S30)</f>
        <v>9.7600519072103487E-2</v>
      </c>
      <c r="R30">
        <f>AVERAGE('Raw Proportions'!T30:V30)</f>
        <v>0.50217346440404975</v>
      </c>
      <c r="S30">
        <f>AVERAGE('Raw Proportions'!U30:W30)</f>
        <v>0.43388352289603177</v>
      </c>
      <c r="T30">
        <f>AVERAGE('Raw Proportions'!V30:X30)</f>
        <v>0.40513943734264551</v>
      </c>
      <c r="U30">
        <f>AVERAGE('Raw Proportions'!W30:Y30)</f>
        <v>0.44509983726418367</v>
      </c>
      <c r="V30">
        <f>AVERAGE('Raw Proportions'!X30:Z30)</f>
        <v>0.49758043079903075</v>
      </c>
      <c r="W30">
        <f>AVERAGE('Raw Proportions'!Y30:AA30)</f>
        <v>0.51910854139888563</v>
      </c>
      <c r="X30">
        <f>AVERAGE('Raw Proportions'!Z30:AB30)</f>
        <v>0.49725163982984788</v>
      </c>
      <c r="Y30">
        <f>AVERAGE('Raw Proportions'!AA30:AC30)</f>
        <v>0.47378138390355745</v>
      </c>
      <c r="Z30">
        <f>AVERAGE('Raw Proportions'!AB30:AD30)</f>
        <v>0.47958794006159106</v>
      </c>
      <c r="AA30">
        <f>AVERAGE('Raw Proportions'!AC30:AE30)</f>
        <v>0.41715334857081748</v>
      </c>
      <c r="AB30">
        <f>AVERAGE('Raw Proportions'!AD30:AF30)</f>
        <v>0.3751017276088508</v>
      </c>
      <c r="AC30">
        <f>AVERAGE('Raw Proportions'!AE30:AG30)</f>
        <v>0.34030889526598557</v>
      </c>
      <c r="AD30">
        <f>AVERAGE('Raw Proportions'!AF30:AH30)</f>
        <v>0.37400304464664319</v>
      </c>
      <c r="AE30">
        <f>AVERAGE('Raw Proportions'!AG30:AI30)</f>
        <v>0.40084903208507888</v>
      </c>
      <c r="AF30">
        <f>AVERAGE('Raw Proportions'!AH30:AJ30)</f>
        <v>0.43447348357011856</v>
      </c>
      <c r="AG30">
        <f>AVERAGE('Raw Proportions'!AI30:AK30)</f>
        <v>0.47765626696839214</v>
      </c>
      <c r="AH30">
        <f>AVERAGE('Raw Proportions'!AL30:AN30)</f>
        <v>1.9949086686048789E-2</v>
      </c>
      <c r="AI30">
        <f>AVERAGE('Raw Proportions'!AM30:AO30)</f>
        <v>2.9314401844228299E-2</v>
      </c>
      <c r="AJ30">
        <f>AVERAGE('Raw Proportions'!AN30:AP30)</f>
        <v>3.2619865768277918E-2</v>
      </c>
      <c r="AK30">
        <f>AVERAGE('Raw Proportions'!AO30:AQ30)</f>
        <v>3.4468424511357523E-2</v>
      </c>
      <c r="AL30">
        <f>AVERAGE('Raw Proportions'!AP30:AR30)</f>
        <v>3.860540370594414E-2</v>
      </c>
      <c r="AM30">
        <f>AVERAGE('Raw Proportions'!AQ30:AS30)</f>
        <v>4.2507918930769606E-2</v>
      </c>
      <c r="AN30">
        <f>AVERAGE('Raw Proportions'!AR30:AT30)</f>
        <v>4.8890837458042243E-2</v>
      </c>
      <c r="AO30">
        <f>AVERAGE('Raw Proportions'!AS30:AU30)</f>
        <v>4.5130412560949247E-2</v>
      </c>
      <c r="AP30">
        <f>AVERAGE('Raw Proportions'!AT30:AV30)</f>
        <v>4.7002841481181258E-2</v>
      </c>
      <c r="AQ30">
        <f>AVERAGE('Raw Proportions'!AU30:AW30)</f>
        <v>3.8095328931100118E-2</v>
      </c>
      <c r="AR30">
        <f>AVERAGE('Raw Proportions'!AV30:AX30)</f>
        <v>2.4171551506768793E-2</v>
      </c>
      <c r="AS30">
        <f>AVERAGE('Raw Proportions'!AW30:AY30)</f>
        <v>1.7742177859544218E-2</v>
      </c>
      <c r="AT30">
        <f>AVERAGE('Raw Proportions'!AX30:AZ30)</f>
        <v>7.8906223816887187E-3</v>
      </c>
      <c r="AU30">
        <f>AVERAGE('Raw Proportions'!AY30:BA30)</f>
        <v>1.0751238035851244E-2</v>
      </c>
      <c r="AV30">
        <f>AVERAGE('Raw Proportions'!AZ30:BB30)</f>
        <v>2.8606156541625253E-3</v>
      </c>
      <c r="AW30">
        <f>AVERAGE('Raw Proportions'!BA30:BC30)</f>
        <v>2.8606156541625253E-3</v>
      </c>
      <c r="AX30">
        <f>AVERAGE('Raw Proportions'!BD30:BF30)</f>
        <v>0.25542877278660642</v>
      </c>
      <c r="AY30">
        <f>AVERAGE('Raw Proportions'!BE30:BG30)</f>
        <v>0.2450894057906132</v>
      </c>
      <c r="AZ30">
        <f>AVERAGE('Raw Proportions'!BF30:BH30)</f>
        <v>0.18236892260505558</v>
      </c>
      <c r="BA30">
        <f>AVERAGE('Raw Proportions'!BG30:BI30)</f>
        <v>9.8272854423058068E-2</v>
      </c>
      <c r="BB30">
        <f>AVERAGE('Raw Proportions'!BH30:BJ30)</f>
        <v>7.5059797525936514E-2</v>
      </c>
      <c r="BC30">
        <f>AVERAGE('Raw Proportions'!BI30:BK30)</f>
        <v>7.3268511005983514E-2</v>
      </c>
      <c r="BD30">
        <f>AVERAGE('Raw Proportions'!BJ30:BL30)</f>
        <v>9.1726225185164587E-2</v>
      </c>
      <c r="BE30">
        <f>AVERAGE('Raw Proportions'!BK30:BM30)</f>
        <v>0.10977123314946224</v>
      </c>
      <c r="BF30">
        <f>AVERAGE('Raw Proportions'!BL30:BN30)</f>
        <v>0.11619000932005326</v>
      </c>
      <c r="BG30">
        <f>AVERAGE('Raw Proportions'!BM30:BO30)</f>
        <v>0.17920509776741481</v>
      </c>
      <c r="BH30">
        <f>AVERAGE('Raw Proportions'!BN30:BP30)</f>
        <v>0.27238050497681521</v>
      </c>
      <c r="BI30">
        <f>AVERAGE('Raw Proportions'!BO30:BQ30)</f>
        <v>0.36901066501586727</v>
      </c>
      <c r="BJ30">
        <f>AVERAGE('Raw Proportions'!BP30:BR30)</f>
        <v>0.42601514673584734</v>
      </c>
      <c r="BK30">
        <f>AVERAGE('Raw Proportions'!BQ30:BS30)</f>
        <v>0.43527176111611943</v>
      </c>
      <c r="BL30">
        <f>AVERAGE('Raw Proportions'!BR30:BT30)</f>
        <v>0.43081589389329872</v>
      </c>
      <c r="BM30">
        <f>AVERAGE('Raw Proportions'!BS30:BU30)</f>
        <v>0.39211212417900082</v>
      </c>
      <c r="BN30">
        <f>AVERAGE('Raw Proportions'!BV30:BX30)</f>
        <v>1.0324831135200377E-2</v>
      </c>
      <c r="BO30">
        <f>AVERAGE('Raw Proportions'!BW30:BY30)</f>
        <v>1.0324831135200377E-2</v>
      </c>
      <c r="BP30">
        <f>AVERAGE('Raw Proportions'!BX30:BZ30)</f>
        <v>1.0324831135200377E-2</v>
      </c>
      <c r="BQ30">
        <f>AVERAGE('Raw Proportions'!BY30:CA30)</f>
        <v>6.9816703181621836E-4</v>
      </c>
      <c r="BR30">
        <f>AVERAGE('Raw Proportions'!BZ30:CB30)</f>
        <v>6.9816703181621836E-4</v>
      </c>
      <c r="BS30">
        <f>AVERAGE('Raw Proportions'!CA30:CC30)</f>
        <v>1.3645770021610733E-3</v>
      </c>
      <c r="BT30">
        <f>AVERAGE('Raw Proportions'!CB30:CD30)</f>
        <v>2.2187694614527031E-3</v>
      </c>
      <c r="BU30">
        <f>AVERAGE('Raw Proportions'!CC30:CE30)</f>
        <v>2.2187694614527031E-3</v>
      </c>
      <c r="BV30">
        <f>AVERAGE('Raw Proportions'!CD30:CF30)</f>
        <v>1.5523594911078479E-3</v>
      </c>
      <c r="BW30">
        <f>AVERAGE('Raw Proportions'!CE30:CG30)</f>
        <v>0</v>
      </c>
      <c r="BX30">
        <f>AVERAGE('Raw Proportions'!CF30:CH30)</f>
        <v>0</v>
      </c>
      <c r="BY30">
        <f>AVERAGE('Raw Proportions'!CG30:CI30)</f>
        <v>0</v>
      </c>
      <c r="BZ30">
        <f>AVERAGE('Raw Proportions'!CH30:CJ30)</f>
        <v>0</v>
      </c>
      <c r="CA30">
        <f>AVERAGE('Raw Proportions'!CI30:CK30)</f>
        <v>0</v>
      </c>
      <c r="CB30">
        <f>AVERAGE('Raw Proportions'!CJ30:CL30)</f>
        <v>0</v>
      </c>
      <c r="CC30">
        <f>AVERAGE('Raw Proportions'!CK30:CM30)</f>
        <v>0</v>
      </c>
      <c r="CD30">
        <f>AVERAGE('Raw Proportions'!CN30:CP30)</f>
        <v>0</v>
      </c>
      <c r="CE30">
        <f>AVERAGE('Raw Proportions'!CO30:CQ30)</f>
        <v>2.7085697390390569E-2</v>
      </c>
      <c r="CF30">
        <f>AVERAGE('Raw Proportions'!CP30:CR30)</f>
        <v>7.1719663054876218E-2</v>
      </c>
      <c r="CG30">
        <f>AVERAGE('Raw Proportions'!CQ30:CS30)</f>
        <v>0.1006012036717646</v>
      </c>
      <c r="CH30">
        <f>AVERAGE('Raw Proportions'!CR30:CT30)</f>
        <v>9.4113937265900741E-2</v>
      </c>
      <c r="CI30">
        <f>AVERAGE('Raw Proportions'!CS30:CU30)</f>
        <v>7.1142374202288042E-2</v>
      </c>
      <c r="CJ30">
        <f>AVERAGE('Raw Proportions'!CT30:CV30)</f>
        <v>4.8082756351049839E-2</v>
      </c>
      <c r="CK30">
        <f>AVERAGE('Raw Proportions'!CU30:CW30)</f>
        <v>3.34626389135265E-2</v>
      </c>
      <c r="CL30">
        <f>AVERAGE('Raw Proportions'!CV30:CX30)</f>
        <v>3.4821735712264316E-2</v>
      </c>
      <c r="CM30">
        <f>AVERAGE('Raw Proportions'!CW30:CY30)</f>
        <v>5.3326703375393525E-2</v>
      </c>
      <c r="CN30">
        <f>AVERAGE('Raw Proportions'!CX30:CZ30)</f>
        <v>6.8099685873387883E-2</v>
      </c>
      <c r="CO30">
        <f>AVERAGE('Raw Proportions'!CY30:DA30)</f>
        <v>5.759458283592523E-2</v>
      </c>
      <c r="CP30">
        <f>AVERAGE('Raw Proportions'!CZ30:DB30)</f>
        <v>4.2322572926755918E-2</v>
      </c>
      <c r="CQ30">
        <f>AVERAGE('Raw Proportions'!DA30:DC30)</f>
        <v>2.1571276881758205E-2</v>
      </c>
      <c r="CR30">
        <f>AVERAGE('Raw Proportions'!DB30:DD30)</f>
        <v>9.0548805196100802E-3</v>
      </c>
      <c r="CS30">
        <f>AVERAGE('Raw Proportions'!DC30:DE30)</f>
        <v>0</v>
      </c>
      <c r="CT30">
        <f>AVERAGE('Raw Proportions'!DF30:DH30)</f>
        <v>0</v>
      </c>
      <c r="CU30">
        <f>AVERAGE('Raw Proportions'!DG30:DI30)</f>
        <v>2.122330777966855E-4</v>
      </c>
      <c r="CV30">
        <f>AVERAGE('Raw Proportions'!DH30:DJ30)</f>
        <v>5.4275986840458086E-4</v>
      </c>
      <c r="CW30">
        <f>AVERAGE('Raw Proportions'!DI30:DK30)</f>
        <v>7.7587468010401929E-4</v>
      </c>
      <c r="CX30">
        <f>AVERAGE('Raw Proportions'!DJ30:DL30)</f>
        <v>7.6309377574373049E-4</v>
      </c>
      <c r="CY30">
        <f>AVERAGE('Raw Proportions'!DK30:DM30)</f>
        <v>6.9833214381363566E-4</v>
      </c>
      <c r="CZ30">
        <f>AVERAGE('Raw Proportions'!DL30:DN30)</f>
        <v>6.4908960244548905E-4</v>
      </c>
      <c r="DA30">
        <f>AVERAGE('Raw Proportions'!DM30:DO30)</f>
        <v>7.3123075488041396E-4</v>
      </c>
      <c r="DB30">
        <f>AVERAGE('Raw Proportions'!DN30:DP30)</f>
        <v>7.8360575244241549E-4</v>
      </c>
      <c r="DC30">
        <f>AVERAGE('Raw Proportions'!DO30:DQ30)</f>
        <v>6.6618245423314369E-4</v>
      </c>
      <c r="DD30">
        <f>AVERAGE('Raw Proportions'!DP30:DR30)</f>
        <v>3.8458912836182211E-4</v>
      </c>
      <c r="DE30">
        <f>AVERAGE('Raw Proportions'!DQ30:DS30)</f>
        <v>6.6448972122020006E-5</v>
      </c>
      <c r="DF30">
        <f>AVERAGE('Raw Proportions'!DR30:DT30)</f>
        <v>0</v>
      </c>
      <c r="DG30">
        <f>AVERAGE('Raw Proportions'!DS30:DU30)</f>
        <v>0</v>
      </c>
      <c r="DH30">
        <f>AVERAGE('Raw Proportions'!DT30:DV30)</f>
        <v>0</v>
      </c>
      <c r="DI30">
        <f>AVERAGE('Raw Proportions'!DU30:DW30)</f>
        <v>0</v>
      </c>
      <c r="DJ30">
        <f>AVERAGE('Raw Proportions'!DX30:DZ30)</f>
        <v>5.6513153972325243E-3</v>
      </c>
      <c r="DK30">
        <f>AVERAGE('Raw Proportions'!DY30:EA30)</f>
        <v>1.4138689598346637E-2</v>
      </c>
      <c r="DL30">
        <f>AVERAGE('Raw Proportions'!DZ30:EB30)</f>
        <v>2.0220782408574018E-2</v>
      </c>
      <c r="DM30">
        <f>AVERAGE('Raw Proportions'!EA30:EC30)</f>
        <v>1.9278737956900677E-2</v>
      </c>
      <c r="DN30">
        <f>AVERAGE('Raw Proportions'!EB30:ED30)</f>
        <v>1.4416900586052828E-2</v>
      </c>
      <c r="DO30">
        <f>AVERAGE('Raw Proportions'!EC30:EE30)</f>
        <v>1.1492181217035295E-2</v>
      </c>
      <c r="DP30">
        <f>AVERAGE('Raw Proportions'!ED30:EF30)</f>
        <v>1.2632445478893676E-2</v>
      </c>
      <c r="DQ30">
        <f>AVERAGE('Raw Proportions'!EE30:EG30)</f>
        <v>1.307809153877656E-2</v>
      </c>
      <c r="DR30">
        <f>AVERAGE('Raw Proportions'!EF30:EH30)</f>
        <v>1.5071714084660182E-2</v>
      </c>
      <c r="DS30">
        <f>AVERAGE('Raw Proportions'!EG30:EI30)</f>
        <v>1.9165487767738649E-2</v>
      </c>
      <c r="DT30">
        <f>AVERAGE('Raw Proportions'!EH30:EJ30)</f>
        <v>2.0050043863128166E-2</v>
      </c>
      <c r="DU30">
        <f>AVERAGE('Raw Proportions'!EI30:EK30)</f>
        <v>1.7204883390860896E-2</v>
      </c>
      <c r="DV30">
        <f>AVERAGE('Raw Proportions'!EJ30:EL30)</f>
        <v>9.3626432804833192E-3</v>
      </c>
      <c r="DW30">
        <f>AVERAGE('Raw Proportions'!EK30:EM30)</f>
        <v>4.4069042949446578E-3</v>
      </c>
      <c r="DX30">
        <f>AVERAGE('Raw Proportions'!EL30:EN30)</f>
        <v>2.101068780118457E-3</v>
      </c>
      <c r="DY30">
        <f>AVERAGE('Raw Proportions'!EM30:EO30)</f>
        <v>0</v>
      </c>
      <c r="DZ30">
        <f>AVERAGE('Raw Proportions'!EP30:ER30)</f>
        <v>0</v>
      </c>
      <c r="EA30">
        <f>AVERAGE('Raw Proportions'!EQ30:ES30)</f>
        <v>0</v>
      </c>
      <c r="EB30">
        <f>AVERAGE('Raw Proportions'!ER30:ET30)</f>
        <v>0</v>
      </c>
      <c r="EC30">
        <f>AVERAGE('Raw Proportions'!ES30:EU30)</f>
        <v>0</v>
      </c>
      <c r="ED30">
        <f>AVERAGE('Raw Proportions'!ET30:EV30)</f>
        <v>0</v>
      </c>
      <c r="EE30">
        <f>AVERAGE('Raw Proportions'!EU30:EW30)</f>
        <v>0</v>
      </c>
      <c r="EF30">
        <f>AVERAGE('Raw Proportions'!EV30:EX30)</f>
        <v>0</v>
      </c>
      <c r="EG30">
        <f>AVERAGE('Raw Proportions'!EW30:EY30)</f>
        <v>0</v>
      </c>
      <c r="EH30">
        <f>AVERAGE('Raw Proportions'!EX30:EZ30)</f>
        <v>0</v>
      </c>
      <c r="EI30">
        <f>AVERAGE('Raw Proportions'!EY30:FA30)</f>
        <v>0</v>
      </c>
      <c r="EJ30">
        <f>AVERAGE('Raw Proportions'!EZ30:FB30)</f>
        <v>0</v>
      </c>
      <c r="EK30">
        <f>AVERAGE('Raw Proportions'!FA30:FC30)</f>
        <v>0</v>
      </c>
      <c r="EL30">
        <f>AVERAGE('Raw Proportions'!FB30:FD30)</f>
        <v>0</v>
      </c>
      <c r="EM30">
        <f>AVERAGE('Raw Proportions'!FC30:FE30)</f>
        <v>0</v>
      </c>
      <c r="EN30">
        <f>AVERAGE('Raw Proportions'!FD30:FF30)</f>
        <v>0</v>
      </c>
      <c r="EO30">
        <f>AVERAGE('Raw Proportions'!FE30:FG30)</f>
        <v>0</v>
      </c>
      <c r="EP30">
        <f>AVERAGE('Raw Proportions'!FH30:FJ30)</f>
        <v>1.7778633717455843E-2</v>
      </c>
      <c r="EQ30">
        <f>AVERAGE('Raw Proportions'!FI30:FK30)</f>
        <v>3.057107265684687E-2</v>
      </c>
      <c r="ER30">
        <f>AVERAGE('Raw Proportions'!FJ30:FL30)</f>
        <v>5.0390691245397523E-2</v>
      </c>
      <c r="ES30">
        <f>AVERAGE('Raw Proportions'!FK30:FM30)</f>
        <v>6.3722936031859162E-2</v>
      </c>
      <c r="ET30">
        <f>AVERAGE('Raw Proportions'!FL30:FN30)</f>
        <v>5.5965034266349654E-2</v>
      </c>
      <c r="EU30">
        <f>AVERAGE('Raw Proportions'!FM30:FO30)</f>
        <v>5.171157385988151E-2</v>
      </c>
      <c r="EV30">
        <f>AVERAGE('Raw Proportions'!FN30:FP30)</f>
        <v>6.5901838740761831E-2</v>
      </c>
      <c r="EW30">
        <f>AVERAGE('Raw Proportions'!FO30:FQ30)</f>
        <v>9.0081941763748549E-2</v>
      </c>
      <c r="EX30">
        <f>AVERAGE('Raw Proportions'!FP30:FR30)</f>
        <v>0.10683974162755443</v>
      </c>
      <c r="EY30">
        <f>AVERAGE('Raw Proportions'!FQ30:FS30)</f>
        <v>9.703417256031753E-2</v>
      </c>
      <c r="EZ30">
        <f>AVERAGE('Raw Proportions'!FR30:FT30)</f>
        <v>8.5766404770566559E-2</v>
      </c>
      <c r="FA30">
        <f>AVERAGE('Raw Proportions'!FS30:FU30)</f>
        <v>7.0929848373219015E-2</v>
      </c>
      <c r="FB30">
        <f>AVERAGE('Raw Proportions'!FT30:FV30)</f>
        <v>6.2123886268675016E-2</v>
      </c>
      <c r="FC30">
        <f>AVERAGE('Raw Proportions'!FU30:FW30)</f>
        <v>4.6359679372157181E-2</v>
      </c>
      <c r="FD30">
        <f>AVERAGE('Raw Proportions'!FV30:FX30)</f>
        <v>3.4759089254579614E-2</v>
      </c>
      <c r="FE30">
        <f>AVERAGE('Raw Proportions'!FW30:FY30)</f>
        <v>2.9770474126341012E-2</v>
      </c>
    </row>
    <row r="31" spans="1:161" x14ac:dyDescent="0.2">
      <c r="A31" t="str">
        <f>'1997_totals_newvars'!A31</f>
        <v>NEW HAMPSHIRE</v>
      </c>
      <c r="B31">
        <f>AVERAGE('Raw Proportions'!B31:D31)</f>
        <v>0.17290574747101525</v>
      </c>
      <c r="C31">
        <f>AVERAGE('Raw Proportions'!C31:E31)</f>
        <v>0.18232881643587598</v>
      </c>
      <c r="D31">
        <f>AVERAGE('Raw Proportions'!D31:F31)</f>
        <v>0.19452600521038077</v>
      </c>
      <c r="E31">
        <f>AVERAGE('Raw Proportions'!E31:G31)</f>
        <v>0.19735341287332067</v>
      </c>
      <c r="F31">
        <f>AVERAGE('Raw Proportions'!F31:H31)</f>
        <v>0.18090465009460441</v>
      </c>
      <c r="G31">
        <f>AVERAGE('Raw Proportions'!G31:I31)</f>
        <v>0.15747520324563621</v>
      </c>
      <c r="H31">
        <f>AVERAGE('Raw Proportions'!H31:J31)</f>
        <v>0.13502334316091244</v>
      </c>
      <c r="I31">
        <f>AVERAGE('Raw Proportions'!I31:K31)</f>
        <v>0.11907677678979876</v>
      </c>
      <c r="J31">
        <f>AVERAGE('Raw Proportions'!J31:L31)</f>
        <v>0.11075804950064466</v>
      </c>
      <c r="K31">
        <f>AVERAGE('Raw Proportions'!K31:M31)</f>
        <v>0.12192483120324697</v>
      </c>
      <c r="L31">
        <f>AVERAGE('Raw Proportions'!L31:N31)</f>
        <v>0.12850869963021469</v>
      </c>
      <c r="M31">
        <f>AVERAGE('Raw Proportions'!M31:O31)</f>
        <v>0.13397910569604507</v>
      </c>
      <c r="N31">
        <f>AVERAGE('Raw Proportions'!N31:P31)</f>
        <v>0.13737184536838645</v>
      </c>
      <c r="O31">
        <f>AVERAGE('Raw Proportions'!O31:Q31)</f>
        <v>0.15128527002506972</v>
      </c>
      <c r="P31">
        <f>AVERAGE('Raw Proportions'!P31:R31)</f>
        <v>0.16032337228660551</v>
      </c>
      <c r="Q31">
        <f>AVERAGE('Raw Proportions'!Q31:S31)</f>
        <v>0.17536657212148632</v>
      </c>
      <c r="R31">
        <f>AVERAGE('Raw Proportions'!T31:V31)</f>
        <v>0.61082970540897519</v>
      </c>
      <c r="S31">
        <f>AVERAGE('Raw Proportions'!U31:W31)</f>
        <v>0.54542421145343423</v>
      </c>
      <c r="T31">
        <f>AVERAGE('Raw Proportions'!V31:X31)</f>
        <v>0.49116779670700011</v>
      </c>
      <c r="U31">
        <f>AVERAGE('Raw Proportions'!W31:Y31)</f>
        <v>0.4215112694399748</v>
      </c>
      <c r="V31">
        <f>AVERAGE('Raw Proportions'!X31:Z31)</f>
        <v>0.44517058349164457</v>
      </c>
      <c r="W31">
        <f>AVERAGE('Raw Proportions'!Y31:AA31)</f>
        <v>0.49456086583396303</v>
      </c>
      <c r="X31">
        <f>AVERAGE('Raw Proportions'!Z31:AB31)</f>
        <v>0.5230488784959858</v>
      </c>
      <c r="Y31">
        <f>AVERAGE('Raw Proportions'!AA31:AC31)</f>
        <v>0.50744981157548585</v>
      </c>
      <c r="Z31">
        <f>AVERAGE('Raw Proportions'!AB31:AD31)</f>
        <v>0.4155134230608491</v>
      </c>
      <c r="AA31">
        <f>AVERAGE('Raw Proportions'!AC31:AE31)</f>
        <v>0.3382892995157174</v>
      </c>
      <c r="AB31">
        <f>AVERAGE('Raw Proportions'!AD31:AF31)</f>
        <v>0.31264451507381674</v>
      </c>
      <c r="AC31">
        <f>AVERAGE('Raw Proportions'!AE31:AG31)</f>
        <v>0.35245413040888257</v>
      </c>
      <c r="AD31">
        <f>AVERAGE('Raw Proportions'!AF31:AH31)</f>
        <v>0.41684224817589083</v>
      </c>
      <c r="AE31">
        <f>AVERAGE('Raw Proportions'!AG31:AI31)</f>
        <v>0.4174962956177562</v>
      </c>
      <c r="AF31">
        <f>AVERAGE('Raw Proportions'!AH31:AJ31)</f>
        <v>0.38825739124410741</v>
      </c>
      <c r="AG31">
        <f>AVERAGE('Raw Proportions'!AI31:AK31)</f>
        <v>0.35492909643754222</v>
      </c>
      <c r="AH31">
        <f>AVERAGE('Raw Proportions'!AL31:AN31)</f>
        <v>6.8260998186050206E-2</v>
      </c>
      <c r="AI31">
        <f>AVERAGE('Raw Proportions'!AM31:AO31)</f>
        <v>6.7201252475616188E-2</v>
      </c>
      <c r="AJ31">
        <f>AVERAGE('Raw Proportions'!AN31:AP31)</f>
        <v>6.8009288414202604E-2</v>
      </c>
      <c r="AK31">
        <f>AVERAGE('Raw Proportions'!AO31:AQ31)</f>
        <v>6.602770195918084E-2</v>
      </c>
      <c r="AL31">
        <f>AVERAGE('Raw Proportions'!AP31:AR31)</f>
        <v>7.0310241587449765E-2</v>
      </c>
      <c r="AM31">
        <f>AVERAGE('Raw Proportions'!AQ31:AS31)</f>
        <v>7.2478184956365974E-2</v>
      </c>
      <c r="AN31">
        <f>AVERAGE('Raw Proportions'!AR31:AT31)</f>
        <v>9.7943113645700075E-2</v>
      </c>
      <c r="AO31">
        <f>AVERAGE('Raw Proportions'!AS31:AU31)</f>
        <v>0.11146049923603518</v>
      </c>
      <c r="AP31">
        <f>AVERAGE('Raw Proportions'!AT31:AV31)</f>
        <v>0.12384065869651512</v>
      </c>
      <c r="AQ31">
        <f>AVERAGE('Raw Proportions'!AU31:AW31)</f>
        <v>0.11028572713729971</v>
      </c>
      <c r="AR31">
        <f>AVERAGE('Raw Proportions'!AV31:AX31)</f>
        <v>0.10198184845836239</v>
      </c>
      <c r="AS31">
        <f>AVERAGE('Raw Proportions'!AW31:AY31)</f>
        <v>9.6656719354202572E-2</v>
      </c>
      <c r="AT31">
        <f>AVERAGE('Raw Proportions'!AX31:AZ31)</f>
        <v>9.0083562091588867E-2</v>
      </c>
      <c r="AU31">
        <f>AVERAGE('Raw Proportions'!AY31:BA31)</f>
        <v>8.7725005847458085E-2</v>
      </c>
      <c r="AV31">
        <f>AVERAGE('Raw Proportions'!AZ31:BB31)</f>
        <v>9.4599473446328672E-2</v>
      </c>
      <c r="AW31">
        <f>AVERAGE('Raw Proportions'!BA31:BC31)</f>
        <v>0.11145597739565105</v>
      </c>
      <c r="AX31">
        <f>AVERAGE('Raw Proportions'!BD31:BF31)</f>
        <v>0.10133987334718288</v>
      </c>
      <c r="AY31">
        <f>AVERAGE('Raw Proportions'!BE31:BG31)</f>
        <v>0.1083833240511024</v>
      </c>
      <c r="AZ31">
        <f>AVERAGE('Raw Proportions'!BF31:BH31)</f>
        <v>0.1082458242763162</v>
      </c>
      <c r="BA31">
        <f>AVERAGE('Raw Proportions'!BG31:BI31)</f>
        <v>0.10080180972858631</v>
      </c>
      <c r="BB31">
        <f>AVERAGE('Raw Proportions'!BH31:BJ31)</f>
        <v>9.400656087153543E-2</v>
      </c>
      <c r="BC31">
        <f>AVERAGE('Raw Proportions'!BI31:BK31)</f>
        <v>7.9904333673893449E-2</v>
      </c>
      <c r="BD31">
        <f>AVERAGE('Raw Proportions'!BJ31:BL31)</f>
        <v>7.238975519610219E-2</v>
      </c>
      <c r="BE31">
        <f>AVERAGE('Raw Proportions'!BK31:BM31)</f>
        <v>6.5821105245792863E-2</v>
      </c>
      <c r="BF31">
        <f>AVERAGE('Raw Proportions'!BL31:BN31)</f>
        <v>6.5732971145773159E-2</v>
      </c>
      <c r="BG31">
        <f>AVERAGE('Raw Proportions'!BM31:BO31)</f>
        <v>6.6940636742945245E-2</v>
      </c>
      <c r="BH31">
        <f>AVERAGE('Raw Proportions'!BN31:BP31)</f>
        <v>7.8061693423383552E-2</v>
      </c>
      <c r="BI31">
        <f>AVERAGE('Raw Proportions'!BO31:BQ31)</f>
        <v>8.2312632946985265E-2</v>
      </c>
      <c r="BJ31">
        <f>AVERAGE('Raw Proportions'!BP31:BR31)</f>
        <v>8.7901607139620086E-2</v>
      </c>
      <c r="BK31">
        <f>AVERAGE('Raw Proportions'!BQ31:BS31)</f>
        <v>7.5142182880678463E-2</v>
      </c>
      <c r="BL31">
        <f>AVERAGE('Raw Proportions'!BR31:BT31)</f>
        <v>7.2406526235197957E-2</v>
      </c>
      <c r="BM31">
        <f>AVERAGE('Raw Proportions'!BS31:BU31)</f>
        <v>7.250247085068251E-2</v>
      </c>
      <c r="BN31">
        <f>AVERAGE('Raw Proportions'!BV31:BX31)</f>
        <v>0</v>
      </c>
      <c r="BO31">
        <f>AVERAGE('Raw Proportions'!BW31:BY31)</f>
        <v>4.6299663902344416E-4</v>
      </c>
      <c r="BP31">
        <f>AVERAGE('Raw Proportions'!BX31:BZ31)</f>
        <v>4.968882541025634E-3</v>
      </c>
      <c r="BQ31">
        <f>AVERAGE('Raw Proportions'!BY31:CA31)</f>
        <v>1.1059459173461008E-2</v>
      </c>
      <c r="BR31">
        <f>AVERAGE('Raw Proportions'!BZ31:CB31)</f>
        <v>1.9660208824682005E-2</v>
      </c>
      <c r="BS31">
        <f>AVERAGE('Raw Proportions'!CA31:CC31)</f>
        <v>2.2969199603267331E-2</v>
      </c>
      <c r="BT31">
        <f>AVERAGE('Raw Proportions'!CB31:CD31)</f>
        <v>2.2358118596623604E-2</v>
      </c>
      <c r="BU31">
        <f>AVERAGE('Raw Proportions'!CC31:CE31)</f>
        <v>1.9123941322169085E-2</v>
      </c>
      <c r="BV31">
        <f>AVERAGE('Raw Proportions'!CD31:CF31)</f>
        <v>5.5774524759119037E-2</v>
      </c>
      <c r="BW31">
        <f>AVERAGE('Raw Proportions'!CE31:CG31)</f>
        <v>9.317377363504746E-2</v>
      </c>
      <c r="BX31">
        <f>AVERAGE('Raw Proportions'!CF31:CH31)</f>
        <v>9.7411392387196372E-2</v>
      </c>
      <c r="BY31">
        <f>AVERAGE('Raw Proportions'!CG31:CI31)</f>
        <v>6.3482482590734732E-2</v>
      </c>
      <c r="BZ31">
        <f>AVERAGE('Raw Proportions'!CH31:CJ31)</f>
        <v>2.4038447335344593E-2</v>
      </c>
      <c r="CA31">
        <f>AVERAGE('Raw Proportions'!CI31:CK31)</f>
        <v>2.835180415900385E-2</v>
      </c>
      <c r="CB31">
        <f>AVERAGE('Raw Proportions'!CJ31:CL31)</f>
        <v>3.4597185156538181E-2</v>
      </c>
      <c r="CC31">
        <f>AVERAGE('Raw Proportions'!CK31:CM31)</f>
        <v>5.5247857788820708E-2</v>
      </c>
      <c r="CD31">
        <f>AVERAGE('Raw Proportions'!CN31:CP31)</f>
        <v>0</v>
      </c>
      <c r="CE31">
        <f>AVERAGE('Raw Proportions'!CO31:CQ31)</f>
        <v>4.3442438215208386E-2</v>
      </c>
      <c r="CF31">
        <f>AVERAGE('Raw Proportions'!CP31:CR31)</f>
        <v>6.1913010099343684E-2</v>
      </c>
      <c r="CG31">
        <f>AVERAGE('Raw Proportions'!CQ31:CS31)</f>
        <v>0.10931251703694424</v>
      </c>
      <c r="CH31">
        <f>AVERAGE('Raw Proportions'!CR31:CT31)</f>
        <v>6.364065622300781E-2</v>
      </c>
      <c r="CI31">
        <f>AVERAGE('Raw Proportions'!CS31:CU31)</f>
        <v>4.6678923094152856E-2</v>
      </c>
      <c r="CJ31">
        <f>AVERAGE('Raw Proportions'!CT31:CV31)</f>
        <v>5.39691230522459E-4</v>
      </c>
      <c r="CK31">
        <f>AVERAGE('Raw Proportions'!CU31:CW31)</f>
        <v>3.363639872089353E-2</v>
      </c>
      <c r="CL31">
        <f>AVERAGE('Raw Proportions'!CV31:CX31)</f>
        <v>5.5081895084561405E-2</v>
      </c>
      <c r="CM31">
        <f>AVERAGE('Raw Proportions'!CW31:CY31)</f>
        <v>7.7945376528138946E-2</v>
      </c>
      <c r="CN31">
        <f>AVERAGE('Raw Proportions'!CX31:CZ31)</f>
        <v>6.9629217853307682E-2</v>
      </c>
      <c r="CO31">
        <f>AVERAGE('Raw Proportions'!CY31:DA31)</f>
        <v>7.0520755157941192E-2</v>
      </c>
      <c r="CP31">
        <f>AVERAGE('Raw Proportions'!CZ31:DB31)</f>
        <v>7.6780296954257254E-2</v>
      </c>
      <c r="CQ31">
        <f>AVERAGE('Raw Proportions'!DA31:DC31)</f>
        <v>8.4276400179559355E-2</v>
      </c>
      <c r="CR31">
        <f>AVERAGE('Raw Proportions'!DB31:DD31)</f>
        <v>9.3929261559924912E-2</v>
      </c>
      <c r="CS31">
        <f>AVERAGE('Raw Proportions'!DC31:DE31)</f>
        <v>7.7058347894861642E-2</v>
      </c>
      <c r="CT31">
        <f>AVERAGE('Raw Proportions'!DF31:DH31)</f>
        <v>0</v>
      </c>
      <c r="CU31">
        <f>AVERAGE('Raw Proportions'!DG31:DI31)</f>
        <v>0</v>
      </c>
      <c r="CV31">
        <f>AVERAGE('Raw Proportions'!DH31:DJ31)</f>
        <v>0</v>
      </c>
      <c r="CW31">
        <f>AVERAGE('Raw Proportions'!DI31:DK31)</f>
        <v>0</v>
      </c>
      <c r="CX31">
        <f>AVERAGE('Raw Proportions'!DJ31:DL31)</f>
        <v>0</v>
      </c>
      <c r="CY31">
        <f>AVERAGE('Raw Proportions'!DK31:DM31)</f>
        <v>0</v>
      </c>
      <c r="CZ31">
        <f>AVERAGE('Raw Proportions'!DL31:DN31)</f>
        <v>0</v>
      </c>
      <c r="DA31">
        <f>AVERAGE('Raw Proportions'!DM31:DO31)</f>
        <v>0</v>
      </c>
      <c r="DB31">
        <f>AVERAGE('Raw Proportions'!DN31:DP31)</f>
        <v>2.2121038608473597E-2</v>
      </c>
      <c r="DC31">
        <f>AVERAGE('Raw Proportions'!DO31:DQ31)</f>
        <v>5.1781088570649558E-2</v>
      </c>
      <c r="DD31">
        <f>AVERAGE('Raw Proportions'!DP31:DR31)</f>
        <v>6.5780932885331017E-2</v>
      </c>
      <c r="DE31">
        <f>AVERAGE('Raw Proportions'!DQ31:DS31)</f>
        <v>5.9842317732356459E-2</v>
      </c>
      <c r="DF31">
        <f>AVERAGE('Raw Proportions'!DR31:DT31)</f>
        <v>3.85429264424322E-2</v>
      </c>
      <c r="DG31">
        <f>AVERAGE('Raw Proportions'!DS31:DU31)</f>
        <v>3.5838414830635351E-2</v>
      </c>
      <c r="DH31">
        <f>AVERAGE('Raw Proportions'!DT31:DV31)</f>
        <v>3.2891363342807657E-2</v>
      </c>
      <c r="DI31">
        <f>AVERAGE('Raw Proportions'!DU31:DW31)</f>
        <v>3.8665246222700324E-2</v>
      </c>
      <c r="DJ31">
        <f>AVERAGE('Raw Proportions'!DX31:DZ31)</f>
        <v>0</v>
      </c>
      <c r="DK31">
        <f>AVERAGE('Raw Proportions'!DY31:EA31)</f>
        <v>0</v>
      </c>
      <c r="DL31">
        <f>AVERAGE('Raw Proportions'!DZ31:EB31)</f>
        <v>0</v>
      </c>
      <c r="DM31">
        <f>AVERAGE('Raw Proportions'!EA31:EC31)</f>
        <v>0</v>
      </c>
      <c r="DN31">
        <f>AVERAGE('Raw Proportions'!EB31:ED31)</f>
        <v>1.2755746907852229E-2</v>
      </c>
      <c r="DO31">
        <f>AVERAGE('Raw Proportions'!EC31:EE31)</f>
        <v>1.2755746907852229E-2</v>
      </c>
      <c r="DP31">
        <f>AVERAGE('Raw Proportions'!ED31:EF31)</f>
        <v>3.0559279126803163E-2</v>
      </c>
      <c r="DQ31">
        <f>AVERAGE('Raw Proportions'!EE31:EG31)</f>
        <v>2.2861163779766103E-2</v>
      </c>
      <c r="DR31">
        <f>AVERAGE('Raw Proportions'!EF31:EH31)</f>
        <v>3.3108712586586604E-2</v>
      </c>
      <c r="DS31">
        <f>AVERAGE('Raw Proportions'!EG31:EI31)</f>
        <v>2.4831756690222747E-2</v>
      </c>
      <c r="DT31">
        <f>AVERAGE('Raw Proportions'!EH31:EJ31)</f>
        <v>2.7340847780363459E-2</v>
      </c>
      <c r="DU31">
        <f>AVERAGE('Raw Proportions'!EI31:EK31)</f>
        <v>1.8521805147618118E-2</v>
      </c>
      <c r="DV31">
        <f>AVERAGE('Raw Proportions'!EJ31:EL31)</f>
        <v>1.2846402481297753E-2</v>
      </c>
      <c r="DW31">
        <f>AVERAGE('Raw Proportions'!EK31:EM31)</f>
        <v>9.3497039653399495E-3</v>
      </c>
      <c r="DX31">
        <f>AVERAGE('Raw Proportions'!EL31:EN31)</f>
        <v>1.2200713441756765E-2</v>
      </c>
      <c r="DY31">
        <f>AVERAGE('Raw Proportions'!EM31:EO31)</f>
        <v>-2.626803322669076E-3</v>
      </c>
      <c r="DZ31">
        <f>AVERAGE('Raw Proportions'!EP31:ER31)</f>
        <v>0</v>
      </c>
      <c r="EA31">
        <f>AVERAGE('Raw Proportions'!EQ31:ES31)</f>
        <v>0</v>
      </c>
      <c r="EB31">
        <f>AVERAGE('Raw Proportions'!ER31:ET31)</f>
        <v>0</v>
      </c>
      <c r="EC31">
        <f>AVERAGE('Raw Proportions'!ES31:EU31)</f>
        <v>0</v>
      </c>
      <c r="ED31">
        <f>AVERAGE('Raw Proportions'!ET31:EV31)</f>
        <v>0</v>
      </c>
      <c r="EE31">
        <f>AVERAGE('Raw Proportions'!EU31:EW31)</f>
        <v>0</v>
      </c>
      <c r="EF31">
        <f>AVERAGE('Raw Proportions'!EV31:EX31)</f>
        <v>0</v>
      </c>
      <c r="EG31">
        <f>AVERAGE('Raw Proportions'!EW31:EY31)</f>
        <v>0</v>
      </c>
      <c r="EH31">
        <f>AVERAGE('Raw Proportions'!EX31:EZ31)</f>
        <v>0</v>
      </c>
      <c r="EI31">
        <f>AVERAGE('Raw Proportions'!EY31:FA31)</f>
        <v>0</v>
      </c>
      <c r="EJ31">
        <f>AVERAGE('Raw Proportions'!EZ31:FB31)</f>
        <v>0</v>
      </c>
      <c r="EK31">
        <f>AVERAGE('Raw Proportions'!FA31:FC31)</f>
        <v>0</v>
      </c>
      <c r="EL31">
        <f>AVERAGE('Raw Proportions'!FB31:FD31)</f>
        <v>0</v>
      </c>
      <c r="EM31">
        <f>AVERAGE('Raw Proportions'!FC31:FE31)</f>
        <v>0</v>
      </c>
      <c r="EN31">
        <f>AVERAGE('Raw Proportions'!FD31:FF31)</f>
        <v>0</v>
      </c>
      <c r="EO31">
        <f>AVERAGE('Raw Proportions'!FE31:FG31)</f>
        <v>0</v>
      </c>
      <c r="EP31">
        <f>AVERAGE('Raw Proportions'!FH31:FJ31)</f>
        <v>4.6663675586776511E-2</v>
      </c>
      <c r="EQ31">
        <f>AVERAGE('Raw Proportions'!FI31:FK31)</f>
        <v>5.2756960729739372E-2</v>
      </c>
      <c r="ER31">
        <f>AVERAGE('Raw Proportions'!FJ31:FL31)</f>
        <v>7.1169192751730961E-2</v>
      </c>
      <c r="ES31">
        <f>AVERAGE('Raw Proportions'!FK31:FM31)</f>
        <v>9.3933829788532139E-2</v>
      </c>
      <c r="ET31">
        <f>AVERAGE('Raw Proportions'!FL31:FN31)</f>
        <v>0.1135513519992238</v>
      </c>
      <c r="EU31">
        <f>AVERAGE('Raw Proportions'!FM31:FO31)</f>
        <v>0.11317754268486895</v>
      </c>
      <c r="EV31">
        <f>AVERAGE('Raw Proportions'!FN31:FP31)</f>
        <v>0.11813782054735029</v>
      </c>
      <c r="EW31">
        <f>AVERAGE('Raw Proportions'!FO31:FQ31)</f>
        <v>0.12057030333005858</v>
      </c>
      <c r="EX31">
        <f>AVERAGE('Raw Proportions'!FP31:FR31)</f>
        <v>0.11806872655747729</v>
      </c>
      <c r="EY31">
        <f>AVERAGE('Raw Proportions'!FQ31:FS31)</f>
        <v>0.11482750997673197</v>
      </c>
      <c r="EZ31">
        <f>AVERAGE('Raw Proportions'!FR31:FT31)</f>
        <v>0.11864085250802407</v>
      </c>
      <c r="FA31">
        <f>AVERAGE('Raw Proportions'!FS31:FU31)</f>
        <v>0.12223005096523404</v>
      </c>
      <c r="FB31">
        <f>AVERAGE('Raw Proportions'!FT31:FV31)</f>
        <v>0.115592664011182</v>
      </c>
      <c r="FC31">
        <f>AVERAGE('Raw Proportions'!FU31:FW31)</f>
        <v>0.11053492249449902</v>
      </c>
      <c r="FD31">
        <f>AVERAGE('Raw Proportions'!FV31:FX31)</f>
        <v>0.11079471328673292</v>
      </c>
      <c r="FE31">
        <f>AVERAGE('Raw Proportions'!FW31:FY31)</f>
        <v>0.11740123461092433</v>
      </c>
    </row>
    <row r="32" spans="1:161" x14ac:dyDescent="0.2">
      <c r="A32" t="str">
        <f>'1997_totals_newvars'!A32</f>
        <v>NEW JERSEY</v>
      </c>
      <c r="B32">
        <f>AVERAGE('Raw Proportions'!B32:D32)</f>
        <v>0.14606516772350911</v>
      </c>
      <c r="C32">
        <f>AVERAGE('Raw Proportions'!C32:E32)</f>
        <v>0.12624140569088294</v>
      </c>
      <c r="D32">
        <f>AVERAGE('Raw Proportions'!D32:F32)</f>
        <v>0.14182538573519865</v>
      </c>
      <c r="E32">
        <f>AVERAGE('Raw Proportions'!E32:G32)</f>
        <v>0.12477219803665729</v>
      </c>
      <c r="F32">
        <f>AVERAGE('Raw Proportions'!F32:H32)</f>
        <v>0.12836164523111715</v>
      </c>
      <c r="G32">
        <f>AVERAGE('Raw Proportions'!G32:I32)</f>
        <v>8.3993037519854249E-2</v>
      </c>
      <c r="H32">
        <f>AVERAGE('Raw Proportions'!H32:J32)</f>
        <v>8.1367351543894781E-2</v>
      </c>
      <c r="I32">
        <f>AVERAGE('Raw Proportions'!I32:K32)</f>
        <v>9.4665379222015719E-2</v>
      </c>
      <c r="J32">
        <f>AVERAGE('Raw Proportions'!J32:L32)</f>
        <v>0.10255745058930436</v>
      </c>
      <c r="K32">
        <f>AVERAGE('Raw Proportions'!K32:M32)</f>
        <v>9.6543765251761712E-2</v>
      </c>
      <c r="L32">
        <f>AVERAGE('Raw Proportions'!L32:N32)</f>
        <v>6.951496218010772E-2</v>
      </c>
      <c r="M32">
        <f>AVERAGE('Raw Proportions'!M32:O32)</f>
        <v>5.7779267402295935E-2</v>
      </c>
      <c r="N32">
        <f>AVERAGE('Raw Proportions'!N32:P32)</f>
        <v>5.6357253226123366E-2</v>
      </c>
      <c r="O32">
        <f>AVERAGE('Raw Proportions'!O32:Q32)</f>
        <v>5.5178784654930514E-2</v>
      </c>
      <c r="P32">
        <f>AVERAGE('Raw Proportions'!P32:R32)</f>
        <v>5.9980292403341573E-2</v>
      </c>
      <c r="Q32">
        <f>AVERAGE('Raw Proportions'!Q32:S32)</f>
        <v>5.7356495131294406E-2</v>
      </c>
      <c r="R32">
        <f>AVERAGE('Raw Proportions'!T32:V32)</f>
        <v>0.51911027120442321</v>
      </c>
      <c r="S32">
        <f>AVERAGE('Raw Proportions'!U32:W32)</f>
        <v>0.49702935317250807</v>
      </c>
      <c r="T32">
        <f>AVERAGE('Raw Proportions'!V32:X32)</f>
        <v>0.43943587785910648</v>
      </c>
      <c r="U32">
        <f>AVERAGE('Raw Proportions'!W32:Y32)</f>
        <v>0.34389265348988224</v>
      </c>
      <c r="V32">
        <f>AVERAGE('Raw Proportions'!X32:Z32)</f>
        <v>0.26015297793680792</v>
      </c>
      <c r="W32">
        <f>AVERAGE('Raw Proportions'!Y32:AA32)</f>
        <v>0.24358027083312406</v>
      </c>
      <c r="X32">
        <f>AVERAGE('Raw Proportions'!Z32:AB32)</f>
        <v>0.32414867723675694</v>
      </c>
      <c r="Y32">
        <f>AVERAGE('Raw Proportions'!AA32:AC32)</f>
        <v>0.27986178014457386</v>
      </c>
      <c r="Z32">
        <f>AVERAGE('Raw Proportions'!AB32:AD32)</f>
        <v>0.26763529849924805</v>
      </c>
      <c r="AA32">
        <f>AVERAGE('Raw Proportions'!AC32:AE32)</f>
        <v>0.18567652623033673</v>
      </c>
      <c r="AB32">
        <f>AVERAGE('Raw Proportions'!AD32:AF32)</f>
        <v>0.19634057414087672</v>
      </c>
      <c r="AC32">
        <f>AVERAGE('Raw Proportions'!AE32:AG32)</f>
        <v>0.17148052279288686</v>
      </c>
      <c r="AD32">
        <f>AVERAGE('Raw Proportions'!AF32:AH32)</f>
        <v>0.16925606967927545</v>
      </c>
      <c r="AE32">
        <f>AVERAGE('Raw Proportions'!AG32:AI32)</f>
        <v>0.18227772878608248</v>
      </c>
      <c r="AF32">
        <f>AVERAGE('Raw Proportions'!AH32:AJ32)</f>
        <v>0.20290245065307577</v>
      </c>
      <c r="AG32">
        <f>AVERAGE('Raw Proportions'!AI32:AK32)</f>
        <v>0.19776721145647447</v>
      </c>
      <c r="AH32">
        <f>AVERAGE('Raw Proportions'!AL32:AN32)</f>
        <v>0.19031551147792455</v>
      </c>
      <c r="AI32">
        <f>AVERAGE('Raw Proportions'!AM32:AO32)</f>
        <v>0.19680725139403463</v>
      </c>
      <c r="AJ32">
        <f>AVERAGE('Raw Proportions'!AN32:AP32)</f>
        <v>0.15419019670944772</v>
      </c>
      <c r="AK32">
        <f>AVERAGE('Raw Proportions'!AO32:AQ32)</f>
        <v>9.5030754719257551E-2</v>
      </c>
      <c r="AL32">
        <f>AVERAGE('Raw Proportions'!AP32:AR32)</f>
        <v>5.7902353602782342E-2</v>
      </c>
      <c r="AM32">
        <f>AVERAGE('Raw Proportions'!AQ32:AS32)</f>
        <v>5.1567556913082922E-2</v>
      </c>
      <c r="AN32">
        <f>AVERAGE('Raw Proportions'!AR32:AT32)</f>
        <v>5.8221409956532431E-2</v>
      </c>
      <c r="AO32">
        <f>AVERAGE('Raw Proportions'!AS32:AU32)</f>
        <v>7.0707920438309077E-2</v>
      </c>
      <c r="AP32">
        <f>AVERAGE('Raw Proportions'!AT32:AV32)</f>
        <v>7.9329481103121449E-2</v>
      </c>
      <c r="AQ32">
        <f>AVERAGE('Raw Proportions'!AU32:AW32)</f>
        <v>0.10352114449823309</v>
      </c>
      <c r="AR32">
        <f>AVERAGE('Raw Proportions'!AV32:AX32)</f>
        <v>9.738638682311751E-2</v>
      </c>
      <c r="AS32">
        <f>AVERAGE('Raw Proportions'!AW32:AY32)</f>
        <v>8.5068687531657194E-2</v>
      </c>
      <c r="AT32">
        <f>AVERAGE('Raw Proportions'!AX32:AZ32)</f>
        <v>8.4008921543139603E-2</v>
      </c>
      <c r="AU32">
        <f>AVERAGE('Raw Proportions'!AY32:BA32)</f>
        <v>7.8209439820008955E-2</v>
      </c>
      <c r="AV32">
        <f>AVERAGE('Raw Proportions'!AZ32:BB32)</f>
        <v>7.444534841357435E-2</v>
      </c>
      <c r="AW32">
        <f>AVERAGE('Raw Proportions'!BA32:BC32)</f>
        <v>7.1990563516873732E-2</v>
      </c>
      <c r="AX32">
        <f>AVERAGE('Raw Proportions'!BD32:BF32)</f>
        <v>0</v>
      </c>
      <c r="AY32">
        <f>AVERAGE('Raw Proportions'!BE32:BG32)</f>
        <v>0</v>
      </c>
      <c r="AZ32">
        <f>AVERAGE('Raw Proportions'!BF32:BH32)</f>
        <v>2.1700669451908965E-3</v>
      </c>
      <c r="BA32">
        <f>AVERAGE('Raw Proportions'!BG32:BI32)</f>
        <v>2.1184741527503357E-2</v>
      </c>
      <c r="BB32">
        <f>AVERAGE('Raw Proportions'!BH32:BJ32)</f>
        <v>2.2537852853420193E-2</v>
      </c>
      <c r="BC32">
        <f>AVERAGE('Raw Proportions'!BI32:BK32)</f>
        <v>2.1491652940565917E-2</v>
      </c>
      <c r="BD32">
        <f>AVERAGE('Raw Proportions'!BJ32:BL32)</f>
        <v>6.5641150307890099E-3</v>
      </c>
      <c r="BE32">
        <f>AVERAGE('Raw Proportions'!BK32:BM32)</f>
        <v>3.0916555390765109E-3</v>
      </c>
      <c r="BF32">
        <f>AVERAGE('Raw Proportions'!BL32:BN32)</f>
        <v>4.9960777310844497E-3</v>
      </c>
      <c r="BG32">
        <f>AVERAGE('Raw Proportions'!BM32:BO32)</f>
        <v>3.3011264545213196E-3</v>
      </c>
      <c r="BH32">
        <f>AVERAGE('Raw Proportions'!BN32:BP32)</f>
        <v>7.848160380106755E-3</v>
      </c>
      <c r="BI32">
        <f>AVERAGE('Raw Proportions'!BO32:BQ32)</f>
        <v>6.8499366704718291E-3</v>
      </c>
      <c r="BJ32">
        <f>AVERAGE('Raw Proportions'!BP32:BR32)</f>
        <v>6.6867656188303827E-3</v>
      </c>
      <c r="BK32">
        <f>AVERAGE('Raw Proportions'!BQ32:BS32)</f>
        <v>6.7426227065418782E-3</v>
      </c>
      <c r="BL32">
        <f>AVERAGE('Raw Proportions'!BR32:BT32)</f>
        <v>6.8950402049460444E-3</v>
      </c>
      <c r="BM32">
        <f>AVERAGE('Raw Proportions'!BS32:BU32)</f>
        <v>6.66664133885386E-3</v>
      </c>
      <c r="BN32">
        <f>AVERAGE('Raw Proportions'!BV32:BX32)</f>
        <v>0</v>
      </c>
      <c r="BO32">
        <f>AVERAGE('Raw Proportions'!BW32:BY32)</f>
        <v>1.2207788411305122E-4</v>
      </c>
      <c r="BP32">
        <f>AVERAGE('Raw Proportions'!BX32:BZ32)</f>
        <v>4.8061492195036755E-2</v>
      </c>
      <c r="BQ32">
        <f>AVERAGE('Raw Proportions'!BY32:CA32)</f>
        <v>0.15948977991001881</v>
      </c>
      <c r="BR32">
        <f>AVERAGE('Raw Proportions'!BZ32:CB32)</f>
        <v>0.25755725379651334</v>
      </c>
      <c r="BS32">
        <f>AVERAGE('Raw Proportions'!CA32:CC32)</f>
        <v>0.32747013559375537</v>
      </c>
      <c r="BT32">
        <f>AVERAGE('Raw Proportions'!CB32:CD32)</f>
        <v>0.33188660739035131</v>
      </c>
      <c r="BU32">
        <f>AVERAGE('Raw Proportions'!CC32:CE32)</f>
        <v>0.33957575459300265</v>
      </c>
      <c r="BV32">
        <f>AVERAGE('Raw Proportions'!CD32:CF32)</f>
        <v>0.35382165426309475</v>
      </c>
      <c r="BW32">
        <f>AVERAGE('Raw Proportions'!CE32:CG32)</f>
        <v>0.36560518067669223</v>
      </c>
      <c r="BX32">
        <f>AVERAGE('Raw Proportions'!CF32:CH32)</f>
        <v>0.38614059257255412</v>
      </c>
      <c r="BY32">
        <f>AVERAGE('Raw Proportions'!CG32:CI32)</f>
        <v>0.3558167298071202</v>
      </c>
      <c r="BZ32">
        <f>AVERAGE('Raw Proportions'!CH32:CJ32)</f>
        <v>0.35084320610196723</v>
      </c>
      <c r="CA32">
        <f>AVERAGE('Raw Proportions'!CI32:CK32)</f>
        <v>0.36227668309039912</v>
      </c>
      <c r="CB32">
        <f>AVERAGE('Raw Proportions'!CJ32:CL32)</f>
        <v>0.39098874512245202</v>
      </c>
      <c r="CC32">
        <f>AVERAGE('Raw Proportions'!CK32:CM32)</f>
        <v>0.41349825992192207</v>
      </c>
      <c r="CD32">
        <f>AVERAGE('Raw Proportions'!CN32:CP32)</f>
        <v>0</v>
      </c>
      <c r="CE32">
        <f>AVERAGE('Raw Proportions'!CO32:CQ32)</f>
        <v>0</v>
      </c>
      <c r="CF32">
        <f>AVERAGE('Raw Proportions'!CP32:CR32)</f>
        <v>1.0244285965191346E-3</v>
      </c>
      <c r="CG32">
        <f>AVERAGE('Raw Proportions'!CQ32:CS32)</f>
        <v>5.6183746698021215E-3</v>
      </c>
      <c r="CH32">
        <f>AVERAGE('Raw Proportions'!CR32:CT32)</f>
        <v>1.0470818992861071E-2</v>
      </c>
      <c r="CI32">
        <f>AVERAGE('Raw Proportions'!CS32:CU32)</f>
        <v>1.8145926525659523E-2</v>
      </c>
      <c r="CJ32">
        <f>AVERAGE('Raw Proportions'!CT32:CV32)</f>
        <v>6.6155364572495377E-3</v>
      </c>
      <c r="CK32">
        <f>AVERAGE('Raw Proportions'!CU32:CW32)</f>
        <v>8.9579041433037864E-3</v>
      </c>
      <c r="CL32">
        <f>AVERAGE('Raw Proportions'!CV32:CX32)</f>
        <v>2.7479714736160375E-3</v>
      </c>
      <c r="CM32">
        <f>AVERAGE('Raw Proportions'!CW32:CY32)</f>
        <v>1.1861592534084817E-2</v>
      </c>
      <c r="CN32">
        <f>AVERAGE('Raw Proportions'!CX32:CZ32)</f>
        <v>6.554376075979443E-3</v>
      </c>
      <c r="CO32">
        <f>AVERAGE('Raw Proportions'!CY32:DA32)</f>
        <v>5.5467460667952403E-3</v>
      </c>
      <c r="CP32">
        <f>AVERAGE('Raw Proportions'!CZ32:DB32)</f>
        <v>5.1596279233626788E-3</v>
      </c>
      <c r="CQ32">
        <f>AVERAGE('Raw Proportions'!DA32:DC32)</f>
        <v>5.3312606883569027E-3</v>
      </c>
      <c r="CR32">
        <f>AVERAGE('Raw Proportions'!DB32:DD32)</f>
        <v>5.6098860003768215E-3</v>
      </c>
      <c r="CS32">
        <f>AVERAGE('Raw Proportions'!DC32:DE32)</f>
        <v>5.5826616832346972E-3</v>
      </c>
      <c r="CT32">
        <f>AVERAGE('Raw Proportions'!DF32:DH32)</f>
        <v>0</v>
      </c>
      <c r="CU32">
        <f>AVERAGE('Raw Proportions'!DG32:DI32)</f>
        <v>4.2896640906727926E-4</v>
      </c>
      <c r="CV32">
        <f>AVERAGE('Raw Proportions'!DH32:DJ32)</f>
        <v>4.2896696891205104E-4</v>
      </c>
      <c r="CW32">
        <f>AVERAGE('Raw Proportions'!DI32:DK32)</f>
        <v>2.2170405920640497E-3</v>
      </c>
      <c r="CX32">
        <f>AVERAGE('Raw Proportions'!DJ32:DL32)</f>
        <v>2.6840605711046911E-3</v>
      </c>
      <c r="CY32">
        <f>AVERAGE('Raw Proportions'!DK32:DM32)</f>
        <v>2.6357485867028233E-3</v>
      </c>
      <c r="CZ32">
        <f>AVERAGE('Raw Proportions'!DL32:DN32)</f>
        <v>2.1177788526513227E-3</v>
      </c>
      <c r="DA32">
        <f>AVERAGE('Raw Proportions'!DM32:DO32)</f>
        <v>2.2296900619828836E-3</v>
      </c>
      <c r="DB32">
        <f>AVERAGE('Raw Proportions'!DN32:DP32)</f>
        <v>2.5120613374108101E-3</v>
      </c>
      <c r="DC32">
        <f>AVERAGE('Raw Proportions'!DO32:DQ32)</f>
        <v>1.2419574483103122E-3</v>
      </c>
      <c r="DD32">
        <f>AVERAGE('Raw Proportions'!DP32:DR32)</f>
        <v>7.3941077163090811E-3</v>
      </c>
      <c r="DE32">
        <f>AVERAGE('Raw Proportions'!DQ32:DS32)</f>
        <v>1.8652531627591649E-2</v>
      </c>
      <c r="DF32">
        <f>AVERAGE('Raw Proportions'!DR32:DT32)</f>
        <v>2.0659782795132066E-2</v>
      </c>
      <c r="DG32">
        <f>AVERAGE('Raw Proportions'!DS32:DU32)</f>
        <v>1.6183194225150174E-2</v>
      </c>
      <c r="DH32">
        <f>AVERAGE('Raw Proportions'!DT32:DV32)</f>
        <v>8.4506755530208404E-3</v>
      </c>
      <c r="DI32">
        <f>AVERAGE('Raw Proportions'!DU32:DW32)</f>
        <v>6.3952118899374731E-3</v>
      </c>
      <c r="DJ32">
        <f>AVERAGE('Raw Proportions'!DX32:DZ32)</f>
        <v>6.1655987220834922E-2</v>
      </c>
      <c r="DK32">
        <f>AVERAGE('Raw Proportions'!DY32:EA32)</f>
        <v>7.2616707438191777E-2</v>
      </c>
      <c r="DL32">
        <f>AVERAGE('Raw Proportions'!DZ32:EB32)</f>
        <v>7.6111241872572163E-2</v>
      </c>
      <c r="DM32">
        <f>AVERAGE('Raw Proportions'!EA32:EC32)</f>
        <v>6.6728425818964973E-2</v>
      </c>
      <c r="DN32">
        <f>AVERAGE('Raw Proportions'!EB32:ED32)</f>
        <v>4.1981009981371893E-2</v>
      </c>
      <c r="DO32">
        <f>AVERAGE('Raw Proportions'!EC32:EE32)</f>
        <v>2.4737291019836405E-2</v>
      </c>
      <c r="DP32">
        <f>AVERAGE('Raw Proportions'!ED32:EF32)</f>
        <v>1.6239823942688063E-2</v>
      </c>
      <c r="DQ32">
        <f>AVERAGE('Raw Proportions'!EE32:EG32)</f>
        <v>1.8387758727727771E-2</v>
      </c>
      <c r="DR32">
        <f>AVERAGE('Raw Proportions'!EF32:EH32)</f>
        <v>1.8700761822567913E-2</v>
      </c>
      <c r="DS32">
        <f>AVERAGE('Raw Proportions'!EG32:EI32)</f>
        <v>1.8621896902532565E-2</v>
      </c>
      <c r="DT32">
        <f>AVERAGE('Raw Proportions'!EH32:EJ32)</f>
        <v>1.5354837171882268E-2</v>
      </c>
      <c r="DU32">
        <f>AVERAGE('Raw Proportions'!EI32:EK32)</f>
        <v>1.333570913527902E-2</v>
      </c>
      <c r="DV32">
        <f>AVERAGE('Raw Proportions'!EJ32:EL32)</f>
        <v>1.277686809443232E-2</v>
      </c>
      <c r="DW32">
        <f>AVERAGE('Raw Proportions'!EK32:EM32)</f>
        <v>1.1927060122116745E-2</v>
      </c>
      <c r="DX32">
        <f>AVERAGE('Raw Proportions'!EL32:EN32)</f>
        <v>1.3706974010224027E-2</v>
      </c>
      <c r="DY32">
        <f>AVERAGE('Raw Proportions'!EM32:EO32)</f>
        <v>1.3639558003827342E-2</v>
      </c>
      <c r="DZ32">
        <f>AVERAGE('Raw Proportions'!EP32:ER32)</f>
        <v>0</v>
      </c>
      <c r="EA32">
        <f>AVERAGE('Raw Proportions'!EQ32:ES32)</f>
        <v>0</v>
      </c>
      <c r="EB32">
        <f>AVERAGE('Raw Proportions'!ER32:ET32)</f>
        <v>2.7068409057889573E-2</v>
      </c>
      <c r="EC32">
        <f>AVERAGE('Raw Proportions'!ES32:EU32)</f>
        <v>5.3190107615101907E-2</v>
      </c>
      <c r="ED32">
        <f>AVERAGE('Raw Proportions'!ET32:EV32)</f>
        <v>9.0225761338779034E-2</v>
      </c>
      <c r="EE32">
        <f>AVERAGE('Raw Proportions'!EU32:EW32)</f>
        <v>9.3618974580332526E-2</v>
      </c>
      <c r="EF32">
        <f>AVERAGE('Raw Proportions'!EV32:EX32)</f>
        <v>7.3572409562873906E-2</v>
      </c>
      <c r="EG32">
        <f>AVERAGE('Raw Proportions'!EW32:EY32)</f>
        <v>4.5881932468872955E-2</v>
      </c>
      <c r="EH32">
        <f>AVERAGE('Raw Proportions'!EX32:EZ32)</f>
        <v>2.2114941226881877E-2</v>
      </c>
      <c r="EI32">
        <f>AVERAGE('Raw Proportions'!EY32:FA32)</f>
        <v>5.3372388341066355E-2</v>
      </c>
      <c r="EJ32">
        <f>AVERAGE('Raw Proportions'!EZ32:FB32)</f>
        <v>0.10091315146440855</v>
      </c>
      <c r="EK32">
        <f>AVERAGE('Raw Proportions'!FA32:FC32)</f>
        <v>0.18389950893871365</v>
      </c>
      <c r="EL32">
        <f>AVERAGE('Raw Proportions'!FB32:FD32)</f>
        <v>0.2070588788203076</v>
      </c>
      <c r="EM32">
        <f>AVERAGE('Raw Proportions'!FC32:FE32)</f>
        <v>0.20188542786608821</v>
      </c>
      <c r="EN32">
        <f>AVERAGE('Raw Proportions'!FD32:FF32)</f>
        <v>0.15645559941228918</v>
      </c>
      <c r="EO32">
        <f>AVERAGE('Raw Proportions'!FE32:FG32)</f>
        <v>0.14413550438123429</v>
      </c>
      <c r="EP32">
        <f>AVERAGE('Raw Proportions'!FH32:FJ32)</f>
        <v>8.2853062373308237E-2</v>
      </c>
      <c r="EQ32">
        <f>AVERAGE('Raw Proportions'!FI32:FK32)</f>
        <v>0.10675423801120225</v>
      </c>
      <c r="ER32">
        <f>AVERAGE('Raw Proportions'!FJ32:FL32)</f>
        <v>0.10968393406012657</v>
      </c>
      <c r="ES32">
        <f>AVERAGE('Raw Proportions'!FK32:FM32)</f>
        <v>0.12787592362074771</v>
      </c>
      <c r="ET32">
        <f>AVERAGE('Raw Proportions'!FL32:FN32)</f>
        <v>0.12812626569524241</v>
      </c>
      <c r="EU32">
        <f>AVERAGE('Raw Proportions'!FM32:FO32)</f>
        <v>0.1327594054870862</v>
      </c>
      <c r="EV32">
        <f>AVERAGE('Raw Proportions'!FN32:FP32)</f>
        <v>9.9266290026212678E-2</v>
      </c>
      <c r="EW32">
        <f>AVERAGE('Raw Proportions'!FO32:FQ32)</f>
        <v>0.13664022466113487</v>
      </c>
      <c r="EX32">
        <f>AVERAGE('Raw Proportions'!FP32:FR32)</f>
        <v>0.14558430195367023</v>
      </c>
      <c r="EY32">
        <f>AVERAGE('Raw Proportions'!FQ32:FS32)</f>
        <v>0.16025442166246093</v>
      </c>
      <c r="EZ32">
        <f>AVERAGE('Raw Proportions'!FR32:FT32)</f>
        <v>0.11255285147465784</v>
      </c>
      <c r="FA32">
        <f>AVERAGE('Raw Proportions'!FS32:FU32)</f>
        <v>0.10157036002718835</v>
      </c>
      <c r="FB32">
        <f>AVERAGE('Raw Proportions'!FT32:FV32)</f>
        <v>8.719262619742936E-2</v>
      </c>
      <c r="FC32">
        <f>AVERAGE('Raw Proportions'!FU32:FW32)</f>
        <v>7.9987798040325048E-2</v>
      </c>
      <c r="FD32">
        <f>AVERAGE('Raw Proportions'!FV32:FX32)</f>
        <v>8.0564988226699455E-2</v>
      </c>
      <c r="FE32">
        <f>AVERAGE('Raw Proportions'!FW32:FY32)</f>
        <v>8.2967892676347729E-2</v>
      </c>
    </row>
    <row r="33" spans="1:161" x14ac:dyDescent="0.2">
      <c r="A33" t="str">
        <f>'1997_totals_newvars'!A33</f>
        <v>NEW MEXICO</v>
      </c>
      <c r="B33">
        <f>AVERAGE('Raw Proportions'!B33:D33)</f>
        <v>6.6354329283019528E-2</v>
      </c>
      <c r="C33">
        <f>AVERAGE('Raw Proportions'!C33:E33)</f>
        <v>5.6365378806307133E-2</v>
      </c>
      <c r="D33">
        <f>AVERAGE('Raw Proportions'!D33:F33)</f>
        <v>5.6017727417785913E-2</v>
      </c>
      <c r="E33">
        <f>AVERAGE('Raw Proportions'!E33:G33)</f>
        <v>5.2351720646931728E-2</v>
      </c>
      <c r="F33">
        <f>AVERAGE('Raw Proportions'!F33:H33)</f>
        <v>4.7845805905615026E-2</v>
      </c>
      <c r="G33">
        <f>AVERAGE('Raw Proportions'!G33:I33)</f>
        <v>3.9316880764157451E-2</v>
      </c>
      <c r="H33">
        <f>AVERAGE('Raw Proportions'!H33:J33)</f>
        <v>4.1012276923311962E-2</v>
      </c>
      <c r="I33">
        <f>AVERAGE('Raw Proportions'!I33:K33)</f>
        <v>3.6658680983526148E-2</v>
      </c>
      <c r="J33">
        <f>AVERAGE('Raw Proportions'!J33:L33)</f>
        <v>4.9179923676734787E-2</v>
      </c>
      <c r="K33">
        <f>AVERAGE('Raw Proportions'!K33:M33)</f>
        <v>5.4740845220177137E-2</v>
      </c>
      <c r="L33">
        <f>AVERAGE('Raw Proportions'!L33:N33)</f>
        <v>7.0330238350427607E-2</v>
      </c>
      <c r="M33">
        <f>AVERAGE('Raw Proportions'!M33:O33)</f>
        <v>5.7948387438143269E-2</v>
      </c>
      <c r="N33">
        <f>AVERAGE('Raw Proportions'!N33:P33)</f>
        <v>5.3042036548620171E-2</v>
      </c>
      <c r="O33">
        <f>AVERAGE('Raw Proportions'!O33:Q33)</f>
        <v>4.2711969791796096E-2</v>
      </c>
      <c r="P33">
        <f>AVERAGE('Raw Proportions'!P33:R33)</f>
        <v>4.738370637338115E-2</v>
      </c>
      <c r="Q33">
        <f>AVERAGE('Raw Proportions'!Q33:S33)</f>
        <v>4.3357757101605145E-2</v>
      </c>
      <c r="R33">
        <f>AVERAGE('Raw Proportions'!T33:V33)</f>
        <v>0.78217072709363389</v>
      </c>
      <c r="S33">
        <f>AVERAGE('Raw Proportions'!U33:W33)</f>
        <v>0.75027330355761379</v>
      </c>
      <c r="T33">
        <f>AVERAGE('Raw Proportions'!V33:X33)</f>
        <v>0.67101574880994452</v>
      </c>
      <c r="U33">
        <f>AVERAGE('Raw Proportions'!W33:Y33)</f>
        <v>0.59187850699628364</v>
      </c>
      <c r="V33">
        <f>AVERAGE('Raw Proportions'!X33:Z33)</f>
        <v>0.53660396905507657</v>
      </c>
      <c r="W33">
        <f>AVERAGE('Raw Proportions'!Y33:AA33)</f>
        <v>0.4907280843580335</v>
      </c>
      <c r="X33">
        <f>AVERAGE('Raw Proportions'!Z33:AB33)</f>
        <v>0.47020135561355442</v>
      </c>
      <c r="Y33">
        <f>AVERAGE('Raw Proportions'!AA33:AC33)</f>
        <v>0.47472324405968913</v>
      </c>
      <c r="Z33">
        <f>AVERAGE('Raw Proportions'!AB33:AD33)</f>
        <v>0.48243448264874206</v>
      </c>
      <c r="AA33">
        <f>AVERAGE('Raw Proportions'!AC33:AE33)</f>
        <v>0.43958785136825584</v>
      </c>
      <c r="AB33">
        <f>AVERAGE('Raw Proportions'!AD33:AF33)</f>
        <v>0.36707325019915898</v>
      </c>
      <c r="AC33">
        <f>AVERAGE('Raw Proportions'!AE33:AG33)</f>
        <v>0.3326597372861706</v>
      </c>
      <c r="AD33">
        <f>AVERAGE('Raw Proportions'!AF33:AH33)</f>
        <v>0.34314483700305898</v>
      </c>
      <c r="AE33">
        <f>AVERAGE('Raw Proportions'!AG33:AI33)</f>
        <v>0.34678812942902865</v>
      </c>
      <c r="AF33">
        <f>AVERAGE('Raw Proportions'!AH33:AJ33)</f>
        <v>0.31059227795377109</v>
      </c>
      <c r="AG33">
        <f>AVERAGE('Raw Proportions'!AI33:AK33)</f>
        <v>0.25939521155360284</v>
      </c>
      <c r="AH33">
        <f>AVERAGE('Raw Proportions'!AL33:AN33)</f>
        <v>6.9653040626251467E-2</v>
      </c>
      <c r="AI33">
        <f>AVERAGE('Raw Proportions'!AM33:AO33)</f>
        <v>0.11398096490369151</v>
      </c>
      <c r="AJ33">
        <f>AVERAGE('Raw Proportions'!AN33:AP33)</f>
        <v>0.13551936584489743</v>
      </c>
      <c r="AK33">
        <f>AVERAGE('Raw Proportions'!AO33:AQ33)</f>
        <v>0.17567788025379719</v>
      </c>
      <c r="AL33">
        <f>AVERAGE('Raw Proportions'!AP33:AR33)</f>
        <v>0.20176965572192129</v>
      </c>
      <c r="AM33">
        <f>AVERAGE('Raw Proportions'!AQ33:AS33)</f>
        <v>0.21290054641180356</v>
      </c>
      <c r="AN33">
        <f>AVERAGE('Raw Proportions'!AR33:AT33)</f>
        <v>0.21137139766706528</v>
      </c>
      <c r="AO33">
        <f>AVERAGE('Raw Proportions'!AS33:AU33)</f>
        <v>0.22681632660914652</v>
      </c>
      <c r="AP33">
        <f>AVERAGE('Raw Proportions'!AT33:AV33)</f>
        <v>0.25326852840172503</v>
      </c>
      <c r="AQ33">
        <f>AVERAGE('Raw Proportions'!AU33:AW33)</f>
        <v>0.25801058408228494</v>
      </c>
      <c r="AR33">
        <f>AVERAGE('Raw Proportions'!AV33:AX33)</f>
        <v>0.23682140582280894</v>
      </c>
      <c r="AS33">
        <f>AVERAGE('Raw Proportions'!AW33:AY33)</f>
        <v>0.20160500409849283</v>
      </c>
      <c r="AT33">
        <f>AVERAGE('Raw Proportions'!AX33:AZ33)</f>
        <v>0.1762524984692867</v>
      </c>
      <c r="AU33">
        <f>AVERAGE('Raw Proportions'!AY33:BA33)</f>
        <v>0.16098051696778015</v>
      </c>
      <c r="AV33">
        <f>AVERAGE('Raw Proportions'!AZ33:BB33)</f>
        <v>0.1535650712091563</v>
      </c>
      <c r="AW33">
        <f>AVERAGE('Raw Proportions'!BA33:BC33)</f>
        <v>0.16229952362698311</v>
      </c>
      <c r="AX33">
        <f>AVERAGE('Raw Proportions'!BD33:BF33)</f>
        <v>7.8964773279689968E-2</v>
      </c>
      <c r="AY33">
        <f>AVERAGE('Raw Proportions'!BE33:BG33)</f>
        <v>3.876058598628563E-2</v>
      </c>
      <c r="AZ33">
        <f>AVERAGE('Raw Proportions'!BF33:BH33)</f>
        <v>7.8046624860255168E-2</v>
      </c>
      <c r="BA33">
        <f>AVERAGE('Raw Proportions'!BG33:BI33)</f>
        <v>9.7583528133135047E-2</v>
      </c>
      <c r="BB33">
        <f>AVERAGE('Raw Proportions'!BH33:BJ33)</f>
        <v>0.13139513160027275</v>
      </c>
      <c r="BC33">
        <f>AVERAGE('Raw Proportions'!BI33:BK33)</f>
        <v>0.15815322391265893</v>
      </c>
      <c r="BD33">
        <f>AVERAGE('Raw Proportions'!BJ33:BL33)</f>
        <v>0.16515592721009351</v>
      </c>
      <c r="BE33">
        <f>AVERAGE('Raw Proportions'!BK33:BM33)</f>
        <v>0.1628789484878824</v>
      </c>
      <c r="BF33">
        <f>AVERAGE('Raw Proportions'!BL33:BN33)</f>
        <v>0.12681808901207417</v>
      </c>
      <c r="BG33">
        <f>AVERAGE('Raw Proportions'!BM33:BO33)</f>
        <v>9.0486207274304897E-2</v>
      </c>
      <c r="BH33">
        <f>AVERAGE('Raw Proportions'!BN33:BP33)</f>
        <v>7.6064955141915039E-2</v>
      </c>
      <c r="BI33">
        <f>AVERAGE('Raw Proportions'!BO33:BQ33)</f>
        <v>8.9356873498050216E-2</v>
      </c>
      <c r="BJ33">
        <f>AVERAGE('Raw Proportions'!BP33:BR33)</f>
        <v>0.11048073937928231</v>
      </c>
      <c r="BK33">
        <f>AVERAGE('Raw Proportions'!BQ33:BS33)</f>
        <v>0.14790671053392662</v>
      </c>
      <c r="BL33">
        <f>AVERAGE('Raw Proportions'!BR33:BT33)</f>
        <v>0.17621913929375843</v>
      </c>
      <c r="BM33">
        <f>AVERAGE('Raw Proportions'!BS33:BU33)</f>
        <v>0.21770393129272295</v>
      </c>
      <c r="BN33">
        <f>AVERAGE('Raw Proportions'!BV33:BX33)</f>
        <v>0</v>
      </c>
      <c r="BO33">
        <f>AVERAGE('Raw Proportions'!BW33:BY33)</f>
        <v>0</v>
      </c>
      <c r="BP33">
        <f>AVERAGE('Raw Proportions'!BX33:BZ33)</f>
        <v>0</v>
      </c>
      <c r="BQ33">
        <f>AVERAGE('Raw Proportions'!BY33:CA33)</f>
        <v>0</v>
      </c>
      <c r="BR33">
        <f>AVERAGE('Raw Proportions'!BZ33:CB33)</f>
        <v>2.3090756626415175E-3</v>
      </c>
      <c r="BS33">
        <f>AVERAGE('Raw Proportions'!CA33:CC33)</f>
        <v>6.1631473568233694E-3</v>
      </c>
      <c r="BT33">
        <f>AVERAGE('Raw Proportions'!CB33:CD33)</f>
        <v>8.7831319569006035E-3</v>
      </c>
      <c r="BU33">
        <f>AVERAGE('Raw Proportions'!CC33:CE33)</f>
        <v>6.4740562942590856E-3</v>
      </c>
      <c r="BV33">
        <f>AVERAGE('Raw Proportions'!CD33:CF33)</f>
        <v>2.6199846000772345E-3</v>
      </c>
      <c r="BW33">
        <f>AVERAGE('Raw Proportions'!CE33:CG33)</f>
        <v>1.3207483503598247E-2</v>
      </c>
      <c r="BX33">
        <f>AVERAGE('Raw Proportions'!CF33:CH33)</f>
        <v>3.3360866042602681E-2</v>
      </c>
      <c r="BY33">
        <f>AVERAGE('Raw Proportions'!CG33:CI33)</f>
        <v>5.0081822487528189E-2</v>
      </c>
      <c r="BZ33">
        <f>AVERAGE('Raw Proportions'!CH33:CJ33)</f>
        <v>5.1290894057699675E-2</v>
      </c>
      <c r="CA33">
        <f>AVERAGE('Raw Proportions'!CI33:CK33)</f>
        <v>4.5026785641801709E-2</v>
      </c>
      <c r="CB33">
        <f>AVERAGE('Raw Proportions'!CJ33:CL33)</f>
        <v>4.4084951714314057E-2</v>
      </c>
      <c r="CC33">
        <f>AVERAGE('Raw Proportions'!CK33:CM33)</f>
        <v>4.4554451856676169E-2</v>
      </c>
      <c r="CD33">
        <f>AVERAGE('Raw Proportions'!CN33:CP33)</f>
        <v>0</v>
      </c>
      <c r="CE33">
        <f>AVERAGE('Raw Proportions'!CO33:CQ33)</f>
        <v>0</v>
      </c>
      <c r="CF33">
        <f>AVERAGE('Raw Proportions'!CP33:CR33)</f>
        <v>0</v>
      </c>
      <c r="CG33">
        <f>AVERAGE('Raw Proportions'!CQ33:CS33)</f>
        <v>0</v>
      </c>
      <c r="CH33">
        <f>AVERAGE('Raw Proportions'!CR33:CT33)</f>
        <v>0</v>
      </c>
      <c r="CI33">
        <f>AVERAGE('Raw Proportions'!CS33:CU33)</f>
        <v>0</v>
      </c>
      <c r="CJ33">
        <f>AVERAGE('Raw Proportions'!CT33:CV33)</f>
        <v>0</v>
      </c>
      <c r="CK33">
        <f>AVERAGE('Raw Proportions'!CU33:CW33)</f>
        <v>0</v>
      </c>
      <c r="CL33">
        <f>AVERAGE('Raw Proportions'!CV33:CX33)</f>
        <v>0</v>
      </c>
      <c r="CM33">
        <f>AVERAGE('Raw Proportions'!CW33:CY33)</f>
        <v>0</v>
      </c>
      <c r="CN33">
        <f>AVERAGE('Raw Proportions'!CX33:CZ33)</f>
        <v>0</v>
      </c>
      <c r="CO33">
        <f>AVERAGE('Raw Proportions'!CY33:DA33)</f>
        <v>0</v>
      </c>
      <c r="CP33">
        <f>AVERAGE('Raw Proportions'!CZ33:DB33)</f>
        <v>0</v>
      </c>
      <c r="CQ33">
        <f>AVERAGE('Raw Proportions'!DA33:DC33)</f>
        <v>0</v>
      </c>
      <c r="CR33">
        <f>AVERAGE('Raw Proportions'!DB33:DD33)</f>
        <v>0</v>
      </c>
      <c r="CS33">
        <f>AVERAGE('Raw Proportions'!DC33:DE33)</f>
        <v>0</v>
      </c>
      <c r="CT33">
        <f>AVERAGE('Raw Proportions'!DF33:DH33)</f>
        <v>0</v>
      </c>
      <c r="CU33">
        <f>AVERAGE('Raw Proportions'!DG33:DI33)</f>
        <v>0</v>
      </c>
      <c r="CV33">
        <f>AVERAGE('Raw Proportions'!DH33:DJ33)</f>
        <v>0</v>
      </c>
      <c r="CW33">
        <f>AVERAGE('Raw Proportions'!DI33:DK33)</f>
        <v>0</v>
      </c>
      <c r="CX33">
        <f>AVERAGE('Raw Proportions'!DJ33:DL33)</f>
        <v>0</v>
      </c>
      <c r="CY33">
        <f>AVERAGE('Raw Proportions'!DK33:DM33)</f>
        <v>0</v>
      </c>
      <c r="CZ33">
        <f>AVERAGE('Raw Proportions'!DL33:DN33)</f>
        <v>0</v>
      </c>
      <c r="DA33">
        <f>AVERAGE('Raw Proportions'!DM33:DO33)</f>
        <v>0</v>
      </c>
      <c r="DB33">
        <f>AVERAGE('Raw Proportions'!DN33:DP33)</f>
        <v>0</v>
      </c>
      <c r="DC33">
        <f>AVERAGE('Raw Proportions'!DO33:DQ33)</f>
        <v>0</v>
      </c>
      <c r="DD33">
        <f>AVERAGE('Raw Proportions'!DP33:DR33)</f>
        <v>0</v>
      </c>
      <c r="DE33">
        <f>AVERAGE('Raw Proportions'!DQ33:DS33)</f>
        <v>0</v>
      </c>
      <c r="DF33">
        <f>AVERAGE('Raw Proportions'!DR33:DT33)</f>
        <v>0</v>
      </c>
      <c r="DG33">
        <f>AVERAGE('Raw Proportions'!DS33:DU33)</f>
        <v>0</v>
      </c>
      <c r="DH33">
        <f>AVERAGE('Raw Proportions'!DT33:DV33)</f>
        <v>0</v>
      </c>
      <c r="DI33">
        <f>AVERAGE('Raw Proportions'!DU33:DW33)</f>
        <v>0</v>
      </c>
      <c r="DJ33">
        <f>AVERAGE('Raw Proportions'!DX33:DZ33)</f>
        <v>0</v>
      </c>
      <c r="DK33">
        <f>AVERAGE('Raw Proportions'!DY33:EA33)</f>
        <v>0</v>
      </c>
      <c r="DL33">
        <f>AVERAGE('Raw Proportions'!DZ33:EB33)</f>
        <v>0</v>
      </c>
      <c r="DM33">
        <f>AVERAGE('Raw Proportions'!EA33:EC33)</f>
        <v>4.3156281795795207E-3</v>
      </c>
      <c r="DN33">
        <f>AVERAGE('Raw Proportions'!EB33:ED33)</f>
        <v>8.6215285292085102E-3</v>
      </c>
      <c r="DO33">
        <f>AVERAGE('Raw Proportions'!EC33:EE33)</f>
        <v>1.2598340549587334E-2</v>
      </c>
      <c r="DP33">
        <f>AVERAGE('Raw Proportions'!ED33:EF33)</f>
        <v>1.2476100063106425E-2</v>
      </c>
      <c r="DQ33">
        <f>AVERAGE('Raw Proportions'!EE33:EG33)</f>
        <v>8.1701997134774329E-3</v>
      </c>
      <c r="DR33">
        <f>AVERAGE('Raw Proportions'!EF33:EH33)</f>
        <v>4.1933876930986104E-3</v>
      </c>
      <c r="DS33">
        <f>AVERAGE('Raw Proportions'!EG33:EI33)</f>
        <v>0</v>
      </c>
      <c r="DT33">
        <f>AVERAGE('Raw Proportions'!EH33:EJ33)</f>
        <v>0</v>
      </c>
      <c r="DU33">
        <f>AVERAGE('Raw Proportions'!EI33:EK33)</f>
        <v>0</v>
      </c>
      <c r="DV33">
        <f>AVERAGE('Raw Proportions'!EJ33:EL33)</f>
        <v>0</v>
      </c>
      <c r="DW33">
        <f>AVERAGE('Raw Proportions'!EK33:EM33)</f>
        <v>0</v>
      </c>
      <c r="DX33">
        <f>AVERAGE('Raw Proportions'!EL33:EN33)</f>
        <v>0</v>
      </c>
      <c r="DY33">
        <f>AVERAGE('Raw Proportions'!EM33:EO33)</f>
        <v>0</v>
      </c>
      <c r="DZ33">
        <f>AVERAGE('Raw Proportions'!EP33:ER33)</f>
        <v>0</v>
      </c>
      <c r="EA33">
        <f>AVERAGE('Raw Proportions'!EQ33:ES33)</f>
        <v>7.1166689870961267E-3</v>
      </c>
      <c r="EB33">
        <f>AVERAGE('Raw Proportions'!ER33:ET33)</f>
        <v>6.0214476304952178E-4</v>
      </c>
      <c r="EC33">
        <f>AVERAGE('Raw Proportions'!ES33:EU33)</f>
        <v>6.0214476304952178E-4</v>
      </c>
      <c r="ED33">
        <f>AVERAGE('Raw Proportions'!ET33:EV33)</f>
        <v>-6.5145242240466049E-3</v>
      </c>
      <c r="EE33">
        <f>AVERAGE('Raw Proportions'!EU33:EW33)</f>
        <v>0</v>
      </c>
      <c r="EF33">
        <f>AVERAGE('Raw Proportions'!EV33:EX33)</f>
        <v>0</v>
      </c>
      <c r="EG33">
        <f>AVERAGE('Raw Proportions'!EW33:EY33)</f>
        <v>0</v>
      </c>
      <c r="EH33">
        <f>AVERAGE('Raw Proportions'!EX33:EZ33)</f>
        <v>6.3855644749728291E-3</v>
      </c>
      <c r="EI33">
        <f>AVERAGE('Raw Proportions'!EY33:FA33)</f>
        <v>5.6601581874936753E-2</v>
      </c>
      <c r="EJ33">
        <f>AVERAGE('Raw Proportions'!EZ33:FB33)</f>
        <v>0.12980775608366954</v>
      </c>
      <c r="EK33">
        <f>AVERAGE('Raw Proportions'!FA33:FC33)</f>
        <v>0.17906328923174186</v>
      </c>
      <c r="EL33">
        <f>AVERAGE('Raw Proportions'!FB33:FD33)</f>
        <v>0.2054047470772988</v>
      </c>
      <c r="EM33">
        <f>AVERAGE('Raw Proportions'!FC33:FE33)</f>
        <v>0.20857122279353879</v>
      </c>
      <c r="EN33">
        <f>AVERAGE('Raw Proportions'!FD33:FF33)</f>
        <v>0.22700503652562962</v>
      </c>
      <c r="EO33">
        <f>AVERAGE('Raw Proportions'!FE33:FG33)</f>
        <v>0.22434794892395585</v>
      </c>
      <c r="EP33">
        <f>AVERAGE('Raw Proportions'!FH33:FJ33)</f>
        <v>2.8571297174051144E-3</v>
      </c>
      <c r="EQ33">
        <f>AVERAGE('Raw Proportions'!FI33:FK33)</f>
        <v>3.3503097759005777E-2</v>
      </c>
      <c r="ER33">
        <f>AVERAGE('Raw Proportions'!FJ33:FL33)</f>
        <v>5.8798388304067382E-2</v>
      </c>
      <c r="ES33">
        <f>AVERAGE('Raw Proportions'!FK33:FM33)</f>
        <v>7.7590591027223391E-2</v>
      </c>
      <c r="ET33">
        <f>AVERAGE('Raw Proportions'!FL33:FN33)</f>
        <v>7.7969357749310964E-2</v>
      </c>
      <c r="EU33">
        <f>AVERAGE('Raw Proportions'!FM33:FO33)</f>
        <v>8.0139776646935834E-2</v>
      </c>
      <c r="EV33">
        <f>AVERAGE('Raw Proportions'!FN33:FP33)</f>
        <v>9.0999810565967801E-2</v>
      </c>
      <c r="EW33">
        <f>AVERAGE('Raw Proportions'!FO33:FQ33)</f>
        <v>8.4278543852019258E-2</v>
      </c>
      <c r="EX33">
        <f>AVERAGE('Raw Proportions'!FP33:FR33)</f>
        <v>7.5100039492575224E-2</v>
      </c>
      <c r="EY33">
        <f>AVERAGE('Raw Proportions'!FQ33:FS33)</f>
        <v>8.7365446676442124E-2</v>
      </c>
      <c r="EZ33">
        <f>AVERAGE('Raw Proportions'!FR33:FT33)</f>
        <v>8.6541528359417266E-2</v>
      </c>
      <c r="FA33">
        <f>AVERAGE('Raw Proportions'!FS33:FU33)</f>
        <v>8.928488595987305E-2</v>
      </c>
      <c r="FB33">
        <f>AVERAGE('Raw Proportions'!FT33:FV33)</f>
        <v>6.0384247464753328E-2</v>
      </c>
      <c r="FC33">
        <f>AVERAGE('Raw Proportions'!FU33:FW33)</f>
        <v>4.8014664842128019E-2</v>
      </c>
      <c r="FD33">
        <f>AVERAGE('Raw Proportions'!FV33:FX33)</f>
        <v>4.1149816929989341E-2</v>
      </c>
      <c r="FE33">
        <f>AVERAGE('Raw Proportions'!FW33:FY33)</f>
        <v>4.8341175644453949E-2</v>
      </c>
    </row>
    <row r="34" spans="1:161" x14ac:dyDescent="0.2">
      <c r="A34" t="str">
        <f>'1997_totals_newvars'!A34</f>
        <v>NEW YORK</v>
      </c>
      <c r="B34">
        <f>AVERAGE('Raw Proportions'!B34:D34)</f>
        <v>0.12447396054386194</v>
      </c>
      <c r="C34">
        <f>AVERAGE('Raw Proportions'!C34:E34)</f>
        <v>0.11078743230022954</v>
      </c>
      <c r="D34">
        <f>AVERAGE('Raw Proportions'!D34:F34)</f>
        <v>9.9770587385825796E-2</v>
      </c>
      <c r="E34">
        <f>AVERAGE('Raw Proportions'!E34:G34)</f>
        <v>9.6851883469181166E-2</v>
      </c>
      <c r="F34">
        <f>AVERAGE('Raw Proportions'!F34:H34)</f>
        <v>9.9079600355346117E-2</v>
      </c>
      <c r="G34">
        <f>AVERAGE('Raw Proportions'!G34:I34)</f>
        <v>9.5595484513029683E-2</v>
      </c>
      <c r="H34">
        <f>AVERAGE('Raw Proportions'!H34:J34)</f>
        <v>8.9883274010724198E-2</v>
      </c>
      <c r="I34">
        <f>AVERAGE('Raw Proportions'!I34:K34)</f>
        <v>8.7915689904307995E-2</v>
      </c>
      <c r="J34">
        <f>AVERAGE('Raw Proportions'!J34:L34)</f>
        <v>9.3997089239229489E-2</v>
      </c>
      <c r="K34">
        <f>AVERAGE('Raw Proportions'!K34:M34)</f>
        <v>9.7939211239348914E-2</v>
      </c>
      <c r="L34">
        <f>AVERAGE('Raw Proportions'!L34:N34)</f>
        <v>9.3976287435263539E-2</v>
      </c>
      <c r="M34">
        <f>AVERAGE('Raw Proportions'!M34:O34)</f>
        <v>8.4230772417523039E-2</v>
      </c>
      <c r="N34">
        <f>AVERAGE('Raw Proportions'!N34:P34)</f>
        <v>7.1714787219277598E-2</v>
      </c>
      <c r="O34">
        <f>AVERAGE('Raw Proportions'!O34:Q34)</f>
        <v>6.7530858033716543E-2</v>
      </c>
      <c r="P34">
        <f>AVERAGE('Raw Proportions'!P34:R34)</f>
        <v>6.2135683743030766E-2</v>
      </c>
      <c r="Q34">
        <f>AVERAGE('Raw Proportions'!Q34:S34)</f>
        <v>6.2000518159089441E-2</v>
      </c>
      <c r="R34">
        <f>AVERAGE('Raw Proportions'!T34:V34)</f>
        <v>0.60842998099798795</v>
      </c>
      <c r="S34">
        <f>AVERAGE('Raw Proportions'!U34:W34)</f>
        <v>0.51187527389909704</v>
      </c>
      <c r="T34">
        <f>AVERAGE('Raw Proportions'!V34:X34)</f>
        <v>0.42732499612129743</v>
      </c>
      <c r="U34">
        <f>AVERAGE('Raw Proportions'!W34:Y34)</f>
        <v>0.35435208368681281</v>
      </c>
      <c r="V34">
        <f>AVERAGE('Raw Proportions'!X34:Z34)</f>
        <v>0.34348023555285473</v>
      </c>
      <c r="W34">
        <f>AVERAGE('Raw Proportions'!Y34:AA34)</f>
        <v>0.33329854017239552</v>
      </c>
      <c r="X34">
        <f>AVERAGE('Raw Proportions'!Z34:AB34)</f>
        <v>0.35588258501704589</v>
      </c>
      <c r="Y34">
        <f>AVERAGE('Raw Proportions'!AA34:AC34)</f>
        <v>0.35336160042494558</v>
      </c>
      <c r="Z34">
        <f>AVERAGE('Raw Proportions'!AB34:AD34)</f>
        <v>0.3420719666716055</v>
      </c>
      <c r="AA34">
        <f>AVERAGE('Raw Proportions'!AC34:AE34)</f>
        <v>0.30750197108116861</v>
      </c>
      <c r="AB34">
        <f>AVERAGE('Raw Proportions'!AD34:AF34)</f>
        <v>0.28249382980290855</v>
      </c>
      <c r="AC34">
        <f>AVERAGE('Raw Proportions'!AE34:AG34)</f>
        <v>0.27716379757979415</v>
      </c>
      <c r="AD34">
        <f>AVERAGE('Raw Proportions'!AF34:AH34)</f>
        <v>0.26612085201651492</v>
      </c>
      <c r="AE34">
        <f>AVERAGE('Raw Proportions'!AG34:AI34)</f>
        <v>0.27177295034160837</v>
      </c>
      <c r="AF34">
        <f>AVERAGE('Raw Proportions'!AH34:AJ34)</f>
        <v>0.27195128163126114</v>
      </c>
      <c r="AG34">
        <f>AVERAGE('Raw Proportions'!AI34:AK34)</f>
        <v>0.28789330497500876</v>
      </c>
      <c r="AH34">
        <f>AVERAGE('Raw Proportions'!AL34:AN34)</f>
        <v>5.536338463234413E-2</v>
      </c>
      <c r="AI34">
        <f>AVERAGE('Raw Proportions'!AM34:AO34)</f>
        <v>9.3364570057741667E-2</v>
      </c>
      <c r="AJ34">
        <f>AVERAGE('Raw Proportions'!AN34:AP34)</f>
        <v>0.118696979133163</v>
      </c>
      <c r="AK34">
        <f>AVERAGE('Raw Proportions'!AO34:AQ34)</f>
        <v>0.11772596682716945</v>
      </c>
      <c r="AL34">
        <f>AVERAGE('Raw Proportions'!AP34:AR34)</f>
        <v>8.2751103580476923E-2</v>
      </c>
      <c r="AM34">
        <f>AVERAGE('Raw Proportions'!AQ34:AS34)</f>
        <v>8.2781201041953745E-2</v>
      </c>
      <c r="AN34">
        <f>AVERAGE('Raw Proportions'!AR34:AT34)</f>
        <v>8.199715027149139E-2</v>
      </c>
      <c r="AO34">
        <f>AVERAGE('Raw Proportions'!AS34:AU34)</f>
        <v>0.11617321722863723</v>
      </c>
      <c r="AP34">
        <f>AVERAGE('Raw Proportions'!AT34:AV34)</f>
        <v>0.11174946021034154</v>
      </c>
      <c r="AQ34">
        <f>AVERAGE('Raw Proportions'!AU34:AW34)</f>
        <v>0.10775069033033739</v>
      </c>
      <c r="AR34">
        <f>AVERAGE('Raw Proportions'!AV34:AX34)</f>
        <v>9.3748451473526437E-2</v>
      </c>
      <c r="AS34">
        <f>AVERAGE('Raw Proportions'!AW34:AY34)</f>
        <v>8.6495716390125613E-2</v>
      </c>
      <c r="AT34">
        <f>AVERAGE('Raw Proportions'!AX34:AZ34)</f>
        <v>8.8163521274198464E-2</v>
      </c>
      <c r="AU34">
        <f>AVERAGE('Raw Proportions'!AY34:BA34)</f>
        <v>8.6971744369021109E-2</v>
      </c>
      <c r="AV34">
        <f>AVERAGE('Raw Proportions'!AZ34:BB34)</f>
        <v>9.4575656492008706E-2</v>
      </c>
      <c r="AW34">
        <f>AVERAGE('Raw Proportions'!BA34:BC34)</f>
        <v>8.6370313404505475E-2</v>
      </c>
      <c r="AX34">
        <f>AVERAGE('Raw Proportions'!BD34:BF34)</f>
        <v>0.1106971544306516</v>
      </c>
      <c r="AY34">
        <f>AVERAGE('Raw Proportions'!BE34:BG34)</f>
        <v>0.10919457063554787</v>
      </c>
      <c r="AZ34">
        <f>AVERAGE('Raw Proportions'!BF34:BH34)</f>
        <v>0.11994037030127529</v>
      </c>
      <c r="BA34">
        <f>AVERAGE('Raw Proportions'!BG34:BI34)</f>
        <v>0.11830874388856771</v>
      </c>
      <c r="BB34">
        <f>AVERAGE('Raw Proportions'!BH34:BJ34)</f>
        <v>0.11906088440984204</v>
      </c>
      <c r="BC34">
        <f>AVERAGE('Raw Proportions'!BI34:BK34)</f>
        <v>9.8918735969646107E-2</v>
      </c>
      <c r="BD34">
        <f>AVERAGE('Raw Proportions'!BJ34:BL34)</f>
        <v>8.1250968176930782E-2</v>
      </c>
      <c r="BE34">
        <f>AVERAGE('Raw Proportions'!BK34:BM34)</f>
        <v>7.7946811510325523E-2</v>
      </c>
      <c r="BF34">
        <f>AVERAGE('Raw Proportions'!BL34:BN34)</f>
        <v>8.8259180797995565E-2</v>
      </c>
      <c r="BG34">
        <f>AVERAGE('Raw Proportions'!BM34:BO34)</f>
        <v>0.10128753193852275</v>
      </c>
      <c r="BH34">
        <f>AVERAGE('Raw Proportions'!BN34:BP34)</f>
        <v>0.1047946911271031</v>
      </c>
      <c r="BI34">
        <f>AVERAGE('Raw Proportions'!BO34:BQ34)</f>
        <v>0.10724433249581329</v>
      </c>
      <c r="BJ34">
        <f>AVERAGE('Raw Proportions'!BP34:BR34)</f>
        <v>0.1176027362199908</v>
      </c>
      <c r="BK34">
        <f>AVERAGE('Raw Proportions'!BQ34:BS34)</f>
        <v>0.13085107250353104</v>
      </c>
      <c r="BL34">
        <f>AVERAGE('Raw Proportions'!BR34:BT34)</f>
        <v>0.13894508973617811</v>
      </c>
      <c r="BM34">
        <f>AVERAGE('Raw Proportions'!BS34:BU34)</f>
        <v>0.13702126959226424</v>
      </c>
      <c r="BN34">
        <f>AVERAGE('Raw Proportions'!BV34:BX34)</f>
        <v>0</v>
      </c>
      <c r="BO34">
        <f>AVERAGE('Raw Proportions'!BW34:BY34)</f>
        <v>0</v>
      </c>
      <c r="BP34">
        <f>AVERAGE('Raw Proportions'!BX34:BZ34)</f>
        <v>8.5214780512099433E-4</v>
      </c>
      <c r="BQ34">
        <f>AVERAGE('Raw Proportions'!BY34:CA34)</f>
        <v>7.8191496548575164E-3</v>
      </c>
      <c r="BR34">
        <f>AVERAGE('Raw Proportions'!BZ34:CB34)</f>
        <v>3.6469218277985049E-2</v>
      </c>
      <c r="BS34">
        <f>AVERAGE('Raw Proportions'!CA34:CC34)</f>
        <v>5.3751957511254979E-2</v>
      </c>
      <c r="BT34">
        <f>AVERAGE('Raw Proportions'!CB34:CD34)</f>
        <v>4.9729327186507556E-2</v>
      </c>
      <c r="BU34">
        <f>AVERAGE('Raw Proportions'!CC34:CE34)</f>
        <v>3.3147505890345826E-2</v>
      </c>
      <c r="BV34">
        <f>AVERAGE('Raw Proportions'!CD34:CF34)</f>
        <v>2.9130667245048193E-2</v>
      </c>
      <c r="BW34">
        <f>AVERAGE('Raw Proportions'!CE34:CG34)</f>
        <v>4.3801474087043296E-2</v>
      </c>
      <c r="BX34">
        <f>AVERAGE('Raw Proportions'!CF34:CH34)</f>
        <v>5.1590534686599521E-2</v>
      </c>
      <c r="BY34">
        <f>AVERAGE('Raw Proportions'!CG34:CI34)</f>
        <v>5.2614146332223832E-2</v>
      </c>
      <c r="BZ34">
        <f>AVERAGE('Raw Proportions'!CH34:CJ34)</f>
        <v>5.0770954661417809E-2</v>
      </c>
      <c r="CA34">
        <f>AVERAGE('Raw Proportions'!CI34:CK34)</f>
        <v>4.6215596967657813E-2</v>
      </c>
      <c r="CB34">
        <f>AVERAGE('Raw Proportions'!CJ34:CL34)</f>
        <v>4.564228533079312E-2</v>
      </c>
      <c r="CC34">
        <f>AVERAGE('Raw Proportions'!CK34:CM34)</f>
        <v>4.3633951273507859E-2</v>
      </c>
      <c r="CD34">
        <f>AVERAGE('Raw Proportions'!CN34:CP34)</f>
        <v>0</v>
      </c>
      <c r="CE34">
        <f>AVERAGE('Raw Proportions'!CO34:CQ34)</f>
        <v>2.4559232067922432E-2</v>
      </c>
      <c r="CF34">
        <f>AVERAGE('Raw Proportions'!CP34:CR34)</f>
        <v>4.9681770542956576E-2</v>
      </c>
      <c r="CG34">
        <f>AVERAGE('Raw Proportions'!CQ34:CS34)</f>
        <v>8.1190236669105145E-2</v>
      </c>
      <c r="CH34">
        <f>AVERAGE('Raw Proportions'!CR34:CT34)</f>
        <v>9.0462459712471646E-2</v>
      </c>
      <c r="CI34">
        <f>AVERAGE('Raw Proportions'!CS34:CU34)</f>
        <v>9.6700521452819446E-2</v>
      </c>
      <c r="CJ34">
        <f>AVERAGE('Raw Proportions'!CT34:CV34)</f>
        <v>9.1992561339846721E-2</v>
      </c>
      <c r="CK34">
        <f>AVERAGE('Raw Proportions'!CU34:CW34)</f>
        <v>7.9919141016242645E-2</v>
      </c>
      <c r="CL34">
        <f>AVERAGE('Raw Proportions'!CV34:CX34)</f>
        <v>7.2730187713017216E-2</v>
      </c>
      <c r="CM34">
        <f>AVERAGE('Raw Proportions'!CW34:CY34)</f>
        <v>6.9659842230754124E-2</v>
      </c>
      <c r="CN34">
        <f>AVERAGE('Raw Proportions'!CX34:CZ34)</f>
        <v>6.8581777382125689E-2</v>
      </c>
      <c r="CO34">
        <f>AVERAGE('Raw Proportions'!CY34:DA34)</f>
        <v>6.3861821112495679E-2</v>
      </c>
      <c r="CP34">
        <f>AVERAGE('Raw Proportions'!CZ34:DB34)</f>
        <v>6.0368400920493483E-2</v>
      </c>
      <c r="CQ34">
        <f>AVERAGE('Raw Proportions'!DA34:DC34)</f>
        <v>5.0552046143547878E-2</v>
      </c>
      <c r="CR34">
        <f>AVERAGE('Raw Proportions'!DB34:DD34)</f>
        <v>4.2226595264369421E-2</v>
      </c>
      <c r="CS34">
        <f>AVERAGE('Raw Proportions'!DC34:DE34)</f>
        <v>3.4266427731891529E-2</v>
      </c>
      <c r="CT34">
        <f>AVERAGE('Raw Proportions'!DF34:DH34)</f>
        <v>0</v>
      </c>
      <c r="CU34">
        <f>AVERAGE('Raw Proportions'!DG34:DI34)</f>
        <v>0</v>
      </c>
      <c r="CV34">
        <f>AVERAGE('Raw Proportions'!DH34:DJ34)</f>
        <v>5.8849868187818392E-4</v>
      </c>
      <c r="CW34">
        <f>AVERAGE('Raw Proportions'!DI34:DK34)</f>
        <v>3.0699016483586319E-3</v>
      </c>
      <c r="CX34">
        <f>AVERAGE('Raw Proportions'!DJ34:DL34)</f>
        <v>6.6161819167816953E-3</v>
      </c>
      <c r="CY34">
        <f>AVERAGE('Raw Proportions'!DK34:DM34)</f>
        <v>1.117509211631615E-2</v>
      </c>
      <c r="CZ34">
        <f>AVERAGE('Raw Proportions'!DL34:DN34)</f>
        <v>1.4866936686167889E-2</v>
      </c>
      <c r="DA34">
        <f>AVERAGE('Raw Proportions'!DM34:DO34)</f>
        <v>1.6168266658909469E-2</v>
      </c>
      <c r="DB34">
        <f>AVERAGE('Raw Proportions'!DN34:DP34)</f>
        <v>1.8985759633167159E-2</v>
      </c>
      <c r="DC34">
        <f>AVERAGE('Raw Proportions'!DO34:DQ34)</f>
        <v>2.4549174630805876E-2</v>
      </c>
      <c r="DD34">
        <f>AVERAGE('Raw Proportions'!DP34:DR34)</f>
        <v>4.164650117727877E-2</v>
      </c>
      <c r="DE34">
        <f>AVERAGE('Raw Proportions'!DQ34:DS34)</f>
        <v>4.6835129779163855E-2</v>
      </c>
      <c r="DF34">
        <f>AVERAGE('Raw Proportions'!DR34:DT34)</f>
        <v>4.4813166868767497E-2</v>
      </c>
      <c r="DG34">
        <f>AVERAGE('Raw Proportions'!DS34:DU34)</f>
        <v>3.1134735948999227E-2</v>
      </c>
      <c r="DH34">
        <f>AVERAGE('Raw Proportions'!DT34:DV34)</f>
        <v>2.8310834162848603E-2</v>
      </c>
      <c r="DI34">
        <f>AVERAGE('Raw Proportions'!DU34:DW34)</f>
        <v>2.8664362927571092E-2</v>
      </c>
      <c r="DJ34">
        <f>AVERAGE('Raw Proportions'!DX34:DZ34)</f>
        <v>5.7002597751223398E-2</v>
      </c>
      <c r="DK34">
        <f>AVERAGE('Raw Proportions'!DY34:EA34)</f>
        <v>5.9516459528560273E-2</v>
      </c>
      <c r="DL34">
        <f>AVERAGE('Raw Proportions'!DZ34:EB34)</f>
        <v>5.7187074399869676E-2</v>
      </c>
      <c r="DM34">
        <f>AVERAGE('Raw Proportions'!EA34:EC34)</f>
        <v>5.5895513478902759E-2</v>
      </c>
      <c r="DN34">
        <f>AVERAGE('Raw Proportions'!EB34:ED34)</f>
        <v>5.3633257599338478E-2</v>
      </c>
      <c r="DO34">
        <f>AVERAGE('Raw Proportions'!EC34:EE34)</f>
        <v>4.3852911561240084E-2</v>
      </c>
      <c r="DP34">
        <f>AVERAGE('Raw Proportions'!ED34:EF34)</f>
        <v>3.467152024156963E-2</v>
      </c>
      <c r="DQ34">
        <f>AVERAGE('Raw Proportions'!EE34:EG34)</f>
        <v>2.5917882199313815E-2</v>
      </c>
      <c r="DR34">
        <f>AVERAGE('Raw Proportions'!EF34:EH34)</f>
        <v>2.5893002349633831E-2</v>
      </c>
      <c r="DS34">
        <f>AVERAGE('Raw Proportions'!EG34:EI34)</f>
        <v>2.5472062714164731E-2</v>
      </c>
      <c r="DT34">
        <f>AVERAGE('Raw Proportions'!EH34:EJ34)</f>
        <v>2.8818579333901195E-2</v>
      </c>
      <c r="DU34">
        <f>AVERAGE('Raw Proportions'!EI34:EK34)</f>
        <v>2.9788669494132444E-2</v>
      </c>
      <c r="DV34">
        <f>AVERAGE('Raw Proportions'!EJ34:EL34)</f>
        <v>3.2725462313061338E-2</v>
      </c>
      <c r="DW34">
        <f>AVERAGE('Raw Proportions'!EK34:EM34)</f>
        <v>3.2759149013620738E-2</v>
      </c>
      <c r="DX34">
        <f>AVERAGE('Raw Proportions'!EL34:EN34)</f>
        <v>3.4589116502567178E-2</v>
      </c>
      <c r="DY34">
        <f>AVERAGE('Raw Proportions'!EM34:EO34)</f>
        <v>3.3675843690954214E-2</v>
      </c>
      <c r="DZ34">
        <f>AVERAGE('Raw Proportions'!EP34:ER34)</f>
        <v>0</v>
      </c>
      <c r="EA34">
        <f>AVERAGE('Raw Proportions'!EQ34:ES34)</f>
        <v>4.0067695118325579E-2</v>
      </c>
      <c r="EB34">
        <f>AVERAGE('Raw Proportions'!ER34:ET34)</f>
        <v>6.885195816039813E-2</v>
      </c>
      <c r="EC34">
        <f>AVERAGE('Raw Proportions'!ES34:EU34)</f>
        <v>0.10216371837682094</v>
      </c>
      <c r="ED34">
        <f>AVERAGE('Raw Proportions'!ET34:EV34)</f>
        <v>0.10261662394770504</v>
      </c>
      <c r="EE34">
        <f>AVERAGE('Raw Proportions'!EU34:EW34)</f>
        <v>0.12417212426057449</v>
      </c>
      <c r="EF34">
        <f>AVERAGE('Raw Proportions'!EV34:EX34)</f>
        <v>0.14593358259412237</v>
      </c>
      <c r="EG34">
        <f>AVERAGE('Raw Proportions'!EW34:EY34)</f>
        <v>0.16096139166225212</v>
      </c>
      <c r="EH34">
        <f>AVERAGE('Raw Proportions'!EX34:EZ34)</f>
        <v>0.17227508049988116</v>
      </c>
      <c r="EI34">
        <f>AVERAGE('Raw Proportions'!EY34:FA34)</f>
        <v>0.17782073202589829</v>
      </c>
      <c r="EJ34">
        <f>AVERAGE('Raw Proportions'!EZ34:FB34)</f>
        <v>0.19356323895909053</v>
      </c>
      <c r="EK34">
        <f>AVERAGE('Raw Proportions'!FA34:FC34)</f>
        <v>0.21327679679474434</v>
      </c>
      <c r="EL34">
        <f>AVERAGE('Raw Proportions'!FB34:FD34)</f>
        <v>0.23365793893760978</v>
      </c>
      <c r="EM34">
        <f>AVERAGE('Raw Proportions'!FC34:FE34)</f>
        <v>0.24964009407380483</v>
      </c>
      <c r="EN34">
        <f>AVERAGE('Raw Proportions'!FD34:FF34)</f>
        <v>0.25302241360568034</v>
      </c>
      <c r="EO34">
        <f>AVERAGE('Raw Proportions'!FE34:FG34)</f>
        <v>0.2585301459123947</v>
      </c>
      <c r="EP34">
        <f>AVERAGE('Raw Proportions'!FH34:FJ34)</f>
        <v>4.4032921643930932E-2</v>
      </c>
      <c r="EQ34">
        <f>AVERAGE('Raw Proportions'!FI34:FK34)</f>
        <v>5.0634766392575581E-2</v>
      </c>
      <c r="ER34">
        <f>AVERAGE('Raw Proportions'!FJ34:FL34)</f>
        <v>5.7105617468215013E-2</v>
      </c>
      <c r="ES34">
        <f>AVERAGE('Raw Proportions'!FK34:FM34)</f>
        <v>6.2622802300223879E-2</v>
      </c>
      <c r="ET34">
        <f>AVERAGE('Raw Proportions'!FL34:FN34)</f>
        <v>6.5830434647198316E-2</v>
      </c>
      <c r="EU34">
        <f>AVERAGE('Raw Proportions'!FM34:FO34)</f>
        <v>5.975343140076983E-2</v>
      </c>
      <c r="EV34">
        <f>AVERAGE('Raw Proportions'!FN34:FP34)</f>
        <v>5.3792094475593598E-2</v>
      </c>
      <c r="EW34">
        <f>AVERAGE('Raw Proportions'!FO34:FQ34)</f>
        <v>4.8488493504719808E-2</v>
      </c>
      <c r="EX34">
        <f>AVERAGE('Raw Proportions'!FP34:FR34)</f>
        <v>4.4907605640080346E-2</v>
      </c>
      <c r="EY34">
        <f>AVERAGE('Raw Proportions'!FQ34:FS34)</f>
        <v>4.4217309721956068E-2</v>
      </c>
      <c r="EZ34">
        <f>AVERAGE('Raw Proportions'!FR34:FT34)</f>
        <v>4.0786108622202673E-2</v>
      </c>
      <c r="FA34">
        <f>AVERAGE('Raw Proportions'!FS34:FU34)</f>
        <v>3.8488817603983712E-2</v>
      </c>
      <c r="FB34">
        <f>AVERAGE('Raw Proportions'!FT34:FV34)</f>
        <v>3.4062179568668298E-2</v>
      </c>
      <c r="FC34">
        <f>AVERAGE('Raw Proportions'!FU34:FW34)</f>
        <v>3.2571752604492438E-2</v>
      </c>
      <c r="FD34">
        <f>AVERAGE('Raw Proportions'!FV34:FX34)</f>
        <v>2.8601043531262648E-2</v>
      </c>
      <c r="FE34">
        <f>AVERAGE('Raw Proportions'!FW34:FY34)</f>
        <v>2.7943862332812791E-2</v>
      </c>
    </row>
    <row r="35" spans="1:161" x14ac:dyDescent="0.2">
      <c r="A35" t="str">
        <f>'1997_totals_newvars'!A35</f>
        <v>NORTH CAROLINA</v>
      </c>
      <c r="B35">
        <f>AVERAGE('Raw Proportions'!B35:D35)</f>
        <v>6.638682304523065E-2</v>
      </c>
      <c r="C35">
        <f>AVERAGE('Raw Proportions'!C35:E35)</f>
        <v>6.558940873647516E-2</v>
      </c>
      <c r="D35">
        <f>AVERAGE('Raw Proportions'!D35:F35)</f>
        <v>6.8154607708160037E-2</v>
      </c>
      <c r="E35">
        <f>AVERAGE('Raw Proportions'!E35:G35)</f>
        <v>7.361329341066801E-2</v>
      </c>
      <c r="F35">
        <f>AVERAGE('Raw Proportions'!F35:H35)</f>
        <v>7.3251106347104647E-2</v>
      </c>
      <c r="G35">
        <f>AVERAGE('Raw Proportions'!G35:I35)</f>
        <v>7.2786261264782673E-2</v>
      </c>
      <c r="H35">
        <f>AVERAGE('Raw Proportions'!H35:J35)</f>
        <v>7.1522295126823621E-2</v>
      </c>
      <c r="I35">
        <f>AVERAGE('Raw Proportions'!I35:K35)</f>
        <v>5.9301363461299918E-2</v>
      </c>
      <c r="J35">
        <f>AVERAGE('Raw Proportions'!J35:L35)</f>
        <v>6.0597103528825108E-2</v>
      </c>
      <c r="K35">
        <f>AVERAGE('Raw Proportions'!K35:M35)</f>
        <v>6.208656083928582E-2</v>
      </c>
      <c r="L35">
        <f>AVERAGE('Raw Proportions'!L35:N35)</f>
        <v>7.028444755854682E-2</v>
      </c>
      <c r="M35">
        <f>AVERAGE('Raw Proportions'!M35:O35)</f>
        <v>6.755365061109303E-2</v>
      </c>
      <c r="N35">
        <f>AVERAGE('Raw Proportions'!N35:P35)</f>
        <v>6.1918954734815672E-2</v>
      </c>
      <c r="O35">
        <f>AVERAGE('Raw Proportions'!O35:Q35)</f>
        <v>6.37245990868162E-2</v>
      </c>
      <c r="P35">
        <f>AVERAGE('Raw Proportions'!P35:R35)</f>
        <v>6.7795838348843632E-2</v>
      </c>
      <c r="Q35">
        <f>AVERAGE('Raw Proportions'!Q35:S35)</f>
        <v>7.471179007939574E-2</v>
      </c>
      <c r="R35">
        <f>AVERAGE('Raw Proportions'!T35:V35)</f>
        <v>0.50325230030131485</v>
      </c>
      <c r="S35">
        <f>AVERAGE('Raw Proportions'!U35:W35)</f>
        <v>0.36643874475279237</v>
      </c>
      <c r="T35">
        <f>AVERAGE('Raw Proportions'!V35:X35)</f>
        <v>0.29476115050177809</v>
      </c>
      <c r="U35">
        <f>AVERAGE('Raw Proportions'!W35:Y35)</f>
        <v>0.25301106872776491</v>
      </c>
      <c r="V35">
        <f>AVERAGE('Raw Proportions'!X35:Z35)</f>
        <v>0.24771371644608733</v>
      </c>
      <c r="W35">
        <f>AVERAGE('Raw Proportions'!Y35:AA35)</f>
        <v>0.2416619300317043</v>
      </c>
      <c r="X35">
        <f>AVERAGE('Raw Proportions'!Z35:AB35)</f>
        <v>0.22510369564944219</v>
      </c>
      <c r="Y35">
        <f>AVERAGE('Raw Proportions'!AA35:AC35)</f>
        <v>0.23839005288857676</v>
      </c>
      <c r="Z35">
        <f>AVERAGE('Raw Proportions'!AB35:AD35)</f>
        <v>0.21534845720105547</v>
      </c>
      <c r="AA35">
        <f>AVERAGE('Raw Proportions'!AC35:AE35)</f>
        <v>0.19781264182569458</v>
      </c>
      <c r="AB35">
        <f>AVERAGE('Raw Proportions'!AD35:AF35)</f>
        <v>0.14199555060515437</v>
      </c>
      <c r="AC35">
        <f>AVERAGE('Raw Proportions'!AE35:AG35)</f>
        <v>0.12787507706919143</v>
      </c>
      <c r="AD35">
        <f>AVERAGE('Raw Proportions'!AF35:AH35)</f>
        <v>0.10528517713368628</v>
      </c>
      <c r="AE35">
        <f>AVERAGE('Raw Proportions'!AG35:AI35)</f>
        <v>9.9199969974687455E-2</v>
      </c>
      <c r="AF35">
        <f>AVERAGE('Raw Proportions'!AH35:AJ35)</f>
        <v>9.2801693909830327E-2</v>
      </c>
      <c r="AG35">
        <f>AVERAGE('Raw Proportions'!AI35:AK35)</f>
        <v>9.5536423780762381E-2</v>
      </c>
      <c r="AH35">
        <f>AVERAGE('Raw Proportions'!AL35:AN35)</f>
        <v>0.12758178595980321</v>
      </c>
      <c r="AI35">
        <f>AVERAGE('Raw Proportions'!AM35:AO35)</f>
        <v>0.22045849030740317</v>
      </c>
      <c r="AJ35">
        <f>AVERAGE('Raw Proportions'!AN35:AP35)</f>
        <v>0.27843473893770671</v>
      </c>
      <c r="AK35">
        <f>AVERAGE('Raw Proportions'!AO35:AQ35)</f>
        <v>0.30682500195276208</v>
      </c>
      <c r="AL35">
        <f>AVERAGE('Raw Proportions'!AP35:AR35)</f>
        <v>0.32600839290652378</v>
      </c>
      <c r="AM35">
        <f>AVERAGE('Raw Proportions'!AQ35:AS35)</f>
        <v>0.33258491239684923</v>
      </c>
      <c r="AN35">
        <f>AVERAGE('Raw Proportions'!AR35:AT35)</f>
        <v>0.35416324414243155</v>
      </c>
      <c r="AO35">
        <f>AVERAGE('Raw Proportions'!AS35:AU35)</f>
        <v>0.42287059792898446</v>
      </c>
      <c r="AP35">
        <f>AVERAGE('Raw Proportions'!AT35:AV35)</f>
        <v>0.43655319627175532</v>
      </c>
      <c r="AQ35">
        <f>AVERAGE('Raw Proportions'!AU35:AW35)</f>
        <v>0.44263507494525139</v>
      </c>
      <c r="AR35">
        <f>AVERAGE('Raw Proportions'!AV35:AX35)</f>
        <v>0.36932350533556929</v>
      </c>
      <c r="AS35">
        <f>AVERAGE('Raw Proportions'!AW35:AY35)</f>
        <v>0.33609272262328554</v>
      </c>
      <c r="AT35">
        <f>AVERAGE('Raw Proportions'!AX35:AZ35)</f>
        <v>0.29780502495884092</v>
      </c>
      <c r="AU35">
        <f>AVERAGE('Raw Proportions'!AY35:BA35)</f>
        <v>0.28514728694007013</v>
      </c>
      <c r="AV35">
        <f>AVERAGE('Raw Proportions'!AZ35:BB35)</f>
        <v>0.28048347974379867</v>
      </c>
      <c r="AW35">
        <f>AVERAGE('Raw Proportions'!BA35:BC35)</f>
        <v>0.28227226512618792</v>
      </c>
      <c r="AX35">
        <f>AVERAGE('Raw Proportions'!BD35:BF35)</f>
        <v>0.27833995306580378</v>
      </c>
      <c r="AY35">
        <f>AVERAGE('Raw Proportions'!BE35:BG35)</f>
        <v>0.21006225373877155</v>
      </c>
      <c r="AZ35">
        <f>AVERAGE('Raw Proportions'!BF35:BH35)</f>
        <v>0.12984914645397763</v>
      </c>
      <c r="BA35">
        <f>AVERAGE('Raw Proportions'!BG35:BI35)</f>
        <v>5.9295515109349127E-2</v>
      </c>
      <c r="BB35">
        <f>AVERAGE('Raw Proportions'!BH35:BJ35)</f>
        <v>5.6571579822529854E-2</v>
      </c>
      <c r="BC35">
        <f>AVERAGE('Raw Proportions'!BI35:BK35)</f>
        <v>4.9659639672570095E-2</v>
      </c>
      <c r="BD35">
        <f>AVERAGE('Raw Proportions'!BJ35:BL35)</f>
        <v>4.1550386351498415E-2</v>
      </c>
      <c r="BE35">
        <f>AVERAGE('Raw Proportions'!BK35:BM35)</f>
        <v>5.0501482924073027E-2</v>
      </c>
      <c r="BF35">
        <f>AVERAGE('Raw Proportions'!BL35:BN35)</f>
        <v>5.0725181079791654E-2</v>
      </c>
      <c r="BG35">
        <f>AVERAGE('Raw Proportions'!BM35:BO35)</f>
        <v>5.2686446134677746E-2</v>
      </c>
      <c r="BH35">
        <f>AVERAGE('Raw Proportions'!BN35:BP35)</f>
        <v>4.7718595615432263E-2</v>
      </c>
      <c r="BI35">
        <f>AVERAGE('Raw Proportions'!BO35:BQ35)</f>
        <v>4.9776850688934414E-2</v>
      </c>
      <c r="BJ35">
        <f>AVERAGE('Raw Proportions'!BP35:BR35)</f>
        <v>5.1769812642551781E-2</v>
      </c>
      <c r="BK35">
        <f>AVERAGE('Raw Proportions'!BQ35:BS35)</f>
        <v>5.5038630687663535E-2</v>
      </c>
      <c r="BL35">
        <f>AVERAGE('Raw Proportions'!BR35:BT35)</f>
        <v>5.6353727111523366E-2</v>
      </c>
      <c r="BM35">
        <f>AVERAGE('Raw Proportions'!BS35:BU35)</f>
        <v>6.0966651655583425E-2</v>
      </c>
      <c r="BN35">
        <f>AVERAGE('Raw Proportions'!BV35:BX35)</f>
        <v>0</v>
      </c>
      <c r="BO35">
        <f>AVERAGE('Raw Proportions'!BW35:BY35)</f>
        <v>4.2129693863106918E-4</v>
      </c>
      <c r="BP35">
        <f>AVERAGE('Raw Proportions'!BX35:BZ35)</f>
        <v>4.9771701525223486E-4</v>
      </c>
      <c r="BQ35">
        <f>AVERAGE('Raw Proportions'!BY35:CA35)</f>
        <v>6.3375197669212214E-4</v>
      </c>
      <c r="BR35">
        <f>AVERAGE('Raw Proportions'!BZ35:CB35)</f>
        <v>4.0805521040210334E-4</v>
      </c>
      <c r="BS35">
        <f>AVERAGE('Raw Proportions'!CA35:CC35)</f>
        <v>4.5403706862654549E-4</v>
      </c>
      <c r="BT35">
        <f>AVERAGE('Raw Proportions'!CB35:CD35)</f>
        <v>3.8506580470805228E-4</v>
      </c>
      <c r="BU35">
        <f>AVERAGE('Raw Proportions'!CC35:CE35)</f>
        <v>-4.4036207271549799E-6</v>
      </c>
      <c r="BV35">
        <f>AVERAGE('Raw Proportions'!CD35:CF35)</f>
        <v>-1.1906972763475857E-4</v>
      </c>
      <c r="BW35">
        <f>AVERAGE('Raw Proportions'!CE35:CG35)</f>
        <v>-1.8433039746341742E-4</v>
      </c>
      <c r="BX35">
        <f>AVERAGE('Raw Proportions'!CF35:CH35)</f>
        <v>5.0523145476277183E-2</v>
      </c>
      <c r="BY35">
        <f>AVERAGE('Raw Proportions'!CG35:CI35)</f>
        <v>9.3691065098651327E-2</v>
      </c>
      <c r="BZ35">
        <f>AVERAGE('Raw Proportions'!CH35:CJ35)</f>
        <v>0.14654469015918528</v>
      </c>
      <c r="CA35">
        <f>AVERAGE('Raw Proportions'!CI35:CK35)</f>
        <v>0.14290354748564529</v>
      </c>
      <c r="CB35">
        <f>AVERAGE('Raw Proportions'!CJ35:CL35)</f>
        <v>0.16089855630229458</v>
      </c>
      <c r="CC35">
        <f>AVERAGE('Raw Proportions'!CK35:CM35)</f>
        <v>0.17076718592029902</v>
      </c>
      <c r="CD35">
        <f>AVERAGE('Raw Proportions'!CN35:CP35)</f>
        <v>0</v>
      </c>
      <c r="CE35">
        <f>AVERAGE('Raw Proportions'!CO35:CQ35)</f>
        <v>4.4352124133666626E-2</v>
      </c>
      <c r="CF35">
        <f>AVERAGE('Raw Proportions'!CP35:CR35)</f>
        <v>8.7171113732834773E-2</v>
      </c>
      <c r="CG35">
        <f>AVERAGE('Raw Proportions'!CQ35:CS35)</f>
        <v>0.13387373295512306</v>
      </c>
      <c r="CH35">
        <f>AVERAGE('Raw Proportions'!CR35:CT35)</f>
        <v>0.1368562502259657</v>
      </c>
      <c r="CI35">
        <f>AVERAGE('Raw Proportions'!CS35:CU35)</f>
        <v>0.14320410714526513</v>
      </c>
      <c r="CJ35">
        <f>AVERAGE('Raw Proportions'!CT35:CV35)</f>
        <v>0.14835125314822992</v>
      </c>
      <c r="CK35">
        <f>AVERAGE('Raw Proportions'!CU35:CW35)</f>
        <v>6.2987963871189531E-2</v>
      </c>
      <c r="CL35">
        <f>AVERAGE('Raw Proportions'!CV35:CX35)</f>
        <v>7.0364063627023396E-2</v>
      </c>
      <c r="CM35">
        <f>AVERAGE('Raw Proportions'!CW35:CY35)</f>
        <v>7.4908927090204178E-2</v>
      </c>
      <c r="CN35">
        <f>AVERAGE('Raw Proportions'!CX35:CZ35)</f>
        <v>0.15480367779474255</v>
      </c>
      <c r="CO35">
        <f>AVERAGE('Raw Proportions'!CY35:DA35)</f>
        <v>0.14513167824660103</v>
      </c>
      <c r="CP35">
        <f>AVERAGE('Raw Proportions'!CZ35:DB35)</f>
        <v>0.13300997701050518</v>
      </c>
      <c r="CQ35">
        <f>AVERAGE('Raw Proportions'!DA35:DC35)</f>
        <v>0.13958870503189788</v>
      </c>
      <c r="CR35">
        <f>AVERAGE('Raw Proportions'!DB35:DD35)</f>
        <v>0.13232674354526061</v>
      </c>
      <c r="CS35">
        <f>AVERAGE('Raw Proportions'!DC35:DE35)</f>
        <v>0.12810950665132223</v>
      </c>
      <c r="CT35">
        <f>AVERAGE('Raw Proportions'!DF35:DH35)</f>
        <v>0</v>
      </c>
      <c r="CU35">
        <f>AVERAGE('Raw Proportions'!DG35:DI35)</f>
        <v>5.6216303021323979E-3</v>
      </c>
      <c r="CV35">
        <f>AVERAGE('Raw Proportions'!DH35:DJ35)</f>
        <v>1.1050662267346667E-2</v>
      </c>
      <c r="CW35">
        <f>AVERAGE('Raw Proportions'!DI35:DK35)</f>
        <v>1.5930062710095168E-2</v>
      </c>
      <c r="CX35">
        <f>AVERAGE('Raw Proportions'!DJ35:DL35)</f>
        <v>1.5429540554602083E-2</v>
      </c>
      <c r="CY35">
        <f>AVERAGE('Raw Proportions'!DK35:DM35)</f>
        <v>1.5414208932347248E-2</v>
      </c>
      <c r="CZ35">
        <f>AVERAGE('Raw Proportions'!DL35:DN35)</f>
        <v>1.5257508011746143E-2</v>
      </c>
      <c r="DA35">
        <f>AVERAGE('Raw Proportions'!DM35:DO35)</f>
        <v>1.5066462631040676E-2</v>
      </c>
      <c r="DB35">
        <f>AVERAGE('Raw Proportions'!DN35:DP35)</f>
        <v>1.5755348767070469E-2</v>
      </c>
      <c r="DC35">
        <f>AVERAGE('Raw Proportions'!DO35:DQ35)</f>
        <v>1.6467001316932021E-2</v>
      </c>
      <c r="DD35">
        <f>AVERAGE('Raw Proportions'!DP35:DR35)</f>
        <v>1.850828249347243E-2</v>
      </c>
      <c r="DE35">
        <f>AVERAGE('Raw Proportions'!DQ35:DS35)</f>
        <v>1.6524835875384766E-2</v>
      </c>
      <c r="DF35">
        <f>AVERAGE('Raw Proportions'!DR35:DT35)</f>
        <v>1.5056841457664802E-2</v>
      </c>
      <c r="DG35">
        <f>AVERAGE('Raw Proportions'!DS35:DU35)</f>
        <v>1.2028587487021519E-2</v>
      </c>
      <c r="DH35">
        <f>AVERAGE('Raw Proportions'!DT35:DV35)</f>
        <v>1.0759130770641301E-2</v>
      </c>
      <c r="DI35">
        <f>AVERAGE('Raw Proportions'!DU35:DW35)</f>
        <v>9.1296532236973104E-3</v>
      </c>
      <c r="DJ35">
        <f>AVERAGE('Raw Proportions'!DX35:DZ35)</f>
        <v>5.695544672667527E-3</v>
      </c>
      <c r="DK35">
        <f>AVERAGE('Raw Proportions'!DY35:EA35)</f>
        <v>2.0194934547833793E-2</v>
      </c>
      <c r="DL35">
        <f>AVERAGE('Raw Proportions'!DZ35:EB35)</f>
        <v>2.3102319268903122E-2</v>
      </c>
      <c r="DM35">
        <f>AVERAGE('Raw Proportions'!EA35:EC35)</f>
        <v>2.2181972215444202E-2</v>
      </c>
      <c r="DN35">
        <f>AVERAGE('Raw Proportions'!EB35:ED35)</f>
        <v>1.0509767867356171E-2</v>
      </c>
      <c r="DO35">
        <f>AVERAGE('Raw Proportions'!EC35:EE35)</f>
        <v>1.0835728765403571E-2</v>
      </c>
      <c r="DP35">
        <f>AVERAGE('Raw Proportions'!ED35:EF35)</f>
        <v>1.0370578043001398E-2</v>
      </c>
      <c r="DQ35">
        <f>AVERAGE('Raw Proportions'!EE35:EG35)</f>
        <v>1.2137499907415547E-2</v>
      </c>
      <c r="DR35">
        <f>AVERAGE('Raw Proportions'!EF35:EH35)</f>
        <v>1.5842481061920276E-2</v>
      </c>
      <c r="DS35">
        <f>AVERAGE('Raw Proportions'!EG35:EI35)</f>
        <v>2.2851227431905905E-2</v>
      </c>
      <c r="DT35">
        <f>AVERAGE('Raw Proportions'!EH35:EJ35)</f>
        <v>2.4978594811693195E-2</v>
      </c>
      <c r="DU35">
        <f>AVERAGE('Raw Proportions'!EI35:EK35)</f>
        <v>2.2175119985211791E-2</v>
      </c>
      <c r="DV35">
        <f>AVERAGE('Raw Proportions'!EJ35:EL35)</f>
        <v>1.6433031130904673E-2</v>
      </c>
      <c r="DW35">
        <f>AVERAGE('Raw Proportions'!EK35:EM35)</f>
        <v>1.6668986651392884E-2</v>
      </c>
      <c r="DX35">
        <f>AVERAGE('Raw Proportions'!EL35:EN35)</f>
        <v>1.7090991894462466E-2</v>
      </c>
      <c r="DY35">
        <f>AVERAGE('Raw Proportions'!EM35:EO35)</f>
        <v>1.7697901980960103E-2</v>
      </c>
      <c r="DZ35">
        <f>AVERAGE('Raw Proportions'!EP35:ER35)</f>
        <v>0</v>
      </c>
      <c r="EA35">
        <f>AVERAGE('Raw Proportions'!EQ35:ES35)</f>
        <v>0</v>
      </c>
      <c r="EB35">
        <f>AVERAGE('Raw Proportions'!ER35:ET35)</f>
        <v>0</v>
      </c>
      <c r="EC35">
        <f>AVERAGE('Raw Proportions'!ES35:EU35)</f>
        <v>0</v>
      </c>
      <c r="ED35">
        <f>AVERAGE('Raw Proportions'!ET35:EV35)</f>
        <v>0</v>
      </c>
      <c r="EE35">
        <f>AVERAGE('Raw Proportions'!EU35:EW35)</f>
        <v>0</v>
      </c>
      <c r="EF35">
        <f>AVERAGE('Raw Proportions'!EV35:EX35)</f>
        <v>0</v>
      </c>
      <c r="EG35">
        <f>AVERAGE('Raw Proportions'!EW35:EY35)</f>
        <v>0</v>
      </c>
      <c r="EH35">
        <f>AVERAGE('Raw Proportions'!EX35:EZ35)</f>
        <v>0</v>
      </c>
      <c r="EI35">
        <f>AVERAGE('Raw Proportions'!EY35:FA35)</f>
        <v>0</v>
      </c>
      <c r="EJ35">
        <f>AVERAGE('Raw Proportions'!EZ35:FB35)</f>
        <v>1.3537931526172645E-2</v>
      </c>
      <c r="EK35">
        <f>AVERAGE('Raw Proportions'!FA35:FC35)</f>
        <v>3.9446822923555509E-2</v>
      </c>
      <c r="EL35">
        <f>AVERAGE('Raw Proportions'!FB35:FD35)</f>
        <v>6.3098674845059419E-2</v>
      </c>
      <c r="EM35">
        <f>AVERAGE('Raw Proportions'!FC35:FE35)</f>
        <v>7.9078258609638227E-2</v>
      </c>
      <c r="EN35">
        <f>AVERAGE('Raw Proportions'!FD35:FF35)</f>
        <v>8.3578738797472352E-2</v>
      </c>
      <c r="EO35">
        <f>AVERAGE('Raw Proportions'!FE35:FG35)</f>
        <v>8.8126944875273949E-2</v>
      </c>
      <c r="EP35">
        <f>AVERAGE('Raw Proportions'!FH35:FJ35)</f>
        <v>1.8743592955179886E-2</v>
      </c>
      <c r="EQ35">
        <f>AVERAGE('Raw Proportions'!FI35:FK35)</f>
        <v>6.6861116542293778E-2</v>
      </c>
      <c r="ER35">
        <f>AVERAGE('Raw Proportions'!FJ35:FL35)</f>
        <v>0.10697854411404073</v>
      </c>
      <c r="ES35">
        <f>AVERAGE('Raw Proportions'!FK35:FM35)</f>
        <v>0.13463560094210131</v>
      </c>
      <c r="ET35">
        <f>AVERAGE('Raw Proportions'!FL35:FN35)</f>
        <v>0.13325159061942829</v>
      </c>
      <c r="EU35">
        <f>AVERAGE('Raw Proportions'!FM35:FO35)</f>
        <v>0.13339917472245122</v>
      </c>
      <c r="EV35">
        <f>AVERAGE('Raw Proportions'!FN35:FP35)</f>
        <v>0.13329597372211879</v>
      </c>
      <c r="EW35">
        <f>AVERAGE('Raw Proportions'!FO35:FQ35)</f>
        <v>0.13874898000814725</v>
      </c>
      <c r="EX35">
        <f>AVERAGE('Raw Proportions'!FP35:FR35)</f>
        <v>0.13493323819019309</v>
      </c>
      <c r="EY35">
        <f>AVERAGE('Raw Proportions'!FQ35:FS35)</f>
        <v>0.13073645081351182</v>
      </c>
      <c r="EZ35">
        <f>AVERAGE('Raw Proportions'!FR35:FT35)</f>
        <v>0.10832626878293927</v>
      </c>
      <c r="FA35">
        <f>AVERAGE('Raw Proportions'!FS35:FU35)</f>
        <v>0.10173217687809116</v>
      </c>
      <c r="FB35">
        <f>AVERAGE('Raw Proportions'!FT35:FV35)</f>
        <v>0.10907781592678595</v>
      </c>
      <c r="FC35">
        <f>AVERAGE('Raw Proportions'!FU35:FW35)</f>
        <v>0.1066214280451669</v>
      </c>
      <c r="FD35">
        <f>AVERAGE('Raw Proportions'!FV35:FX35)</f>
        <v>9.791109957587267E-2</v>
      </c>
      <c r="FE35">
        <f>AVERAGE('Raw Proportions'!FW35:FY35)</f>
        <v>7.2681676706517942E-2</v>
      </c>
    </row>
    <row r="36" spans="1:161" x14ac:dyDescent="0.2">
      <c r="A36" t="str">
        <f>'1997_totals_newvars'!A36</f>
        <v>NORTH DAKOTA</v>
      </c>
      <c r="B36">
        <f>AVERAGE('Raw Proportions'!B36:D36)</f>
        <v>0.19277017128099327</v>
      </c>
      <c r="C36">
        <f>AVERAGE('Raw Proportions'!C36:E36)</f>
        <v>0.19602015734405528</v>
      </c>
      <c r="D36">
        <f>AVERAGE('Raw Proportions'!D36:F36)</f>
        <v>0.17734706713968737</v>
      </c>
      <c r="E36">
        <f>AVERAGE('Raw Proportions'!E36:G36)</f>
        <v>0.16702021133943609</v>
      </c>
      <c r="F36">
        <f>AVERAGE('Raw Proportions'!F36:H36)</f>
        <v>0.14207467137530924</v>
      </c>
      <c r="G36">
        <f>AVERAGE('Raw Proportions'!G36:I36)</f>
        <v>0.11656983592171799</v>
      </c>
      <c r="H36">
        <f>AVERAGE('Raw Proportions'!H36:J36)</f>
        <v>0.10271774324260437</v>
      </c>
      <c r="I36">
        <f>AVERAGE('Raw Proportions'!I36:K36)</f>
        <v>0.10933821023903761</v>
      </c>
      <c r="J36">
        <f>AVERAGE('Raw Proportions'!J36:L36)</f>
        <v>0.11092054357283861</v>
      </c>
      <c r="K36">
        <f>AVERAGE('Raw Proportions'!K36:M36)</f>
        <v>0.11628667013754983</v>
      </c>
      <c r="L36">
        <f>AVERAGE('Raw Proportions'!L36:N36)</f>
        <v>0.12229541179572467</v>
      </c>
      <c r="M36">
        <f>AVERAGE('Raw Proportions'!M36:O36)</f>
        <v>0.12420328139365704</v>
      </c>
      <c r="N36">
        <f>AVERAGE('Raw Proportions'!N36:P36)</f>
        <v>0.12448109348406795</v>
      </c>
      <c r="O36">
        <f>AVERAGE('Raw Proportions'!O36:Q36)</f>
        <v>0.11610938744024124</v>
      </c>
      <c r="P36">
        <f>AVERAGE('Raw Proportions'!P36:R36)</f>
        <v>0.11521789322709126</v>
      </c>
      <c r="Q36">
        <f>AVERAGE('Raw Proportions'!Q36:S36)</f>
        <v>0.11112878465787124</v>
      </c>
      <c r="R36">
        <f>AVERAGE('Raw Proportions'!T36:V36)</f>
        <v>0.70335088991832218</v>
      </c>
      <c r="S36">
        <f>AVERAGE('Raw Proportions'!U36:W36)</f>
        <v>0.54802756786423845</v>
      </c>
      <c r="T36">
        <f>AVERAGE('Raw Proportions'!V36:X36)</f>
        <v>0.45809938708291426</v>
      </c>
      <c r="U36">
        <f>AVERAGE('Raw Proportions'!W36:Y36)</f>
        <v>0.33713321856547429</v>
      </c>
      <c r="V36">
        <f>AVERAGE('Raw Proportions'!X36:Z36)</f>
        <v>0.36045142952245152</v>
      </c>
      <c r="W36">
        <f>AVERAGE('Raw Proportions'!Y36:AA36)</f>
        <v>0.36392047327017712</v>
      </c>
      <c r="X36">
        <f>AVERAGE('Raw Proportions'!Z36:AB36)</f>
        <v>0.37333220554864277</v>
      </c>
      <c r="Y36">
        <f>AVERAGE('Raw Proportions'!AA36:AC36)</f>
        <v>0.34135032042499702</v>
      </c>
      <c r="Z36">
        <f>AVERAGE('Raw Proportions'!AB36:AD36)</f>
        <v>0.29753250668662573</v>
      </c>
      <c r="AA36">
        <f>AVERAGE('Raw Proportions'!AC36:AE36)</f>
        <v>0.25491952497106091</v>
      </c>
      <c r="AB36">
        <f>AVERAGE('Raw Proportions'!AD36:AF36)</f>
        <v>0.22306808116365182</v>
      </c>
      <c r="AC36">
        <f>AVERAGE('Raw Proportions'!AE36:AG36)</f>
        <v>0.21420239952312339</v>
      </c>
      <c r="AD36">
        <f>AVERAGE('Raw Proportions'!AF36:AH36)</f>
        <v>0.21137294768857781</v>
      </c>
      <c r="AE36">
        <f>AVERAGE('Raw Proportions'!AG36:AI36)</f>
        <v>0.18543117340706938</v>
      </c>
      <c r="AF36">
        <f>AVERAGE('Raw Proportions'!AH36:AJ36)</f>
        <v>0.16781352524360874</v>
      </c>
      <c r="AG36">
        <f>AVERAGE('Raw Proportions'!AI36:AK36)</f>
        <v>0.14402382730260835</v>
      </c>
      <c r="AH36">
        <f>AVERAGE('Raw Proportions'!AL36:AN36)</f>
        <v>1.9303606766792544E-2</v>
      </c>
      <c r="AI36">
        <f>AVERAGE('Raw Proportions'!AM36:AO36)</f>
        <v>4.442581741311865E-2</v>
      </c>
      <c r="AJ36">
        <f>AVERAGE('Raw Proportions'!AN36:AP36)</f>
        <v>6.7987709425008133E-2</v>
      </c>
      <c r="AK36">
        <f>AVERAGE('Raw Proportions'!AO36:AQ36)</f>
        <v>9.1138195166907229E-2</v>
      </c>
      <c r="AL36">
        <f>AVERAGE('Raw Proportions'!AP36:AR36)</f>
        <v>9.5719097570340125E-2</v>
      </c>
      <c r="AM36">
        <f>AVERAGE('Raw Proportions'!AQ36:AS36)</f>
        <v>8.0038627023925155E-2</v>
      </c>
      <c r="AN36">
        <f>AVERAGE('Raw Proportions'!AR36:AT36)</f>
        <v>7.0742776898168172E-2</v>
      </c>
      <c r="AO36">
        <f>AVERAGE('Raw Proportions'!AS36:AU36)</f>
        <v>4.8427135309127158E-2</v>
      </c>
      <c r="AP36">
        <f>AVERAGE('Raw Proportions'!AT36:AV36)</f>
        <v>4.9454592351114955E-2</v>
      </c>
      <c r="AQ36">
        <f>AVERAGE('Raw Proportions'!AU36:AW36)</f>
        <v>3.6528060382760581E-2</v>
      </c>
      <c r="AR36">
        <f>AVERAGE('Raw Proportions'!AV36:AX36)</f>
        <v>3.8474568360481819E-2</v>
      </c>
      <c r="AS36">
        <f>AVERAGE('Raw Proportions'!AW36:AY36)</f>
        <v>3.5471670552637079E-2</v>
      </c>
      <c r="AT36">
        <f>AVERAGE('Raw Proportions'!AX36:AZ36)</f>
        <v>3.3946918367150851E-2</v>
      </c>
      <c r="AU36">
        <f>AVERAGE('Raw Proportions'!AY36:BA36)</f>
        <v>3.3709874265028895E-2</v>
      </c>
      <c r="AV36">
        <f>AVERAGE('Raw Proportions'!AZ36:BB36)</f>
        <v>2.8776796230089441E-2</v>
      </c>
      <c r="AW36">
        <f>AVERAGE('Raw Proportions'!BA36:BC36)</f>
        <v>2.8191444771233993E-2</v>
      </c>
      <c r="AX36">
        <f>AVERAGE('Raw Proportions'!BD36:BF36)</f>
        <v>5.0109175217787183E-2</v>
      </c>
      <c r="AY36">
        <f>AVERAGE('Raw Proportions'!BE36:BG36)</f>
        <v>5.7366714591282619E-2</v>
      </c>
      <c r="AZ36">
        <f>AVERAGE('Raw Proportions'!BF36:BH36)</f>
        <v>3.6871253732212991E-2</v>
      </c>
      <c r="BA36">
        <f>AVERAGE('Raw Proportions'!BG36:BI36)</f>
        <v>1.4760790479716108E-2</v>
      </c>
      <c r="BB36">
        <f>AVERAGE('Raw Proportions'!BH36:BJ36)</f>
        <v>1.3315186673916955E-2</v>
      </c>
      <c r="BC36">
        <f>AVERAGE('Raw Proportions'!BI36:BK36)</f>
        <v>1.668150673354429E-2</v>
      </c>
      <c r="BD36">
        <f>AVERAGE('Raw Proportions'!BJ36:BL36)</f>
        <v>1.8765489799733245E-2</v>
      </c>
      <c r="BE36">
        <f>AVERAGE('Raw Proportions'!BK36:BM36)</f>
        <v>1.7348008880687528E-2</v>
      </c>
      <c r="BF36">
        <f>AVERAGE('Raw Proportions'!BL36:BN36)</f>
        <v>1.4404987342706286E-2</v>
      </c>
      <c r="BG36">
        <f>AVERAGE('Raw Proportions'!BM36:BO36)</f>
        <v>1.0295779034162966E-2</v>
      </c>
      <c r="BH36">
        <f>AVERAGE('Raw Proportions'!BN36:BP36)</f>
        <v>8.1005872383234142E-3</v>
      </c>
      <c r="BI36">
        <f>AVERAGE('Raw Proportions'!BO36:BQ36)</f>
        <v>6.4220354153241661E-3</v>
      </c>
      <c r="BJ36">
        <f>AVERAGE('Raw Proportions'!BP36:BR36)</f>
        <v>5.6240738468734093E-3</v>
      </c>
      <c r="BK36">
        <f>AVERAGE('Raw Proportions'!BQ36:BS36)</f>
        <v>4.4684112001613825E-3</v>
      </c>
      <c r="BL36">
        <f>AVERAGE('Raw Proportions'!BR36:BT36)</f>
        <v>3.772022064632665E-3</v>
      </c>
      <c r="BM36">
        <f>AVERAGE('Raw Proportions'!BS36:BU36)</f>
        <v>2.5679090952331648E-3</v>
      </c>
      <c r="BN36">
        <f>AVERAGE('Raw Proportions'!BV36:BX36)</f>
        <v>0</v>
      </c>
      <c r="BO36">
        <f>AVERAGE('Raw Proportions'!BW36:BY36)</f>
        <v>0</v>
      </c>
      <c r="BP36">
        <f>AVERAGE('Raw Proportions'!BX36:BZ36)</f>
        <v>3.5048158144522397E-2</v>
      </c>
      <c r="BQ36">
        <f>AVERAGE('Raw Proportions'!BY36:CA36)</f>
        <v>5.852540584268897E-2</v>
      </c>
      <c r="BR36">
        <f>AVERAGE('Raw Proportions'!BZ36:CB36)</f>
        <v>6.8066218207536874E-2</v>
      </c>
      <c r="BS36">
        <f>AVERAGE('Raw Proportions'!CA36:CC36)</f>
        <v>5.6677972463755832E-2</v>
      </c>
      <c r="BT36">
        <f>AVERAGE('Raw Proportions'!CB36:CD36)</f>
        <v>5.4799611525622044E-2</v>
      </c>
      <c r="BU36">
        <f>AVERAGE('Raw Proportions'!CC36:CE36)</f>
        <v>6.9263304256357169E-2</v>
      </c>
      <c r="BV36">
        <f>AVERAGE('Raw Proportions'!CD36:CF36)</f>
        <v>6.9395518072917897E-2</v>
      </c>
      <c r="BW36">
        <f>AVERAGE('Raw Proportions'!CE36:CG36)</f>
        <v>7.8538855705067037E-2</v>
      </c>
      <c r="BX36">
        <f>AVERAGE('Raw Proportions'!CF36:CH36)</f>
        <v>8.3625471620197955E-2</v>
      </c>
      <c r="BY36">
        <f>AVERAGE('Raw Proportions'!CG36:CI36)</f>
        <v>8.7995248507728066E-2</v>
      </c>
      <c r="BZ36">
        <f>AVERAGE('Raw Proportions'!CH36:CJ36)</f>
        <v>8.5411117192248573E-2</v>
      </c>
      <c r="CA36">
        <f>AVERAGE('Raw Proportions'!CI36:CK36)</f>
        <v>8.8502501842597045E-2</v>
      </c>
      <c r="CB36">
        <f>AVERAGE('Raw Proportions'!CJ36:CL36)</f>
        <v>8.4473476195145947E-2</v>
      </c>
      <c r="CC36">
        <f>AVERAGE('Raw Proportions'!CK36:CM36)</f>
        <v>9.0364267878857929E-2</v>
      </c>
      <c r="CD36">
        <f>AVERAGE('Raw Proportions'!CN36:CP36)</f>
        <v>0</v>
      </c>
      <c r="CE36">
        <f>AVERAGE('Raw Proportions'!CO36:CQ36)</f>
        <v>9.8450973604118711E-2</v>
      </c>
      <c r="CF36">
        <f>AVERAGE('Raw Proportions'!CP36:CR36)</f>
        <v>0.15343676645691093</v>
      </c>
      <c r="CG36">
        <f>AVERAGE('Raw Proportions'!CQ36:CS36)</f>
        <v>0.23147001369921863</v>
      </c>
      <c r="CH36">
        <f>AVERAGE('Raw Proportions'!CR36:CT36)</f>
        <v>0.2135860211208509</v>
      </c>
      <c r="CI36">
        <f>AVERAGE('Raw Proportions'!CS36:CU36)</f>
        <v>0.24539964994567223</v>
      </c>
      <c r="CJ36">
        <f>AVERAGE('Raw Proportions'!CT36:CV36)</f>
        <v>0.2631599815371049</v>
      </c>
      <c r="CK36">
        <f>AVERAGE('Raw Proportions'!CU36:CW36)</f>
        <v>0.28733301856877752</v>
      </c>
      <c r="CL36">
        <f>AVERAGE('Raw Proportions'!CV36:CX36)</f>
        <v>0.30788826155691162</v>
      </c>
      <c r="CM36">
        <f>AVERAGE('Raw Proportions'!CW36:CY36)</f>
        <v>0.32840645262233026</v>
      </c>
      <c r="CN36">
        <f>AVERAGE('Raw Proportions'!CX36:CZ36)</f>
        <v>0.33854476673268108</v>
      </c>
      <c r="CO36">
        <f>AVERAGE('Raw Proportions'!CY36:DA36)</f>
        <v>0.35251600379619491</v>
      </c>
      <c r="CP36">
        <f>AVERAGE('Raw Proportions'!CZ36:DB36)</f>
        <v>0.36805305240232628</v>
      </c>
      <c r="CQ36">
        <f>AVERAGE('Raw Proportions'!DA36:DC36)</f>
        <v>0.4024075678483176</v>
      </c>
      <c r="CR36">
        <f>AVERAGE('Raw Proportions'!DB36:DD36)</f>
        <v>0.43722411268314026</v>
      </c>
      <c r="CS36">
        <f>AVERAGE('Raw Proportions'!DC36:DE36)</f>
        <v>0.47117114326758142</v>
      </c>
      <c r="CT36">
        <f>AVERAGE('Raw Proportions'!DF36:DH36)</f>
        <v>0</v>
      </c>
      <c r="CU36">
        <f>AVERAGE('Raw Proportions'!DG36:DI36)</f>
        <v>0</v>
      </c>
      <c r="CV36">
        <f>AVERAGE('Raw Proportions'!DH36:DJ36)</f>
        <v>0</v>
      </c>
      <c r="CW36">
        <f>AVERAGE('Raw Proportions'!DI36:DK36)</f>
        <v>0</v>
      </c>
      <c r="CX36">
        <f>AVERAGE('Raw Proportions'!DJ36:DL36)</f>
        <v>0</v>
      </c>
      <c r="CY36">
        <f>AVERAGE('Raw Proportions'!DK36:DM36)</f>
        <v>0</v>
      </c>
      <c r="CZ36">
        <f>AVERAGE('Raw Proportions'!DL36:DN36)</f>
        <v>0</v>
      </c>
      <c r="DA36">
        <f>AVERAGE('Raw Proportions'!DM36:DO36)</f>
        <v>1.7346310471312951E-3</v>
      </c>
      <c r="DB36">
        <f>AVERAGE('Raw Proportions'!DN36:DP36)</f>
        <v>2.3961141876894576E-2</v>
      </c>
      <c r="DC36">
        <f>AVERAGE('Raw Proportions'!DO36:DQ36)</f>
        <v>4.7707229292236829E-2</v>
      </c>
      <c r="DD36">
        <f>AVERAGE('Raw Proportions'!DP36:DR36)</f>
        <v>5.3421290708252765E-2</v>
      </c>
      <c r="DE36">
        <f>AVERAGE('Raw Proportions'!DQ36:DS36)</f>
        <v>3.1599049282277865E-2</v>
      </c>
      <c r="DF36">
        <f>AVERAGE('Raw Proportions'!DR36:DT36)</f>
        <v>8.2351371958534116E-3</v>
      </c>
      <c r="DG36">
        <f>AVERAGE('Raw Proportions'!DS36:DU36)</f>
        <v>1.0534331960406777E-3</v>
      </c>
      <c r="DH36">
        <f>AVERAGE('Raw Proportions'!DT36:DV36)</f>
        <v>1.0613372693228818E-3</v>
      </c>
      <c r="DI36">
        <f>AVERAGE('Raw Proportions'!DU36:DW36)</f>
        <v>9.1448677844271963E-4</v>
      </c>
      <c r="DJ36">
        <f>AVERAGE('Raw Proportions'!DX36:DZ36)</f>
        <v>0</v>
      </c>
      <c r="DK36">
        <f>AVERAGE('Raw Proportions'!DY36:EA36)</f>
        <v>0</v>
      </c>
      <c r="DL36">
        <f>AVERAGE('Raw Proportions'!DZ36:EB36)</f>
        <v>0</v>
      </c>
      <c r="DM36">
        <f>AVERAGE('Raw Proportions'!EA36:EC36)</f>
        <v>0</v>
      </c>
      <c r="DN36">
        <f>AVERAGE('Raw Proportions'!EB36:ED36)</f>
        <v>0</v>
      </c>
      <c r="DO36">
        <f>AVERAGE('Raw Proportions'!EC36:EE36)</f>
        <v>0</v>
      </c>
      <c r="DP36">
        <f>AVERAGE('Raw Proportions'!ED36:EF36)</f>
        <v>0</v>
      </c>
      <c r="DQ36">
        <f>AVERAGE('Raw Proportions'!EE36:EG36)</f>
        <v>0</v>
      </c>
      <c r="DR36">
        <f>AVERAGE('Raw Proportions'!EF36:EH36)</f>
        <v>0</v>
      </c>
      <c r="DS36">
        <f>AVERAGE('Raw Proportions'!EG36:EI36)</f>
        <v>0</v>
      </c>
      <c r="DT36">
        <f>AVERAGE('Raw Proportions'!EH36:EJ36)</f>
        <v>0</v>
      </c>
      <c r="DU36">
        <f>AVERAGE('Raw Proportions'!EI36:EK36)</f>
        <v>0</v>
      </c>
      <c r="DV36">
        <f>AVERAGE('Raw Proportions'!EJ36:EL36)</f>
        <v>0</v>
      </c>
      <c r="DW36">
        <f>AVERAGE('Raw Proportions'!EK36:EM36)</f>
        <v>0</v>
      </c>
      <c r="DX36">
        <f>AVERAGE('Raw Proportions'!EL36:EN36)</f>
        <v>0</v>
      </c>
      <c r="DY36">
        <f>AVERAGE('Raw Proportions'!EM36:EO36)</f>
        <v>0</v>
      </c>
      <c r="DZ36">
        <f>AVERAGE('Raw Proportions'!EP36:ER36)</f>
        <v>0</v>
      </c>
      <c r="EA36">
        <f>AVERAGE('Raw Proportions'!EQ36:ES36)</f>
        <v>0</v>
      </c>
      <c r="EB36">
        <f>AVERAGE('Raw Proportions'!ER36:ET36)</f>
        <v>0</v>
      </c>
      <c r="EC36">
        <f>AVERAGE('Raw Proportions'!ES36:EU36)</f>
        <v>0</v>
      </c>
      <c r="ED36">
        <f>AVERAGE('Raw Proportions'!ET36:EV36)</f>
        <v>0</v>
      </c>
      <c r="EE36">
        <f>AVERAGE('Raw Proportions'!EU36:EW36)</f>
        <v>0</v>
      </c>
      <c r="EF36">
        <f>AVERAGE('Raw Proportions'!EV36:EX36)</f>
        <v>0</v>
      </c>
      <c r="EG36">
        <f>AVERAGE('Raw Proportions'!EW36:EY36)</f>
        <v>0</v>
      </c>
      <c r="EH36">
        <f>AVERAGE('Raw Proportions'!EX36:EZ36)</f>
        <v>0</v>
      </c>
      <c r="EI36">
        <f>AVERAGE('Raw Proportions'!EY36:FA36)</f>
        <v>0</v>
      </c>
      <c r="EJ36">
        <f>AVERAGE('Raw Proportions'!EZ36:FB36)</f>
        <v>0</v>
      </c>
      <c r="EK36">
        <f>AVERAGE('Raw Proportions'!FA36:FC36)</f>
        <v>0</v>
      </c>
      <c r="EL36">
        <f>AVERAGE('Raw Proportions'!FB36:FD36)</f>
        <v>0</v>
      </c>
      <c r="EM36">
        <f>AVERAGE('Raw Proportions'!FC36:FE36)</f>
        <v>0</v>
      </c>
      <c r="EN36">
        <f>AVERAGE('Raw Proportions'!FD36:FF36)</f>
        <v>0</v>
      </c>
      <c r="EO36">
        <f>AVERAGE('Raw Proportions'!FE36:FG36)</f>
        <v>0</v>
      </c>
      <c r="EP36">
        <f>AVERAGE('Raw Proportions'!FH36:FJ36)</f>
        <v>3.4466156816104827E-2</v>
      </c>
      <c r="EQ36">
        <f>AVERAGE('Raw Proportions'!FI36:FK36)</f>
        <v>5.5708769183186208E-2</v>
      </c>
      <c r="ER36">
        <f>AVERAGE('Raw Proportions'!FJ36:FL36)</f>
        <v>7.1209658018743974E-2</v>
      </c>
      <c r="ES36">
        <f>AVERAGE('Raw Proportions'!FK36:FM36)</f>
        <v>9.9952164906558671E-2</v>
      </c>
      <c r="ET36">
        <f>AVERAGE('Raw Proportions'!FL36:FN36)</f>
        <v>0.10678737552959432</v>
      </c>
      <c r="EU36">
        <f>AVERAGE('Raw Proportions'!FM36:FO36)</f>
        <v>0.12071193464120733</v>
      </c>
      <c r="EV36">
        <f>AVERAGE('Raw Proportions'!FN36:FP36)</f>
        <v>0.11648219144812454</v>
      </c>
      <c r="EW36">
        <f>AVERAGE('Raw Proportions'!FO36:FQ36)</f>
        <v>0.12520537127388467</v>
      </c>
      <c r="EX36">
        <f>AVERAGE('Raw Proportions'!FP36:FR36)</f>
        <v>0.12644244853999029</v>
      </c>
      <c r="EY36">
        <f>AVERAGE('Raw Proportions'!FQ36:FS36)</f>
        <v>0.12731742785483161</v>
      </c>
      <c r="EZ36">
        <f>AVERAGE('Raw Proportions'!FR36:FT36)</f>
        <v>0.13246982238068652</v>
      </c>
      <c r="FA36">
        <f>AVERAGE('Raw Proportions'!FS36:FU36)</f>
        <v>0.14759031152905747</v>
      </c>
      <c r="FB36">
        <f>AVERAGE('Raw Proportions'!FT36:FV36)</f>
        <v>0.16287565982290172</v>
      </c>
      <c r="FC36">
        <f>AVERAGE('Raw Proportions'!FU36:FW36)</f>
        <v>0.16831765080054381</v>
      </c>
      <c r="FD36">
        <f>AVERAGE('Raw Proportions'!FV36:FX36)</f>
        <v>0.16166083708696874</v>
      </c>
      <c r="FE36">
        <f>AVERAGE('Raw Proportions'!FW36:FY36)</f>
        <v>0.15163813624817116</v>
      </c>
    </row>
    <row r="37" spans="1:161" x14ac:dyDescent="0.2">
      <c r="A37" t="str">
        <f>'1997_totals_newvars'!A37</f>
        <v>OHIO</v>
      </c>
      <c r="B37">
        <f>AVERAGE('Raw Proportions'!B37:D37)</f>
        <v>8.2548257992181462E-2</v>
      </c>
      <c r="C37">
        <f>AVERAGE('Raw Proportions'!C37:E37)</f>
        <v>0.11191523536848509</v>
      </c>
      <c r="D37">
        <f>AVERAGE('Raw Proportions'!D37:F37)</f>
        <v>0.1274083049300451</v>
      </c>
      <c r="E37">
        <f>AVERAGE('Raw Proportions'!E37:G37)</f>
        <v>0.11849570293509358</v>
      </c>
      <c r="F37">
        <f>AVERAGE('Raw Proportions'!F37:H37)</f>
        <v>9.9506207689160339E-2</v>
      </c>
      <c r="G37">
        <f>AVERAGE('Raw Proportions'!G37:I37)</f>
        <v>8.7833683390980147E-2</v>
      </c>
      <c r="H37">
        <f>AVERAGE('Raw Proportions'!H37:J37)</f>
        <v>9.8472790701841673E-2</v>
      </c>
      <c r="I37">
        <f>AVERAGE('Raw Proportions'!I37:K37)</f>
        <v>0.10081681688265287</v>
      </c>
      <c r="J37">
        <f>AVERAGE('Raw Proportions'!J37:L37)</f>
        <v>0.1039541953049067</v>
      </c>
      <c r="K37">
        <f>AVERAGE('Raw Proportions'!K37:M37)</f>
        <v>9.9299322156826783E-2</v>
      </c>
      <c r="L37">
        <f>AVERAGE('Raw Proportions'!L37:N37)</f>
        <v>0.10793751006729435</v>
      </c>
      <c r="M37">
        <f>AVERAGE('Raw Proportions'!M37:O37)</f>
        <v>0.10910539944305193</v>
      </c>
      <c r="N37">
        <f>AVERAGE('Raw Proportions'!N37:P37)</f>
        <v>0.11414742464393191</v>
      </c>
      <c r="O37">
        <f>AVERAGE('Raw Proportions'!O37:Q37)</f>
        <v>0.10989632228568841</v>
      </c>
      <c r="P37">
        <f>AVERAGE('Raw Proportions'!P37:R37)</f>
        <v>0.12449519331464116</v>
      </c>
      <c r="Q37">
        <f>AVERAGE('Raw Proportions'!Q37:S37)</f>
        <v>0.13034968718304321</v>
      </c>
      <c r="R37">
        <f>AVERAGE('Raw Proportions'!T37:V37)</f>
        <v>0.60979123496683874</v>
      </c>
      <c r="S37">
        <f>AVERAGE('Raw Proportions'!U37:W37)</f>
        <v>0.45752829562707742</v>
      </c>
      <c r="T37">
        <f>AVERAGE('Raw Proportions'!V37:X37)</f>
        <v>0.33390387651690129</v>
      </c>
      <c r="U37">
        <f>AVERAGE('Raw Proportions'!W37:Y37)</f>
        <v>0.28909141485714673</v>
      </c>
      <c r="V37">
        <f>AVERAGE('Raw Proportions'!X37:Z37)</f>
        <v>0.27564349652653602</v>
      </c>
      <c r="W37">
        <f>AVERAGE('Raw Proportions'!Y37:AA37)</f>
        <v>0.3111660602150409</v>
      </c>
      <c r="X37">
        <f>AVERAGE('Raw Proportions'!Z37:AB37)</f>
        <v>0.31020685788975083</v>
      </c>
      <c r="Y37">
        <f>AVERAGE('Raw Proportions'!AA37:AC37)</f>
        <v>0.30889572868874571</v>
      </c>
      <c r="Z37">
        <f>AVERAGE('Raw Proportions'!AB37:AD37)</f>
        <v>0.26620475692564083</v>
      </c>
      <c r="AA37">
        <f>AVERAGE('Raw Proportions'!AC37:AE37)</f>
        <v>0.23283729713879575</v>
      </c>
      <c r="AB37">
        <f>AVERAGE('Raw Proportions'!AD37:AF37)</f>
        <v>0.2454251783066852</v>
      </c>
      <c r="AC37">
        <f>AVERAGE('Raw Proportions'!AE37:AG37)</f>
        <v>0.28935437094250727</v>
      </c>
      <c r="AD37">
        <f>AVERAGE('Raw Proportions'!AF37:AH37)</f>
        <v>0.3428429524532362</v>
      </c>
      <c r="AE37">
        <f>AVERAGE('Raw Proportions'!AG37:AI37)</f>
        <v>0.34916588152004069</v>
      </c>
      <c r="AF37">
        <f>AVERAGE('Raw Proportions'!AH37:AJ37)</f>
        <v>0.3308815281716202</v>
      </c>
      <c r="AG37">
        <f>AVERAGE('Raw Proportions'!AI37:AK37)</f>
        <v>0.29539247927398088</v>
      </c>
      <c r="AH37">
        <f>AVERAGE('Raw Proportions'!AL37:AN37)</f>
        <v>6.492409845306378E-2</v>
      </c>
      <c r="AI37">
        <f>AVERAGE('Raw Proportions'!AM37:AO37)</f>
        <v>0.10667977374867799</v>
      </c>
      <c r="AJ37">
        <f>AVERAGE('Raw Proportions'!AN37:AP37)</f>
        <v>0.15154339800190067</v>
      </c>
      <c r="AK37">
        <f>AVERAGE('Raw Proportions'!AO37:AQ37)</f>
        <v>0.20210669530577341</v>
      </c>
      <c r="AL37">
        <f>AVERAGE('Raw Proportions'!AP37:AR37)</f>
        <v>0.22972039584246043</v>
      </c>
      <c r="AM37">
        <f>AVERAGE('Raw Proportions'!AQ37:AS37)</f>
        <v>0.22740322912340979</v>
      </c>
      <c r="AN37">
        <f>AVERAGE('Raw Proportions'!AR37:AT37)</f>
        <v>0.21845022239441872</v>
      </c>
      <c r="AO37">
        <f>AVERAGE('Raw Proportions'!AS37:AU37)</f>
        <v>0.21639940744757144</v>
      </c>
      <c r="AP37">
        <f>AVERAGE('Raw Proportions'!AT37:AV37)</f>
        <v>0.23980643907314012</v>
      </c>
      <c r="AQ37">
        <f>AVERAGE('Raw Proportions'!AU37:AW37)</f>
        <v>0.25166106846286501</v>
      </c>
      <c r="AR37">
        <f>AVERAGE('Raw Proportions'!AV37:AX37)</f>
        <v>0.2468592933831445</v>
      </c>
      <c r="AS37">
        <f>AVERAGE('Raw Proportions'!AW37:AY37)</f>
        <v>0.26365680312038314</v>
      </c>
      <c r="AT37">
        <f>AVERAGE('Raw Proportions'!AX37:AZ37)</f>
        <v>0.28964764972459339</v>
      </c>
      <c r="AU37">
        <f>AVERAGE('Raw Proportions'!AY37:BA37)</f>
        <v>0.34512485349576333</v>
      </c>
      <c r="AV37">
        <f>AVERAGE('Raw Proportions'!AZ37:BB37)</f>
        <v>0.36898355974366259</v>
      </c>
      <c r="AW37">
        <f>AVERAGE('Raw Proportions'!BA37:BC37)</f>
        <v>0.38032810220747998</v>
      </c>
      <c r="AX37">
        <f>AVERAGE('Raw Proportions'!BD37:BF37)</f>
        <v>0.15057838713081473</v>
      </c>
      <c r="AY37">
        <f>AVERAGE('Raw Proportions'!BE37:BG37)</f>
        <v>0.17223254499041563</v>
      </c>
      <c r="AZ37">
        <f>AVERAGE('Raw Proportions'!BF37:BH37)</f>
        <v>0.18800530461154361</v>
      </c>
      <c r="BA37">
        <f>AVERAGE('Raw Proportions'!BG37:BI37)</f>
        <v>0.16352444785304243</v>
      </c>
      <c r="BB37">
        <f>AVERAGE('Raw Proportions'!BH37:BJ37)</f>
        <v>0.15658163356851068</v>
      </c>
      <c r="BC37">
        <f>AVERAGE('Raw Proportions'!BI37:BK37)</f>
        <v>0.14354192197400595</v>
      </c>
      <c r="BD37">
        <f>AVERAGE('Raw Proportions'!BJ37:BL37)</f>
        <v>0.1493680127238857</v>
      </c>
      <c r="BE37">
        <f>AVERAGE('Raw Proportions'!BK37:BM37)</f>
        <v>0.14666905685184861</v>
      </c>
      <c r="BF37">
        <f>AVERAGE('Raw Proportions'!BL37:BN37)</f>
        <v>0.15727831177407733</v>
      </c>
      <c r="BG37">
        <f>AVERAGE('Raw Proportions'!BM37:BO37)</f>
        <v>0.1639849598527969</v>
      </c>
      <c r="BH37">
        <f>AVERAGE('Raw Proportions'!BN37:BP37)</f>
        <v>0.15510238784826974</v>
      </c>
      <c r="BI37">
        <f>AVERAGE('Raw Proportions'!BO37:BQ37)</f>
        <v>0.10852820085726959</v>
      </c>
      <c r="BJ37">
        <f>AVERAGE('Raw Proportions'!BP37:BR37)</f>
        <v>6.9018710818493298E-2</v>
      </c>
      <c r="BK37">
        <f>AVERAGE('Raw Proportions'!BQ37:BS37)</f>
        <v>2.7560456302989703E-2</v>
      </c>
      <c r="BL37">
        <f>AVERAGE('Raw Proportions'!BR37:BT37)</f>
        <v>2.2594834684540415E-2</v>
      </c>
      <c r="BM37">
        <f>AVERAGE('Raw Proportions'!BS37:BU37)</f>
        <v>1.7268460918037635E-2</v>
      </c>
      <c r="BN37">
        <f>AVERAGE('Raw Proportions'!BV37:BX37)</f>
        <v>0</v>
      </c>
      <c r="BO37">
        <f>AVERAGE('Raw Proportions'!BW37:BY37)</f>
        <v>2.348203124212264E-4</v>
      </c>
      <c r="BP37">
        <f>AVERAGE('Raw Proportions'!BX37:BZ37)</f>
        <v>7.5525637554037445E-4</v>
      </c>
      <c r="BQ37">
        <f>AVERAGE('Raw Proportions'!BY37:CA37)</f>
        <v>1.4014449474323067E-2</v>
      </c>
      <c r="BR37">
        <f>AVERAGE('Raw Proportions'!BZ37:CB37)</f>
        <v>2.6139638125659448E-2</v>
      </c>
      <c r="BS37">
        <f>AVERAGE('Raw Proportions'!CA37:CC37)</f>
        <v>2.8670614704888683E-2</v>
      </c>
      <c r="BT37">
        <f>AVERAGE('Raw Proportions'!CB37:CD37)</f>
        <v>1.860038469690798E-2</v>
      </c>
      <c r="BU37">
        <f>AVERAGE('Raw Proportions'!CC37:CE37)</f>
        <v>2.5101772342861147E-2</v>
      </c>
      <c r="BV37">
        <f>AVERAGE('Raw Proportions'!CD37:CF37)</f>
        <v>4.777742039933356E-2</v>
      </c>
      <c r="BW37">
        <f>AVERAGE('Raw Proportions'!CE37:CG37)</f>
        <v>9.2779898004493974E-2</v>
      </c>
      <c r="BX37">
        <f>AVERAGE('Raw Proportions'!CF37:CH37)</f>
        <v>0.10573546724937588</v>
      </c>
      <c r="BY37">
        <f>AVERAGE('Raw Proportions'!CG37:CI37)</f>
        <v>8.7848047044721322E-2</v>
      </c>
      <c r="BZ37">
        <f>AVERAGE('Raw Proportions'!CH37:CJ37)</f>
        <v>4.7803508487235601E-2</v>
      </c>
      <c r="CA37">
        <f>AVERAGE('Raw Proportions'!CI37:CK37)</f>
        <v>2.6188149066251248E-2</v>
      </c>
      <c r="CB37">
        <f>AVERAGE('Raw Proportions'!CJ37:CL37)</f>
        <v>2.6875932852685473E-2</v>
      </c>
      <c r="CC37">
        <f>AVERAGE('Raw Proportions'!CK37:CM37)</f>
        <v>2.8609984599011415E-2</v>
      </c>
      <c r="CD37">
        <f>AVERAGE('Raw Proportions'!CN37:CP37)</f>
        <v>0</v>
      </c>
      <c r="CE37">
        <f>AVERAGE('Raw Proportions'!CO37:CQ37)</f>
        <v>0</v>
      </c>
      <c r="CF37">
        <f>AVERAGE('Raw Proportions'!CP37:CR37)</f>
        <v>0</v>
      </c>
      <c r="CG37">
        <f>AVERAGE('Raw Proportions'!CQ37:CS37)</f>
        <v>0</v>
      </c>
      <c r="CH37">
        <f>AVERAGE('Raw Proportions'!CR37:CT37)</f>
        <v>0</v>
      </c>
      <c r="CI37">
        <f>AVERAGE('Raw Proportions'!CS37:CU37)</f>
        <v>0</v>
      </c>
      <c r="CJ37">
        <f>AVERAGE('Raw Proportions'!CT37:CV37)</f>
        <v>0</v>
      </c>
      <c r="CK37">
        <f>AVERAGE('Raw Proportions'!CU37:CW37)</f>
        <v>0</v>
      </c>
      <c r="CL37">
        <f>AVERAGE('Raw Proportions'!CV37:CX37)</f>
        <v>0</v>
      </c>
      <c r="CM37">
        <f>AVERAGE('Raw Proportions'!CW37:CY37)</f>
        <v>0</v>
      </c>
      <c r="CN37">
        <f>AVERAGE('Raw Proportions'!CX37:CZ37)</f>
        <v>0</v>
      </c>
      <c r="CO37">
        <f>AVERAGE('Raw Proportions'!CY37:DA37)</f>
        <v>0</v>
      </c>
      <c r="CP37">
        <f>AVERAGE('Raw Proportions'!CZ37:DB37)</f>
        <v>0</v>
      </c>
      <c r="CQ37">
        <f>AVERAGE('Raw Proportions'!DA37:DC37)</f>
        <v>0</v>
      </c>
      <c r="CR37">
        <f>AVERAGE('Raw Proportions'!DB37:DD37)</f>
        <v>0</v>
      </c>
      <c r="CS37">
        <f>AVERAGE('Raw Proportions'!DC37:DE37)</f>
        <v>0</v>
      </c>
      <c r="CT37">
        <f>AVERAGE('Raw Proportions'!DF37:DH37)</f>
        <v>0</v>
      </c>
      <c r="CU37">
        <f>AVERAGE('Raw Proportions'!DG37:DI37)</f>
        <v>8.7720679399781419E-3</v>
      </c>
      <c r="CV37">
        <f>AVERAGE('Raw Proportions'!DH37:DJ37)</f>
        <v>3.4863461387191874E-2</v>
      </c>
      <c r="CW37">
        <f>AVERAGE('Raw Proportions'!DI37:DK37)</f>
        <v>4.5408733345471131E-2</v>
      </c>
      <c r="CX37">
        <f>AVERAGE('Raw Proportions'!DJ37:DL37)</f>
        <v>4.4550032903154846E-2</v>
      </c>
      <c r="CY37">
        <f>AVERAGE('Raw Proportions'!DK37:DM37)</f>
        <v>3.2505636932278661E-2</v>
      </c>
      <c r="CZ37">
        <f>AVERAGE('Raw Proportions'!DL37:DN37)</f>
        <v>3.6974147806429263E-2</v>
      </c>
      <c r="DA37">
        <f>AVERAGE('Raw Proportions'!DM37:DO37)</f>
        <v>4.6059798726272728E-2</v>
      </c>
      <c r="DB37">
        <f>AVERAGE('Raw Proportions'!DN37:DP37)</f>
        <v>4.6970215432233169E-2</v>
      </c>
      <c r="DC37">
        <f>AVERAGE('Raw Proportions'!DO37:DQ37)</f>
        <v>4.685552416613295E-2</v>
      </c>
      <c r="DD37">
        <f>AVERAGE('Raw Proportions'!DP37:DR37)</f>
        <v>3.9375422740814861E-2</v>
      </c>
      <c r="DE37">
        <f>AVERAGE('Raw Proportions'!DQ37:DS37)</f>
        <v>3.8246531476468566E-2</v>
      </c>
      <c r="DF37">
        <f>AVERAGE('Raw Proportions'!DR37:DT37)</f>
        <v>3.6877446493526034E-2</v>
      </c>
      <c r="DG37">
        <f>AVERAGE('Raw Proportions'!DS37:DU37)</f>
        <v>3.7810213483568118E-2</v>
      </c>
      <c r="DH37">
        <f>AVERAGE('Raw Proportions'!DT37:DV37)</f>
        <v>3.6790530384679228E-2</v>
      </c>
      <c r="DI37">
        <f>AVERAGE('Raw Proportions'!DU37:DW37)</f>
        <v>3.828635107539282E-2</v>
      </c>
      <c r="DJ37">
        <f>AVERAGE('Raw Proportions'!DX37:DZ37)</f>
        <v>7.9490537715257992E-2</v>
      </c>
      <c r="DK37">
        <f>AVERAGE('Raw Proportions'!DY37:EA37)</f>
        <v>0.10067170139687422</v>
      </c>
      <c r="DL37">
        <f>AVERAGE('Raw Proportions'!DZ37:EB37)</f>
        <v>8.9743000891817415E-2</v>
      </c>
      <c r="DM37">
        <f>AVERAGE('Raw Proportions'!EA37:EC37)</f>
        <v>6.0597611376774635E-2</v>
      </c>
      <c r="DN37">
        <f>AVERAGE('Raw Proportions'!EB37:ED37)</f>
        <v>6.2510069840694849E-2</v>
      </c>
      <c r="DO37">
        <f>AVERAGE('Raw Proportions'!EC37:EE37)</f>
        <v>7.2477571865046345E-2</v>
      </c>
      <c r="DP37">
        <f>AVERAGE('Raw Proportions'!ED37:EF37)</f>
        <v>7.4060743284742256E-2</v>
      </c>
      <c r="DQ37">
        <f>AVERAGE('Raw Proportions'!EE37:EG37)</f>
        <v>7.130964642371572E-2</v>
      </c>
      <c r="DR37">
        <f>AVERAGE('Raw Proportions'!EF37:EH37)</f>
        <v>5.8057105879743172E-2</v>
      </c>
      <c r="DS37">
        <f>AVERAGE('Raw Proportions'!EG37:EI37)</f>
        <v>4.7026924751539634E-2</v>
      </c>
      <c r="DT37">
        <f>AVERAGE('Raw Proportions'!EH37:EJ37)</f>
        <v>3.9949336367957278E-2</v>
      </c>
      <c r="DU37">
        <f>AVERAGE('Raw Proportions'!EI37:EK37)</f>
        <v>4.6818650003916461E-2</v>
      </c>
      <c r="DV37">
        <f>AVERAGE('Raw Proportions'!EJ37:EL37)</f>
        <v>4.6306930287349689E-2</v>
      </c>
      <c r="DW37">
        <f>AVERAGE('Raw Proportions'!EK37:EM37)</f>
        <v>5.0074336992905845E-2</v>
      </c>
      <c r="DX37">
        <f>AVERAGE('Raw Proportions'!EL37:EN37)</f>
        <v>4.156383866362829E-2</v>
      </c>
      <c r="DY37">
        <f>AVERAGE('Raw Proportions'!EM37:EO37)</f>
        <v>5.1411160905728372E-2</v>
      </c>
      <c r="DZ37">
        <f>AVERAGE('Raw Proportions'!EP37:ER37)</f>
        <v>0</v>
      </c>
      <c r="EA37">
        <f>AVERAGE('Raw Proportions'!EQ37:ES37)</f>
        <v>0</v>
      </c>
      <c r="EB37">
        <f>AVERAGE('Raw Proportions'!ER37:ET37)</f>
        <v>0</v>
      </c>
      <c r="EC37">
        <f>AVERAGE('Raw Proportions'!ES37:EU37)</f>
        <v>0</v>
      </c>
      <c r="ED37">
        <f>AVERAGE('Raw Proportions'!ET37:EV37)</f>
        <v>0</v>
      </c>
      <c r="EE37">
        <f>AVERAGE('Raw Proportions'!EU37:EW37)</f>
        <v>0</v>
      </c>
      <c r="EF37">
        <f>AVERAGE('Raw Proportions'!EV37:EX37)</f>
        <v>0</v>
      </c>
      <c r="EG37">
        <f>AVERAGE('Raw Proportions'!EW37:EY37)</f>
        <v>0</v>
      </c>
      <c r="EH37">
        <f>AVERAGE('Raw Proportions'!EX37:EZ37)</f>
        <v>0</v>
      </c>
      <c r="EI37">
        <f>AVERAGE('Raw Proportions'!EY37:FA37)</f>
        <v>0</v>
      </c>
      <c r="EJ37">
        <f>AVERAGE('Raw Proportions'!EZ37:FB37)</f>
        <v>0</v>
      </c>
      <c r="EK37">
        <f>AVERAGE('Raw Proportions'!FA37:FC37)</f>
        <v>1.7693799508733323E-7</v>
      </c>
      <c r="EL37">
        <f>AVERAGE('Raw Proportions'!FB37:FD37)</f>
        <v>1.7693799508733323E-7</v>
      </c>
      <c r="EM37">
        <f>AVERAGE('Raw Proportions'!FC37:FE37)</f>
        <v>1.7693799508733323E-7</v>
      </c>
      <c r="EN37">
        <f>AVERAGE('Raw Proportions'!FD37:FF37)</f>
        <v>0</v>
      </c>
      <c r="EO37">
        <f>AVERAGE('Raw Proportions'!FE37:FG37)</f>
        <v>0</v>
      </c>
      <c r="EP37">
        <f>AVERAGE('Raw Proportions'!FH37:FJ37)</f>
        <v>1.2667483741843302E-2</v>
      </c>
      <c r="EQ37">
        <f>AVERAGE('Raw Proportions'!FI37:FK37)</f>
        <v>4.1965560616070319E-2</v>
      </c>
      <c r="ER37">
        <f>AVERAGE('Raw Proportions'!FJ37:FL37)</f>
        <v>7.3777397285059707E-2</v>
      </c>
      <c r="ES37">
        <f>AVERAGE('Raw Proportions'!FK37:FM37)</f>
        <v>0.10676094485237499</v>
      </c>
      <c r="ET37">
        <f>AVERAGE('Raw Proportions'!FL37:FN37)</f>
        <v>0.10534852550382341</v>
      </c>
      <c r="EU37">
        <f>AVERAGE('Raw Proportions'!FM37:FO37)</f>
        <v>9.6401281794349536E-2</v>
      </c>
      <c r="EV37">
        <f>AVERAGE('Raw Proportions'!FN37:FP37)</f>
        <v>9.3866840502023499E-2</v>
      </c>
      <c r="EW37">
        <f>AVERAGE('Raw Proportions'!FO37:FQ37)</f>
        <v>8.4747772636331861E-2</v>
      </c>
      <c r="EX37">
        <f>AVERAGE('Raw Proportions'!FP37:FR37)</f>
        <v>7.995155521092516E-2</v>
      </c>
      <c r="EY37">
        <f>AVERAGE('Raw Proportions'!FQ37:FS37)</f>
        <v>6.5555005466549049E-2</v>
      </c>
      <c r="EZ37">
        <f>AVERAGE('Raw Proportions'!FR37:FT37)</f>
        <v>5.9615404036458215E-2</v>
      </c>
      <c r="FA37">
        <f>AVERAGE('Raw Proportions'!FS37:FU37)</f>
        <v>5.6441820173686687E-2</v>
      </c>
      <c r="FB37">
        <f>AVERAGE('Raw Proportions'!FT37:FV37)</f>
        <v>5.3355200153638753E-2</v>
      </c>
      <c r="FC37">
        <f>AVERAGE('Raw Proportions'!FU37:FW37)</f>
        <v>5.4179609914797588E-2</v>
      </c>
      <c r="FD37">
        <f>AVERAGE('Raw Proportions'!FV37:FX37)</f>
        <v>4.7814582184542681E-2</v>
      </c>
      <c r="FE37">
        <f>AVERAGE('Raw Proportions'!FW37:FY37)</f>
        <v>5.83537738373257E-2</v>
      </c>
    </row>
    <row r="38" spans="1:161" x14ac:dyDescent="0.2">
      <c r="A38" t="str">
        <f>'1997_totals_newvars'!A38</f>
        <v>OKLAHOMA</v>
      </c>
      <c r="B38">
        <f>AVERAGE('Raw Proportions'!B38:D38)</f>
        <v>5.3626172328818812E-2</v>
      </c>
      <c r="C38">
        <f>AVERAGE('Raw Proportions'!C38:E38)</f>
        <v>6.9558812904741085E-2</v>
      </c>
      <c r="D38">
        <f>AVERAGE('Raw Proportions'!D38:F38)</f>
        <v>5.2891780056361838E-2</v>
      </c>
      <c r="E38">
        <f>AVERAGE('Raw Proportions'!E38:G38)</f>
        <v>7.2503808353864982E-2</v>
      </c>
      <c r="F38">
        <f>AVERAGE('Raw Proportions'!F38:H38)</f>
        <v>6.1052843740137551E-2</v>
      </c>
      <c r="G38">
        <f>AVERAGE('Raw Proportions'!G38:I38)</f>
        <v>6.1134026078584626E-2</v>
      </c>
      <c r="H38">
        <f>AVERAGE('Raw Proportions'!H38:J38)</f>
        <v>5.5788573531353393E-2</v>
      </c>
      <c r="I38">
        <f>AVERAGE('Raw Proportions'!I38:K38)</f>
        <v>7.9633846186442758E-2</v>
      </c>
      <c r="J38">
        <f>AVERAGE('Raw Proportions'!J38:L38)</f>
        <v>9.8483449522497088E-2</v>
      </c>
      <c r="K38">
        <f>AVERAGE('Raw Proportions'!K38:M38)</f>
        <v>0.10234555448774635</v>
      </c>
      <c r="L38">
        <f>AVERAGE('Raw Proportions'!L38:N38)</f>
        <v>8.9241226201814752E-2</v>
      </c>
      <c r="M38">
        <f>AVERAGE('Raw Proportions'!M38:O38)</f>
        <v>9.0672639820025491E-2</v>
      </c>
      <c r="N38">
        <f>AVERAGE('Raw Proportions'!N38:P38)</f>
        <v>9.772563164371191E-2</v>
      </c>
      <c r="O38">
        <f>AVERAGE('Raw Proportions'!O38:Q38)</f>
        <v>0.11304377383745286</v>
      </c>
      <c r="P38">
        <f>AVERAGE('Raw Proportions'!P38:R38)</f>
        <v>0.11573173184936945</v>
      </c>
      <c r="Q38">
        <f>AVERAGE('Raw Proportions'!Q38:S38)</f>
        <v>0.12404738264633215</v>
      </c>
      <c r="R38">
        <f>AVERAGE('Raw Proportions'!T38:V38)</f>
        <v>0.43064912901163538</v>
      </c>
      <c r="S38">
        <f>AVERAGE('Raw Proportions'!U38:W38)</f>
        <v>0.37231447329760531</v>
      </c>
      <c r="T38">
        <f>AVERAGE('Raw Proportions'!V38:X38)</f>
        <v>0.32576473850322629</v>
      </c>
      <c r="U38">
        <f>AVERAGE('Raw Proportions'!W38:Y38)</f>
        <v>0.33061819881491894</v>
      </c>
      <c r="V38">
        <f>AVERAGE('Raw Proportions'!X38:Z38)</f>
        <v>0.25939865813667057</v>
      </c>
      <c r="W38">
        <f>AVERAGE('Raw Proportions'!Y38:AA38)</f>
        <v>0.21527660301676402</v>
      </c>
      <c r="X38">
        <f>AVERAGE('Raw Proportions'!Z38:AB38)</f>
        <v>0.18763155992693301</v>
      </c>
      <c r="Y38">
        <f>AVERAGE('Raw Proportions'!AA38:AC38)</f>
        <v>0.15672949071896511</v>
      </c>
      <c r="Z38">
        <f>AVERAGE('Raw Proportions'!AB38:AD38)</f>
        <v>0.14178932628159438</v>
      </c>
      <c r="AA38">
        <f>AVERAGE('Raw Proportions'!AC38:AE38)</f>
        <v>0.12302458983772953</v>
      </c>
      <c r="AB38">
        <f>AVERAGE('Raw Proportions'!AD38:AF38)</f>
        <v>0.10380724034813875</v>
      </c>
      <c r="AC38">
        <f>AVERAGE('Raw Proportions'!AE38:AG38)</f>
        <v>9.6030899119218249E-2</v>
      </c>
      <c r="AD38">
        <f>AVERAGE('Raw Proportions'!AF38:AH38)</f>
        <v>9.7989960198124851E-2</v>
      </c>
      <c r="AE38">
        <f>AVERAGE('Raw Proportions'!AG38:AI38)</f>
        <v>0.10774026055006114</v>
      </c>
      <c r="AF38">
        <f>AVERAGE('Raw Proportions'!AH38:AJ38)</f>
        <v>0.10437147509355012</v>
      </c>
      <c r="AG38">
        <f>AVERAGE('Raw Proportions'!AI38:AK38)</f>
        <v>0.10193930070475675</v>
      </c>
      <c r="AH38">
        <f>AVERAGE('Raw Proportions'!AL38:AN38)</f>
        <v>0.2117898292114527</v>
      </c>
      <c r="AI38">
        <f>AVERAGE('Raw Proportions'!AM38:AO38)</f>
        <v>0.28346110854361689</v>
      </c>
      <c r="AJ38">
        <f>AVERAGE('Raw Proportions'!AN38:AP38)</f>
        <v>0.32228779028692617</v>
      </c>
      <c r="AK38">
        <f>AVERAGE('Raw Proportions'!AO38:AQ38)</f>
        <v>0.30079155982764699</v>
      </c>
      <c r="AL38">
        <f>AVERAGE('Raw Proportions'!AP38:AR38)</f>
        <v>0.33103003234971479</v>
      </c>
      <c r="AM38">
        <f>AVERAGE('Raw Proportions'!AQ38:AS38)</f>
        <v>0.39005177945422531</v>
      </c>
      <c r="AN38">
        <f>AVERAGE('Raw Proportions'!AR38:AT38)</f>
        <v>0.41619571643120518</v>
      </c>
      <c r="AO38">
        <f>AVERAGE('Raw Proportions'!AS38:AU38)</f>
        <v>0.40316008349560706</v>
      </c>
      <c r="AP38">
        <f>AVERAGE('Raw Proportions'!AT38:AV38)</f>
        <v>0.38330992385411439</v>
      </c>
      <c r="AQ38">
        <f>AVERAGE('Raw Proportions'!AU38:AW38)</f>
        <v>0.38677825948656941</v>
      </c>
      <c r="AR38">
        <f>AVERAGE('Raw Proportions'!AV38:AX38)</f>
        <v>0.42124003320629511</v>
      </c>
      <c r="AS38">
        <f>AVERAGE('Raw Proportions'!AW38:AY38)</f>
        <v>0.41059156090361393</v>
      </c>
      <c r="AT38">
        <f>AVERAGE('Raw Proportions'!AX38:AZ38)</f>
        <v>0.38727915801877316</v>
      </c>
      <c r="AU38">
        <f>AVERAGE('Raw Proportions'!AY38:BA38)</f>
        <v>0.33115010987911858</v>
      </c>
      <c r="AV38">
        <f>AVERAGE('Raw Proportions'!AZ38:BB38)</f>
        <v>0.33957562163728428</v>
      </c>
      <c r="AW38">
        <f>AVERAGE('Raw Proportions'!BA38:BC38)</f>
        <v>0.32602430147111411</v>
      </c>
      <c r="AX38">
        <f>AVERAGE('Raw Proportions'!BD38:BF38)</f>
        <v>0.118568241864961</v>
      </c>
      <c r="AY38">
        <f>AVERAGE('Raw Proportions'!BE38:BG38)</f>
        <v>6.5406049166399874E-2</v>
      </c>
      <c r="AZ38">
        <f>AVERAGE('Raw Proportions'!BF38:BH38)</f>
        <v>4.7985697400496602E-2</v>
      </c>
      <c r="BA38">
        <f>AVERAGE('Raw Proportions'!BG38:BI38)</f>
        <v>3.0938264493815971E-2</v>
      </c>
      <c r="BB38">
        <f>AVERAGE('Raw Proportions'!BH38:BJ38)</f>
        <v>5.7557394825374815E-2</v>
      </c>
      <c r="BC38">
        <f>AVERAGE('Raw Proportions'!BI38:BK38)</f>
        <v>6.9685672272678703E-2</v>
      </c>
      <c r="BD38">
        <f>AVERAGE('Raw Proportions'!BJ38:BL38)</f>
        <v>7.783661301673428E-2</v>
      </c>
      <c r="BE38">
        <f>AVERAGE('Raw Proportions'!BK38:BM38)</f>
        <v>0.10150946952942506</v>
      </c>
      <c r="BF38">
        <f>AVERAGE('Raw Proportions'!BL38:BN38)</f>
        <v>0.10838986893618795</v>
      </c>
      <c r="BG38">
        <f>AVERAGE('Raw Proportions'!BM38:BO38)</f>
        <v>0.13057144611874541</v>
      </c>
      <c r="BH38">
        <f>AVERAGE('Raw Proportions'!BN38:BP38)</f>
        <v>0.13912046803205005</v>
      </c>
      <c r="BI38">
        <f>AVERAGE('Raw Proportions'!BO38:BQ38)</f>
        <v>0.14596232201995643</v>
      </c>
      <c r="BJ38">
        <f>AVERAGE('Raw Proportions'!BP38:BR38)</f>
        <v>0.13986639257703318</v>
      </c>
      <c r="BK38">
        <f>AVERAGE('Raw Proportions'!BQ38:BS38)</f>
        <v>0.13932573951167659</v>
      </c>
      <c r="BL38">
        <f>AVERAGE('Raw Proportions'!BR38:BT38)</f>
        <v>0.13698689619238488</v>
      </c>
      <c r="BM38">
        <f>AVERAGE('Raw Proportions'!BS38:BU38)</f>
        <v>0.14147501921063027</v>
      </c>
      <c r="BN38">
        <f>AVERAGE('Raw Proportions'!BV38:BX38)</f>
        <v>0</v>
      </c>
      <c r="BO38">
        <f>AVERAGE('Raw Proportions'!BW38:BY38)</f>
        <v>0</v>
      </c>
      <c r="BP38">
        <f>AVERAGE('Raw Proportions'!BX38:BZ38)</f>
        <v>1.4531342504620233E-3</v>
      </c>
      <c r="BQ38">
        <f>AVERAGE('Raw Proportions'!BY38:CA38)</f>
        <v>4.7292112828315009E-3</v>
      </c>
      <c r="BR38">
        <f>AVERAGE('Raw Proportions'!BZ38:CB38)</f>
        <v>9.4685300210141602E-3</v>
      </c>
      <c r="BS38">
        <f>AVERAGE('Raw Proportions'!CA38:CC38)</f>
        <v>1.3290952105519121E-2</v>
      </c>
      <c r="BT38">
        <f>AVERAGE('Raw Proportions'!CB38:CD38)</f>
        <v>1.583178427252013E-2</v>
      </c>
      <c r="BU38">
        <f>AVERAGE('Raw Proportions'!CC38:CE38)</f>
        <v>2.0079936258179987E-2</v>
      </c>
      <c r="BV38">
        <f>AVERAGE('Raw Proportions'!CD38:CF38)</f>
        <v>2.3794992710602893E-2</v>
      </c>
      <c r="BW38">
        <f>AVERAGE('Raw Proportions'!CE38:CG38)</f>
        <v>2.810185215574083E-2</v>
      </c>
      <c r="BX38">
        <f>AVERAGE('Raw Proportions'!CF38:CH38)</f>
        <v>3.0892589915452667E-2</v>
      </c>
      <c r="BY38">
        <f>AVERAGE('Raw Proportions'!CG38:CI38)</f>
        <v>3.6550529206599125E-2</v>
      </c>
      <c r="BZ38">
        <f>AVERAGE('Raw Proportions'!CH38:CJ38)</f>
        <v>4.0118003732522389E-2</v>
      </c>
      <c r="CA38">
        <f>AVERAGE('Raw Proportions'!CI38:CK38)</f>
        <v>4.2953124565864642E-2</v>
      </c>
      <c r="CB38">
        <f>AVERAGE('Raw Proportions'!CJ38:CL38)</f>
        <v>4.3929106135847586E-2</v>
      </c>
      <c r="CC38">
        <f>AVERAGE('Raw Proportions'!CK38:CM38)</f>
        <v>4.6881186518307895E-2</v>
      </c>
      <c r="CD38">
        <f>AVERAGE('Raw Proportions'!CN38:CP38)</f>
        <v>0</v>
      </c>
      <c r="CE38">
        <f>AVERAGE('Raw Proportions'!CO38:CQ38)</f>
        <v>0</v>
      </c>
      <c r="CF38">
        <f>AVERAGE('Raw Proportions'!CP38:CR38)</f>
        <v>1.5755680740087676E-2</v>
      </c>
      <c r="CG38">
        <f>AVERAGE('Raw Proportions'!CQ38:CS38)</f>
        <v>2.8451597129652034E-2</v>
      </c>
      <c r="CH38">
        <f>AVERAGE('Raw Proportions'!CR38:CT38)</f>
        <v>5.1799133951456265E-2</v>
      </c>
      <c r="CI38">
        <f>AVERAGE('Raw Proportions'!CS38:CU38)</f>
        <v>5.6673873319873107E-2</v>
      </c>
      <c r="CJ38">
        <f>AVERAGE('Raw Proportions'!CT38:CV38)</f>
        <v>6.1494015035067878E-2</v>
      </c>
      <c r="CK38">
        <f>AVERAGE('Raw Proportions'!CU38:CW38)</f>
        <v>4.9539522253200963E-2</v>
      </c>
      <c r="CL38">
        <f>AVERAGE('Raw Proportions'!CV38:CX38)</f>
        <v>4.4213650928482062E-2</v>
      </c>
      <c r="CM38">
        <f>AVERAGE('Raw Proportions'!CW38:CY38)</f>
        <v>4.2938352864017502E-2</v>
      </c>
      <c r="CN38">
        <f>AVERAGE('Raw Proportions'!CX38:CZ38)</f>
        <v>4.450988675061892E-2</v>
      </c>
      <c r="CO38">
        <f>AVERAGE('Raw Proportions'!CY38:DA38)</f>
        <v>4.2598504691651995E-2</v>
      </c>
      <c r="CP38">
        <f>AVERAGE('Raw Proportions'!CZ38:DB38)</f>
        <v>3.9815082968695785E-2</v>
      </c>
      <c r="CQ38">
        <f>AVERAGE('Raw Proportions'!DA38:DC38)</f>
        <v>4.4553439098448999E-2</v>
      </c>
      <c r="CR38">
        <f>AVERAGE('Raw Proportions'!DB38:DD38)</f>
        <v>4.7614080971699092E-2</v>
      </c>
      <c r="CS38">
        <f>AVERAGE('Raw Proportions'!DC38:DE38)</f>
        <v>4.9240997091829282E-2</v>
      </c>
      <c r="CT38">
        <f>AVERAGE('Raw Proportions'!DF38:DH38)</f>
        <v>0</v>
      </c>
      <c r="CU38">
        <f>AVERAGE('Raw Proportions'!DG38:DI38)</f>
        <v>0</v>
      </c>
      <c r="CV38">
        <f>AVERAGE('Raw Proportions'!DH38:DJ38)</f>
        <v>2.2987615135823508E-2</v>
      </c>
      <c r="CW38">
        <f>AVERAGE('Raw Proportions'!DI38:DK38)</f>
        <v>2.8072501061248239E-2</v>
      </c>
      <c r="CX38">
        <f>AVERAGE('Raw Proportions'!DJ38:DL38)</f>
        <v>3.064867226806527E-2</v>
      </c>
      <c r="CY38">
        <f>AVERAGE('Raw Proportions'!DK38:DM38)</f>
        <v>9.5789481606807034E-3</v>
      </c>
      <c r="CZ38">
        <f>AVERAGE('Raw Proportions'!DL38:DN38)</f>
        <v>7.3280261508228061E-3</v>
      </c>
      <c r="DA38">
        <f>AVERAGE('Raw Proportions'!DM38:DO38)</f>
        <v>7.6053237834044799E-3</v>
      </c>
      <c r="DB38">
        <f>AVERAGE('Raw Proportions'!DN38:DP38)</f>
        <v>8.1353468455731531E-3</v>
      </c>
      <c r="DC38">
        <f>AVERAGE('Raw Proportions'!DO38:DQ38)</f>
        <v>6.2514519620608501E-3</v>
      </c>
      <c r="DD38">
        <f>AVERAGE('Raw Proportions'!DP38:DR38)</f>
        <v>4.2273217528464059E-3</v>
      </c>
      <c r="DE38">
        <f>AVERAGE('Raw Proportions'!DQ38:DS38)</f>
        <v>1.1425864239537613E-2</v>
      </c>
      <c r="DF38">
        <f>AVERAGE('Raw Proportions'!DR38:DT38)</f>
        <v>1.7730009133920546E-2</v>
      </c>
      <c r="DG38">
        <f>AVERAGE('Raw Proportions'!DS38:DU38)</f>
        <v>1.6903661319606914E-2</v>
      </c>
      <c r="DH38">
        <f>AVERAGE('Raw Proportions'!DT38:DV38)</f>
        <v>8.0312053034369366E-3</v>
      </c>
      <c r="DI38">
        <f>AVERAGE('Raw Proportions'!DU38:DW38)</f>
        <v>9.3521804115661265E-4</v>
      </c>
      <c r="DJ38">
        <f>AVERAGE('Raw Proportions'!DX38:DZ38)</f>
        <v>6.5528397660133422E-2</v>
      </c>
      <c r="DK38">
        <f>AVERAGE('Raw Proportions'!DY38:EA38)</f>
        <v>9.4320617912291918E-2</v>
      </c>
      <c r="DL38">
        <f>AVERAGE('Raw Proportions'!DZ38:EB38)</f>
        <v>0.10086141636100004</v>
      </c>
      <c r="DM38">
        <f>AVERAGE('Raw Proportions'!EA38:EC38)</f>
        <v>8.4172718218443854E-2</v>
      </c>
      <c r="DN38">
        <f>AVERAGE('Raw Proportions'!EB38:ED38)</f>
        <v>7.5977532950511045E-2</v>
      </c>
      <c r="DO38">
        <f>AVERAGE('Raw Proportions'!EC38:EE38)</f>
        <v>6.6832832067237086E-2</v>
      </c>
      <c r="DP38">
        <f>AVERAGE('Raw Proportions'!ED38:EF38)</f>
        <v>6.4440390209905551E-2</v>
      </c>
      <c r="DQ38">
        <f>AVERAGE('Raw Proportions'!EE38:EG38)</f>
        <v>6.9040718686964458E-2</v>
      </c>
      <c r="DR38">
        <f>AVERAGE('Raw Proportions'!EF38:EH38)</f>
        <v>7.337435692306403E-2</v>
      </c>
      <c r="DS38">
        <f>AVERAGE('Raw Proportions'!EG38:EI38)</f>
        <v>7.2259250211917911E-2</v>
      </c>
      <c r="DT38">
        <f>AVERAGE('Raw Proportions'!EH38:EJ38)</f>
        <v>6.5547718759261478E-2</v>
      </c>
      <c r="DU38">
        <f>AVERAGE('Raw Proportions'!EI38:EK38)</f>
        <v>6.2375250359902601E-2</v>
      </c>
      <c r="DV38">
        <f>AVERAGE('Raw Proportions'!EJ38:EL38)</f>
        <v>6.2640125485350195E-2</v>
      </c>
      <c r="DW38">
        <f>AVERAGE('Raw Proportions'!EK38:EM38)</f>
        <v>6.9357891879265512E-2</v>
      </c>
      <c r="DX38">
        <f>AVERAGE('Raw Proportions'!EL38:EN38)</f>
        <v>7.1935387940325918E-2</v>
      </c>
      <c r="DY38">
        <f>AVERAGE('Raw Proportions'!EM38:EO38)</f>
        <v>7.4132365768031852E-2</v>
      </c>
      <c r="DZ38">
        <f>AVERAGE('Raw Proportions'!EP38:ER38)</f>
        <v>0</v>
      </c>
      <c r="EA38">
        <f>AVERAGE('Raw Proportions'!EQ38:ES38)</f>
        <v>0</v>
      </c>
      <c r="EB38">
        <f>AVERAGE('Raw Proportions'!ER38:ET38)</f>
        <v>0</v>
      </c>
      <c r="EC38">
        <f>AVERAGE('Raw Proportions'!ES38:EU38)</f>
        <v>0</v>
      </c>
      <c r="ED38">
        <f>AVERAGE('Raw Proportions'!ET38:EV38)</f>
        <v>0</v>
      </c>
      <c r="EE38">
        <f>AVERAGE('Raw Proportions'!EU38:EW38)</f>
        <v>0</v>
      </c>
      <c r="EF38">
        <f>AVERAGE('Raw Proportions'!EV38:EX38)</f>
        <v>0</v>
      </c>
      <c r="EG38">
        <f>AVERAGE('Raw Proportions'!EW38:EY38)</f>
        <v>0</v>
      </c>
      <c r="EH38">
        <f>AVERAGE('Raw Proportions'!EX38:EZ38)</f>
        <v>0</v>
      </c>
      <c r="EI38">
        <f>AVERAGE('Raw Proportions'!EY38:FA38)</f>
        <v>0</v>
      </c>
      <c r="EJ38">
        <f>AVERAGE('Raw Proportions'!EZ38:FB38)</f>
        <v>0</v>
      </c>
      <c r="EK38">
        <f>AVERAGE('Raw Proportions'!FA38:FC38)</f>
        <v>0</v>
      </c>
      <c r="EL38">
        <f>AVERAGE('Raw Proportions'!FB38:FD38)</f>
        <v>0</v>
      </c>
      <c r="EM38">
        <f>AVERAGE('Raw Proportions'!FC38:FE38)</f>
        <v>0</v>
      </c>
      <c r="EN38">
        <f>AVERAGE('Raw Proportions'!FD38:FF38)</f>
        <v>0</v>
      </c>
      <c r="EO38">
        <f>AVERAGE('Raw Proportions'!FE38:FG38)</f>
        <v>0</v>
      </c>
      <c r="EP38">
        <f>AVERAGE('Raw Proportions'!FH38:FJ38)</f>
        <v>0.11983822992299875</v>
      </c>
      <c r="EQ38">
        <f>AVERAGE('Raw Proportions'!FI38:FK38)</f>
        <v>0.11493893817534495</v>
      </c>
      <c r="ER38">
        <f>AVERAGE('Raw Proportions'!FJ38:FL38)</f>
        <v>0.11001214726561588</v>
      </c>
      <c r="ES38">
        <f>AVERAGE('Raw Proportions'!FK38:FM38)</f>
        <v>0.11972214081757748</v>
      </c>
      <c r="ET38">
        <f>AVERAGE('Raw Proportions'!FL38:FN38)</f>
        <v>0.12306720175705559</v>
      </c>
      <c r="EU38">
        <f>AVERAGE('Raw Proportions'!FM38:FO38)</f>
        <v>0.11747531352443731</v>
      </c>
      <c r="EV38">
        <f>AVERAGE('Raw Proportions'!FN38:FP38)</f>
        <v>0.11345332142545779</v>
      </c>
      <c r="EW38">
        <f>AVERAGE('Raw Proportions'!FO38:FQ38)</f>
        <v>0.11270160908781017</v>
      </c>
      <c r="EX38">
        <f>AVERAGE('Raw Proportions'!FP38:FR38)</f>
        <v>0.11850908399788401</v>
      </c>
      <c r="EY38">
        <f>AVERAGE('Raw Proportions'!FQ38:FS38)</f>
        <v>0.10772924287547221</v>
      </c>
      <c r="EZ38">
        <f>AVERAGE('Raw Proportions'!FR38:FT38)</f>
        <v>0.10141351503352188</v>
      </c>
      <c r="FA38">
        <f>AVERAGE('Raw Proportions'!FS38:FU38)</f>
        <v>0.10379242963949452</v>
      </c>
      <c r="FB38">
        <f>AVERAGE('Raw Proportions'!FT38:FV38)</f>
        <v>0.11683563624186795</v>
      </c>
      <c r="FC38">
        <f>AVERAGE('Raw Proportions'!FU38:FW38)</f>
        <v>0.13497199935850471</v>
      </c>
      <c r="FD38">
        <f>AVERAGE('Raw Proportions'!FV38:FX38)</f>
        <v>0.13182449487610182</v>
      </c>
      <c r="FE38">
        <f>AVERAGE('Raw Proportions'!FW38:FY38)</f>
        <v>0.13532422854784107</v>
      </c>
    </row>
    <row r="39" spans="1:161" x14ac:dyDescent="0.2">
      <c r="A39" t="str">
        <f>'1997_totals_newvars'!A39</f>
        <v>OREGON</v>
      </c>
      <c r="B39">
        <f>AVERAGE('Raw Proportions'!B39:D39)</f>
        <v>0.12201439669520793</v>
      </c>
      <c r="C39">
        <f>AVERAGE('Raw Proportions'!C39:E39)</f>
        <v>0.11530062858827544</v>
      </c>
      <c r="D39">
        <f>AVERAGE('Raw Proportions'!D39:F39)</f>
        <v>9.3141906042783648E-2</v>
      </c>
      <c r="E39">
        <f>AVERAGE('Raw Proportions'!E39:G39)</f>
        <v>8.9108324152093521E-2</v>
      </c>
      <c r="F39">
        <f>AVERAGE('Raw Proportions'!F39:H39)</f>
        <v>0.11190997448095623</v>
      </c>
      <c r="G39">
        <f>AVERAGE('Raw Proportions'!G39:I39)</f>
        <v>0.1277432336605486</v>
      </c>
      <c r="H39">
        <f>AVERAGE('Raw Proportions'!H39:J39)</f>
        <v>0.12608827575886444</v>
      </c>
      <c r="I39">
        <f>AVERAGE('Raw Proportions'!I39:K39)</f>
        <v>0.12231742072446344</v>
      </c>
      <c r="J39">
        <f>AVERAGE('Raw Proportions'!J39:L39)</f>
        <v>0.11288986639464342</v>
      </c>
      <c r="K39">
        <f>AVERAGE('Raw Proportions'!K39:M39)</f>
        <v>0.10246656113971549</v>
      </c>
      <c r="L39">
        <f>AVERAGE('Raw Proportions'!L39:N39)</f>
        <v>8.6718220151718525E-2</v>
      </c>
      <c r="M39">
        <f>AVERAGE('Raw Proportions'!M39:O39)</f>
        <v>7.5705980493872796E-2</v>
      </c>
      <c r="N39">
        <f>AVERAGE('Raw Proportions'!N39:P39)</f>
        <v>7.6272643503184578E-2</v>
      </c>
      <c r="O39">
        <f>AVERAGE('Raw Proportions'!O39:Q39)</f>
        <v>8.1327228872275337E-2</v>
      </c>
      <c r="P39">
        <f>AVERAGE('Raw Proportions'!P39:R39)</f>
        <v>9.6472156007523055E-2</v>
      </c>
      <c r="Q39">
        <f>AVERAGE('Raw Proportions'!Q39:S39)</f>
        <v>0.11920900837854505</v>
      </c>
      <c r="R39">
        <f>AVERAGE('Raw Proportions'!T39:V39)</f>
        <v>0.63001482087775629</v>
      </c>
      <c r="S39">
        <f>AVERAGE('Raw Proportions'!U39:W39)</f>
        <v>0.42690640381894918</v>
      </c>
      <c r="T39">
        <f>AVERAGE('Raw Proportions'!V39:X39)</f>
        <v>0.35038937199092896</v>
      </c>
      <c r="U39">
        <f>AVERAGE('Raw Proportions'!W39:Y39)</f>
        <v>0.23877712073434076</v>
      </c>
      <c r="V39">
        <f>AVERAGE('Raw Proportions'!X39:Z39)</f>
        <v>0.29352287990139442</v>
      </c>
      <c r="W39">
        <f>AVERAGE('Raw Proportions'!Y39:AA39)</f>
        <v>0.32672515049250311</v>
      </c>
      <c r="X39">
        <f>AVERAGE('Raw Proportions'!Z39:AB39)</f>
        <v>0.36838406044547251</v>
      </c>
      <c r="Y39">
        <f>AVERAGE('Raw Proportions'!AA39:AC39)</f>
        <v>0.3643968170557142</v>
      </c>
      <c r="Z39">
        <f>AVERAGE('Raw Proportions'!AB39:AD39)</f>
        <v>0.35644331699780346</v>
      </c>
      <c r="AA39">
        <f>AVERAGE('Raw Proportions'!AC39:AE39)</f>
        <v>0.32496290645020026</v>
      </c>
      <c r="AB39">
        <f>AVERAGE('Raw Proportions'!AD39:AF39)</f>
        <v>0.32994633360408804</v>
      </c>
      <c r="AC39">
        <f>AVERAGE('Raw Proportions'!AE39:AG39)</f>
        <v>0.39161880895913087</v>
      </c>
      <c r="AD39">
        <f>AVERAGE('Raw Proportions'!AF39:AH39)</f>
        <v>0.4508984505875448</v>
      </c>
      <c r="AE39">
        <f>AVERAGE('Raw Proportions'!AG39:AI39)</f>
        <v>0.47551289529618002</v>
      </c>
      <c r="AF39">
        <f>AVERAGE('Raw Proportions'!AH39:AJ39)</f>
        <v>0.45113203862655621</v>
      </c>
      <c r="AG39">
        <f>AVERAGE('Raw Proportions'!AI39:AK39)</f>
        <v>0.42991365614227606</v>
      </c>
      <c r="AH39">
        <f>AVERAGE('Raw Proportions'!AL39:AN39)</f>
        <v>6.7221396851444029E-2</v>
      </c>
      <c r="AI39">
        <f>AVERAGE('Raw Proportions'!AM39:AO39)</f>
        <v>8.4244032007009736E-2</v>
      </c>
      <c r="AJ39">
        <f>AVERAGE('Raw Proportions'!AN39:AP39)</f>
        <v>9.2163846232248561E-2</v>
      </c>
      <c r="AK39">
        <f>AVERAGE('Raw Proportions'!AO39:AQ39)</f>
        <v>9.2566336854462458E-2</v>
      </c>
      <c r="AL39">
        <f>AVERAGE('Raw Proportions'!AP39:AR39)</f>
        <v>8.5627414624389206E-2</v>
      </c>
      <c r="AM39">
        <f>AVERAGE('Raw Proportions'!AQ39:AS39)</f>
        <v>9.0331475118476903E-2</v>
      </c>
      <c r="AN39">
        <f>AVERAGE('Raw Proportions'!AR39:AT39)</f>
        <v>7.0837118876120125E-2</v>
      </c>
      <c r="AO39">
        <f>AVERAGE('Raw Proportions'!AS39:AU39)</f>
        <v>5.9873266141306634E-2</v>
      </c>
      <c r="AP39">
        <f>AVERAGE('Raw Proportions'!AT39:AV39)</f>
        <v>4.7297833115974804E-2</v>
      </c>
      <c r="AQ39">
        <f>AVERAGE('Raw Proportions'!AU39:AW39)</f>
        <v>6.1186942577113095E-2</v>
      </c>
      <c r="AR39">
        <f>AVERAGE('Raw Proportions'!AV39:AX39)</f>
        <v>8.5316940686892093E-2</v>
      </c>
      <c r="AS39">
        <f>AVERAGE('Raw Proportions'!AW39:AY39)</f>
        <v>8.9884110391205543E-2</v>
      </c>
      <c r="AT39">
        <f>AVERAGE('Raw Proportions'!AX39:AZ39)</f>
        <v>8.6465384214710186E-2</v>
      </c>
      <c r="AU39">
        <f>AVERAGE('Raw Proportions'!AY39:BA39)</f>
        <v>5.6309647099436394E-2</v>
      </c>
      <c r="AV39">
        <f>AVERAGE('Raw Proportions'!AZ39:BB39)</f>
        <v>4.2952219617711763E-2</v>
      </c>
      <c r="AW39">
        <f>AVERAGE('Raw Proportions'!BA39:BC39)</f>
        <v>3.4106926222262884E-2</v>
      </c>
      <c r="AX39">
        <f>AVERAGE('Raw Proportions'!BD39:BF39)</f>
        <v>1.6232955998483369E-3</v>
      </c>
      <c r="AY39">
        <f>AVERAGE('Raw Proportions'!BE39:BG39)</f>
        <v>0.12828513617057177</v>
      </c>
      <c r="AZ39">
        <f>AVERAGE('Raw Proportions'!BF39:BH39)</f>
        <v>0.24412487122824142</v>
      </c>
      <c r="BA39">
        <f>AVERAGE('Raw Proportions'!BG39:BI39)</f>
        <v>0.33882151683068562</v>
      </c>
      <c r="BB39">
        <f>AVERAGE('Raw Proportions'!BH39:BJ39)</f>
        <v>0.30873121495503303</v>
      </c>
      <c r="BC39">
        <f>AVERAGE('Raw Proportions'!BI39:BK39)</f>
        <v>0.26139551838157421</v>
      </c>
      <c r="BD39">
        <f>AVERAGE('Raw Proportions'!BJ39:BL39)</f>
        <v>0.26850556139324411</v>
      </c>
      <c r="BE39">
        <f>AVERAGE('Raw Proportions'!BK39:BM39)</f>
        <v>0.27278559493823229</v>
      </c>
      <c r="BF39">
        <f>AVERAGE('Raw Proportions'!BL39:BN39)</f>
        <v>0.22966666431198246</v>
      </c>
      <c r="BG39">
        <f>AVERAGE('Raw Proportions'!BM39:BO39)</f>
        <v>0.23053982806381132</v>
      </c>
      <c r="BH39">
        <f>AVERAGE('Raw Proportions'!BN39:BP39)</f>
        <v>0.2171305816426948</v>
      </c>
      <c r="BI39">
        <f>AVERAGE('Raw Proportions'!BO39:BQ39)</f>
        <v>0.26224641117154351</v>
      </c>
      <c r="BJ39">
        <f>AVERAGE('Raw Proportions'!BP39:BR39)</f>
        <v>0.22634954086040918</v>
      </c>
      <c r="BK39">
        <f>AVERAGE('Raw Proportions'!BQ39:BS39)</f>
        <v>0.25659712696092823</v>
      </c>
      <c r="BL39">
        <f>AVERAGE('Raw Proportions'!BR39:BT39)</f>
        <v>0.29352439023499749</v>
      </c>
      <c r="BM39">
        <f>AVERAGE('Raw Proportions'!BS39:BU39)</f>
        <v>0.34243440191912816</v>
      </c>
      <c r="BN39">
        <f>AVERAGE('Raw Proportions'!BV39:BX39)</f>
        <v>0</v>
      </c>
      <c r="BO39">
        <f>AVERAGE('Raw Proportions'!BW39:BY39)</f>
        <v>5.6375267162469827E-6</v>
      </c>
      <c r="BP39">
        <f>AVERAGE('Raw Proportions'!BX39:BZ39)</f>
        <v>1.0156827119648657E-3</v>
      </c>
      <c r="BQ39">
        <f>AVERAGE('Raw Proportions'!BY39:CA39)</f>
        <v>1.8443428011021403E-3</v>
      </c>
      <c r="BR39">
        <f>AVERAGE('Raw Proportions'!BZ39:CB39)</f>
        <v>1.8904316481713984E-3</v>
      </c>
      <c r="BS39">
        <f>AVERAGE('Raw Proportions'!CA39:CC39)</f>
        <v>8.803864629227799E-4</v>
      </c>
      <c r="BT39">
        <f>AVERAGE('Raw Proportions'!CB39:CD39)</f>
        <v>5.1726373785505381E-5</v>
      </c>
      <c r="BU39">
        <f>AVERAGE('Raw Proportions'!CC39:CE39)</f>
        <v>0</v>
      </c>
      <c r="BV39">
        <f>AVERAGE('Raw Proportions'!CD39:CF39)</f>
        <v>0</v>
      </c>
      <c r="BW39">
        <f>AVERAGE('Raw Proportions'!CE39:CG39)</f>
        <v>0</v>
      </c>
      <c r="BX39">
        <f>AVERAGE('Raw Proportions'!CF39:CH39)</f>
        <v>0</v>
      </c>
      <c r="BY39">
        <f>AVERAGE('Raw Proportions'!CG39:CI39)</f>
        <v>1.0475906377961301E-4</v>
      </c>
      <c r="BZ39">
        <f>AVERAGE('Raw Proportions'!CH39:CJ39)</f>
        <v>1.7231327367113472E-4</v>
      </c>
      <c r="CA39">
        <f>AVERAGE('Raw Proportions'!CI39:CK39)</f>
        <v>1.7231327367113472E-4</v>
      </c>
      <c r="CB39">
        <f>AVERAGE('Raw Proportions'!CJ39:CL39)</f>
        <v>6.7554209891521709E-5</v>
      </c>
      <c r="CC39">
        <f>AVERAGE('Raw Proportions'!CK39:CM39)</f>
        <v>-6.8378988484490897E-8</v>
      </c>
      <c r="CD39">
        <f>AVERAGE('Raw Proportions'!CN39:CP39)</f>
        <v>0</v>
      </c>
      <c r="CE39">
        <f>AVERAGE('Raw Proportions'!CO39:CQ39)</f>
        <v>7.8752764139976006E-3</v>
      </c>
      <c r="CF39">
        <f>AVERAGE('Raw Proportions'!CP39:CR39)</f>
        <v>1.7797261614448445E-2</v>
      </c>
      <c r="CG39">
        <f>AVERAGE('Raw Proportions'!CQ39:CS39)</f>
        <v>2.6325212482013804E-2</v>
      </c>
      <c r="CH39">
        <f>AVERAGE('Raw Proportions'!CR39:CT39)</f>
        <v>2.5514744125099714E-2</v>
      </c>
      <c r="CI39">
        <f>AVERAGE('Raw Proportions'!CS39:CU39)</f>
        <v>2.5577346341698694E-2</v>
      </c>
      <c r="CJ39">
        <f>AVERAGE('Raw Proportions'!CT39:CV39)</f>
        <v>2.533123690758125E-2</v>
      </c>
      <c r="CK39">
        <f>AVERAGE('Raw Proportions'!CU39:CW39)</f>
        <v>3.1970624516305952E-2</v>
      </c>
      <c r="CL39">
        <f>AVERAGE('Raw Proportions'!CV39:CX39)</f>
        <v>0.10877938656099095</v>
      </c>
      <c r="CM39">
        <f>AVERAGE('Raw Proportions'!CW39:CY39)</f>
        <v>0.13045373081729372</v>
      </c>
      <c r="CN39">
        <f>AVERAGE('Raw Proportions'!CX39:CZ39)</f>
        <v>0.13308410245603289</v>
      </c>
      <c r="CO39">
        <f>AVERAGE('Raw Proportions'!CY39:DA39)</f>
        <v>5.5855938465921427E-2</v>
      </c>
      <c r="CP39">
        <f>AVERAGE('Raw Proportions'!CZ39:DB39)</f>
        <v>3.5832205542567351E-2</v>
      </c>
      <c r="CQ39">
        <f>AVERAGE('Raw Proportions'!DA39:DC39)</f>
        <v>2.8776017542736985E-2</v>
      </c>
      <c r="CR39">
        <f>AVERAGE('Raw Proportions'!DB39:DD39)</f>
        <v>2.739636364041605E-2</v>
      </c>
      <c r="CS39">
        <f>AVERAGE('Raw Proportions'!DC39:DE39)</f>
        <v>1.7420538081623728E-2</v>
      </c>
      <c r="CT39">
        <f>AVERAGE('Raw Proportions'!DF39:DH39)</f>
        <v>0</v>
      </c>
      <c r="CU39">
        <f>AVERAGE('Raw Proportions'!DG39:DI39)</f>
        <v>0</v>
      </c>
      <c r="CV39">
        <f>AVERAGE('Raw Proportions'!DH39:DJ39)</f>
        <v>0</v>
      </c>
      <c r="CW39">
        <f>AVERAGE('Raw Proportions'!DI39:DK39)</f>
        <v>0</v>
      </c>
      <c r="CX39">
        <f>AVERAGE('Raw Proportions'!DJ39:DL39)</f>
        <v>0</v>
      </c>
      <c r="CY39">
        <f>AVERAGE('Raw Proportions'!DK39:DM39)</f>
        <v>0</v>
      </c>
      <c r="CZ39">
        <f>AVERAGE('Raw Proportions'!DL39:DN39)</f>
        <v>0</v>
      </c>
      <c r="DA39">
        <f>AVERAGE('Raw Proportions'!DM39:DO39)</f>
        <v>0</v>
      </c>
      <c r="DB39">
        <f>AVERAGE('Raw Proportions'!DN39:DP39)</f>
        <v>0</v>
      </c>
      <c r="DC39">
        <f>AVERAGE('Raw Proportions'!DO39:DQ39)</f>
        <v>0</v>
      </c>
      <c r="DD39">
        <f>AVERAGE('Raw Proportions'!DP39:DR39)</f>
        <v>0</v>
      </c>
      <c r="DE39">
        <f>AVERAGE('Raw Proportions'!DQ39:DS39)</f>
        <v>0</v>
      </c>
      <c r="DF39">
        <f>AVERAGE('Raw Proportions'!DR39:DT39)</f>
        <v>0</v>
      </c>
      <c r="DG39">
        <f>AVERAGE('Raw Proportions'!DS39:DU39)</f>
        <v>0</v>
      </c>
      <c r="DH39">
        <f>AVERAGE('Raw Proportions'!DT39:DV39)</f>
        <v>0</v>
      </c>
      <c r="DI39">
        <f>AVERAGE('Raw Proportions'!DU39:DW39)</f>
        <v>0</v>
      </c>
      <c r="DJ39">
        <f>AVERAGE('Raw Proportions'!DX39:DZ39)</f>
        <v>0</v>
      </c>
      <c r="DK39">
        <f>AVERAGE('Raw Proportions'!DY39:EA39)</f>
        <v>0</v>
      </c>
      <c r="DL39">
        <f>AVERAGE('Raw Proportions'!DZ39:EB39)</f>
        <v>0</v>
      </c>
      <c r="DM39">
        <f>AVERAGE('Raw Proportions'!EA39:EC39)</f>
        <v>0</v>
      </c>
      <c r="DN39">
        <f>AVERAGE('Raw Proportions'!EB39:ED39)</f>
        <v>0</v>
      </c>
      <c r="DO39">
        <f>AVERAGE('Raw Proportions'!EC39:EE39)</f>
        <v>0</v>
      </c>
      <c r="DP39">
        <f>AVERAGE('Raw Proportions'!ED39:EF39)</f>
        <v>0</v>
      </c>
      <c r="DQ39">
        <f>AVERAGE('Raw Proportions'!EE39:EG39)</f>
        <v>0</v>
      </c>
      <c r="DR39">
        <f>AVERAGE('Raw Proportions'!EF39:EH39)</f>
        <v>0</v>
      </c>
      <c r="DS39">
        <f>AVERAGE('Raw Proportions'!EG39:EI39)</f>
        <v>0</v>
      </c>
      <c r="DT39">
        <f>AVERAGE('Raw Proportions'!EH39:EJ39)</f>
        <v>0</v>
      </c>
      <c r="DU39">
        <f>AVERAGE('Raw Proportions'!EI39:EK39)</f>
        <v>0</v>
      </c>
      <c r="DV39">
        <f>AVERAGE('Raw Proportions'!EJ39:EL39)</f>
        <v>0</v>
      </c>
      <c r="DW39">
        <f>AVERAGE('Raw Proportions'!EK39:EM39)</f>
        <v>0</v>
      </c>
      <c r="DX39">
        <f>AVERAGE('Raw Proportions'!EL39:EN39)</f>
        <v>0</v>
      </c>
      <c r="DY39">
        <f>AVERAGE('Raw Proportions'!EM39:EO39)</f>
        <v>0</v>
      </c>
      <c r="DZ39">
        <f>AVERAGE('Raw Proportions'!EP39:ER39)</f>
        <v>0</v>
      </c>
      <c r="EA39">
        <f>AVERAGE('Raw Proportions'!EQ39:ES39)</f>
        <v>0</v>
      </c>
      <c r="EB39">
        <f>AVERAGE('Raw Proportions'!ER39:ET39)</f>
        <v>0</v>
      </c>
      <c r="EC39">
        <f>AVERAGE('Raw Proportions'!ES39:EU39)</f>
        <v>0</v>
      </c>
      <c r="ED39">
        <f>AVERAGE('Raw Proportions'!ET39:EV39)</f>
        <v>0</v>
      </c>
      <c r="EE39">
        <f>AVERAGE('Raw Proportions'!EU39:EW39)</f>
        <v>4.304474897491738E-3</v>
      </c>
      <c r="EF39">
        <f>AVERAGE('Raw Proportions'!EV39:EX39)</f>
        <v>8.6740065010237951E-3</v>
      </c>
      <c r="EG39">
        <f>AVERAGE('Raw Proportions'!EW39:EY39)</f>
        <v>1.1939374973300249E-2</v>
      </c>
      <c r="EH39">
        <f>AVERAGE('Raw Proportions'!EX39:EZ39)</f>
        <v>1.4530499617674227E-2</v>
      </c>
      <c r="EI39">
        <f>AVERAGE('Raw Proportions'!EY39:FA39)</f>
        <v>1.213855183819503E-2</v>
      </c>
      <c r="EJ39">
        <f>AVERAGE('Raw Proportions'!EZ39:FB39)</f>
        <v>9.8564888210886242E-3</v>
      </c>
      <c r="EK39">
        <f>AVERAGE('Raw Proportions'!FA39:FC39)</f>
        <v>3.8524622625676509E-3</v>
      </c>
      <c r="EL39">
        <f>AVERAGE('Raw Proportions'!FB39:FD39)</f>
        <v>3.4231814261185523E-3</v>
      </c>
      <c r="EM39">
        <f>AVERAGE('Raw Proportions'!FC39:FE39)</f>
        <v>3.3271757931967317E-3</v>
      </c>
      <c r="EN39">
        <f>AVERAGE('Raw Proportions'!FD39:FF39)</f>
        <v>3.5497220417574208E-3</v>
      </c>
      <c r="EO39">
        <f>AVERAGE('Raw Proportions'!FE39:FG39)</f>
        <v>2.0122834985811544E-3</v>
      </c>
      <c r="EP39">
        <f>AVERAGE('Raw Proportions'!FH39:FJ39)</f>
        <v>0.17912608997574342</v>
      </c>
      <c r="EQ39">
        <f>AVERAGE('Raw Proportions'!FI39:FK39)</f>
        <v>0.23738288547448008</v>
      </c>
      <c r="ER39">
        <f>AVERAGE('Raw Proportions'!FJ39:FL39)</f>
        <v>0.20136706017938413</v>
      </c>
      <c r="ES39">
        <f>AVERAGE('Raw Proportions'!FK39:FM39)</f>
        <v>0.21255714614530175</v>
      </c>
      <c r="ET39">
        <f>AVERAGE('Raw Proportions'!FL39:FN39)</f>
        <v>0.172803340264956</v>
      </c>
      <c r="EU39">
        <f>AVERAGE('Raw Proportions'!FM39:FO39)</f>
        <v>0.163042414644784</v>
      </c>
      <c r="EV39">
        <f>AVERAGE('Raw Proportions'!FN39:FP39)</f>
        <v>0.13212801374390834</v>
      </c>
      <c r="EW39">
        <f>AVERAGE('Raw Proportions'!FO39:FQ39)</f>
        <v>0.13671690165067729</v>
      </c>
      <c r="EX39">
        <f>AVERAGE('Raw Proportions'!FP39:FR39)</f>
        <v>0.13039243300093065</v>
      </c>
      <c r="EY39">
        <f>AVERAGE('Raw Proportions'!FQ39:FS39)</f>
        <v>0.13825147911367106</v>
      </c>
      <c r="EZ39">
        <f>AVERAGE('Raw Proportions'!FR39:FT39)</f>
        <v>0.13794733263748507</v>
      </c>
      <c r="FA39">
        <f>AVERAGE('Raw Proportions'!FS39:FU39)</f>
        <v>0.12073152919197856</v>
      </c>
      <c r="FB39">
        <f>AVERAGE('Raw Proportions'!FT39:FV39)</f>
        <v>0.12058628059179427</v>
      </c>
      <c r="FC39">
        <f>AVERAGE('Raw Proportions'!FU39:FW39)</f>
        <v>9.7977595161575115E-2</v>
      </c>
      <c r="FD39">
        <f>AVERAGE('Raw Proportions'!FV39:FX39)</f>
        <v>8.4905555621146545E-2</v>
      </c>
      <c r="FE39">
        <f>AVERAGE('Raw Proportions'!FW39:FY39)</f>
        <v>5.4903254136571433E-2</v>
      </c>
    </row>
    <row r="40" spans="1:161" x14ac:dyDescent="0.2">
      <c r="A40" t="str">
        <f>'1997_totals_newvars'!A40</f>
        <v>PENNSYLVANIA</v>
      </c>
      <c r="B40">
        <f>AVERAGE('Raw Proportions'!B40:D40)</f>
        <v>9.4063805768436107E-2</v>
      </c>
      <c r="C40">
        <f>AVERAGE('Raw Proportions'!C40:E40)</f>
        <v>8.4783215715304783E-2</v>
      </c>
      <c r="D40">
        <f>AVERAGE('Raw Proportions'!D40:F40)</f>
        <v>9.1436289593554987E-2</v>
      </c>
      <c r="E40">
        <f>AVERAGE('Raw Proportions'!E40:G40)</f>
        <v>0.1068517880176907</v>
      </c>
      <c r="F40">
        <f>AVERAGE('Raw Proportions'!F40:H40)</f>
        <v>9.5334560776130617E-2</v>
      </c>
      <c r="G40">
        <f>AVERAGE('Raw Proportions'!G40:I40)</f>
        <v>8.7687975147607011E-2</v>
      </c>
      <c r="H40">
        <f>AVERAGE('Raw Proportions'!H40:J40)</f>
        <v>8.0205658242404401E-2</v>
      </c>
      <c r="I40">
        <f>AVERAGE('Raw Proportions'!I40:K40)</f>
        <v>7.8078972319062759E-2</v>
      </c>
      <c r="J40">
        <f>AVERAGE('Raw Proportions'!J40:L40)</f>
        <v>8.1998082851236831E-2</v>
      </c>
      <c r="K40">
        <f>AVERAGE('Raw Proportions'!K40:M40)</f>
        <v>8.3461127677182348E-2</v>
      </c>
      <c r="L40">
        <f>AVERAGE('Raw Proportions'!L40:N40)</f>
        <v>7.8196818422687109E-2</v>
      </c>
      <c r="M40">
        <f>AVERAGE('Raw Proportions'!M40:O40)</f>
        <v>7.2128748673871243E-2</v>
      </c>
      <c r="N40">
        <f>AVERAGE('Raw Proportions'!N40:P40)</f>
        <v>6.9529193360316696E-2</v>
      </c>
      <c r="O40">
        <f>AVERAGE('Raw Proportions'!O40:Q40)</f>
        <v>7.4110802170245224E-2</v>
      </c>
      <c r="P40">
        <f>AVERAGE('Raw Proportions'!P40:R40)</f>
        <v>7.6373655278421992E-2</v>
      </c>
      <c r="Q40">
        <f>AVERAGE('Raw Proportions'!Q40:S40)</f>
        <v>7.5516971033082927E-2</v>
      </c>
      <c r="R40">
        <f>AVERAGE('Raw Proportions'!T40:V40)</f>
        <v>0.52386137528440879</v>
      </c>
      <c r="S40">
        <f>AVERAGE('Raw Proportions'!U40:W40)</f>
        <v>0.41671767725391273</v>
      </c>
      <c r="T40">
        <f>AVERAGE('Raw Proportions'!V40:X40)</f>
        <v>0.34899787466232057</v>
      </c>
      <c r="U40">
        <f>AVERAGE('Raw Proportions'!W40:Y40)</f>
        <v>0.3308656462497383</v>
      </c>
      <c r="V40">
        <f>AVERAGE('Raw Proportions'!X40:Z40)</f>
        <v>0.28436388746384761</v>
      </c>
      <c r="W40">
        <f>AVERAGE('Raw Proportions'!Y40:AA40)</f>
        <v>0.27989305956259564</v>
      </c>
      <c r="X40">
        <f>AVERAGE('Raw Proportions'!Z40:AB40)</f>
        <v>0.28143922182072817</v>
      </c>
      <c r="Y40">
        <f>AVERAGE('Raw Proportions'!AA40:AC40)</f>
        <v>0.31494678374524204</v>
      </c>
      <c r="Z40">
        <f>AVERAGE('Raw Proportions'!AB40:AD40)</f>
        <v>0.29522678912690531</v>
      </c>
      <c r="AA40">
        <f>AVERAGE('Raw Proportions'!AC40:AE40)</f>
        <v>0.25785014946071078</v>
      </c>
      <c r="AB40">
        <f>AVERAGE('Raw Proportions'!AD40:AF40)</f>
        <v>0.19689971465033196</v>
      </c>
      <c r="AC40">
        <f>AVERAGE('Raw Proportions'!AE40:AG40)</f>
        <v>0.17986246227898892</v>
      </c>
      <c r="AD40">
        <f>AVERAGE('Raw Proportions'!AF40:AH40)</f>
        <v>0.17123175308290609</v>
      </c>
      <c r="AE40">
        <f>AVERAGE('Raw Proportions'!AG40:AI40)</f>
        <v>0.20337477213843122</v>
      </c>
      <c r="AF40">
        <f>AVERAGE('Raw Proportions'!AH40:AJ40)</f>
        <v>0.23239562273058367</v>
      </c>
      <c r="AG40">
        <f>AVERAGE('Raw Proportions'!AI40:AK40)</f>
        <v>0.2575159942254443</v>
      </c>
      <c r="AH40">
        <f>AVERAGE('Raw Proportions'!AL40:AN40)</f>
        <v>9.2394338455399794E-2</v>
      </c>
      <c r="AI40">
        <f>AVERAGE('Raw Proportions'!AM40:AO40)</f>
        <v>0.11594324797819355</v>
      </c>
      <c r="AJ40">
        <f>AVERAGE('Raw Proportions'!AN40:AP40)</f>
        <v>0.14164250585609425</v>
      </c>
      <c r="AK40">
        <f>AVERAGE('Raw Proportions'!AO40:AQ40)</f>
        <v>0.1217868017096078</v>
      </c>
      <c r="AL40">
        <f>AVERAGE('Raw Proportions'!AP40:AR40)</f>
        <v>0.14141697971154166</v>
      </c>
      <c r="AM40">
        <f>AVERAGE('Raw Proportions'!AQ40:AS40)</f>
        <v>0.16692379374313671</v>
      </c>
      <c r="AN40">
        <f>AVERAGE('Raw Proportions'!AR40:AT40)</f>
        <v>0.18803521791369163</v>
      </c>
      <c r="AO40">
        <f>AVERAGE('Raw Proportions'!AS40:AU40)</f>
        <v>0.20759042679519715</v>
      </c>
      <c r="AP40">
        <f>AVERAGE('Raw Proportions'!AT40:AV40)</f>
        <v>0.25672393506228897</v>
      </c>
      <c r="AQ40">
        <f>AVERAGE('Raw Proportions'!AU40:AW40)</f>
        <v>0.33256345594004516</v>
      </c>
      <c r="AR40">
        <f>AVERAGE('Raw Proportions'!AV40:AX40)</f>
        <v>0.3787758764192713</v>
      </c>
      <c r="AS40">
        <f>AVERAGE('Raw Proportions'!AW40:AY40)</f>
        <v>0.40440352825467452</v>
      </c>
      <c r="AT40">
        <f>AVERAGE('Raw Proportions'!AX40:AZ40)</f>
        <v>0.40520246829464485</v>
      </c>
      <c r="AU40">
        <f>AVERAGE('Raw Proportions'!AY40:BA40)</f>
        <v>0.41188418863233717</v>
      </c>
      <c r="AV40">
        <f>AVERAGE('Raw Proportions'!AZ40:BB40)</f>
        <v>0.39669740756503363</v>
      </c>
      <c r="AW40">
        <f>AVERAGE('Raw Proportions'!BA40:BC40)</f>
        <v>0.38807835594306223</v>
      </c>
      <c r="AX40">
        <f>AVERAGE('Raw Proportions'!BD40:BF40)</f>
        <v>0.22188766071882451</v>
      </c>
      <c r="AY40">
        <f>AVERAGE('Raw Proportions'!BE40:BG40)</f>
        <v>0.24871734188572922</v>
      </c>
      <c r="AZ40">
        <f>AVERAGE('Raw Proportions'!BF40:BH40)</f>
        <v>0.18150427181129239</v>
      </c>
      <c r="BA40">
        <f>AVERAGE('Raw Proportions'!BG40:BI40)</f>
        <v>5.936018240942529E-2</v>
      </c>
      <c r="BB40">
        <f>AVERAGE('Raw Proportions'!BH40:BJ40)</f>
        <v>8.460827875366372E-3</v>
      </c>
      <c r="BC40">
        <f>AVERAGE('Raw Proportions'!BI40:BK40)</f>
        <v>4.5069991807762423E-3</v>
      </c>
      <c r="BD40">
        <f>AVERAGE('Raw Proportions'!BJ40:BL40)</f>
        <v>3.7019415819600429E-3</v>
      </c>
      <c r="BE40">
        <f>AVERAGE('Raw Proportions'!BK40:BM40)</f>
        <v>1.3381367034005186E-3</v>
      </c>
      <c r="BF40">
        <f>AVERAGE('Raw Proportions'!BL40:BN40)</f>
        <v>4.0908149952997901E-4</v>
      </c>
      <c r="BG40">
        <f>AVERAGE('Raw Proportions'!BM40:BO40)</f>
        <v>6.6519925583978444E-5</v>
      </c>
      <c r="BH40">
        <f>AVERAGE('Raw Proportions'!BN40:BP40)</f>
        <v>3.4120046845946984E-4</v>
      </c>
      <c r="BI40">
        <f>AVERAGE('Raw Proportions'!BO40:BQ40)</f>
        <v>2.8566657316058552E-4</v>
      </c>
      <c r="BJ40">
        <f>AVERAGE('Raw Proportions'!BP40:BR40)</f>
        <v>4.1281600732018349E-5</v>
      </c>
      <c r="BK40">
        <f>AVERAGE('Raw Proportions'!BQ40:BS40)</f>
        <v>-1.0313539346588607E-4</v>
      </c>
      <c r="BL40">
        <f>AVERAGE('Raw Proportions'!BR40:BT40)</f>
        <v>-1.0028213897637906E-4</v>
      </c>
      <c r="BM40">
        <f>AVERAGE('Raw Proportions'!BS40:BU40)</f>
        <v>-2.9575301158019865E-5</v>
      </c>
      <c r="BN40">
        <f>AVERAGE('Raw Proportions'!BV40:BX40)</f>
        <v>0</v>
      </c>
      <c r="BO40">
        <f>AVERAGE('Raw Proportions'!BW40:BY40)</f>
        <v>9.0008385384045991E-4</v>
      </c>
      <c r="BP40">
        <f>AVERAGE('Raw Proportions'!BX40:BZ40)</f>
        <v>3.3983149870807513E-3</v>
      </c>
      <c r="BQ40">
        <f>AVERAGE('Raw Proportions'!BY40:CA40)</f>
        <v>1.3999461827861793E-2</v>
      </c>
      <c r="BR40">
        <f>AVERAGE('Raw Proportions'!BZ40:CB40)</f>
        <v>2.7290917352407528E-2</v>
      </c>
      <c r="BS40">
        <f>AVERAGE('Raw Proportions'!CA40:CC40)</f>
        <v>3.5611366853018564E-2</v>
      </c>
      <c r="BT40">
        <f>AVERAGE('Raw Proportions'!CB40:CD40)</f>
        <v>3.2978030304405076E-2</v>
      </c>
      <c r="BU40">
        <f>AVERAGE('Raw Proportions'!CC40:CE40)</f>
        <v>3.0006422665905311E-2</v>
      </c>
      <c r="BV40">
        <f>AVERAGE('Raw Proportions'!CD40:CF40)</f>
        <v>2.7787777379939083E-2</v>
      </c>
      <c r="BW40">
        <f>AVERAGE('Raw Proportions'!CE40:CG40)</f>
        <v>3.8526009703453802E-2</v>
      </c>
      <c r="BX40">
        <f>AVERAGE('Raw Proportions'!CF40:CH40)</f>
        <v>5.0180360283580284E-2</v>
      </c>
      <c r="BY40">
        <f>AVERAGE('Raw Proportions'!CG40:CI40)</f>
        <v>5.3018141008498908E-2</v>
      </c>
      <c r="BZ40">
        <f>AVERAGE('Raw Proportions'!CH40:CJ40)</f>
        <v>5.9130287656774083E-2</v>
      </c>
      <c r="CA40">
        <f>AVERAGE('Raw Proportions'!CI40:CK40)</f>
        <v>5.3472720447343608E-2</v>
      </c>
      <c r="CB40">
        <f>AVERAGE('Raw Proportions'!CJ40:CL40)</f>
        <v>7.7288426206277197E-2</v>
      </c>
      <c r="CC40">
        <f>AVERAGE('Raw Proportions'!CK40:CM40)</f>
        <v>9.2555680222656214E-2</v>
      </c>
      <c r="CD40">
        <f>AVERAGE('Raw Proportions'!CN40:CP40)</f>
        <v>0</v>
      </c>
      <c r="CE40">
        <f>AVERAGE('Raw Proportions'!CO40:CQ40)</f>
        <v>8.883538670060977E-3</v>
      </c>
      <c r="CF40">
        <f>AVERAGE('Raw Proportions'!CP40:CR40)</f>
        <v>0.10759520414987062</v>
      </c>
      <c r="CG40">
        <f>AVERAGE('Raw Proportions'!CQ40:CS40)</f>
        <v>0.18186957923773658</v>
      </c>
      <c r="CH40">
        <f>AVERAGE('Raw Proportions'!CR40:CT40)</f>
        <v>0.24079311614883317</v>
      </c>
      <c r="CI40">
        <f>AVERAGE('Raw Proportions'!CS40:CU40)</f>
        <v>0.22071905351274076</v>
      </c>
      <c r="CJ40">
        <f>AVERAGE('Raw Proportions'!CT40:CV40)</f>
        <v>0.21744048018354126</v>
      </c>
      <c r="CK40">
        <f>AVERAGE('Raw Proportions'!CU40:CW40)</f>
        <v>0.17858987642248927</v>
      </c>
      <c r="CL40">
        <f>AVERAGE('Raw Proportions'!CV40:CX40)</f>
        <v>0.12854313436566842</v>
      </c>
      <c r="CM40">
        <f>AVERAGE('Raw Proportions'!CW40:CY40)</f>
        <v>7.4659992728028798E-2</v>
      </c>
      <c r="CN40">
        <f>AVERAGE('Raw Proportions'!CX40:CZ40)</f>
        <v>6.836188615510963E-2</v>
      </c>
      <c r="CO40">
        <f>AVERAGE('Raw Proportions'!CY40:DA40)</f>
        <v>5.7298854927331722E-2</v>
      </c>
      <c r="CP40">
        <f>AVERAGE('Raw Proportions'!CZ40:DB40)</f>
        <v>5.7962552719168475E-2</v>
      </c>
      <c r="CQ40">
        <f>AVERAGE('Raw Proportions'!DA40:DC40)</f>
        <v>5.2357641906303549E-2</v>
      </c>
      <c r="CR40">
        <f>AVERAGE('Raw Proportions'!DB40:DD40)</f>
        <v>5.2145065283206067E-2</v>
      </c>
      <c r="CS40">
        <f>AVERAGE('Raw Proportions'!DC40:DE40)</f>
        <v>5.0894067035524349E-2</v>
      </c>
      <c r="CT40">
        <f>AVERAGE('Raw Proportions'!DF40:DH40)</f>
        <v>0</v>
      </c>
      <c r="CU40">
        <f>AVERAGE('Raw Proportions'!DG40:DI40)</f>
        <v>3.4199206780109021E-4</v>
      </c>
      <c r="CV40">
        <f>AVERAGE('Raw Proportions'!DH40:DJ40)</f>
        <v>1.4238621936923162E-3</v>
      </c>
      <c r="CW40">
        <f>AVERAGE('Raw Proportions'!DI40:DK40)</f>
        <v>3.2944818091401452E-3</v>
      </c>
      <c r="CX40">
        <f>AVERAGE('Raw Proportions'!DJ40:DL40)</f>
        <v>7.7311753286702705E-3</v>
      </c>
      <c r="CY40">
        <f>AVERAGE('Raw Proportions'!DK40:DM40)</f>
        <v>8.3887727957061963E-3</v>
      </c>
      <c r="CZ40">
        <f>AVERAGE('Raw Proportions'!DL40:DN40)</f>
        <v>8.899503094593102E-3</v>
      </c>
      <c r="DA40">
        <f>AVERAGE('Raw Proportions'!DM40:DO40)</f>
        <v>6.429062363402252E-3</v>
      </c>
      <c r="DB40">
        <f>AVERAGE('Raw Proportions'!DN40:DP40)</f>
        <v>1.3542634558220912E-2</v>
      </c>
      <c r="DC40">
        <f>AVERAGE('Raw Proportions'!DO40:DQ40)</f>
        <v>2.072086961766936E-2</v>
      </c>
      <c r="DD40">
        <f>AVERAGE('Raw Proportions'!DP40:DR40)</f>
        <v>3.6970979790301672E-2</v>
      </c>
      <c r="DE40">
        <f>AVERAGE('Raw Proportions'!DQ40:DS40)</f>
        <v>3.8916699625020611E-2</v>
      </c>
      <c r="DF40">
        <f>AVERAGE('Raw Proportions'!DR40:DT40)</f>
        <v>4.278293139457983E-2</v>
      </c>
      <c r="DG40">
        <f>AVERAGE('Raw Proportions'!DS40:DU40)</f>
        <v>2.8008261076919696E-2</v>
      </c>
      <c r="DH40">
        <f>AVERAGE('Raw Proportions'!DT40:DV40)</f>
        <v>2.1303599437058885E-2</v>
      </c>
      <c r="DI40">
        <f>AVERAGE('Raw Proportions'!DU40:DW40)</f>
        <v>1.1962914480661771E-2</v>
      </c>
      <c r="DJ40">
        <f>AVERAGE('Raw Proportions'!DX40:DZ40)</f>
        <v>1.7745516004576727E-2</v>
      </c>
      <c r="DK40">
        <f>AVERAGE('Raw Proportions'!DY40:EA40)</f>
        <v>3.0377229247873259E-2</v>
      </c>
      <c r="DL40">
        <f>AVERAGE('Raw Proportions'!DZ40:EB40)</f>
        <v>2.1445861657618529E-2</v>
      </c>
      <c r="DM40">
        <f>AVERAGE('Raw Proportions'!EA40:EC40)</f>
        <v>3.0554234067642533E-2</v>
      </c>
      <c r="DN40">
        <f>AVERAGE('Raw Proportions'!EB40:ED40)</f>
        <v>2.5989354588777453E-2</v>
      </c>
      <c r="DO40">
        <f>AVERAGE('Raw Proportions'!EC40:EE40)</f>
        <v>1.7175206174455459E-2</v>
      </c>
      <c r="DP40">
        <f>AVERAGE('Raw Proportions'!ED40:EF40)</f>
        <v>1.5393084935930959E-2</v>
      </c>
      <c r="DQ40">
        <f>AVERAGE('Raw Proportions'!EE40:EG40)</f>
        <v>1.189856345067229E-2</v>
      </c>
      <c r="DR40">
        <f>AVERAGE('Raw Proportions'!EF40:EH40)</f>
        <v>2.129023887357594E-2</v>
      </c>
      <c r="DS40">
        <f>AVERAGE('Raw Proportions'!EG40:EI40)</f>
        <v>2.4464222724527727E-2</v>
      </c>
      <c r="DT40">
        <f>AVERAGE('Raw Proportions'!EH40:EJ40)</f>
        <v>2.6697844023865522E-2</v>
      </c>
      <c r="DU40">
        <f>AVERAGE('Raw Proportions'!EI40:EK40)</f>
        <v>2.8370503697498956E-2</v>
      </c>
      <c r="DV40">
        <f>AVERAGE('Raw Proportions'!EJ40:EL40)</f>
        <v>2.698851867858339E-2</v>
      </c>
      <c r="DW40">
        <f>AVERAGE('Raw Proportions'!EK40:EM40)</f>
        <v>2.9683782712122159E-2</v>
      </c>
      <c r="DX40">
        <f>AVERAGE('Raw Proportions'!EL40:EN40)</f>
        <v>2.8521370920838261E-2</v>
      </c>
      <c r="DY40">
        <f>AVERAGE('Raw Proportions'!EM40:EO40)</f>
        <v>2.9155588846339137E-2</v>
      </c>
      <c r="DZ40">
        <f>AVERAGE('Raw Proportions'!EP40:ER40)</f>
        <v>0</v>
      </c>
      <c r="EA40">
        <f>AVERAGE('Raw Proportions'!EQ40:ES40)</f>
        <v>0</v>
      </c>
      <c r="EB40">
        <f>AVERAGE('Raw Proportions'!ER40:ET40)</f>
        <v>0</v>
      </c>
      <c r="EC40">
        <f>AVERAGE('Raw Proportions'!ES40:EU40)</f>
        <v>0</v>
      </c>
      <c r="ED40">
        <f>AVERAGE('Raw Proportions'!ET40:EV40)</f>
        <v>0</v>
      </c>
      <c r="EE40">
        <f>AVERAGE('Raw Proportions'!EU40:EW40)</f>
        <v>0</v>
      </c>
      <c r="EF40">
        <f>AVERAGE('Raw Proportions'!EV40:EX40)</f>
        <v>0</v>
      </c>
      <c r="EG40">
        <f>AVERAGE('Raw Proportions'!EW40:EY40)</f>
        <v>0</v>
      </c>
      <c r="EH40">
        <f>AVERAGE('Raw Proportions'!EX40:EZ40)</f>
        <v>0</v>
      </c>
      <c r="EI40">
        <f>AVERAGE('Raw Proportions'!EY40:FA40)</f>
        <v>0</v>
      </c>
      <c r="EJ40">
        <f>AVERAGE('Raw Proportions'!EZ40:FB40)</f>
        <v>0</v>
      </c>
      <c r="EK40">
        <f>AVERAGE('Raw Proportions'!FA40:FC40)</f>
        <v>0</v>
      </c>
      <c r="EL40">
        <f>AVERAGE('Raw Proportions'!FB40:FD40)</f>
        <v>0</v>
      </c>
      <c r="EM40">
        <f>AVERAGE('Raw Proportions'!FC40:FE40)</f>
        <v>0</v>
      </c>
      <c r="EN40">
        <f>AVERAGE('Raw Proportions'!FD40:FF40)</f>
        <v>0</v>
      </c>
      <c r="EO40">
        <f>AVERAGE('Raw Proportions'!FE40:FG40)</f>
        <v>0</v>
      </c>
      <c r="EP40">
        <f>AVERAGE('Raw Proportions'!FH40:FJ40)</f>
        <v>5.0047303768354118E-2</v>
      </c>
      <c r="EQ40">
        <f>AVERAGE('Raw Proportions'!FI40:FK40)</f>
        <v>9.3335673327283916E-2</v>
      </c>
      <c r="ER40">
        <f>AVERAGE('Raw Proportions'!FJ40:FL40)</f>
        <v>0.10255581508847555</v>
      </c>
      <c r="ES40">
        <f>AVERAGE('Raw Proportions'!FK40:FM40)</f>
        <v>0.15141782467115686</v>
      </c>
      <c r="ET40">
        <f>AVERAGE('Raw Proportions'!FL40:FN40)</f>
        <v>0.16861918075442536</v>
      </c>
      <c r="EU40">
        <f>AVERAGE('Raw Proportions'!FM40:FO40)</f>
        <v>0.1790937730299634</v>
      </c>
      <c r="EV40">
        <f>AVERAGE('Raw Proportions'!FN40:FP40)</f>
        <v>0.17190686192274532</v>
      </c>
      <c r="EW40">
        <f>AVERAGE('Raw Proportions'!FO40:FQ40)</f>
        <v>0.1711217555346283</v>
      </c>
      <c r="EX40">
        <f>AVERAGE('Raw Proportions'!FP40:FR40)</f>
        <v>0.17447832628263457</v>
      </c>
      <c r="EY40">
        <f>AVERAGE('Raw Proportions'!FQ40:FS40)</f>
        <v>0.16768765222279805</v>
      </c>
      <c r="EZ40">
        <f>AVERAGE('Raw Proportions'!FR40:FT40)</f>
        <v>0.16357531978639309</v>
      </c>
      <c r="FA40">
        <f>AVERAGE('Raw Proportions'!FS40:FU40)</f>
        <v>0.16571539496095464</v>
      </c>
      <c r="FB40">
        <f>AVERAGE('Raw Proportions'!FT40:FV40)</f>
        <v>0.16713101321229459</v>
      </c>
      <c r="FC40">
        <f>AVERAGE('Raw Proportions'!FU40:FW40)</f>
        <v>0.14721096630976327</v>
      </c>
      <c r="FD40">
        <f>AVERAGE('Raw Proportions'!FV40:FX40)</f>
        <v>0.11537513471755663</v>
      </c>
      <c r="FE40">
        <f>AVERAGE('Raw Proportions'!FW40:FY40)</f>
        <v>9.4350003514387049E-2</v>
      </c>
    </row>
    <row r="41" spans="1:161" x14ac:dyDescent="0.2">
      <c r="A41" t="str">
        <f>'1997_totals_newvars'!A41</f>
        <v>RHODE ISLAND</v>
      </c>
      <c r="B41">
        <f>AVERAGE('Raw Proportions'!B41:D41)</f>
        <v>0.11875014411780654</v>
      </c>
      <c r="C41">
        <f>AVERAGE('Raw Proportions'!C41:E41)</f>
        <v>9.8883880149508732E-2</v>
      </c>
      <c r="D41">
        <f>AVERAGE('Raw Proportions'!D41:F41)</f>
        <v>8.2675133804785403E-2</v>
      </c>
      <c r="E41">
        <f>AVERAGE('Raw Proportions'!E41:G41)</f>
        <v>7.5836274475108892E-2</v>
      </c>
      <c r="F41">
        <f>AVERAGE('Raw Proportions'!F41:H41)</f>
        <v>8.1362114344424696E-2</v>
      </c>
      <c r="G41">
        <f>AVERAGE('Raw Proportions'!G41:I41)</f>
        <v>8.1208572972780904E-2</v>
      </c>
      <c r="H41">
        <f>AVERAGE('Raw Proportions'!H41:J41)</f>
        <v>8.2445485132466204E-2</v>
      </c>
      <c r="I41">
        <f>AVERAGE('Raw Proportions'!I41:K41)</f>
        <v>8.2387573639028308E-2</v>
      </c>
      <c r="J41">
        <f>AVERAGE('Raw Proportions'!J41:L41)</f>
        <v>8.6138940010948836E-2</v>
      </c>
      <c r="K41">
        <f>AVERAGE('Raw Proportions'!K41:M41)</f>
        <v>9.9434136473031842E-2</v>
      </c>
      <c r="L41">
        <f>AVERAGE('Raw Proportions'!L41:N41)</f>
        <v>0.10527933534192158</v>
      </c>
      <c r="M41">
        <f>AVERAGE('Raw Proportions'!M41:O41)</f>
        <v>0.10080368861695782</v>
      </c>
      <c r="N41">
        <f>AVERAGE('Raw Proportions'!N41:P41)</f>
        <v>8.8870229313931307E-2</v>
      </c>
      <c r="O41">
        <f>AVERAGE('Raw Proportions'!O41:Q41)</f>
        <v>8.1045853978551907E-2</v>
      </c>
      <c r="P41">
        <f>AVERAGE('Raw Proportions'!P41:R41)</f>
        <v>8.3439046393079197E-2</v>
      </c>
      <c r="Q41">
        <f>AVERAGE('Raw Proportions'!Q41:S41)</f>
        <v>7.5486014994599948E-2</v>
      </c>
      <c r="R41">
        <f>AVERAGE('Raw Proportions'!T41:V41)</f>
        <v>0.709700280670161</v>
      </c>
      <c r="S41">
        <f>AVERAGE('Raw Proportions'!U41:W41)</f>
        <v>0.64773708183559053</v>
      </c>
      <c r="T41">
        <f>AVERAGE('Raw Proportions'!V41:X41)</f>
        <v>0.58910344508445089</v>
      </c>
      <c r="U41">
        <f>AVERAGE('Raw Proportions'!W41:Y41)</f>
        <v>0.54530683936435331</v>
      </c>
      <c r="V41">
        <f>AVERAGE('Raw Proportions'!X41:Z41)</f>
        <v>0.51128937966011956</v>
      </c>
      <c r="W41">
        <f>AVERAGE('Raw Proportions'!Y41:AA41)</f>
        <v>0.48596480117439445</v>
      </c>
      <c r="X41">
        <f>AVERAGE('Raw Proportions'!Z41:AB41)</f>
        <v>0.45131758093092311</v>
      </c>
      <c r="Y41">
        <f>AVERAGE('Raw Proportions'!AA41:AC41)</f>
        <v>0.41911683036875552</v>
      </c>
      <c r="Z41">
        <f>AVERAGE('Raw Proportions'!AB41:AD41)</f>
        <v>0.37604725443340142</v>
      </c>
      <c r="AA41">
        <f>AVERAGE('Raw Proportions'!AC41:AE41)</f>
        <v>0.34718581454218445</v>
      </c>
      <c r="AB41">
        <f>AVERAGE('Raw Proportions'!AD41:AF41)</f>
        <v>0.33844884080259341</v>
      </c>
      <c r="AC41">
        <f>AVERAGE('Raw Proportions'!AE41:AG41)</f>
        <v>0.3079405362703011</v>
      </c>
      <c r="AD41">
        <f>AVERAGE('Raw Proportions'!AF41:AH41)</f>
        <v>0.27641087666919334</v>
      </c>
      <c r="AE41">
        <f>AVERAGE('Raw Proportions'!AG41:AI41)</f>
        <v>0.23221261469203699</v>
      </c>
      <c r="AF41">
        <f>AVERAGE('Raw Proportions'!AH41:AJ41)</f>
        <v>0.22621739956159415</v>
      </c>
      <c r="AG41">
        <f>AVERAGE('Raw Proportions'!AI41:AK41)</f>
        <v>0.19563814657555287</v>
      </c>
      <c r="AH41">
        <f>AVERAGE('Raw Proportions'!AL41:AN41)</f>
        <v>9.1138327731802984E-2</v>
      </c>
      <c r="AI41">
        <f>AVERAGE('Raw Proportions'!AM41:AO41)</f>
        <v>0.12524593147143301</v>
      </c>
      <c r="AJ41">
        <f>AVERAGE('Raw Proportions'!AN41:AP41)</f>
        <v>0.16546982304192601</v>
      </c>
      <c r="AK41">
        <f>AVERAGE('Raw Proportions'!AO41:AQ41)</f>
        <v>0.1726994325518284</v>
      </c>
      <c r="AL41">
        <f>AVERAGE('Raw Proportions'!AP41:AR41)</f>
        <v>0.20047037310128979</v>
      </c>
      <c r="AM41">
        <f>AVERAGE('Raw Proportions'!AQ41:AS41)</f>
        <v>0.22600573950819691</v>
      </c>
      <c r="AN41">
        <f>AVERAGE('Raw Proportions'!AR41:AT41)</f>
        <v>0.2800600092212312</v>
      </c>
      <c r="AO41">
        <f>AVERAGE('Raw Proportions'!AS41:AU41)</f>
        <v>0.30328407520740663</v>
      </c>
      <c r="AP41">
        <f>AVERAGE('Raw Proportions'!AT41:AV41)</f>
        <v>0.29726461365684037</v>
      </c>
      <c r="AQ41">
        <f>AVERAGE('Raw Proportions'!AU41:AW41)</f>
        <v>0.25474024835565673</v>
      </c>
      <c r="AR41">
        <f>AVERAGE('Raw Proportions'!AV41:AX41)</f>
        <v>0.20531178176381923</v>
      </c>
      <c r="AS41">
        <f>AVERAGE('Raw Proportions'!AW41:AY41)</f>
        <v>0.15899313377468835</v>
      </c>
      <c r="AT41">
        <f>AVERAGE('Raw Proportions'!AX41:AZ41)</f>
        <v>0.14059857015420482</v>
      </c>
      <c r="AU41">
        <f>AVERAGE('Raw Proportions'!AY41:BA41)</f>
        <v>0.13455701072704973</v>
      </c>
      <c r="AV41">
        <f>AVERAGE('Raw Proportions'!AZ41:BB41)</f>
        <v>0.14187193636687756</v>
      </c>
      <c r="AW41">
        <f>AVERAGE('Raw Proportions'!BA41:BC41)</f>
        <v>0.13559132048651534</v>
      </c>
      <c r="AX41">
        <f>AVERAGE('Raw Proportions'!BD41:BF41)</f>
        <v>4.370915308775903E-2</v>
      </c>
      <c r="AY41">
        <f>AVERAGE('Raw Proportions'!BE41:BG41)</f>
        <v>7.4306467996436587E-2</v>
      </c>
      <c r="AZ41">
        <f>AVERAGE('Raw Proportions'!BF41:BH41)</f>
        <v>0.10169979832581932</v>
      </c>
      <c r="BA41">
        <f>AVERAGE('Raw Proportions'!BG41:BI41)</f>
        <v>0.14148973565924994</v>
      </c>
      <c r="BB41">
        <f>AVERAGE('Raw Proportions'!BH41:BJ41)</f>
        <v>0.14846328579133514</v>
      </c>
      <c r="BC41">
        <f>AVERAGE('Raw Proportions'!BI41:BK41)</f>
        <v>0.14913243935584364</v>
      </c>
      <c r="BD41">
        <f>AVERAGE('Raw Proportions'!BJ41:BL41)</f>
        <v>0.13427513712008374</v>
      </c>
      <c r="BE41">
        <f>AVERAGE('Raw Proportions'!BK41:BM41)</f>
        <v>0.14091158028093118</v>
      </c>
      <c r="BF41">
        <f>AVERAGE('Raw Proportions'!BL41:BN41)</f>
        <v>0.1665353894582485</v>
      </c>
      <c r="BG41">
        <f>AVERAGE('Raw Proportions'!BM41:BO41)</f>
        <v>0.19245203109165157</v>
      </c>
      <c r="BH41">
        <f>AVERAGE('Raw Proportions'!BN41:BP41)</f>
        <v>0.20000731566269156</v>
      </c>
      <c r="BI41">
        <f>AVERAGE('Raw Proportions'!BO41:BQ41)</f>
        <v>0.26115694250233323</v>
      </c>
      <c r="BJ41">
        <f>AVERAGE('Raw Proportions'!BP41:BR41)</f>
        <v>0.30414500432675151</v>
      </c>
      <c r="BK41">
        <f>AVERAGE('Raw Proportions'!BQ41:BS41)</f>
        <v>0.36419552442776842</v>
      </c>
      <c r="BL41">
        <f>AVERAGE('Raw Proportions'!BR41:BT41)</f>
        <v>0.36007707298954905</v>
      </c>
      <c r="BM41">
        <f>AVERAGE('Raw Proportions'!BS41:BU41)</f>
        <v>0.41036421191263334</v>
      </c>
      <c r="BN41">
        <f>AVERAGE('Raw Proportions'!BV41:BX41)</f>
        <v>0</v>
      </c>
      <c r="BO41">
        <f>AVERAGE('Raw Proportions'!BW41:BY41)</f>
        <v>0</v>
      </c>
      <c r="BP41">
        <f>AVERAGE('Raw Proportions'!BX41:BZ41)</f>
        <v>0</v>
      </c>
      <c r="BQ41">
        <f>AVERAGE('Raw Proportions'!BY41:CA41)</f>
        <v>0</v>
      </c>
      <c r="BR41">
        <f>AVERAGE('Raw Proportions'!BZ41:CB41)</f>
        <v>0</v>
      </c>
      <c r="BS41">
        <f>AVERAGE('Raw Proportions'!CA41:CC41)</f>
        <v>0</v>
      </c>
      <c r="BT41">
        <f>AVERAGE('Raw Proportions'!CB41:CD41)</f>
        <v>0</v>
      </c>
      <c r="BU41">
        <f>AVERAGE('Raw Proportions'!CC41:CE41)</f>
        <v>0</v>
      </c>
      <c r="BV41">
        <f>AVERAGE('Raw Proportions'!CD41:CF41)</f>
        <v>0</v>
      </c>
      <c r="BW41">
        <f>AVERAGE('Raw Proportions'!CE41:CG41)</f>
        <v>0</v>
      </c>
      <c r="BX41">
        <f>AVERAGE('Raw Proportions'!CF41:CH41)</f>
        <v>0</v>
      </c>
      <c r="BY41">
        <f>AVERAGE('Raw Proportions'!CG41:CI41)</f>
        <v>0</v>
      </c>
      <c r="BZ41">
        <f>AVERAGE('Raw Proportions'!CH41:CJ41)</f>
        <v>0</v>
      </c>
      <c r="CA41">
        <f>AVERAGE('Raw Proportions'!CI41:CK41)</f>
        <v>0</v>
      </c>
      <c r="CB41">
        <f>AVERAGE('Raw Proportions'!CJ41:CL41)</f>
        <v>0</v>
      </c>
      <c r="CC41">
        <f>AVERAGE('Raw Proportions'!CK41:CM41)</f>
        <v>0</v>
      </c>
      <c r="CD41">
        <f>AVERAGE('Raw Proportions'!CN41:CP41)</f>
        <v>0</v>
      </c>
      <c r="CE41">
        <f>AVERAGE('Raw Proportions'!CO41:CQ41)</f>
        <v>0</v>
      </c>
      <c r="CF41">
        <f>AVERAGE('Raw Proportions'!CP41:CR41)</f>
        <v>0</v>
      </c>
      <c r="CG41">
        <f>AVERAGE('Raw Proportions'!CQ41:CS41)</f>
        <v>0</v>
      </c>
      <c r="CH41">
        <f>AVERAGE('Raw Proportions'!CR41:CT41)</f>
        <v>0</v>
      </c>
      <c r="CI41">
        <f>AVERAGE('Raw Proportions'!CS41:CU41)</f>
        <v>0</v>
      </c>
      <c r="CJ41">
        <f>AVERAGE('Raw Proportions'!CT41:CV41)</f>
        <v>0</v>
      </c>
      <c r="CK41">
        <f>AVERAGE('Raw Proportions'!CU41:CW41)</f>
        <v>0</v>
      </c>
      <c r="CL41">
        <f>AVERAGE('Raw Proportions'!CV41:CX41)</f>
        <v>0</v>
      </c>
      <c r="CM41">
        <f>AVERAGE('Raw Proportions'!CW41:CY41)</f>
        <v>0</v>
      </c>
      <c r="CN41">
        <f>AVERAGE('Raw Proportions'!CX41:CZ41)</f>
        <v>0</v>
      </c>
      <c r="CO41">
        <f>AVERAGE('Raw Proportions'!CY41:DA41)</f>
        <v>0</v>
      </c>
      <c r="CP41">
        <f>AVERAGE('Raw Proportions'!CZ41:DB41)</f>
        <v>1.6850877023708995E-3</v>
      </c>
      <c r="CQ41">
        <f>AVERAGE('Raw Proportions'!DA41:DC41)</f>
        <v>1.6850877023708995E-3</v>
      </c>
      <c r="CR41">
        <f>AVERAGE('Raw Proportions'!DB41:DD41)</f>
        <v>1.6850877023708995E-3</v>
      </c>
      <c r="CS41">
        <f>AVERAGE('Raw Proportions'!DC41:DE41)</f>
        <v>0</v>
      </c>
      <c r="CT41">
        <f>AVERAGE('Raw Proportions'!DF41:DH41)</f>
        <v>0</v>
      </c>
      <c r="CU41">
        <f>AVERAGE('Raw Proportions'!DG41:DI41)</f>
        <v>0</v>
      </c>
      <c r="CV41">
        <f>AVERAGE('Raw Proportions'!DH41:DJ41)</f>
        <v>0</v>
      </c>
      <c r="CW41">
        <f>AVERAGE('Raw Proportions'!DI41:DK41)</f>
        <v>0</v>
      </c>
      <c r="CX41">
        <f>AVERAGE('Raw Proportions'!DJ41:DL41)</f>
        <v>0</v>
      </c>
      <c r="CY41">
        <f>AVERAGE('Raw Proportions'!DK41:DM41)</f>
        <v>0</v>
      </c>
      <c r="CZ41">
        <f>AVERAGE('Raw Proportions'!DL41:DN41)</f>
        <v>0</v>
      </c>
      <c r="DA41">
        <f>AVERAGE('Raw Proportions'!DM41:DO41)</f>
        <v>0</v>
      </c>
      <c r="DB41">
        <f>AVERAGE('Raw Proportions'!DN41:DP41)</f>
        <v>0</v>
      </c>
      <c r="DC41">
        <f>AVERAGE('Raw Proportions'!DO41:DQ41)</f>
        <v>0</v>
      </c>
      <c r="DD41">
        <f>AVERAGE('Raw Proportions'!DP41:DR41)</f>
        <v>0</v>
      </c>
      <c r="DE41">
        <f>AVERAGE('Raw Proportions'!DQ41:DS41)</f>
        <v>0</v>
      </c>
      <c r="DF41">
        <f>AVERAGE('Raw Proportions'!DR41:DT41)</f>
        <v>0</v>
      </c>
      <c r="DG41">
        <f>AVERAGE('Raw Proportions'!DS41:DU41)</f>
        <v>0</v>
      </c>
      <c r="DH41">
        <f>AVERAGE('Raw Proportions'!DT41:DV41)</f>
        <v>0</v>
      </c>
      <c r="DI41">
        <f>AVERAGE('Raw Proportions'!DU41:DW41)</f>
        <v>0</v>
      </c>
      <c r="DJ41">
        <f>AVERAGE('Raw Proportions'!DX41:DZ41)</f>
        <v>4.0219159257412545E-3</v>
      </c>
      <c r="DK41">
        <f>AVERAGE('Raw Proportions'!DY41:EA41)</f>
        <v>1.0730628099957326E-2</v>
      </c>
      <c r="DL41">
        <f>AVERAGE('Raw Proportions'!DZ41:EB41)</f>
        <v>1.0730628099957326E-2</v>
      </c>
      <c r="DM41">
        <f>AVERAGE('Raw Proportions'!EA41:EC41)</f>
        <v>7.9831980876511055E-3</v>
      </c>
      <c r="DN41">
        <f>AVERAGE('Raw Proportions'!EB41:ED41)</f>
        <v>1.2744859134350332E-3</v>
      </c>
      <c r="DO41">
        <f>AVERAGE('Raw Proportions'!EC41:EE41)</f>
        <v>2.0590492202381401E-3</v>
      </c>
      <c r="DP41">
        <f>AVERAGE('Raw Proportions'!ED41:EF41)</f>
        <v>2.7708605839388278E-3</v>
      </c>
      <c r="DQ41">
        <f>AVERAGE('Raw Proportions'!EE41:EG41)</f>
        <v>1.1345437591815555E-2</v>
      </c>
      <c r="DR41">
        <f>AVERAGE('Raw Proportions'!EF41:EH41)</f>
        <v>2.5347683092577955E-2</v>
      </c>
      <c r="DS41">
        <f>AVERAGE('Raw Proportions'!EG41:EI41)</f>
        <v>4.1422790214416381E-2</v>
      </c>
      <c r="DT41">
        <f>AVERAGE('Raw Proportions'!EH41:EJ41)</f>
        <v>5.4742793933581391E-2</v>
      </c>
      <c r="DU41">
        <f>AVERAGE('Raw Proportions'!EI41:EK41)</f>
        <v>5.3165576605974596E-2</v>
      </c>
      <c r="DV41">
        <f>AVERAGE('Raw Proportions'!EJ41:EL41)</f>
        <v>5.0923861319286674E-2</v>
      </c>
      <c r="DW41">
        <f>AVERAGE('Raw Proportions'!EK41:EM41)</f>
        <v>4.7019814367685354E-2</v>
      </c>
      <c r="DX41">
        <f>AVERAGE('Raw Proportions'!EL41:EN41)</f>
        <v>5.0512821929729113E-2</v>
      </c>
      <c r="DY41">
        <f>AVERAGE('Raw Proportions'!EM41:EO41)</f>
        <v>5.1843028230483229E-2</v>
      </c>
      <c r="DZ41">
        <f>AVERAGE('Raw Proportions'!EP41:ER41)</f>
        <v>0</v>
      </c>
      <c r="EA41">
        <f>AVERAGE('Raw Proportions'!EQ41:ES41)</f>
        <v>0</v>
      </c>
      <c r="EB41">
        <f>AVERAGE('Raw Proportions'!ER41:ET41)</f>
        <v>0</v>
      </c>
      <c r="EC41">
        <f>AVERAGE('Raw Proportions'!ES41:EU41)</f>
        <v>0</v>
      </c>
      <c r="ED41">
        <f>AVERAGE('Raw Proportions'!ET41:EV41)</f>
        <v>0</v>
      </c>
      <c r="EE41">
        <f>AVERAGE('Raw Proportions'!EU41:EW41)</f>
        <v>0</v>
      </c>
      <c r="EF41">
        <f>AVERAGE('Raw Proportions'!EV41:EX41)</f>
        <v>0</v>
      </c>
      <c r="EG41">
        <f>AVERAGE('Raw Proportions'!EW41:EY41)</f>
        <v>0</v>
      </c>
      <c r="EH41">
        <f>AVERAGE('Raw Proportions'!EX41:EZ41)</f>
        <v>7.2316727044864611E-3</v>
      </c>
      <c r="EI41">
        <f>AVERAGE('Raw Proportions'!EY41:FA41)</f>
        <v>1.823895545048836E-2</v>
      </c>
      <c r="EJ41">
        <f>AVERAGE('Raw Proportions'!EZ41:FB41)</f>
        <v>3.0018423564755536E-2</v>
      </c>
      <c r="EK41">
        <f>AVERAGE('Raw Proportions'!FA41:FC41)</f>
        <v>4.4099427180902463E-2</v>
      </c>
      <c r="EL41">
        <f>AVERAGE('Raw Proportions'!FB41:FD41)</f>
        <v>5.4381622732349921E-2</v>
      </c>
      <c r="EM41">
        <f>AVERAGE('Raw Proportions'!FC41:FE41)</f>
        <v>6.3398482594056907E-2</v>
      </c>
      <c r="EN41">
        <f>AVERAGE('Raw Proportions'!FD41:FF41)</f>
        <v>5.9019196394523604E-2</v>
      </c>
      <c r="EO41">
        <f>AVERAGE('Raw Proportions'!FE41:FG41)</f>
        <v>5.5820454018040901E-2</v>
      </c>
      <c r="EP41">
        <f>AVERAGE('Raw Proportions'!FH41:FJ41)</f>
        <v>3.2680178466729229E-2</v>
      </c>
      <c r="EQ41">
        <f>AVERAGE('Raw Proportions'!FI41:FK41)</f>
        <v>4.309601044707382E-2</v>
      </c>
      <c r="ER41">
        <f>AVERAGE('Raw Proportions'!FJ41:FL41)</f>
        <v>5.0321171643061102E-2</v>
      </c>
      <c r="ES41">
        <f>AVERAGE('Raw Proportions'!FK41:FM41)</f>
        <v>5.6684519861808398E-2</v>
      </c>
      <c r="ET41">
        <f>AVERAGE('Raw Proportions'!FL41:FN41)</f>
        <v>5.7140361189395805E-2</v>
      </c>
      <c r="EU41">
        <f>AVERAGE('Raw Proportions'!FM41:FO41)</f>
        <v>5.5629397768545939E-2</v>
      </c>
      <c r="EV41">
        <f>AVERAGE('Raw Proportions'!FN41:FP41)</f>
        <v>4.9130927011356941E-2</v>
      </c>
      <c r="EW41">
        <f>AVERAGE('Raw Proportions'!FO41:FQ41)</f>
        <v>4.2954502912062847E-2</v>
      </c>
      <c r="EX41">
        <f>AVERAGE('Raw Proportions'!FP41:FR41)</f>
        <v>4.1434446643496499E-2</v>
      </c>
      <c r="EY41">
        <f>AVERAGE('Raw Proportions'!FQ41:FS41)</f>
        <v>4.6526023872570689E-2</v>
      </c>
      <c r="EZ41">
        <f>AVERAGE('Raw Proportions'!FR41:FT41)</f>
        <v>6.6191508930637355E-2</v>
      </c>
      <c r="FA41">
        <f>AVERAGE('Raw Proportions'!FS41:FU41)</f>
        <v>7.3840695048842456E-2</v>
      </c>
      <c r="FB41">
        <f>AVERAGE('Raw Proportions'!FT41:FV41)</f>
        <v>8.2984747781911491E-2</v>
      </c>
      <c r="FC41">
        <f>AVERAGE('Raw Proportions'!FU41:FW41)</f>
        <v>7.5885611510479747E-2</v>
      </c>
      <c r="FD41">
        <f>AVERAGE('Raw Proportions'!FV41:FX41)</f>
        <v>7.7177438662276457E-2</v>
      </c>
      <c r="FE41">
        <f>AVERAGE('Raw Proportions'!FW41:FY41)</f>
        <v>7.5256823782174367E-2</v>
      </c>
    </row>
    <row r="42" spans="1:161" x14ac:dyDescent="0.2">
      <c r="A42" t="str">
        <f>'1997_totals_newvars'!A42</f>
        <v>SOUTH CAROLINA</v>
      </c>
      <c r="B42">
        <f>AVERAGE('Raw Proportions'!B42:D42)</f>
        <v>0.12630966021191184</v>
      </c>
      <c r="C42">
        <f>AVERAGE('Raw Proportions'!C42:E42)</f>
        <v>0.13748723725829026</v>
      </c>
      <c r="D42">
        <f>AVERAGE('Raw Proportions'!D42:F42)</f>
        <v>0.15255855646382124</v>
      </c>
      <c r="E42">
        <f>AVERAGE('Raw Proportions'!E42:G42)</f>
        <v>0.12553506924430333</v>
      </c>
      <c r="F42">
        <f>AVERAGE('Raw Proportions'!F42:H42)</f>
        <v>0.10254531670853217</v>
      </c>
      <c r="G42">
        <f>AVERAGE('Raw Proportions'!G42:I42)</f>
        <v>0.10270642482804852</v>
      </c>
      <c r="H42">
        <f>AVERAGE('Raw Proportions'!H42:J42)</f>
        <v>9.9048166958688885E-2</v>
      </c>
      <c r="I42">
        <f>AVERAGE('Raw Proportions'!I42:K42)</f>
        <v>8.6311427074541883E-2</v>
      </c>
      <c r="J42">
        <f>AVERAGE('Raw Proportions'!J42:L42)</f>
        <v>7.2310975222406967E-2</v>
      </c>
      <c r="K42">
        <f>AVERAGE('Raw Proportions'!K42:M42)</f>
        <v>5.9802487188330068E-2</v>
      </c>
      <c r="L42">
        <f>AVERAGE('Raw Proportions'!L42:N42)</f>
        <v>7.0035335513097416E-2</v>
      </c>
      <c r="M42">
        <f>AVERAGE('Raw Proportions'!M42:O42)</f>
        <v>6.558747662940223E-2</v>
      </c>
      <c r="N42">
        <f>AVERAGE('Raw Proportions'!N42:P42)</f>
        <v>7.0474441331668969E-2</v>
      </c>
      <c r="O42">
        <f>AVERAGE('Raw Proportions'!O42:Q42)</f>
        <v>7.3235469102383668E-2</v>
      </c>
      <c r="P42">
        <f>AVERAGE('Raw Proportions'!P42:R42)</f>
        <v>7.8304428879233182E-2</v>
      </c>
      <c r="Q42">
        <f>AVERAGE('Raw Proportions'!Q42:S42)</f>
        <v>8.0499619254694954E-2</v>
      </c>
      <c r="R42">
        <f>AVERAGE('Raw Proportions'!T42:V42)</f>
        <v>1.7551762138505669</v>
      </c>
      <c r="S42">
        <f>AVERAGE('Raw Proportions'!U42:W42)</f>
        <v>1.7043507545327836</v>
      </c>
      <c r="T42">
        <f>AVERAGE('Raw Proportions'!V42:X42)</f>
        <v>0.29472122714684679</v>
      </c>
      <c r="U42">
        <f>AVERAGE('Raw Proportions'!W42:Y42)</f>
        <v>0.27357394474744418</v>
      </c>
      <c r="V42">
        <f>AVERAGE('Raw Proportions'!X42:Z42)</f>
        <v>0.26414576222906944</v>
      </c>
      <c r="W42">
        <f>AVERAGE('Raw Proportions'!Y42:AA42)</f>
        <v>0.34174645605585813</v>
      </c>
      <c r="X42">
        <f>AVERAGE('Raw Proportions'!Z42:AB42)</f>
        <v>0.3581359176595531</v>
      </c>
      <c r="Y42">
        <f>AVERAGE('Raw Proportions'!AA42:AC42)</f>
        <v>0.33613389473117378</v>
      </c>
      <c r="Z42">
        <f>AVERAGE('Raw Proportions'!AB42:AD42)</f>
        <v>0.24826211984327184</v>
      </c>
      <c r="AA42">
        <f>AVERAGE('Raw Proportions'!AC42:AE42)</f>
        <v>0.21664723315772885</v>
      </c>
      <c r="AB42">
        <f>AVERAGE('Raw Proportions'!AD42:AF42)</f>
        <v>0.20500787470898763</v>
      </c>
      <c r="AC42">
        <f>AVERAGE('Raw Proportions'!AE42:AG42)</f>
        <v>0.22165082439273168</v>
      </c>
      <c r="AD42">
        <f>AVERAGE('Raw Proportions'!AF42:AH42)</f>
        <v>0.20829483391496925</v>
      </c>
      <c r="AE42">
        <f>AVERAGE('Raw Proportions'!AG42:AI42)</f>
        <v>0.20776590383974483</v>
      </c>
      <c r="AF42">
        <f>AVERAGE('Raw Proportions'!AH42:AJ42)</f>
        <v>0.17341187167576036</v>
      </c>
      <c r="AG42">
        <f>AVERAGE('Raw Proportions'!AI42:AK42)</f>
        <v>0.14778162642421336</v>
      </c>
      <c r="AH42">
        <f>AVERAGE('Raw Proportions'!AL42:AN42)</f>
        <v>-0.65647621150974667</v>
      </c>
      <c r="AI42">
        <f>AVERAGE('Raw Proportions'!AM42:AO42)</f>
        <v>-0.65542005310370921</v>
      </c>
      <c r="AJ42">
        <f>AVERAGE('Raw Proportions'!AN42:AP42)</f>
        <v>4.7133994589121132E-2</v>
      </c>
      <c r="AK42">
        <f>AVERAGE('Raw Proportions'!AO42:AQ42)</f>
        <v>3.7391176062237276E-2</v>
      </c>
      <c r="AL42">
        <f>AVERAGE('Raw Proportions'!AP42:AR42)</f>
        <v>3.7410130632213691E-2</v>
      </c>
      <c r="AM42">
        <f>AVERAGE('Raw Proportions'!AQ42:AS42)</f>
        <v>5.8304082185116519E-2</v>
      </c>
      <c r="AN42">
        <f>AVERAGE('Raw Proportions'!AR42:AT42)</f>
        <v>5.2922614424696569E-2</v>
      </c>
      <c r="AO42">
        <f>AVERAGE('Raw Proportions'!AS42:AU42)</f>
        <v>5.0111881186978152E-2</v>
      </c>
      <c r="AP42">
        <f>AVERAGE('Raw Proportions'!AT42:AV42)</f>
        <v>2.4981451622973171E-2</v>
      </c>
      <c r="AQ42">
        <f>AVERAGE('Raw Proportions'!AU42:AW42)</f>
        <v>2.5330476473177582E-2</v>
      </c>
      <c r="AR42">
        <f>AVERAGE('Raw Proportions'!AV42:AX42)</f>
        <v>2.373716095736465E-2</v>
      </c>
      <c r="AS42">
        <f>AVERAGE('Raw Proportions'!AW42:AY42)</f>
        <v>2.2510975336087494E-2</v>
      </c>
      <c r="AT42">
        <f>AVERAGE('Raw Proportions'!AX42:AZ42)</f>
        <v>3.6199608929663805E-2</v>
      </c>
      <c r="AU42">
        <f>AVERAGE('Raw Proportions'!AY42:BA42)</f>
        <v>3.8190483947131572E-2</v>
      </c>
      <c r="AV42">
        <f>AVERAGE('Raw Proportions'!AZ42:BB42)</f>
        <v>3.6536594439502253E-2</v>
      </c>
      <c r="AW42">
        <f>AVERAGE('Raw Proportions'!BA42:BC42)</f>
        <v>2.0104498510097091E-2</v>
      </c>
      <c r="AX42">
        <f>AVERAGE('Raw Proportions'!BD42:BF42)</f>
        <v>0.55015539184869533</v>
      </c>
      <c r="AY42">
        <f>AVERAGE('Raw Proportions'!BE42:BG42)</f>
        <v>0.5415327328414502</v>
      </c>
      <c r="AZ42">
        <f>AVERAGE('Raw Proportions'!BF42:BH42)</f>
        <v>0.13905986004127893</v>
      </c>
      <c r="BA42">
        <f>AVERAGE('Raw Proportions'!BG42:BI42)</f>
        <v>0.14253058180946801</v>
      </c>
      <c r="BB42">
        <f>AVERAGE('Raw Proportions'!BH42:BJ42)</f>
        <v>0.14400928762034626</v>
      </c>
      <c r="BC42">
        <f>AVERAGE('Raw Proportions'!BI42:BK42)</f>
        <v>0.24281046901583361</v>
      </c>
      <c r="BD42">
        <f>AVERAGE('Raw Proportions'!BJ42:BL42)</f>
        <v>0.26534735094934486</v>
      </c>
      <c r="BE42">
        <f>AVERAGE('Raw Proportions'!BK42:BM42)</f>
        <v>0.39009000690641643</v>
      </c>
      <c r="BF42">
        <f>AVERAGE('Raw Proportions'!BL42:BN42)</f>
        <v>0.44659736394902499</v>
      </c>
      <c r="BG42">
        <f>AVERAGE('Raw Proportions'!BM42:BO42)</f>
        <v>0.5467820960257157</v>
      </c>
      <c r="BH42">
        <f>AVERAGE('Raw Proportions'!BN42:BP42)</f>
        <v>0.52295164496668123</v>
      </c>
      <c r="BI42">
        <f>AVERAGE('Raw Proportions'!BO42:BQ42)</f>
        <v>0.49120304195584463</v>
      </c>
      <c r="BJ42">
        <f>AVERAGE('Raw Proportions'!BP42:BR42)</f>
        <v>0.52141015481921948</v>
      </c>
      <c r="BK42">
        <f>AVERAGE('Raw Proportions'!BQ42:BS42)</f>
        <v>0.55055099781465444</v>
      </c>
      <c r="BL42">
        <f>AVERAGE('Raw Proportions'!BR42:BT42)</f>
        <v>0.6036017877688834</v>
      </c>
      <c r="BM42">
        <f>AVERAGE('Raw Proportions'!BS42:BU42)</f>
        <v>0.64965947210937636</v>
      </c>
      <c r="BN42">
        <f>AVERAGE('Raw Proportions'!BV42:BX42)</f>
        <v>0</v>
      </c>
      <c r="BO42">
        <f>AVERAGE('Raw Proportions'!BW42:BY42)</f>
        <v>1.0169911680741004E-2</v>
      </c>
      <c r="BP42">
        <f>AVERAGE('Raw Proportions'!BX42:BZ42)</f>
        <v>3.1625125022796748E-2</v>
      </c>
      <c r="BQ42">
        <f>AVERAGE('Raw Proportions'!BY42:CA42)</f>
        <v>4.0290418942728091E-2</v>
      </c>
      <c r="BR42">
        <f>AVERAGE('Raw Proportions'!BZ42:CB42)</f>
        <v>3.6308010298188677E-2</v>
      </c>
      <c r="BS42">
        <f>AVERAGE('Raw Proportions'!CA42:CC42)</f>
        <v>1.9063080087127687E-2</v>
      </c>
      <c r="BT42">
        <f>AVERAGE('Raw Proportions'!CB42:CD42)</f>
        <v>1.9525205615271126E-2</v>
      </c>
      <c r="BU42">
        <f>AVERAGE('Raw Proportions'!CC42:CE42)</f>
        <v>1.9234617738713312E-2</v>
      </c>
      <c r="BV42">
        <f>AVERAGE('Raw Proportions'!CD42:CF42)</f>
        <v>2.0959383600431761E-2</v>
      </c>
      <c r="BW42">
        <f>AVERAGE('Raw Proportions'!CE42:CG42)</f>
        <v>1.7910687895610667E-2</v>
      </c>
      <c r="BX42">
        <f>AVERAGE('Raw Proportions'!CF42:CH42)</f>
        <v>1.7303337540746033E-2</v>
      </c>
      <c r="BY42">
        <f>AVERAGE('Raw Proportions'!CG42:CI42)</f>
        <v>1.516012626083362E-2</v>
      </c>
      <c r="BZ42">
        <f>AVERAGE('Raw Proportions'!CH42:CJ42)</f>
        <v>9.3005273421901662E-3</v>
      </c>
      <c r="CA42">
        <f>AVERAGE('Raw Proportions'!CI42:CK42)</f>
        <v>9.4511273290614692E-3</v>
      </c>
      <c r="CB42">
        <f>AVERAGE('Raw Proportions'!CJ42:CL42)</f>
        <v>1.2438795678957448E-2</v>
      </c>
      <c r="CC42">
        <f>AVERAGE('Raw Proportions'!CK42:CM42)</f>
        <v>1.2233872713652708E-2</v>
      </c>
      <c r="CD42">
        <f>AVERAGE('Raw Proportions'!CN42:CP42)</f>
        <v>0</v>
      </c>
      <c r="CE42">
        <f>AVERAGE('Raw Proportions'!CO42:CQ42)</f>
        <v>0</v>
      </c>
      <c r="CF42">
        <f>AVERAGE('Raw Proportions'!CP42:CR42)</f>
        <v>0</v>
      </c>
      <c r="CG42">
        <f>AVERAGE('Raw Proportions'!CQ42:CS42)</f>
        <v>0</v>
      </c>
      <c r="CH42">
        <f>AVERAGE('Raw Proportions'!CR42:CT42)</f>
        <v>0</v>
      </c>
      <c r="CI42">
        <f>AVERAGE('Raw Proportions'!CS42:CU42)</f>
        <v>0</v>
      </c>
      <c r="CJ42">
        <f>AVERAGE('Raw Proportions'!CT42:CV42)</f>
        <v>0</v>
      </c>
      <c r="CK42">
        <f>AVERAGE('Raw Proportions'!CU42:CW42)</f>
        <v>0</v>
      </c>
      <c r="CL42">
        <f>AVERAGE('Raw Proportions'!CV42:CX42)</f>
        <v>0</v>
      </c>
      <c r="CM42">
        <f>AVERAGE('Raw Proportions'!CW42:CY42)</f>
        <v>0</v>
      </c>
      <c r="CN42">
        <f>AVERAGE('Raw Proportions'!CX42:CZ42)</f>
        <v>0</v>
      </c>
      <c r="CO42">
        <f>AVERAGE('Raw Proportions'!CY42:DA42)</f>
        <v>0</v>
      </c>
      <c r="CP42">
        <f>AVERAGE('Raw Proportions'!CZ42:DB42)</f>
        <v>0</v>
      </c>
      <c r="CQ42">
        <f>AVERAGE('Raw Proportions'!DA42:DC42)</f>
        <v>0</v>
      </c>
      <c r="CR42">
        <f>AVERAGE('Raw Proportions'!DB42:DD42)</f>
        <v>0</v>
      </c>
      <c r="CS42">
        <f>AVERAGE('Raw Proportions'!DC42:DE42)</f>
        <v>0</v>
      </c>
      <c r="CT42">
        <f>AVERAGE('Raw Proportions'!DF42:DH42)</f>
        <v>0</v>
      </c>
      <c r="CU42">
        <f>AVERAGE('Raw Proportions'!DG42:DI42)</f>
        <v>0</v>
      </c>
      <c r="CV42">
        <f>AVERAGE('Raw Proportions'!DH42:DJ42)</f>
        <v>0</v>
      </c>
      <c r="CW42">
        <f>AVERAGE('Raw Proportions'!DI42:DK42)</f>
        <v>0</v>
      </c>
      <c r="CX42">
        <f>AVERAGE('Raw Proportions'!DJ42:DL42)</f>
        <v>0</v>
      </c>
      <c r="CY42">
        <f>AVERAGE('Raw Proportions'!DK42:DM42)</f>
        <v>0</v>
      </c>
      <c r="CZ42">
        <f>AVERAGE('Raw Proportions'!DL42:DN42)</f>
        <v>0</v>
      </c>
      <c r="DA42">
        <f>AVERAGE('Raw Proportions'!DM42:DO42)</f>
        <v>0</v>
      </c>
      <c r="DB42">
        <f>AVERAGE('Raw Proportions'!DN42:DP42)</f>
        <v>0</v>
      </c>
      <c r="DC42">
        <f>AVERAGE('Raw Proportions'!DO42:DQ42)</f>
        <v>0</v>
      </c>
      <c r="DD42">
        <f>AVERAGE('Raw Proportions'!DP42:DR42)</f>
        <v>0</v>
      </c>
      <c r="DE42">
        <f>AVERAGE('Raw Proportions'!DQ42:DS42)</f>
        <v>0</v>
      </c>
      <c r="DF42">
        <f>AVERAGE('Raw Proportions'!DR42:DT42)</f>
        <v>0</v>
      </c>
      <c r="DG42">
        <f>AVERAGE('Raw Proportions'!DS42:DU42)</f>
        <v>0</v>
      </c>
      <c r="DH42">
        <f>AVERAGE('Raw Proportions'!DT42:DV42)</f>
        <v>0</v>
      </c>
      <c r="DI42">
        <f>AVERAGE('Raw Proportions'!DU42:DW42)</f>
        <v>0</v>
      </c>
      <c r="DJ42">
        <f>AVERAGE('Raw Proportions'!DX42:DZ42)</f>
        <v>-2.1079558354717295E-2</v>
      </c>
      <c r="DK42">
        <f>AVERAGE('Raw Proportions'!DY42:EA42)</f>
        <v>-2.0894656908950218E-2</v>
      </c>
      <c r="DL42">
        <f>AVERAGE('Raw Proportions'!DZ42:EB42)</f>
        <v>7.7984450446682008E-2</v>
      </c>
      <c r="DM42">
        <f>AVERAGE('Raw Proportions'!EA42:EC42)</f>
        <v>7.1160181574641088E-2</v>
      </c>
      <c r="DN42">
        <f>AVERAGE('Raw Proportions'!EB42:ED42)</f>
        <v>5.817001963142792E-2</v>
      </c>
      <c r="DO42">
        <f>AVERAGE('Raw Proportions'!EC42:EE42)</f>
        <v>3.4222435307622263E-2</v>
      </c>
      <c r="DP42">
        <f>AVERAGE('Raw Proportions'!ED42:EF42)</f>
        <v>3.7864588878824247E-2</v>
      </c>
      <c r="DQ42">
        <f>AVERAGE('Raw Proportions'!EE42:EG42)</f>
        <v>4.8009161452762204E-2</v>
      </c>
      <c r="DR42">
        <f>AVERAGE('Raw Proportions'!EF42:EH42)</f>
        <v>5.4941146617005159E-2</v>
      </c>
      <c r="DS42">
        <f>AVERAGE('Raw Proportions'!EG42:EI42)</f>
        <v>3.7896943673376905E-2</v>
      </c>
      <c r="DT42">
        <f>AVERAGE('Raw Proportions'!EH42:EJ42)</f>
        <v>2.3463155308937431E-2</v>
      </c>
      <c r="DU42">
        <f>AVERAGE('Raw Proportions'!EI42:EK42)</f>
        <v>1.6531170144694476E-2</v>
      </c>
      <c r="DV42">
        <f>AVERAGE('Raw Proportions'!EJ42:EL42)</f>
        <v>7.0270341281298936E-3</v>
      </c>
      <c r="DW42">
        <f>AVERAGE('Raw Proportions'!EK42:EM42)</f>
        <v>0</v>
      </c>
      <c r="DX42">
        <f>AVERAGE('Raw Proportions'!EL42:EN42)</f>
        <v>0</v>
      </c>
      <c r="DY42">
        <f>AVERAGE('Raw Proportions'!EM42:EO42)</f>
        <v>0</v>
      </c>
      <c r="DZ42">
        <f>AVERAGE('Raw Proportions'!EP42:ER42)</f>
        <v>0</v>
      </c>
      <c r="EA42">
        <f>AVERAGE('Raw Proportions'!EQ42:ES42)</f>
        <v>0</v>
      </c>
      <c r="EB42">
        <f>AVERAGE('Raw Proportions'!ER42:ET42)</f>
        <v>0</v>
      </c>
      <c r="EC42">
        <f>AVERAGE('Raw Proportions'!ES42:EU42)</f>
        <v>0</v>
      </c>
      <c r="ED42">
        <f>AVERAGE('Raw Proportions'!ET42:EV42)</f>
        <v>0</v>
      </c>
      <c r="EE42">
        <f>AVERAGE('Raw Proportions'!EU42:EW42)</f>
        <v>0</v>
      </c>
      <c r="EF42">
        <f>AVERAGE('Raw Proportions'!EV42:EX42)</f>
        <v>0</v>
      </c>
      <c r="EG42">
        <f>AVERAGE('Raw Proportions'!EW42:EY42)</f>
        <v>0</v>
      </c>
      <c r="EH42">
        <f>AVERAGE('Raw Proportions'!EX42:EZ42)</f>
        <v>0</v>
      </c>
      <c r="EI42">
        <f>AVERAGE('Raw Proportions'!EY42:FA42)</f>
        <v>0</v>
      </c>
      <c r="EJ42">
        <f>AVERAGE('Raw Proportions'!EZ42:FB42)</f>
        <v>0</v>
      </c>
      <c r="EK42">
        <f>AVERAGE('Raw Proportions'!FA42:FC42)</f>
        <v>0</v>
      </c>
      <c r="EL42">
        <f>AVERAGE('Raw Proportions'!FB42:FD42)</f>
        <v>0</v>
      </c>
      <c r="EM42">
        <f>AVERAGE('Raw Proportions'!FC42:FE42)</f>
        <v>0</v>
      </c>
      <c r="EN42">
        <f>AVERAGE('Raw Proportions'!FD42:FF42)</f>
        <v>0</v>
      </c>
      <c r="EO42">
        <f>AVERAGE('Raw Proportions'!FE42:FG42)</f>
        <v>0</v>
      </c>
      <c r="EP42">
        <f>AVERAGE('Raw Proportions'!FH42:FJ42)</f>
        <v>-0.75408549604670994</v>
      </c>
      <c r="EQ42">
        <f>AVERAGE('Raw Proportions'!FI42:FK42)</f>
        <v>-0.71722592630060544</v>
      </c>
      <c r="ER42">
        <f>AVERAGE('Raw Proportions'!FJ42:FL42)</f>
        <v>0.25691678628945319</v>
      </c>
      <c r="ES42">
        <f>AVERAGE('Raw Proportions'!FK42:FM42)</f>
        <v>0.30951862761917809</v>
      </c>
      <c r="ET42">
        <f>AVERAGE('Raw Proportions'!FL42:FN42)</f>
        <v>0.35741147288022185</v>
      </c>
      <c r="EU42">
        <f>AVERAGE('Raw Proportions'!FM42:FO42)</f>
        <v>0.20114705252039322</v>
      </c>
      <c r="EV42">
        <f>AVERAGE('Raw Proportions'!FN42:FP42)</f>
        <v>0.16715615551362117</v>
      </c>
      <c r="EW42">
        <f>AVERAGE('Raw Proportions'!FO42:FQ42)</f>
        <v>7.0109010909414238E-2</v>
      </c>
      <c r="EX42">
        <f>AVERAGE('Raw Proportions'!FP42:FR42)</f>
        <v>0.1319475591448861</v>
      </c>
      <c r="EY42">
        <f>AVERAGE('Raw Proportions'!FQ42:FS42)</f>
        <v>9.5630075586060181E-2</v>
      </c>
      <c r="EZ42">
        <f>AVERAGE('Raw Proportions'!FR42:FT42)</f>
        <v>0.1375014910041856</v>
      </c>
      <c r="FA42">
        <f>AVERAGE('Raw Proportions'!FS42:FU42)</f>
        <v>0.16735638528040583</v>
      </c>
      <c r="FB42">
        <f>AVERAGE('Raw Proportions'!FT42:FV42)</f>
        <v>0.14729339953415846</v>
      </c>
      <c r="FC42">
        <f>AVERAGE('Raw Proportions'!FU42:FW42)</f>
        <v>0.12080601796702396</v>
      </c>
      <c r="FD42">
        <f>AVERAGE('Raw Proportions'!FV42:FX42)</f>
        <v>9.5706521557663196E-2</v>
      </c>
      <c r="FE42">
        <f>AVERAGE('Raw Proportions'!FW42:FY42)</f>
        <v>8.9720910987965405E-2</v>
      </c>
    </row>
    <row r="43" spans="1:161" x14ac:dyDescent="0.2">
      <c r="A43" t="str">
        <f>'1997_totals_newvars'!A43</f>
        <v>SOUTH DAKOTA</v>
      </c>
      <c r="B43">
        <f>AVERAGE('Raw Proportions'!B43:D43)</f>
        <v>0.13117260639185468</v>
      </c>
      <c r="C43">
        <f>AVERAGE('Raw Proportions'!C43:E43)</f>
        <v>0.10368958581677028</v>
      </c>
      <c r="D43">
        <f>AVERAGE('Raw Proportions'!D43:F43)</f>
        <v>0.10567479198237512</v>
      </c>
      <c r="E43">
        <f>AVERAGE('Raw Proportions'!E43:G43)</f>
        <v>9.85519578686328E-2</v>
      </c>
      <c r="F43">
        <f>AVERAGE('Raw Proportions'!F43:H43)</f>
        <v>0.10125005111426306</v>
      </c>
      <c r="G43">
        <f>AVERAGE('Raw Proportions'!G43:I43)</f>
        <v>9.6702640881058025E-2</v>
      </c>
      <c r="H43">
        <f>AVERAGE('Raw Proportions'!H43:J43)</f>
        <v>9.2492514206137244E-2</v>
      </c>
      <c r="I43">
        <f>AVERAGE('Raw Proportions'!I43:K43)</f>
        <v>8.3707035937903629E-2</v>
      </c>
      <c r="J43">
        <f>AVERAGE('Raw Proportions'!J43:L43)</f>
        <v>8.5028830755287221E-2</v>
      </c>
      <c r="K43">
        <f>AVERAGE('Raw Proportions'!K43:M43)</f>
        <v>8.1327000320350257E-2</v>
      </c>
      <c r="L43">
        <f>AVERAGE('Raw Proportions'!L43:N43)</f>
        <v>9.5472746326960511E-2</v>
      </c>
      <c r="M43">
        <f>AVERAGE('Raw Proportions'!M43:O43)</f>
        <v>8.9352279007104185E-2</v>
      </c>
      <c r="N43">
        <f>AVERAGE('Raw Proportions'!N43:P43)</f>
        <v>9.1709120045247602E-2</v>
      </c>
      <c r="O43">
        <f>AVERAGE('Raw Proportions'!O43:Q43)</f>
        <v>8.0048734614115949E-2</v>
      </c>
      <c r="P43">
        <f>AVERAGE('Raw Proportions'!P43:R43)</f>
        <v>8.9812096270169131E-2</v>
      </c>
      <c r="Q43">
        <f>AVERAGE('Raw Proportions'!Q43:S43)</f>
        <v>9.706454704648583E-2</v>
      </c>
      <c r="R43">
        <f>AVERAGE('Raw Proportions'!T43:V43)</f>
        <v>0.51885400451990049</v>
      </c>
      <c r="S43">
        <f>AVERAGE('Raw Proportions'!U43:W43)</f>
        <v>0.43722781059554761</v>
      </c>
      <c r="T43">
        <f>AVERAGE('Raw Proportions'!V43:X43)</f>
        <v>0.37793565537712315</v>
      </c>
      <c r="U43">
        <f>AVERAGE('Raw Proportions'!W43:Y43)</f>
        <v>0.37555931883571908</v>
      </c>
      <c r="V43">
        <f>AVERAGE('Raw Proportions'!X43:Z43)</f>
        <v>0.3756738091011726</v>
      </c>
      <c r="W43">
        <f>AVERAGE('Raw Proportions'!Y43:AA43)</f>
        <v>0.37744198280774444</v>
      </c>
      <c r="X43">
        <f>AVERAGE('Raw Proportions'!Z43:AB43)</f>
        <v>0.36114538799956808</v>
      </c>
      <c r="Y43">
        <f>AVERAGE('Raw Proportions'!AA43:AC43)</f>
        <v>0.37005922330775637</v>
      </c>
      <c r="Z43">
        <f>AVERAGE('Raw Proportions'!AB43:AD43)</f>
        <v>0.38582688050257691</v>
      </c>
      <c r="AA43">
        <f>AVERAGE('Raw Proportions'!AC43:AE43)</f>
        <v>0.40556606383074589</v>
      </c>
      <c r="AB43">
        <f>AVERAGE('Raw Proportions'!AD43:AF43)</f>
        <v>0.43812585563802764</v>
      </c>
      <c r="AC43">
        <f>AVERAGE('Raw Proportions'!AE43:AG43)</f>
        <v>0.44228949999250949</v>
      </c>
      <c r="AD43">
        <f>AVERAGE('Raw Proportions'!AF43:AH43)</f>
        <v>0.4543000330055027</v>
      </c>
      <c r="AE43">
        <f>AVERAGE('Raw Proportions'!AG43:AI43)</f>
        <v>0.45132894312541522</v>
      </c>
      <c r="AF43">
        <f>AVERAGE('Raw Proportions'!AH43:AJ43)</f>
        <v>0.46343684161102278</v>
      </c>
      <c r="AG43">
        <f>AVERAGE('Raw Proportions'!AI43:AK43)</f>
        <v>0.51657154552301243</v>
      </c>
      <c r="AH43">
        <f>AVERAGE('Raw Proportions'!AL43:AN43)</f>
        <v>4.8764927693103331E-2</v>
      </c>
      <c r="AI43">
        <f>AVERAGE('Raw Proportions'!AM43:AO43)</f>
        <v>0.10163379446935618</v>
      </c>
      <c r="AJ43">
        <f>AVERAGE('Raw Proportions'!AN43:AP43)</f>
        <v>0.15131961983471207</v>
      </c>
      <c r="AK43">
        <f>AVERAGE('Raw Proportions'!AO43:AQ43)</f>
        <v>0.15553530497566828</v>
      </c>
      <c r="AL43">
        <f>AVERAGE('Raw Proportions'!AP43:AR43)</f>
        <v>0.12148228589576994</v>
      </c>
      <c r="AM43">
        <f>AVERAGE('Raw Proportions'!AQ43:AS43)</f>
        <v>7.0134403955877764E-2</v>
      </c>
      <c r="AN43">
        <f>AVERAGE('Raw Proportions'!AR43:AT43)</f>
        <v>4.4172861792038776E-2</v>
      </c>
      <c r="AO43">
        <f>AVERAGE('Raw Proportions'!AS43:AU43)</f>
        <v>2.5424777758406684E-2</v>
      </c>
      <c r="AP43">
        <f>AVERAGE('Raw Proportions'!AT43:AV43)</f>
        <v>2.5553485635368633E-2</v>
      </c>
      <c r="AQ43">
        <f>AVERAGE('Raw Proportions'!AU43:AW43)</f>
        <v>2.6061774435973128E-2</v>
      </c>
      <c r="AR43">
        <f>AVERAGE('Raw Proportions'!AV43:AX43)</f>
        <v>2.7035817471080803E-2</v>
      </c>
      <c r="AS43">
        <f>AVERAGE('Raw Proportions'!AW43:AY43)</f>
        <v>6.3609841321864535E-2</v>
      </c>
      <c r="AT43">
        <f>AVERAGE('Raw Proportions'!AX43:AZ43)</f>
        <v>6.2942784923739642E-2</v>
      </c>
      <c r="AU43">
        <f>AVERAGE('Raw Proportions'!AY43:BA43)</f>
        <v>6.2428533747711151E-2</v>
      </c>
      <c r="AV43">
        <f>AVERAGE('Raw Proportions'!AZ43:BB43)</f>
        <v>2.6841951804848493E-2</v>
      </c>
      <c r="AW43">
        <f>AVERAGE('Raw Proportions'!BA43:BC43)</f>
        <v>-2.6594732757429448E-2</v>
      </c>
      <c r="AX43">
        <f>AVERAGE('Raw Proportions'!BD43:BF43)</f>
        <v>0.12717530843922867</v>
      </c>
      <c r="AY43">
        <f>AVERAGE('Raw Proportions'!BE43:BG43)</f>
        <v>1.0138492314810982E-2</v>
      </c>
      <c r="AZ43">
        <f>AVERAGE('Raw Proportions'!BF43:BH43)</f>
        <v>-3.8465383674240947E-2</v>
      </c>
      <c r="BA43">
        <f>AVERAGE('Raw Proportions'!BG43:BI43)</f>
        <v>-5.837284502632617E-2</v>
      </c>
      <c r="BB43">
        <f>AVERAGE('Raw Proportions'!BH43:BJ43)</f>
        <v>2.8151403291526846E-2</v>
      </c>
      <c r="BC43">
        <f>AVERAGE('Raw Proportions'!BI43:BK43)</f>
        <v>3.1638825767946542E-2</v>
      </c>
      <c r="BD43">
        <f>AVERAGE('Raw Proportions'!BJ43:BL43)</f>
        <v>3.2864235881285821E-2</v>
      </c>
      <c r="BE43">
        <f>AVERAGE('Raw Proportions'!BK43:BM43)</f>
        <v>3.9601745605723548E-2</v>
      </c>
      <c r="BF43">
        <f>AVERAGE('Raw Proportions'!BL43:BN43)</f>
        <v>4.1508015040426359E-2</v>
      </c>
      <c r="BG43">
        <f>AVERAGE('Raw Proportions'!BM43:BO43)</f>
        <v>4.4398404566061221E-2</v>
      </c>
      <c r="BH43">
        <f>AVERAGE('Raw Proportions'!BN43:BP43)</f>
        <v>3.3004459314633049E-2</v>
      </c>
      <c r="BI43">
        <f>AVERAGE('Raw Proportions'!BO43:BQ43)</f>
        <v>3.1972937466810923E-2</v>
      </c>
      <c r="BJ43">
        <f>AVERAGE('Raw Proportions'!BP43:BR43)</f>
        <v>2.6000525725810908E-2</v>
      </c>
      <c r="BK43">
        <f>AVERAGE('Raw Proportions'!BQ43:BS43)</f>
        <v>2.9127841589640175E-2</v>
      </c>
      <c r="BL43">
        <f>AVERAGE('Raw Proportions'!BR43:BT43)</f>
        <v>2.8530837332250664E-2</v>
      </c>
      <c r="BM43">
        <f>AVERAGE('Raw Proportions'!BS43:BU43)</f>
        <v>3.188867027550852E-2</v>
      </c>
      <c r="BN43">
        <f>AVERAGE('Raw Proportions'!BV43:BX43)</f>
        <v>0</v>
      </c>
      <c r="BO43">
        <f>AVERAGE('Raw Proportions'!BW43:BY43)</f>
        <v>2.4366184397345263E-3</v>
      </c>
      <c r="BP43">
        <f>AVERAGE('Raw Proportions'!BX43:BZ43)</f>
        <v>8.4413156156214475E-3</v>
      </c>
      <c r="BQ43">
        <f>AVERAGE('Raw Proportions'!BY43:CA43)</f>
        <v>1.7625512729830515E-2</v>
      </c>
      <c r="BR43">
        <f>AVERAGE('Raw Proportions'!BZ43:CB43)</f>
        <v>1.7429651176143413E-2</v>
      </c>
      <c r="BS43">
        <f>AVERAGE('Raw Proportions'!CA43:CC43)</f>
        <v>1.6954761892659584E-2</v>
      </c>
      <c r="BT43">
        <f>AVERAGE('Raw Proportions'!CB43:CD43)</f>
        <v>1.3573733761598247E-2</v>
      </c>
      <c r="BU43">
        <f>AVERAGE('Raw Proportions'!CC43:CE43)</f>
        <v>1.1332976875550821E-2</v>
      </c>
      <c r="BV43">
        <f>AVERAGE('Raw Proportions'!CD43:CF43)</f>
        <v>5.8031689831477343E-3</v>
      </c>
      <c r="BW43">
        <f>AVERAGE('Raw Proportions'!CE43:CG43)</f>
        <v>0</v>
      </c>
      <c r="BX43">
        <f>AVERAGE('Raw Proportions'!CF43:CH43)</f>
        <v>0</v>
      </c>
      <c r="BY43">
        <f>AVERAGE('Raw Proportions'!CG43:CI43)</f>
        <v>0</v>
      </c>
      <c r="BZ43">
        <f>AVERAGE('Raw Proportions'!CH43:CJ43)</f>
        <v>0</v>
      </c>
      <c r="CA43">
        <f>AVERAGE('Raw Proportions'!CI43:CK43)</f>
        <v>0</v>
      </c>
      <c r="CB43">
        <f>AVERAGE('Raw Proportions'!CJ43:CL43)</f>
        <v>0</v>
      </c>
      <c r="CC43">
        <f>AVERAGE('Raw Proportions'!CK43:CM43)</f>
        <v>0</v>
      </c>
      <c r="CD43">
        <f>AVERAGE('Raw Proportions'!CN43:CP43)</f>
        <v>0</v>
      </c>
      <c r="CE43">
        <f>AVERAGE('Raw Proportions'!CO43:CQ43)</f>
        <v>0.12287111561497854</v>
      </c>
      <c r="CF43">
        <f>AVERAGE('Raw Proportions'!CP43:CR43)</f>
        <v>0.1658597111786046</v>
      </c>
      <c r="CG43">
        <f>AVERAGE('Raw Proportions'!CQ43:CS43)</f>
        <v>0.20776727623805932</v>
      </c>
      <c r="CH43">
        <f>AVERAGE('Raw Proportions'!CR43:CT43)</f>
        <v>0.16189424676901032</v>
      </c>
      <c r="CI43">
        <f>AVERAGE('Raw Proportions'!CS43:CU43)</f>
        <v>0.22051368259497175</v>
      </c>
      <c r="CJ43">
        <f>AVERAGE('Raw Proportions'!CT43:CV43)</f>
        <v>0.27906167670885523</v>
      </c>
      <c r="CK43">
        <f>AVERAGE('Raw Proportions'!CU43:CW43)</f>
        <v>0.28437351080167822</v>
      </c>
      <c r="CL43">
        <f>AVERAGE('Raw Proportions'!CV43:CX43)</f>
        <v>0.26926004890681765</v>
      </c>
      <c r="CM43">
        <f>AVERAGE('Raw Proportions'!CW43:CY43)</f>
        <v>0.24734047668045209</v>
      </c>
      <c r="CN43">
        <f>AVERAGE('Raw Proportions'!CX43:CZ43)</f>
        <v>0.20703505866015889</v>
      </c>
      <c r="CO43">
        <f>AVERAGE('Raw Proportions'!CY43:DA43)</f>
        <v>0.17368223186100692</v>
      </c>
      <c r="CP43">
        <f>AVERAGE('Raw Proportions'!CZ43:DB43)</f>
        <v>0.16366516684171539</v>
      </c>
      <c r="CQ43">
        <f>AVERAGE('Raw Proportions'!DA43:DC43)</f>
        <v>0.17550296020684766</v>
      </c>
      <c r="CR43">
        <f>AVERAGE('Raw Proportions'!DB43:DD43)</f>
        <v>0.17235043360949098</v>
      </c>
      <c r="CS43">
        <f>AVERAGE('Raw Proportions'!DC43:DE43)</f>
        <v>0.14788643447626457</v>
      </c>
      <c r="CT43">
        <f>AVERAGE('Raw Proportions'!DF43:DH43)</f>
        <v>0</v>
      </c>
      <c r="CU43">
        <f>AVERAGE('Raw Proportions'!DG43:DI43)</f>
        <v>0</v>
      </c>
      <c r="CV43">
        <f>AVERAGE('Raw Proportions'!DH43:DJ43)</f>
        <v>0</v>
      </c>
      <c r="CW43">
        <f>AVERAGE('Raw Proportions'!DI43:DK43)</f>
        <v>0</v>
      </c>
      <c r="CX43">
        <f>AVERAGE('Raw Proportions'!DJ43:DL43)</f>
        <v>0</v>
      </c>
      <c r="CY43">
        <f>AVERAGE('Raw Proportions'!DK43:DM43)</f>
        <v>0</v>
      </c>
      <c r="CZ43">
        <f>AVERAGE('Raw Proportions'!DL43:DN43)</f>
        <v>0</v>
      </c>
      <c r="DA43">
        <f>AVERAGE('Raw Proportions'!DM43:DO43)</f>
        <v>0</v>
      </c>
      <c r="DB43">
        <f>AVERAGE('Raw Proportions'!DN43:DP43)</f>
        <v>0</v>
      </c>
      <c r="DC43">
        <f>AVERAGE('Raw Proportions'!DO43:DQ43)</f>
        <v>0</v>
      </c>
      <c r="DD43">
        <f>AVERAGE('Raw Proportions'!DP43:DR43)</f>
        <v>0</v>
      </c>
      <c r="DE43">
        <f>AVERAGE('Raw Proportions'!DQ43:DS43)</f>
        <v>1.6165002404564248E-4</v>
      </c>
      <c r="DF43">
        <f>AVERAGE('Raw Proportions'!DR43:DT43)</f>
        <v>6.0126039601445273E-3</v>
      </c>
      <c r="DG43">
        <f>AVERAGE('Raw Proportions'!DS43:DU43)</f>
        <v>6.0126039601445273E-3</v>
      </c>
      <c r="DH43">
        <f>AVERAGE('Raw Proportions'!DT43:DV43)</f>
        <v>5.8509539360988849E-3</v>
      </c>
      <c r="DI43">
        <f>AVERAGE('Raw Proportions'!DU43:DW43)</f>
        <v>0</v>
      </c>
      <c r="DJ43">
        <f>AVERAGE('Raw Proportions'!DX43:DZ43)</f>
        <v>7.6331976620622147E-2</v>
      </c>
      <c r="DK43">
        <f>AVERAGE('Raw Proportions'!DY43:EA43)</f>
        <v>0.10227179184910395</v>
      </c>
      <c r="DL43">
        <f>AVERAGE('Raw Proportions'!DZ43:EB43)</f>
        <v>0.10102369140392135</v>
      </c>
      <c r="DM43">
        <f>AVERAGE('Raw Proportions'!EA43:EC43)</f>
        <v>7.8737956470276205E-2</v>
      </c>
      <c r="DN43">
        <f>AVERAGE('Raw Proportions'!EB43:ED43)</f>
        <v>7.7804702866256084E-2</v>
      </c>
      <c r="DO43">
        <f>AVERAGE('Raw Proportions'!EC43:EE43)</f>
        <v>7.5403554101146422E-2</v>
      </c>
      <c r="DP43">
        <f>AVERAGE('Raw Proportions'!ED43:EF43)</f>
        <v>7.0781542592433008E-2</v>
      </c>
      <c r="DQ43">
        <f>AVERAGE('Raw Proportions'!EE43:EG43)</f>
        <v>6.8633909293922477E-2</v>
      </c>
      <c r="DR43">
        <f>AVERAGE('Raw Proportions'!EF43:EH43)</f>
        <v>6.8176245096201071E-2</v>
      </c>
      <c r="DS43">
        <f>AVERAGE('Raw Proportions'!EG43:EI43)</f>
        <v>6.9071586543073812E-2</v>
      </c>
      <c r="DT43">
        <f>AVERAGE('Raw Proportions'!EH43:EJ43)</f>
        <v>7.1653095256588459E-2</v>
      </c>
      <c r="DU43">
        <f>AVERAGE('Raw Proportions'!EI43:EK43)</f>
        <v>6.7614463922215193E-2</v>
      </c>
      <c r="DV43">
        <f>AVERAGE('Raw Proportions'!EJ43:EL43)</f>
        <v>6.5846562667241634E-2</v>
      </c>
      <c r="DW43">
        <f>AVERAGE('Raw Proportions'!EK43:EM43)</f>
        <v>6.4483641477926873E-2</v>
      </c>
      <c r="DX43">
        <f>AVERAGE('Raw Proportions'!EL43:EN43)</f>
        <v>7.1139292592238293E-2</v>
      </c>
      <c r="DY43">
        <f>AVERAGE('Raw Proportions'!EM43:EO43)</f>
        <v>7.7747043186034523E-2</v>
      </c>
      <c r="DZ43">
        <f>AVERAGE('Raw Proportions'!EP43:ER43)</f>
        <v>0</v>
      </c>
      <c r="EA43">
        <f>AVERAGE('Raw Proportions'!EQ43:ES43)</f>
        <v>0</v>
      </c>
      <c r="EB43">
        <f>AVERAGE('Raw Proportions'!ER43:ET43)</f>
        <v>0</v>
      </c>
      <c r="EC43">
        <f>AVERAGE('Raw Proportions'!ES43:EU43)</f>
        <v>0</v>
      </c>
      <c r="ED43">
        <f>AVERAGE('Raw Proportions'!ET43:EV43)</f>
        <v>0</v>
      </c>
      <c r="EE43">
        <f>AVERAGE('Raw Proportions'!EU43:EW43)</f>
        <v>0</v>
      </c>
      <c r="EF43">
        <f>AVERAGE('Raw Proportions'!EV43:EX43)</f>
        <v>0</v>
      </c>
      <c r="EG43">
        <f>AVERAGE('Raw Proportions'!EW43:EY43)</f>
        <v>0</v>
      </c>
      <c r="EH43">
        <f>AVERAGE('Raw Proportions'!EX43:EZ43)</f>
        <v>0</v>
      </c>
      <c r="EI43">
        <f>AVERAGE('Raw Proportions'!EY43:FA43)</f>
        <v>0</v>
      </c>
      <c r="EJ43">
        <f>AVERAGE('Raw Proportions'!EZ43:FB43)</f>
        <v>0</v>
      </c>
      <c r="EK43">
        <f>AVERAGE('Raw Proportions'!FA43:FC43)</f>
        <v>0</v>
      </c>
      <c r="EL43">
        <f>AVERAGE('Raw Proportions'!FB43:FD43)</f>
        <v>0</v>
      </c>
      <c r="EM43">
        <f>AVERAGE('Raw Proportions'!FC43:FE43)</f>
        <v>0</v>
      </c>
      <c r="EN43">
        <f>AVERAGE('Raw Proportions'!FD43:FF43)</f>
        <v>0</v>
      </c>
      <c r="EO43">
        <f>AVERAGE('Raw Proportions'!FE43:FG43)</f>
        <v>0</v>
      </c>
      <c r="EP43">
        <f>AVERAGE('Raw Proportions'!FH43:FJ43)</f>
        <v>9.7701176335290726E-2</v>
      </c>
      <c r="EQ43">
        <f>AVERAGE('Raw Proportions'!FI43:FK43)</f>
        <v>0.1197307908996979</v>
      </c>
      <c r="ER43">
        <f>AVERAGE('Raw Proportions'!FJ43:FL43)</f>
        <v>0.12821059828188325</v>
      </c>
      <c r="ES43">
        <f>AVERAGE('Raw Proportions'!FK43:FM43)</f>
        <v>0.12459551790813995</v>
      </c>
      <c r="ET43">
        <f>AVERAGE('Raw Proportions'!FL43:FN43)</f>
        <v>0.11631384978585772</v>
      </c>
      <c r="EU43">
        <f>AVERAGE('Raw Proportions'!FM43:FO43)</f>
        <v>0.11121014799859547</v>
      </c>
      <c r="EV43">
        <f>AVERAGE('Raw Proportions'!FN43:FP43)</f>
        <v>0.1059080470580836</v>
      </c>
      <c r="EW43">
        <f>AVERAGE('Raw Proportions'!FO43:FQ43)</f>
        <v>0.1168668204190582</v>
      </c>
      <c r="EX43">
        <f>AVERAGE('Raw Proportions'!FP43:FR43)</f>
        <v>0.11884332508017438</v>
      </c>
      <c r="EY43">
        <f>AVERAGE('Raw Proportions'!FQ43:FS43)</f>
        <v>0.12623469362334361</v>
      </c>
      <c r="EZ43">
        <f>AVERAGE('Raw Proportions'!FR43:FT43)</f>
        <v>0.12767296733255065</v>
      </c>
      <c r="FA43">
        <f>AVERAGE('Raw Proportions'!FS43:FU43)</f>
        <v>0.13131709640444314</v>
      </c>
      <c r="FB43">
        <f>AVERAGE('Raw Proportions'!FT43:FV43)</f>
        <v>0.12952320283059762</v>
      </c>
      <c r="FC43">
        <f>AVERAGE('Raw Proportions'!FU43:FW43)</f>
        <v>0.13106674127819848</v>
      </c>
      <c r="FD43">
        <f>AVERAGE('Raw Proportions'!FV43:FX43)</f>
        <v>0.14203759284388079</v>
      </c>
      <c r="FE43">
        <f>AVERAGE('Raw Proportions'!FW43:FY43)</f>
        <v>0.15543649225012365</v>
      </c>
    </row>
    <row r="44" spans="1:161" x14ac:dyDescent="0.2">
      <c r="A44" t="str">
        <f>'1997_totals_newvars'!A44</f>
        <v>TENNESSEE</v>
      </c>
      <c r="B44">
        <f>AVERAGE('Raw Proportions'!B44:D44)</f>
        <v>0.14067998035029258</v>
      </c>
      <c r="C44">
        <f>AVERAGE('Raw Proportions'!C44:E44)</f>
        <v>0.14904808849584908</v>
      </c>
      <c r="D44">
        <f>AVERAGE('Raw Proportions'!D44:F44)</f>
        <v>0.10131283634385695</v>
      </c>
      <c r="E44">
        <f>AVERAGE('Raw Proportions'!E44:G44)</f>
        <v>0.10288480715357649</v>
      </c>
      <c r="F44">
        <f>AVERAGE('Raw Proportions'!F44:H44)</f>
        <v>8.9931231492419661E-2</v>
      </c>
      <c r="G44">
        <f>AVERAGE('Raw Proportions'!G44:I44)</f>
        <v>9.420342087834932E-2</v>
      </c>
      <c r="H44">
        <f>AVERAGE('Raw Proportions'!H44:J44)</f>
        <v>9.5154626376508455E-2</v>
      </c>
      <c r="I44">
        <f>AVERAGE('Raw Proportions'!I44:K44)</f>
        <v>0.10123807128414068</v>
      </c>
      <c r="J44">
        <f>AVERAGE('Raw Proportions'!J44:L44)</f>
        <v>0.11974182809285634</v>
      </c>
      <c r="K44">
        <f>AVERAGE('Raw Proportions'!K44:M44)</f>
        <v>0.12586550196519172</v>
      </c>
      <c r="L44">
        <f>AVERAGE('Raw Proportions'!L44:N44)</f>
        <v>0.11985954817166973</v>
      </c>
      <c r="M44">
        <f>AVERAGE('Raw Proportions'!M44:O44)</f>
        <v>0.1009765525311197</v>
      </c>
      <c r="N44">
        <f>AVERAGE('Raw Proportions'!N44:P44)</f>
        <v>9.4420363653548445E-2</v>
      </c>
      <c r="O44">
        <f>AVERAGE('Raw Proportions'!O44:Q44)</f>
        <v>9.7594894123356937E-2</v>
      </c>
      <c r="P44">
        <f>AVERAGE('Raw Proportions'!P44:R44)</f>
        <v>9.49269268734379E-2</v>
      </c>
      <c r="Q44">
        <f>AVERAGE('Raw Proportions'!Q44:S44)</f>
        <v>0.10389662921572178</v>
      </c>
      <c r="R44">
        <f>AVERAGE('Raw Proportions'!T44:V44)</f>
        <v>-2.7441044374789372</v>
      </c>
      <c r="S44">
        <f>AVERAGE('Raw Proportions'!U44:W44)</f>
        <v>-2.7825578491700891</v>
      </c>
      <c r="T44">
        <f>AVERAGE('Raw Proportions'!V44:X44)</f>
        <v>0.41855016024681646</v>
      </c>
      <c r="U44">
        <f>AVERAGE('Raw Proportions'!W44:Y44)</f>
        <v>0.37112425131511095</v>
      </c>
      <c r="V44">
        <f>AVERAGE('Raw Proportions'!X44:Z44)</f>
        <v>0.37503151205792956</v>
      </c>
      <c r="W44">
        <f>AVERAGE('Raw Proportions'!Y44:AA44)</f>
        <v>0.39708883035919856</v>
      </c>
      <c r="X44">
        <f>AVERAGE('Raw Proportions'!Z44:AB44)</f>
        <v>0.4108111336666383</v>
      </c>
      <c r="Y44">
        <f>AVERAGE('Raw Proportions'!AA44:AC44)</f>
        <v>0.37631903370570696</v>
      </c>
      <c r="Z44">
        <f>AVERAGE('Raw Proportions'!AB44:AD44)</f>
        <v>0.32982589928700623</v>
      </c>
      <c r="AA44">
        <f>AVERAGE('Raw Proportions'!AC44:AE44)</f>
        <v>0.28490587761002456</v>
      </c>
      <c r="AB44">
        <f>AVERAGE('Raw Proportions'!AD44:AF44)</f>
        <v>0.28523351959625898</v>
      </c>
      <c r="AC44">
        <f>AVERAGE('Raw Proportions'!AE44:AG44)</f>
        <v>0.30530431614643128</v>
      </c>
      <c r="AD44">
        <f>AVERAGE('Raw Proportions'!AF44:AH44)</f>
        <v>0.31955039532634916</v>
      </c>
      <c r="AE44">
        <f>AVERAGE('Raw Proportions'!AG44:AI44)</f>
        <v>0.32057987952204486</v>
      </c>
      <c r="AF44">
        <f>AVERAGE('Raw Proportions'!AH44:AJ44)</f>
        <v>0.32296627737856587</v>
      </c>
      <c r="AG44">
        <f>AVERAGE('Raw Proportions'!AI44:AK44)</f>
        <v>0.32097770362507005</v>
      </c>
      <c r="AH44">
        <f>AVERAGE('Raw Proportions'!AL44:AN44)</f>
        <v>3.0167858354038422</v>
      </c>
      <c r="AI44">
        <f>AVERAGE('Raw Proportions'!AM44:AO44)</f>
        <v>3.1394113182029852</v>
      </c>
      <c r="AJ44">
        <f>AVERAGE('Raw Proportions'!AN44:AP44)</f>
        <v>0.27208136697401569</v>
      </c>
      <c r="AK44">
        <f>AVERAGE('Raw Proportions'!AO44:AQ44)</f>
        <v>0.33208615074938191</v>
      </c>
      <c r="AL44">
        <f>AVERAGE('Raw Proportions'!AP44:AR44)</f>
        <v>0.28110038439201829</v>
      </c>
      <c r="AM44">
        <f>AVERAGE('Raw Proportions'!AQ44:AS44)</f>
        <v>0.26214816683866604</v>
      </c>
      <c r="AN44">
        <f>AVERAGE('Raw Proportions'!AR44:AT44)</f>
        <v>0.27184357544882604</v>
      </c>
      <c r="AO44">
        <f>AVERAGE('Raw Proportions'!AS44:AU44)</f>
        <v>0.27586505434525005</v>
      </c>
      <c r="AP44">
        <f>AVERAGE('Raw Proportions'!AT44:AV44)</f>
        <v>0.27666117764272852</v>
      </c>
      <c r="AQ44">
        <f>AVERAGE('Raw Proportions'!AU44:AW44)</f>
        <v>0.26624273368932583</v>
      </c>
      <c r="AR44">
        <f>AVERAGE('Raw Proportions'!AV44:AX44)</f>
        <v>0.25170607786780785</v>
      </c>
      <c r="AS44">
        <f>AVERAGE('Raw Proportions'!AW44:AY44)</f>
        <v>0.23129752674277271</v>
      </c>
      <c r="AT44">
        <f>AVERAGE('Raw Proportions'!AX44:AZ44)</f>
        <v>0.21446320597187596</v>
      </c>
      <c r="AU44">
        <f>AVERAGE('Raw Proportions'!AY44:BA44)</f>
        <v>0.21014469565839569</v>
      </c>
      <c r="AV44">
        <f>AVERAGE('Raw Proportions'!AZ44:BB44)</f>
        <v>0.17623673882395255</v>
      </c>
      <c r="AW44">
        <f>AVERAGE('Raw Proportions'!BA44:BC44)</f>
        <v>0.15996290826544129</v>
      </c>
      <c r="AX44">
        <f>AVERAGE('Raw Proportions'!BD44:BF44)</f>
        <v>-2.5904684715021493</v>
      </c>
      <c r="AY44">
        <f>AVERAGE('Raw Proportions'!BE44:BG44)</f>
        <v>-2.6824002782484464</v>
      </c>
      <c r="AZ44">
        <f>AVERAGE('Raw Proportions'!BF44:BH44)</f>
        <v>6.1352919935417825E-2</v>
      </c>
      <c r="BA44">
        <f>AVERAGE('Raw Proportions'!BG44:BI44)</f>
        <v>1.5480773453103133E-2</v>
      </c>
      <c r="BB44">
        <f>AVERAGE('Raw Proportions'!BH44:BJ44)</f>
        <v>7.8014732387306426E-2</v>
      </c>
      <c r="BC44">
        <f>AVERAGE('Raw Proportions'!BI44:BK44)</f>
        <v>9.2455560126426403E-2</v>
      </c>
      <c r="BD44">
        <f>AVERAGE('Raw Proportions'!BJ44:BL44)</f>
        <v>8.6097139919052434E-2</v>
      </c>
      <c r="BE44">
        <f>AVERAGE('Raw Proportions'!BK44:BM44)</f>
        <v>0.10189108729787603</v>
      </c>
      <c r="BF44">
        <f>AVERAGE('Raw Proportions'!BL44:BN44)</f>
        <v>0.12593651933909025</v>
      </c>
      <c r="BG44">
        <f>AVERAGE('Raw Proportions'!BM44:BO44)</f>
        <v>0.17533168355336914</v>
      </c>
      <c r="BH44">
        <f>AVERAGE('Raw Proportions'!BN44:BP44)</f>
        <v>0.19245840998872457</v>
      </c>
      <c r="BI44">
        <f>AVERAGE('Raw Proportions'!BO44:BQ44)</f>
        <v>0.18171735112873874</v>
      </c>
      <c r="BJ44">
        <f>AVERAGE('Raw Proportions'!BP44:BR44)</f>
        <v>0.16213668985413557</v>
      </c>
      <c r="BK44">
        <f>AVERAGE('Raw Proportions'!BQ44:BS44)</f>
        <v>0.1606339978006911</v>
      </c>
      <c r="BL44">
        <f>AVERAGE('Raw Proportions'!BR44:BT44)</f>
        <v>0.19616601793502711</v>
      </c>
      <c r="BM44">
        <f>AVERAGE('Raw Proportions'!BS44:BU44)</f>
        <v>0.23082845414017725</v>
      </c>
      <c r="BN44">
        <f>AVERAGE('Raw Proportions'!BV44:BX44)</f>
        <v>0</v>
      </c>
      <c r="BO44">
        <f>AVERAGE('Raw Proportions'!BW44:BY44)</f>
        <v>0</v>
      </c>
      <c r="BP44">
        <f>AVERAGE('Raw Proportions'!BX44:BZ44)</f>
        <v>1.6384924079794166E-3</v>
      </c>
      <c r="BQ44">
        <f>AVERAGE('Raw Proportions'!BY44:CA44)</f>
        <v>3.4809590996532393E-3</v>
      </c>
      <c r="BR44">
        <f>AVERAGE('Raw Proportions'!BZ44:CB44)</f>
        <v>4.3841703356039497E-3</v>
      </c>
      <c r="BS44">
        <f>AVERAGE('Raw Proportions'!CA44:CC44)</f>
        <v>2.7456779276245329E-3</v>
      </c>
      <c r="BT44">
        <f>AVERAGE('Raw Proportions'!CB44:CD44)</f>
        <v>9.0321123595071037E-4</v>
      </c>
      <c r="BU44">
        <f>AVERAGE('Raw Proportions'!CC44:CE44)</f>
        <v>0</v>
      </c>
      <c r="BV44">
        <f>AVERAGE('Raw Proportions'!CD44:CF44)</f>
        <v>0</v>
      </c>
      <c r="BW44">
        <f>AVERAGE('Raw Proportions'!CE44:CG44)</f>
        <v>0</v>
      </c>
      <c r="BX44">
        <f>AVERAGE('Raw Proportions'!CF44:CH44)</f>
        <v>0</v>
      </c>
      <c r="BY44">
        <f>AVERAGE('Raw Proportions'!CG44:CI44)</f>
        <v>0</v>
      </c>
      <c r="BZ44">
        <f>AVERAGE('Raw Proportions'!CH44:CJ44)</f>
        <v>0</v>
      </c>
      <c r="CA44">
        <f>AVERAGE('Raw Proportions'!CI44:CK44)</f>
        <v>0</v>
      </c>
      <c r="CB44">
        <f>AVERAGE('Raw Proportions'!CJ44:CL44)</f>
        <v>0</v>
      </c>
      <c r="CC44">
        <f>AVERAGE('Raw Proportions'!CK44:CM44)</f>
        <v>0</v>
      </c>
      <c r="CD44">
        <f>AVERAGE('Raw Proportions'!CN44:CP44)</f>
        <v>0</v>
      </c>
      <c r="CE44">
        <f>AVERAGE('Raw Proportions'!CO44:CQ44)</f>
        <v>0</v>
      </c>
      <c r="CF44">
        <f>AVERAGE('Raw Proportions'!CP44:CR44)</f>
        <v>0</v>
      </c>
      <c r="CG44">
        <f>AVERAGE('Raw Proportions'!CQ44:CS44)</f>
        <v>0</v>
      </c>
      <c r="CH44">
        <f>AVERAGE('Raw Proportions'!CR44:CT44)</f>
        <v>0</v>
      </c>
      <c r="CI44">
        <f>AVERAGE('Raw Proportions'!CS44:CU44)</f>
        <v>0</v>
      </c>
      <c r="CJ44">
        <f>AVERAGE('Raw Proportions'!CT44:CV44)</f>
        <v>0</v>
      </c>
      <c r="CK44">
        <f>AVERAGE('Raw Proportions'!CU44:CW44)</f>
        <v>0</v>
      </c>
      <c r="CL44">
        <f>AVERAGE('Raw Proportions'!CV44:CX44)</f>
        <v>0</v>
      </c>
      <c r="CM44">
        <f>AVERAGE('Raw Proportions'!CW44:CY44)</f>
        <v>0</v>
      </c>
      <c r="CN44">
        <f>AVERAGE('Raw Proportions'!CX44:CZ44)</f>
        <v>0</v>
      </c>
      <c r="CO44">
        <f>AVERAGE('Raw Proportions'!CY44:DA44)</f>
        <v>0</v>
      </c>
      <c r="CP44">
        <f>AVERAGE('Raw Proportions'!CZ44:DB44)</f>
        <v>0</v>
      </c>
      <c r="CQ44">
        <f>AVERAGE('Raw Proportions'!DA44:DC44)</f>
        <v>0</v>
      </c>
      <c r="CR44">
        <f>AVERAGE('Raw Proportions'!DB44:DD44)</f>
        <v>0</v>
      </c>
      <c r="CS44">
        <f>AVERAGE('Raw Proportions'!DC44:DE44)</f>
        <v>0</v>
      </c>
      <c r="CT44">
        <f>AVERAGE('Raw Proportions'!DF44:DH44)</f>
        <v>0</v>
      </c>
      <c r="CU44">
        <f>AVERAGE('Raw Proportions'!DG44:DI44)</f>
        <v>0</v>
      </c>
      <c r="CV44">
        <f>AVERAGE('Raw Proportions'!DH44:DJ44)</f>
        <v>0</v>
      </c>
      <c r="CW44">
        <f>AVERAGE('Raw Proportions'!DI44:DK44)</f>
        <v>0</v>
      </c>
      <c r="CX44">
        <f>AVERAGE('Raw Proportions'!DJ44:DL44)</f>
        <v>0</v>
      </c>
      <c r="CY44">
        <f>AVERAGE('Raw Proportions'!DK44:DM44)</f>
        <v>0</v>
      </c>
      <c r="CZ44">
        <f>AVERAGE('Raw Proportions'!DL44:DN44)</f>
        <v>0</v>
      </c>
      <c r="DA44">
        <f>AVERAGE('Raw Proportions'!DM44:DO44)</f>
        <v>0</v>
      </c>
      <c r="DB44">
        <f>AVERAGE('Raw Proportions'!DN44:DP44)</f>
        <v>0</v>
      </c>
      <c r="DC44">
        <f>AVERAGE('Raw Proportions'!DO44:DQ44)</f>
        <v>0</v>
      </c>
      <c r="DD44">
        <f>AVERAGE('Raw Proportions'!DP44:DR44)</f>
        <v>0</v>
      </c>
      <c r="DE44">
        <f>AVERAGE('Raw Proportions'!DQ44:DS44)</f>
        <v>0</v>
      </c>
      <c r="DF44">
        <f>AVERAGE('Raw Proportions'!DR44:DT44)</f>
        <v>0</v>
      </c>
      <c r="DG44">
        <f>AVERAGE('Raw Proportions'!DS44:DU44)</f>
        <v>0</v>
      </c>
      <c r="DH44">
        <f>AVERAGE('Raw Proportions'!DT44:DV44)</f>
        <v>0</v>
      </c>
      <c r="DI44">
        <f>AVERAGE('Raw Proportions'!DU44:DW44)</f>
        <v>0</v>
      </c>
      <c r="DJ44">
        <f>AVERAGE('Raw Proportions'!DX44:DZ44)</f>
        <v>0.12787955626257766</v>
      </c>
      <c r="DK44">
        <f>AVERAGE('Raw Proportions'!DY44:EA44)</f>
        <v>0.12787955626257766</v>
      </c>
      <c r="DL44">
        <f>AVERAGE('Raw Proportions'!DZ44:EB44)</f>
        <v>3.5821797813803143E-4</v>
      </c>
      <c r="DM44">
        <f>AVERAGE('Raw Proportions'!EA44:EC44)</f>
        <v>8.6438122200315475E-3</v>
      </c>
      <c r="DN44">
        <f>AVERAGE('Raw Proportions'!EB44:ED44)</f>
        <v>1.3936958528006943E-2</v>
      </c>
      <c r="DO44">
        <f>AVERAGE('Raw Proportions'!EC44:EE44)</f>
        <v>1.3578740549868913E-2</v>
      </c>
      <c r="DP44">
        <f>AVERAGE('Raw Proportions'!ED44:EF44)</f>
        <v>1.5353245906275742E-2</v>
      </c>
      <c r="DQ44">
        <f>AVERAGE('Raw Proportions'!EE44:EG44)</f>
        <v>2.0453560215320667E-2</v>
      </c>
      <c r="DR44">
        <f>AVERAGE('Raw Proportions'!EF44:EH44)</f>
        <v>2.0453560215320667E-2</v>
      </c>
      <c r="DS44">
        <f>AVERAGE('Raw Proportions'!EG44:EI44)</f>
        <v>1.0393460617020322E-2</v>
      </c>
      <c r="DT44">
        <f>AVERAGE('Raw Proportions'!EH44:EJ44)</f>
        <v>7.3910063263836019E-3</v>
      </c>
      <c r="DU44">
        <f>AVERAGE('Raw Proportions'!EI44:EK44)</f>
        <v>1.4848889682731218E-2</v>
      </c>
      <c r="DV44">
        <f>AVERAGE('Raw Proportions'!EJ44:EL44)</f>
        <v>1.4848889682731218E-2</v>
      </c>
      <c r="DW44">
        <f>AVERAGE('Raw Proportions'!EK44:EM44)</f>
        <v>7.4578833563476157E-3</v>
      </c>
      <c r="DX44">
        <f>AVERAGE('Raw Proportions'!EL44:EN44)</f>
        <v>0</v>
      </c>
      <c r="DY44">
        <f>AVERAGE('Raw Proportions'!EM44:EO44)</f>
        <v>0</v>
      </c>
      <c r="DZ44">
        <f>AVERAGE('Raw Proportions'!EP44:ER44)</f>
        <v>0</v>
      </c>
      <c r="EA44">
        <f>AVERAGE('Raw Proportions'!EQ44:ES44)</f>
        <v>0</v>
      </c>
      <c r="EB44">
        <f>AVERAGE('Raw Proportions'!ER44:ET44)</f>
        <v>0</v>
      </c>
      <c r="EC44">
        <f>AVERAGE('Raw Proportions'!ES44:EU44)</f>
        <v>0</v>
      </c>
      <c r="ED44">
        <f>AVERAGE('Raw Proportions'!ET44:EV44)</f>
        <v>0</v>
      </c>
      <c r="EE44">
        <f>AVERAGE('Raw Proportions'!EU44:EW44)</f>
        <v>0</v>
      </c>
      <c r="EF44">
        <f>AVERAGE('Raw Proportions'!EV44:EX44)</f>
        <v>0</v>
      </c>
      <c r="EG44">
        <f>AVERAGE('Raw Proportions'!EW44:EY44)</f>
        <v>0</v>
      </c>
      <c r="EH44">
        <f>AVERAGE('Raw Proportions'!EX44:EZ44)</f>
        <v>0</v>
      </c>
      <c r="EI44">
        <f>AVERAGE('Raw Proportions'!EY44:FA44)</f>
        <v>0</v>
      </c>
      <c r="EJ44">
        <f>AVERAGE('Raw Proportions'!EZ44:FB44)</f>
        <v>0</v>
      </c>
      <c r="EK44">
        <f>AVERAGE('Raw Proportions'!FA44:FC44)</f>
        <v>0</v>
      </c>
      <c r="EL44">
        <f>AVERAGE('Raw Proportions'!FB44:FD44)</f>
        <v>0</v>
      </c>
      <c r="EM44">
        <f>AVERAGE('Raw Proportions'!FC44:FE44)</f>
        <v>0</v>
      </c>
      <c r="EN44">
        <f>AVERAGE('Raw Proportions'!FD44:FF44)</f>
        <v>0</v>
      </c>
      <c r="EO44">
        <f>AVERAGE('Raw Proportions'!FE44:FG44)</f>
        <v>0</v>
      </c>
      <c r="EP44">
        <f>AVERAGE('Raw Proportions'!FH44:FJ44)</f>
        <v>3.0492275369643735</v>
      </c>
      <c r="EQ44">
        <f>AVERAGE('Raw Proportions'!FI44:FK44)</f>
        <v>3.0486191644571226</v>
      </c>
      <c r="ER44">
        <f>AVERAGE('Raw Proportions'!FJ44:FL44)</f>
        <v>0.14470600611377563</v>
      </c>
      <c r="ES44">
        <f>AVERAGE('Raw Proportions'!FK44:FM44)</f>
        <v>0.1662992460091427</v>
      </c>
      <c r="ET44">
        <f>AVERAGE('Raw Proportions'!FL44:FN44)</f>
        <v>0.15760101080671515</v>
      </c>
      <c r="EU44">
        <f>AVERAGE('Raw Proportions'!FM44:FO44)</f>
        <v>0.1377796033198663</v>
      </c>
      <c r="EV44">
        <f>AVERAGE('Raw Proportions'!FN44:FP44)</f>
        <v>0.11983706744674837</v>
      </c>
      <c r="EW44">
        <f>AVERAGE('Raw Proportions'!FO44:FQ44)</f>
        <v>0.1242331931517056</v>
      </c>
      <c r="EX44">
        <f>AVERAGE('Raw Proportions'!FP44:FR44)</f>
        <v>0.12738101542299804</v>
      </c>
      <c r="EY44">
        <f>AVERAGE('Raw Proportions'!FQ44:FS44)</f>
        <v>0.13726074256506846</v>
      </c>
      <c r="EZ44">
        <f>AVERAGE('Raw Proportions'!FR44:FT44)</f>
        <v>0.14335143804915532</v>
      </c>
      <c r="FA44">
        <f>AVERAGE('Raw Proportions'!FS44:FU44)</f>
        <v>0.16585536376820639</v>
      </c>
      <c r="FB44">
        <f>AVERAGE('Raw Proportions'!FT44:FV44)</f>
        <v>0.19458045551135963</v>
      </c>
      <c r="FC44">
        <f>AVERAGE('Raw Proportions'!FU44:FW44)</f>
        <v>0.20358864953916386</v>
      </c>
      <c r="FD44">
        <f>AVERAGE('Raw Proportions'!FV44:FX44)</f>
        <v>0.20970403898901657</v>
      </c>
      <c r="FE44">
        <f>AVERAGE('Raw Proportions'!FW44:FY44)</f>
        <v>0.18433430475358967</v>
      </c>
    </row>
    <row r="45" spans="1:161" x14ac:dyDescent="0.2">
      <c r="A45" t="str">
        <f>'1997_totals_newvars'!A45</f>
        <v>TEXAS</v>
      </c>
      <c r="B45">
        <f>AVERAGE('Raw Proportions'!B45:D45)</f>
        <v>7.1619943329338798E-2</v>
      </c>
      <c r="C45">
        <f>AVERAGE('Raw Proportions'!C45:E45)</f>
        <v>9.2052586334158526E-2</v>
      </c>
      <c r="D45">
        <f>AVERAGE('Raw Proportions'!D45:F45)</f>
        <v>0.11921528461290413</v>
      </c>
      <c r="E45">
        <f>AVERAGE('Raw Proportions'!E45:G45)</f>
        <v>0.14325511575903455</v>
      </c>
      <c r="F45">
        <f>AVERAGE('Raw Proportions'!F45:H45)</f>
        <v>0.13446220529711458</v>
      </c>
      <c r="G45">
        <f>AVERAGE('Raw Proportions'!G45:I45)</f>
        <v>0.13248043080549343</v>
      </c>
      <c r="H45">
        <f>AVERAGE('Raw Proportions'!H45:J45)</f>
        <v>0.12666604337935908</v>
      </c>
      <c r="I45">
        <f>AVERAGE('Raw Proportions'!I45:K45)</f>
        <v>0.13317921985032091</v>
      </c>
      <c r="J45">
        <f>AVERAGE('Raw Proportions'!J45:L45)</f>
        <v>0.12164817637376073</v>
      </c>
      <c r="K45">
        <f>AVERAGE('Raw Proportions'!K45:M45)</f>
        <v>0.11408834323252108</v>
      </c>
      <c r="L45">
        <f>AVERAGE('Raw Proportions'!L45:N45)</f>
        <v>0.10980103160790694</v>
      </c>
      <c r="M45">
        <f>AVERAGE('Raw Proportions'!M45:O45)</f>
        <v>0.11137088838059282</v>
      </c>
      <c r="N45">
        <f>AVERAGE('Raw Proportions'!N45:P45)</f>
        <v>0.11164672166150007</v>
      </c>
      <c r="O45">
        <f>AVERAGE('Raw Proportions'!O45:Q45)</f>
        <v>0.10132620249551594</v>
      </c>
      <c r="P45">
        <f>AVERAGE('Raw Proportions'!P45:R45)</f>
        <v>9.0304490512998437E-2</v>
      </c>
      <c r="Q45">
        <f>AVERAGE('Raw Proportions'!Q45:S45)</f>
        <v>7.4362131982555535E-2</v>
      </c>
      <c r="R45">
        <f>AVERAGE('Raw Proportions'!T45:V45)</f>
        <v>0.45220720464965997</v>
      </c>
      <c r="S45">
        <f>AVERAGE('Raw Proportions'!U45:W45)</f>
        <v>0.36267642114768434</v>
      </c>
      <c r="T45">
        <f>AVERAGE('Raw Proportions'!V45:X45)</f>
        <v>0.30461370481054834</v>
      </c>
      <c r="U45">
        <f>AVERAGE('Raw Proportions'!W45:Y45)</f>
        <v>0.2995372855038802</v>
      </c>
      <c r="V45">
        <f>AVERAGE('Raw Proportions'!X45:Z45)</f>
        <v>0.30734642095581283</v>
      </c>
      <c r="W45">
        <f>AVERAGE('Raw Proportions'!Y45:AA45)</f>
        <v>0.29486629368428563</v>
      </c>
      <c r="X45">
        <f>AVERAGE('Raw Proportions'!Z45:AB45)</f>
        <v>0.27382391587924088</v>
      </c>
      <c r="Y45">
        <f>AVERAGE('Raw Proportions'!AA45:AC45)</f>
        <v>0.21946204387056109</v>
      </c>
      <c r="Z45">
        <f>AVERAGE('Raw Proportions'!AB45:AD45)</f>
        <v>0.17153441468896222</v>
      </c>
      <c r="AA45">
        <f>AVERAGE('Raw Proportions'!AC45:AE45)</f>
        <v>0.14367009740280179</v>
      </c>
      <c r="AB45">
        <f>AVERAGE('Raw Proportions'!AD45:AF45)</f>
        <v>0.11670578783520212</v>
      </c>
      <c r="AC45">
        <f>AVERAGE('Raw Proportions'!AE45:AG45)</f>
        <v>0.11038529467564463</v>
      </c>
      <c r="AD45">
        <f>AVERAGE('Raw Proportions'!AF45:AH45)</f>
        <v>0.11333109204917236</v>
      </c>
      <c r="AE45">
        <f>AVERAGE('Raw Proportions'!AG45:AI45)</f>
        <v>0.11328675234260223</v>
      </c>
      <c r="AF45">
        <f>AVERAGE('Raw Proportions'!AH45:AJ45)</f>
        <v>0.10446184111343131</v>
      </c>
      <c r="AG45">
        <f>AVERAGE('Raw Proportions'!AI45:AK45)</f>
        <v>8.731141202994519E-2</v>
      </c>
      <c r="AH45">
        <f>AVERAGE('Raw Proportions'!AL45:AN45)</f>
        <v>0.10746320366406747</v>
      </c>
      <c r="AI45">
        <f>AVERAGE('Raw Proportions'!AM45:AO45)</f>
        <v>0.11979056829864038</v>
      </c>
      <c r="AJ45">
        <f>AVERAGE('Raw Proportions'!AN45:AP45)</f>
        <v>0.10569906880834302</v>
      </c>
      <c r="AK45">
        <f>AVERAGE('Raw Proportions'!AO45:AQ45)</f>
        <v>5.6651172483944696E-2</v>
      </c>
      <c r="AL45">
        <f>AVERAGE('Raw Proportions'!AP45:AR45)</f>
        <v>3.7445802249630893E-2</v>
      </c>
      <c r="AM45">
        <f>AVERAGE('Raw Proportions'!AQ45:AS45)</f>
        <v>3.5336787557102178E-2</v>
      </c>
      <c r="AN45">
        <f>AVERAGE('Raw Proportions'!AR45:AT45)</f>
        <v>3.0585075448052557E-2</v>
      </c>
      <c r="AO45">
        <f>AVERAGE('Raw Proportions'!AS45:AU45)</f>
        <v>2.9944020051080072E-2</v>
      </c>
      <c r="AP45">
        <f>AVERAGE('Raw Proportions'!AT45:AV45)</f>
        <v>3.0912571158252938E-2</v>
      </c>
      <c r="AQ45">
        <f>AVERAGE('Raw Proportions'!AU45:AW45)</f>
        <v>3.3125213763338525E-2</v>
      </c>
      <c r="AR45">
        <f>AVERAGE('Raw Proportions'!AV45:AX45)</f>
        <v>3.2148896291442464E-2</v>
      </c>
      <c r="AS45">
        <f>AVERAGE('Raw Proportions'!AW45:AY45)</f>
        <v>3.0884215094284056E-2</v>
      </c>
      <c r="AT45">
        <f>AVERAGE('Raw Proportions'!AX45:AZ45)</f>
        <v>3.1077057250822188E-2</v>
      </c>
      <c r="AU45">
        <f>AVERAGE('Raw Proportions'!AY45:BA45)</f>
        <v>3.010381904650751E-2</v>
      </c>
      <c r="AV45">
        <f>AVERAGE('Raw Proportions'!AZ45:BB45)</f>
        <v>3.0908412141851239E-2</v>
      </c>
      <c r="AW45">
        <f>AVERAGE('Raw Proportions'!BA45:BC45)</f>
        <v>3.0250733981376201E-2</v>
      </c>
      <c r="AX45">
        <f>AVERAGE('Raw Proportions'!BD45:BF45)</f>
        <v>0.23660920877129885</v>
      </c>
      <c r="AY45">
        <f>AVERAGE('Raw Proportions'!BE45:BG45)</f>
        <v>0.24739610006362864</v>
      </c>
      <c r="AZ45">
        <f>AVERAGE('Raw Proportions'!BF45:BH45)</f>
        <v>0.26516080478340481</v>
      </c>
      <c r="BA45">
        <f>AVERAGE('Raw Proportions'!BG45:BI45)</f>
        <v>0.26401244454980966</v>
      </c>
      <c r="BB45">
        <f>AVERAGE('Raw Proportions'!BH45:BJ45)</f>
        <v>0.26710726695230946</v>
      </c>
      <c r="BC45">
        <f>AVERAGE('Raw Proportions'!BI45:BK45)</f>
        <v>0.27332952870127664</v>
      </c>
      <c r="BD45">
        <f>AVERAGE('Raw Proportions'!BJ45:BL45)</f>
        <v>0.30141528030578441</v>
      </c>
      <c r="BE45">
        <f>AVERAGE('Raw Proportions'!BK45:BM45)</f>
        <v>0.34651138370376472</v>
      </c>
      <c r="BF45">
        <f>AVERAGE('Raw Proportions'!BL45:BN45)</f>
        <v>0.36399804589355772</v>
      </c>
      <c r="BG45">
        <f>AVERAGE('Raw Proportions'!BM45:BO45)</f>
        <v>0.3222771079497499</v>
      </c>
      <c r="BH45">
        <f>AVERAGE('Raw Proportions'!BN45:BP45)</f>
        <v>0.27234249368017804</v>
      </c>
      <c r="BI45">
        <f>AVERAGE('Raw Proportions'!BO45:BQ45)</f>
        <v>0.21389778696549192</v>
      </c>
      <c r="BJ45">
        <f>AVERAGE('Raw Proportions'!BP45:BR45)</f>
        <v>0.20704098061529508</v>
      </c>
      <c r="BK45">
        <f>AVERAGE('Raw Proportions'!BQ45:BS45)</f>
        <v>0.26020529174274287</v>
      </c>
      <c r="BL45">
        <f>AVERAGE('Raw Proportions'!BR45:BT45)</f>
        <v>0.3204524816100367</v>
      </c>
      <c r="BM45">
        <f>AVERAGE('Raw Proportions'!BS45:BU45)</f>
        <v>0.37005058465920665</v>
      </c>
      <c r="BN45">
        <f>AVERAGE('Raw Proportions'!BV45:BX45)</f>
        <v>0</v>
      </c>
      <c r="BO45">
        <f>AVERAGE('Raw Proportions'!BW45:BY45)</f>
        <v>5.7550815717759283E-3</v>
      </c>
      <c r="BP45">
        <f>AVERAGE('Raw Proportions'!BX45:BZ45)</f>
        <v>6.4766018688233095E-3</v>
      </c>
      <c r="BQ45">
        <f>AVERAGE('Raw Proportions'!BY45:CA45)</f>
        <v>7.0706259806776707E-3</v>
      </c>
      <c r="BR45">
        <f>AVERAGE('Raw Proportions'!BZ45:CB45)</f>
        <v>1.9400280195087259E-3</v>
      </c>
      <c r="BS45">
        <f>AVERAGE('Raw Proportions'!CA45:CC45)</f>
        <v>1.2647556812956688E-3</v>
      </c>
      <c r="BT45">
        <f>AVERAGE('Raw Proportions'!CB45:CD45)</f>
        <v>3.4598348544710362E-3</v>
      </c>
      <c r="BU45">
        <f>AVERAGE('Raw Proportions'!CC45:CE45)</f>
        <v>4.4766293761662997E-3</v>
      </c>
      <c r="BV45">
        <f>AVERAGE('Raw Proportions'!CD45:CF45)</f>
        <v>6.926310161101866E-3</v>
      </c>
      <c r="BW45">
        <f>AVERAGE('Raw Proportions'!CE45:CG45)</f>
        <v>8.6874444931891517E-3</v>
      </c>
      <c r="BX45">
        <f>AVERAGE('Raw Proportions'!CF45:CH45)</f>
        <v>1.3692632068715203E-2</v>
      </c>
      <c r="BY45">
        <f>AVERAGE('Raw Proportions'!CG45:CI45)</f>
        <v>1.6590219791862173E-2</v>
      </c>
      <c r="BZ45">
        <f>AVERAGE('Raw Proportions'!CH45:CJ45)</f>
        <v>1.7456388519622581E-2</v>
      </c>
      <c r="CA45">
        <f>AVERAGE('Raw Proportions'!CI45:CK45)</f>
        <v>1.3112645016290525E-2</v>
      </c>
      <c r="CB45">
        <f>AVERAGE('Raw Proportions'!CJ45:CL45)</f>
        <v>1.1458682067458684E-2</v>
      </c>
      <c r="CC45">
        <f>AVERAGE('Raw Proportions'!CK45:CM45)</f>
        <v>1.0499718973530562E-2</v>
      </c>
      <c r="CD45">
        <f>AVERAGE('Raw Proportions'!CN45:CP45)</f>
        <v>0</v>
      </c>
      <c r="CE45">
        <f>AVERAGE('Raw Proportions'!CO45:CQ45)</f>
        <v>2.7614491057773929E-2</v>
      </c>
      <c r="CF45">
        <f>AVERAGE('Raw Proportions'!CP45:CR45)</f>
        <v>6.0207409496947917E-2</v>
      </c>
      <c r="CG45">
        <f>AVERAGE('Raw Proportions'!CQ45:CS45)</f>
        <v>0.10059694691808474</v>
      </c>
      <c r="CH45">
        <f>AVERAGE('Raw Proportions'!CR45:CT45)</f>
        <v>0.10840001872745721</v>
      </c>
      <c r="CI45">
        <f>AVERAGE('Raw Proportions'!CS45:CU45)</f>
        <v>0.11594262815955754</v>
      </c>
      <c r="CJ45">
        <f>AVERAGE('Raw Proportions'!CT45:CV45)</f>
        <v>0.1101983518742547</v>
      </c>
      <c r="CK45">
        <f>AVERAGE('Raw Proportions'!CU45:CW45)</f>
        <v>0.11622285085506461</v>
      </c>
      <c r="CL45">
        <f>AVERAGE('Raw Proportions'!CV45:CX45)</f>
        <v>0.14458753006589575</v>
      </c>
      <c r="CM45">
        <f>AVERAGE('Raw Proportions'!CW45:CY45)</f>
        <v>0.23097160550673512</v>
      </c>
      <c r="CN45">
        <f>AVERAGE('Raw Proportions'!CX45:CZ45)</f>
        <v>0.3064528376381972</v>
      </c>
      <c r="CO45">
        <f>AVERAGE('Raw Proportions'!CY45:DA45)</f>
        <v>0.35662153804059499</v>
      </c>
      <c r="CP45">
        <f>AVERAGE('Raw Proportions'!CZ45:DB45)</f>
        <v>0.34719666302049035</v>
      </c>
      <c r="CQ45">
        <f>AVERAGE('Raw Proportions'!DA45:DC45)</f>
        <v>0.31385086227449194</v>
      </c>
      <c r="CR45">
        <f>AVERAGE('Raw Proportions'!DB45:DD45)</f>
        <v>0.28507750089651013</v>
      </c>
      <c r="CS45">
        <f>AVERAGE('Raw Proportions'!DC45:DE45)</f>
        <v>0.27736767597513229</v>
      </c>
      <c r="CT45">
        <f>AVERAGE('Raw Proportions'!DF45:DH45)</f>
        <v>0</v>
      </c>
      <c r="CU45">
        <f>AVERAGE('Raw Proportions'!DG45:DI45)</f>
        <v>2.3378012914619453E-3</v>
      </c>
      <c r="CV45">
        <f>AVERAGE('Raw Proportions'!DH45:DJ45)</f>
        <v>3.6285469254272473E-3</v>
      </c>
      <c r="CW45">
        <f>AVERAGE('Raw Proportions'!DI45:DK45)</f>
        <v>6.4142056570115321E-3</v>
      </c>
      <c r="CX45">
        <f>AVERAGE('Raw Proportions'!DJ45:DL45)</f>
        <v>9.6051110963019572E-3</v>
      </c>
      <c r="CY45">
        <f>AVERAGE('Raw Proportions'!DK45:DM45)</f>
        <v>1.4550323553614859E-2</v>
      </c>
      <c r="CZ45">
        <f>AVERAGE('Raw Proportions'!DL45:DN45)</f>
        <v>1.5845900888404676E-2</v>
      </c>
      <c r="DA45">
        <f>AVERAGE('Raw Proportions'!DM45:DO45)</f>
        <v>1.4130636854860648E-2</v>
      </c>
      <c r="DB45">
        <f>AVERAGE('Raw Proportions'!DN45:DP45)</f>
        <v>1.0737698605162193E-2</v>
      </c>
      <c r="DC45">
        <f>AVERAGE('Raw Proportions'!DO45:DQ45)</f>
        <v>9.0548210504427778E-3</v>
      </c>
      <c r="DD45">
        <f>AVERAGE('Raw Proportions'!DP45:DR45)</f>
        <v>1.2667095979069046E-2</v>
      </c>
      <c r="DE45">
        <f>AVERAGE('Raw Proportions'!DQ45:DS45)</f>
        <v>1.1995113299936409E-2</v>
      </c>
      <c r="DF45">
        <f>AVERAGE('Raw Proportions'!DR45:DT45)</f>
        <v>1.7950497228881448E-2</v>
      </c>
      <c r="DG45">
        <f>AVERAGE('Raw Proportions'!DS45:DU45)</f>
        <v>1.2416998780833828E-2</v>
      </c>
      <c r="DH45">
        <f>AVERAGE('Raw Proportions'!DT45:DV45)</f>
        <v>1.2980392373867106E-2</v>
      </c>
      <c r="DI45">
        <f>AVERAGE('Raw Proportions'!DU45:DW45)</f>
        <v>7.5637170616087461E-3</v>
      </c>
      <c r="DJ45">
        <f>AVERAGE('Raw Proportions'!DX45:DZ45)</f>
        <v>5.3370375117076679E-2</v>
      </c>
      <c r="DK45">
        <f>AVERAGE('Raw Proportions'!DY45:EA45)</f>
        <v>5.5262200882147984E-2</v>
      </c>
      <c r="DL45">
        <f>AVERAGE('Raw Proportions'!DZ45:EB45)</f>
        <v>4.8796290023906452E-2</v>
      </c>
      <c r="DM45">
        <f>AVERAGE('Raw Proportions'!EA45:EC45)</f>
        <v>2.1651356569075495E-2</v>
      </c>
      <c r="DN45">
        <f>AVERAGE('Raw Proportions'!EB45:ED45)</f>
        <v>2.9437698295205681E-2</v>
      </c>
      <c r="DO45">
        <f>AVERAGE('Raw Proportions'!EC45:EE45)</f>
        <v>2.3017379293904197E-2</v>
      </c>
      <c r="DP45">
        <f>AVERAGE('Raw Proportions'!ED45:EF45)</f>
        <v>3.2003014830623823E-2</v>
      </c>
      <c r="DQ45">
        <f>AVERAGE('Raw Proportions'!EE45:EG45)</f>
        <v>3.5983954290704771E-2</v>
      </c>
      <c r="DR45">
        <f>AVERAGE('Raw Proportions'!EF45:EH45)</f>
        <v>4.8667267866230303E-2</v>
      </c>
      <c r="DS45">
        <f>AVERAGE('Raw Proportions'!EG45:EI45)</f>
        <v>3.8358546188804299E-2</v>
      </c>
      <c r="DT45">
        <f>AVERAGE('Raw Proportions'!EH45:EJ45)</f>
        <v>3.6642146253638902E-2</v>
      </c>
      <c r="DU45">
        <f>AVERAGE('Raw Proportions'!EI45:EK45)</f>
        <v>3.3119318611681103E-2</v>
      </c>
      <c r="DV45">
        <f>AVERAGE('Raw Proportions'!EJ45:EL45)</f>
        <v>3.3919263578783491E-2</v>
      </c>
      <c r="DW45">
        <f>AVERAGE('Raw Proportions'!EK45:EM45)</f>
        <v>3.4211552421830681E-2</v>
      </c>
      <c r="DX45">
        <f>AVERAGE('Raw Proportions'!EL45:EN45)</f>
        <v>3.8139207654261605E-2</v>
      </c>
      <c r="DY45">
        <f>AVERAGE('Raw Proportions'!EM45:EO45)</f>
        <v>3.7921584912759626E-2</v>
      </c>
      <c r="DZ45">
        <f>AVERAGE('Raw Proportions'!EP45:ER45)</f>
        <v>0</v>
      </c>
      <c r="EA45">
        <f>AVERAGE('Raw Proportions'!EQ45:ES45)</f>
        <v>0</v>
      </c>
      <c r="EB45">
        <f>AVERAGE('Raw Proportions'!ER45:ET45)</f>
        <v>0</v>
      </c>
      <c r="EC45">
        <f>AVERAGE('Raw Proportions'!ES45:EU45)</f>
        <v>0</v>
      </c>
      <c r="ED45">
        <f>AVERAGE('Raw Proportions'!ET45:EV45)</f>
        <v>0</v>
      </c>
      <c r="EE45">
        <f>AVERAGE('Raw Proportions'!EU45:EW45)</f>
        <v>0</v>
      </c>
      <c r="EF45">
        <f>AVERAGE('Raw Proportions'!EV45:EX45)</f>
        <v>0</v>
      </c>
      <c r="EG45">
        <f>AVERAGE('Raw Proportions'!EW45:EY45)</f>
        <v>0</v>
      </c>
      <c r="EH45">
        <f>AVERAGE('Raw Proportions'!EX45:EZ45)</f>
        <v>0</v>
      </c>
      <c r="EI45">
        <f>AVERAGE('Raw Proportions'!EY45:FA45)</f>
        <v>0</v>
      </c>
      <c r="EJ45">
        <f>AVERAGE('Raw Proportions'!EZ45:FB45)</f>
        <v>0</v>
      </c>
      <c r="EK45">
        <f>AVERAGE('Raw Proportions'!FA45:FC45)</f>
        <v>0</v>
      </c>
      <c r="EL45">
        <f>AVERAGE('Raw Proportions'!FB45:FD45)</f>
        <v>0</v>
      </c>
      <c r="EM45">
        <f>AVERAGE('Raw Proportions'!FC45:FE45)</f>
        <v>0</v>
      </c>
      <c r="EN45">
        <f>AVERAGE('Raw Proportions'!FD45:FF45)</f>
        <v>0</v>
      </c>
      <c r="EO45">
        <f>AVERAGE('Raw Proportions'!FE45:FG45)</f>
        <v>0</v>
      </c>
      <c r="EP45">
        <f>AVERAGE('Raw Proportions'!FH45:FJ45)</f>
        <v>7.8730064468558236E-2</v>
      </c>
      <c r="EQ45">
        <f>AVERAGE('Raw Proportions'!FI45:FK45)</f>
        <v>8.7114749352728324E-2</v>
      </c>
      <c r="ER45">
        <f>AVERAGE('Raw Proportions'!FJ45:FL45)</f>
        <v>8.6202288669694746E-2</v>
      </c>
      <c r="ES45">
        <f>AVERAGE('Raw Proportions'!FK45:FM45)</f>
        <v>0.10081084657848143</v>
      </c>
      <c r="ET45">
        <f>AVERAGE('Raw Proportions'!FL45:FN45)</f>
        <v>0.10425544840665868</v>
      </c>
      <c r="EU45">
        <f>AVERAGE('Raw Proportions'!FM45:FO45)</f>
        <v>0.10921187256346988</v>
      </c>
      <c r="EV45">
        <f>AVERAGE('Raw Proportions'!FN45:FP45)</f>
        <v>0.10600258253980883</v>
      </c>
      <c r="EW45">
        <f>AVERAGE('Raw Proportions'!FO45:FQ45)</f>
        <v>0.10008926114747692</v>
      </c>
      <c r="EX45">
        <f>AVERAGE('Raw Proportions'!FP45:FR45)</f>
        <v>0.10098798518707623</v>
      </c>
      <c r="EY45">
        <f>AVERAGE('Raw Proportions'!FQ45:FS45)</f>
        <v>9.9766820412417356E-2</v>
      </c>
      <c r="EZ45">
        <f>AVERAGE('Raw Proportions'!FR45:FT45)</f>
        <v>9.95470786456501E-2</v>
      </c>
      <c r="FA45">
        <f>AVERAGE('Raw Proportions'!FS45:FU45)</f>
        <v>0.11513562513991199</v>
      </c>
      <c r="FB45">
        <f>AVERAGE('Raw Proportions'!FT45:FV45)</f>
        <v>0.12038133607543239</v>
      </c>
      <c r="FC45">
        <f>AVERAGE('Raw Proportions'!FU45:FW45)</f>
        <v>0.12148587587918454</v>
      </c>
      <c r="FD45">
        <f>AVERAGE('Raw Proportions'!FV45:FX45)</f>
        <v>0.10621699162958477</v>
      </c>
      <c r="FE45">
        <f>AVERAGE('Raw Proportions'!FW45:FY45)</f>
        <v>0.10467244042388528</v>
      </c>
    </row>
    <row r="46" spans="1:161" x14ac:dyDescent="0.2">
      <c r="A46" t="str">
        <f>'1997_totals_newvars'!A46</f>
        <v>UTAH</v>
      </c>
      <c r="B46">
        <f>AVERAGE('Raw Proportions'!B46:D46)</f>
        <v>9.0660427830384679E-2</v>
      </c>
      <c r="C46">
        <f>AVERAGE('Raw Proportions'!C46:E46)</f>
        <v>0.11889627225551047</v>
      </c>
      <c r="D46">
        <f>AVERAGE('Raw Proportions'!D46:F46)</f>
        <v>0.16502562906449472</v>
      </c>
      <c r="E46">
        <f>AVERAGE('Raw Proportions'!E46:G46)</f>
        <v>0.19025861133313149</v>
      </c>
      <c r="F46">
        <f>AVERAGE('Raw Proportions'!F46:H46)</f>
        <v>0.22179705027396457</v>
      </c>
      <c r="G46">
        <f>AVERAGE('Raw Proportions'!G46:I46)</f>
        <v>0.21589773018339231</v>
      </c>
      <c r="H46">
        <f>AVERAGE('Raw Proportions'!H46:J46)</f>
        <v>0.21555635774370965</v>
      </c>
      <c r="I46">
        <f>AVERAGE('Raw Proportions'!I46:K46)</f>
        <v>0.17374711815370791</v>
      </c>
      <c r="J46">
        <f>AVERAGE('Raw Proportions'!J46:L46)</f>
        <v>0.15775585980617446</v>
      </c>
      <c r="K46">
        <f>AVERAGE('Raw Proportions'!K46:M46)</f>
        <v>0.1405173973787609</v>
      </c>
      <c r="L46">
        <f>AVERAGE('Raw Proportions'!L46:N46)</f>
        <v>0.12423506768686103</v>
      </c>
      <c r="M46">
        <f>AVERAGE('Raw Proportions'!M46:O46)</f>
        <v>0.10422184872597261</v>
      </c>
      <c r="N46">
        <f>AVERAGE('Raw Proportions'!N46:P46)</f>
        <v>9.5585127361310418E-2</v>
      </c>
      <c r="O46">
        <f>AVERAGE('Raw Proportions'!O46:Q46)</f>
        <v>9.3031517203642111E-2</v>
      </c>
      <c r="P46">
        <f>AVERAGE('Raw Proportions'!P46:R46)</f>
        <v>9.3865547023331608E-2</v>
      </c>
      <c r="Q46">
        <f>AVERAGE('Raw Proportions'!Q46:S46)</f>
        <v>8.0891059251664635E-2</v>
      </c>
      <c r="R46">
        <f>AVERAGE('Raw Proportions'!T46:V46)</f>
        <v>0.53050332781869458</v>
      </c>
      <c r="S46">
        <f>AVERAGE('Raw Proportions'!U46:W46)</f>
        <v>0.45997744887509584</v>
      </c>
      <c r="T46">
        <f>AVERAGE('Raw Proportions'!V46:X46)</f>
        <v>0.43503280386927301</v>
      </c>
      <c r="U46">
        <f>AVERAGE('Raw Proportions'!W46:Y46)</f>
        <v>0.39785822564257572</v>
      </c>
      <c r="V46">
        <f>AVERAGE('Raw Proportions'!X46:Z46)</f>
        <v>0.37361886344210871</v>
      </c>
      <c r="W46">
        <f>AVERAGE('Raw Proportions'!Y46:AA46)</f>
        <v>0.35056826904512572</v>
      </c>
      <c r="X46">
        <f>AVERAGE('Raw Proportions'!Z46:AB46)</f>
        <v>0.36862251161358744</v>
      </c>
      <c r="Y46">
        <f>AVERAGE('Raw Proportions'!AA46:AC46)</f>
        <v>0.3891065140268844</v>
      </c>
      <c r="Z46">
        <f>AVERAGE('Raw Proportions'!AB46:AD46)</f>
        <v>0.34769012872157773</v>
      </c>
      <c r="AA46">
        <f>AVERAGE('Raw Proportions'!AC46:AE46)</f>
        <v>0.30093266719756612</v>
      </c>
      <c r="AB46">
        <f>AVERAGE('Raw Proportions'!AD46:AF46)</f>
        <v>0.25980193826373305</v>
      </c>
      <c r="AC46">
        <f>AVERAGE('Raw Proportions'!AE46:AG46)</f>
        <v>0.25846738337487946</v>
      </c>
      <c r="AD46">
        <f>AVERAGE('Raw Proportions'!AF46:AH46)</f>
        <v>0.25748482643676279</v>
      </c>
      <c r="AE46">
        <f>AVERAGE('Raw Proportions'!AG46:AI46)</f>
        <v>0.26207159201607461</v>
      </c>
      <c r="AF46">
        <f>AVERAGE('Raw Proportions'!AH46:AJ46)</f>
        <v>0.27301360897938542</v>
      </c>
      <c r="AG46">
        <f>AVERAGE('Raw Proportions'!AI46:AK46)</f>
        <v>0.27210669722949693</v>
      </c>
      <c r="AH46">
        <f>AVERAGE('Raw Proportions'!AL46:AN46)</f>
        <v>7.8472909001872856E-2</v>
      </c>
      <c r="AI46">
        <f>AVERAGE('Raw Proportions'!AM46:AO46)</f>
        <v>0.11094525270954447</v>
      </c>
      <c r="AJ46">
        <f>AVERAGE('Raw Proportions'!AN46:AP46)</f>
        <v>6.0944927613642542E-2</v>
      </c>
      <c r="AK46">
        <f>AVERAGE('Raw Proportions'!AO46:AQ46)</f>
        <v>5.5647845470630786E-2</v>
      </c>
      <c r="AL46">
        <f>AVERAGE('Raw Proportions'!AP46:AR46)</f>
        <v>3.0375802547396705E-2</v>
      </c>
      <c r="AM46">
        <f>AVERAGE('Raw Proportions'!AQ46:AS46)</f>
        <v>7.603300106406706E-2</v>
      </c>
      <c r="AN46">
        <f>AVERAGE('Raw Proportions'!AR46:AT46)</f>
        <v>7.8187506587395511E-2</v>
      </c>
      <c r="AO46">
        <f>AVERAGE('Raw Proportions'!AS46:AU46)</f>
        <v>7.8947510178182884E-2</v>
      </c>
      <c r="AP46">
        <f>AVERAGE('Raw Proportions'!AT46:AV46)</f>
        <v>8.9254769113350882E-2</v>
      </c>
      <c r="AQ46">
        <f>AVERAGE('Raw Proportions'!AU46:AW46)</f>
        <v>9.9983808811221112E-2</v>
      </c>
      <c r="AR46">
        <f>AVERAGE('Raw Proportions'!AV46:AX46)</f>
        <v>0.11136553219130552</v>
      </c>
      <c r="AS46">
        <f>AVERAGE('Raw Proportions'!AW46:AY46)</f>
        <v>9.9007883983661518E-2</v>
      </c>
      <c r="AT46">
        <f>AVERAGE('Raw Proportions'!AX46:AZ46)</f>
        <v>8.9173343738471009E-2</v>
      </c>
      <c r="AU46">
        <f>AVERAGE('Raw Proportions'!AY46:BA46)</f>
        <v>7.874322331377924E-2</v>
      </c>
      <c r="AV46">
        <f>AVERAGE('Raw Proportions'!AZ46:BB46)</f>
        <v>9.8359696262740437E-2</v>
      </c>
      <c r="AW46">
        <f>AVERAGE('Raw Proportions'!BA46:BC46)</f>
        <v>0.11681484795296997</v>
      </c>
      <c r="AX46">
        <f>AVERAGE('Raw Proportions'!BD46:BF46)</f>
        <v>6.9872630157363661E-4</v>
      </c>
      <c r="AY46">
        <f>AVERAGE('Raw Proportions'!BE46:BG46)</f>
        <v>8.028500085912098E-4</v>
      </c>
      <c r="AZ46">
        <f>AVERAGE('Raw Proportions'!BF46:BH46)</f>
        <v>4.1528395036832068E-4</v>
      </c>
      <c r="BA46">
        <f>AVERAGE('Raw Proportions'!BG46:BI46)</f>
        <v>7.1430082631918567E-4</v>
      </c>
      <c r="BB46">
        <f>AVERAGE('Raw Proportions'!BH46:BJ46)</f>
        <v>5.2998603577109581E-3</v>
      </c>
      <c r="BC46">
        <f>AVERAGE('Raw Proportions'!BI46:BK46)</f>
        <v>4.434882290059651E-3</v>
      </c>
      <c r="BD46">
        <f>AVERAGE('Raw Proportions'!BJ46:BL46)</f>
        <v>4.0815973628681263E-3</v>
      </c>
      <c r="BE46">
        <f>AVERAGE('Raw Proportions'!BK46:BM46)</f>
        <v>-7.9217583889922558E-4</v>
      </c>
      <c r="BF46">
        <f>AVERAGE('Raw Proportions'!BL46:BN46)</f>
        <v>8.2630703952944941E-3</v>
      </c>
      <c r="BG46">
        <f>AVERAGE('Raw Proportions'!BM46:BO46)</f>
        <v>1.7881762941185264E-2</v>
      </c>
      <c r="BH46">
        <f>AVERAGE('Raw Proportions'!BN46:BP46)</f>
        <v>7.6753067049209603E-2</v>
      </c>
      <c r="BI46">
        <f>AVERAGE('Raw Proportions'!BO46:BQ46)</f>
        <v>0.11875931754150626</v>
      </c>
      <c r="BJ46">
        <f>AVERAGE('Raw Proportions'!BP46:BR46)</f>
        <v>0.15641815935043515</v>
      </c>
      <c r="BK46">
        <f>AVERAGE('Raw Proportions'!BQ46:BS46)</f>
        <v>0.14753874127793379</v>
      </c>
      <c r="BL46">
        <f>AVERAGE('Raw Proportions'!BR46:BT46)</f>
        <v>0.11802451003604859</v>
      </c>
      <c r="BM46">
        <f>AVERAGE('Raw Proportions'!BS46:BU46)</f>
        <v>0.10074633574663233</v>
      </c>
      <c r="BN46">
        <f>AVERAGE('Raw Proportions'!BV46:BX46)</f>
        <v>0</v>
      </c>
      <c r="BO46">
        <f>AVERAGE('Raw Proportions'!BW46:BY46)</f>
        <v>1.2673985078790891E-3</v>
      </c>
      <c r="BP46">
        <f>AVERAGE('Raw Proportions'!BX46:BZ46)</f>
        <v>2.7712110055831841E-3</v>
      </c>
      <c r="BQ46">
        <f>AVERAGE('Raw Proportions'!BY46:CA46)</f>
        <v>4.0937694429263203E-3</v>
      </c>
      <c r="BR46">
        <f>AVERAGE('Raw Proportions'!BZ46:CB46)</f>
        <v>5.1914770357742845E-3</v>
      </c>
      <c r="BS46">
        <f>AVERAGE('Raw Proportions'!CA46:CC46)</f>
        <v>5.105111377181934E-3</v>
      </c>
      <c r="BT46">
        <f>AVERAGE('Raw Proportions'!CB46:CD46)</f>
        <v>5.1895453226858948E-3</v>
      </c>
      <c r="BU46">
        <f>AVERAGE('Raw Proportions'!CC46:CE46)</f>
        <v>4.6302751662422028E-3</v>
      </c>
      <c r="BV46">
        <f>AVERAGE('Raw Proportions'!CD46:CF46)</f>
        <v>5.4624380823498847E-3</v>
      </c>
      <c r="BW46">
        <f>AVERAGE('Raw Proportions'!CE46:CG46)</f>
        <v>6.5519124021499236E-3</v>
      </c>
      <c r="BX46">
        <f>AVERAGE('Raw Proportions'!CF46:CH46)</f>
        <v>2.2985029309239634E-2</v>
      </c>
      <c r="BY46">
        <f>AVERAGE('Raw Proportions'!CG46:CI46)</f>
        <v>4.0815242055620794E-2</v>
      </c>
      <c r="BZ46">
        <f>AVERAGE('Raw Proportions'!CH46:CJ46)</f>
        <v>5.9079240529758638E-2</v>
      </c>
      <c r="CA46">
        <f>AVERAGE('Raw Proportions'!CI46:CK46)</f>
        <v>6.2156230462612726E-2</v>
      </c>
      <c r="CB46">
        <f>AVERAGE('Raw Proportions'!CJ46:CL46)</f>
        <v>5.4263408221567618E-2</v>
      </c>
      <c r="CC46">
        <f>AVERAGE('Raw Proportions'!CK46:CM46)</f>
        <v>5.003238761953064E-2</v>
      </c>
      <c r="CD46">
        <f>AVERAGE('Raw Proportions'!CN46:CP46)</f>
        <v>0</v>
      </c>
      <c r="CE46">
        <f>AVERAGE('Raw Proportions'!CO46:CQ46)</f>
        <v>0</v>
      </c>
      <c r="CF46">
        <f>AVERAGE('Raw Proportions'!CP46:CR46)</f>
        <v>0</v>
      </c>
      <c r="CG46">
        <f>AVERAGE('Raw Proportions'!CQ46:CS46)</f>
        <v>0</v>
      </c>
      <c r="CH46">
        <f>AVERAGE('Raw Proportions'!CR46:CT46)</f>
        <v>0</v>
      </c>
      <c r="CI46">
        <f>AVERAGE('Raw Proportions'!CS46:CU46)</f>
        <v>0</v>
      </c>
      <c r="CJ46">
        <f>AVERAGE('Raw Proportions'!CT46:CV46)</f>
        <v>0</v>
      </c>
      <c r="CK46">
        <f>AVERAGE('Raw Proportions'!CU46:CW46)</f>
        <v>0</v>
      </c>
      <c r="CL46">
        <f>AVERAGE('Raw Proportions'!CV46:CX46)</f>
        <v>0</v>
      </c>
      <c r="CM46">
        <f>AVERAGE('Raw Proportions'!CW46:CY46)</f>
        <v>0</v>
      </c>
      <c r="CN46">
        <f>AVERAGE('Raw Proportions'!CX46:CZ46)</f>
        <v>0</v>
      </c>
      <c r="CO46">
        <f>AVERAGE('Raw Proportions'!CY46:DA46)</f>
        <v>0</v>
      </c>
      <c r="CP46">
        <f>AVERAGE('Raw Proportions'!CZ46:DB46)</f>
        <v>0</v>
      </c>
      <c r="CQ46">
        <f>AVERAGE('Raw Proportions'!DA46:DC46)</f>
        <v>0</v>
      </c>
      <c r="CR46">
        <f>AVERAGE('Raw Proportions'!DB46:DD46)</f>
        <v>0</v>
      </c>
      <c r="CS46">
        <f>AVERAGE('Raw Proportions'!DC46:DE46)</f>
        <v>0</v>
      </c>
      <c r="CT46">
        <f>AVERAGE('Raw Proportions'!DF46:DH46)</f>
        <v>0</v>
      </c>
      <c r="CU46">
        <f>AVERAGE('Raw Proportions'!DG46:DI46)</f>
        <v>4.6393935814078874E-3</v>
      </c>
      <c r="CV46">
        <f>AVERAGE('Raw Proportions'!DH46:DJ46)</f>
        <v>9.7918853834692027E-3</v>
      </c>
      <c r="CW46">
        <f>AVERAGE('Raw Proportions'!DI46:DK46)</f>
        <v>1.2907514928216034E-2</v>
      </c>
      <c r="CX46">
        <f>AVERAGE('Raw Proportions'!DJ46:DL46)</f>
        <v>9.9222583315999226E-3</v>
      </c>
      <c r="CY46">
        <f>AVERAGE('Raw Proportions'!DK46:DM46)</f>
        <v>7.0641600275264229E-3</v>
      </c>
      <c r="CZ46">
        <f>AVERAGE('Raw Proportions'!DL46:DN46)</f>
        <v>6.5260427309676598E-3</v>
      </c>
      <c r="DA46">
        <f>AVERAGE('Raw Proportions'!DM46:DO46)</f>
        <v>7.5790012990276804E-3</v>
      </c>
      <c r="DB46">
        <f>AVERAGE('Raw Proportions'!DN46:DP46)</f>
        <v>9.0647988612591029E-3</v>
      </c>
      <c r="DC46">
        <f>AVERAGE('Raw Proportions'!DO46:DQ46)</f>
        <v>1.004299882023147E-2</v>
      </c>
      <c r="DD46">
        <f>AVERAGE('Raw Proportions'!DP46:DR46)</f>
        <v>8.9839716843625617E-3</v>
      </c>
      <c r="DE46">
        <f>AVERAGE('Raw Proportions'!DQ46:DS46)</f>
        <v>1.1359811922617731E-2</v>
      </c>
      <c r="DF46">
        <f>AVERAGE('Raw Proportions'!DR46:DT46)</f>
        <v>2.0228447362250747E-2</v>
      </c>
      <c r="DG46">
        <f>AVERAGE('Raw Proportions'!DS46:DU46)</f>
        <v>3.3162949493416444E-2</v>
      </c>
      <c r="DH46">
        <f>AVERAGE('Raw Proportions'!DT46:DV46)</f>
        <v>3.9307405647014765E-2</v>
      </c>
      <c r="DI46">
        <f>AVERAGE('Raw Proportions'!DU46:DW46)</f>
        <v>3.6624124514257596E-2</v>
      </c>
      <c r="DJ46">
        <f>AVERAGE('Raw Proportions'!DX46:DZ46)</f>
        <v>2.7097408652286603E-2</v>
      </c>
      <c r="DK46">
        <f>AVERAGE('Raw Proportions'!DY46:EA46)</f>
        <v>4.3092032629584491E-2</v>
      </c>
      <c r="DL46">
        <f>AVERAGE('Raw Proportions'!DZ46:EB46)</f>
        <v>5.0720574996803824E-2</v>
      </c>
      <c r="DM46">
        <f>AVERAGE('Raw Proportions'!EA46:EC46)</f>
        <v>5.0287101948756574E-2</v>
      </c>
      <c r="DN46">
        <f>AVERAGE('Raw Proportions'!EB46:ED46)</f>
        <v>6.3281079411810645E-2</v>
      </c>
      <c r="DO46">
        <f>AVERAGE('Raw Proportions'!EC46:EE46)</f>
        <v>4.9135500080940087E-2</v>
      </c>
      <c r="DP46">
        <f>AVERAGE('Raw Proportions'!ED46:EF46)</f>
        <v>4.2613974678775222E-2</v>
      </c>
      <c r="DQ46">
        <f>AVERAGE('Raw Proportions'!EE46:EG46)</f>
        <v>3.1122262867093967E-2</v>
      </c>
      <c r="DR46">
        <f>AVERAGE('Raw Proportions'!EF46:EH46)</f>
        <v>3.7980152612344435E-2</v>
      </c>
      <c r="DS46">
        <f>AVERAGE('Raw Proportions'!EG46:EI46)</f>
        <v>5.5455731651820134E-2</v>
      </c>
      <c r="DT46">
        <f>AVERAGE('Raw Proportions'!EH46:EJ46)</f>
        <v>5.6552488143255641E-2</v>
      </c>
      <c r="DU46">
        <f>AVERAGE('Raw Proportions'!EI46:EK46)</f>
        <v>6.2592893732243263E-2</v>
      </c>
      <c r="DV46">
        <f>AVERAGE('Raw Proportions'!EJ46:EL46)</f>
        <v>4.2940204478442788E-2</v>
      </c>
      <c r="DW46">
        <f>AVERAGE('Raw Proportions'!EK46:EM46)</f>
        <v>4.8768938050763967E-2</v>
      </c>
      <c r="DX46">
        <f>AVERAGE('Raw Proportions'!EL46:EN46)</f>
        <v>6.3782945899146085E-2</v>
      </c>
      <c r="DY46">
        <f>AVERAGE('Raw Proportions'!EM46:EO46)</f>
        <v>7.9199856356920215E-2</v>
      </c>
      <c r="DZ46">
        <f>AVERAGE('Raw Proportions'!EP46:ER46)</f>
        <v>0</v>
      </c>
      <c r="EA46">
        <f>AVERAGE('Raw Proportions'!EQ46:ES46)</f>
        <v>0</v>
      </c>
      <c r="EB46">
        <f>AVERAGE('Raw Proportions'!ER46:ET46)</f>
        <v>0</v>
      </c>
      <c r="EC46">
        <f>AVERAGE('Raw Proportions'!ES46:EU46)</f>
        <v>0</v>
      </c>
      <c r="ED46">
        <f>AVERAGE('Raw Proportions'!ET46:EV46)</f>
        <v>0</v>
      </c>
      <c r="EE46">
        <f>AVERAGE('Raw Proportions'!EU46:EW46)</f>
        <v>0</v>
      </c>
      <c r="EF46">
        <f>AVERAGE('Raw Proportions'!EV46:EX46)</f>
        <v>0</v>
      </c>
      <c r="EG46">
        <f>AVERAGE('Raw Proportions'!EW46:EY46)</f>
        <v>0</v>
      </c>
      <c r="EH46">
        <f>AVERAGE('Raw Proportions'!EX46:EZ46)</f>
        <v>0</v>
      </c>
      <c r="EI46">
        <f>AVERAGE('Raw Proportions'!EY46:FA46)</f>
        <v>0</v>
      </c>
      <c r="EJ46">
        <f>AVERAGE('Raw Proportions'!EZ46:FB46)</f>
        <v>0</v>
      </c>
      <c r="EK46">
        <f>AVERAGE('Raw Proportions'!FA46:FC46)</f>
        <v>0</v>
      </c>
      <c r="EL46">
        <f>AVERAGE('Raw Proportions'!FB46:FD46)</f>
        <v>0</v>
      </c>
      <c r="EM46">
        <f>AVERAGE('Raw Proportions'!FC46:FE46)</f>
        <v>0</v>
      </c>
      <c r="EN46">
        <f>AVERAGE('Raw Proportions'!FD46:FF46)</f>
        <v>0</v>
      </c>
      <c r="EO46">
        <f>AVERAGE('Raw Proportions'!FE46:FG46)</f>
        <v>0</v>
      </c>
      <c r="EP46">
        <f>AVERAGE('Raw Proportions'!FH46:FJ46)</f>
        <v>0.27256720039518761</v>
      </c>
      <c r="EQ46">
        <f>AVERAGE('Raw Proportions'!FI46:FK46)</f>
        <v>0.26037935143238661</v>
      </c>
      <c r="ER46">
        <f>AVERAGE('Raw Proportions'!FJ46:FL46)</f>
        <v>0.27529768411636524</v>
      </c>
      <c r="ES46">
        <f>AVERAGE('Raw Proportions'!FK46:FM46)</f>
        <v>0.28823263040744396</v>
      </c>
      <c r="ET46">
        <f>AVERAGE('Raw Proportions'!FL46:FN46)</f>
        <v>0.29051360859963421</v>
      </c>
      <c r="EU46">
        <f>AVERAGE('Raw Proportions'!FM46:FO46)</f>
        <v>0.29176134593170677</v>
      </c>
      <c r="EV46">
        <f>AVERAGE('Raw Proportions'!FN46:FP46)</f>
        <v>0.27922246396001049</v>
      </c>
      <c r="EW46">
        <f>AVERAGE('Raw Proportions'!FO46:FQ46)</f>
        <v>0.31565949414776023</v>
      </c>
      <c r="EX46">
        <f>AVERAGE('Raw Proportions'!FP46:FR46)</f>
        <v>0.344528782407649</v>
      </c>
      <c r="EY46">
        <f>AVERAGE('Raw Proportions'!FQ46:FS46)</f>
        <v>0.36863372079706497</v>
      </c>
      <c r="EZ46">
        <f>AVERAGE('Raw Proportions'!FR46:FT46)</f>
        <v>0.33932290567203305</v>
      </c>
      <c r="FA46">
        <f>AVERAGE('Raw Proportions'!FS46:FU46)</f>
        <v>0.30477561866349839</v>
      </c>
      <c r="FB46">
        <f>AVERAGE('Raw Proportions'!FT46:FV46)</f>
        <v>0.2790906507425685</v>
      </c>
      <c r="FC46">
        <f>AVERAGE('Raw Proportions'!FU46:FW46)</f>
        <v>0.2745268081817771</v>
      </c>
      <c r="FD46">
        <f>AVERAGE('Raw Proportions'!FV46:FX46)</f>
        <v>0.25938287793076542</v>
      </c>
      <c r="FE46">
        <f>AVERAGE('Raw Proportions'!FW46:FY46)</f>
        <v>0.26358469132852774</v>
      </c>
    </row>
    <row r="47" spans="1:161" x14ac:dyDescent="0.2">
      <c r="A47" t="str">
        <f>'1997_totals_newvars'!A47</f>
        <v>VERMONT</v>
      </c>
      <c r="B47">
        <f>AVERAGE('Raw Proportions'!B47:D47)</f>
        <v>0.11290739560063956</v>
      </c>
      <c r="C47">
        <f>AVERAGE('Raw Proportions'!C47:E47)</f>
        <v>0.12125017253507471</v>
      </c>
      <c r="D47">
        <f>AVERAGE('Raw Proportions'!D47:F47)</f>
        <v>0.10164135633606064</v>
      </c>
      <c r="E47">
        <f>AVERAGE('Raw Proportions'!E47:G47)</f>
        <v>0.10381596473407979</v>
      </c>
      <c r="F47">
        <f>AVERAGE('Raw Proportions'!F47:H47)</f>
        <v>0.10449367172906832</v>
      </c>
      <c r="G47">
        <f>AVERAGE('Raw Proportions'!G47:I47)</f>
        <v>9.9711918482541115E-2</v>
      </c>
      <c r="H47">
        <f>AVERAGE('Raw Proportions'!H47:J47)</f>
        <v>9.0346041931814738E-2</v>
      </c>
      <c r="I47">
        <f>AVERAGE('Raw Proportions'!I47:K47)</f>
        <v>8.5043673705800696E-2</v>
      </c>
      <c r="J47">
        <f>AVERAGE('Raw Proportions'!J47:L47)</f>
        <v>7.9630418614297663E-2</v>
      </c>
      <c r="K47">
        <f>AVERAGE('Raw Proportions'!K47:M47)</f>
        <v>8.0219481870865597E-2</v>
      </c>
      <c r="L47">
        <f>AVERAGE('Raw Proportions'!L47:N47)</f>
        <v>8.2392878898507188E-2</v>
      </c>
      <c r="M47">
        <f>AVERAGE('Raw Proportions'!M47:O47)</f>
        <v>9.1902252168340789E-2</v>
      </c>
      <c r="N47">
        <f>AVERAGE('Raw Proportions'!N47:P47)</f>
        <v>8.759131515434615E-2</v>
      </c>
      <c r="O47">
        <f>AVERAGE('Raw Proportions'!O47:Q47)</f>
        <v>8.3820074296071675E-2</v>
      </c>
      <c r="P47">
        <f>AVERAGE('Raw Proportions'!P47:R47)</f>
        <v>7.4602824552248342E-2</v>
      </c>
      <c r="Q47">
        <f>AVERAGE('Raw Proportions'!Q47:S47)</f>
        <v>7.9628472006397721E-2</v>
      </c>
      <c r="R47">
        <f>AVERAGE('Raw Proportions'!T47:V47)</f>
        <v>0.7611405655300153</v>
      </c>
      <c r="S47">
        <f>AVERAGE('Raw Proportions'!U47:W47)</f>
        <v>0.75264097937340002</v>
      </c>
      <c r="T47">
        <f>AVERAGE('Raw Proportions'!V47:X47)</f>
        <v>0.56139973354805539</v>
      </c>
      <c r="U47">
        <f>AVERAGE('Raw Proportions'!W47:Y47)</f>
        <v>0.49200066235155598</v>
      </c>
      <c r="V47">
        <f>AVERAGE('Raw Proportions'!X47:Z47)</f>
        <v>0.46005517877015872</v>
      </c>
      <c r="W47">
        <f>AVERAGE('Raw Proportions'!Y47:AA47)</f>
        <v>0.44151930053953148</v>
      </c>
      <c r="X47">
        <f>AVERAGE('Raw Proportions'!Z47:AB47)</f>
        <v>0.43294133371321591</v>
      </c>
      <c r="Y47">
        <f>AVERAGE('Raw Proportions'!AA47:AC47)</f>
        <v>0.43816486992718912</v>
      </c>
      <c r="Z47">
        <f>AVERAGE('Raw Proportions'!AB47:AD47)</f>
        <v>0.41800473624980361</v>
      </c>
      <c r="AA47">
        <f>AVERAGE('Raw Proportions'!AC47:AE47)</f>
        <v>0.37124465933099593</v>
      </c>
      <c r="AB47">
        <f>AVERAGE('Raw Proportions'!AD47:AF47)</f>
        <v>0.28866619087331641</v>
      </c>
      <c r="AC47">
        <f>AVERAGE('Raw Proportions'!AE47:AG47)</f>
        <v>0.22664444471928055</v>
      </c>
      <c r="AD47">
        <f>AVERAGE('Raw Proportions'!AF47:AH47)</f>
        <v>0.18787989063286414</v>
      </c>
      <c r="AE47">
        <f>AVERAGE('Raw Proportions'!AG47:AI47)</f>
        <v>0.19710586183024284</v>
      </c>
      <c r="AF47">
        <f>AVERAGE('Raw Proportions'!AH47:AJ47)</f>
        <v>0.20869519993551855</v>
      </c>
      <c r="AG47">
        <f>AVERAGE('Raw Proportions'!AI47:AK47)</f>
        <v>0.21322786251526979</v>
      </c>
      <c r="AH47">
        <f>AVERAGE('Raw Proportions'!AL47:AN47)</f>
        <v>4.6993689911183384E-2</v>
      </c>
      <c r="AI47">
        <f>AVERAGE('Raw Proportions'!AM47:AO47)</f>
        <v>-8.4456808904804972E-3</v>
      </c>
      <c r="AJ47">
        <f>AVERAGE('Raw Proportions'!AN47:AP47)</f>
        <v>0.17696804367930716</v>
      </c>
      <c r="AK47">
        <f>AVERAGE('Raw Proportions'!AO47:AQ47)</f>
        <v>0.18613811923608481</v>
      </c>
      <c r="AL47">
        <f>AVERAGE('Raw Proportions'!AP47:AR47)</f>
        <v>0.18986899532311496</v>
      </c>
      <c r="AM47">
        <f>AVERAGE('Raw Proportions'!AQ47:AS47)</f>
        <v>0.19543054006093921</v>
      </c>
      <c r="AN47">
        <f>AVERAGE('Raw Proportions'!AR47:AT47)</f>
        <v>0.20625323316616351</v>
      </c>
      <c r="AO47">
        <f>AVERAGE('Raw Proportions'!AS47:AU47)</f>
        <v>0.20390339860779463</v>
      </c>
      <c r="AP47">
        <f>AVERAGE('Raw Proportions'!AT47:AV47)</f>
        <v>0.24450331442253029</v>
      </c>
      <c r="AQ47">
        <f>AVERAGE('Raw Proportions'!AU47:AW47)</f>
        <v>0.26863790304254931</v>
      </c>
      <c r="AR47">
        <f>AVERAGE('Raw Proportions'!AV47:AX47)</f>
        <v>0.29389035625937149</v>
      </c>
      <c r="AS47">
        <f>AVERAGE('Raw Proportions'!AW47:AY47)</f>
        <v>0.27119591679757787</v>
      </c>
      <c r="AT47">
        <f>AVERAGE('Raw Proportions'!AX47:AZ47)</f>
        <v>0.27637840178287737</v>
      </c>
      <c r="AU47">
        <f>AVERAGE('Raw Proportions'!AY47:BA47)</f>
        <v>0.28196803434998058</v>
      </c>
      <c r="AV47">
        <f>AVERAGE('Raw Proportions'!AZ47:BB47)</f>
        <v>0.30252751682377688</v>
      </c>
      <c r="AW47">
        <f>AVERAGE('Raw Proportions'!BA47:BC47)</f>
        <v>0.30161383938778225</v>
      </c>
      <c r="AX47">
        <f>AVERAGE('Raw Proportions'!BD47:BF47)</f>
        <v>0</v>
      </c>
      <c r="AY47">
        <f>AVERAGE('Raw Proportions'!BE47:BG47)</f>
        <v>0</v>
      </c>
      <c r="AZ47">
        <f>AVERAGE('Raw Proportions'!BF47:BH47)</f>
        <v>0</v>
      </c>
      <c r="BA47">
        <f>AVERAGE('Raw Proportions'!BG47:BI47)</f>
        <v>0</v>
      </c>
      <c r="BB47">
        <f>AVERAGE('Raw Proportions'!BH47:BJ47)</f>
        <v>0</v>
      </c>
      <c r="BC47">
        <f>AVERAGE('Raw Proportions'!BI47:BK47)</f>
        <v>0</v>
      </c>
      <c r="BD47">
        <f>AVERAGE('Raw Proportions'!BJ47:BL47)</f>
        <v>0</v>
      </c>
      <c r="BE47">
        <f>AVERAGE('Raw Proportions'!BK47:BM47)</f>
        <v>0</v>
      </c>
      <c r="BF47">
        <f>AVERAGE('Raw Proportions'!BL47:BN47)</f>
        <v>0</v>
      </c>
      <c r="BG47">
        <f>AVERAGE('Raw Proportions'!BM47:BO47)</f>
        <v>0</v>
      </c>
      <c r="BH47">
        <f>AVERAGE('Raw Proportions'!BN47:BP47)</f>
        <v>0</v>
      </c>
      <c r="BI47">
        <f>AVERAGE('Raw Proportions'!BO47:BQ47)</f>
        <v>0</v>
      </c>
      <c r="BJ47">
        <f>AVERAGE('Raw Proportions'!BP47:BR47)</f>
        <v>0</v>
      </c>
      <c r="BK47">
        <f>AVERAGE('Raw Proportions'!BQ47:BS47)</f>
        <v>0</v>
      </c>
      <c r="BL47">
        <f>AVERAGE('Raw Proportions'!BR47:BT47)</f>
        <v>0</v>
      </c>
      <c r="BM47">
        <f>AVERAGE('Raw Proportions'!BS47:BU47)</f>
        <v>6.1561820475305668E-3</v>
      </c>
      <c r="BN47">
        <f>AVERAGE('Raw Proportions'!BV47:BX47)</f>
        <v>0</v>
      </c>
      <c r="BO47">
        <f>AVERAGE('Raw Proportions'!BW47:BY47)</f>
        <v>0</v>
      </c>
      <c r="BP47">
        <f>AVERAGE('Raw Proportions'!BX47:BZ47)</f>
        <v>0</v>
      </c>
      <c r="BQ47">
        <f>AVERAGE('Raw Proportions'!BY47:CA47)</f>
        <v>0</v>
      </c>
      <c r="BR47">
        <f>AVERAGE('Raw Proportions'!BZ47:CB47)</f>
        <v>0</v>
      </c>
      <c r="BS47">
        <f>AVERAGE('Raw Proportions'!CA47:CC47)</f>
        <v>0</v>
      </c>
      <c r="BT47">
        <f>AVERAGE('Raw Proportions'!CB47:CD47)</f>
        <v>0</v>
      </c>
      <c r="BU47">
        <f>AVERAGE('Raw Proportions'!CC47:CE47)</f>
        <v>0</v>
      </c>
      <c r="BV47">
        <f>AVERAGE('Raw Proportions'!CD47:CF47)</f>
        <v>0</v>
      </c>
      <c r="BW47">
        <f>AVERAGE('Raw Proportions'!CE47:CG47)</f>
        <v>0</v>
      </c>
      <c r="BX47">
        <f>AVERAGE('Raw Proportions'!CF47:CH47)</f>
        <v>0</v>
      </c>
      <c r="BY47">
        <f>AVERAGE('Raw Proportions'!CG47:CI47)</f>
        <v>0</v>
      </c>
      <c r="BZ47">
        <f>AVERAGE('Raw Proportions'!CH47:CJ47)</f>
        <v>0</v>
      </c>
      <c r="CA47">
        <f>AVERAGE('Raw Proportions'!CI47:CK47)</f>
        <v>0</v>
      </c>
      <c r="CB47">
        <f>AVERAGE('Raw Proportions'!CJ47:CL47)</f>
        <v>0</v>
      </c>
      <c r="CC47">
        <f>AVERAGE('Raw Proportions'!CK47:CM47)</f>
        <v>0</v>
      </c>
      <c r="CD47">
        <f>AVERAGE('Raw Proportions'!CN47:CP47)</f>
        <v>0</v>
      </c>
      <c r="CE47">
        <f>AVERAGE('Raw Proportions'!CO47:CQ47)</f>
        <v>0</v>
      </c>
      <c r="CF47">
        <f>AVERAGE('Raw Proportions'!CP47:CR47)</f>
        <v>0</v>
      </c>
      <c r="CG47">
        <f>AVERAGE('Raw Proportions'!CQ47:CS47)</f>
        <v>0</v>
      </c>
      <c r="CH47">
        <f>AVERAGE('Raw Proportions'!CR47:CT47)</f>
        <v>0</v>
      </c>
      <c r="CI47">
        <f>AVERAGE('Raw Proportions'!CS47:CU47)</f>
        <v>0</v>
      </c>
      <c r="CJ47">
        <f>AVERAGE('Raw Proportions'!CT47:CV47)</f>
        <v>0</v>
      </c>
      <c r="CK47">
        <f>AVERAGE('Raw Proportions'!CU47:CW47)</f>
        <v>0</v>
      </c>
      <c r="CL47">
        <f>AVERAGE('Raw Proportions'!CV47:CX47)</f>
        <v>0</v>
      </c>
      <c r="CM47">
        <f>AVERAGE('Raw Proportions'!CW47:CY47)</f>
        <v>0</v>
      </c>
      <c r="CN47">
        <f>AVERAGE('Raw Proportions'!CX47:CZ47)</f>
        <v>1.2581532650859649E-2</v>
      </c>
      <c r="CO47">
        <f>AVERAGE('Raw Proportions'!CY47:DA47)</f>
        <v>2.9247381007657763E-2</v>
      </c>
      <c r="CP47">
        <f>AVERAGE('Raw Proportions'!CZ47:DB47)</f>
        <v>4.2468961740565921E-2</v>
      </c>
      <c r="CQ47">
        <f>AVERAGE('Raw Proportions'!DA47:DC47)</f>
        <v>3.9696522292323705E-2</v>
      </c>
      <c r="CR47">
        <f>AVERAGE('Raw Proportions'!DB47:DD47)</f>
        <v>3.2470249874082133E-2</v>
      </c>
      <c r="CS47">
        <f>AVERAGE('Raw Proportions'!DC47:DE47)</f>
        <v>2.9600252461939095E-2</v>
      </c>
      <c r="CT47">
        <f>AVERAGE('Raw Proportions'!DF47:DH47)</f>
        <v>0</v>
      </c>
      <c r="CU47">
        <f>AVERAGE('Raw Proportions'!DG47:DI47)</f>
        <v>3.4905096235814063E-3</v>
      </c>
      <c r="CV47">
        <f>AVERAGE('Raw Proportions'!DH47:DJ47)</f>
        <v>7.2554216652442882E-3</v>
      </c>
      <c r="CW47">
        <f>AVERAGE('Raw Proportions'!DI47:DK47)</f>
        <v>1.2043373596458755E-2</v>
      </c>
      <c r="CX47">
        <f>AVERAGE('Raw Proportions'!DJ47:DL47)</f>
        <v>1.6148113308942474E-2</v>
      </c>
      <c r="CY47">
        <f>AVERAGE('Raw Proportions'!DK47:DM47)</f>
        <v>2.2749503881568361E-2</v>
      </c>
      <c r="CZ47">
        <f>AVERAGE('Raw Proportions'!DL47:DN47)</f>
        <v>2.1797066715114225E-2</v>
      </c>
      <c r="DA47">
        <f>AVERAGE('Raw Proportions'!DM47:DO47)</f>
        <v>1.7580066656952702E-2</v>
      </c>
      <c r="DB47">
        <f>AVERAGE('Raw Proportions'!DN47:DP47)</f>
        <v>1.1527121554664144E-2</v>
      </c>
      <c r="DC47">
        <f>AVERAGE('Raw Proportions'!DO47:DQ47)</f>
        <v>1.2630337506401051E-2</v>
      </c>
      <c r="DD47">
        <f>AVERAGE('Raw Proportions'!DP47:DR47)</f>
        <v>3.1351306774024472E-2</v>
      </c>
      <c r="DE47">
        <f>AVERAGE('Raw Proportions'!DQ47:DS47)</f>
        <v>5.962680387002528E-2</v>
      </c>
      <c r="DF47">
        <f>AVERAGE('Raw Proportions'!DR47:DT47)</f>
        <v>7.3703313495437975E-2</v>
      </c>
      <c r="DG47">
        <f>AVERAGE('Raw Proportions'!DS47:DU47)</f>
        <v>6.6961982234772635E-2</v>
      </c>
      <c r="DH47">
        <f>AVERAGE('Raw Proportions'!DT47:DV47)</f>
        <v>4.9011833750855681E-2</v>
      </c>
      <c r="DI47">
        <f>AVERAGE('Raw Proportions'!DU47:DW47)</f>
        <v>3.9043014439617524E-2</v>
      </c>
      <c r="DJ47">
        <f>AVERAGE('Raw Proportions'!DX47:DZ47)</f>
        <v>7.5154975223216555E-2</v>
      </c>
      <c r="DK47">
        <f>AVERAGE('Raw Proportions'!DY47:EA47)</f>
        <v>9.0514610949283328E-2</v>
      </c>
      <c r="DL47">
        <f>AVERAGE('Raw Proportions'!DZ47:EB47)</f>
        <v>6.3466723630481156E-2</v>
      </c>
      <c r="DM47">
        <f>AVERAGE('Raw Proportions'!EA47:EC47)</f>
        <v>6.2518474478383004E-2</v>
      </c>
      <c r="DN47">
        <f>AVERAGE('Raw Proportions'!EB47:ED47)</f>
        <v>6.0912942318280906E-2</v>
      </c>
      <c r="DO47">
        <f>AVERAGE('Raw Proportions'!EC47:EE47)</f>
        <v>5.8193163565035656E-2</v>
      </c>
      <c r="DP47">
        <f>AVERAGE('Raw Proportions'!ED47:EF47)</f>
        <v>5.8104313520492168E-2</v>
      </c>
      <c r="DQ47">
        <f>AVERAGE('Raw Proportions'!EE47:EG47)</f>
        <v>5.8738387920775174E-2</v>
      </c>
      <c r="DR47">
        <f>AVERAGE('Raw Proportions'!EF47:EH47)</f>
        <v>5.8381381220583839E-2</v>
      </c>
      <c r="DS47">
        <f>AVERAGE('Raw Proportions'!EG47:EI47)</f>
        <v>5.733661714935645E-2</v>
      </c>
      <c r="DT47">
        <f>AVERAGE('Raw Proportions'!EH47:EJ47)</f>
        <v>5.5351755103690892E-2</v>
      </c>
      <c r="DU47">
        <f>AVERAGE('Raw Proportions'!EI47:EK47)</f>
        <v>5.3721887279744938E-2</v>
      </c>
      <c r="DV47">
        <f>AVERAGE('Raw Proportions'!EJ47:EL47)</f>
        <v>5.3535475498462291E-2</v>
      </c>
      <c r="DW47">
        <f>AVERAGE('Raw Proportions'!EK47:EM47)</f>
        <v>5.4537596008953006E-2</v>
      </c>
      <c r="DX47">
        <f>AVERAGE('Raw Proportions'!EL47:EN47)</f>
        <v>5.4455513011930634E-2</v>
      </c>
      <c r="DY47">
        <f>AVERAGE('Raw Proportions'!EM47:EO47)</f>
        <v>5.3371334098429681E-2</v>
      </c>
      <c r="DZ47">
        <f>AVERAGE('Raw Proportions'!EP47:ER47)</f>
        <v>0</v>
      </c>
      <c r="EA47">
        <f>AVERAGE('Raw Proportions'!EQ47:ES47)</f>
        <v>9.7697743057283109E-3</v>
      </c>
      <c r="EB47">
        <f>AVERAGE('Raw Proportions'!ER47:ET47)</f>
        <v>2.6349820232675E-2</v>
      </c>
      <c r="EC47">
        <f>AVERAGE('Raw Proportions'!ES47:EU47)</f>
        <v>4.4568241548101205E-2</v>
      </c>
      <c r="ED47">
        <f>AVERAGE('Raw Proportions'!ET47:EV47)</f>
        <v>6.4580883307258141E-2</v>
      </c>
      <c r="EE47">
        <f>AVERAGE('Raw Proportions'!EU47:EW47)</f>
        <v>7.8154077742939213E-2</v>
      </c>
      <c r="EF47">
        <f>AVERAGE('Raw Proportions'!EV47:EX47)</f>
        <v>9.2785979765293417E-2</v>
      </c>
      <c r="EG47">
        <f>AVERAGE('Raw Proportions'!EW47:EY47)</f>
        <v>0.1004579326736903</v>
      </c>
      <c r="EH47">
        <f>AVERAGE('Raw Proportions'!EX47:EZ47)</f>
        <v>0.1006456010283719</v>
      </c>
      <c r="EI47">
        <f>AVERAGE('Raw Proportions'!EY47:FA47)</f>
        <v>0.12956874440222757</v>
      </c>
      <c r="EJ47">
        <f>AVERAGE('Raw Proportions'!EZ47:FB47)</f>
        <v>0.15556453746134355</v>
      </c>
      <c r="EK47">
        <f>AVERAGE('Raw Proportions'!FA47:FC47)</f>
        <v>0.19733777714347678</v>
      </c>
      <c r="EL47">
        <f>AVERAGE('Raw Proportions'!FB47:FD47)</f>
        <v>0.21278282883991337</v>
      </c>
      <c r="EM47">
        <f>AVERAGE('Raw Proportions'!FC47:FE47)</f>
        <v>0.21768530025795921</v>
      </c>
      <c r="EN47">
        <f>AVERAGE('Raw Proportions'!FD47:FF47)</f>
        <v>0.21597724467738441</v>
      </c>
      <c r="EO47">
        <f>AVERAGE('Raw Proportions'!FE47:FG47)</f>
        <v>0.21028158517751097</v>
      </c>
      <c r="EP47">
        <f>AVERAGE('Raw Proportions'!FH47:FJ47)</f>
        <v>3.8033737349453035E-3</v>
      </c>
      <c r="EQ47">
        <f>AVERAGE('Raw Proportions'!FI47:FK47)</f>
        <v>3.077963410341282E-2</v>
      </c>
      <c r="ER47">
        <f>AVERAGE('Raw Proportions'!FJ47:FL47)</f>
        <v>6.2918900908176353E-2</v>
      </c>
      <c r="ES47">
        <f>AVERAGE('Raw Proportions'!FK47:FM47)</f>
        <v>9.8915164055336444E-2</v>
      </c>
      <c r="ET47">
        <f>AVERAGE('Raw Proportions'!FL47:FN47)</f>
        <v>0.10394021524317647</v>
      </c>
      <c r="EU47">
        <f>AVERAGE('Raw Proportions'!FM47:FO47)</f>
        <v>0.10424149572744497</v>
      </c>
      <c r="EV47">
        <f>AVERAGE('Raw Proportions'!FN47:FP47)</f>
        <v>9.7772031187906019E-2</v>
      </c>
      <c r="EW47">
        <f>AVERAGE('Raw Proportions'!FO47:FQ47)</f>
        <v>9.6111670507797356E-2</v>
      </c>
      <c r="EX47">
        <f>AVERAGE('Raw Proportions'!FP47:FR47)</f>
        <v>8.7307426909748506E-2</v>
      </c>
      <c r="EY47">
        <f>AVERAGE('Raw Proportions'!FQ47:FS47)</f>
        <v>8.036225669760412E-2</v>
      </c>
      <c r="EZ47">
        <f>AVERAGE('Raw Proportions'!FR47:FT47)</f>
        <v>8.0201441978886359E-2</v>
      </c>
      <c r="FA47">
        <f>AVERAGE('Raw Proportions'!FS47:FU47)</f>
        <v>7.032353701389607E-2</v>
      </c>
      <c r="FB47">
        <f>AVERAGE('Raw Proportions'!FT47:FV47)</f>
        <v>6.5659812855532781E-2</v>
      </c>
      <c r="FC47">
        <f>AVERAGE('Raw Proportions'!FU47:FW47)</f>
        <v>5.8224628729696436E-2</v>
      </c>
      <c r="FD47">
        <f>AVERAGE('Raw Proportions'!FV47:FX47)</f>
        <v>6.2259617374203359E-2</v>
      </c>
      <c r="FE47">
        <f>AVERAGE('Raw Proportions'!FW47:FY47)</f>
        <v>6.707745786552248E-2</v>
      </c>
    </row>
    <row r="48" spans="1:161" x14ac:dyDescent="0.2">
      <c r="A48" t="str">
        <f>'1997_totals_newvars'!A48</f>
        <v>VIRGINIA</v>
      </c>
      <c r="B48">
        <f>AVERAGE('Raw Proportions'!B48:D48)</f>
        <v>0.15860559070248206</v>
      </c>
      <c r="C48">
        <f>AVERAGE('Raw Proportions'!C48:E48)</f>
        <v>0.14586445854445099</v>
      </c>
      <c r="D48">
        <f>AVERAGE('Raw Proportions'!D48:F48)</f>
        <v>0.10537635761858943</v>
      </c>
      <c r="E48">
        <f>AVERAGE('Raw Proportions'!E48:G48)</f>
        <v>0.12007425770921019</v>
      </c>
      <c r="F48">
        <f>AVERAGE('Raw Proportions'!F48:H48)</f>
        <v>0.1013507356280593</v>
      </c>
      <c r="G48">
        <f>AVERAGE('Raw Proportions'!G48:I48)</f>
        <v>8.908970855770515E-2</v>
      </c>
      <c r="H48">
        <f>AVERAGE('Raw Proportions'!H48:J48)</f>
        <v>9.8093018946409691E-2</v>
      </c>
      <c r="I48">
        <f>AVERAGE('Raw Proportions'!I48:K48)</f>
        <v>0.12322135868969812</v>
      </c>
      <c r="J48">
        <f>AVERAGE('Raw Proportions'!J48:L48)</f>
        <v>0.12284116063652652</v>
      </c>
      <c r="K48">
        <f>AVERAGE('Raw Proportions'!K48:M48)</f>
        <v>0.1105910075614935</v>
      </c>
      <c r="L48">
        <f>AVERAGE('Raw Proportions'!L48:N48)</f>
        <v>9.5302253661226702E-2</v>
      </c>
      <c r="M48">
        <f>AVERAGE('Raw Proportions'!M48:O48)</f>
        <v>9.3753312253532492E-2</v>
      </c>
      <c r="N48">
        <f>AVERAGE('Raw Proportions'!N48:P48)</f>
        <v>7.7932827098978363E-2</v>
      </c>
      <c r="O48">
        <f>AVERAGE('Raw Proportions'!O48:Q48)</f>
        <v>7.0298841286335012E-2</v>
      </c>
      <c r="P48">
        <f>AVERAGE('Raw Proportions'!P48:R48)</f>
        <v>7.1249178354434409E-2</v>
      </c>
      <c r="Q48">
        <f>AVERAGE('Raw Proportions'!Q48:S48)</f>
        <v>7.3619138533064024E-2</v>
      </c>
      <c r="R48">
        <f>AVERAGE('Raw Proportions'!T48:V48)</f>
        <v>0.38558838819093921</v>
      </c>
      <c r="S48">
        <f>AVERAGE('Raw Proportions'!U48:W48)</f>
        <v>0.32456693825913357</v>
      </c>
      <c r="T48">
        <f>AVERAGE('Raw Proportions'!V48:X48)</f>
        <v>0.40235690094776388</v>
      </c>
      <c r="U48">
        <f>AVERAGE('Raw Proportions'!W48:Y48)</f>
        <v>0.35831345735899278</v>
      </c>
      <c r="V48">
        <f>AVERAGE('Raw Proportions'!X48:Z48)</f>
        <v>0.37671483043297088</v>
      </c>
      <c r="W48">
        <f>AVERAGE('Raw Proportions'!Y48:AA48)</f>
        <v>0.38178654282936053</v>
      </c>
      <c r="X48">
        <f>AVERAGE('Raw Proportions'!Z48:AB48)</f>
        <v>0.42768598470346847</v>
      </c>
      <c r="Y48">
        <f>AVERAGE('Raw Proportions'!AA48:AC48)</f>
        <v>0.42133151755680887</v>
      </c>
      <c r="Z48">
        <f>AVERAGE('Raw Proportions'!AB48:AD48)</f>
        <v>0.40538389517270845</v>
      </c>
      <c r="AA48">
        <f>AVERAGE('Raw Proportions'!AC48:AE48)</f>
        <v>0.35240836871557074</v>
      </c>
      <c r="AB48">
        <f>AVERAGE('Raw Proportions'!AD48:AF48)</f>
        <v>0.29308811758420922</v>
      </c>
      <c r="AC48">
        <f>AVERAGE('Raw Proportions'!AE48:AG48)</f>
        <v>0.31743303342560902</v>
      </c>
      <c r="AD48">
        <f>AVERAGE('Raw Proportions'!AF48:AH48)</f>
        <v>0.34232579659747647</v>
      </c>
      <c r="AE48">
        <f>AVERAGE('Raw Proportions'!AG48:AI48)</f>
        <v>0.36808850916161129</v>
      </c>
      <c r="AF48">
        <f>AVERAGE('Raw Proportions'!AH48:AJ48)</f>
        <v>0.35914095959001591</v>
      </c>
      <c r="AG48">
        <f>AVERAGE('Raw Proportions'!AI48:AK48)</f>
        <v>0.34692723995899172</v>
      </c>
      <c r="AH48">
        <f>AVERAGE('Raw Proportions'!AL48:AN48)</f>
        <v>0.19490432475061406</v>
      </c>
      <c r="AI48">
        <f>AVERAGE('Raw Proportions'!AM48:AO48)</f>
        <v>0.25194384134507447</v>
      </c>
      <c r="AJ48">
        <f>AVERAGE('Raw Proportions'!AN48:AP48)</f>
        <v>0.20146908377069558</v>
      </c>
      <c r="AK48">
        <f>AVERAGE('Raw Proportions'!AO48:AQ48)</f>
        <v>0.18361161388963387</v>
      </c>
      <c r="AL48">
        <f>AVERAGE('Raw Proportions'!AP48:AR48)</f>
        <v>0.12506276493033228</v>
      </c>
      <c r="AM48">
        <f>AVERAGE('Raw Proportions'!AQ48:AS48)</f>
        <v>0.11178971947051237</v>
      </c>
      <c r="AN48">
        <f>AVERAGE('Raw Proportions'!AR48:AT48)</f>
        <v>8.4305088163256922E-2</v>
      </c>
      <c r="AO48">
        <f>AVERAGE('Raw Proportions'!AS48:AU48)</f>
        <v>0.11409941898708685</v>
      </c>
      <c r="AP48">
        <f>AVERAGE('Raw Proportions'!AT48:AV48)</f>
        <v>0.11352466616739565</v>
      </c>
      <c r="AQ48">
        <f>AVERAGE('Raw Proportions'!AU48:AW48)</f>
        <v>0.13626074057169577</v>
      </c>
      <c r="AR48">
        <f>AVERAGE('Raw Proportions'!AV48:AX48)</f>
        <v>0.13837953398256111</v>
      </c>
      <c r="AS48">
        <f>AVERAGE('Raw Proportions'!AW48:AY48)</f>
        <v>0.13213632637869102</v>
      </c>
      <c r="AT48">
        <f>AVERAGE('Raw Proportions'!AX48:AZ48)</f>
        <v>0.12365404013555205</v>
      </c>
      <c r="AU48">
        <f>AVERAGE('Raw Proportions'!AY48:BA48)</f>
        <v>0.1224325611874581</v>
      </c>
      <c r="AV48">
        <f>AVERAGE('Raw Proportions'!AZ48:BB48)</f>
        <v>0.12417628049717688</v>
      </c>
      <c r="AW48">
        <f>AVERAGE('Raw Proportions'!BA48:BC48)</f>
        <v>0.12795770518603636</v>
      </c>
      <c r="AX48">
        <f>AVERAGE('Raw Proportions'!BD48:BF48)</f>
        <v>2.5595556151579294E-6</v>
      </c>
      <c r="AY48">
        <f>AVERAGE('Raw Proportions'!BE48:BG48)</f>
        <v>3.2402766463985585E-4</v>
      </c>
      <c r="AZ48">
        <f>AVERAGE('Raw Proportions'!BF48:BH48)</f>
        <v>1.7895906895388728E-2</v>
      </c>
      <c r="BA48">
        <f>AVERAGE('Raw Proportions'!BG48:BI48)</f>
        <v>4.9941751103318832E-2</v>
      </c>
      <c r="BB48">
        <f>AVERAGE('Raw Proportions'!BH48:BJ48)</f>
        <v>7.6593636750216645E-2</v>
      </c>
      <c r="BC48">
        <f>AVERAGE('Raw Proportions'!BI48:BK48)</f>
        <v>7.5878627703948806E-2</v>
      </c>
      <c r="BD48">
        <f>AVERAGE('Raw Proportions'!BJ48:BL48)</f>
        <v>5.8202311670606945E-2</v>
      </c>
      <c r="BE48">
        <f>AVERAGE('Raw Proportions'!BK48:BM48)</f>
        <v>4.6875802991983156E-2</v>
      </c>
      <c r="BF48">
        <f>AVERAGE('Raw Proportions'!BL48:BN48)</f>
        <v>4.461503915812598E-2</v>
      </c>
      <c r="BG48">
        <f>AVERAGE('Raw Proportions'!BM48:BO48)</f>
        <v>4.8383350486927018E-2</v>
      </c>
      <c r="BH48">
        <f>AVERAGE('Raw Proportions'!BN48:BP48)</f>
        <v>6.0600657866094455E-2</v>
      </c>
      <c r="BI48">
        <f>AVERAGE('Raw Proportions'!BO48:BQ48)</f>
        <v>7.2811028538950842E-2</v>
      </c>
      <c r="BJ48">
        <f>AVERAGE('Raw Proportions'!BP48:BR48)</f>
        <v>7.9180309736666843E-2</v>
      </c>
      <c r="BK48">
        <f>AVERAGE('Raw Proportions'!BQ48:BS48)</f>
        <v>7.041842793831897E-2</v>
      </c>
      <c r="BL48">
        <f>AVERAGE('Raw Proportions'!BR48:BT48)</f>
        <v>4.6575877866397969E-2</v>
      </c>
      <c r="BM48">
        <f>AVERAGE('Raw Proportions'!BS48:BU48)</f>
        <v>3.3371256952033482E-2</v>
      </c>
      <c r="BN48">
        <f>AVERAGE('Raw Proportions'!BV48:BX48)</f>
        <v>0</v>
      </c>
      <c r="BO48">
        <f>AVERAGE('Raw Proportions'!BW48:BY48)</f>
        <v>1.3063628925128843E-3</v>
      </c>
      <c r="BP48">
        <f>AVERAGE('Raw Proportions'!BX48:BZ48)</f>
        <v>2.8021055530446596E-3</v>
      </c>
      <c r="BQ48">
        <f>AVERAGE('Raw Proportions'!BY48:CA48)</f>
        <v>5.8663135103857343E-3</v>
      </c>
      <c r="BR48">
        <f>AVERAGE('Raw Proportions'!BZ48:CB48)</f>
        <v>5.680733619029564E-3</v>
      </c>
      <c r="BS48">
        <f>AVERAGE('Raw Proportions'!CA48:CC48)</f>
        <v>5.8438367068751633E-3</v>
      </c>
      <c r="BT48">
        <f>AVERAGE('Raw Proportions'!CB48:CD48)</f>
        <v>3.4783996658914449E-3</v>
      </c>
      <c r="BU48">
        <f>AVERAGE('Raw Proportions'!CC48:CE48)</f>
        <v>3.3876570669060259E-3</v>
      </c>
      <c r="BV48">
        <f>AVERAGE('Raw Proportions'!CD48:CF48)</f>
        <v>1.0821664324166702E-2</v>
      </c>
      <c r="BW48">
        <f>AVERAGE('Raw Proportions'!CE48:CG48)</f>
        <v>3.3791698820817735E-2</v>
      </c>
      <c r="BX48">
        <f>AVERAGE('Raw Proportions'!CF48:CH48)</f>
        <v>7.0398183128677419E-2</v>
      </c>
      <c r="BY48">
        <f>AVERAGE('Raw Proportions'!CG48:CI48)</f>
        <v>9.7625962407878131E-2</v>
      </c>
      <c r="BZ48">
        <f>AVERAGE('Raw Proportions'!CH48:CJ48)</f>
        <v>0.11207492776331844</v>
      </c>
      <c r="CA48">
        <f>AVERAGE('Raw Proportions'!CI48:CK48)</f>
        <v>0.12708749196259897</v>
      </c>
      <c r="CB48">
        <f>AVERAGE('Raw Proportions'!CJ48:CL48)</f>
        <v>0.14970733981451376</v>
      </c>
      <c r="CC48">
        <f>AVERAGE('Raw Proportions'!CK48:CM48)</f>
        <v>0.16085358456457699</v>
      </c>
      <c r="CD48">
        <f>AVERAGE('Raw Proportions'!CN48:CP48)</f>
        <v>0</v>
      </c>
      <c r="CE48">
        <f>AVERAGE('Raw Proportions'!CO48:CQ48)</f>
        <v>0</v>
      </c>
      <c r="CF48">
        <f>AVERAGE('Raw Proportions'!CP48:CR48)</f>
        <v>0</v>
      </c>
      <c r="CG48">
        <f>AVERAGE('Raw Proportions'!CQ48:CS48)</f>
        <v>0</v>
      </c>
      <c r="CH48">
        <f>AVERAGE('Raw Proportions'!CR48:CT48)</f>
        <v>0</v>
      </c>
      <c r="CI48">
        <f>AVERAGE('Raw Proportions'!CS48:CU48)</f>
        <v>0</v>
      </c>
      <c r="CJ48">
        <f>AVERAGE('Raw Proportions'!CT48:CV48)</f>
        <v>0</v>
      </c>
      <c r="CK48">
        <f>AVERAGE('Raw Proportions'!CU48:CW48)</f>
        <v>0</v>
      </c>
      <c r="CL48">
        <f>AVERAGE('Raw Proportions'!CV48:CX48)</f>
        <v>0</v>
      </c>
      <c r="CM48">
        <f>AVERAGE('Raw Proportions'!CW48:CY48)</f>
        <v>0</v>
      </c>
      <c r="CN48">
        <f>AVERAGE('Raw Proportions'!CX48:CZ48)</f>
        <v>0</v>
      </c>
      <c r="CO48">
        <f>AVERAGE('Raw Proportions'!CY48:DA48)</f>
        <v>0</v>
      </c>
      <c r="CP48">
        <f>AVERAGE('Raw Proportions'!CZ48:DB48)</f>
        <v>0</v>
      </c>
      <c r="CQ48">
        <f>AVERAGE('Raw Proportions'!DA48:DC48)</f>
        <v>0</v>
      </c>
      <c r="CR48">
        <f>AVERAGE('Raw Proportions'!DB48:DD48)</f>
        <v>0</v>
      </c>
      <c r="CS48">
        <f>AVERAGE('Raw Proportions'!DC48:DE48)</f>
        <v>0</v>
      </c>
      <c r="CT48">
        <f>AVERAGE('Raw Proportions'!DF48:DH48)</f>
        <v>0</v>
      </c>
      <c r="CU48">
        <f>AVERAGE('Raw Proportions'!DG48:DI48)</f>
        <v>1.6814976417529038E-3</v>
      </c>
      <c r="CV48">
        <f>AVERAGE('Raw Proportions'!DH48:DJ48)</f>
        <v>6.2021903115816344E-3</v>
      </c>
      <c r="CW48">
        <f>AVERAGE('Raw Proportions'!DI48:DK48)</f>
        <v>1.2059962756680679E-2</v>
      </c>
      <c r="CX48">
        <f>AVERAGE('Raw Proportions'!DJ48:DL48)</f>
        <v>1.6023381671700438E-2</v>
      </c>
      <c r="CY48">
        <f>AVERAGE('Raw Proportions'!DK48:DM48)</f>
        <v>2.2003984147877149E-2</v>
      </c>
      <c r="CZ48">
        <f>AVERAGE('Raw Proportions'!DL48:DN48)</f>
        <v>2.2297751587708251E-2</v>
      </c>
      <c r="DA48">
        <f>AVERAGE('Raw Proportions'!DM48:DO48)</f>
        <v>2.8664834447459306E-2</v>
      </c>
      <c r="DB48">
        <f>AVERAGE('Raw Proportions'!DN48:DP48)</f>
        <v>2.2883409353860556E-2</v>
      </c>
      <c r="DC48">
        <f>AVERAGE('Raw Proportions'!DO48:DQ48)</f>
        <v>2.4694126554094375E-2</v>
      </c>
      <c r="DD48">
        <f>AVERAGE('Raw Proportions'!DP48:DR48)</f>
        <v>2.3114922049350412E-2</v>
      </c>
      <c r="DE48">
        <f>AVERAGE('Raw Proportions'!DQ48:DS48)</f>
        <v>2.612718961494696E-2</v>
      </c>
      <c r="DF48">
        <f>AVERAGE('Raw Proportions'!DR48:DT48)</f>
        <v>2.0084623501421001E-2</v>
      </c>
      <c r="DG48">
        <f>AVERAGE('Raw Proportions'!DS48:DU48)</f>
        <v>1.0502595733338947E-2</v>
      </c>
      <c r="DH48">
        <f>AVERAGE('Raw Proportions'!DT48:DV48)</f>
        <v>2.7902861269236095E-3</v>
      </c>
      <c r="DI48">
        <f>AVERAGE('Raw Proportions'!DU48:DW48)</f>
        <v>1.6296876483680911E-3</v>
      </c>
      <c r="DJ48">
        <f>AVERAGE('Raw Proportions'!DX48:DZ48)</f>
        <v>5.6270637898785135E-2</v>
      </c>
      <c r="DK48">
        <f>AVERAGE('Raw Proportions'!DY48:EA48)</f>
        <v>4.5159295499511115E-2</v>
      </c>
      <c r="DL48">
        <f>AVERAGE('Raw Proportions'!DZ48:EB48)</f>
        <v>6.1723172635814817E-2</v>
      </c>
      <c r="DM48">
        <f>AVERAGE('Raw Proportions'!EA48:EC48)</f>
        <v>4.6139779713114233E-2</v>
      </c>
      <c r="DN48">
        <f>AVERAGE('Raw Proportions'!EB48:ED48)</f>
        <v>5.3489259460510495E-2</v>
      </c>
      <c r="DO48">
        <f>AVERAGE('Raw Proportions'!EC48:EE48)</f>
        <v>5.2779414205321541E-2</v>
      </c>
      <c r="DP48">
        <f>AVERAGE('Raw Proportions'!ED48:EF48)</f>
        <v>5.2272228673542621E-2</v>
      </c>
      <c r="DQ48">
        <f>AVERAGE('Raw Proportions'!EE48:EG48)</f>
        <v>4.925114685758103E-2</v>
      </c>
      <c r="DR48">
        <f>AVERAGE('Raw Proportions'!EF48:EH48)</f>
        <v>4.9333007236612457E-2</v>
      </c>
      <c r="DS48">
        <f>AVERAGE('Raw Proportions'!EG48:EI48)</f>
        <v>5.0136047366465208E-2</v>
      </c>
      <c r="DT48">
        <f>AVERAGE('Raw Proportions'!EH48:EJ48)</f>
        <v>5.0888524196406236E-2</v>
      </c>
      <c r="DU48">
        <f>AVERAGE('Raw Proportions'!EI48:EK48)</f>
        <v>4.7496421743345611E-2</v>
      </c>
      <c r="DV48">
        <f>AVERAGE('Raw Proportions'!EJ48:EL48)</f>
        <v>4.3554847722267899E-2</v>
      </c>
      <c r="DW48">
        <f>AVERAGE('Raw Proportions'!EK48:EM48)</f>
        <v>4.087794685643311E-2</v>
      </c>
      <c r="DX48">
        <f>AVERAGE('Raw Proportions'!EL48:EN48)</f>
        <v>4.3631062538697835E-2</v>
      </c>
      <c r="DY48">
        <f>AVERAGE('Raw Proportions'!EM48:EO48)</f>
        <v>4.8477326098952889E-2</v>
      </c>
      <c r="DZ48">
        <f>AVERAGE('Raw Proportions'!EP48:ER48)</f>
        <v>0</v>
      </c>
      <c r="EA48">
        <f>AVERAGE('Raw Proportions'!EQ48:ES48)</f>
        <v>0</v>
      </c>
      <c r="EB48">
        <f>AVERAGE('Raw Proportions'!ER48:ET48)</f>
        <v>0</v>
      </c>
      <c r="EC48">
        <f>AVERAGE('Raw Proportions'!ES48:EU48)</f>
        <v>0</v>
      </c>
      <c r="ED48">
        <f>AVERAGE('Raw Proportions'!ET48:EV48)</f>
        <v>0</v>
      </c>
      <c r="EE48">
        <f>AVERAGE('Raw Proportions'!EU48:EW48)</f>
        <v>0</v>
      </c>
      <c r="EF48">
        <f>AVERAGE('Raw Proportions'!EV48:EX48)</f>
        <v>0</v>
      </c>
      <c r="EG48">
        <f>AVERAGE('Raw Proportions'!EW48:EY48)</f>
        <v>0</v>
      </c>
      <c r="EH48">
        <f>AVERAGE('Raw Proportions'!EX48:EZ48)</f>
        <v>0</v>
      </c>
      <c r="EI48">
        <f>AVERAGE('Raw Proportions'!EY48:FA48)</f>
        <v>0</v>
      </c>
      <c r="EJ48">
        <f>AVERAGE('Raw Proportions'!EZ48:FB48)</f>
        <v>0</v>
      </c>
      <c r="EK48">
        <f>AVERAGE('Raw Proportions'!FA48:FC48)</f>
        <v>0</v>
      </c>
      <c r="EL48">
        <f>AVERAGE('Raw Proportions'!FB48:FD48)</f>
        <v>0</v>
      </c>
      <c r="EM48">
        <f>AVERAGE('Raw Proportions'!FC48:FE48)</f>
        <v>0</v>
      </c>
      <c r="EN48">
        <f>AVERAGE('Raw Proportions'!FD48:FF48)</f>
        <v>0</v>
      </c>
      <c r="EO48">
        <f>AVERAGE('Raw Proportions'!FE48:FG48)</f>
        <v>0</v>
      </c>
      <c r="EP48">
        <f>AVERAGE('Raw Proportions'!FH48:FJ48)</f>
        <v>0.20462849890156434</v>
      </c>
      <c r="EQ48">
        <f>AVERAGE('Raw Proportions'!FI48:FK48)</f>
        <v>0.22915357815292423</v>
      </c>
      <c r="ER48">
        <f>AVERAGE('Raw Proportions'!FJ48:FL48)</f>
        <v>0.20217428226712128</v>
      </c>
      <c r="ES48">
        <f>AVERAGE('Raw Proportions'!FK48:FM48)</f>
        <v>0.22399286395866366</v>
      </c>
      <c r="ET48">
        <f>AVERAGE('Raw Proportions'!FL48:FN48)</f>
        <v>0.24508465750718042</v>
      </c>
      <c r="EU48">
        <f>AVERAGE('Raw Proportions'!FM48:FO48)</f>
        <v>0.26082816637839923</v>
      </c>
      <c r="EV48">
        <f>AVERAGE('Raw Proportions'!FN48:FP48)</f>
        <v>0.25366521658911562</v>
      </c>
      <c r="EW48">
        <f>AVERAGE('Raw Proportions'!FO48:FQ48)</f>
        <v>0.2131682634024766</v>
      </c>
      <c r="EX48">
        <f>AVERAGE('Raw Proportions'!FP48:FR48)</f>
        <v>0.23059715795060357</v>
      </c>
      <c r="EY48">
        <f>AVERAGE('Raw Proportions'!FQ48:FS48)</f>
        <v>0.24373465992293564</v>
      </c>
      <c r="EZ48">
        <f>AVERAGE('Raw Proportions'!FR48:FT48)</f>
        <v>0.2682278075314744</v>
      </c>
      <c r="FA48">
        <f>AVERAGE('Raw Proportions'!FS48:FU48)</f>
        <v>0.21261672563704592</v>
      </c>
      <c r="FB48">
        <f>AVERAGE('Raw Proportions'!FT48:FV48)</f>
        <v>0.20119262744431896</v>
      </c>
      <c r="FC48">
        <f>AVERAGE('Raw Proportions'!FU48:FW48)</f>
        <v>0.19029362587390564</v>
      </c>
      <c r="FD48">
        <f>AVERAGE('Raw Proportions'!FV48:FX48)</f>
        <v>0.20272901521183964</v>
      </c>
      <c r="FE48">
        <f>AVERAGE('Raw Proportions'!FW48:FY48)</f>
        <v>0.20716406105797644</v>
      </c>
    </row>
    <row r="49" spans="1:161" x14ac:dyDescent="0.2">
      <c r="A49" t="str">
        <f>'1997_totals_newvars'!A49</f>
        <v>WASHINGTON</v>
      </c>
      <c r="B49">
        <f>AVERAGE('Raw Proportions'!B49:D49)</f>
        <v>9.088305673455753E-2</v>
      </c>
      <c r="C49">
        <f>AVERAGE('Raw Proportions'!C49:E49)</f>
        <v>8.5393410174283882E-2</v>
      </c>
      <c r="D49">
        <f>AVERAGE('Raw Proportions'!D49:F49)</f>
        <v>7.6775627898925156E-2</v>
      </c>
      <c r="E49">
        <f>AVERAGE('Raw Proportions'!E49:G49)</f>
        <v>6.8356094008182225E-2</v>
      </c>
      <c r="F49">
        <f>AVERAGE('Raw Proportions'!F49:H49)</f>
        <v>6.8545524582478548E-2</v>
      </c>
      <c r="G49">
        <f>AVERAGE('Raw Proportions'!G49:I49)</f>
        <v>7.1226146484182309E-2</v>
      </c>
      <c r="H49">
        <f>AVERAGE('Raw Proportions'!H49:J49)</f>
        <v>7.2726566101374623E-2</v>
      </c>
      <c r="I49">
        <f>AVERAGE('Raw Proportions'!I49:K49)</f>
        <v>6.9165822707218383E-2</v>
      </c>
      <c r="J49">
        <f>AVERAGE('Raw Proportions'!J49:L49)</f>
        <v>7.2181033243201312E-2</v>
      </c>
      <c r="K49">
        <f>AVERAGE('Raw Proportions'!K49:M49)</f>
        <v>7.5533621720263719E-2</v>
      </c>
      <c r="L49">
        <f>AVERAGE('Raw Proportions'!L49:N49)</f>
        <v>6.6102314165139189E-2</v>
      </c>
      <c r="M49">
        <f>AVERAGE('Raw Proportions'!M49:O49)</f>
        <v>4.9841379530380585E-2</v>
      </c>
      <c r="N49">
        <f>AVERAGE('Raw Proportions'!N49:P49)</f>
        <v>3.4727695687906963E-2</v>
      </c>
      <c r="O49">
        <f>AVERAGE('Raw Proportions'!O49:Q49)</f>
        <v>4.0985780139587757E-2</v>
      </c>
      <c r="P49">
        <f>AVERAGE('Raw Proportions'!P49:R49)</f>
        <v>5.2477873786072583E-2</v>
      </c>
      <c r="Q49">
        <f>AVERAGE('Raw Proportions'!Q49:S49)</f>
        <v>6.2964162724948924E-2</v>
      </c>
      <c r="R49">
        <f>AVERAGE('Raw Proportions'!T49:V49)</f>
        <v>0.67883785632813609</v>
      </c>
      <c r="S49">
        <f>AVERAGE('Raw Proportions'!U49:W49)</f>
        <v>0.55774807772513735</v>
      </c>
      <c r="T49">
        <f>AVERAGE('Raw Proportions'!V49:X49)</f>
        <v>0.4547945899385728</v>
      </c>
      <c r="U49">
        <f>AVERAGE('Raw Proportions'!W49:Y49)</f>
        <v>0.4130030879327829</v>
      </c>
      <c r="V49">
        <f>AVERAGE('Raw Proportions'!X49:Z49)</f>
        <v>0.38511968780814687</v>
      </c>
      <c r="W49">
        <f>AVERAGE('Raw Proportions'!Y49:AA49)</f>
        <v>0.41568329544605409</v>
      </c>
      <c r="X49">
        <f>AVERAGE('Raw Proportions'!Z49:AB49)</f>
        <v>0.42175428651644725</v>
      </c>
      <c r="Y49">
        <f>AVERAGE('Raw Proportions'!AA49:AC49)</f>
        <v>0.41827638522943622</v>
      </c>
      <c r="Z49">
        <f>AVERAGE('Raw Proportions'!AB49:AD49)</f>
        <v>0.38595618491568878</v>
      </c>
      <c r="AA49">
        <f>AVERAGE('Raw Proportions'!AC49:AE49)</f>
        <v>0.35762912440194367</v>
      </c>
      <c r="AB49">
        <f>AVERAGE('Raw Proportions'!AD49:AF49)</f>
        <v>0.29873225964244426</v>
      </c>
      <c r="AC49">
        <f>AVERAGE('Raw Proportions'!AE49:AG49)</f>
        <v>0.25318904396281655</v>
      </c>
      <c r="AD49">
        <f>AVERAGE('Raw Proportions'!AF49:AH49)</f>
        <v>0.2305886422827986</v>
      </c>
      <c r="AE49">
        <f>AVERAGE('Raw Proportions'!AG49:AI49)</f>
        <v>0.23878683178660998</v>
      </c>
      <c r="AF49">
        <f>AVERAGE('Raw Proportions'!AH49:AJ49)</f>
        <v>0.24027802932677786</v>
      </c>
      <c r="AG49">
        <f>AVERAGE('Raw Proportions'!AI49:AK49)</f>
        <v>0.21585128806968923</v>
      </c>
      <c r="AH49">
        <f>AVERAGE('Raw Proportions'!AL49:AN49)</f>
        <v>0.11588495024776584</v>
      </c>
      <c r="AI49">
        <f>AVERAGE('Raw Proportions'!AM49:AO49)</f>
        <v>0.18280033252470715</v>
      </c>
      <c r="AJ49">
        <f>AVERAGE('Raw Proportions'!AN49:AP49)</f>
        <v>0.23861793280880117</v>
      </c>
      <c r="AK49">
        <f>AVERAGE('Raw Proportions'!AO49:AQ49)</f>
        <v>0.26066218908891775</v>
      </c>
      <c r="AL49">
        <f>AVERAGE('Raw Proportions'!AP49:AR49)</f>
        <v>0.29504471310901254</v>
      </c>
      <c r="AM49">
        <f>AVERAGE('Raw Proportions'!AQ49:AS49)</f>
        <v>0.28378693664824767</v>
      </c>
      <c r="AN49">
        <f>AVERAGE('Raw Proportions'!AR49:AT49)</f>
        <v>0.27200436191714389</v>
      </c>
      <c r="AO49">
        <f>AVERAGE('Raw Proportions'!AS49:AU49)</f>
        <v>0.25048362616752379</v>
      </c>
      <c r="AP49">
        <f>AVERAGE('Raw Proportions'!AT49:AV49)</f>
        <v>0.24842323214479564</v>
      </c>
      <c r="AQ49">
        <f>AVERAGE('Raw Proportions'!AU49:AW49)</f>
        <v>0.2191437093179911</v>
      </c>
      <c r="AR49">
        <f>AVERAGE('Raw Proportions'!AV49:AX49)</f>
        <v>0.18547605925055055</v>
      </c>
      <c r="AS49">
        <f>AVERAGE('Raw Proportions'!AW49:AY49)</f>
        <v>0.15113355282054416</v>
      </c>
      <c r="AT49">
        <f>AVERAGE('Raw Proportions'!AX49:AZ49)</f>
        <v>0.14590737163680464</v>
      </c>
      <c r="AU49">
        <f>AVERAGE('Raw Proportions'!AY49:BA49)</f>
        <v>0.13913764212653593</v>
      </c>
      <c r="AV49">
        <f>AVERAGE('Raw Proportions'!AZ49:BB49)</f>
        <v>0.1455295022271306</v>
      </c>
      <c r="AW49">
        <f>AVERAGE('Raw Proportions'!BA49:BC49)</f>
        <v>0.14398238444701011</v>
      </c>
      <c r="AX49">
        <f>AVERAGE('Raw Proportions'!BD49:BF49)</f>
        <v>7.6811294655832502E-2</v>
      </c>
      <c r="AY49">
        <f>AVERAGE('Raw Proportions'!BE49:BG49)</f>
        <v>3.8930924519127705E-2</v>
      </c>
      <c r="AZ49">
        <f>AVERAGE('Raw Proportions'!BF49:BH49)</f>
        <v>2.0640754556542032E-2</v>
      </c>
      <c r="BA49">
        <f>AVERAGE('Raw Proportions'!BG49:BI49)</f>
        <v>-1.3292382484000213E-2</v>
      </c>
      <c r="BB49">
        <f>AVERAGE('Raw Proportions'!BH49:BJ49)</f>
        <v>6.8990931319705857E-3</v>
      </c>
      <c r="BC49">
        <f>AVERAGE('Raw Proportions'!BI49:BK49)</f>
        <v>5.2446032323551382E-3</v>
      </c>
      <c r="BD49">
        <f>AVERAGE('Raw Proportions'!BJ49:BL49)</f>
        <v>1.7822583804228669E-2</v>
      </c>
      <c r="BE49">
        <f>AVERAGE('Raw Proportions'!BK49:BM49)</f>
        <v>1.946375539504043E-2</v>
      </c>
      <c r="BF49">
        <f>AVERAGE('Raw Proportions'!BL49:BN49)</f>
        <v>1.7597753738862479E-2</v>
      </c>
      <c r="BG49">
        <f>AVERAGE('Raw Proportions'!BM49:BO49)</f>
        <v>1.4389026158578011E-2</v>
      </c>
      <c r="BH49">
        <f>AVERAGE('Raw Proportions'!BN49:BP49)</f>
        <v>0.13192818460482905</v>
      </c>
      <c r="BI49">
        <f>AVERAGE('Raw Proportions'!BO49:BQ49)</f>
        <v>0.24352054064668618</v>
      </c>
      <c r="BJ49">
        <f>AVERAGE('Raw Proportions'!BP49:BR49)</f>
        <v>0.30522050984891852</v>
      </c>
      <c r="BK49">
        <f>AVERAGE('Raw Proportions'!BQ49:BS49)</f>
        <v>0.26029815360473002</v>
      </c>
      <c r="BL49">
        <f>AVERAGE('Raw Proportions'!BR49:BT49)</f>
        <v>0.19321237058504251</v>
      </c>
      <c r="BM49">
        <f>AVERAGE('Raw Proportions'!BS49:BU49)</f>
        <v>0.1750089145590131</v>
      </c>
      <c r="BN49">
        <f>AVERAGE('Raw Proportions'!BV49:BX49)</f>
        <v>0</v>
      </c>
      <c r="BO49">
        <f>AVERAGE('Raw Proportions'!BW49:BY49)</f>
        <v>1.326318369878643E-4</v>
      </c>
      <c r="BP49">
        <f>AVERAGE('Raw Proportions'!BX49:BZ49)</f>
        <v>1.445367438060192E-3</v>
      </c>
      <c r="BQ49">
        <f>AVERAGE('Raw Proportions'!BY49:CA49)</f>
        <v>2.9482377847417688E-3</v>
      </c>
      <c r="BR49">
        <f>AVERAGE('Raw Proportions'!BZ49:CB49)</f>
        <v>3.6373778767484579E-3</v>
      </c>
      <c r="BS49">
        <f>AVERAGE('Raw Proportions'!CA49:CC49)</f>
        <v>2.32464227567613E-3</v>
      </c>
      <c r="BT49">
        <f>AVERAGE('Raw Proportions'!CB49:CD49)</f>
        <v>8.217719289945537E-4</v>
      </c>
      <c r="BU49">
        <f>AVERAGE('Raw Proportions'!CC49:CE49)</f>
        <v>0</v>
      </c>
      <c r="BV49">
        <f>AVERAGE('Raw Proportions'!CD49:CF49)</f>
        <v>0</v>
      </c>
      <c r="BW49">
        <f>AVERAGE('Raw Proportions'!CE49:CG49)</f>
        <v>7.4646098244335726E-2</v>
      </c>
      <c r="BX49">
        <f>AVERAGE('Raw Proportions'!CF49:CH49)</f>
        <v>0.11926459276470569</v>
      </c>
      <c r="BY49">
        <f>AVERAGE('Raw Proportions'!CG49:CI49)</f>
        <v>0.16430409418040745</v>
      </c>
      <c r="BZ49">
        <f>AVERAGE('Raw Proportions'!CH49:CJ49)</f>
        <v>0.15329388844922598</v>
      </c>
      <c r="CA49">
        <f>AVERAGE('Raw Proportions'!CI49:CK49)</f>
        <v>0.1563639431109444</v>
      </c>
      <c r="CB49">
        <f>AVERAGE('Raw Proportions'!CJ49:CL49)</f>
        <v>0.1656803214606036</v>
      </c>
      <c r="CC49">
        <f>AVERAGE('Raw Proportions'!CK49:CM49)</f>
        <v>0.17503352671337066</v>
      </c>
      <c r="CD49">
        <f>AVERAGE('Raw Proportions'!CN49:CP49)</f>
        <v>0</v>
      </c>
      <c r="CE49">
        <f>AVERAGE('Raw Proportions'!CO49:CQ49)</f>
        <v>1.7976868100694796E-2</v>
      </c>
      <c r="CF49">
        <f>AVERAGE('Raw Proportions'!CP49:CR49)</f>
        <v>1.8799953839935692E-2</v>
      </c>
      <c r="CG49">
        <f>AVERAGE('Raw Proportions'!CQ49:CS49)</f>
        <v>3.4639935202436821E-2</v>
      </c>
      <c r="CH49">
        <f>AVERAGE('Raw Proportions'!CR49:CT49)</f>
        <v>2.5590667800032451E-2</v>
      </c>
      <c r="CI49">
        <f>AVERAGE('Raw Proportions'!CS49:CU49)</f>
        <v>3.2799766349503233E-2</v>
      </c>
      <c r="CJ49">
        <f>AVERAGE('Raw Proportions'!CT49:CV49)</f>
        <v>3.110356017252126E-2</v>
      </c>
      <c r="CK49">
        <f>AVERAGE('Raw Proportions'!CU49:CW49)</f>
        <v>2.9003332597667634E-2</v>
      </c>
      <c r="CL49">
        <f>AVERAGE('Raw Proportions'!CV49:CX49)</f>
        <v>2.8692904097863996E-2</v>
      </c>
      <c r="CM49">
        <f>AVERAGE('Raw Proportions'!CW49:CY49)</f>
        <v>1.8441017382350659E-2</v>
      </c>
      <c r="CN49">
        <f>AVERAGE('Raw Proportions'!CX49:CZ49)</f>
        <v>1.6963055786212867E-2</v>
      </c>
      <c r="CO49">
        <f>AVERAGE('Raw Proportions'!CY49:DA49)</f>
        <v>1.3149071588212916E-2</v>
      </c>
      <c r="CP49">
        <f>AVERAGE('Raw Proportions'!CZ49:DB49)</f>
        <v>1.2501513531813606E-2</v>
      </c>
      <c r="CQ49">
        <f>AVERAGE('Raw Proportions'!DA49:DC49)</f>
        <v>1.3500487607138378E-2</v>
      </c>
      <c r="CR49">
        <f>AVERAGE('Raw Proportions'!DB49:DD49)</f>
        <v>1.3765048777066928E-2</v>
      </c>
      <c r="CS49">
        <f>AVERAGE('Raw Proportions'!DC49:DE49)</f>
        <v>1.4390257558823902E-2</v>
      </c>
      <c r="CT49">
        <f>AVERAGE('Raw Proportions'!DF49:DH49)</f>
        <v>0</v>
      </c>
      <c r="CU49">
        <f>AVERAGE('Raw Proportions'!DG49:DI49)</f>
        <v>2.4874900554267892E-3</v>
      </c>
      <c r="CV49">
        <f>AVERAGE('Raw Proportions'!DH49:DJ49)</f>
        <v>4.2260203993972813E-3</v>
      </c>
      <c r="CW49">
        <f>AVERAGE('Raw Proportions'!DI49:DK49)</f>
        <v>6.516874885527415E-3</v>
      </c>
      <c r="CX49">
        <f>AVERAGE('Raw Proportions'!DJ49:DL49)</f>
        <v>6.7213723440272162E-3</v>
      </c>
      <c r="CY49">
        <f>AVERAGE('Raw Proportions'!DK49:DM49)</f>
        <v>8.5235163425679602E-3</v>
      </c>
      <c r="CZ49">
        <f>AVERAGE('Raw Proportions'!DL49:DN49)</f>
        <v>1.0733218928354984E-2</v>
      </c>
      <c r="DA49">
        <f>AVERAGE('Raw Proportions'!DM49:DO49)</f>
        <v>1.3004336527602266E-2</v>
      </c>
      <c r="DB49">
        <f>AVERAGE('Raw Proportions'!DN49:DP49)</f>
        <v>1.4869279790869641E-2</v>
      </c>
      <c r="DC49">
        <f>AVERAGE('Raw Proportions'!DO49:DQ49)</f>
        <v>1.4510433061467111E-2</v>
      </c>
      <c r="DD49">
        <f>AVERAGE('Raw Proportions'!DP49:DR49)</f>
        <v>1.44094288078115E-2</v>
      </c>
      <c r="DE49">
        <f>AVERAGE('Raw Proportions'!DQ49:DS49)</f>
        <v>1.6266268778773036E-2</v>
      </c>
      <c r="DF49">
        <f>AVERAGE('Raw Proportions'!DR49:DT49)</f>
        <v>2.1566025312252119E-2</v>
      </c>
      <c r="DG49">
        <f>AVERAGE('Raw Proportions'!DS49:DU49)</f>
        <v>2.8651061014584561E-2</v>
      </c>
      <c r="DH49">
        <f>AVERAGE('Raw Proportions'!DT49:DV49)</f>
        <v>3.1760502975920084E-2</v>
      </c>
      <c r="DI49">
        <f>AVERAGE('Raw Proportions'!DU49:DW49)</f>
        <v>3.2304839044491294E-2</v>
      </c>
      <c r="DJ49">
        <f>AVERAGE('Raw Proportions'!DX49:DZ49)</f>
        <v>0</v>
      </c>
      <c r="DK49">
        <f>AVERAGE('Raw Proportions'!DY49:EA49)</f>
        <v>1.3513831377114177E-2</v>
      </c>
      <c r="DL49">
        <f>AVERAGE('Raw Proportions'!DZ49:EB49)</f>
        <v>2.6952114730498782E-2</v>
      </c>
      <c r="DM49">
        <f>AVERAGE('Raw Proportions'!EA49:EC49)</f>
        <v>3.1665998601691718E-2</v>
      </c>
      <c r="DN49">
        <f>AVERAGE('Raw Proportions'!EB49:ED49)</f>
        <v>2.3193763796892447E-2</v>
      </c>
      <c r="DO49">
        <f>AVERAGE('Raw Proportions'!EC49:EE49)</f>
        <v>1.4869503856868388E-2</v>
      </c>
      <c r="DP49">
        <f>AVERAGE('Raw Proportions'!ED49:EF49)</f>
        <v>1.4284644106282001E-2</v>
      </c>
      <c r="DQ49">
        <f>AVERAGE('Raw Proportions'!EE49:EG49)</f>
        <v>1.3579925396082609E-2</v>
      </c>
      <c r="DR49">
        <f>AVERAGE('Raw Proportions'!EF49:EH49)</f>
        <v>1.185751124870813E-2</v>
      </c>
      <c r="DS49">
        <f>AVERAGE('Raw Proportions'!EG49:EI49)</f>
        <v>1.1671345938331681E-2</v>
      </c>
      <c r="DT49">
        <f>AVERAGE('Raw Proportions'!EH49:EJ49)</f>
        <v>9.175232187989428E-3</v>
      </c>
      <c r="DU49">
        <f>AVERAGE('Raw Proportions'!EI49:EK49)</f>
        <v>7.4815140658514015E-3</v>
      </c>
      <c r="DV49">
        <f>AVERAGE('Raw Proportions'!EJ49:EL49)</f>
        <v>6.561907719719662E-3</v>
      </c>
      <c r="DW49">
        <f>AVERAGE('Raw Proportions'!EK49:EM49)</f>
        <v>6.9753560576726326E-3</v>
      </c>
      <c r="DX49">
        <f>AVERAGE('Raw Proportions'!EL49:EN49)</f>
        <v>7.0825176011677093E-3</v>
      </c>
      <c r="DY49">
        <f>AVERAGE('Raw Proportions'!EM49:EO49)</f>
        <v>6.1930646913297476E-3</v>
      </c>
      <c r="DZ49">
        <f>AVERAGE('Raw Proportions'!EP49:ER49)</f>
        <v>0</v>
      </c>
      <c r="EA49">
        <f>AVERAGE('Raw Proportions'!EQ49:ES49)</f>
        <v>0</v>
      </c>
      <c r="EB49">
        <f>AVERAGE('Raw Proportions'!ER49:ET49)</f>
        <v>0</v>
      </c>
      <c r="EC49">
        <f>AVERAGE('Raw Proportions'!ES49:EU49)</f>
        <v>0</v>
      </c>
      <c r="ED49">
        <f>AVERAGE('Raw Proportions'!ET49:EV49)</f>
        <v>0</v>
      </c>
      <c r="EE49">
        <f>AVERAGE('Raw Proportions'!EU49:EW49)</f>
        <v>0</v>
      </c>
      <c r="EF49">
        <f>AVERAGE('Raw Proportions'!EV49:EX49)</f>
        <v>0</v>
      </c>
      <c r="EG49">
        <f>AVERAGE('Raw Proportions'!EW49:EY49)</f>
        <v>0</v>
      </c>
      <c r="EH49">
        <f>AVERAGE('Raw Proportions'!EX49:EZ49)</f>
        <v>0</v>
      </c>
      <c r="EI49">
        <f>AVERAGE('Raw Proportions'!EY49:FA49)</f>
        <v>0</v>
      </c>
      <c r="EJ49">
        <f>AVERAGE('Raw Proportions'!EZ49:FB49)</f>
        <v>0</v>
      </c>
      <c r="EK49">
        <f>AVERAGE('Raw Proportions'!FA49:FC49)</f>
        <v>0</v>
      </c>
      <c r="EL49">
        <f>AVERAGE('Raw Proportions'!FB49:FD49)</f>
        <v>0</v>
      </c>
      <c r="EM49">
        <f>AVERAGE('Raw Proportions'!FC49:FE49)</f>
        <v>0</v>
      </c>
      <c r="EN49">
        <f>AVERAGE('Raw Proportions'!FD49:FF49)</f>
        <v>0</v>
      </c>
      <c r="EO49">
        <f>AVERAGE('Raw Proportions'!FE49:FG49)</f>
        <v>0</v>
      </c>
      <c r="EP49">
        <f>AVERAGE('Raw Proportions'!FH49:FJ49)</f>
        <v>3.7582842033707958E-2</v>
      </c>
      <c r="EQ49">
        <f>AVERAGE('Raw Proportions'!FI49:FK49)</f>
        <v>0.10101643368652025</v>
      </c>
      <c r="ER49">
        <f>AVERAGE('Raw Proportions'!FJ49:FL49)</f>
        <v>0.15774763838926689</v>
      </c>
      <c r="ES49">
        <f>AVERAGE('Raw Proportions'!FK49:FM49)</f>
        <v>0.19549996497971958</v>
      </c>
      <c r="ET49">
        <f>AVERAGE('Raw Proportions'!FL49:FN49)</f>
        <v>0.18524779955069093</v>
      </c>
      <c r="EU49">
        <f>AVERAGE('Raw Proportions'!FM49:FO49)</f>
        <v>0.16554158936454508</v>
      </c>
      <c r="EV49">
        <f>AVERAGE('Raw Proportions'!FN49:FP49)</f>
        <v>0.15874900652465276</v>
      </c>
      <c r="EW49">
        <f>AVERAGE('Raw Proportions'!FO49:FQ49)</f>
        <v>0.18702281597942871</v>
      </c>
      <c r="EX49">
        <f>AVERAGE('Raw Proportions'!FP49:FR49)</f>
        <v>0.22042210082000999</v>
      </c>
      <c r="EY49">
        <f>AVERAGE('Raw Proportions'!FQ49:FS49)</f>
        <v>0.21403562377473828</v>
      </c>
      <c r="EZ49">
        <f>AVERAGE('Raw Proportions'!FR49:FT49)</f>
        <v>0.15794887279031744</v>
      </c>
      <c r="FA49">
        <f>AVERAGE('Raw Proportions'!FS49:FU49)</f>
        <v>0.10111453442632777</v>
      </c>
      <c r="FB49">
        <f>AVERAGE('Raw Proportions'!FT49:FV49)</f>
        <v>8.9632445530559934E-2</v>
      </c>
      <c r="FC49">
        <f>AVERAGE('Raw Proportions'!FU49:FW49)</f>
        <v>0.1153007445521964</v>
      </c>
      <c r="FD49">
        <f>AVERAGE('Raw Proportions'!FV49:FX49)</f>
        <v>0.15021383326021817</v>
      </c>
      <c r="FE49">
        <f>AVERAGE('Raw Proportions'!FW49:FY49)</f>
        <v>0.17427156219132303</v>
      </c>
    </row>
    <row r="50" spans="1:161" x14ac:dyDescent="0.2">
      <c r="A50" t="str">
        <f>'1997_totals_newvars'!A50</f>
        <v>WEST VIRGINIA</v>
      </c>
      <c r="B50">
        <f>AVERAGE('Raw Proportions'!B50:D50)</f>
        <v>0.2002471926312451</v>
      </c>
      <c r="C50">
        <f>AVERAGE('Raw Proportions'!C50:E50)</f>
        <v>0.19341026465444475</v>
      </c>
      <c r="D50">
        <f>AVERAGE('Raw Proportions'!D50:F50)</f>
        <v>0.15918199667130103</v>
      </c>
      <c r="E50">
        <f>AVERAGE('Raw Proportions'!E50:G50)</f>
        <v>0.11783998876931523</v>
      </c>
      <c r="F50">
        <f>AVERAGE('Raw Proportions'!F50:H50)</f>
        <v>0.12175566532378412</v>
      </c>
      <c r="G50">
        <f>AVERAGE('Raw Proportions'!G50:I50)</f>
        <v>0.14170303927355776</v>
      </c>
      <c r="H50">
        <f>AVERAGE('Raw Proportions'!H50:J50)</f>
        <v>0.16551724518117658</v>
      </c>
      <c r="I50">
        <f>AVERAGE('Raw Proportions'!I50:K50)</f>
        <v>0.18120730998920109</v>
      </c>
      <c r="J50">
        <f>AVERAGE('Raw Proportions'!J50:L50)</f>
        <v>0.20138184375134807</v>
      </c>
      <c r="K50">
        <f>AVERAGE('Raw Proportions'!K50:M50)</f>
        <v>0.20835629867027214</v>
      </c>
      <c r="L50">
        <f>AVERAGE('Raw Proportions'!L50:N50)</f>
        <v>0.1964260573266908</v>
      </c>
      <c r="M50">
        <f>AVERAGE('Raw Proportions'!M50:O50)</f>
        <v>0.16252189996627014</v>
      </c>
      <c r="N50">
        <f>AVERAGE('Raw Proportions'!N50:P50)</f>
        <v>0.13431751989447935</v>
      </c>
      <c r="O50">
        <f>AVERAGE('Raw Proportions'!O50:Q50)</f>
        <v>0.11161566646119443</v>
      </c>
      <c r="P50">
        <f>AVERAGE('Raw Proportions'!P50:R50)</f>
        <v>0.13218576046114483</v>
      </c>
      <c r="Q50">
        <f>AVERAGE('Raw Proportions'!Q50:S50)</f>
        <v>0.15965323634884857</v>
      </c>
      <c r="R50">
        <f>AVERAGE('Raw Proportions'!T50:V50)</f>
        <v>0.54644231320104053</v>
      </c>
      <c r="S50">
        <f>AVERAGE('Raw Proportions'!U50:W50)</f>
        <v>0.4207313067175229</v>
      </c>
      <c r="T50">
        <f>AVERAGE('Raw Proportions'!V50:X50)</f>
        <v>0.37751787024177857</v>
      </c>
      <c r="U50">
        <f>AVERAGE('Raw Proportions'!W50:Y50)</f>
        <v>0.33374831296320617</v>
      </c>
      <c r="V50">
        <f>AVERAGE('Raw Proportions'!X50:Z50)</f>
        <v>0.35221158096487876</v>
      </c>
      <c r="W50">
        <f>AVERAGE('Raw Proportions'!Y50:AA50)</f>
        <v>0.39534120995639088</v>
      </c>
      <c r="X50">
        <f>AVERAGE('Raw Proportions'!Z50:AB50)</f>
        <v>0.39169841618135298</v>
      </c>
      <c r="Y50">
        <f>AVERAGE('Raw Proportions'!AA50:AC50)</f>
        <v>0.35102116002427702</v>
      </c>
      <c r="Z50">
        <f>AVERAGE('Raw Proportions'!AB50:AD50)</f>
        <v>0.2988373707790134</v>
      </c>
      <c r="AA50">
        <f>AVERAGE('Raw Proportions'!AC50:AE50)</f>
        <v>0.27493735908753619</v>
      </c>
      <c r="AB50">
        <f>AVERAGE('Raw Proportions'!AD50:AF50)</f>
        <v>0.24325222538663258</v>
      </c>
      <c r="AC50">
        <f>AVERAGE('Raw Proportions'!AE50:AG50)</f>
        <v>0.21789478957980737</v>
      </c>
      <c r="AD50">
        <f>AVERAGE('Raw Proportions'!AF50:AH50)</f>
        <v>0.19801686607175917</v>
      </c>
      <c r="AE50">
        <f>AVERAGE('Raw Proportions'!AG50:AI50)</f>
        <v>0.20712540080385536</v>
      </c>
      <c r="AF50">
        <f>AVERAGE('Raw Proportions'!AH50:AJ50)</f>
        <v>0.20974543597929882</v>
      </c>
      <c r="AG50">
        <f>AVERAGE('Raw Proportions'!AI50:AK50)</f>
        <v>0.21975597687960327</v>
      </c>
      <c r="AH50">
        <f>AVERAGE('Raw Proportions'!AL50:AN50)</f>
        <v>0.10577526538910371</v>
      </c>
      <c r="AI50">
        <f>AVERAGE('Raw Proportions'!AM50:AO50)</f>
        <v>0.11815557534507042</v>
      </c>
      <c r="AJ50">
        <f>AVERAGE('Raw Proportions'!AN50:AP50)</f>
        <v>0.10731839591378449</v>
      </c>
      <c r="AK50">
        <f>AVERAGE('Raw Proportions'!AO50:AQ50)</f>
        <v>0.1094280189395473</v>
      </c>
      <c r="AL50">
        <f>AVERAGE('Raw Proportions'!AP50:AR50)</f>
        <v>0.14528360670066889</v>
      </c>
      <c r="AM50">
        <f>AVERAGE('Raw Proportions'!AQ50:AS50)</f>
        <v>0.14448603240131191</v>
      </c>
      <c r="AN50">
        <f>AVERAGE('Raw Proportions'!AR50:AT50)</f>
        <v>0.14647087478202714</v>
      </c>
      <c r="AO50">
        <f>AVERAGE('Raw Proportions'!AS50:AU50)</f>
        <v>0.15360207756985536</v>
      </c>
      <c r="AP50">
        <f>AVERAGE('Raw Proportions'!AT50:AV50)</f>
        <v>0.16090720790282409</v>
      </c>
      <c r="AQ50">
        <f>AVERAGE('Raw Proportions'!AU50:AW50)</f>
        <v>0.16806477009816237</v>
      </c>
      <c r="AR50">
        <f>AVERAGE('Raw Proportions'!AV50:AX50)</f>
        <v>0.17210229644915112</v>
      </c>
      <c r="AS50">
        <f>AVERAGE('Raw Proportions'!AW50:AY50)</f>
        <v>0.15821209000138051</v>
      </c>
      <c r="AT50">
        <f>AVERAGE('Raw Proportions'!AX50:AZ50)</f>
        <v>0.16527465439900477</v>
      </c>
      <c r="AU50">
        <f>AVERAGE('Raw Proportions'!AY50:BA50)</f>
        <v>0.17129933484684048</v>
      </c>
      <c r="AV50">
        <f>AVERAGE('Raw Proportions'!AZ50:BB50)</f>
        <v>0.15433066960955946</v>
      </c>
      <c r="AW50">
        <f>AVERAGE('Raw Proportions'!BA50:BC50)</f>
        <v>0.11759576982143076</v>
      </c>
      <c r="AX50">
        <f>AVERAGE('Raw Proportions'!BD50:BF50)</f>
        <v>2.6949054512683007E-2</v>
      </c>
      <c r="AY50">
        <f>AVERAGE('Raw Proportions'!BE50:BG50)</f>
        <v>2.6212990168248976E-2</v>
      </c>
      <c r="AZ50">
        <f>AVERAGE('Raw Proportions'!BF50:BH50)</f>
        <v>1.6002104219135567E-2</v>
      </c>
      <c r="BA50">
        <f>AVERAGE('Raw Proportions'!BG50:BI50)</f>
        <v>2.798543822621723E-2</v>
      </c>
      <c r="BB50">
        <f>AVERAGE('Raw Proportions'!BH50:BJ50)</f>
        <v>3.7538861792221191E-2</v>
      </c>
      <c r="BC50">
        <f>AVERAGE('Raw Proportions'!BI50:BK50)</f>
        <v>3.9829690187378232E-2</v>
      </c>
      <c r="BD50">
        <f>AVERAGE('Raw Proportions'!BJ50:BL50)</f>
        <v>3.9964771228176578E-2</v>
      </c>
      <c r="BE50">
        <f>AVERAGE('Raw Proportions'!BK50:BM50)</f>
        <v>5.7677638687921341E-2</v>
      </c>
      <c r="BF50">
        <f>AVERAGE('Raw Proportions'!BL50:BN50)</f>
        <v>7.5502709948050958E-2</v>
      </c>
      <c r="BG50">
        <f>AVERAGE('Raw Proportions'!BM50:BO50)</f>
        <v>9.6799577848672672E-2</v>
      </c>
      <c r="BH50">
        <f>AVERAGE('Raw Proportions'!BN50:BP50)</f>
        <v>8.4068171597005262E-2</v>
      </c>
      <c r="BI50">
        <f>AVERAGE('Raw Proportions'!BO50:BQ50)</f>
        <v>6.1464755069920302E-2</v>
      </c>
      <c r="BJ50">
        <f>AVERAGE('Raw Proportions'!BP50:BR50)</f>
        <v>4.307561995770498E-2</v>
      </c>
      <c r="BK50">
        <f>AVERAGE('Raw Proportions'!BQ50:BS50)</f>
        <v>6.6472367035991589E-2</v>
      </c>
      <c r="BL50">
        <f>AVERAGE('Raw Proportions'!BR50:BT50)</f>
        <v>8.3732615272028119E-2</v>
      </c>
      <c r="BM50">
        <f>AVERAGE('Raw Proportions'!BS50:BU50)</f>
        <v>9.4554725440100351E-2</v>
      </c>
      <c r="BN50">
        <f>AVERAGE('Raw Proportions'!BV50:BX50)</f>
        <v>0</v>
      </c>
      <c r="BO50">
        <f>AVERAGE('Raw Proportions'!BW50:BY50)</f>
        <v>8.3659843015582269E-2</v>
      </c>
      <c r="BP50">
        <f>AVERAGE('Raw Proportions'!BX50:BZ50)</f>
        <v>0.147548436603503</v>
      </c>
      <c r="BQ50">
        <f>AVERAGE('Raw Proportions'!BY50:CA50)</f>
        <v>0.20423795315197593</v>
      </c>
      <c r="BR50">
        <f>AVERAGE('Raw Proportions'!BZ50:CB50)</f>
        <v>0.13635634032100713</v>
      </c>
      <c r="BS50">
        <f>AVERAGE('Raw Proportions'!CA50:CC50)</f>
        <v>8.527924729407671E-2</v>
      </c>
      <c r="BT50">
        <f>AVERAGE('Raw Proportions'!CB50:CD50)</f>
        <v>6.6075238939425116E-2</v>
      </c>
      <c r="BU50">
        <f>AVERAGE('Raw Proportions'!CC50:CE50)</f>
        <v>5.0098328897021781E-2</v>
      </c>
      <c r="BV50">
        <f>AVERAGE('Raw Proportions'!CD50:CF50)</f>
        <v>3.8692657059905329E-2</v>
      </c>
      <c r="BW50">
        <f>AVERAGE('Raw Proportions'!CE50:CG50)</f>
        <v>1.3681224166200663E-2</v>
      </c>
      <c r="BX50">
        <f>AVERAGE('Raw Proportions'!CF50:CH50)</f>
        <v>2.1495308417595154E-2</v>
      </c>
      <c r="BY50">
        <f>AVERAGE('Raw Proportions'!CG50:CI50)</f>
        <v>2.1653100308023268E-2</v>
      </c>
      <c r="BZ50">
        <f>AVERAGE('Raw Proportions'!CH50:CJ50)</f>
        <v>2.788861002631739E-2</v>
      </c>
      <c r="CA50">
        <f>AVERAGE('Raw Proportions'!CI50:CK50)</f>
        <v>1.9322848577593921E-2</v>
      </c>
      <c r="CB50">
        <f>AVERAGE('Raw Proportions'!CJ50:CL50)</f>
        <v>2.8190036883385654E-2</v>
      </c>
      <c r="CC50">
        <f>AVERAGE('Raw Proportions'!CK50:CM50)</f>
        <v>9.4804518649748409E-3</v>
      </c>
      <c r="CD50">
        <f>AVERAGE('Raw Proportions'!CN50:CP50)</f>
        <v>0</v>
      </c>
      <c r="CE50">
        <f>AVERAGE('Raw Proportions'!CO50:CQ50)</f>
        <v>0</v>
      </c>
      <c r="CF50">
        <f>AVERAGE('Raw Proportions'!CP50:CR50)</f>
        <v>0</v>
      </c>
      <c r="CG50">
        <f>AVERAGE('Raw Proportions'!CQ50:CS50)</f>
        <v>0</v>
      </c>
      <c r="CH50">
        <f>AVERAGE('Raw Proportions'!CR50:CT50)</f>
        <v>0</v>
      </c>
      <c r="CI50">
        <f>AVERAGE('Raw Proportions'!CS50:CU50)</f>
        <v>0</v>
      </c>
      <c r="CJ50">
        <f>AVERAGE('Raw Proportions'!CT50:CV50)</f>
        <v>0</v>
      </c>
      <c r="CK50">
        <f>AVERAGE('Raw Proportions'!CU50:CW50)</f>
        <v>0</v>
      </c>
      <c r="CL50">
        <f>AVERAGE('Raw Proportions'!CV50:CX50)</f>
        <v>0</v>
      </c>
      <c r="CM50">
        <f>AVERAGE('Raw Proportions'!CW50:CY50)</f>
        <v>0</v>
      </c>
      <c r="CN50">
        <f>AVERAGE('Raw Proportions'!CX50:CZ50)</f>
        <v>6.3241487567722562E-2</v>
      </c>
      <c r="CO50">
        <f>AVERAGE('Raw Proportions'!CY50:DA50)</f>
        <v>0.10495030515270858</v>
      </c>
      <c r="CP50">
        <f>AVERAGE('Raw Proportions'!CZ50:DB50)</f>
        <v>0.13962778349590704</v>
      </c>
      <c r="CQ50">
        <f>AVERAGE('Raw Proportions'!DA50:DC50)</f>
        <v>0.1006819864824417</v>
      </c>
      <c r="CR50">
        <f>AVERAGE('Raw Proportions'!DB50:DD50)</f>
        <v>0.100790018245839</v>
      </c>
      <c r="CS50">
        <f>AVERAGE('Raw Proportions'!DC50:DE50)</f>
        <v>9.5294775955799341E-2</v>
      </c>
      <c r="CT50">
        <f>AVERAGE('Raw Proportions'!DF50:DH50)</f>
        <v>0</v>
      </c>
      <c r="CU50">
        <f>AVERAGE('Raw Proportions'!DG50:DI50)</f>
        <v>0</v>
      </c>
      <c r="CV50">
        <f>AVERAGE('Raw Proportions'!DH50:DJ50)</f>
        <v>2.8053154532760821E-3</v>
      </c>
      <c r="CW50">
        <f>AVERAGE('Raw Proportions'!DI50:DK50)</f>
        <v>6.8286502521882272E-3</v>
      </c>
      <c r="CX50">
        <f>AVERAGE('Raw Proportions'!DJ50:DL50)</f>
        <v>1.1769180422189733E-2</v>
      </c>
      <c r="CY50">
        <f>AVERAGE('Raw Proportions'!DK50:DM50)</f>
        <v>1.4180162639189637E-2</v>
      </c>
      <c r="CZ50">
        <f>AVERAGE('Raw Proportions'!DL50:DN50)</f>
        <v>1.5191356190927123E-2</v>
      </c>
      <c r="DA50">
        <f>AVERAGE('Raw Proportions'!DM50:DO50)</f>
        <v>1.4433925876450466E-2</v>
      </c>
      <c r="DB50">
        <f>AVERAGE('Raw Proportions'!DN50:DP50)</f>
        <v>1.3779356608376786E-2</v>
      </c>
      <c r="DC50">
        <f>AVERAGE('Raw Proportions'!DO50:DQ50)</f>
        <v>1.2704773635626851E-2</v>
      </c>
      <c r="DD50">
        <f>AVERAGE('Raw Proportions'!DP50:DR50)</f>
        <v>8.7413949235959597E-3</v>
      </c>
      <c r="DE50">
        <f>AVERAGE('Raw Proportions'!DQ50:DS50)</f>
        <v>4.63340630225638E-2</v>
      </c>
      <c r="DF50">
        <f>AVERAGE('Raw Proportions'!DR50:DT50)</f>
        <v>7.9699618144671289E-2</v>
      </c>
      <c r="DG50">
        <f>AVERAGE('Raw Proportions'!DS50:DU50)</f>
        <v>8.0166520050369561E-2</v>
      </c>
      <c r="DH50">
        <f>AVERAGE('Raw Proportions'!DT50:DV50)</f>
        <v>4.1546647996145138E-2</v>
      </c>
      <c r="DI50">
        <f>AVERAGE('Raw Proportions'!DU50:DW50)</f>
        <v>8.4101384129895689E-3</v>
      </c>
      <c r="DJ50">
        <f>AVERAGE('Raw Proportions'!DX50:DZ50)</f>
        <v>9.0496959864987778E-2</v>
      </c>
      <c r="DK50">
        <f>AVERAGE('Raw Proportions'!DY50:EA50)</f>
        <v>9.2321546444196267E-2</v>
      </c>
      <c r="DL50">
        <f>AVERAGE('Raw Proportions'!DZ50:EB50)</f>
        <v>6.3829464133733291E-2</v>
      </c>
      <c r="DM50">
        <f>AVERAGE('Raw Proportions'!EA50:EC50)</f>
        <v>2.3133265552746182E-2</v>
      </c>
      <c r="DN50">
        <f>AVERAGE('Raw Proportions'!EB50:ED50)</f>
        <v>2.1463229544390932E-2</v>
      </c>
      <c r="DO50">
        <f>AVERAGE('Raw Proportions'!EC50:EE50)</f>
        <v>3.187439113747028E-2</v>
      </c>
      <c r="DP50">
        <f>AVERAGE('Raw Proportions'!ED50:EF50)</f>
        <v>5.7091169271744603E-2</v>
      </c>
      <c r="DQ50">
        <f>AVERAGE('Raw Proportions'!EE50:EG50)</f>
        <v>7.1845384285930777E-2</v>
      </c>
      <c r="DR50">
        <f>AVERAGE('Raw Proportions'!EF50:EH50)</f>
        <v>8.736695608268652E-2</v>
      </c>
      <c r="DS50">
        <f>AVERAGE('Raw Proportions'!EG50:EI50)</f>
        <v>8.923076631463682E-2</v>
      </c>
      <c r="DT50">
        <f>AVERAGE('Raw Proportions'!EH50:EJ50)</f>
        <v>8.3525750796827211E-2</v>
      </c>
      <c r="DU50">
        <f>AVERAGE('Raw Proportions'!EI50:EK50)</f>
        <v>6.9786559320149155E-2</v>
      </c>
      <c r="DV50">
        <f>AVERAGE('Raw Proportions'!EJ50:EL50)</f>
        <v>6.0756958216282124E-2</v>
      </c>
      <c r="DW50">
        <f>AVERAGE('Raw Proportions'!EK50:EM50)</f>
        <v>6.2965734054698352E-2</v>
      </c>
      <c r="DX50">
        <f>AVERAGE('Raw Proportions'!EL50:EN50)</f>
        <v>7.0861366960683611E-2</v>
      </c>
      <c r="DY50">
        <f>AVERAGE('Raw Proportions'!EM50:EO50)</f>
        <v>7.6842951980777868E-2</v>
      </c>
      <c r="DZ50">
        <f>AVERAGE('Raw Proportions'!EP50:ER50)</f>
        <v>0</v>
      </c>
      <c r="EA50">
        <f>AVERAGE('Raw Proportions'!EQ50:ES50)</f>
        <v>0</v>
      </c>
      <c r="EB50">
        <f>AVERAGE('Raw Proportions'!ER50:ET50)</f>
        <v>0</v>
      </c>
      <c r="EC50">
        <f>AVERAGE('Raw Proportions'!ES50:EU50)</f>
        <v>0</v>
      </c>
      <c r="ED50">
        <f>AVERAGE('Raw Proportions'!ET50:EV50)</f>
        <v>0</v>
      </c>
      <c r="EE50">
        <f>AVERAGE('Raw Proportions'!EU50:EW50)</f>
        <v>0</v>
      </c>
      <c r="EF50">
        <f>AVERAGE('Raw Proportions'!EV50:EX50)</f>
        <v>0</v>
      </c>
      <c r="EG50">
        <f>AVERAGE('Raw Proportions'!EW50:EY50)</f>
        <v>0</v>
      </c>
      <c r="EH50">
        <f>AVERAGE('Raw Proportions'!EX50:EZ50)</f>
        <v>0</v>
      </c>
      <c r="EI50">
        <f>AVERAGE('Raw Proportions'!EY50:FA50)</f>
        <v>0</v>
      </c>
      <c r="EJ50">
        <f>AVERAGE('Raw Proportions'!EZ50:FB50)</f>
        <v>0</v>
      </c>
      <c r="EK50">
        <f>AVERAGE('Raw Proportions'!FA50:FC50)</f>
        <v>0</v>
      </c>
      <c r="EL50">
        <f>AVERAGE('Raw Proportions'!FB50:FD50)</f>
        <v>0</v>
      </c>
      <c r="EM50">
        <f>AVERAGE('Raw Proportions'!FC50:FE50)</f>
        <v>0</v>
      </c>
      <c r="EN50">
        <f>AVERAGE('Raw Proportions'!FD50:FF50)</f>
        <v>0</v>
      </c>
      <c r="EO50">
        <f>AVERAGE('Raw Proportions'!FE50:FG50)</f>
        <v>0</v>
      </c>
      <c r="EP50">
        <f>AVERAGE('Raw Proportions'!FH50:FJ50)</f>
        <v>3.0089214400939843E-2</v>
      </c>
      <c r="EQ50">
        <f>AVERAGE('Raw Proportions'!FI50:FK50)</f>
        <v>6.550847365493441E-2</v>
      </c>
      <c r="ER50">
        <f>AVERAGE('Raw Proportions'!FJ50:FL50)</f>
        <v>0.12579641676348799</v>
      </c>
      <c r="ES50">
        <f>AVERAGE('Raw Proportions'!FK50:FM50)</f>
        <v>0.17679837214480373</v>
      </c>
      <c r="ET50">
        <f>AVERAGE('Raw Proportions'!FL50:FN50)</f>
        <v>0.17362153493085919</v>
      </c>
      <c r="EU50">
        <f>AVERAGE('Raw Proportions'!FM50:FO50)</f>
        <v>0.14730622711062455</v>
      </c>
      <c r="EV50">
        <f>AVERAGE('Raw Proportions'!FN50:FP50)</f>
        <v>0.11799092822516997</v>
      </c>
      <c r="EW50">
        <f>AVERAGE('Raw Proportions'!FO50:FQ50)</f>
        <v>0.12011417466934216</v>
      </c>
      <c r="EX50">
        <f>AVERAGE('Raw Proportions'!FP50:FR50)</f>
        <v>0.12353189786779482</v>
      </c>
      <c r="EY50">
        <f>AVERAGE('Raw Proportions'!FQ50:FS50)</f>
        <v>0.13622523017889229</v>
      </c>
      <c r="EZ50">
        <f>AVERAGE('Raw Proportions'!FR50:FT50)</f>
        <v>0.12714730753477932</v>
      </c>
      <c r="FA50">
        <f>AVERAGE('Raw Proportions'!FS50:FU50)</f>
        <v>0.15718243757917685</v>
      </c>
      <c r="FB50">
        <f>AVERAGE('Raw Proportions'!FT50:FV50)</f>
        <v>0.15134236979387386</v>
      </c>
      <c r="FC50">
        <f>AVERAGE('Raw Proportions'!FU50:FW50)</f>
        <v>0.18035014168701458</v>
      </c>
      <c r="FD50">
        <f>AVERAGE('Raw Proportions'!FV50:FX50)</f>
        <v>0.17861744859191542</v>
      </c>
      <c r="FE50">
        <f>AVERAGE('Raw Proportions'!FW50:FY50)</f>
        <v>0.21841197329547546</v>
      </c>
    </row>
    <row r="51" spans="1:161" x14ac:dyDescent="0.2">
      <c r="A51" t="str">
        <f>'1997_totals_newvars'!A51</f>
        <v>WISCONSIN</v>
      </c>
      <c r="B51">
        <f>AVERAGE('Raw Proportions'!B51:D51)</f>
        <v>0.1140236259222584</v>
      </c>
      <c r="C51">
        <f>AVERAGE('Raw Proportions'!C51:E51)</f>
        <v>9.4496501911135886E-2</v>
      </c>
      <c r="D51">
        <f>AVERAGE('Raw Proportions'!D51:F51)</f>
        <v>6.4983480544641994E-2</v>
      </c>
      <c r="E51">
        <f>AVERAGE('Raw Proportions'!E51:G51)</f>
        <v>5.7469088274600309E-2</v>
      </c>
      <c r="F51">
        <f>AVERAGE('Raw Proportions'!F51:H51)</f>
        <v>5.8001164675902495E-2</v>
      </c>
      <c r="G51">
        <f>AVERAGE('Raw Proportions'!G51:I51)</f>
        <v>6.5513969692987423E-2</v>
      </c>
      <c r="H51">
        <f>AVERAGE('Raw Proportions'!H51:J51)</f>
        <v>7.1952807066374511E-2</v>
      </c>
      <c r="I51">
        <f>AVERAGE('Raw Proportions'!I51:K51)</f>
        <v>6.6762512514295602E-2</v>
      </c>
      <c r="J51">
        <f>AVERAGE('Raw Proportions'!J51:L51)</f>
        <v>5.9302183869597347E-2</v>
      </c>
      <c r="K51">
        <f>AVERAGE('Raw Proportions'!K51:M51)</f>
        <v>5.2200359587468742E-2</v>
      </c>
      <c r="L51">
        <f>AVERAGE('Raw Proportions'!L51:N51)</f>
        <v>4.7964569831390101E-2</v>
      </c>
      <c r="M51">
        <f>AVERAGE('Raw Proportions'!M51:O51)</f>
        <v>4.548185116197092E-2</v>
      </c>
      <c r="N51">
        <f>AVERAGE('Raw Proportions'!N51:P51)</f>
        <v>4.7354287503849873E-2</v>
      </c>
      <c r="O51">
        <f>AVERAGE('Raw Proportions'!O51:Q51)</f>
        <v>4.7164830270761786E-2</v>
      </c>
      <c r="P51">
        <f>AVERAGE('Raw Proportions'!P51:R51)</f>
        <v>4.3587410899515504E-2</v>
      </c>
      <c r="Q51">
        <f>AVERAGE('Raw Proportions'!Q51:S51)</f>
        <v>4.0198101110426682E-2</v>
      </c>
      <c r="R51">
        <f>AVERAGE('Raw Proportions'!T51:V51)</f>
        <v>0.39917212838648974</v>
      </c>
      <c r="S51">
        <f>AVERAGE('Raw Proportions'!U51:W51)</f>
        <v>0.2103260814691581</v>
      </c>
      <c r="T51">
        <f>AVERAGE('Raw Proportions'!V51:X51)</f>
        <v>0.12775382901660776</v>
      </c>
      <c r="U51">
        <f>AVERAGE('Raw Proportions'!W51:Y51)</f>
        <v>0.12465748454500007</v>
      </c>
      <c r="V51">
        <f>AVERAGE('Raw Proportions'!X51:Z51)</f>
        <v>0.18348000165442116</v>
      </c>
      <c r="W51">
        <f>AVERAGE('Raw Proportions'!Y51:AA51)</f>
        <v>0.217139285473715</v>
      </c>
      <c r="X51">
        <f>AVERAGE('Raw Proportions'!Z51:AB51)</f>
        <v>0.216399128112294</v>
      </c>
      <c r="Y51">
        <f>AVERAGE('Raw Proportions'!AA51:AC51)</f>
        <v>0.22406111525585684</v>
      </c>
      <c r="Z51">
        <f>AVERAGE('Raw Proportions'!AB51:AD51)</f>
        <v>0.20182426217398683</v>
      </c>
      <c r="AA51">
        <f>AVERAGE('Raw Proportions'!AC51:AE51)</f>
        <v>0.18467179271617459</v>
      </c>
      <c r="AB51">
        <f>AVERAGE('Raw Proportions'!AD51:AF51)</f>
        <v>0.1719204842922003</v>
      </c>
      <c r="AC51">
        <f>AVERAGE('Raw Proportions'!AE51:AG51)</f>
        <v>0.19568394883853416</v>
      </c>
      <c r="AD51">
        <f>AVERAGE('Raw Proportions'!AF51:AH51)</f>
        <v>0.20453362353198279</v>
      </c>
      <c r="AE51">
        <f>AVERAGE('Raw Proportions'!AG51:AI51)</f>
        <v>0.22169762773415028</v>
      </c>
      <c r="AF51">
        <f>AVERAGE('Raw Proportions'!AH51:AJ51)</f>
        <v>0.21506686803456296</v>
      </c>
      <c r="AG51">
        <f>AVERAGE('Raw Proportions'!AI51:AK51)</f>
        <v>0.22629394103963427</v>
      </c>
      <c r="AH51">
        <f>AVERAGE('Raw Proportions'!AL51:AN51)</f>
        <v>0.15908254386419349</v>
      </c>
      <c r="AI51">
        <f>AVERAGE('Raw Proportions'!AM51:AO51)</f>
        <v>0.26681332043463879</v>
      </c>
      <c r="AJ51">
        <f>AVERAGE('Raw Proportions'!AN51:AP51)</f>
        <v>0.35047898280672102</v>
      </c>
      <c r="AK51">
        <f>AVERAGE('Raw Proportions'!AO51:AQ51)</f>
        <v>0.36815324867554106</v>
      </c>
      <c r="AL51">
        <f>AVERAGE('Raw Proportions'!AP51:AR51)</f>
        <v>0.38499714219602971</v>
      </c>
      <c r="AM51">
        <f>AVERAGE('Raw Proportions'!AQ51:AS51)</f>
        <v>0.40104197878198278</v>
      </c>
      <c r="AN51">
        <f>AVERAGE('Raw Proportions'!AR51:AT51)</f>
        <v>0.43562690039901403</v>
      </c>
      <c r="AO51">
        <f>AVERAGE('Raw Proportions'!AS51:AU51)</f>
        <v>0.45099619333499358</v>
      </c>
      <c r="AP51">
        <f>AVERAGE('Raw Proportions'!AT51:AV51)</f>
        <v>0.4744059973619339</v>
      </c>
      <c r="AQ51">
        <f>AVERAGE('Raw Proportions'!AU51:AW51)</f>
        <v>0.49964700577347809</v>
      </c>
      <c r="AR51">
        <f>AVERAGE('Raw Proportions'!AV51:AX51)</f>
        <v>0.47485348800668664</v>
      </c>
      <c r="AS51">
        <f>AVERAGE('Raw Proportions'!AW51:AY51)</f>
        <v>0.46768222752090144</v>
      </c>
      <c r="AT51">
        <f>AVERAGE('Raw Proportions'!AX51:AZ51)</f>
        <v>0.40167613232813965</v>
      </c>
      <c r="AU51">
        <f>AVERAGE('Raw Proportions'!AY51:BA51)</f>
        <v>0.36967837885685229</v>
      </c>
      <c r="AV51">
        <f>AVERAGE('Raw Proportions'!AZ51:BB51)</f>
        <v>0.31762702409471061</v>
      </c>
      <c r="AW51">
        <f>AVERAGE('Raw Proportions'!BA51:BC51)</f>
        <v>0.32135467718001115</v>
      </c>
      <c r="AX51">
        <f>AVERAGE('Raw Proportions'!BD51:BF51)</f>
        <v>7.5015242489404985E-2</v>
      </c>
      <c r="AY51">
        <f>AVERAGE('Raw Proportions'!BE51:BG51)</f>
        <v>0.10412469424193406</v>
      </c>
      <c r="AZ51">
        <f>AVERAGE('Raw Proportions'!BF51:BH51)</f>
        <v>9.177949323463859E-2</v>
      </c>
      <c r="BA51">
        <f>AVERAGE('Raw Proportions'!BG51:BI51)</f>
        <v>5.4376839297725126E-2</v>
      </c>
      <c r="BB51">
        <f>AVERAGE('Raw Proportions'!BH51:BJ51)</f>
        <v>2.2262335186902515E-2</v>
      </c>
      <c r="BC51">
        <f>AVERAGE('Raw Proportions'!BI51:BK51)</f>
        <v>3.5253510257665273E-2</v>
      </c>
      <c r="BD51">
        <f>AVERAGE('Raw Proportions'!BJ51:BL51)</f>
        <v>1.8787615141820743E-2</v>
      </c>
      <c r="BE51">
        <f>AVERAGE('Raw Proportions'!BK51:BM51)</f>
        <v>1.3287285080100956E-2</v>
      </c>
      <c r="BF51">
        <f>AVERAGE('Raw Proportions'!BL51:BN51)</f>
        <v>1.2113867318423899E-2</v>
      </c>
      <c r="BG51">
        <f>AVERAGE('Raw Proportions'!BM51:BO51)</f>
        <v>1.1958241791629723E-2</v>
      </c>
      <c r="BH51">
        <f>AVERAGE('Raw Proportions'!BN51:BP51)</f>
        <v>7.1380905969564021E-2</v>
      </c>
      <c r="BI51">
        <f>AVERAGE('Raw Proportions'!BO51:BQ51)</f>
        <v>7.1246836669974042E-2</v>
      </c>
      <c r="BJ51">
        <f>AVERAGE('Raw Proportions'!BP51:BR51)</f>
        <v>0.11178627249659996</v>
      </c>
      <c r="BK51">
        <f>AVERAGE('Raw Proportions'!BQ51:BS51)</f>
        <v>9.8601580130699862E-2</v>
      </c>
      <c r="BL51">
        <f>AVERAGE('Raw Proportions'!BR51:BT51)</f>
        <v>0.1433370588916735</v>
      </c>
      <c r="BM51">
        <f>AVERAGE('Raw Proportions'!BS51:BU51)</f>
        <v>0.14417889480197293</v>
      </c>
      <c r="BN51">
        <f>AVERAGE('Raw Proportions'!BV51:BX51)</f>
        <v>0</v>
      </c>
      <c r="BO51">
        <f>AVERAGE('Raw Proportions'!BW51:BY51)</f>
        <v>1.1712669338999131E-2</v>
      </c>
      <c r="BP51">
        <f>AVERAGE('Raw Proportions'!BX51:BZ51)</f>
        <v>1.0542159856573918E-2</v>
      </c>
      <c r="BQ51">
        <f>AVERAGE('Raw Proportions'!BY51:CA51)</f>
        <v>3.4126281541589192E-2</v>
      </c>
      <c r="BR51">
        <f>AVERAGE('Raw Proportions'!BZ51:CB51)</f>
        <v>3.6411560244259934E-2</v>
      </c>
      <c r="BS51">
        <f>AVERAGE('Raw Proportions'!CA51:CC51)</f>
        <v>4.786528674715592E-2</v>
      </c>
      <c r="BT51">
        <f>AVERAGE('Raw Proportions'!CB51:CD51)</f>
        <v>3.4798713811494214E-2</v>
      </c>
      <c r="BU51">
        <f>AVERAGE('Raw Proportions'!CC51:CE51)</f>
        <v>2.8566700789897648E-2</v>
      </c>
      <c r="BV51">
        <f>AVERAGE('Raw Proportions'!CD51:CF51)</f>
        <v>2.5358085273509027E-2</v>
      </c>
      <c r="BW51">
        <f>AVERAGE('Raw Proportions'!CE51:CG51)</f>
        <v>2.141443051897739E-2</v>
      </c>
      <c r="BX51">
        <f>AVERAGE('Raw Proportions'!CF51:CH51)</f>
        <v>2.2024212813667201E-2</v>
      </c>
      <c r="BY51">
        <f>AVERAGE('Raw Proportions'!CG51:CI51)</f>
        <v>2.3605110642952287E-2</v>
      </c>
      <c r="BZ51">
        <f>AVERAGE('Raw Proportions'!CH51:CJ51)</f>
        <v>2.4486286739550268E-2</v>
      </c>
      <c r="CA51">
        <f>AVERAGE('Raw Proportions'!CI51:CK51)</f>
        <v>2.397792049805135E-2</v>
      </c>
      <c r="CB51">
        <f>AVERAGE('Raw Proportions'!CJ51:CL51)</f>
        <v>2.2573410349752108E-2</v>
      </c>
      <c r="CC51">
        <f>AVERAGE('Raw Proportions'!CK51:CM51)</f>
        <v>2.2626084318083772E-2</v>
      </c>
      <c r="CD51">
        <f>AVERAGE('Raw Proportions'!CN51:CP51)</f>
        <v>0</v>
      </c>
      <c r="CE51">
        <f>AVERAGE('Raw Proportions'!CO51:CQ51)</f>
        <v>0</v>
      </c>
      <c r="CF51">
        <f>AVERAGE('Raw Proportions'!CP51:CR51)</f>
        <v>0</v>
      </c>
      <c r="CG51">
        <f>AVERAGE('Raw Proportions'!CQ51:CS51)</f>
        <v>0</v>
      </c>
      <c r="CH51">
        <f>AVERAGE('Raw Proportions'!CR51:CT51)</f>
        <v>0</v>
      </c>
      <c r="CI51">
        <f>AVERAGE('Raw Proportions'!CS51:CU51)</f>
        <v>0</v>
      </c>
      <c r="CJ51">
        <f>AVERAGE('Raw Proportions'!CT51:CV51)</f>
        <v>0</v>
      </c>
      <c r="CK51">
        <f>AVERAGE('Raw Proportions'!CU51:CW51)</f>
        <v>0</v>
      </c>
      <c r="CL51">
        <f>AVERAGE('Raw Proportions'!CV51:CX51)</f>
        <v>0</v>
      </c>
      <c r="CM51">
        <f>AVERAGE('Raw Proportions'!CW51:CY51)</f>
        <v>0</v>
      </c>
      <c r="CN51">
        <f>AVERAGE('Raw Proportions'!CX51:CZ51)</f>
        <v>0</v>
      </c>
      <c r="CO51">
        <f>AVERAGE('Raw Proportions'!CY51:DA51)</f>
        <v>0</v>
      </c>
      <c r="CP51">
        <f>AVERAGE('Raw Proportions'!CZ51:DB51)</f>
        <v>1.5268401902736607E-4</v>
      </c>
      <c r="CQ51">
        <f>AVERAGE('Raw Proportions'!DA51:DC51)</f>
        <v>1.5268401902736607E-4</v>
      </c>
      <c r="CR51">
        <f>AVERAGE('Raw Proportions'!DB51:DD51)</f>
        <v>1.5268401902736607E-4</v>
      </c>
      <c r="CS51">
        <f>AVERAGE('Raw Proportions'!DC51:DE51)</f>
        <v>0</v>
      </c>
      <c r="CT51">
        <f>AVERAGE('Raw Proportions'!DF51:DH51)</f>
        <v>0</v>
      </c>
      <c r="CU51">
        <f>AVERAGE('Raw Proportions'!DG51:DI51)</f>
        <v>8.4019593676096811E-3</v>
      </c>
      <c r="CV51">
        <f>AVERAGE('Raw Proportions'!DH51:DJ51)</f>
        <v>1.1551045159577852E-2</v>
      </c>
      <c r="CW51">
        <f>AVERAGE('Raw Proportions'!DI51:DK51)</f>
        <v>1.5463000533924765E-2</v>
      </c>
      <c r="CX51">
        <f>AVERAGE('Raw Proportions'!DJ51:DL51)</f>
        <v>1.1011392598282944E-2</v>
      </c>
      <c r="CY51">
        <f>AVERAGE('Raw Proportions'!DK51:DM51)</f>
        <v>1.1680310203676799E-2</v>
      </c>
      <c r="CZ51">
        <f>AVERAGE('Raw Proportions'!DL51:DN51)</f>
        <v>1.1805938796715473E-2</v>
      </c>
      <c r="DA51">
        <f>AVERAGE('Raw Proportions'!DM51:DO51)</f>
        <v>1.3332619984059957E-2</v>
      </c>
      <c r="DB51">
        <f>AVERAGE('Raw Proportions'!DN51:DP51)</f>
        <v>1.4240381539290395E-2</v>
      </c>
      <c r="DC51">
        <f>AVERAGE('Raw Proportions'!DO51:DQ51)</f>
        <v>1.4526429890697218E-2</v>
      </c>
      <c r="DD51">
        <f>AVERAGE('Raw Proportions'!DP51:DR51)</f>
        <v>3.1460057291684863E-2</v>
      </c>
      <c r="DE51">
        <f>AVERAGE('Raw Proportions'!DQ51:DS51)</f>
        <v>3.1538373428378667E-2</v>
      </c>
      <c r="DF51">
        <f>AVERAGE('Raw Proportions'!DR51:DT51)</f>
        <v>4.5768721348349306E-2</v>
      </c>
      <c r="DG51">
        <f>AVERAGE('Raw Proportions'!DS51:DU51)</f>
        <v>4.7460043069263852E-2</v>
      </c>
      <c r="DH51">
        <f>AVERAGE('Raw Proportions'!DT51:DV51)</f>
        <v>6.813101785650473E-2</v>
      </c>
      <c r="DI51">
        <f>AVERAGE('Raw Proportions'!DU51:DW51)</f>
        <v>7.1221051304165048E-2</v>
      </c>
      <c r="DJ51">
        <f>AVERAGE('Raw Proportions'!DX51:DZ51)</f>
        <v>6.1057983874652944E-2</v>
      </c>
      <c r="DK51">
        <f>AVERAGE('Raw Proportions'!DY51:EA51)</f>
        <v>8.3212467296833945E-2</v>
      </c>
      <c r="DL51">
        <f>AVERAGE('Raw Proportions'!DZ51:EB51)</f>
        <v>6.7014426966118312E-2</v>
      </c>
      <c r="DM51">
        <f>AVERAGE('Raw Proportions'!EA51:EC51)</f>
        <v>4.8844937909214181E-2</v>
      </c>
      <c r="DN51">
        <f>AVERAGE('Raw Proportions'!EB51:ED51)</f>
        <v>3.4580021073467228E-2</v>
      </c>
      <c r="DO51">
        <f>AVERAGE('Raw Proportions'!EC51:EE51)</f>
        <v>2.3635375827206182E-2</v>
      </c>
      <c r="DP51">
        <f>AVERAGE('Raw Proportions'!ED51:EF51)</f>
        <v>2.4263843079488128E-2</v>
      </c>
      <c r="DQ51">
        <f>AVERAGE('Raw Proportions'!EE51:EG51)</f>
        <v>2.5845794751594594E-2</v>
      </c>
      <c r="DR51">
        <f>AVERAGE('Raw Proportions'!EF51:EH51)</f>
        <v>2.6584672428490792E-2</v>
      </c>
      <c r="DS51">
        <f>AVERAGE('Raw Proportions'!EG51:EI51)</f>
        <v>2.6493287981071704E-2</v>
      </c>
      <c r="DT51">
        <f>AVERAGE('Raw Proportions'!EH51:EJ51)</f>
        <v>2.3957989288123521E-2</v>
      </c>
      <c r="DU51">
        <f>AVERAGE('Raw Proportions'!EI51:EK51)</f>
        <v>2.3720434640841632E-2</v>
      </c>
      <c r="DV51">
        <f>AVERAGE('Raw Proportions'!EJ51:EL51)</f>
        <v>2.2840585577633295E-2</v>
      </c>
      <c r="DW51">
        <f>AVERAGE('Raw Proportions'!EK51:EM51)</f>
        <v>2.4424472411818266E-2</v>
      </c>
      <c r="DX51">
        <f>AVERAGE('Raw Proportions'!EL51:EN51)</f>
        <v>2.4611926275797513E-2</v>
      </c>
      <c r="DY51">
        <f>AVERAGE('Raw Proportions'!EM51:EO51)</f>
        <v>2.4870511256983658E-2</v>
      </c>
      <c r="DZ51">
        <f>AVERAGE('Raw Proportions'!EP51:ER51)</f>
        <v>0</v>
      </c>
      <c r="EA51">
        <f>AVERAGE('Raw Proportions'!EQ51:ES51)</f>
        <v>5.5417787931030055E-2</v>
      </c>
      <c r="EB51">
        <f>AVERAGE('Raw Proportions'!ER51:ET51)</f>
        <v>0.11129686379748592</v>
      </c>
      <c r="EC51">
        <f>AVERAGE('Raw Proportions'!ES51:EU51)</f>
        <v>0.14079531486415217</v>
      </c>
      <c r="ED51">
        <f>AVERAGE('Raw Proportions'!ET51:EV51)</f>
        <v>0.10969145516790228</v>
      </c>
      <c r="EE51">
        <f>AVERAGE('Raw Proportions'!EU51:EW51)</f>
        <v>8.7587139087966559E-2</v>
      </c>
      <c r="EF51">
        <f>AVERAGE('Raw Proportions'!EV51:EX51)</f>
        <v>9.5991797397644449E-2</v>
      </c>
      <c r="EG51">
        <f>AVERAGE('Raw Proportions'!EW51:EY51)</f>
        <v>0.10722824540346652</v>
      </c>
      <c r="EH51">
        <f>AVERAGE('Raw Proportions'!EX51:EZ51)</f>
        <v>0.11409588540374531</v>
      </c>
      <c r="EI51">
        <f>AVERAGE('Raw Proportions'!EY51:FA51)</f>
        <v>0.11744979100229115</v>
      </c>
      <c r="EJ51">
        <f>AVERAGE('Raw Proportions'!EZ51:FB51)</f>
        <v>9.3685065063826164E-2</v>
      </c>
      <c r="EK51">
        <f>AVERAGE('Raw Proportions'!FA51:FC51)</f>
        <v>8.0159028187947082E-2</v>
      </c>
      <c r="EL51">
        <f>AVERAGE('Raw Proportions'!FB51:FD51)</f>
        <v>6.8855243914772449E-2</v>
      </c>
      <c r="EM51">
        <f>AVERAGE('Raw Proportions'!FC51:FE51)</f>
        <v>8.119219803101628E-2</v>
      </c>
      <c r="EN51">
        <f>AVERAGE('Raw Proportions'!FD51:FF51)</f>
        <v>7.8176495637886118E-2</v>
      </c>
      <c r="EO51">
        <f>AVERAGE('Raw Proportions'!FE51:FG51)</f>
        <v>7.9919972644429363E-2</v>
      </c>
      <c r="EP51">
        <f>AVERAGE('Raw Proportions'!FH51:FJ51)</f>
        <v>0.19164847546300048</v>
      </c>
      <c r="EQ51">
        <f>AVERAGE('Raw Proportions'!FI51:FK51)</f>
        <v>0.16549451800866036</v>
      </c>
      <c r="ER51">
        <f>AVERAGE('Raw Proportions'!FJ51:FL51)</f>
        <v>0.16459971861763464</v>
      </c>
      <c r="ES51">
        <f>AVERAGE('Raw Proportions'!FK51:FM51)</f>
        <v>0.15611380435825314</v>
      </c>
      <c r="ET51">
        <f>AVERAGE('Raw Proportions'!FL51:FN51)</f>
        <v>0.15956492720283169</v>
      </c>
      <c r="EU51">
        <f>AVERAGE('Raw Proportions'!FM51:FO51)</f>
        <v>0.11028314392764405</v>
      </c>
      <c r="EV51">
        <f>AVERAGE('Raw Proportions'!FN51:FP51)</f>
        <v>9.0373256195154475E-2</v>
      </c>
      <c r="EW51">
        <f>AVERAGE('Raw Proportions'!FO51:FQ51)</f>
        <v>6.9919532885734298E-2</v>
      </c>
      <c r="EX51">
        <f>AVERAGE('Raw Proportions'!FP51:FR51)</f>
        <v>7.2074664631022467E-2</v>
      </c>
      <c r="EY51">
        <f>AVERAGE('Raw Proportions'!FQ51:FS51)</f>
        <v>7.1638660738211346E-2</v>
      </c>
      <c r="EZ51">
        <f>AVERAGE('Raw Proportions'!FR51:FT51)</f>
        <v>6.2753227442857093E-2</v>
      </c>
      <c r="FA51">
        <f>AVERAGE('Raw Proportions'!FS51:FU51)</f>
        <v>6.0882188908499751E-2</v>
      </c>
      <c r="FB51">
        <f>AVERAGE('Raw Proportions'!FT51:FV51)</f>
        <v>7.2546162540095049E-2</v>
      </c>
      <c r="FC51">
        <f>AVERAGE('Raw Proportions'!FU51:FW51)</f>
        <v>8.5650264978358703E-2</v>
      </c>
      <c r="FD51">
        <f>AVERAGE('Raw Proportions'!FV51:FX51)</f>
        <v>8.6736103940569645E-2</v>
      </c>
      <c r="FE51">
        <f>AVERAGE('Raw Proportions'!FW51:FY51)</f>
        <v>6.933676634429313E-2</v>
      </c>
    </row>
    <row r="52" spans="1:161" x14ac:dyDescent="0.2">
      <c r="A52" t="str">
        <f>'1997_totals_newvars'!A52</f>
        <v>WYOMING</v>
      </c>
      <c r="B52">
        <f>AVERAGE('Raw Proportions'!B52:D52)</f>
        <v>5.6587768849573485E-2</v>
      </c>
      <c r="C52">
        <f>AVERAGE('Raw Proportions'!C52:E52)</f>
        <v>4.1329745342083814E-2</v>
      </c>
      <c r="D52">
        <f>AVERAGE('Raw Proportions'!D52:F52)</f>
        <v>2.3159144749760423E-2</v>
      </c>
      <c r="E52">
        <f>AVERAGE('Raw Proportions'!E52:G52)</f>
        <v>8.3312161331682233E-2</v>
      </c>
      <c r="F52">
        <f>AVERAGE('Raw Proportions'!F52:H52)</f>
        <v>8.2786692068699944E-2</v>
      </c>
      <c r="G52">
        <f>AVERAGE('Raw Proportions'!G52:I52)</f>
        <v>3.0868988188414659E-2</v>
      </c>
      <c r="H52">
        <f>AVERAGE('Raw Proportions'!H52:J52)</f>
        <v>-3.5314619621658952E-3</v>
      </c>
      <c r="I52">
        <f>AVERAGE('Raw Proportions'!I52:K52)</f>
        <v>-1.6217181761802577E-2</v>
      </c>
      <c r="J52">
        <f>AVERAGE('Raw Proportions'!J52:L52)</f>
        <v>3.7827270132868039E-2</v>
      </c>
      <c r="K52">
        <f>AVERAGE('Raw Proportions'!K52:M52)</f>
        <v>4.1062157067570881E-2</v>
      </c>
      <c r="L52">
        <f>AVERAGE('Raw Proportions'!L52:N52)</f>
        <v>4.854937721319557E-2</v>
      </c>
      <c r="M52">
        <f>AVERAGE('Raw Proportions'!M52:O52)</f>
        <v>3.6218787323100167E-2</v>
      </c>
      <c r="N52">
        <f>AVERAGE('Raw Proportions'!N52:P52)</f>
        <v>3.1946868106442101E-2</v>
      </c>
      <c r="O52">
        <f>AVERAGE('Raw Proportions'!O52:Q52)</f>
        <v>4.6013778946029836E-2</v>
      </c>
      <c r="P52">
        <f>AVERAGE('Raw Proportions'!P52:R52)</f>
        <v>0.11575427307511477</v>
      </c>
      <c r="Q52">
        <f>AVERAGE('Raw Proportions'!Q52:S52)</f>
        <v>0.19113728025983479</v>
      </c>
      <c r="R52">
        <f>AVERAGE('Raw Proportions'!T52:V52)</f>
        <v>0.37246202463515682</v>
      </c>
      <c r="S52">
        <f>AVERAGE('Raw Proportions'!U52:W52)</f>
        <v>0.24786996593591271</v>
      </c>
      <c r="T52">
        <f>AVERAGE('Raw Proportions'!V52:X52)</f>
        <v>0.11323136424615567</v>
      </c>
      <c r="U52">
        <f>AVERAGE('Raw Proportions'!W52:Y52)</f>
        <v>0.16340220087292437</v>
      </c>
      <c r="V52">
        <f>AVERAGE('Raw Proportions'!X52:Z52)</f>
        <v>0.1293451348221025</v>
      </c>
      <c r="W52">
        <f>AVERAGE('Raw Proportions'!Y52:AA52)</f>
        <v>0.12079202838114263</v>
      </c>
      <c r="X52">
        <f>AVERAGE('Raw Proportions'!Z52:AB52)</f>
        <v>0.15806131976703489</v>
      </c>
      <c r="Y52">
        <f>AVERAGE('Raw Proportions'!AA52:AC52)</f>
        <v>0.23425688608879006</v>
      </c>
      <c r="Z52">
        <f>AVERAGE('Raw Proportions'!AB52:AD52)</f>
        <v>0.24656928596720121</v>
      </c>
      <c r="AA52">
        <f>AVERAGE('Raw Proportions'!AC52:AE52)</f>
        <v>0.30967177654621608</v>
      </c>
      <c r="AB52">
        <f>AVERAGE('Raw Proportions'!AD52:AF52)</f>
        <v>0.29901388552403835</v>
      </c>
      <c r="AC52">
        <f>AVERAGE('Raw Proportions'!AE52:AG52)</f>
        <v>0.36386513179286034</v>
      </c>
      <c r="AD52">
        <f>AVERAGE('Raw Proportions'!AF52:AH52)</f>
        <v>0.35709151183661758</v>
      </c>
      <c r="AE52">
        <f>AVERAGE('Raw Proportions'!AG52:AI52)</f>
        <v>0.3293373738863668</v>
      </c>
      <c r="AF52">
        <f>AVERAGE('Raw Proportions'!AH52:AJ52)</f>
        <v>0.23495195042438433</v>
      </c>
      <c r="AG52">
        <f>AVERAGE('Raw Proportions'!AI52:AK52)</f>
        <v>0.15308630464927522</v>
      </c>
      <c r="AH52">
        <f>AVERAGE('Raw Proportions'!AL52:AN52)</f>
        <v>0.36497555205193771</v>
      </c>
      <c r="AI52">
        <f>AVERAGE('Raw Proportions'!AM52:AO52)</f>
        <v>0.34579292104022769</v>
      </c>
      <c r="AJ52">
        <f>AVERAGE('Raw Proportions'!AN52:AP52)</f>
        <v>0.23580075396815922</v>
      </c>
      <c r="AK52">
        <f>AVERAGE('Raw Proportions'!AO52:AQ52)</f>
        <v>9.2540176477567515E-2</v>
      </c>
      <c r="AL52">
        <f>AVERAGE('Raw Proportions'!AP52:AR52)</f>
        <v>0.11808232870005808</v>
      </c>
      <c r="AM52">
        <f>AVERAGE('Raw Proportions'!AQ52:AS52)</f>
        <v>0.17655263414524089</v>
      </c>
      <c r="AN52">
        <f>AVERAGE('Raw Proportions'!AR52:AT52)</f>
        <v>0.12470792113827056</v>
      </c>
      <c r="AO52">
        <f>AVERAGE('Raw Proportions'!AS52:AU52)</f>
        <v>0.16189763442850022</v>
      </c>
      <c r="AP52">
        <f>AVERAGE('Raw Proportions'!AT52:AV52)</f>
        <v>0.19347079693123026</v>
      </c>
      <c r="AQ52">
        <f>AVERAGE('Raw Proportions'!AU52:AW52)</f>
        <v>0.14922848751399162</v>
      </c>
      <c r="AR52">
        <f>AVERAGE('Raw Proportions'!AV52:AX52)</f>
        <v>0.12267924328910638</v>
      </c>
      <c r="AS52">
        <f>AVERAGE('Raw Proportions'!AW52:AY52)</f>
        <v>0.15408696508375055</v>
      </c>
      <c r="AT52">
        <f>AVERAGE('Raw Proportions'!AX52:AZ52)</f>
        <v>0.16766150735532823</v>
      </c>
      <c r="AU52">
        <f>AVERAGE('Raw Proportions'!AY52:BA52)</f>
        <v>0.14551355199237911</v>
      </c>
      <c r="AV52">
        <f>AVERAGE('Raw Proportions'!AZ52:BB52)</f>
        <v>0.10733621164682471</v>
      </c>
      <c r="AW52">
        <f>AVERAGE('Raw Proportions'!BA52:BC52)</f>
        <v>8.1872090294840494E-2</v>
      </c>
      <c r="AX52">
        <f>AVERAGE('Raw Proportions'!BD52:BF52)</f>
        <v>0</v>
      </c>
      <c r="AY52">
        <f>AVERAGE('Raw Proportions'!BE52:BG52)</f>
        <v>0.13845071282685209</v>
      </c>
      <c r="AZ52">
        <f>AVERAGE('Raw Proportions'!BF52:BH52)</f>
        <v>0.36529573137235505</v>
      </c>
      <c r="BA52">
        <f>AVERAGE('Raw Proportions'!BG52:BI52)</f>
        <v>0.48626278866197487</v>
      </c>
      <c r="BB52">
        <f>AVERAGE('Raw Proportions'!BH52:BJ52)</f>
        <v>0.50214119209929853</v>
      </c>
      <c r="BC52">
        <f>AVERAGE('Raw Proportions'!BI52:BK52)</f>
        <v>0.48186525216283832</v>
      </c>
      <c r="BD52">
        <f>AVERAGE('Raw Proportions'!BJ52:BL52)</f>
        <v>0.53534895037951868</v>
      </c>
      <c r="BE52">
        <f>AVERAGE('Raw Proportions'!BK52:BM52)</f>
        <v>0.45733097884319113</v>
      </c>
      <c r="BF52">
        <f>AVERAGE('Raw Proportions'!BL52:BN52)</f>
        <v>0.42871773515325584</v>
      </c>
      <c r="BG52">
        <f>AVERAGE('Raw Proportions'!BM52:BO52)</f>
        <v>0.37125377187969372</v>
      </c>
      <c r="BH52">
        <f>AVERAGE('Raw Proportions'!BN52:BP52)</f>
        <v>0.42044070148377122</v>
      </c>
      <c r="BI52">
        <f>AVERAGE('Raw Proportions'!BO52:BQ52)</f>
        <v>0.37221281838327247</v>
      </c>
      <c r="BJ52">
        <f>AVERAGE('Raw Proportions'!BP52:BR52)</f>
        <v>0.41271573574856874</v>
      </c>
      <c r="BK52">
        <f>AVERAGE('Raw Proportions'!BQ52:BS52)</f>
        <v>0.41918396521663531</v>
      </c>
      <c r="BL52">
        <f>AVERAGE('Raw Proportions'!BR52:BT52)</f>
        <v>0.44693918592891285</v>
      </c>
      <c r="BM52">
        <f>AVERAGE('Raw Proportions'!BS52:BU52)</f>
        <v>0.44068055468671691</v>
      </c>
      <c r="BN52">
        <f>AVERAGE('Raw Proportions'!BV52:BX52)</f>
        <v>0</v>
      </c>
      <c r="BO52">
        <f>AVERAGE('Raw Proportions'!BW52:BY52)</f>
        <v>0</v>
      </c>
      <c r="BP52">
        <f>AVERAGE('Raw Proportions'!BX52:BZ52)</f>
        <v>0</v>
      </c>
      <c r="BQ52">
        <f>AVERAGE('Raw Proportions'!BY52:CA52)</f>
        <v>0</v>
      </c>
      <c r="BR52">
        <f>AVERAGE('Raw Proportions'!BZ52:CB52)</f>
        <v>0</v>
      </c>
      <c r="BS52">
        <f>AVERAGE('Raw Proportions'!CA52:CC52)</f>
        <v>0</v>
      </c>
      <c r="BT52">
        <f>AVERAGE('Raw Proportions'!CB52:CD52)</f>
        <v>0</v>
      </c>
      <c r="BU52">
        <f>AVERAGE('Raw Proportions'!CC52:CE52)</f>
        <v>0</v>
      </c>
      <c r="BV52">
        <f>AVERAGE('Raw Proportions'!CD52:CF52)</f>
        <v>0</v>
      </c>
      <c r="BW52">
        <f>AVERAGE('Raw Proportions'!CE52:CG52)</f>
        <v>0</v>
      </c>
      <c r="BX52">
        <f>AVERAGE('Raw Proportions'!CF52:CH52)</f>
        <v>0</v>
      </c>
      <c r="BY52">
        <f>AVERAGE('Raw Proportions'!CG52:CI52)</f>
        <v>0</v>
      </c>
      <c r="BZ52">
        <f>AVERAGE('Raw Proportions'!CH52:CJ52)</f>
        <v>0</v>
      </c>
      <c r="CA52">
        <f>AVERAGE('Raw Proportions'!CI52:CK52)</f>
        <v>0</v>
      </c>
      <c r="CB52">
        <f>AVERAGE('Raw Proportions'!CJ52:CL52)</f>
        <v>0</v>
      </c>
      <c r="CC52">
        <f>AVERAGE('Raw Proportions'!CK52:CM52)</f>
        <v>0</v>
      </c>
      <c r="CD52">
        <f>AVERAGE('Raw Proportions'!CN52:CP52)</f>
        <v>0</v>
      </c>
      <c r="CE52">
        <f>AVERAGE('Raw Proportions'!CO52:CQ52)</f>
        <v>0</v>
      </c>
      <c r="CF52">
        <f>AVERAGE('Raw Proportions'!CP52:CR52)</f>
        <v>0</v>
      </c>
      <c r="CG52">
        <f>AVERAGE('Raw Proportions'!CQ52:CS52)</f>
        <v>0</v>
      </c>
      <c r="CH52">
        <f>AVERAGE('Raw Proportions'!CR52:CT52)</f>
        <v>0</v>
      </c>
      <c r="CI52">
        <f>AVERAGE('Raw Proportions'!CS52:CU52)</f>
        <v>0</v>
      </c>
      <c r="CJ52">
        <f>AVERAGE('Raw Proportions'!CT52:CV52)</f>
        <v>0</v>
      </c>
      <c r="CK52">
        <f>AVERAGE('Raw Proportions'!CU52:CW52)</f>
        <v>0</v>
      </c>
      <c r="CL52">
        <f>AVERAGE('Raw Proportions'!CV52:CX52)</f>
        <v>0</v>
      </c>
      <c r="CM52">
        <f>AVERAGE('Raw Proportions'!CW52:CY52)</f>
        <v>0</v>
      </c>
      <c r="CN52">
        <f>AVERAGE('Raw Proportions'!CX52:CZ52)</f>
        <v>0</v>
      </c>
      <c r="CO52">
        <f>AVERAGE('Raw Proportions'!CY52:DA52)</f>
        <v>0</v>
      </c>
      <c r="CP52">
        <f>AVERAGE('Raw Proportions'!CZ52:DB52)</f>
        <v>0</v>
      </c>
      <c r="CQ52">
        <f>AVERAGE('Raw Proportions'!DA52:DC52)</f>
        <v>0</v>
      </c>
      <c r="CR52">
        <f>AVERAGE('Raw Proportions'!DB52:DD52)</f>
        <v>0</v>
      </c>
      <c r="CS52">
        <f>AVERAGE('Raw Proportions'!DC52:DE52)</f>
        <v>0</v>
      </c>
      <c r="CT52">
        <f>AVERAGE('Raw Proportions'!DF52:DH52)</f>
        <v>0</v>
      </c>
      <c r="CU52">
        <f>AVERAGE('Raw Proportions'!DG52:DI52)</f>
        <v>0</v>
      </c>
      <c r="CV52">
        <f>AVERAGE('Raw Proportions'!DH52:DJ52)</f>
        <v>0</v>
      </c>
      <c r="CW52">
        <f>AVERAGE('Raw Proportions'!DI52:DK52)</f>
        <v>0</v>
      </c>
      <c r="CX52">
        <f>AVERAGE('Raw Proportions'!DJ52:DL52)</f>
        <v>0</v>
      </c>
      <c r="CY52">
        <f>AVERAGE('Raw Proportions'!DK52:DM52)</f>
        <v>0</v>
      </c>
      <c r="CZ52">
        <f>AVERAGE('Raw Proportions'!DL52:DN52)</f>
        <v>0</v>
      </c>
      <c r="DA52">
        <f>AVERAGE('Raw Proportions'!DM52:DO52)</f>
        <v>0</v>
      </c>
      <c r="DB52">
        <f>AVERAGE('Raw Proportions'!DN52:DP52)</f>
        <v>0</v>
      </c>
      <c r="DC52">
        <f>AVERAGE('Raw Proportions'!DO52:DQ52)</f>
        <v>0</v>
      </c>
      <c r="DD52">
        <f>AVERAGE('Raw Proportions'!DP52:DR52)</f>
        <v>0</v>
      </c>
      <c r="DE52">
        <f>AVERAGE('Raw Proportions'!DQ52:DS52)</f>
        <v>0</v>
      </c>
      <c r="DF52">
        <f>AVERAGE('Raw Proportions'!DR52:DT52)</f>
        <v>0</v>
      </c>
      <c r="DG52">
        <f>AVERAGE('Raw Proportions'!DS52:DU52)</f>
        <v>0</v>
      </c>
      <c r="DH52">
        <f>AVERAGE('Raw Proportions'!DT52:DV52)</f>
        <v>1.6820606382031459E-3</v>
      </c>
      <c r="DI52">
        <f>AVERAGE('Raw Proportions'!DU52:DW52)</f>
        <v>6.1262157404272542E-3</v>
      </c>
      <c r="DJ52">
        <f>AVERAGE('Raw Proportions'!DX52:DZ52)</f>
        <v>0.15976192268429928</v>
      </c>
      <c r="DK52">
        <f>AVERAGE('Raw Proportions'!DY52:EA52)</f>
        <v>0.1815648465945818</v>
      </c>
      <c r="DL52">
        <f>AVERAGE('Raw Proportions'!DZ52:EB52)</f>
        <v>0.20785108237181674</v>
      </c>
      <c r="DM52">
        <f>AVERAGE('Raw Proportions'!EA52:EC52)</f>
        <v>7.1632200297123291E-2</v>
      </c>
      <c r="DN52">
        <f>AVERAGE('Raw Proportions'!EB52:ED52)</f>
        <v>7.9225187442784381E-2</v>
      </c>
      <c r="DO52">
        <f>AVERAGE('Raw Proportions'!EC52:EE52)</f>
        <v>6.7732908221149912E-2</v>
      </c>
      <c r="DP52">
        <f>AVERAGE('Raw Proportions'!ED52:EF52)</f>
        <v>4.4189867611544087E-2</v>
      </c>
      <c r="DQ52">
        <f>AVERAGE('Raw Proportions'!EE52:EG52)</f>
        <v>1.47939565556005E-2</v>
      </c>
      <c r="DR52">
        <f>AVERAGE('Raw Proportions'!EF52:EH52)</f>
        <v>2.2081734645412909E-2</v>
      </c>
      <c r="DS52">
        <f>AVERAGE('Raw Proportions'!EG52:EI52)</f>
        <v>4.3270385023742607E-2</v>
      </c>
      <c r="DT52">
        <f>AVERAGE('Raw Proportions'!EH52:EJ52)</f>
        <v>4.3270385023742607E-2</v>
      </c>
      <c r="DU52">
        <f>AVERAGE('Raw Proportions'!EI52:EK52)</f>
        <v>2.1188650378329694E-2</v>
      </c>
      <c r="DV52">
        <f>AVERAGE('Raw Proportions'!EJ52:EL52)</f>
        <v>1.5883752327847465E-2</v>
      </c>
      <c r="DW52">
        <f>AVERAGE('Raw Proportions'!EK52:EM52)</f>
        <v>3.5540138159875202E-2</v>
      </c>
      <c r="DX52">
        <f>AVERAGE('Raw Proportions'!EL52:EN52)</f>
        <v>5.4349645542415677E-2</v>
      </c>
      <c r="DY52">
        <f>AVERAGE('Raw Proportions'!EM52:EO52)</f>
        <v>5.9562784022208069E-2</v>
      </c>
      <c r="DZ52">
        <f>AVERAGE('Raw Proportions'!EP52:ER52)</f>
        <v>0</v>
      </c>
      <c r="EA52">
        <f>AVERAGE('Raw Proportions'!EQ52:ES52)</f>
        <v>0</v>
      </c>
      <c r="EB52">
        <f>AVERAGE('Raw Proportions'!ER52:ET52)</f>
        <v>0</v>
      </c>
      <c r="EC52">
        <f>AVERAGE('Raw Proportions'!ES52:EU52)</f>
        <v>0</v>
      </c>
      <c r="ED52">
        <f>AVERAGE('Raw Proportions'!ET52:EV52)</f>
        <v>0</v>
      </c>
      <c r="EE52">
        <f>AVERAGE('Raw Proportions'!EU52:EW52)</f>
        <v>0</v>
      </c>
      <c r="EF52">
        <f>AVERAGE('Raw Proportions'!EV52:EX52)</f>
        <v>0</v>
      </c>
      <c r="EG52">
        <f>AVERAGE('Raw Proportions'!EW52:EY52)</f>
        <v>0</v>
      </c>
      <c r="EH52">
        <f>AVERAGE('Raw Proportions'!EX52:EZ52)</f>
        <v>0</v>
      </c>
      <c r="EI52">
        <f>AVERAGE('Raw Proportions'!EY52:FA52)</f>
        <v>0</v>
      </c>
      <c r="EJ52">
        <f>AVERAGE('Raw Proportions'!EZ52:FB52)</f>
        <v>0</v>
      </c>
      <c r="EK52">
        <f>AVERAGE('Raw Proportions'!FA52:FC52)</f>
        <v>0</v>
      </c>
      <c r="EL52">
        <f>AVERAGE('Raw Proportions'!FB52:FD52)</f>
        <v>0</v>
      </c>
      <c r="EM52">
        <f>AVERAGE('Raw Proportions'!FC52:FE52)</f>
        <v>0</v>
      </c>
      <c r="EN52">
        <f>AVERAGE('Raw Proportions'!FD52:FF52)</f>
        <v>0</v>
      </c>
      <c r="EO52">
        <f>AVERAGE('Raw Proportions'!FE52:FG52)</f>
        <v>0</v>
      </c>
      <c r="EP52">
        <f>AVERAGE('Raw Proportions'!FH52:FJ52)</f>
        <v>4.6212731779032755E-2</v>
      </c>
      <c r="EQ52">
        <f>AVERAGE('Raw Proportions'!FI52:FK52)</f>
        <v>4.4991808260341958E-2</v>
      </c>
      <c r="ER52">
        <f>AVERAGE('Raw Proportions'!FJ52:FL52)</f>
        <v>5.4661923291752901E-2</v>
      </c>
      <c r="ES52">
        <f>AVERAGE('Raw Proportions'!FK52:FM52)</f>
        <v>0.1028504723587277</v>
      </c>
      <c r="ET52">
        <f>AVERAGE('Raw Proportions'!FL52:FN52)</f>
        <v>8.8419464867056541E-2</v>
      </c>
      <c r="EU52">
        <f>AVERAGE('Raw Proportions'!FM52:FO52)</f>
        <v>0.12218818890121368</v>
      </c>
      <c r="EV52">
        <f>AVERAGE('Raw Proportions'!FN52:FP52)</f>
        <v>0.14122340306579767</v>
      </c>
      <c r="EW52">
        <f>AVERAGE('Raw Proportions'!FO52:FQ52)</f>
        <v>0.14793772584572071</v>
      </c>
      <c r="EX52">
        <f>AVERAGE('Raw Proportions'!FP52:FR52)</f>
        <v>7.1333177170031722E-2</v>
      </c>
      <c r="EY52">
        <f>AVERAGE('Raw Proportions'!FQ52:FS52)</f>
        <v>8.5513421968785044E-2</v>
      </c>
      <c r="EZ52">
        <f>AVERAGE('Raw Proportions'!FR52:FT52)</f>
        <v>6.6046407466145846E-2</v>
      </c>
      <c r="FA52">
        <f>AVERAGE('Raw Proportions'!FS52:FU52)</f>
        <v>5.2427647038686721E-2</v>
      </c>
      <c r="FB52">
        <f>AVERAGE('Raw Proportions'!FT52:FV52)</f>
        <v>1.4700624625195865E-2</v>
      </c>
      <c r="FC52">
        <f>AVERAGE('Raw Proportions'!FU52:FW52)</f>
        <v>2.4411191798713774E-2</v>
      </c>
      <c r="FD52">
        <f>AVERAGE('Raw Proportions'!FV52:FX52)</f>
        <v>3.8986672744144517E-2</v>
      </c>
      <c r="FE52">
        <f>AVERAGE('Raw Proportions'!FW52:FY52)</f>
        <v>6.7534770346697304E-2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52"/>
  <sheetViews>
    <sheetView topLeftCell="T1" workbookViewId="0">
      <selection activeCell="G22" sqref="G22"/>
    </sheetView>
  </sheetViews>
  <sheetFormatPr baseColWidth="10" defaultRowHeight="16" x14ac:dyDescent="0.2"/>
  <cols>
    <col min="127" max="127" width="10.5" customWidth="1"/>
  </cols>
  <sheetData>
    <row r="1" spans="1:161" x14ac:dyDescent="0.2">
      <c r="A1" t="s">
        <v>1</v>
      </c>
      <c r="B1" t="str">
        <f>'1998_totals_newvars'!J1</f>
        <v>admin_1998</v>
      </c>
      <c r="C1" t="str">
        <f>'1999_totals_newvars'!J1</f>
        <v>admin_1999</v>
      </c>
      <c r="D1" t="str">
        <f>'2000_totals_newvars'!J1</f>
        <v>admin_2000</v>
      </c>
      <c r="E1" t="str">
        <f>'2001_totals_newvars'!J1</f>
        <v>admin_2001</v>
      </c>
      <c r="F1" t="str">
        <f>'2002_totals_newvars'!J1</f>
        <v>admin_2002</v>
      </c>
      <c r="G1" t="str">
        <f>'2003_totals_newvars'!J1</f>
        <v>admin_2003</v>
      </c>
      <c r="H1" t="str">
        <f>'2004_totals_newvars'!J1</f>
        <v>admin_2004</v>
      </c>
      <c r="I1" t="str">
        <f>'2005_totals_newvars'!J1</f>
        <v>admin_2005</v>
      </c>
      <c r="J1" t="str">
        <f>'2006_totals_newvars'!J1</f>
        <v>admin_2006</v>
      </c>
      <c r="K1" t="str">
        <f>'2007_totals_newvars'!J1</f>
        <v>admin_2007</v>
      </c>
      <c r="L1" t="str">
        <f>'2008_totals_newvars'!J1</f>
        <v>admin_2008</v>
      </c>
      <c r="M1" t="str">
        <f>'2009_totals_newvars'!J1</f>
        <v>admin_2009</v>
      </c>
      <c r="N1" t="str">
        <f>'2010_totals_newvars'!J1</f>
        <v>admin_2010</v>
      </c>
      <c r="O1" t="str">
        <f>'2011_totals_newvars'!J1</f>
        <v>admin_2011</v>
      </c>
      <c r="P1" t="str">
        <f>'2012_totals_newvars'!J1</f>
        <v>admin_2012</v>
      </c>
      <c r="Q1" t="str">
        <f>'2013_totals_newvars'!J1</f>
        <v>admin_2013</v>
      </c>
      <c r="R1" t="str">
        <f>'1998_totals_newvars'!B1</f>
        <v>ba_1998</v>
      </c>
      <c r="S1" t="str">
        <f>'1999_totals_newvars'!B1</f>
        <v>ba_1999</v>
      </c>
      <c r="T1" t="str">
        <f>'2000_totals_newvars'!B1</f>
        <v>ba_2000</v>
      </c>
      <c r="U1" t="str">
        <f>'2001_totals_newvars'!B1</f>
        <v>ba_2001</v>
      </c>
      <c r="V1" t="str">
        <f>'2002_totals_newvars'!B1</f>
        <v>ba_2002</v>
      </c>
      <c r="W1" t="str">
        <f>'2003_totals_newvars'!B1</f>
        <v>ba_2003</v>
      </c>
      <c r="X1" t="str">
        <f>'2004_totals_newvars'!B1</f>
        <v>ba_2004</v>
      </c>
      <c r="Y1" t="str">
        <f>'2005_totals_newvars'!B1</f>
        <v>ba_2005</v>
      </c>
      <c r="Z1" t="str">
        <f>'2006_totals_newvars'!B1</f>
        <v>ba_2006</v>
      </c>
      <c r="AA1" t="str">
        <f>'2007_totals_newvars'!B1</f>
        <v>ba_2007</v>
      </c>
      <c r="AB1" t="str">
        <f>'2008_totals_newvars'!B1</f>
        <v>ba_2008</v>
      </c>
      <c r="AC1" t="str">
        <f>'2009_totals_newvars'!B1</f>
        <v>ba_2009</v>
      </c>
      <c r="AD1" t="str">
        <f>'2010_totals_newvars'!B1</f>
        <v>ba_2010</v>
      </c>
      <c r="AE1" t="str">
        <f>'2011_totals_newvars'!B1</f>
        <v>ba_2011</v>
      </c>
      <c r="AF1" t="str">
        <f>'2012_totals_newvars'!B1</f>
        <v>ba_2012</v>
      </c>
      <c r="AG1" t="str">
        <f>'2013_totals_newvars'!B1</f>
        <v>ba_2013</v>
      </c>
      <c r="AH1" t="str">
        <f>'1998_totals_newvars'!C1</f>
        <v>cc_1998</v>
      </c>
      <c r="AI1" t="str">
        <f>'1999_totals_newvars'!C1</f>
        <v>cc_1999</v>
      </c>
      <c r="AJ1" t="str">
        <f>'2000_totals_newvars'!C1</f>
        <v>cc_2000</v>
      </c>
      <c r="AK1" t="str">
        <f>'2001_totals_newvars'!C1</f>
        <v>cc_2001</v>
      </c>
      <c r="AL1" t="str">
        <f>'2002_totals_newvars'!C1</f>
        <v>cc_2002</v>
      </c>
      <c r="AM1" t="str">
        <f>'2003_totals_newvars'!C1</f>
        <v>cc_2003</v>
      </c>
      <c r="AN1" t="str">
        <f>'2004_totals_newvars'!C1</f>
        <v>cc_2004</v>
      </c>
      <c r="AO1" t="str">
        <f>'2005_totals_newvars'!C1</f>
        <v>cc_2005</v>
      </c>
      <c r="AP1" t="str">
        <f>'2006_totals_newvars'!C1</f>
        <v>cc_2006</v>
      </c>
      <c r="AQ1" t="str">
        <f>'2007_totals_newvars'!C1</f>
        <v>cc_2007</v>
      </c>
      <c r="AR1" t="str">
        <f>'2008_totals_newvars'!C1</f>
        <v>cc_2008</v>
      </c>
      <c r="AS1" t="str">
        <f>'2009_totals_newvars'!C1</f>
        <v>cc_2009</v>
      </c>
      <c r="AT1" t="str">
        <f>'2010_totals_newvars'!C1</f>
        <v>cc_2010</v>
      </c>
      <c r="AU1" t="str">
        <f>'2011_totals_newvars'!C1</f>
        <v>cc_2011</v>
      </c>
      <c r="AV1" t="str">
        <f>'2012_totals_newvars'!C1</f>
        <v>cc_2012</v>
      </c>
      <c r="AW1" t="str">
        <f>'2013_totals_newvars'!C1</f>
        <v>cc_2013</v>
      </c>
      <c r="AX1" t="str">
        <f>'1998_totals_newvars'!I1</f>
        <v>other_1998</v>
      </c>
      <c r="AY1" t="str">
        <f>'1999_totals_newvars'!I1</f>
        <v>other_1999</v>
      </c>
      <c r="AZ1" t="str">
        <f>'2000_totals_newvars'!I1</f>
        <v>other_2000</v>
      </c>
      <c r="BA1" t="str">
        <f>'2001_totals_newvars'!I1</f>
        <v>other_2001</v>
      </c>
      <c r="BB1" t="str">
        <f>'2002_totals_newvars'!I1</f>
        <v>other_2002</v>
      </c>
      <c r="BC1" t="str">
        <f>'2003_totals_newvars'!I1</f>
        <v>other_2003</v>
      </c>
      <c r="BD1" t="str">
        <f>'2004_totals_newvars'!I1</f>
        <v>other_2004</v>
      </c>
      <c r="BE1" t="str">
        <f>'2005_totals_newvars'!I1</f>
        <v>other_2005</v>
      </c>
      <c r="BF1" t="str">
        <f>'2006_totals_newvars'!I1</f>
        <v>other_2006</v>
      </c>
      <c r="BG1" t="str">
        <f>'2007_totals_newvars'!I1</f>
        <v>other_2007</v>
      </c>
      <c r="BH1" t="str">
        <f>'2008_totals_newvars'!I1</f>
        <v>other_2008</v>
      </c>
      <c r="BI1" t="str">
        <f>'2009_totals_newvars'!I1</f>
        <v>other_2009</v>
      </c>
      <c r="BJ1" t="str">
        <f>'2010_totals_newvars'!I1</f>
        <v>other_2010</v>
      </c>
      <c r="BK1" t="str">
        <f>'2011_totals_newvars'!I1</f>
        <v>other_2011</v>
      </c>
      <c r="BL1" t="str">
        <f>'2012_totals_newvars'!I1</f>
        <v>other_2012</v>
      </c>
      <c r="BM1" t="str">
        <f>'2013_totals_newvars'!I1</f>
        <v>other_2013</v>
      </c>
      <c r="BN1" t="str">
        <f>'1998_totals_newvars'!H1</f>
        <v>pregnancy_1998</v>
      </c>
      <c r="BO1" t="str">
        <f>'1999_totals_newvars'!H1</f>
        <v>pregnancy_1999</v>
      </c>
      <c r="BP1" t="str">
        <f>'2000_totals_newvars'!H1</f>
        <v>pregnancy_2000</v>
      </c>
      <c r="BQ1" t="str">
        <f>'2001_totals_newvars'!H1</f>
        <v>pregnancy_2001</v>
      </c>
      <c r="BR1" t="str">
        <f>'2002_totals_newvars'!H1</f>
        <v>pregnancy_2002</v>
      </c>
      <c r="BS1" t="str">
        <f>'2003_totals_newvars'!H1</f>
        <v>pregnancy_2003</v>
      </c>
      <c r="BT1" t="str">
        <f>'2004_totals_newvars'!H1</f>
        <v>pregnancy_2004</v>
      </c>
      <c r="BU1" t="str">
        <f>'2005_totals_newvars'!H1</f>
        <v>pregnancy_2005</v>
      </c>
      <c r="BV1" t="str">
        <f>'2006_totals_newvars'!H1</f>
        <v>pregnancy_2006</v>
      </c>
      <c r="BW1" t="str">
        <f>'2007_totals_newvars'!H1</f>
        <v>pregnancy_2007</v>
      </c>
      <c r="BX1" t="str">
        <f>'2008_totals_newvars'!H1</f>
        <v>pregnancy_2008</v>
      </c>
      <c r="BY1" t="str">
        <f>'2009_totals_newvars'!H1</f>
        <v>pregnancy_2009</v>
      </c>
      <c r="BZ1" t="str">
        <f>'2010_totals_newvars'!H1</f>
        <v>pregnancy_2010</v>
      </c>
      <c r="CA1" t="str">
        <f>'2011_totals_newvars'!H1</f>
        <v>pregnancy_2011</v>
      </c>
      <c r="CB1" t="str">
        <f>'2012_totals_newvars'!H1</f>
        <v>pregnancy_2012</v>
      </c>
      <c r="CC1" t="str">
        <f>'2013_totals_newvars'!H1</f>
        <v>pregnancy_2013</v>
      </c>
      <c r="CD1" t="str">
        <f>'1998_totals_newvars'!E1</f>
        <v>prior_1998</v>
      </c>
      <c r="CE1" t="str">
        <f>'1999_totals_newvars'!E1</f>
        <v>prior_1999</v>
      </c>
      <c r="CF1" t="str">
        <f>'2000_totals_newvars'!E1</f>
        <v>prior_2000</v>
      </c>
      <c r="CG1" t="str">
        <f>'2001_totals_newvars'!E1</f>
        <v>prior_2001</v>
      </c>
      <c r="CH1" t="str">
        <f>'2002_totals_newvars'!E1</f>
        <v>prior_2002</v>
      </c>
      <c r="CI1" t="str">
        <f>'2003_totals_newvars'!E1</f>
        <v>prior_2003</v>
      </c>
      <c r="CJ1" t="str">
        <f>'2004_totals_newvars'!E1</f>
        <v>prior_2004</v>
      </c>
      <c r="CK1" t="str">
        <f>'2005_totals_newvars'!E1</f>
        <v>prior_2005</v>
      </c>
      <c r="CL1" t="str">
        <f>'2006_totals_newvars'!E1</f>
        <v>prior_2006</v>
      </c>
      <c r="CM1" t="str">
        <f>'2007_totals_newvars'!E1</f>
        <v>prior_2007</v>
      </c>
      <c r="CN1" t="str">
        <f>'2008_totals_newvars'!E1</f>
        <v>prior_2008</v>
      </c>
      <c r="CO1" t="str">
        <f>'2009_totals_newvars'!E1</f>
        <v>prior_2009</v>
      </c>
      <c r="CP1" t="str">
        <f>'2010_totals_newvars'!E1</f>
        <v>prior_2010</v>
      </c>
      <c r="CQ1" t="str">
        <f>'2011_totals_newvars'!E1</f>
        <v>prior_2011</v>
      </c>
      <c r="CR1" t="str">
        <f>'2012_totals_newvars'!E1</f>
        <v>prior_2012</v>
      </c>
      <c r="CS1" t="str">
        <f>'2013_totals_newvars'!E1</f>
        <v>prior_2013</v>
      </c>
      <c r="CT1" t="str">
        <f>'1998_totals_newvars'!G1</f>
        <v>shortben_1998</v>
      </c>
      <c r="CU1" t="str">
        <f>'1999_totals_newvars'!G1</f>
        <v>shortben_1999</v>
      </c>
      <c r="CV1" t="str">
        <f>'2000_totals_newvars'!G1</f>
        <v>shortben_2000</v>
      </c>
      <c r="CW1" t="str">
        <f>'2001_totals_newvars'!G1</f>
        <v>shortben_2001</v>
      </c>
      <c r="CX1" t="str">
        <f>'2002_totals_newvars'!G1</f>
        <v>shortben_2002</v>
      </c>
      <c r="CY1" t="str">
        <f>'2003_totals_newvars'!G1</f>
        <v>shortben_2003</v>
      </c>
      <c r="CZ1" t="str">
        <f>'2004_totals_newvars'!G1</f>
        <v>shortben_2004</v>
      </c>
      <c r="DA1" t="str">
        <f>'2005_totals_newvars'!G1</f>
        <v>shortben_2005</v>
      </c>
      <c r="DB1" t="str">
        <f>'2006_totals_newvars'!G1</f>
        <v>shortben_2006</v>
      </c>
      <c r="DC1" t="str">
        <f>'2007_totals_newvars'!G1</f>
        <v>shortben_2007</v>
      </c>
      <c r="DD1" t="str">
        <f>'2008_totals_newvars'!G1</f>
        <v>shortben_2008</v>
      </c>
      <c r="DE1" t="str">
        <f>'2009_totals_newvars'!G1</f>
        <v>shortben_2009</v>
      </c>
      <c r="DF1" t="str">
        <f>'2010_totals_newvars'!G1</f>
        <v>shortben_2010</v>
      </c>
      <c r="DG1" t="str">
        <f>'2011_totals_newvars'!G1</f>
        <v>shortben_2011</v>
      </c>
      <c r="DH1" t="str">
        <f>'2012_totals_newvars'!G1</f>
        <v>shortben_2012</v>
      </c>
      <c r="DI1" t="str">
        <f>'2013_totals_newvars'!G1</f>
        <v>shortben_2013</v>
      </c>
      <c r="DJ1" t="str">
        <f>'1998_totals_newvars'!K1</f>
        <v>ssbg_1998</v>
      </c>
      <c r="DK1" t="str">
        <f>'1999_totals_newvars'!K1</f>
        <v>ssbg_1999</v>
      </c>
      <c r="DL1" t="str">
        <f>'2000_totals_newvars'!K1</f>
        <v>ssbg_2000</v>
      </c>
      <c r="DM1" t="str">
        <f>'2001_totals_newvars'!K1</f>
        <v>ssbg_2001</v>
      </c>
      <c r="DN1" t="str">
        <f>'2002_totals_newvars'!K1</f>
        <v>ssbg_2002</v>
      </c>
      <c r="DO1" t="str">
        <f>'2003_totals_newvars'!K1</f>
        <v>ssbg_2003</v>
      </c>
      <c r="DP1" t="str">
        <f>'2004_totals_newvars'!K1</f>
        <v>ssbg_2004</v>
      </c>
      <c r="DQ1" t="str">
        <f>'2005_totals_newvars'!K1</f>
        <v>ssbg_2005</v>
      </c>
      <c r="DR1" t="str">
        <f>'2006_totals_newvars'!K1</f>
        <v>ssbg_2006</v>
      </c>
      <c r="DS1" t="str">
        <f>'2007_totals_newvars'!K1</f>
        <v>ssbg_2007</v>
      </c>
      <c r="DT1" t="str">
        <f>'2008_totals_newvars'!K1</f>
        <v>ssbg_2008</v>
      </c>
      <c r="DU1" t="str">
        <f>'2009_totals_newvars'!K1</f>
        <v>ssbg_2009</v>
      </c>
      <c r="DV1" t="str">
        <f>'2010_totals_newvars'!K1</f>
        <v>ssbg_2010</v>
      </c>
      <c r="DW1" t="str">
        <f>'2011_totals_newvars'!K1</f>
        <v>ssbg_2011</v>
      </c>
      <c r="DX1" t="str">
        <f>'2012_totals_newvars'!K1</f>
        <v>ssbg_2012</v>
      </c>
      <c r="DY1" t="str">
        <f>'2013_totals_newvars'!K1</f>
        <v>ssbg_2013</v>
      </c>
      <c r="DZ1" t="str">
        <f>'1998_totals_newvars'!F1</f>
        <v>tax_1998</v>
      </c>
      <c r="EA1" t="str">
        <f>'1999_totals_newvars'!F1</f>
        <v>tax_1999</v>
      </c>
      <c r="EB1" t="str">
        <f>'2000_totals_newvars'!F1</f>
        <v>tax_2000</v>
      </c>
      <c r="EC1" t="str">
        <f>'2001_totals_newvars'!F1</f>
        <v>tax_2001</v>
      </c>
      <c r="ED1" t="str">
        <f>'2002_totals_newvars'!F1</f>
        <v>tax_2002</v>
      </c>
      <c r="EE1" t="str">
        <f>'2003_totals_newvars'!F1</f>
        <v>tax_2003</v>
      </c>
      <c r="EF1" t="str">
        <f>'2004_totals_newvars'!F1</f>
        <v>tax_2004</v>
      </c>
      <c r="EG1" t="str">
        <f>'2005_totals_newvars'!F1</f>
        <v>tax_2005</v>
      </c>
      <c r="EH1" t="str">
        <f>'2006_totals_newvars'!F1</f>
        <v>tax_2006</v>
      </c>
      <c r="EI1" t="str">
        <f>'2007_totals_newvars'!F1</f>
        <v>tax_2007</v>
      </c>
      <c r="EJ1" t="str">
        <f>'2008_totals_newvars'!F1</f>
        <v>tax_2008</v>
      </c>
      <c r="EK1" t="str">
        <f>'2009_totals_newvars'!F1</f>
        <v>tax_2009</v>
      </c>
      <c r="EL1" t="str">
        <f>'2010_totals_newvars'!F1</f>
        <v>tax_2010</v>
      </c>
      <c r="EM1" t="str">
        <f>'2011_totals_newvars'!F1</f>
        <v>tax_2011</v>
      </c>
      <c r="EN1" t="str">
        <f>'2012_totals_newvars'!F1</f>
        <v>tax_2012</v>
      </c>
      <c r="EO1" t="str">
        <f>'2013_totals_newvars'!F1</f>
        <v>tax_2013</v>
      </c>
      <c r="EP1" t="str">
        <f>'1998_totals_newvars'!D1</f>
        <v>work_1998</v>
      </c>
      <c r="EQ1" t="str">
        <f>'1999_totals_newvars'!D1</f>
        <v>work_1999</v>
      </c>
      <c r="ER1" t="str">
        <f>'2000_totals_newvars'!D1</f>
        <v>work_2000</v>
      </c>
      <c r="ES1" t="str">
        <f>'2001_totals_newvars'!D1</f>
        <v>work_2001</v>
      </c>
      <c r="ET1" t="str">
        <f>'2002_totals_newvars'!D1</f>
        <v>work_2002</v>
      </c>
      <c r="EU1" t="str">
        <f>'2003_totals_newvars'!D1</f>
        <v>work_2003</v>
      </c>
      <c r="EV1" t="str">
        <f>'2004_totals_newvars'!D1</f>
        <v>work_2004</v>
      </c>
      <c r="EW1" t="str">
        <f>'2005_totals_newvars'!D1</f>
        <v>work_2005</v>
      </c>
      <c r="EX1" t="str">
        <f>'2006_totals_newvars'!D1</f>
        <v>work_2006</v>
      </c>
      <c r="EY1" t="str">
        <f>'2007_totals_newvars'!D1</f>
        <v>work_2007</v>
      </c>
      <c r="EZ1" t="str">
        <f>'2008_totals_newvars'!D1</f>
        <v>work_2008</v>
      </c>
      <c r="FA1" t="str">
        <f>'2009_totals_newvars'!D1</f>
        <v>work_2009</v>
      </c>
      <c r="FB1" t="str">
        <f>'2010_totals_newvars'!D1</f>
        <v>work_2010</v>
      </c>
      <c r="FC1" t="str">
        <f>'2011_totals_newvars'!D1</f>
        <v>work_2011</v>
      </c>
      <c r="FD1" t="str">
        <f>'2012_totals_newvars'!D1</f>
        <v>work_2012</v>
      </c>
      <c r="FE1" t="str">
        <f>'2013_totals_newvars'!D1</f>
        <v>work_2013</v>
      </c>
    </row>
    <row r="2" spans="1:161" x14ac:dyDescent="0.2">
      <c r="A2" t="str">
        <f>'1997_totals_newvars'!A2</f>
        <v>ALABAMA</v>
      </c>
      <c r="B2">
        <f>'1998_totals_newvars'!J2/'1998_totals_newvars'!$L2</f>
        <v>9.8907658028933435E-2</v>
      </c>
      <c r="C2">
        <f>'1999_totals_newvars'!J2/'1999_totals_newvars'!$L2</f>
        <v>7.3733099065933408E-2</v>
      </c>
      <c r="D2">
        <f>'2000_totals_newvars'!J2/'2000_totals_newvars'!$L2</f>
        <v>0.10601980525164392</v>
      </c>
      <c r="E2">
        <f>'2001_totals_newvars'!J2/'2001_totals_newvars'!$L2</f>
        <v>0.10190650991137869</v>
      </c>
      <c r="F2">
        <f>'2002_totals_newvars'!J2/'2002_totals_newvars'!$L2</f>
        <v>7.3921562687090339E-2</v>
      </c>
      <c r="G2">
        <f>'2003_totals_newvars'!J2/'2003_totals_newvars'!$L2</f>
        <v>7.1633932795886035E-2</v>
      </c>
      <c r="H2">
        <f>'2004_totals_newvars'!J2/'2004_totals_newvars'!$L2</f>
        <v>8.2200186751642507E-2</v>
      </c>
      <c r="I2">
        <f>'2005_totals_newvars'!J2/'2005_totals_newvars'!$L2</f>
        <v>8.9790543967287167E-2</v>
      </c>
      <c r="J2">
        <f>'2006_totals_newvars'!J2/'2006_totals_newvars'!$L2</f>
        <v>0.11251571889524845</v>
      </c>
      <c r="K2">
        <f>'2007_totals_newvars'!J2/'2007_totals_newvars'!$L2</f>
        <v>8.8807491119988799E-2</v>
      </c>
      <c r="L2">
        <f>'2008_totals_newvars'!J2/'2008_totals_newvars'!$L2</f>
        <v>9.162137698243869E-2</v>
      </c>
      <c r="M2">
        <f>'2009_totals_newvars'!J2/'2009_totals_newvars'!$L2</f>
        <v>0.10656378109081142</v>
      </c>
      <c r="N2">
        <f>'2010_totals_newvars'!J2/'2010_totals_newvars'!$L2</f>
        <v>8.1058442835212213E-2</v>
      </c>
      <c r="O2">
        <f>'2011_totals_newvars'!J2/'2011_totals_newvars'!$L2</f>
        <v>0.11713973099358428</v>
      </c>
      <c r="P2">
        <f>'2012_totals_newvars'!J2/'2012_totals_newvars'!$L2</f>
        <v>0.1151818605319415</v>
      </c>
      <c r="Q2">
        <f>'2013_totals_newvars'!J2/'2013_totals_newvars'!$L2</f>
        <v>0.14291556171366129</v>
      </c>
      <c r="R2">
        <f>'1998_totals_newvars'!B2/'1998_totals_newvars'!$L2</f>
        <v>0.37339098333572013</v>
      </c>
      <c r="S2">
        <f>'1999_totals_newvars'!B2/'1999_totals_newvars'!$L2</f>
        <v>0.24150899005553866</v>
      </c>
      <c r="T2">
        <f>'2000_totals_newvars'!B2/'2000_totals_newvars'!$L2</f>
        <v>0.28249228855666486</v>
      </c>
      <c r="U2">
        <f>'2001_totals_newvars'!B2/'2001_totals_newvars'!$L2</f>
        <v>0.21947730879714961</v>
      </c>
      <c r="V2">
        <f>'2002_totals_newvars'!B2/'2002_totals_newvars'!$L2</f>
        <v>0.19136929034725794</v>
      </c>
      <c r="W2">
        <f>'2003_totals_newvars'!B2/'2003_totals_newvars'!$L2</f>
        <v>0.22875354306014953</v>
      </c>
      <c r="X2">
        <f>'2004_totals_newvars'!B2/'2004_totals_newvars'!$L2</f>
        <v>0.30987310383125488</v>
      </c>
      <c r="Y2">
        <f>'2005_totals_newvars'!B2/'2005_totals_newvars'!$L2</f>
        <v>0.34367765138294698</v>
      </c>
      <c r="Z2">
        <f>'2006_totals_newvars'!B2/'2006_totals_newvars'!$L2</f>
        <v>0.27353819673153296</v>
      </c>
      <c r="AA2">
        <f>'2007_totals_newvars'!B2/'2007_totals_newvars'!$L2</f>
        <v>0.25146445509589971</v>
      </c>
      <c r="AB2">
        <f>'2008_totals_newvars'!B2/'2008_totals_newvars'!$L2</f>
        <v>0.23627710525721698</v>
      </c>
      <c r="AC2">
        <f>'2009_totals_newvars'!B2/'2009_totals_newvars'!$L2</f>
        <v>0.26474637461589229</v>
      </c>
      <c r="AD2">
        <f>'2010_totals_newvars'!B2/'2010_totals_newvars'!$L2</f>
        <v>0.24360757090356494</v>
      </c>
      <c r="AE2">
        <f>'2011_totals_newvars'!B2/'2011_totals_newvars'!$L2</f>
        <v>0.27436261755782676</v>
      </c>
      <c r="AF2">
        <f>'2012_totals_newvars'!B2/'2012_totals_newvars'!$L2</f>
        <v>0.29043251230164796</v>
      </c>
      <c r="AG2">
        <f>'2013_totals_newvars'!B2/'2013_totals_newvars'!$L2</f>
        <v>0.26853988508075216</v>
      </c>
      <c r="AH2">
        <f>'1998_totals_newvars'!C2/'1998_totals_newvars'!$L2</f>
        <v>0.20246241984650379</v>
      </c>
      <c r="AI2">
        <f>'1999_totals_newvars'!C2/'1999_totals_newvars'!$L2</f>
        <v>0.35928052224061408</v>
      </c>
      <c r="AJ2">
        <f>'2000_totals_newvars'!C2/'2000_totals_newvars'!$L2</f>
        <v>0.22415295060308232</v>
      </c>
      <c r="AK2">
        <f>'2001_totals_newvars'!C2/'2001_totals_newvars'!$L2</f>
        <v>0.22529184753224896</v>
      </c>
      <c r="AL2">
        <f>'2002_totals_newvars'!C2/'2002_totals_newvars'!$L2</f>
        <v>0.30023483989161048</v>
      </c>
      <c r="AM2">
        <f>'2003_totals_newvars'!C2/'2003_totals_newvars'!$L2</f>
        <v>0.30651167460568701</v>
      </c>
      <c r="AN2">
        <f>'2004_totals_newvars'!C2/'2004_totals_newvars'!$L2</f>
        <v>0.10758547911058998</v>
      </c>
      <c r="AO2">
        <f>'2005_totals_newvars'!C2/'2005_totals_newvars'!$L2</f>
        <v>7.5171429878250262E-2</v>
      </c>
      <c r="AP2">
        <f>'2006_totals_newvars'!C2/'2006_totals_newvars'!$L2</f>
        <v>0.1174813337846999</v>
      </c>
      <c r="AQ2">
        <f>'2007_totals_newvars'!C2/'2007_totals_newvars'!$L2</f>
        <v>0.12274052082868084</v>
      </c>
      <c r="AR2">
        <f>'2008_totals_newvars'!C2/'2008_totals_newvars'!$L2</f>
        <v>0.14325231922047055</v>
      </c>
      <c r="AS2">
        <f>'2009_totals_newvars'!C2/'2009_totals_newvars'!$L2</f>
        <v>4.7070528538268229E-2</v>
      </c>
      <c r="AT2">
        <f>'2010_totals_newvars'!C2/'2010_totals_newvars'!$L2</f>
        <v>2.6608678069128068E-2</v>
      </c>
      <c r="AU2">
        <f>'2011_totals_newvars'!C2/'2011_totals_newvars'!$L2</f>
        <v>4.3988463238390743E-2</v>
      </c>
      <c r="AV2">
        <f>'2012_totals_newvars'!C2/'2012_totals_newvars'!$L2</f>
        <v>3.2284035595090597E-2</v>
      </c>
      <c r="AW2">
        <f>'2013_totals_newvars'!C2/'2013_totals_newvars'!$L2</f>
        <v>3.2285351050688561E-2</v>
      </c>
      <c r="AX2">
        <f>'1998_totals_newvars'!I2/'1998_totals_newvars'!$L2</f>
        <v>0.13604587482719072</v>
      </c>
      <c r="AY2">
        <f>'1999_totals_newvars'!I2/'1999_totals_newvars'!$L2</f>
        <v>0.10331919212501904</v>
      </c>
      <c r="AZ2">
        <f>'2000_totals_newvars'!I2/'2000_totals_newvars'!$L2</f>
        <v>0.14549585551405389</v>
      </c>
      <c r="BA2">
        <f>'2001_totals_newvars'!I2/'2001_totals_newvars'!$L2</f>
        <v>8.3974605456529572E-2</v>
      </c>
      <c r="BB2">
        <f>'2002_totals_newvars'!I2/'2002_totals_newvars'!$L2</f>
        <v>0.29481350827576297</v>
      </c>
      <c r="BC2">
        <f>'2003_totals_newvars'!I2/'2003_totals_newvars'!$L2</f>
        <v>0.18598412770326478</v>
      </c>
      <c r="BD2">
        <f>'2004_totals_newvars'!I2/'2004_totals_newvars'!$L2</f>
        <v>0.24550932654260568</v>
      </c>
      <c r="BE2">
        <f>'2005_totals_newvars'!I2/'2005_totals_newvars'!$L2</f>
        <v>0.26098095185541959</v>
      </c>
      <c r="BF2">
        <f>'2006_totals_newvars'!I2/'2006_totals_newvars'!$L2</f>
        <v>0.24146288551350506</v>
      </c>
      <c r="BG2">
        <f>'2007_totals_newvars'!I2/'2007_totals_newvars'!$L2</f>
        <v>0.3292333643462857</v>
      </c>
      <c r="BH2">
        <f>'2008_totals_newvars'!I2/'2008_totals_newvars'!$L2</f>
        <v>0.28079393942805669</v>
      </c>
      <c r="BI2">
        <f>'2009_totals_newvars'!I2/'2009_totals_newvars'!$L2</f>
        <v>0.31968808715406577</v>
      </c>
      <c r="BJ2">
        <f>'2010_totals_newvars'!I2/'2010_totals_newvars'!$L2</f>
        <v>0.27839402564778487</v>
      </c>
      <c r="BK2">
        <f>'2011_totals_newvars'!I2/'2011_totals_newvars'!$L2</f>
        <v>0.20119513449177073</v>
      </c>
      <c r="BL2">
        <f>'2012_totals_newvars'!I2/'2012_totals_newvars'!$L2</f>
        <v>0.22100175368216171</v>
      </c>
      <c r="BM2">
        <f>'2013_totals_newvars'!I2/'2013_totals_newvars'!$L2</f>
        <v>0.23467432824634984</v>
      </c>
      <c r="BN2">
        <f>'1998_totals_newvars'!H2/'1998_totals_newvars'!$L2</f>
        <v>0</v>
      </c>
      <c r="BO2">
        <f>'1999_totals_newvars'!H2/'1999_totals_newvars'!$L2</f>
        <v>0</v>
      </c>
      <c r="BP2">
        <f>'2000_totals_newvars'!H2/'2000_totals_newvars'!$L2</f>
        <v>6.6064553805133316E-3</v>
      </c>
      <c r="BQ2">
        <f>'2001_totals_newvars'!H2/'2001_totals_newvars'!$L2</f>
        <v>1.4001991384471951E-2</v>
      </c>
      <c r="BR2">
        <f>'2002_totals_newvars'!H2/'2002_totals_newvars'!$L2</f>
        <v>3.580244850204882E-2</v>
      </c>
      <c r="BS2">
        <f>'2003_totals_newvars'!H2/'2003_totals_newvars'!$L2</f>
        <v>3.2636861067762639E-2</v>
      </c>
      <c r="BT2">
        <f>'2004_totals_newvars'!H2/'2004_totals_newvars'!$L2</f>
        <v>3.3910433545283822E-2</v>
      </c>
      <c r="BU2">
        <f>'2005_totals_newvars'!H2/'2005_totals_newvars'!$L2</f>
        <v>1.3768642941016589E-2</v>
      </c>
      <c r="BV2">
        <f>'2006_totals_newvars'!H2/'2006_totals_newvars'!$L2</f>
        <v>1.9035203822868232E-2</v>
      </c>
      <c r="BW2">
        <f>'2007_totals_newvars'!H2/'2007_totals_newvars'!$L2</f>
        <v>8.4274096620734346E-3</v>
      </c>
      <c r="BX2">
        <f>'2008_totals_newvars'!H2/'2008_totals_newvars'!$L2</f>
        <v>3.0267789434147405E-2</v>
      </c>
      <c r="BY2">
        <f>'2009_totals_newvars'!H2/'2009_totals_newvars'!$L2</f>
        <v>2.2325682043773328E-2</v>
      </c>
      <c r="BZ2">
        <f>'2010_totals_newvars'!H2/'2010_totals_newvars'!$L2</f>
        <v>1.3667546403262572E-2</v>
      </c>
      <c r="CA2">
        <f>'2011_totals_newvars'!H2/'2011_totals_newvars'!$L2</f>
        <v>1.4769479531728255E-2</v>
      </c>
      <c r="CB2">
        <f>'2012_totals_newvars'!H2/'2012_totals_newvars'!$L2</f>
        <v>1.6940415317096166E-2</v>
      </c>
      <c r="CC2">
        <f>'2013_totals_newvars'!H2/'2013_totals_newvars'!$L2</f>
        <v>1.0141461995464549E-2</v>
      </c>
      <c r="CD2">
        <f>'1998_totals_newvars'!E2/'1998_totals_newvars'!$L2</f>
        <v>0</v>
      </c>
      <c r="CE2">
        <f>'1999_totals_newvars'!E2/'1999_totals_newvars'!$L2</f>
        <v>0</v>
      </c>
      <c r="CF2">
        <f>'2000_totals_newvars'!E2/'2000_totals_newvars'!$L2</f>
        <v>0</v>
      </c>
      <c r="CG2">
        <f>'2001_totals_newvars'!E2/'2001_totals_newvars'!$L2</f>
        <v>0.11625328719205469</v>
      </c>
      <c r="CH2">
        <f>'2002_totals_newvars'!E2/'2002_totals_newvars'!$L2</f>
        <v>-9.8210067578576477E-2</v>
      </c>
      <c r="CI2">
        <f>'2003_totals_newvars'!E2/'2003_totals_newvars'!$L2</f>
        <v>0</v>
      </c>
      <c r="CJ2">
        <f>'2004_totals_newvars'!E2/'2004_totals_newvars'!$L2</f>
        <v>0</v>
      </c>
      <c r="CK2">
        <f>'2005_totals_newvars'!E2/'2005_totals_newvars'!$L2</f>
        <v>0</v>
      </c>
      <c r="CL2">
        <f>'2006_totals_newvars'!E2/'2006_totals_newvars'!$L2</f>
        <v>0</v>
      </c>
      <c r="CM2">
        <f>'2007_totals_newvars'!E2/'2007_totals_newvars'!$L2</f>
        <v>0</v>
      </c>
      <c r="CN2">
        <f>'2008_totals_newvars'!E2/'2008_totals_newvars'!$L2</f>
        <v>0</v>
      </c>
      <c r="CO2">
        <f>'2009_totals_newvars'!E2/'2009_totals_newvars'!$L2</f>
        <v>0</v>
      </c>
      <c r="CP2">
        <f>'2010_totals_newvars'!E2/'2010_totals_newvars'!$L2</f>
        <v>0</v>
      </c>
      <c r="CQ2">
        <f>'2011_totals_newvars'!E2/'2011_totals_newvars'!$L2</f>
        <v>2.8303067718238897E-2</v>
      </c>
      <c r="CR2">
        <f>'2012_totals_newvars'!E2/'2012_totals_newvars'!$L2</f>
        <v>0</v>
      </c>
      <c r="CS2">
        <f>'2013_totals_newvars'!E2/'2013_totals_newvars'!$L2</f>
        <v>0</v>
      </c>
      <c r="CT2">
        <f>'1998_totals_newvars'!G2/'1998_totals_newvars'!$L2</f>
        <v>0</v>
      </c>
      <c r="CU2">
        <f>'1999_totals_newvars'!G2/'1999_totals_newvars'!$L2</f>
        <v>0</v>
      </c>
      <c r="CV2">
        <f>'2000_totals_newvars'!G2/'2000_totals_newvars'!$L2</f>
        <v>0</v>
      </c>
      <c r="CW2">
        <f>'2001_totals_newvars'!G2/'2001_totals_newvars'!$L2</f>
        <v>0</v>
      </c>
      <c r="CX2">
        <f>'2002_totals_newvars'!G2/'2002_totals_newvars'!$L2</f>
        <v>0</v>
      </c>
      <c r="CY2">
        <f>'2003_totals_newvars'!G2/'2003_totals_newvars'!$L2</f>
        <v>0</v>
      </c>
      <c r="CZ2">
        <f>'2004_totals_newvars'!G2/'2004_totals_newvars'!$L2</f>
        <v>0</v>
      </c>
      <c r="DA2">
        <f>'2005_totals_newvars'!G2/'2005_totals_newvars'!$L2</f>
        <v>0</v>
      </c>
      <c r="DB2">
        <f>'2006_totals_newvars'!G2/'2006_totals_newvars'!$L2</f>
        <v>6.6830865834159364E-4</v>
      </c>
      <c r="DC2">
        <f>'2007_totals_newvars'!G2/'2007_totals_newvars'!$L2</f>
        <v>3.6182904648786714E-4</v>
      </c>
      <c r="DD2">
        <f>'2008_totals_newvars'!G2/'2008_totals_newvars'!$L2</f>
        <v>0</v>
      </c>
      <c r="DE2">
        <f>'2009_totals_newvars'!G2/'2009_totals_newvars'!$L2</f>
        <v>0</v>
      </c>
      <c r="DF2">
        <f>'2010_totals_newvars'!G2/'2010_totals_newvars'!$L2</f>
        <v>0.15458685481244863</v>
      </c>
      <c r="DG2">
        <f>'2011_totals_newvars'!G2/'2011_totals_newvars'!$L2</f>
        <v>0.1138618541928397</v>
      </c>
      <c r="DH2">
        <f>'2012_totals_newvars'!G2/'2012_totals_newvars'!$L2</f>
        <v>0.13594325642462599</v>
      </c>
      <c r="DI2">
        <f>'2013_totals_newvars'!G2/'2013_totals_newvars'!$L2</f>
        <v>0.1373192599696112</v>
      </c>
      <c r="DJ2">
        <f>'1998_totals_newvars'!K2/'1998_totals_newvars'!$L2</f>
        <v>8.0381304190547384E-2</v>
      </c>
      <c r="DK2">
        <f>'1999_totals_newvars'!K2/'1999_totals_newvars'!$L2</f>
        <v>0.1256287161823135</v>
      </c>
      <c r="DL2">
        <f>'2000_totals_newvars'!K2/'2000_totals_newvars'!$L2</f>
        <v>9.4458010908516951E-2</v>
      </c>
      <c r="DM2">
        <f>'2001_totals_newvars'!K2/'2001_totals_newvars'!$L2</f>
        <v>9.2357748143050825E-2</v>
      </c>
      <c r="DN2">
        <f>'2002_totals_newvars'!K2/'2002_totals_newvars'!$L2</f>
        <v>7.2294956613343703E-2</v>
      </c>
      <c r="DO2">
        <f>'2003_totals_newvars'!K2/'2003_totals_newvars'!$L2</f>
        <v>5.2009830941101017E-2</v>
      </c>
      <c r="DP2">
        <f>'2004_totals_newvars'!K2/'2004_totals_newvars'!$L2</f>
        <v>7.3530516285584935E-2</v>
      </c>
      <c r="DQ2">
        <f>'2005_totals_newvars'!K2/'2005_totals_newvars'!$L2</f>
        <v>7.5394923946276921E-2</v>
      </c>
      <c r="DR2">
        <f>'2006_totals_newvars'!K2/'2006_totals_newvars'!$L2</f>
        <v>8.2593039809324892E-2</v>
      </c>
      <c r="DS2">
        <f>'2007_totals_newvars'!K2/'2007_totals_newvars'!$L2</f>
        <v>5.7239414434949426E-2</v>
      </c>
      <c r="DT2">
        <f>'2008_totals_newvars'!K2/'2008_totals_newvars'!$L2</f>
        <v>6.0592986651529707E-2</v>
      </c>
      <c r="DU2">
        <f>'2009_totals_newvars'!K2/'2009_totals_newvars'!$L2</f>
        <v>6.5378147991757063E-2</v>
      </c>
      <c r="DV2">
        <f>'2010_totals_newvars'!K2/'2010_totals_newvars'!$L2</f>
        <v>5.1808371660283146E-2</v>
      </c>
      <c r="DW2">
        <f>'2011_totals_newvars'!K2/'2011_totals_newvars'!$L2</f>
        <v>4.5568749486917574E-2</v>
      </c>
      <c r="DX2">
        <f>'2012_totals_newvars'!K2/'2012_totals_newvars'!$L2</f>
        <v>1.4628988345711106E-2</v>
      </c>
      <c r="DY2">
        <f>'2013_totals_newvars'!K2/'2013_totals_newvars'!$L2</f>
        <v>2.9259168846260179E-2</v>
      </c>
      <c r="DZ2">
        <f>'1998_totals_newvars'!F2/'1998_totals_newvars'!$L2</f>
        <v>0</v>
      </c>
      <c r="EA2">
        <f>'1999_totals_newvars'!F2/'1999_totals_newvars'!$L2</f>
        <v>0</v>
      </c>
      <c r="EB2">
        <f>'2000_totals_newvars'!F2/'2000_totals_newvars'!$L2</f>
        <v>0</v>
      </c>
      <c r="EC2">
        <f>'2001_totals_newvars'!F2/'2001_totals_newvars'!$L2</f>
        <v>0</v>
      </c>
      <c r="ED2">
        <f>'2002_totals_newvars'!F2/'2002_totals_newvars'!$L2</f>
        <v>0</v>
      </c>
      <c r="EE2">
        <f>'2003_totals_newvars'!F2/'2003_totals_newvars'!$L2</f>
        <v>0</v>
      </c>
      <c r="EF2">
        <f>'2004_totals_newvars'!F2/'2004_totals_newvars'!$L2</f>
        <v>0</v>
      </c>
      <c r="EG2">
        <f>'2005_totals_newvars'!F2/'2005_totals_newvars'!$L2</f>
        <v>0</v>
      </c>
      <c r="EH2">
        <f>'2006_totals_newvars'!F2/'2006_totals_newvars'!$L2</f>
        <v>0</v>
      </c>
      <c r="EI2">
        <f>'2007_totals_newvars'!F2/'2007_totals_newvars'!$L2</f>
        <v>0</v>
      </c>
      <c r="EJ2">
        <f>'2008_totals_newvars'!F2/'2008_totals_newvars'!$L2</f>
        <v>0</v>
      </c>
      <c r="EK2">
        <f>'2009_totals_newvars'!F2/'2009_totals_newvars'!$L2</f>
        <v>0</v>
      </c>
      <c r="EL2">
        <f>'2010_totals_newvars'!F2/'2010_totals_newvars'!$L2</f>
        <v>0</v>
      </c>
      <c r="EM2">
        <f>'2011_totals_newvars'!F2/'2011_totals_newvars'!$L2</f>
        <v>0</v>
      </c>
      <c r="EN2">
        <f>'2012_totals_newvars'!F2/'2012_totals_newvars'!$L2</f>
        <v>0</v>
      </c>
      <c r="EO2">
        <f>'2013_totals_newvars'!F2/'2013_totals_newvars'!$L2</f>
        <v>0</v>
      </c>
      <c r="EP2">
        <f>'1998_totals_newvars'!D2/'1998_totals_newvars'!$L2</f>
        <v>0.10881175977110454</v>
      </c>
      <c r="EQ2">
        <f>'1999_totals_newvars'!D2/'1999_totals_newvars'!$L2</f>
        <v>9.6529480330581327E-2</v>
      </c>
      <c r="ER2">
        <f>'2000_totals_newvars'!D2/'2000_totals_newvars'!$L2</f>
        <v>0.14077463378552474</v>
      </c>
      <c r="ES2">
        <f>'2001_totals_newvars'!D2/'2001_totals_newvars'!$L2</f>
        <v>0.14673670158311572</v>
      </c>
      <c r="ET2">
        <f>'2002_totals_newvars'!D2/'2002_totals_newvars'!$L2</f>
        <v>0.12977346126146219</v>
      </c>
      <c r="EU2">
        <f>'2003_totals_newvars'!D2/'2003_totals_newvars'!$L2</f>
        <v>0.12247002982614898</v>
      </c>
      <c r="EV2">
        <f>'2004_totals_newvars'!D2/'2004_totals_newvars'!$L2</f>
        <v>0.14739095393303817</v>
      </c>
      <c r="EW2">
        <f>'2005_totals_newvars'!D2/'2005_totals_newvars'!$L2</f>
        <v>0.14121585602880252</v>
      </c>
      <c r="EX2">
        <f>'2006_totals_newvars'!D2/'2006_totals_newvars'!$L2</f>
        <v>0.15270531278447891</v>
      </c>
      <c r="EY2">
        <f>'2007_totals_newvars'!D2/'2007_totals_newvars'!$L2</f>
        <v>0.14172551546563428</v>
      </c>
      <c r="EZ2">
        <f>'2008_totals_newvars'!D2/'2008_totals_newvars'!$L2</f>
        <v>0.15719448302613998</v>
      </c>
      <c r="FA2">
        <f>'2009_totals_newvars'!D2/'2009_totals_newvars'!$L2</f>
        <v>0.1742273985654319</v>
      </c>
      <c r="FB2">
        <f>'2010_totals_newvars'!D2/'2010_totals_newvars'!$L2</f>
        <v>0.15026850966831554</v>
      </c>
      <c r="FC2">
        <f>'2011_totals_newvars'!D2/'2011_totals_newvars'!$L2</f>
        <v>0.16081090278870305</v>
      </c>
      <c r="FD2">
        <f>'2012_totals_newvars'!D2/'2012_totals_newvars'!$L2</f>
        <v>0.17358717780172497</v>
      </c>
      <c r="FE2">
        <f>'2013_totals_newvars'!D2/'2013_totals_newvars'!$L2</f>
        <v>0.14486498309721224</v>
      </c>
    </row>
    <row r="3" spans="1:161" x14ac:dyDescent="0.2">
      <c r="A3" t="str">
        <f>'1997_totals_newvars'!A3</f>
        <v>ALASKA</v>
      </c>
      <c r="B3">
        <f>'1998_totals_newvars'!J3/'1998_totals_newvars'!$L3</f>
        <v>8.498463655255567E-2</v>
      </c>
      <c r="C3">
        <f>'1999_totals_newvars'!J3/'1999_totals_newvars'!$L3</f>
        <v>6.8021294592983214E-2</v>
      </c>
      <c r="D3">
        <f>'2000_totals_newvars'!J3/'2000_totals_newvars'!$L3</f>
        <v>8.605012743224523E-2</v>
      </c>
      <c r="E3">
        <f>'2001_totals_newvars'!J3/'2001_totals_newvars'!$L3</f>
        <v>8.5724081889788126E-2</v>
      </c>
      <c r="F3">
        <f>'2002_totals_newvars'!J3/'2002_totals_newvars'!$L3</f>
        <v>6.8646004681934283E-2</v>
      </c>
      <c r="G3">
        <f>'2003_totals_newvars'!J3/'2003_totals_newvars'!$L3</f>
        <v>6.3834439884926708E-2</v>
      </c>
      <c r="H3">
        <f>'2004_totals_newvars'!J3/'2004_totals_newvars'!$L3</f>
        <v>5.920706857906053E-2</v>
      </c>
      <c r="I3">
        <f>'2005_totals_newvars'!J3/'2005_totals_newvars'!$L3</f>
        <v>6.2703574489346242E-2</v>
      </c>
      <c r="J3">
        <f>'2006_totals_newvars'!J3/'2006_totals_newvars'!$L3</f>
        <v>7.7818543417828512E-2</v>
      </c>
      <c r="K3">
        <f>'2007_totals_newvars'!J3/'2007_totals_newvars'!$L3</f>
        <v>9.8509223819839273E-2</v>
      </c>
      <c r="L3">
        <f>'2008_totals_newvars'!J3/'2008_totals_newvars'!$L3</f>
        <v>6.8495738593531266E-2</v>
      </c>
      <c r="M3">
        <f>'2009_totals_newvars'!J3/'2009_totals_newvars'!$L3</f>
        <v>7.0630199652024273E-2</v>
      </c>
      <c r="N3">
        <f>'2010_totals_newvars'!J3/'2010_totals_newvars'!$L3</f>
        <v>5.064679004640843E-2</v>
      </c>
      <c r="O3">
        <f>'2011_totals_newvars'!J3/'2011_totals_newvars'!$L3</f>
        <v>7.7142135218825778E-2</v>
      </c>
      <c r="P3">
        <f>'2012_totals_newvars'!J3/'2012_totals_newvars'!$L3</f>
        <v>6.0930493707547995E-2</v>
      </c>
      <c r="Q3">
        <f>'2013_totals_newvars'!J3/'2013_totals_newvars'!$L3</f>
        <v>5.2099014762274652E-2</v>
      </c>
      <c r="R3">
        <f>'1998_totals_newvars'!B3/'1998_totals_newvars'!$L3</f>
        <v>0.72055875499855915</v>
      </c>
      <c r="S3">
        <f>'1999_totals_newvars'!B3/'1999_totals_newvars'!$L3</f>
        <v>0.51534275074927705</v>
      </c>
      <c r="T3">
        <f>'2000_totals_newvars'!B3/'2000_totals_newvars'!$L3</f>
        <v>0.48958812036034477</v>
      </c>
      <c r="U3">
        <f>'2001_totals_newvars'!B3/'2001_totals_newvars'!$L3</f>
        <v>0.49487897023243588</v>
      </c>
      <c r="V3">
        <f>'2002_totals_newvars'!B3/'2002_totals_newvars'!$L3</f>
        <v>0.49706971959943663</v>
      </c>
      <c r="W3">
        <f>'2003_totals_newvars'!B3/'2003_totals_newvars'!$L3</f>
        <v>0.46475410490419911</v>
      </c>
      <c r="X3">
        <f>'2004_totals_newvars'!B3/'2004_totals_newvars'!$L3</f>
        <v>0.45575502547142166</v>
      </c>
      <c r="Y3">
        <f>'2005_totals_newvars'!B3/'2005_totals_newvars'!$L3</f>
        <v>0.44440371954908897</v>
      </c>
      <c r="Z3">
        <f>'2006_totals_newvars'!B3/'2006_totals_newvars'!$L3</f>
        <v>0.4218151359435155</v>
      </c>
      <c r="AA3">
        <f>'2007_totals_newvars'!B3/'2007_totals_newvars'!$L3</f>
        <v>0.4022798912153297</v>
      </c>
      <c r="AB3">
        <f>'2008_totals_newvars'!B3/'2008_totals_newvars'!$L3</f>
        <v>0.42047293881313463</v>
      </c>
      <c r="AC3">
        <f>'2009_totals_newvars'!B3/'2009_totals_newvars'!$L3</f>
        <v>0.37316401593101045</v>
      </c>
      <c r="AD3">
        <f>'2010_totals_newvars'!B3/'2010_totals_newvars'!$L3</f>
        <v>0.52224016117989314</v>
      </c>
      <c r="AE3">
        <f>'2011_totals_newvars'!B3/'2011_totals_newvars'!$L3</f>
        <v>0.50247038478807593</v>
      </c>
      <c r="AF3">
        <f>'2012_totals_newvars'!B3/'2012_totals_newvars'!$L3</f>
        <v>0.48361958042429148</v>
      </c>
      <c r="AG3">
        <f>'2013_totals_newvars'!B3/'2013_totals_newvars'!$L3</f>
        <v>0.43332617460743322</v>
      </c>
      <c r="AH3">
        <f>'1998_totals_newvars'!C3/'1998_totals_newvars'!$L3</f>
        <v>5.2078769466510653E-2</v>
      </c>
      <c r="AI3">
        <f>'1999_totals_newvars'!C3/'1999_totals_newvars'!$L3</f>
        <v>0.28509701229804124</v>
      </c>
      <c r="AJ3">
        <f>'2000_totals_newvars'!C3/'2000_totals_newvars'!$L3</f>
        <v>0.20981052536448391</v>
      </c>
      <c r="AK3">
        <f>'2001_totals_newvars'!C3/'2001_totals_newvars'!$L3</f>
        <v>0.21708118830631759</v>
      </c>
      <c r="AL3">
        <f>'2002_totals_newvars'!C3/'2002_totals_newvars'!$L3</f>
        <v>0.20203117223021708</v>
      </c>
      <c r="AM3">
        <f>'2003_totals_newvars'!C3/'2003_totals_newvars'!$L3</f>
        <v>0.23285348837558212</v>
      </c>
      <c r="AN3">
        <f>'2004_totals_newvars'!C3/'2004_totals_newvars'!$L3</f>
        <v>0.30260266139246633</v>
      </c>
      <c r="AO3">
        <f>'2005_totals_newvars'!C3/'2005_totals_newvars'!$L3</f>
        <v>0.30257692611732284</v>
      </c>
      <c r="AP3">
        <f>'2006_totals_newvars'!C3/'2006_totals_newvars'!$L3</f>
        <v>0.29229226960378585</v>
      </c>
      <c r="AQ3">
        <f>'2007_totals_newvars'!C3/'2007_totals_newvars'!$L3</f>
        <v>0.28377764260826621</v>
      </c>
      <c r="AR3">
        <f>'2008_totals_newvars'!C3/'2008_totals_newvars'!$L3</f>
        <v>0.31893540273453658</v>
      </c>
      <c r="AS3">
        <f>'2009_totals_newvars'!C3/'2009_totals_newvars'!$L3</f>
        <v>0.35912667620048849</v>
      </c>
      <c r="AT3">
        <f>'2010_totals_newvars'!C3/'2010_totals_newvars'!$L3</f>
        <v>0.20424522480812299</v>
      </c>
      <c r="AU3">
        <f>'2011_totals_newvars'!C3/'2011_totals_newvars'!$L3</f>
        <v>0.18791245752537561</v>
      </c>
      <c r="AV3">
        <f>'2012_totals_newvars'!C3/'2012_totals_newvars'!$L3</f>
        <v>0.25532157321323529</v>
      </c>
      <c r="AW3">
        <f>'2013_totals_newvars'!C3/'2013_totals_newvars'!$L3</f>
        <v>0.30729282059370977</v>
      </c>
      <c r="AX3">
        <f>'1998_totals_newvars'!I3/'1998_totals_newvars'!$L3</f>
        <v>4.846207485740159E-3</v>
      </c>
      <c r="AY3">
        <f>'1999_totals_newvars'!I3/'1999_totals_newvars'!$L3</f>
        <v>4.8641104431150078E-3</v>
      </c>
      <c r="AZ3">
        <f>'2000_totals_newvars'!I3/'2000_totals_newvars'!$L3</f>
        <v>4.7601884890987656E-2</v>
      </c>
      <c r="BA3">
        <f>'2001_totals_newvars'!I3/'2001_totals_newvars'!$L3</f>
        <v>3.3126357550881586E-2</v>
      </c>
      <c r="BB3">
        <f>'2002_totals_newvars'!I3/'2002_totals_newvars'!$L3</f>
        <v>4.4711382200879814E-2</v>
      </c>
      <c r="BC3">
        <f>'2003_totals_newvars'!I3/'2003_totals_newvars'!$L3</f>
        <v>4.5678391984929789E-2</v>
      </c>
      <c r="BD3">
        <f>'2004_totals_newvars'!I3/'2004_totals_newvars'!$L3</f>
        <v>2.0393180794868412E-3</v>
      </c>
      <c r="BE3">
        <f>'2005_totals_newvars'!I3/'2005_totals_newvars'!$L3</f>
        <v>4.150664474007173E-3</v>
      </c>
      <c r="BF3">
        <f>'2006_totals_newvars'!I3/'2006_totals_newvars'!$L3</f>
        <v>1.0071595594437089E-2</v>
      </c>
      <c r="BG3">
        <f>'2007_totals_newvars'!I3/'2007_totals_newvars'!$L3</f>
        <v>4.3704940582277854E-3</v>
      </c>
      <c r="BH3">
        <f>'2008_totals_newvars'!I3/'2008_totals_newvars'!$L3</f>
        <v>0</v>
      </c>
      <c r="BI3">
        <f>'2009_totals_newvars'!I3/'2009_totals_newvars'!$L3</f>
        <v>0</v>
      </c>
      <c r="BJ3">
        <f>'2010_totals_newvars'!I3/'2010_totals_newvars'!$L3</f>
        <v>0</v>
      </c>
      <c r="BK3">
        <f>'2011_totals_newvars'!I3/'2011_totals_newvars'!$L3</f>
        <v>0</v>
      </c>
      <c r="BL3">
        <f>'2012_totals_newvars'!I3/'2012_totals_newvars'!$L3</f>
        <v>0</v>
      </c>
      <c r="BM3">
        <f>'2013_totals_newvars'!I3/'2013_totals_newvars'!$L3</f>
        <v>0</v>
      </c>
      <c r="BN3">
        <f>'1998_totals_newvars'!H3/'1998_totals_newvars'!$L3</f>
        <v>0</v>
      </c>
      <c r="BO3">
        <f>'1999_totals_newvars'!H3/'1999_totals_newvars'!$L3</f>
        <v>0</v>
      </c>
      <c r="BP3">
        <f>'2000_totals_newvars'!H3/'2000_totals_newvars'!$L3</f>
        <v>8.4294386415386183E-3</v>
      </c>
      <c r="BQ3">
        <f>'2001_totals_newvars'!H3/'2001_totals_newvars'!$L3</f>
        <v>6.4017075188028041E-3</v>
      </c>
      <c r="BR3">
        <f>'2002_totals_newvars'!H3/'2002_totals_newvars'!$L3</f>
        <v>6.9727972711542191E-3</v>
      </c>
      <c r="BS3">
        <f>'2003_totals_newvars'!H3/'2003_totals_newvars'!$L3</f>
        <v>3.4586555824617049E-3</v>
      </c>
      <c r="BT3">
        <f>'2004_totals_newvars'!H3/'2004_totals_newvars'!$L3</f>
        <v>3.658667400418722E-6</v>
      </c>
      <c r="BU3">
        <f>'2005_totals_newvars'!H3/'2005_totals_newvars'!$L3</f>
        <v>7.0138256480332759E-3</v>
      </c>
      <c r="BV3">
        <f>'2006_totals_newvars'!H3/'2006_totals_newvars'!$L3</f>
        <v>7.4495915280085832E-3</v>
      </c>
      <c r="BW3">
        <f>'2007_totals_newvars'!H3/'2007_totals_newvars'!$L3</f>
        <v>5.4951724216486678E-3</v>
      </c>
      <c r="BX3">
        <f>'2008_totals_newvars'!H3/'2008_totals_newvars'!$L3</f>
        <v>4.4025203717315779E-3</v>
      </c>
      <c r="BY3">
        <f>'2009_totals_newvars'!H3/'2009_totals_newvars'!$L3</f>
        <v>3.9309625039054474E-3</v>
      </c>
      <c r="BZ3">
        <f>'2010_totals_newvars'!H3/'2010_totals_newvars'!$L3</f>
        <v>3.3966491398842442E-3</v>
      </c>
      <c r="CA3">
        <f>'2011_totals_newvars'!H3/'2011_totals_newvars'!$L3</f>
        <v>4.791427872363592E-3</v>
      </c>
      <c r="CB3">
        <f>'2012_totals_newvars'!H3/'2012_totals_newvars'!$L3</f>
        <v>4.3044840950052449E-3</v>
      </c>
      <c r="CC3">
        <f>'2013_totals_newvars'!H3/'2013_totals_newvars'!$L3</f>
        <v>4.1584161145778124E-3</v>
      </c>
      <c r="CD3">
        <f>'1998_totals_newvars'!E3/'1998_totals_newvars'!$L3</f>
        <v>0</v>
      </c>
      <c r="CE3">
        <f>'1999_totals_newvars'!E3/'1999_totals_newvars'!$L3</f>
        <v>0</v>
      </c>
      <c r="CF3">
        <f>'2000_totals_newvars'!E3/'2000_totals_newvars'!$L3</f>
        <v>0</v>
      </c>
      <c r="CG3">
        <f>'2001_totals_newvars'!E3/'2001_totals_newvars'!$L3</f>
        <v>0</v>
      </c>
      <c r="CH3">
        <f>'2002_totals_newvars'!E3/'2002_totals_newvars'!$L3</f>
        <v>0</v>
      </c>
      <c r="CI3">
        <f>'2003_totals_newvars'!E3/'2003_totals_newvars'!$L3</f>
        <v>0</v>
      </c>
      <c r="CJ3">
        <f>'2004_totals_newvars'!E3/'2004_totals_newvars'!$L3</f>
        <v>0</v>
      </c>
      <c r="CK3">
        <f>'2005_totals_newvars'!E3/'2005_totals_newvars'!$L3</f>
        <v>0</v>
      </c>
      <c r="CL3">
        <f>'2006_totals_newvars'!E3/'2006_totals_newvars'!$L3</f>
        <v>0</v>
      </c>
      <c r="CM3">
        <f>'2007_totals_newvars'!E3/'2007_totals_newvars'!$L3</f>
        <v>0</v>
      </c>
      <c r="CN3">
        <f>'2008_totals_newvars'!E3/'2008_totals_newvars'!$L3</f>
        <v>0</v>
      </c>
      <c r="CO3">
        <f>'2009_totals_newvars'!E3/'2009_totals_newvars'!$L3</f>
        <v>0</v>
      </c>
      <c r="CP3">
        <f>'2010_totals_newvars'!E3/'2010_totals_newvars'!$L3</f>
        <v>0</v>
      </c>
      <c r="CQ3">
        <f>'2011_totals_newvars'!E3/'2011_totals_newvars'!$L3</f>
        <v>0</v>
      </c>
      <c r="CR3">
        <f>'2012_totals_newvars'!E3/'2012_totals_newvars'!$L3</f>
        <v>0</v>
      </c>
      <c r="CS3">
        <f>'2013_totals_newvars'!E3/'2013_totals_newvars'!$L3</f>
        <v>0</v>
      </c>
      <c r="CT3">
        <f>'1998_totals_newvars'!G3/'1998_totals_newvars'!$L3</f>
        <v>0</v>
      </c>
      <c r="CU3">
        <f>'1999_totals_newvars'!G3/'1999_totals_newvars'!$L3</f>
        <v>0</v>
      </c>
      <c r="CV3">
        <f>'2000_totals_newvars'!G3/'2000_totals_newvars'!$L3</f>
        <v>2.4707127791751709E-3</v>
      </c>
      <c r="CW3">
        <f>'2001_totals_newvars'!G3/'2001_totals_newvars'!$L3</f>
        <v>3.3535275065896776E-3</v>
      </c>
      <c r="CX3">
        <f>'2002_totals_newvars'!G3/'2002_totals_newvars'!$L3</f>
        <v>6.5305131216037713E-3</v>
      </c>
      <c r="CY3">
        <f>'2003_totals_newvars'!G3/'2003_totals_newvars'!$L3</f>
        <v>2.1859383421002285E-2</v>
      </c>
      <c r="CZ3">
        <f>'2004_totals_newvars'!G3/'2004_totals_newvars'!$L3</f>
        <v>1.0229833806400079E-2</v>
      </c>
      <c r="DA3">
        <f>'2005_totals_newvars'!G3/'2005_totals_newvars'!$L3</f>
        <v>1.0425929878085357E-2</v>
      </c>
      <c r="DB3">
        <f>'2006_totals_newvars'!G3/'2006_totals_newvars'!$L3</f>
        <v>1.1828532531167325E-2</v>
      </c>
      <c r="DC3">
        <f>'2007_totals_newvars'!G3/'2007_totals_newvars'!$L3</f>
        <v>1.1297232200924269E-2</v>
      </c>
      <c r="DD3">
        <f>'2008_totals_newvars'!G3/'2008_totals_newvars'!$L3</f>
        <v>1.0757370508214466E-2</v>
      </c>
      <c r="DE3">
        <f>'2009_totals_newvars'!G3/'2009_totals_newvars'!$L3</f>
        <v>7.559087336763989E-3</v>
      </c>
      <c r="DF3">
        <f>'2010_totals_newvars'!G3/'2010_totals_newvars'!$L3</f>
        <v>4.1682443650162904E-3</v>
      </c>
      <c r="DG3">
        <f>'2011_totals_newvars'!G3/'2011_totals_newvars'!$L3</f>
        <v>4.6465419253354503E-3</v>
      </c>
      <c r="DH3">
        <f>'2012_totals_newvars'!G3/'2012_totals_newvars'!$L3</f>
        <v>5.6764663976791496E-4</v>
      </c>
      <c r="DI3">
        <f>'2013_totals_newvars'!G3/'2013_totals_newvars'!$L3</f>
        <v>2.2226011366738636E-5</v>
      </c>
      <c r="DJ3">
        <f>'1998_totals_newvars'!K3/'1998_totals_newvars'!$L3</f>
        <v>3.0428222813833231E-2</v>
      </c>
      <c r="DK3">
        <f>'1999_totals_newvars'!K3/'1999_totals_newvars'!$L3</f>
        <v>4.4500414309502946E-2</v>
      </c>
      <c r="DL3">
        <f>'2000_totals_newvars'!K3/'2000_totals_newvars'!$L3</f>
        <v>5.7687723859765151E-2</v>
      </c>
      <c r="DM3">
        <f>'2001_totals_newvars'!K3/'2001_totals_newvars'!$L3</f>
        <v>4.5572161800740515E-2</v>
      </c>
      <c r="DN3">
        <f>'2002_totals_newvars'!K3/'2002_totals_newvars'!$L3</f>
        <v>4.0646965648463491E-2</v>
      </c>
      <c r="DO3">
        <f>'2003_totals_newvars'!K3/'2003_totals_newvars'!$L3</f>
        <v>3.7970770175208432E-2</v>
      </c>
      <c r="DP3">
        <f>'2004_totals_newvars'!K3/'2004_totals_newvars'!$L3</f>
        <v>3.6796942245590596E-2</v>
      </c>
      <c r="DQ3">
        <f>'2005_totals_newvars'!K3/'2005_totals_newvars'!$L3</f>
        <v>3.3505089066362105E-2</v>
      </c>
      <c r="DR3">
        <f>'2006_totals_newvars'!K3/'2006_totals_newvars'!$L3</f>
        <v>4.7510150051075152E-2</v>
      </c>
      <c r="DS3">
        <f>'2007_totals_newvars'!K3/'2007_totals_newvars'!$L3</f>
        <v>5.5011265821846796E-2</v>
      </c>
      <c r="DT3">
        <f>'2008_totals_newvars'!K3/'2008_totals_newvars'!$L3</f>
        <v>6.399723491790027E-2</v>
      </c>
      <c r="DU3">
        <f>'2009_totals_newvars'!K3/'2009_totals_newvars'!$L3</f>
        <v>5.9026690901630076E-2</v>
      </c>
      <c r="DV3">
        <f>'2010_totals_newvars'!K3/'2010_totals_newvars'!$L3</f>
        <v>6.806334207153053E-2</v>
      </c>
      <c r="DW3">
        <f>'2011_totals_newvars'!K3/'2011_totals_newvars'!$L3</f>
        <v>6.1318019742547358E-2</v>
      </c>
      <c r="DX3">
        <f>'2012_totals_newvars'!K3/'2012_totals_newvars'!$L3</f>
        <v>5.2935440960761179E-2</v>
      </c>
      <c r="DY3">
        <f>'2013_totals_newvars'!K3/'2013_totals_newvars'!$L3</f>
        <v>5.5835966073310622E-2</v>
      </c>
      <c r="DZ3">
        <f>'1998_totals_newvars'!F3/'1998_totals_newvars'!$L3</f>
        <v>0</v>
      </c>
      <c r="EA3">
        <f>'1999_totals_newvars'!F3/'1999_totals_newvars'!$L3</f>
        <v>0</v>
      </c>
      <c r="EB3">
        <f>'2000_totals_newvars'!F3/'2000_totals_newvars'!$L3</f>
        <v>0</v>
      </c>
      <c r="EC3">
        <f>'2001_totals_newvars'!F3/'2001_totals_newvars'!$L3</f>
        <v>0</v>
      </c>
      <c r="ED3">
        <f>'2002_totals_newvars'!F3/'2002_totals_newvars'!$L3</f>
        <v>0</v>
      </c>
      <c r="EE3">
        <f>'2003_totals_newvars'!F3/'2003_totals_newvars'!$L3</f>
        <v>0</v>
      </c>
      <c r="EF3">
        <f>'2004_totals_newvars'!F3/'2004_totals_newvars'!$L3</f>
        <v>0</v>
      </c>
      <c r="EG3">
        <f>'2005_totals_newvars'!F3/'2005_totals_newvars'!$L3</f>
        <v>0</v>
      </c>
      <c r="EH3">
        <f>'2006_totals_newvars'!F3/'2006_totals_newvars'!$L3</f>
        <v>0</v>
      </c>
      <c r="EI3">
        <f>'2007_totals_newvars'!F3/'2007_totals_newvars'!$L3</f>
        <v>0</v>
      </c>
      <c r="EJ3">
        <f>'2008_totals_newvars'!F3/'2008_totals_newvars'!$L3</f>
        <v>0</v>
      </c>
      <c r="EK3">
        <f>'2009_totals_newvars'!F3/'2009_totals_newvars'!$L3</f>
        <v>0</v>
      </c>
      <c r="EL3">
        <f>'2010_totals_newvars'!F3/'2010_totals_newvars'!$L3</f>
        <v>0</v>
      </c>
      <c r="EM3">
        <f>'2011_totals_newvars'!F3/'2011_totals_newvars'!$L3</f>
        <v>0</v>
      </c>
      <c r="EN3">
        <f>'2012_totals_newvars'!F3/'2012_totals_newvars'!$L3</f>
        <v>0</v>
      </c>
      <c r="EO3">
        <f>'2013_totals_newvars'!F3/'2013_totals_newvars'!$L3</f>
        <v>0</v>
      </c>
      <c r="EP3">
        <f>'1998_totals_newvars'!D3/'1998_totals_newvars'!$L3</f>
        <v>0.10710340868280119</v>
      </c>
      <c r="EQ3">
        <f>'1999_totals_newvars'!D3/'1999_totals_newvars'!$L3</f>
        <v>8.2174417607080483E-2</v>
      </c>
      <c r="ER3">
        <f>'2000_totals_newvars'!D3/'2000_totals_newvars'!$L3</f>
        <v>9.8361466671459494E-2</v>
      </c>
      <c r="ES3">
        <f>'2001_totals_newvars'!D3/'2001_totals_newvars'!$L3</f>
        <v>0.1138620051944438</v>
      </c>
      <c r="ET3">
        <f>'2002_totals_newvars'!D3/'2002_totals_newvars'!$L3</f>
        <v>0.13339144524631072</v>
      </c>
      <c r="EU3">
        <f>'2003_totals_newvars'!D3/'2003_totals_newvars'!$L3</f>
        <v>0.12959076567168987</v>
      </c>
      <c r="EV3">
        <f>'2004_totals_newvars'!D3/'2004_totals_newvars'!$L3</f>
        <v>0.13336549175817355</v>
      </c>
      <c r="EW3">
        <f>'2005_totals_newvars'!D3/'2005_totals_newvars'!$L3</f>
        <v>0.13522027077775406</v>
      </c>
      <c r="EX3">
        <f>'2006_totals_newvars'!D3/'2006_totals_newvars'!$L3</f>
        <v>0.13121418133018201</v>
      </c>
      <c r="EY3">
        <f>'2007_totals_newvars'!D3/'2007_totals_newvars'!$L3</f>
        <v>0.13925907785391733</v>
      </c>
      <c r="EZ3">
        <f>'2008_totals_newvars'!D3/'2008_totals_newvars'!$L3</f>
        <v>0.1129387940609512</v>
      </c>
      <c r="FA3">
        <f>'2009_totals_newvars'!D3/'2009_totals_newvars'!$L3</f>
        <v>0.12656236747417729</v>
      </c>
      <c r="FB3">
        <f>'2010_totals_newvars'!D3/'2010_totals_newvars'!$L3</f>
        <v>0.14723958838914439</v>
      </c>
      <c r="FC3">
        <f>'2011_totals_newvars'!D3/'2011_totals_newvars'!$L3</f>
        <v>0.16171903292747625</v>
      </c>
      <c r="FD3">
        <f>'2012_totals_newvars'!D3/'2012_totals_newvars'!$L3</f>
        <v>0.14232078095939088</v>
      </c>
      <c r="FE3">
        <f>'2013_totals_newvars'!D3/'2013_totals_newvars'!$L3</f>
        <v>0.14726538183732718</v>
      </c>
    </row>
    <row r="4" spans="1:161" x14ac:dyDescent="0.2">
      <c r="A4" t="str">
        <f>'1997_totals_newvars'!A4</f>
        <v>ARIZONA</v>
      </c>
      <c r="B4">
        <f>'1998_totals_newvars'!J4/'1998_totals_newvars'!$L4</f>
        <v>0.12097848504530878</v>
      </c>
      <c r="C4">
        <f>'1999_totals_newvars'!J4/'1999_totals_newvars'!$L4</f>
        <v>0.10896097366580611</v>
      </c>
      <c r="D4">
        <f>'2000_totals_newvars'!J4/'2000_totals_newvars'!$L4</f>
        <v>0.13071926588567911</v>
      </c>
      <c r="E4">
        <f>'2001_totals_newvars'!J4/'2001_totals_newvars'!$L4</f>
        <v>7.1438516486523121E-2</v>
      </c>
      <c r="F4">
        <f>'2002_totals_newvars'!J4/'2002_totals_newvars'!$L4</f>
        <v>0.10371405391085045</v>
      </c>
      <c r="G4">
        <f>'2003_totals_newvars'!J4/'2003_totals_newvars'!$L4</f>
        <v>9.5711436395450808E-2</v>
      </c>
      <c r="H4">
        <f>'2004_totals_newvars'!J4/'2004_totals_newvars'!$L4</f>
        <v>9.7462017490884026E-2</v>
      </c>
      <c r="I4">
        <f>'2005_totals_newvars'!J4/'2005_totals_newvars'!$L4</f>
        <v>0.11966310528306423</v>
      </c>
      <c r="J4">
        <f>'2006_totals_newvars'!J4/'2006_totals_newvars'!$L4</f>
        <v>0.10329906719175659</v>
      </c>
      <c r="K4">
        <f>'2007_totals_newvars'!J4/'2007_totals_newvars'!$L4</f>
        <v>9.6739740751719552E-2</v>
      </c>
      <c r="L4">
        <f>'2008_totals_newvars'!J4/'2008_totals_newvars'!$L4</f>
        <v>0.12273174222966783</v>
      </c>
      <c r="M4">
        <f>'2009_totals_newvars'!J4/'2009_totals_newvars'!$L4</f>
        <v>0.10653061185616049</v>
      </c>
      <c r="N4">
        <f>'2010_totals_newvars'!J4/'2010_totals_newvars'!$L4</f>
        <v>0.128385465289064</v>
      </c>
      <c r="O4">
        <f>'2011_totals_newvars'!J4/'2011_totals_newvars'!$L4</f>
        <v>0.11974008861399564</v>
      </c>
      <c r="P4">
        <f>'2012_totals_newvars'!J4/'2012_totals_newvars'!$L4</f>
        <v>0.11320181606789294</v>
      </c>
      <c r="Q4">
        <f>'2013_totals_newvars'!J4/'2013_totals_newvars'!$L4</f>
        <v>0.11711465721075079</v>
      </c>
      <c r="R4">
        <f>'1998_totals_newvars'!B4/'1998_totals_newvars'!$L4</f>
        <v>0.51966279050828557</v>
      </c>
      <c r="S4">
        <f>'1999_totals_newvars'!B4/'1999_totals_newvars'!$L4</f>
        <v>0.35641992535825323</v>
      </c>
      <c r="T4">
        <f>'2000_totals_newvars'!B4/'2000_totals_newvars'!$L4</f>
        <v>0.31739094690721242</v>
      </c>
      <c r="U4">
        <f>'2001_totals_newvars'!B4/'2001_totals_newvars'!$L4</f>
        <v>0.30644459174882915</v>
      </c>
      <c r="V4">
        <f>'2002_totals_newvars'!B4/'2002_totals_newvars'!$L4</f>
        <v>0.3900495556383865</v>
      </c>
      <c r="W4">
        <f>'2003_totals_newvars'!B4/'2003_totals_newvars'!$L4</f>
        <v>0.48121029244025298</v>
      </c>
      <c r="X4">
        <f>'2004_totals_newvars'!B4/'2004_totals_newvars'!$L4</f>
        <v>0.55700202550716738</v>
      </c>
      <c r="Y4">
        <f>'2005_totals_newvars'!B4/'2005_totals_newvars'!$L4</f>
        <v>0.49768002241949366</v>
      </c>
      <c r="Z4">
        <f>'2006_totals_newvars'!B4/'2006_totals_newvars'!$L4</f>
        <v>0.41315191753987468</v>
      </c>
      <c r="AA4">
        <f>'2007_totals_newvars'!B4/'2007_totals_newvars'!$L4</f>
        <v>0.37823601432809228</v>
      </c>
      <c r="AB4">
        <f>'2008_totals_newvars'!B4/'2008_totals_newvars'!$L4</f>
        <v>0.32805463788786726</v>
      </c>
      <c r="AC4">
        <f>'2009_totals_newvars'!B4/'2009_totals_newvars'!$L4</f>
        <v>0.33694348581716099</v>
      </c>
      <c r="AD4">
        <f>'2010_totals_newvars'!B4/'2010_totals_newvars'!$L4</f>
        <v>0.28162317795883646</v>
      </c>
      <c r="AE4">
        <f>'2011_totals_newvars'!B4/'2011_totals_newvars'!$L4</f>
        <v>0.23001050267247286</v>
      </c>
      <c r="AF4">
        <f>'2012_totals_newvars'!B4/'2012_totals_newvars'!$L4</f>
        <v>0.142499387113035</v>
      </c>
      <c r="AG4">
        <f>'2013_totals_newvars'!B4/'2013_totals_newvars'!$L4</f>
        <v>-5.7506515746286714E-2</v>
      </c>
      <c r="AH4">
        <f>'1998_totals_newvars'!C4/'1998_totals_newvars'!$L4</f>
        <v>3.8180116925593928E-2</v>
      </c>
      <c r="AI4">
        <f>'1999_totals_newvars'!C4/'1999_totals_newvars'!$L4</f>
        <v>0.19497071249183373</v>
      </c>
      <c r="AJ4">
        <f>'2000_totals_newvars'!C4/'2000_totals_newvars'!$L4</f>
        <v>0.26320657363243327</v>
      </c>
      <c r="AK4">
        <f>'2001_totals_newvars'!C4/'2001_totals_newvars'!$L4</f>
        <v>0.15919104263136249</v>
      </c>
      <c r="AL4">
        <f>'2002_totals_newvars'!C4/'2002_totals_newvars'!$L4</f>
        <v>0.16532311066276884</v>
      </c>
      <c r="AM4">
        <f>'2003_totals_newvars'!C4/'2003_totals_newvars'!$L4</f>
        <v>0.11622368246452633</v>
      </c>
      <c r="AN4">
        <f>'2004_totals_newvars'!C4/'2004_totals_newvars'!$L4</f>
        <v>3.209520959775701E-2</v>
      </c>
      <c r="AO4">
        <f>'2005_totals_newvars'!C4/'2005_totals_newvars'!$L4</f>
        <v>3.0855028992164427E-2</v>
      </c>
      <c r="AP4">
        <f>'2006_totals_newvars'!C4/'2006_totals_newvars'!$L4</f>
        <v>9.9959412856886518E-2</v>
      </c>
      <c r="AQ4">
        <f>'2007_totals_newvars'!C4/'2007_totals_newvars'!$L4</f>
        <v>0.18416004472008593</v>
      </c>
      <c r="AR4">
        <f>'2008_totals_newvars'!C4/'2008_totals_newvars'!$L4</f>
        <v>0.11936359291072254</v>
      </c>
      <c r="AS4">
        <f>'2009_totals_newvars'!C4/'2009_totals_newvars'!$L4</f>
        <v>0.1397000734256795</v>
      </c>
      <c r="AT4">
        <f>'2010_totals_newvars'!C4/'2010_totals_newvars'!$L4</f>
        <v>3.6121777451225669E-2</v>
      </c>
      <c r="AU4">
        <f>'2011_totals_newvars'!C4/'2011_totals_newvars'!$L4</f>
        <v>6.9583838531381045E-2</v>
      </c>
      <c r="AV4">
        <f>'2012_totals_newvars'!C4/'2012_totals_newvars'!$L4</f>
        <v>-3.2357853031745351E-3</v>
      </c>
      <c r="AW4">
        <f>'2013_totals_newvars'!C4/'2013_totals_newvars'!$L4</f>
        <v>2.6677305253726698E-2</v>
      </c>
      <c r="AX4">
        <f>'1998_totals_newvars'!I4/'1998_totals_newvars'!$L4</f>
        <v>0.20081661751765018</v>
      </c>
      <c r="AY4">
        <f>'1999_totals_newvars'!I4/'1999_totals_newvars'!$L4</f>
        <v>0.164649990091114</v>
      </c>
      <c r="AZ4">
        <f>'2000_totals_newvars'!I4/'2000_totals_newvars'!$L4</f>
        <v>7.7995482085575371E-2</v>
      </c>
      <c r="BA4">
        <f>'2001_totals_newvars'!I4/'2001_totals_newvars'!$L4</f>
        <v>0.11685988703318721</v>
      </c>
      <c r="BB4">
        <f>'2002_totals_newvars'!I4/'2002_totals_newvars'!$L4</f>
        <v>0.11468902730621607</v>
      </c>
      <c r="BC4">
        <f>'2003_totals_newvars'!I4/'2003_totals_newvars'!$L4</f>
        <v>9.9970213168848354E-2</v>
      </c>
      <c r="BD4">
        <f>'2004_totals_newvars'!I4/'2004_totals_newvars'!$L4</f>
        <v>0.10916466566295577</v>
      </c>
      <c r="BE4">
        <f>'2005_totals_newvars'!I4/'2005_totals_newvars'!$L4</f>
        <v>0.10554291784098416</v>
      </c>
      <c r="BF4">
        <f>'2006_totals_newvars'!I4/'2006_totals_newvars'!$L4</f>
        <v>0.12040280652902131</v>
      </c>
      <c r="BG4">
        <f>'2007_totals_newvars'!I4/'2007_totals_newvars'!$L4</f>
        <v>0.10862942177352898</v>
      </c>
      <c r="BH4">
        <f>'2008_totals_newvars'!I4/'2008_totals_newvars'!$L4</f>
        <v>0.16391588355370409</v>
      </c>
      <c r="BI4">
        <f>'2009_totals_newvars'!I4/'2009_totals_newvars'!$L4</f>
        <v>0.19724304852324565</v>
      </c>
      <c r="BJ4">
        <f>'2010_totals_newvars'!I4/'2010_totals_newvars'!$L4</f>
        <v>0.27409881009884868</v>
      </c>
      <c r="BK4">
        <f>'2011_totals_newvars'!I4/'2011_totals_newvars'!$L4</f>
        <v>0.36977937601078681</v>
      </c>
      <c r="BL4">
        <f>'2012_totals_newvars'!I4/'2012_totals_newvars'!$L4</f>
        <v>0.55089775852621015</v>
      </c>
      <c r="BM4">
        <f>'2013_totals_newvars'!I4/'2013_totals_newvars'!$L4</f>
        <v>0.71990655577117868</v>
      </c>
      <c r="BN4">
        <f>'1998_totals_newvars'!H4/'1998_totals_newvars'!$L4</f>
        <v>0</v>
      </c>
      <c r="BO4">
        <f>'1999_totals_newvars'!H4/'1999_totals_newvars'!$L4</f>
        <v>0</v>
      </c>
      <c r="BP4">
        <f>'2000_totals_newvars'!H4/'2000_totals_newvars'!$L4</f>
        <v>4.2678045595092549E-3</v>
      </c>
      <c r="BQ4">
        <f>'2001_totals_newvars'!H4/'2001_totals_newvars'!$L4</f>
        <v>9.4505158383885995E-3</v>
      </c>
      <c r="BR4">
        <f>'2002_totals_newvars'!H4/'2002_totals_newvars'!$L4</f>
        <v>3.0028109376309314E-5</v>
      </c>
      <c r="BS4">
        <f>'2003_totals_newvars'!H4/'2003_totals_newvars'!$L4</f>
        <v>1.1410944831923328E-3</v>
      </c>
      <c r="BT4">
        <f>'2004_totals_newvars'!H4/'2004_totals_newvars'!$L4</f>
        <v>1.1851780804340716E-3</v>
      </c>
      <c r="BU4">
        <f>'2005_totals_newvars'!H4/'2005_totals_newvars'!$L4</f>
        <v>6.9863484140270874E-5</v>
      </c>
      <c r="BV4">
        <f>'2006_totals_newvars'!H4/'2006_totals_newvars'!$L4</f>
        <v>5.2429604758400038E-7</v>
      </c>
      <c r="BW4">
        <f>'2007_totals_newvars'!H4/'2007_totals_newvars'!$L4</f>
        <v>3.2096001354099978E-3</v>
      </c>
      <c r="BX4">
        <f>'2008_totals_newvars'!H4/'2008_totals_newvars'!$L4</f>
        <v>2.7349430554985637E-3</v>
      </c>
      <c r="BY4">
        <f>'2009_totals_newvars'!H4/'2009_totals_newvars'!$L4</f>
        <v>1.0388926546944901E-3</v>
      </c>
      <c r="BZ4">
        <f>'2010_totals_newvars'!H4/'2010_totals_newvars'!$L4</f>
        <v>0</v>
      </c>
      <c r="CA4">
        <f>'2011_totals_newvars'!H4/'2011_totals_newvars'!$L4</f>
        <v>0</v>
      </c>
      <c r="CB4">
        <f>'2012_totals_newvars'!H4/'2012_totals_newvars'!$L4</f>
        <v>0</v>
      </c>
      <c r="CC4">
        <f>'2013_totals_newvars'!H4/'2013_totals_newvars'!$L4</f>
        <v>0</v>
      </c>
      <c r="CD4">
        <f>'1998_totals_newvars'!E4/'1998_totals_newvars'!$L4</f>
        <v>0</v>
      </c>
      <c r="CE4">
        <f>'1999_totals_newvars'!E4/'1999_totals_newvars'!$L4</f>
        <v>0</v>
      </c>
      <c r="CF4">
        <f>'2000_totals_newvars'!E4/'2000_totals_newvars'!$L4</f>
        <v>1.9130710608793528E-2</v>
      </c>
      <c r="CG4">
        <f>'2001_totals_newvars'!E4/'2001_totals_newvars'!$L4</f>
        <v>9.9428072621241453E-2</v>
      </c>
      <c r="CH4">
        <f>'2002_totals_newvars'!E4/'2002_totals_newvars'!$L4</f>
        <v>7.0813561997516483E-2</v>
      </c>
      <c r="CI4">
        <f>'2003_totals_newvars'!E4/'2003_totals_newvars'!$L4</f>
        <v>7.6131360712932791E-2</v>
      </c>
      <c r="CJ4">
        <f>'2004_totals_newvars'!E4/'2004_totals_newvars'!$L4</f>
        <v>8.2586017584905996E-2</v>
      </c>
      <c r="CK4">
        <f>'2005_totals_newvars'!E4/'2005_totals_newvars'!$L4</f>
        <v>0.10613340885927307</v>
      </c>
      <c r="CL4">
        <f>'2006_totals_newvars'!E4/'2006_totals_newvars'!$L4</f>
        <v>0.12070945643974877</v>
      </c>
      <c r="CM4">
        <f>'2007_totals_newvars'!E4/'2007_totals_newvars'!$L4</f>
        <v>0.1268783669557916</v>
      </c>
      <c r="CN4">
        <f>'2008_totals_newvars'!E4/'2008_totals_newvars'!$L4</f>
        <v>0.15421767063467179</v>
      </c>
      <c r="CO4">
        <f>'2009_totals_newvars'!E4/'2009_totals_newvars'!$L4</f>
        <v>0.12360727051715616</v>
      </c>
      <c r="CP4">
        <f>'2010_totals_newvars'!E4/'2010_totals_newvars'!$L4</f>
        <v>9.9124144203185383E-2</v>
      </c>
      <c r="CQ4">
        <f>'2011_totals_newvars'!E4/'2011_totals_newvars'!$L4</f>
        <v>3.6644728970808782E-2</v>
      </c>
      <c r="CR4">
        <f>'2012_totals_newvars'!E4/'2012_totals_newvars'!$L4</f>
        <v>2.2469622435119619E-2</v>
      </c>
      <c r="CS4">
        <f>'2013_totals_newvars'!E4/'2013_totals_newvars'!$L4</f>
        <v>3.6691202645117431E-2</v>
      </c>
      <c r="CT4">
        <f>'1998_totals_newvars'!G4/'1998_totals_newvars'!$L4</f>
        <v>0</v>
      </c>
      <c r="CU4">
        <f>'1999_totals_newvars'!G4/'1999_totals_newvars'!$L4</f>
        <v>0</v>
      </c>
      <c r="CV4">
        <f>'2000_totals_newvars'!G4/'2000_totals_newvars'!$L4</f>
        <v>0</v>
      </c>
      <c r="CW4">
        <f>'2001_totals_newvars'!G4/'2001_totals_newvars'!$L4</f>
        <v>0</v>
      </c>
      <c r="CX4">
        <f>'2002_totals_newvars'!G4/'2002_totals_newvars'!$L4</f>
        <v>0</v>
      </c>
      <c r="CY4">
        <f>'2003_totals_newvars'!G4/'2003_totals_newvars'!$L4</f>
        <v>0</v>
      </c>
      <c r="CZ4">
        <f>'2004_totals_newvars'!G4/'2004_totals_newvars'!$L4</f>
        <v>0</v>
      </c>
      <c r="DA4">
        <f>'2005_totals_newvars'!G4/'2005_totals_newvars'!$L4</f>
        <v>0</v>
      </c>
      <c r="DB4">
        <f>'2006_totals_newvars'!G4/'2006_totals_newvars'!$L4</f>
        <v>7.9703364625892722E-3</v>
      </c>
      <c r="DC4">
        <f>'2007_totals_newvars'!G4/'2007_totals_newvars'!$L4</f>
        <v>1.6183411250276811E-3</v>
      </c>
      <c r="DD4">
        <f>'2008_totals_newvars'!G4/'2008_totals_newvars'!$L4</f>
        <v>5.8331014978805018E-3</v>
      </c>
      <c r="DE4">
        <f>'2009_totals_newvars'!G4/'2009_totals_newvars'!$L4</f>
        <v>7.5309076151003759E-3</v>
      </c>
      <c r="DF4">
        <f>'2010_totals_newvars'!G4/'2010_totals_newvars'!$L4</f>
        <v>9.3272960355081008E-2</v>
      </c>
      <c r="DG4">
        <f>'2011_totals_newvars'!G4/'2011_totals_newvars'!$L4</f>
        <v>9.6003148663133295E-2</v>
      </c>
      <c r="DH4">
        <f>'2012_totals_newvars'!G4/'2012_totals_newvars'!$L4</f>
        <v>8.2716692239025544E-2</v>
      </c>
      <c r="DI4">
        <f>'2013_totals_newvars'!G4/'2013_totals_newvars'!$L4</f>
        <v>8.0573263283587826E-2</v>
      </c>
      <c r="DJ4">
        <f>'1998_totals_newvars'!K4/'1998_totals_newvars'!$L4</f>
        <v>8.6155260152368296E-2</v>
      </c>
      <c r="DK4">
        <f>'1999_totals_newvars'!K4/'1999_totals_newvars'!$L4</f>
        <v>0.10680133567350379</v>
      </c>
      <c r="DL4">
        <f>'2000_totals_newvars'!K4/'2000_totals_newvars'!$L4</f>
        <v>7.6454002444291097E-2</v>
      </c>
      <c r="DM4">
        <f>'2001_totals_newvars'!K4/'2001_totals_newvars'!$L4</f>
        <v>7.8232436867106181E-2</v>
      </c>
      <c r="DN4">
        <f>'2002_totals_newvars'!K4/'2002_totals_newvars'!$L4</f>
        <v>6.8734633926597191E-2</v>
      </c>
      <c r="DO4">
        <f>'2003_totals_newvars'!K4/'2003_totals_newvars'!$L4</f>
        <v>6.238260693833643E-2</v>
      </c>
      <c r="DP4">
        <f>'2004_totals_newvars'!K4/'2004_totals_newvars'!$L4</f>
        <v>6.9012079291537173E-2</v>
      </c>
      <c r="DQ4">
        <f>'2005_totals_newvars'!K4/'2005_totals_newvars'!$L4</f>
        <v>7.1652623608884178E-2</v>
      </c>
      <c r="DR4">
        <f>'2006_totals_newvars'!K4/'2006_totals_newvars'!$L4</f>
        <v>6.8137553515560487E-2</v>
      </c>
      <c r="DS4">
        <f>'2007_totals_newvars'!K4/'2007_totals_newvars'!$L4</f>
        <v>6.5032316120824732E-2</v>
      </c>
      <c r="DT4">
        <f>'2008_totals_newvars'!K4/'2008_totals_newvars'!$L4</f>
        <v>6.0700722060108708E-2</v>
      </c>
      <c r="DU4">
        <f>'2009_totals_newvars'!K4/'2009_totals_newvars'!$L4</f>
        <v>5.4740818487163348E-2</v>
      </c>
      <c r="DV4">
        <f>'2010_totals_newvars'!K4/'2010_totals_newvars'!$L4</f>
        <v>6.0157597120004534E-2</v>
      </c>
      <c r="DW4">
        <f>'2011_totals_newvars'!K4/'2011_totals_newvars'!$L4</f>
        <v>5.681070293567219E-2</v>
      </c>
      <c r="DX4">
        <f>'2012_totals_newvars'!K4/'2012_totals_newvars'!$L4</f>
        <v>5.7859692186991468E-2</v>
      </c>
      <c r="DY4">
        <f>'2013_totals_newvars'!K4/'2013_totals_newvars'!$L4</f>
        <v>5.2745959223186506E-2</v>
      </c>
      <c r="DZ4">
        <f>'1998_totals_newvars'!F4/'1998_totals_newvars'!$L4</f>
        <v>0</v>
      </c>
      <c r="EA4">
        <f>'1999_totals_newvars'!F4/'1999_totals_newvars'!$L4</f>
        <v>0</v>
      </c>
      <c r="EB4">
        <f>'2000_totals_newvars'!F4/'2000_totals_newvars'!$L4</f>
        <v>0</v>
      </c>
      <c r="EC4">
        <f>'2001_totals_newvars'!F4/'2001_totals_newvars'!$L4</f>
        <v>0</v>
      </c>
      <c r="ED4">
        <f>'2002_totals_newvars'!F4/'2002_totals_newvars'!$L4</f>
        <v>0</v>
      </c>
      <c r="EE4">
        <f>'2003_totals_newvars'!F4/'2003_totals_newvars'!$L4</f>
        <v>0</v>
      </c>
      <c r="EF4">
        <f>'2004_totals_newvars'!F4/'2004_totals_newvars'!$L4</f>
        <v>0</v>
      </c>
      <c r="EG4">
        <f>'2005_totals_newvars'!F4/'2005_totals_newvars'!$L4</f>
        <v>0</v>
      </c>
      <c r="EH4">
        <f>'2006_totals_newvars'!F4/'2006_totals_newvars'!$L4</f>
        <v>0</v>
      </c>
      <c r="EI4">
        <f>'2007_totals_newvars'!F4/'2007_totals_newvars'!$L4</f>
        <v>0</v>
      </c>
      <c r="EJ4">
        <f>'2008_totals_newvars'!F4/'2008_totals_newvars'!$L4</f>
        <v>0</v>
      </c>
      <c r="EK4">
        <f>'2009_totals_newvars'!F4/'2009_totals_newvars'!$L4</f>
        <v>0</v>
      </c>
      <c r="EL4">
        <f>'2010_totals_newvars'!F4/'2010_totals_newvars'!$L4</f>
        <v>0</v>
      </c>
      <c r="EM4">
        <f>'2011_totals_newvars'!F4/'2011_totals_newvars'!$L4</f>
        <v>0</v>
      </c>
      <c r="EN4">
        <f>'2012_totals_newvars'!F4/'2012_totals_newvars'!$L4</f>
        <v>0</v>
      </c>
      <c r="EO4">
        <f>'2013_totals_newvars'!F4/'2013_totals_newvars'!$L4</f>
        <v>0</v>
      </c>
      <c r="EP4">
        <f>'1998_totals_newvars'!D4/'1998_totals_newvars'!$L4</f>
        <v>3.4206729850793295E-2</v>
      </c>
      <c r="EQ4">
        <f>'1999_totals_newvars'!D4/'1999_totals_newvars'!$L4</f>
        <v>6.8197062719489152E-2</v>
      </c>
      <c r="ER4">
        <f>'2000_totals_newvars'!D4/'2000_totals_newvars'!$L4</f>
        <v>0.11083521387650591</v>
      </c>
      <c r="ES4">
        <f>'2001_totals_newvars'!D4/'2001_totals_newvars'!$L4</f>
        <v>0.15895493677336181</v>
      </c>
      <c r="ET4">
        <f>'2002_totals_newvars'!D4/'2002_totals_newvars'!$L4</f>
        <v>8.6646028448288157E-2</v>
      </c>
      <c r="EU4">
        <f>'2003_totals_newvars'!D4/'2003_totals_newvars'!$L4</f>
        <v>6.7229313396459989E-2</v>
      </c>
      <c r="EV4">
        <f>'2004_totals_newvars'!D4/'2004_totals_newvars'!$L4</f>
        <v>5.149280678435858E-2</v>
      </c>
      <c r="EW4">
        <f>'2005_totals_newvars'!D4/'2005_totals_newvars'!$L4</f>
        <v>6.8403029511996005E-2</v>
      </c>
      <c r="EX4">
        <f>'2006_totals_newvars'!D4/'2006_totals_newvars'!$L4</f>
        <v>6.6368925168514781E-2</v>
      </c>
      <c r="EY4">
        <f>'2007_totals_newvars'!D4/'2007_totals_newvars'!$L4</f>
        <v>3.5496154089519234E-2</v>
      </c>
      <c r="EZ4">
        <f>'2008_totals_newvars'!D4/'2008_totals_newvars'!$L4</f>
        <v>4.244770616987871E-2</v>
      </c>
      <c r="FA4">
        <f>'2009_totals_newvars'!D4/'2009_totals_newvars'!$L4</f>
        <v>3.2664891103638981E-2</v>
      </c>
      <c r="FB4">
        <f>'2010_totals_newvars'!D4/'2010_totals_newvars'!$L4</f>
        <v>2.7216067523754273E-2</v>
      </c>
      <c r="FC4">
        <f>'2011_totals_newvars'!D4/'2011_totals_newvars'!$L4</f>
        <v>2.142761360174935E-2</v>
      </c>
      <c r="FD4">
        <f>'2012_totals_newvars'!D4/'2012_totals_newvars'!$L4</f>
        <v>3.3590816734899789E-2</v>
      </c>
      <c r="FE4">
        <f>'2013_totals_newvars'!D4/'2013_totals_newvars'!$L4</f>
        <v>2.379757235873874E-2</v>
      </c>
    </row>
    <row r="5" spans="1:161" x14ac:dyDescent="0.2">
      <c r="A5" t="str">
        <f>'1997_totals_newvars'!A5</f>
        <v>ARKANSAS</v>
      </c>
      <c r="B5">
        <f>'1998_totals_newvars'!J5/'1998_totals_newvars'!$L5</f>
        <v>0.11815373124183037</v>
      </c>
      <c r="C5">
        <f>'1999_totals_newvars'!J5/'1999_totals_newvars'!$L5</f>
        <v>5.6531123942673255E-2</v>
      </c>
      <c r="D5">
        <f>'2000_totals_newvars'!J5/'2000_totals_newvars'!$L5</f>
        <v>0.13859443824072082</v>
      </c>
      <c r="E5">
        <f>'2001_totals_newvars'!J5/'2001_totals_newvars'!$L5</f>
        <v>0.13841651909026809</v>
      </c>
      <c r="F5">
        <f>'2002_totals_newvars'!J5/'2002_totals_newvars'!$L5</f>
        <v>0.1969116372510552</v>
      </c>
      <c r="G5">
        <f>'2003_totals_newvars'!J5/'2003_totals_newvars'!$L5</f>
        <v>0.1255026358472941</v>
      </c>
      <c r="H5">
        <f>'2004_totals_newvars'!J5/'2004_totals_newvars'!$L5</f>
        <v>9.9396405040636154E-2</v>
      </c>
      <c r="I5">
        <f>'2005_totals_newvars'!J5/'2005_totals_newvars'!$L5</f>
        <v>0.10117865657746197</v>
      </c>
      <c r="J5">
        <f>'2006_totals_newvars'!J5/'2006_totals_newvars'!$L5</f>
        <v>0.13262536589970889</v>
      </c>
      <c r="K5">
        <f>'2007_totals_newvars'!J5/'2007_totals_newvars'!$L5</f>
        <v>0.1198572988195781</v>
      </c>
      <c r="L5">
        <f>'2008_totals_newvars'!J5/'2008_totals_newvars'!$L5</f>
        <v>8.5862020273221526E-2</v>
      </c>
      <c r="M5">
        <f>'2009_totals_newvars'!J5/'2009_totals_newvars'!$L5</f>
        <v>9.6150417685095288E-2</v>
      </c>
      <c r="N5">
        <f>'2010_totals_newvars'!J5/'2010_totals_newvars'!$L5</f>
        <v>8.0706868472200391E-2</v>
      </c>
      <c r="O5">
        <f>'2011_totals_newvars'!J5/'2011_totals_newvars'!$L5</f>
        <v>7.2588264710408634E-2</v>
      </c>
      <c r="P5">
        <f>'2012_totals_newvars'!J5/'2012_totals_newvars'!$L5</f>
        <v>5.1819835495282213E-2</v>
      </c>
      <c r="Q5">
        <f>'2013_totals_newvars'!J5/'2013_totals_newvars'!$L5</f>
        <v>8.9102318842972358E-2</v>
      </c>
      <c r="R5">
        <f>'1998_totals_newvars'!B5/'1998_totals_newvars'!$L5</f>
        <v>0.43005894813641937</v>
      </c>
      <c r="S5">
        <f>'1999_totals_newvars'!B5/'1999_totals_newvars'!$L5</f>
        <v>0.52616177739162606</v>
      </c>
      <c r="T5">
        <f>'2000_totals_newvars'!B5/'2000_totals_newvars'!$L5</f>
        <v>0.22693627083236875</v>
      </c>
      <c r="U5">
        <f>'2001_totals_newvars'!B5/'2001_totals_newvars'!$L5</f>
        <v>0.23427502560362473</v>
      </c>
      <c r="V5">
        <f>'2002_totals_newvars'!B5/'2002_totals_newvars'!$L5</f>
        <v>0.41101905304691821</v>
      </c>
      <c r="W5">
        <f>'2003_totals_newvars'!B5/'2003_totals_newvars'!$L5</f>
        <v>0.36570415354030666</v>
      </c>
      <c r="X5">
        <f>'2004_totals_newvars'!B5/'2004_totals_newvars'!$L5</f>
        <v>0.27886979213164209</v>
      </c>
      <c r="Y5">
        <f>'2005_totals_newvars'!B5/'2005_totals_newvars'!$L5</f>
        <v>0.24163696170471508</v>
      </c>
      <c r="Z5">
        <f>'2006_totals_newvars'!B5/'2006_totals_newvars'!$L5</f>
        <v>0.19087611805668722</v>
      </c>
      <c r="AA5">
        <f>'2007_totals_newvars'!B5/'2007_totals_newvars'!$L5</f>
        <v>0.14186835393195904</v>
      </c>
      <c r="AB5">
        <f>'2008_totals_newvars'!B5/'2008_totals_newvars'!$L5</f>
        <v>8.5040817394135687E-2</v>
      </c>
      <c r="AC5">
        <f>'2009_totals_newvars'!B5/'2009_totals_newvars'!$L5</f>
        <v>0.11734916277802962</v>
      </c>
      <c r="AD5">
        <f>'2010_totals_newvars'!B5/'2010_totals_newvars'!$L5</f>
        <v>6.9434810670562341E-2</v>
      </c>
      <c r="AE5">
        <f>'2011_totals_newvars'!B5/'2011_totals_newvars'!$L5</f>
        <v>8.4060988749895732E-2</v>
      </c>
      <c r="AF5">
        <f>'2012_totals_newvars'!B5/'2012_totals_newvars'!$L5</f>
        <v>8.3489515785228327E-2</v>
      </c>
      <c r="AG5">
        <f>'2013_totals_newvars'!B5/'2013_totals_newvars'!$L5</f>
        <v>8.4185419567158748E-2</v>
      </c>
      <c r="AH5">
        <f>'1998_totals_newvars'!C5/'1998_totals_newvars'!$L5</f>
        <v>7.1871747458597313E-2</v>
      </c>
      <c r="AI5">
        <f>'1999_totals_newvars'!C5/'1999_totals_newvars'!$L5</f>
        <v>0</v>
      </c>
      <c r="AJ5">
        <f>'2000_totals_newvars'!C5/'2000_totals_newvars'!$L5</f>
        <v>0.13940538669666946</v>
      </c>
      <c r="AK5">
        <f>'2001_totals_newvars'!C5/'2001_totals_newvars'!$L5</f>
        <v>0.17924883598051319</v>
      </c>
      <c r="AL5">
        <f>'2002_totals_newvars'!C5/'2002_totals_newvars'!$L5</f>
        <v>-3.6955590678491627E-2</v>
      </c>
      <c r="AM5">
        <f>'2003_totals_newvars'!C5/'2003_totals_newvars'!$L5</f>
        <v>0.13060532489315008</v>
      </c>
      <c r="AN5">
        <f>'2004_totals_newvars'!C5/'2004_totals_newvars'!$L5</f>
        <v>0.28704882867914172</v>
      </c>
      <c r="AO5">
        <f>'2005_totals_newvars'!C5/'2005_totals_newvars'!$L5</f>
        <v>0.29185374441225714</v>
      </c>
      <c r="AP5">
        <f>'2006_totals_newvars'!C5/'2006_totals_newvars'!$L5</f>
        <v>0.34869592360805429</v>
      </c>
      <c r="AQ5">
        <f>'2007_totals_newvars'!C5/'2007_totals_newvars'!$L5</f>
        <v>0.42971251592129228</v>
      </c>
      <c r="AR5">
        <f>'2008_totals_newvars'!C5/'2008_totals_newvars'!$L5</f>
        <v>9.6727962736682174E-2</v>
      </c>
      <c r="AS5">
        <f>'2009_totals_newvars'!C5/'2009_totals_newvars'!$L5</f>
        <v>0.10997107455379009</v>
      </c>
      <c r="AT5">
        <f>'2010_totals_newvars'!C5/'2010_totals_newvars'!$L5</f>
        <v>0.10833452792057872</v>
      </c>
      <c r="AU5">
        <f>'2011_totals_newvars'!C5/'2011_totals_newvars'!$L5</f>
        <v>4.8106047140713875E-3</v>
      </c>
      <c r="AV5">
        <f>'2012_totals_newvars'!C5/'2012_totals_newvars'!$L5</f>
        <v>6.1262565681898327E-2</v>
      </c>
      <c r="AW5">
        <f>'2013_totals_newvars'!C5/'2013_totals_newvars'!$L5</f>
        <v>5.4996378337045015E-2</v>
      </c>
      <c r="AX5">
        <f>'1998_totals_newvars'!I5/'1998_totals_newvars'!$L5</f>
        <v>0.15699740220545552</v>
      </c>
      <c r="AY5">
        <f>'1999_totals_newvars'!I5/'1999_totals_newvars'!$L5</f>
        <v>0.12551759932547291</v>
      </c>
      <c r="AZ5">
        <f>'2000_totals_newvars'!I5/'2000_totals_newvars'!$L5</f>
        <v>9.809608693395229E-2</v>
      </c>
      <c r="BA5">
        <f>'2001_totals_newvars'!I5/'2001_totals_newvars'!$L5</f>
        <v>5.9345313746564772E-2</v>
      </c>
      <c r="BB5">
        <f>'2002_totals_newvars'!I5/'2002_totals_newvars'!$L5</f>
        <v>7.203945111075262E-2</v>
      </c>
      <c r="BC5">
        <f>'2003_totals_newvars'!I5/'2003_totals_newvars'!$L5</f>
        <v>7.8857355188439435E-2</v>
      </c>
      <c r="BD5">
        <f>'2004_totals_newvars'!I5/'2004_totals_newvars'!$L5</f>
        <v>6.7719971516681104E-2</v>
      </c>
      <c r="BE5">
        <f>'2005_totals_newvars'!I5/'2005_totals_newvars'!$L5</f>
        <v>6.7036064269696827E-2</v>
      </c>
      <c r="BF5">
        <f>'2006_totals_newvars'!I5/'2006_totals_newvars'!$L5</f>
        <v>6.5189923566341249E-2</v>
      </c>
      <c r="BG5">
        <f>'2007_totals_newvars'!I5/'2007_totals_newvars'!$L5</f>
        <v>4.605444792599267E-2</v>
      </c>
      <c r="BH5">
        <f>'2008_totals_newvars'!I5/'2008_totals_newvars'!$L5</f>
        <v>3.232315137739003E-2</v>
      </c>
      <c r="BI5">
        <f>'2009_totals_newvars'!I5/'2009_totals_newvars'!$L5</f>
        <v>2.9697864402925767E-2</v>
      </c>
      <c r="BJ5">
        <f>'2010_totals_newvars'!I5/'2010_totals_newvars'!$L5</f>
        <v>0</v>
      </c>
      <c r="BK5">
        <f>'2011_totals_newvars'!I5/'2011_totals_newvars'!$L5</f>
        <v>4.3589384012307303E-2</v>
      </c>
      <c r="BL5">
        <f>'2012_totals_newvars'!I5/'2012_totals_newvars'!$L5</f>
        <v>4.3853283280032698E-2</v>
      </c>
      <c r="BM5">
        <f>'2013_totals_newvars'!I5/'2013_totals_newvars'!$L5</f>
        <v>7.4960720762351897E-4</v>
      </c>
      <c r="BN5">
        <f>'1998_totals_newvars'!H5/'1998_totals_newvars'!$L5</f>
        <v>0</v>
      </c>
      <c r="BO5">
        <f>'1999_totals_newvars'!H5/'1999_totals_newvars'!$L5</f>
        <v>0</v>
      </c>
      <c r="BP5">
        <f>'2000_totals_newvars'!H5/'2000_totals_newvars'!$L5</f>
        <v>2.5252350708387505E-2</v>
      </c>
      <c r="BQ5">
        <f>'2001_totals_newvars'!H5/'2001_totals_newvars'!$L5</f>
        <v>2.3038144066032818E-2</v>
      </c>
      <c r="BR5">
        <f>'2002_totals_newvars'!H5/'2002_totals_newvars'!$L5</f>
        <v>3.1785126057887178E-2</v>
      </c>
      <c r="BS5">
        <f>'2003_totals_newvars'!H5/'2003_totals_newvars'!$L5</f>
        <v>3.8022810468867359E-2</v>
      </c>
      <c r="BT5">
        <f>'2004_totals_newvars'!H5/'2004_totals_newvars'!$L5</f>
        <v>3.1181992168676773E-2</v>
      </c>
      <c r="BU5">
        <f>'2005_totals_newvars'!H5/'2005_totals_newvars'!$L5</f>
        <v>3.2951781399694277E-2</v>
      </c>
      <c r="BV5">
        <f>'2006_totals_newvars'!H5/'2006_totals_newvars'!$L5</f>
        <v>3.4643927803707612E-2</v>
      </c>
      <c r="BW5">
        <f>'2007_totals_newvars'!H5/'2007_totals_newvars'!$L5</f>
        <v>1.9459964432174244E-2</v>
      </c>
      <c r="BX5">
        <f>'2008_totals_newvars'!H5/'2008_totals_newvars'!$L5</f>
        <v>0.52157092631858426</v>
      </c>
      <c r="BY5">
        <f>'2009_totals_newvars'!H5/'2009_totals_newvars'!$L5</f>
        <v>0.42643707710080869</v>
      </c>
      <c r="BZ5">
        <f>'2010_totals_newvars'!H5/'2010_totals_newvars'!$L5</f>
        <v>0.41379865955089179</v>
      </c>
      <c r="CA5">
        <f>'2011_totals_newvars'!H5/'2011_totals_newvars'!$L5</f>
        <v>0.62218105545008573</v>
      </c>
      <c r="CB5">
        <f>'2012_totals_newvars'!H5/'2012_totals_newvars'!$L5</f>
        <v>0.54763690645162699</v>
      </c>
      <c r="CC5">
        <f>'2013_totals_newvars'!H5/'2013_totals_newvars'!$L5</f>
        <v>0.55388118296109834</v>
      </c>
      <c r="CD5">
        <f>'1998_totals_newvars'!E5/'1998_totals_newvars'!$L5</f>
        <v>0</v>
      </c>
      <c r="CE5">
        <f>'1999_totals_newvars'!E5/'1999_totals_newvars'!$L5</f>
        <v>0</v>
      </c>
      <c r="CF5">
        <f>'2000_totals_newvars'!E5/'2000_totals_newvars'!$L5</f>
        <v>0</v>
      </c>
      <c r="CG5">
        <f>'2001_totals_newvars'!E5/'2001_totals_newvars'!$L5</f>
        <v>0</v>
      </c>
      <c r="CH5">
        <f>'2002_totals_newvars'!E5/'2002_totals_newvars'!$L5</f>
        <v>0</v>
      </c>
      <c r="CI5">
        <f>'2003_totals_newvars'!E5/'2003_totals_newvars'!$L5</f>
        <v>0</v>
      </c>
      <c r="CJ5">
        <f>'2004_totals_newvars'!E5/'2004_totals_newvars'!$L5</f>
        <v>0</v>
      </c>
      <c r="CK5">
        <f>'2005_totals_newvars'!E5/'2005_totals_newvars'!$L5</f>
        <v>0</v>
      </c>
      <c r="CL5">
        <f>'2006_totals_newvars'!E5/'2006_totals_newvars'!$L5</f>
        <v>0</v>
      </c>
      <c r="CM5">
        <f>'2007_totals_newvars'!E5/'2007_totals_newvars'!$L5</f>
        <v>0</v>
      </c>
      <c r="CN5">
        <f>'2008_totals_newvars'!E5/'2008_totals_newvars'!$L5</f>
        <v>0</v>
      </c>
      <c r="CO5">
        <f>'2009_totals_newvars'!E5/'2009_totals_newvars'!$L5</f>
        <v>0</v>
      </c>
      <c r="CP5">
        <f>'2010_totals_newvars'!E5/'2010_totals_newvars'!$L5</f>
        <v>5.5932046181095423E-2</v>
      </c>
      <c r="CQ5">
        <f>'2011_totals_newvars'!E5/'2011_totals_newvars'!$L5</f>
        <v>0</v>
      </c>
      <c r="CR5">
        <f>'2012_totals_newvars'!E5/'2012_totals_newvars'!$L5</f>
        <v>0</v>
      </c>
      <c r="CS5">
        <f>'2013_totals_newvars'!E5/'2013_totals_newvars'!$L5</f>
        <v>4.38586738688918E-2</v>
      </c>
      <c r="CT5">
        <f>'1998_totals_newvars'!G5/'1998_totals_newvars'!$L5</f>
        <v>0</v>
      </c>
      <c r="CU5">
        <f>'1999_totals_newvars'!G5/'1999_totals_newvars'!$L5</f>
        <v>0</v>
      </c>
      <c r="CV5">
        <f>'2000_totals_newvars'!G5/'2000_totals_newvars'!$L5</f>
        <v>0</v>
      </c>
      <c r="CW5">
        <f>'2001_totals_newvars'!G5/'2001_totals_newvars'!$L5</f>
        <v>0</v>
      </c>
      <c r="CX5">
        <f>'2002_totals_newvars'!G5/'2002_totals_newvars'!$L5</f>
        <v>0</v>
      </c>
      <c r="CY5">
        <f>'2003_totals_newvars'!G5/'2003_totals_newvars'!$L5</f>
        <v>0</v>
      </c>
      <c r="CZ5">
        <f>'2004_totals_newvars'!G5/'2004_totals_newvars'!$L5</f>
        <v>0</v>
      </c>
      <c r="DA5">
        <f>'2005_totals_newvars'!G5/'2005_totals_newvars'!$L5</f>
        <v>1.3804994508998679E-3</v>
      </c>
      <c r="DB5">
        <f>'2006_totals_newvars'!G5/'2006_totals_newvars'!$L5</f>
        <v>3.2491265458897836E-3</v>
      </c>
      <c r="DC5">
        <f>'2007_totals_newvars'!G5/'2007_totals_newvars'!$L5</f>
        <v>1.2994472548317813E-3</v>
      </c>
      <c r="DD5">
        <f>'2008_totals_newvars'!G5/'2008_totals_newvars'!$L5</f>
        <v>-8.9936353866767397E-4</v>
      </c>
      <c r="DE5">
        <f>'2009_totals_newvars'!G5/'2009_totals_newvars'!$L5</f>
        <v>0</v>
      </c>
      <c r="DF5">
        <f>'2010_totals_newvars'!G5/'2010_totals_newvars'!$L5</f>
        <v>8.2135793718670167E-3</v>
      </c>
      <c r="DG5">
        <f>'2011_totals_newvars'!G5/'2011_totals_newvars'!$L5</f>
        <v>-5.5557266437128796E-4</v>
      </c>
      <c r="DH5">
        <f>'2012_totals_newvars'!G5/'2012_totals_newvars'!$L5</f>
        <v>0</v>
      </c>
      <c r="DI5">
        <f>'2013_totals_newvars'!G5/'2013_totals_newvars'!$L5</f>
        <v>0</v>
      </c>
      <c r="DJ5">
        <f>'1998_totals_newvars'!K5/'1998_totals_newvars'!$L5</f>
        <v>0</v>
      </c>
      <c r="DK5">
        <f>'1999_totals_newvars'!K5/'1999_totals_newvars'!$L5</f>
        <v>0</v>
      </c>
      <c r="DL5">
        <f>'2000_totals_newvars'!K5/'2000_totals_newvars'!$L5</f>
        <v>4.1385745238170464E-2</v>
      </c>
      <c r="DM5">
        <f>'2001_totals_newvars'!K5/'2001_totals_newvars'!$L5</f>
        <v>2.4186716106367065E-2</v>
      </c>
      <c r="DN5">
        <f>'2002_totals_newvars'!K5/'2002_totals_newvars'!$L5</f>
        <v>0</v>
      </c>
      <c r="DO5">
        <f>'2003_totals_newvars'!K5/'2003_totals_newvars'!$L5</f>
        <v>0</v>
      </c>
      <c r="DP5">
        <f>'2004_totals_newvars'!K5/'2004_totals_newvars'!$L5</f>
        <v>4.4275871487037467E-2</v>
      </c>
      <c r="DQ5">
        <f>'2005_totals_newvars'!K5/'2005_totals_newvars'!$L5</f>
        <v>3.1741024588517783E-2</v>
      </c>
      <c r="DR5">
        <f>'2006_totals_newvars'!K5/'2006_totals_newvars'!$L5</f>
        <v>-2.1218266280285489E-2</v>
      </c>
      <c r="DS5">
        <f>'2007_totals_newvars'!K5/'2007_totals_newvars'!$L5</f>
        <v>0</v>
      </c>
      <c r="DT5">
        <f>'2008_totals_newvars'!K5/'2008_totals_newvars'!$L5</f>
        <v>1.2584231135378654E-2</v>
      </c>
      <c r="DU5">
        <f>'2009_totals_newvars'!K5/'2009_totals_newvars'!$L5</f>
        <v>0</v>
      </c>
      <c r="DV5">
        <f>'2010_totals_newvars'!K5/'2010_totals_newvars'!$L5</f>
        <v>0</v>
      </c>
      <c r="DW5">
        <f>'2011_totals_newvars'!K5/'2011_totals_newvars'!$L5</f>
        <v>0</v>
      </c>
      <c r="DX5">
        <f>'2012_totals_newvars'!K5/'2012_totals_newvars'!$L5</f>
        <v>0</v>
      </c>
      <c r="DY5">
        <f>'2013_totals_newvars'!K5/'2013_totals_newvars'!$L5</f>
        <v>0</v>
      </c>
      <c r="DZ5">
        <f>'1998_totals_newvars'!F5/'1998_totals_newvars'!$L5</f>
        <v>0</v>
      </c>
      <c r="EA5">
        <f>'1999_totals_newvars'!F5/'1999_totals_newvars'!$L5</f>
        <v>0</v>
      </c>
      <c r="EB5">
        <f>'2000_totals_newvars'!F5/'2000_totals_newvars'!$L5</f>
        <v>0</v>
      </c>
      <c r="EC5">
        <f>'2001_totals_newvars'!F5/'2001_totals_newvars'!$L5</f>
        <v>0</v>
      </c>
      <c r="ED5">
        <f>'2002_totals_newvars'!F5/'2002_totals_newvars'!$L5</f>
        <v>0</v>
      </c>
      <c r="EE5">
        <f>'2003_totals_newvars'!F5/'2003_totals_newvars'!$L5</f>
        <v>0</v>
      </c>
      <c r="EF5">
        <f>'2004_totals_newvars'!F5/'2004_totals_newvars'!$L5</f>
        <v>0</v>
      </c>
      <c r="EG5">
        <f>'2005_totals_newvars'!F5/'2005_totals_newvars'!$L5</f>
        <v>0</v>
      </c>
      <c r="EH5">
        <f>'2006_totals_newvars'!F5/'2006_totals_newvars'!$L5</f>
        <v>0</v>
      </c>
      <c r="EI5">
        <f>'2007_totals_newvars'!F5/'2007_totals_newvars'!$L5</f>
        <v>0</v>
      </c>
      <c r="EJ5">
        <f>'2008_totals_newvars'!F5/'2008_totals_newvars'!$L5</f>
        <v>0</v>
      </c>
      <c r="EK5">
        <f>'2009_totals_newvars'!F5/'2009_totals_newvars'!$L5</f>
        <v>0</v>
      </c>
      <c r="EL5">
        <f>'2010_totals_newvars'!F5/'2010_totals_newvars'!$L5</f>
        <v>0</v>
      </c>
      <c r="EM5">
        <f>'2011_totals_newvars'!F5/'2011_totals_newvars'!$L5</f>
        <v>0</v>
      </c>
      <c r="EN5">
        <f>'2012_totals_newvars'!F5/'2012_totals_newvars'!$L5</f>
        <v>0</v>
      </c>
      <c r="EO5">
        <f>'2013_totals_newvars'!F5/'2013_totals_newvars'!$L5</f>
        <v>0</v>
      </c>
      <c r="EP5">
        <f>'1998_totals_newvars'!D5/'1998_totals_newvars'!$L5</f>
        <v>0.22291817095769739</v>
      </c>
      <c r="EQ5">
        <f>'1999_totals_newvars'!D5/'1999_totals_newvars'!$L5</f>
        <v>0.2917894993402278</v>
      </c>
      <c r="ER5">
        <f>'2000_totals_newvars'!D5/'2000_totals_newvars'!$L5</f>
        <v>0.33032972134973071</v>
      </c>
      <c r="ES5">
        <f>'2001_totals_newvars'!D5/'2001_totals_newvars'!$L5</f>
        <v>0.34148944540662929</v>
      </c>
      <c r="ET5">
        <f>'2002_totals_newvars'!D5/'2002_totals_newvars'!$L5</f>
        <v>0.32520032321187842</v>
      </c>
      <c r="EU5">
        <f>'2003_totals_newvars'!D5/'2003_totals_newvars'!$L5</f>
        <v>0.26130772006194236</v>
      </c>
      <c r="EV5">
        <f>'2004_totals_newvars'!D5/'2004_totals_newvars'!$L5</f>
        <v>0.19150713897618468</v>
      </c>
      <c r="EW5">
        <f>'2005_totals_newvars'!D5/'2005_totals_newvars'!$L5</f>
        <v>0.23222126759675707</v>
      </c>
      <c r="EX5">
        <f>'2006_totals_newvars'!D5/'2006_totals_newvars'!$L5</f>
        <v>0.24593788079989645</v>
      </c>
      <c r="EY5">
        <f>'2007_totals_newvars'!D5/'2007_totals_newvars'!$L5</f>
        <v>0.24174797171417189</v>
      </c>
      <c r="EZ5">
        <f>'2008_totals_newvars'!D5/'2008_totals_newvars'!$L5</f>
        <v>0.16679025430327538</v>
      </c>
      <c r="FA5">
        <f>'2009_totals_newvars'!D5/'2009_totals_newvars'!$L5</f>
        <v>0.22039440347935055</v>
      </c>
      <c r="FB5">
        <f>'2010_totals_newvars'!D5/'2010_totals_newvars'!$L5</f>
        <v>0.26357950783280426</v>
      </c>
      <c r="FC5">
        <f>'2011_totals_newvars'!D5/'2011_totals_newvars'!$L5</f>
        <v>0.17332527502760256</v>
      </c>
      <c r="FD5">
        <f>'2012_totals_newvars'!D5/'2012_totals_newvars'!$L5</f>
        <v>0.21193789330593149</v>
      </c>
      <c r="FE5">
        <f>'2013_totals_newvars'!D5/'2013_totals_newvars'!$L5</f>
        <v>0.1732264192152102</v>
      </c>
    </row>
    <row r="6" spans="1:161" x14ac:dyDescent="0.2">
      <c r="A6" t="str">
        <f>'1997_totals_newvars'!A6</f>
        <v>CALIFORNIA</v>
      </c>
      <c r="B6">
        <f>'1998_totals_newvars'!J6/'1998_totals_newvars'!$L6</f>
        <v>5.8183153994558999E-2</v>
      </c>
      <c r="C6">
        <f>'1999_totals_newvars'!J6/'1999_totals_newvars'!$L6</f>
        <v>7.1988910394264943E-2</v>
      </c>
      <c r="D6">
        <f>'2000_totals_newvars'!J6/'2000_totals_newvars'!$L6</f>
        <v>8.0770279048961502E-2</v>
      </c>
      <c r="E6">
        <f>'2001_totals_newvars'!J6/'2001_totals_newvars'!$L6</f>
        <v>8.7332940591940675E-2</v>
      </c>
      <c r="F6">
        <f>'2002_totals_newvars'!J6/'2002_totals_newvars'!$L6</f>
        <v>0.10608769340142883</v>
      </c>
      <c r="G6">
        <f>'2003_totals_newvars'!J6/'2003_totals_newvars'!$L6</f>
        <v>8.8584169769282295E-2</v>
      </c>
      <c r="H6">
        <f>'2004_totals_newvars'!J6/'2004_totals_newvars'!$L6</f>
        <v>9.1073709764499564E-2</v>
      </c>
      <c r="I6">
        <f>'2005_totals_newvars'!J6/'2005_totals_newvars'!$L6</f>
        <v>8.6770713269265193E-2</v>
      </c>
      <c r="J6">
        <f>'2006_totals_newvars'!J6/'2006_totals_newvars'!$L6</f>
        <v>9.2930180964341635E-2</v>
      </c>
      <c r="K6">
        <f>'2007_totals_newvars'!J6/'2007_totals_newvars'!$L6</f>
        <v>8.3957857466151184E-2</v>
      </c>
      <c r="L6">
        <f>'2008_totals_newvars'!J6/'2008_totals_newvars'!$L6</f>
        <v>9.2699719302344913E-2</v>
      </c>
      <c r="M6">
        <f>'2009_totals_newvars'!J6/'2009_totals_newvars'!$L6</f>
        <v>8.8848550661342965E-2</v>
      </c>
      <c r="N6">
        <f>'2010_totals_newvars'!J6/'2010_totals_newvars'!$L6</f>
        <v>8.2043247093385535E-2</v>
      </c>
      <c r="O6">
        <f>'2011_totals_newvars'!J6/'2011_totals_newvars'!$L6</f>
        <v>8.1957022190812662E-2</v>
      </c>
      <c r="P6">
        <f>'2012_totals_newvars'!J6/'2012_totals_newvars'!$L6</f>
        <v>8.7777970461977883E-2</v>
      </c>
      <c r="Q6">
        <f>'2013_totals_newvars'!J6/'2013_totals_newvars'!$L6</f>
        <v>7.915051288257155E-2</v>
      </c>
      <c r="R6">
        <f>'1998_totals_newvars'!B6/'1998_totals_newvars'!$L6</f>
        <v>0.64767782010745678</v>
      </c>
      <c r="S6">
        <f>'1999_totals_newvars'!B6/'1999_totals_newvars'!$L6</f>
        <v>0.63012064439480575</v>
      </c>
      <c r="T6">
        <f>'2000_totals_newvars'!B6/'2000_totals_newvars'!$L6</f>
        <v>0.52325964265120073</v>
      </c>
      <c r="U6">
        <f>'2001_totals_newvars'!B6/'2001_totals_newvars'!$L6</f>
        <v>0.46459545608488817</v>
      </c>
      <c r="V6">
        <f>'2002_totals_newvars'!B6/'2002_totals_newvars'!$L6</f>
        <v>0.43678944850911672</v>
      </c>
      <c r="W6">
        <f>'2003_totals_newvars'!B6/'2003_totals_newvars'!$L6</f>
        <v>0.47948830032090378</v>
      </c>
      <c r="X6">
        <f>'2004_totals_newvars'!B6/'2004_totals_newvars'!$L6</f>
        <v>0.50197793324172801</v>
      </c>
      <c r="Y6">
        <f>'2005_totals_newvars'!B6/'2005_totals_newvars'!$L6</f>
        <v>0.54546601680897622</v>
      </c>
      <c r="Z6">
        <f>'2006_totals_newvars'!B6/'2006_totals_newvars'!$L6</f>
        <v>0.5311289694335819</v>
      </c>
      <c r="AA6">
        <f>'2007_totals_newvars'!B6/'2007_totals_newvars'!$L6</f>
        <v>0.45600622072934743</v>
      </c>
      <c r="AB6">
        <f>'2008_totals_newvars'!B6/'2008_totals_newvars'!$L6</f>
        <v>0.46235690475321123</v>
      </c>
      <c r="AC6">
        <f>'2009_totals_newvars'!B6/'2009_totals_newvars'!$L6</f>
        <v>0.5098420388429199</v>
      </c>
      <c r="AD6">
        <f>'2010_totals_newvars'!B6/'2010_totals_newvars'!$L6</f>
        <v>0.51985682992683546</v>
      </c>
      <c r="AE6">
        <f>'2011_totals_newvars'!B6/'2011_totals_newvars'!$L6</f>
        <v>0.53023909091626586</v>
      </c>
      <c r="AF6">
        <f>'2012_totals_newvars'!B6/'2012_totals_newvars'!$L6</f>
        <v>0.50676152722538759</v>
      </c>
      <c r="AG6">
        <f>'2013_totals_newvars'!B6/'2013_totals_newvars'!$L6</f>
        <v>0.45866531316136738</v>
      </c>
      <c r="AH6">
        <f>'1998_totals_newvars'!C6/'1998_totals_newvars'!$L6</f>
        <v>5.8364438344685132E-2</v>
      </c>
      <c r="AI6">
        <f>'1999_totals_newvars'!C6/'1999_totals_newvars'!$L6</f>
        <v>0.1164044193446261</v>
      </c>
      <c r="AJ6">
        <f>'2000_totals_newvars'!C6/'2000_totals_newvars'!$L6</f>
        <v>0.20839708522470254</v>
      </c>
      <c r="AK6">
        <f>'2001_totals_newvars'!C6/'2001_totals_newvars'!$L6</f>
        <v>0.1641433422520199</v>
      </c>
      <c r="AL6">
        <f>'2002_totals_newvars'!C6/'2002_totals_newvars'!$L6</f>
        <v>0.21233060086257766</v>
      </c>
      <c r="AM6">
        <f>'2003_totals_newvars'!C6/'2003_totals_newvars'!$L6</f>
        <v>0.1956495178234057</v>
      </c>
      <c r="AN6">
        <f>'2004_totals_newvars'!C6/'2004_totals_newvars'!$L6</f>
        <v>0.16834520923782195</v>
      </c>
      <c r="AO6">
        <f>'2005_totals_newvars'!C6/'2005_totals_newvars'!$L6</f>
        <v>0.16845393349119159</v>
      </c>
      <c r="AP6">
        <f>'2006_totals_newvars'!C6/'2006_totals_newvars'!$L6</f>
        <v>0.14834917809821105</v>
      </c>
      <c r="AQ6">
        <f>'2007_totals_newvars'!C6/'2007_totals_newvars'!$L6</f>
        <v>0.15096742273059777</v>
      </c>
      <c r="AR6">
        <f>'2008_totals_newvars'!C6/'2008_totals_newvars'!$L6</f>
        <v>0.16743297451589303</v>
      </c>
      <c r="AS6">
        <f>'2009_totals_newvars'!C6/'2009_totals_newvars'!$L6</f>
        <v>0.1482129056990043</v>
      </c>
      <c r="AT6">
        <f>'2010_totals_newvars'!C6/'2010_totals_newvars'!$L6</f>
        <v>0.12048503034570143</v>
      </c>
      <c r="AU6">
        <f>'2011_totals_newvars'!C6/'2011_totals_newvars'!$L6</f>
        <v>0.13125048447817483</v>
      </c>
      <c r="AV6">
        <f>'2012_totals_newvars'!C6/'2012_totals_newvars'!$L6</f>
        <v>0.1223262851964117</v>
      </c>
      <c r="AW6">
        <f>'2013_totals_newvars'!C6/'2013_totals_newvars'!$L6</f>
        <v>0.1195124171226252</v>
      </c>
      <c r="AX6">
        <f>'1998_totals_newvars'!I6/'1998_totals_newvars'!$L6</f>
        <v>0.16100121512922774</v>
      </c>
      <c r="AY6">
        <f>'1999_totals_newvars'!I6/'1999_totals_newvars'!$L6</f>
        <v>0.12483849897058036</v>
      </c>
      <c r="AZ6">
        <f>'2000_totals_newvars'!I6/'2000_totals_newvars'!$L6</f>
        <v>2.9794345559165214E-2</v>
      </c>
      <c r="BA6">
        <f>'2001_totals_newvars'!I6/'2001_totals_newvars'!$L6</f>
        <v>0.10806685450052643</v>
      </c>
      <c r="BB6">
        <f>'2002_totals_newvars'!I6/'2002_totals_newvars'!$L6</f>
        <v>3.4706316248593341E-2</v>
      </c>
      <c r="BC6">
        <f>'2003_totals_newvars'!I6/'2003_totals_newvars'!$L6</f>
        <v>7.6466976589102051E-2</v>
      </c>
      <c r="BD6">
        <f>'2004_totals_newvars'!I6/'2004_totals_newvars'!$L6</f>
        <v>8.3077060989823218E-2</v>
      </c>
      <c r="BE6">
        <f>'2005_totals_newvars'!I6/'2005_totals_newvars'!$L6</f>
        <v>5.5333556402205872E-2</v>
      </c>
      <c r="BF6">
        <f>'2006_totals_newvars'!I6/'2006_totals_newvars'!$L6</f>
        <v>6.0639337019964414E-2</v>
      </c>
      <c r="BG6">
        <f>'2007_totals_newvars'!I6/'2007_totals_newvars'!$L6</f>
        <v>5.6167251107463304E-2</v>
      </c>
      <c r="BH6">
        <f>'2008_totals_newvars'!I6/'2008_totals_newvars'!$L6</f>
        <v>6.086607111674304E-2</v>
      </c>
      <c r="BI6">
        <f>'2009_totals_newvars'!I6/'2009_totals_newvars'!$L6</f>
        <v>5.6015266338949904E-2</v>
      </c>
      <c r="BJ6">
        <f>'2010_totals_newvars'!I6/'2010_totals_newvars'!$L6</f>
        <v>4.7733628262251457E-2</v>
      </c>
      <c r="BK6">
        <f>'2011_totals_newvars'!I6/'2011_totals_newvars'!$L6</f>
        <v>5.6125690970745157E-2</v>
      </c>
      <c r="BL6">
        <f>'2012_totals_newvars'!I6/'2012_totals_newvars'!$L6</f>
        <v>5.2357701506871496E-2</v>
      </c>
      <c r="BM6">
        <f>'2013_totals_newvars'!I6/'2013_totals_newvars'!$L6</f>
        <v>5.0497671540354561E-2</v>
      </c>
      <c r="BN6">
        <f>'1998_totals_newvars'!H6/'1998_totals_newvars'!$L6</f>
        <v>0</v>
      </c>
      <c r="BO6">
        <f>'1999_totals_newvars'!H6/'1999_totals_newvars'!$L6</f>
        <v>0</v>
      </c>
      <c r="BP6">
        <f>'2000_totals_newvars'!H6/'2000_totals_newvars'!$L6</f>
        <v>2.0604087143480368E-4</v>
      </c>
      <c r="BQ6">
        <f>'2001_totals_newvars'!H6/'2001_totals_newvars'!$L6</f>
        <v>2.179201256260701E-3</v>
      </c>
      <c r="BR6">
        <f>'2002_totals_newvars'!H6/'2002_totals_newvars'!$L6</f>
        <v>2.9874170240086605E-3</v>
      </c>
      <c r="BS6">
        <f>'2003_totals_newvars'!H6/'2003_totals_newvars'!$L6</f>
        <v>1.45492546606974E-3</v>
      </c>
      <c r="BT6">
        <f>'2004_totals_newvars'!H6/'2004_totals_newvars'!$L6</f>
        <v>3.59478859821447E-3</v>
      </c>
      <c r="BU6">
        <f>'2005_totals_newvars'!H6/'2005_totals_newvars'!$L6</f>
        <v>3.4345452133768984E-3</v>
      </c>
      <c r="BV6">
        <f>'2006_totals_newvars'!H6/'2006_totals_newvars'!$L6</f>
        <v>2.2119290713035816E-3</v>
      </c>
      <c r="BW6">
        <f>'2007_totals_newvars'!H6/'2007_totals_newvars'!$L6</f>
        <v>9.459879597725579E-2</v>
      </c>
      <c r="BX6">
        <f>'2008_totals_newvars'!H6/'2008_totals_newvars'!$L6</f>
        <v>4.6793037897647195E-2</v>
      </c>
      <c r="BY6">
        <f>'2009_totals_newvars'!H6/'2009_totals_newvars'!$L6</f>
        <v>2.0699581296156538E-2</v>
      </c>
      <c r="BZ6">
        <f>'2010_totals_newvars'!H6/'2010_totals_newvars'!$L6</f>
        <v>4.4737361886866113E-3</v>
      </c>
      <c r="CA6">
        <f>'2011_totals_newvars'!H6/'2011_totals_newvars'!$L6</f>
        <v>4.6561280821425252E-3</v>
      </c>
      <c r="CB6">
        <f>'2012_totals_newvars'!H6/'2012_totals_newvars'!$L6</f>
        <v>3.3847578273360095E-2</v>
      </c>
      <c r="CC6">
        <f>'2013_totals_newvars'!H6/'2013_totals_newvars'!$L6</f>
        <v>0.10716414355085919</v>
      </c>
      <c r="CD6">
        <f>'1998_totals_newvars'!E6/'1998_totals_newvars'!$L6</f>
        <v>0</v>
      </c>
      <c r="CE6">
        <f>'1999_totals_newvars'!E6/'1999_totals_newvars'!$L6</f>
        <v>0</v>
      </c>
      <c r="CF6">
        <f>'2000_totals_newvars'!E6/'2000_totals_newvars'!$L6</f>
        <v>6.1043336360983545E-2</v>
      </c>
      <c r="CG6">
        <f>'2001_totals_newvars'!E6/'2001_totals_newvars'!$L6</f>
        <v>6.5800176363907184E-2</v>
      </c>
      <c r="CH6">
        <f>'2002_totals_newvars'!E6/'2002_totals_newvars'!$L6</f>
        <v>7.7899659276656999E-2</v>
      </c>
      <c r="CI6">
        <f>'2003_totals_newvars'!E6/'2003_totals_newvars'!$L6</f>
        <v>4.2635527721227272E-2</v>
      </c>
      <c r="CJ6">
        <f>'2004_totals_newvars'!E6/'2004_totals_newvars'!$L6</f>
        <v>5.4965819795423171E-2</v>
      </c>
      <c r="CK6">
        <f>'2005_totals_newvars'!E6/'2005_totals_newvars'!$L6</f>
        <v>2.877314886363171E-2</v>
      </c>
      <c r="CL6">
        <f>'2006_totals_newvars'!E6/'2006_totals_newvars'!$L6</f>
        <v>3.4082959539119093E-2</v>
      </c>
      <c r="CM6">
        <f>'2007_totals_newvars'!E6/'2007_totals_newvars'!$L6</f>
        <v>1.966192738334761E-2</v>
      </c>
      <c r="CN6">
        <f>'2008_totals_newvars'!E6/'2008_totals_newvars'!$L6</f>
        <v>2.3520933385525224E-2</v>
      </c>
      <c r="CO6">
        <f>'2009_totals_newvars'!E6/'2009_totals_newvars'!$L6</f>
        <v>2.5383410268793635E-2</v>
      </c>
      <c r="CP6">
        <f>'2010_totals_newvars'!E6/'2010_totals_newvars'!$L6</f>
        <v>3.0320338158422395E-2</v>
      </c>
      <c r="CQ6">
        <f>'2011_totals_newvars'!E6/'2011_totals_newvars'!$L6</f>
        <v>3.1246531042043474E-2</v>
      </c>
      <c r="CR6">
        <f>'2012_totals_newvars'!E6/'2012_totals_newvars'!$L6</f>
        <v>3.3304598258224266E-2</v>
      </c>
      <c r="CS6">
        <f>'2013_totals_newvars'!E6/'2013_totals_newvars'!$L6</f>
        <v>3.3660305267112806E-2</v>
      </c>
      <c r="CT6">
        <f>'1998_totals_newvars'!G6/'1998_totals_newvars'!$L6</f>
        <v>0</v>
      </c>
      <c r="CU6">
        <f>'1999_totals_newvars'!G6/'1999_totals_newvars'!$L6</f>
        <v>0</v>
      </c>
      <c r="CV6">
        <f>'2000_totals_newvars'!G6/'2000_totals_newvars'!$L6</f>
        <v>1.0513222198961114E-4</v>
      </c>
      <c r="CW6">
        <f>'2001_totals_newvars'!G6/'2001_totals_newvars'!$L6</f>
        <v>1.4306936798312852E-4</v>
      </c>
      <c r="CX6">
        <f>'2002_totals_newvars'!G6/'2002_totals_newvars'!$L6</f>
        <v>1.933038731615921E-4</v>
      </c>
      <c r="CY6">
        <f>'2003_totals_newvars'!G6/'2003_totals_newvars'!$L6</f>
        <v>2.5596210438406892E-4</v>
      </c>
      <c r="CZ6">
        <f>'2004_totals_newvars'!G6/'2004_totals_newvars'!$L6</f>
        <v>2.2948855695735919E-4</v>
      </c>
      <c r="DA6">
        <f>'2005_totals_newvars'!G6/'2005_totals_newvars'!$L6</f>
        <v>3.1610872814747537E-4</v>
      </c>
      <c r="DB6">
        <f>'2006_totals_newvars'!G6/'2006_totals_newvars'!$L6</f>
        <v>3.4072486445032939E-4</v>
      </c>
      <c r="DC6">
        <f>'2007_totals_newvars'!G6/'2007_totals_newvars'!$L6</f>
        <v>2.3656068194852217E-4</v>
      </c>
      <c r="DD6">
        <f>'2008_totals_newvars'!G6/'2008_totals_newvars'!$L6</f>
        <v>2.1314359503496919E-4</v>
      </c>
      <c r="DE6">
        <f>'2009_totals_newvars'!G6/'2009_totals_newvars'!$L6</f>
        <v>1.0105134241548532E-4</v>
      </c>
      <c r="DF6">
        <f>'2010_totals_newvars'!G6/'2010_totals_newvars'!$L6</f>
        <v>1.1987103643368585E-2</v>
      </c>
      <c r="DG6">
        <f>'2011_totals_newvars'!G6/'2011_totals_newvars'!$L6</f>
        <v>-9.5543095639727667E-5</v>
      </c>
      <c r="DH6">
        <f>'2012_totals_newvars'!G6/'2012_totals_newvars'!$L6</f>
        <v>1.1035639392269784E-4</v>
      </c>
      <c r="DI6">
        <f>'2013_totals_newvars'!G6/'2013_totals_newvars'!$L6</f>
        <v>1.2734573398378356E-3</v>
      </c>
      <c r="DJ6">
        <f>'1998_totals_newvars'!K6/'1998_totals_newvars'!$L6</f>
        <v>2.9041602826055828E-2</v>
      </c>
      <c r="DK6">
        <f>'1999_totals_newvars'!K6/'1999_totals_newvars'!$L6</f>
        <v>0</v>
      </c>
      <c r="DL6">
        <f>'2000_totals_newvars'!K6/'2000_totals_newvars'!$L6</f>
        <v>0</v>
      </c>
      <c r="DM6">
        <f>'2001_totals_newvars'!K6/'2001_totals_newvars'!$L6</f>
        <v>2.9615468749741975E-3</v>
      </c>
      <c r="DN6">
        <f>'2002_totals_newvars'!K6/'2002_totals_newvars'!$L6</f>
        <v>1.1835211260399138E-2</v>
      </c>
      <c r="DO6">
        <f>'2003_totals_newvars'!K6/'2003_totals_newvars'!$L6</f>
        <v>1.2533301993827238E-2</v>
      </c>
      <c r="DP6">
        <f>'2004_totals_newvars'!K6/'2004_totals_newvars'!$L6</f>
        <v>1.3289877584299939E-2</v>
      </c>
      <c r="DQ6">
        <f>'2005_totals_newvars'!K6/'2005_totals_newvars'!$L6</f>
        <v>1.9953075639306313E-2</v>
      </c>
      <c r="DR6">
        <f>'2006_totals_newvars'!K6/'2006_totals_newvars'!$L6</f>
        <v>2.7687359454958125E-2</v>
      </c>
      <c r="DS6">
        <f>'2007_totals_newvars'!K6/'2007_totals_newvars'!$L6</f>
        <v>4.9737340909205056E-2</v>
      </c>
      <c r="DT6">
        <f>'2008_totals_newvars'!K6/'2008_totals_newvars'!$L6</f>
        <v>5.1973509286093345E-2</v>
      </c>
      <c r="DU6">
        <f>'2009_totals_newvars'!K6/'2009_totals_newvars'!$L6</f>
        <v>5.0503582043372922E-2</v>
      </c>
      <c r="DV6">
        <f>'2010_totals_newvars'!K6/'2010_totals_newvars'!$L6</f>
        <v>4.822635615878227E-2</v>
      </c>
      <c r="DW6">
        <f>'2011_totals_newvars'!K6/'2011_totals_newvars'!$L6</f>
        <v>4.853228695384048E-2</v>
      </c>
      <c r="DX6">
        <f>'2012_totals_newvars'!K6/'2012_totals_newvars'!$L6</f>
        <v>5.6656500024628659E-2</v>
      </c>
      <c r="DY6">
        <f>'2013_totals_newvars'!K6/'2013_totals_newvars'!$L6</f>
        <v>5.1828057971777301E-2</v>
      </c>
      <c r="DZ6">
        <f>'1998_totals_newvars'!F6/'1998_totals_newvars'!$L6</f>
        <v>0</v>
      </c>
      <c r="EA6">
        <f>'1999_totals_newvars'!F6/'1999_totals_newvars'!$L6</f>
        <v>0</v>
      </c>
      <c r="EB6">
        <f>'2000_totals_newvars'!F6/'2000_totals_newvars'!$L6</f>
        <v>0</v>
      </c>
      <c r="EC6">
        <f>'2001_totals_newvars'!F6/'2001_totals_newvars'!$L6</f>
        <v>0</v>
      </c>
      <c r="ED6">
        <f>'2002_totals_newvars'!F6/'2002_totals_newvars'!$L6</f>
        <v>0</v>
      </c>
      <c r="EE6">
        <f>'2003_totals_newvars'!F6/'2003_totals_newvars'!$L6</f>
        <v>0</v>
      </c>
      <c r="EF6">
        <f>'2004_totals_newvars'!F6/'2004_totals_newvars'!$L6</f>
        <v>0</v>
      </c>
      <c r="EG6">
        <f>'2005_totals_newvars'!F6/'2005_totals_newvars'!$L6</f>
        <v>0</v>
      </c>
      <c r="EH6">
        <f>'2006_totals_newvars'!F6/'2006_totals_newvars'!$L6</f>
        <v>0</v>
      </c>
      <c r="EI6">
        <f>'2007_totals_newvars'!F6/'2007_totals_newvars'!$L6</f>
        <v>0</v>
      </c>
      <c r="EJ6">
        <f>'2008_totals_newvars'!F6/'2008_totals_newvars'!$L6</f>
        <v>0</v>
      </c>
      <c r="EK6">
        <f>'2009_totals_newvars'!F6/'2009_totals_newvars'!$L6</f>
        <v>0</v>
      </c>
      <c r="EL6">
        <f>'2010_totals_newvars'!F6/'2010_totals_newvars'!$L6</f>
        <v>0</v>
      </c>
      <c r="EM6">
        <f>'2011_totals_newvars'!F6/'2011_totals_newvars'!$L6</f>
        <v>0</v>
      </c>
      <c r="EN6">
        <f>'2012_totals_newvars'!F6/'2012_totals_newvars'!$L6</f>
        <v>0</v>
      </c>
      <c r="EO6">
        <f>'2013_totals_newvars'!F6/'2013_totals_newvars'!$L6</f>
        <v>0</v>
      </c>
      <c r="EP6">
        <f>'1998_totals_newvars'!D6/'1998_totals_newvars'!$L6</f>
        <v>4.5731769598015497E-2</v>
      </c>
      <c r="EQ6">
        <f>'1999_totals_newvars'!D6/'1999_totals_newvars'!$L6</f>
        <v>5.6647526895722805E-2</v>
      </c>
      <c r="ER6">
        <f>'2000_totals_newvars'!D6/'2000_totals_newvars'!$L6</f>
        <v>9.642413806156204E-2</v>
      </c>
      <c r="ES6">
        <f>'2001_totals_newvars'!D6/'2001_totals_newvars'!$L6</f>
        <v>0.10477741270749963</v>
      </c>
      <c r="ET6">
        <f>'2002_totals_newvars'!D6/'2002_totals_newvars'!$L6</f>
        <v>0.11717034954405701</v>
      </c>
      <c r="EU6">
        <f>'2003_totals_newvars'!D6/'2003_totals_newvars'!$L6</f>
        <v>0.10293131821179784</v>
      </c>
      <c r="EV6">
        <f>'2004_totals_newvars'!D6/'2004_totals_newvars'!$L6</f>
        <v>8.3446112231232272E-2</v>
      </c>
      <c r="EW6">
        <f>'2005_totals_newvars'!D6/'2005_totals_newvars'!$L6</f>
        <v>9.1498901583898729E-2</v>
      </c>
      <c r="EX6">
        <f>'2006_totals_newvars'!D6/'2006_totals_newvars'!$L6</f>
        <v>0.10262936155406993</v>
      </c>
      <c r="EY6">
        <f>'2007_totals_newvars'!D6/'2007_totals_newvars'!$L6</f>
        <v>8.8666623014683338E-2</v>
      </c>
      <c r="EZ6">
        <f>'2008_totals_newvars'!D6/'2008_totals_newvars'!$L6</f>
        <v>9.4143706147507042E-2</v>
      </c>
      <c r="FA6">
        <f>'2009_totals_newvars'!D6/'2009_totals_newvars'!$L6</f>
        <v>0.10039361350704436</v>
      </c>
      <c r="FB6">
        <f>'2010_totals_newvars'!D6/'2010_totals_newvars'!$L6</f>
        <v>0.13487373022256624</v>
      </c>
      <c r="FC6">
        <f>'2011_totals_newvars'!D6/'2011_totals_newvars'!$L6</f>
        <v>0.11608830846161469</v>
      </c>
      <c r="FD6">
        <f>'2012_totals_newvars'!D6/'2012_totals_newvars'!$L6</f>
        <v>0.10685748265921564</v>
      </c>
      <c r="FE6">
        <f>'2013_totals_newvars'!D6/'2013_totals_newvars'!$L6</f>
        <v>9.824812116349417E-2</v>
      </c>
    </row>
    <row r="7" spans="1:161" x14ac:dyDescent="0.2">
      <c r="A7" t="str">
        <f>'1997_totals_newvars'!A7</f>
        <v>COLORADO</v>
      </c>
      <c r="B7">
        <f>'1998_totals_newvars'!J7/'1998_totals_newvars'!$L7</f>
        <v>8.623305874584522E-2</v>
      </c>
      <c r="C7">
        <f>'1999_totals_newvars'!J7/'1999_totals_newvars'!$L7</f>
        <v>7.4428814055734094E-2</v>
      </c>
      <c r="D7">
        <f>'2000_totals_newvars'!J7/'2000_totals_newvars'!$L7</f>
        <v>7.202606377838261E-2</v>
      </c>
      <c r="E7">
        <f>'2001_totals_newvars'!J7/'2001_totals_newvars'!$L7</f>
        <v>0.10924087666749102</v>
      </c>
      <c r="F7">
        <f>'2002_totals_newvars'!J7/'2002_totals_newvars'!$L7</f>
        <v>7.0685384475518989E-2</v>
      </c>
      <c r="G7">
        <f>'2003_totals_newvars'!J7/'2003_totals_newvars'!$L7</f>
        <v>0.16203353812057966</v>
      </c>
      <c r="H7">
        <f>'2004_totals_newvars'!J7/'2004_totals_newvars'!$L7</f>
        <v>8.3684440248214045E-2</v>
      </c>
      <c r="I7">
        <f>'2005_totals_newvars'!J7/'2005_totals_newvars'!$L7</f>
        <v>9.0978005490366484E-2</v>
      </c>
      <c r="J7">
        <f>'2006_totals_newvars'!J7/'2006_totals_newvars'!$L7</f>
        <v>7.8229609776296685E-2</v>
      </c>
      <c r="K7">
        <f>'2007_totals_newvars'!J7/'2007_totals_newvars'!$L7</f>
        <v>7.0426722481046172E-2</v>
      </c>
      <c r="L7">
        <f>'2008_totals_newvars'!J7/'2008_totals_newvars'!$L7</f>
        <v>6.9374310559286584E-2</v>
      </c>
      <c r="M7">
        <f>'2009_totals_newvars'!J7/'2009_totals_newvars'!$L7</f>
        <v>3.7904351970239926E-2</v>
      </c>
      <c r="N7">
        <f>'2010_totals_newvars'!J7/'2010_totals_newvars'!$L7</f>
        <v>5.4936329372332941E-2</v>
      </c>
      <c r="O7">
        <f>'2011_totals_newvars'!J7/'2011_totals_newvars'!$L7</f>
        <v>6.347919431987499E-2</v>
      </c>
      <c r="P7">
        <f>'2012_totals_newvars'!J7/'2012_totals_newvars'!$L7</f>
        <v>7.674717472242204E-2</v>
      </c>
      <c r="Q7">
        <f>'2013_totals_newvars'!J7/'2013_totals_newvars'!$L7</f>
        <v>6.5506265425191348E-2</v>
      </c>
      <c r="R7">
        <f>'1998_totals_newvars'!B7/'1998_totals_newvars'!$L7</f>
        <v>0.41656947013241463</v>
      </c>
      <c r="S7">
        <f>'1999_totals_newvars'!B7/'1999_totals_newvars'!$L7</f>
        <v>0.26907486084485949</v>
      </c>
      <c r="T7">
        <f>'2000_totals_newvars'!B7/'2000_totals_newvars'!$L7</f>
        <v>0.19242083536925408</v>
      </c>
      <c r="U7">
        <f>'2001_totals_newvars'!B7/'2001_totals_newvars'!$L7</f>
        <v>0.23884798031978854</v>
      </c>
      <c r="V7">
        <f>'2002_totals_newvars'!B7/'2002_totals_newvars'!$L7</f>
        <v>0.1856795249382773</v>
      </c>
      <c r="W7">
        <f>'2003_totals_newvars'!B7/'2003_totals_newvars'!$L7</f>
        <v>0.18553101531675451</v>
      </c>
      <c r="X7">
        <f>'2004_totals_newvars'!B7/'2004_totals_newvars'!$L7</f>
        <v>0.25649857180605279</v>
      </c>
      <c r="Y7">
        <f>'2005_totals_newvars'!B7/'2005_totals_newvars'!$L7</f>
        <v>0.32461118285937196</v>
      </c>
      <c r="Z7">
        <f>'2006_totals_newvars'!B7/'2006_totals_newvars'!$L7</f>
        <v>0.26662659235808339</v>
      </c>
      <c r="AA7">
        <f>'2007_totals_newvars'!B7/'2007_totals_newvars'!$L7</f>
        <v>0.22716209330703169</v>
      </c>
      <c r="AB7">
        <f>'2008_totals_newvars'!B7/'2008_totals_newvars'!$L7</f>
        <v>0.15482290728556455</v>
      </c>
      <c r="AC7">
        <f>'2009_totals_newvars'!B7/'2009_totals_newvars'!$L7</f>
        <v>0.1385419557993792</v>
      </c>
      <c r="AD7">
        <f>'2010_totals_newvars'!B7/'2010_totals_newvars'!$L7</f>
        <v>0.21528287928196027</v>
      </c>
      <c r="AE7">
        <f>'2011_totals_newvars'!B7/'2011_totals_newvars'!$L7</f>
        <v>0.22674136213591389</v>
      </c>
      <c r="AF7">
        <f>'2012_totals_newvars'!B7/'2012_totals_newvars'!$L7</f>
        <v>0.2660926945500286</v>
      </c>
      <c r="AG7">
        <f>'2013_totals_newvars'!B7/'2013_totals_newvars'!$L7</f>
        <v>0.22387111396867362</v>
      </c>
      <c r="AH7">
        <f>'1998_totals_newvars'!C7/'1998_totals_newvars'!$L7</f>
        <v>5.7599695682242248E-2</v>
      </c>
      <c r="AI7">
        <f>'1999_totals_newvars'!C7/'1999_totals_newvars'!$L7</f>
        <v>0.17591440760662252</v>
      </c>
      <c r="AJ7">
        <f>'2000_totals_newvars'!C7/'2000_totals_newvars'!$L7</f>
        <v>0.15204966421892513</v>
      </c>
      <c r="AK7">
        <f>'2001_totals_newvars'!C7/'2001_totals_newvars'!$L7</f>
        <v>0.14904485966406872</v>
      </c>
      <c r="AL7">
        <f>'2002_totals_newvars'!C7/'2002_totals_newvars'!$L7</f>
        <v>0.14523754640332365</v>
      </c>
      <c r="AM7">
        <f>'2003_totals_newvars'!C7/'2003_totals_newvars'!$L7</f>
        <v>8.6153920805511666E-2</v>
      </c>
      <c r="AN7">
        <f>'2004_totals_newvars'!C7/'2004_totals_newvars'!$L7</f>
        <v>0.11467170371248037</v>
      </c>
      <c r="AO7">
        <f>'2005_totals_newvars'!C7/'2005_totals_newvars'!$L7</f>
        <v>1.9882207056540157E-2</v>
      </c>
      <c r="AP7">
        <f>'2006_totals_newvars'!C7/'2006_totals_newvars'!$L7</f>
        <v>5.5036901807370989E-2</v>
      </c>
      <c r="AQ7">
        <f>'2007_totals_newvars'!C7/'2007_totals_newvars'!$L7</f>
        <v>-5.5737229728465018E-3</v>
      </c>
      <c r="AR7">
        <f>'2008_totals_newvars'!C7/'2008_totals_newvars'!$L7</f>
        <v>0.10894795288972339</v>
      </c>
      <c r="AS7">
        <f>'2009_totals_newvars'!C7/'2009_totals_newvars'!$L7</f>
        <v>8.1995194447735648E-2</v>
      </c>
      <c r="AT7">
        <f>'2010_totals_newvars'!C7/'2010_totals_newvars'!$L7</f>
        <v>1.7792900531402523E-2</v>
      </c>
      <c r="AU7">
        <f>'2011_totals_newvars'!C7/'2011_totals_newvars'!$L7</f>
        <v>3.1156737954280284E-2</v>
      </c>
      <c r="AV7">
        <f>'2012_totals_newvars'!C7/'2012_totals_newvars'!$L7</f>
        <v>-0.11591976817732796</v>
      </c>
      <c r="AW7">
        <f>'2013_totals_newvars'!C7/'2013_totals_newvars'!$L7</f>
        <v>3.7971173711349618E-3</v>
      </c>
      <c r="AX7">
        <f>'1998_totals_newvars'!I7/'1998_totals_newvars'!$L7</f>
        <v>0.39985953387611956</v>
      </c>
      <c r="AY7">
        <f>'1999_totals_newvars'!I7/'1999_totals_newvars'!$L7</f>
        <v>0.31736553464819056</v>
      </c>
      <c r="AZ7">
        <f>'2000_totals_newvars'!I7/'2000_totals_newvars'!$L7</f>
        <v>0.49570410506546103</v>
      </c>
      <c r="BA7">
        <f>'2001_totals_newvars'!I7/'2001_totals_newvars'!$L7</f>
        <v>0.36572642883906098</v>
      </c>
      <c r="BB7">
        <f>'2002_totals_newvars'!I7/'2002_totals_newvars'!$L7</f>
        <v>0.39759762405351418</v>
      </c>
      <c r="BC7">
        <f>'2003_totals_newvars'!I7/'2003_totals_newvars'!$L7</f>
        <v>0.28285938023416918</v>
      </c>
      <c r="BD7">
        <f>'2004_totals_newvars'!I7/'2004_totals_newvars'!$L7</f>
        <v>0.41257144549783953</v>
      </c>
      <c r="BE7">
        <f>'2005_totals_newvars'!I7/'2005_totals_newvars'!$L7</f>
        <v>0.44031737556306466</v>
      </c>
      <c r="BF7">
        <f>'2006_totals_newvars'!I7/'2006_totals_newvars'!$L7</f>
        <v>0.47771183231168163</v>
      </c>
      <c r="BG7">
        <f>'2007_totals_newvars'!I7/'2007_totals_newvars'!$L7</f>
        <v>0.56339285087049507</v>
      </c>
      <c r="BH7">
        <f>'2008_totals_newvars'!I7/'2008_totals_newvars'!$L7</f>
        <v>0.53637005807801896</v>
      </c>
      <c r="BI7">
        <f>'2009_totals_newvars'!I7/'2009_totals_newvars'!$L7</f>
        <v>0.62609023559918253</v>
      </c>
      <c r="BJ7">
        <f>'2010_totals_newvars'!I7/'2010_totals_newvars'!$L7</f>
        <v>0.64703258143485409</v>
      </c>
      <c r="BK7">
        <f>'2011_totals_newvars'!I7/'2011_totals_newvars'!$L7</f>
        <v>0.57594794793736259</v>
      </c>
      <c r="BL7">
        <f>'2012_totals_newvars'!I7/'2012_totals_newvars'!$L7</f>
        <v>0.74346125486721404</v>
      </c>
      <c r="BM7">
        <f>'2013_totals_newvars'!I7/'2013_totals_newvars'!$L7</f>
        <v>0.65313714183940386</v>
      </c>
      <c r="BN7">
        <f>'1998_totals_newvars'!H7/'1998_totals_newvars'!$L7</f>
        <v>0</v>
      </c>
      <c r="BO7">
        <f>'1999_totals_newvars'!H7/'1999_totals_newvars'!$L7</f>
        <v>0</v>
      </c>
      <c r="BP7">
        <f>'2000_totals_newvars'!H7/'2000_totals_newvars'!$L7</f>
        <v>0</v>
      </c>
      <c r="BQ7">
        <f>'2001_totals_newvars'!H7/'2001_totals_newvars'!$L7</f>
        <v>0</v>
      </c>
      <c r="BR7">
        <f>'2002_totals_newvars'!H7/'2002_totals_newvars'!$L7</f>
        <v>9.1086908876455706E-5</v>
      </c>
      <c r="BS7">
        <f>'2003_totals_newvars'!H7/'2003_totals_newvars'!$L7</f>
        <v>1.3713892484213898E-3</v>
      </c>
      <c r="BT7">
        <f>'2004_totals_newvars'!H7/'2004_totals_newvars'!$L7</f>
        <v>8.6590866424583496E-4</v>
      </c>
      <c r="BU7">
        <f>'2005_totals_newvars'!H7/'2005_totals_newvars'!$L7</f>
        <v>4.3478276649019639E-4</v>
      </c>
      <c r="BV7">
        <f>'2006_totals_newvars'!H7/'2006_totals_newvars'!$L7</f>
        <v>3.8424714642334062E-4</v>
      </c>
      <c r="BW7">
        <f>'2007_totals_newvars'!H7/'2007_totals_newvars'!$L7</f>
        <v>2.027204182287767E-2</v>
      </c>
      <c r="BX7">
        <f>'2008_totals_newvars'!H7/'2008_totals_newvars'!$L7</f>
        <v>1.8139477982661221E-2</v>
      </c>
      <c r="BY7">
        <f>'2009_totals_newvars'!H7/'2009_totals_newvars'!$L7</f>
        <v>9.7913317383474599E-3</v>
      </c>
      <c r="BZ7">
        <f>'2010_totals_newvars'!H7/'2010_totals_newvars'!$L7</f>
        <v>1.9414450480113741E-3</v>
      </c>
      <c r="CA7">
        <f>'2011_totals_newvars'!H7/'2011_totals_newvars'!$L7</f>
        <v>1.4782525316855177E-3</v>
      </c>
      <c r="CB7">
        <f>'2012_totals_newvars'!H7/'2012_totals_newvars'!$L7</f>
        <v>1.4896922756152068E-3</v>
      </c>
      <c r="CC7">
        <f>'2013_totals_newvars'!H7/'2013_totals_newvars'!$L7</f>
        <v>1.2576061553036301E-3</v>
      </c>
      <c r="CD7">
        <f>'1998_totals_newvars'!E7/'1998_totals_newvars'!$L7</f>
        <v>0</v>
      </c>
      <c r="CE7">
        <f>'1999_totals_newvars'!E7/'1999_totals_newvars'!$L7</f>
        <v>0</v>
      </c>
      <c r="CF7">
        <f>'2000_totals_newvars'!E7/'2000_totals_newvars'!$L7</f>
        <v>2.4372407037293255E-3</v>
      </c>
      <c r="CG7">
        <f>'2001_totals_newvars'!E7/'2001_totals_newvars'!$L7</f>
        <v>1.8649437073238677E-2</v>
      </c>
      <c r="CH7">
        <f>'2002_totals_newvars'!E7/'2002_totals_newvars'!$L7</f>
        <v>1.4554329215391871E-2</v>
      </c>
      <c r="CI7">
        <f>'2003_totals_newvars'!E7/'2003_totals_newvars'!$L7</f>
        <v>6.1682888482678952E-3</v>
      </c>
      <c r="CJ7">
        <f>'2004_totals_newvars'!E7/'2004_totals_newvars'!$L7</f>
        <v>5.0060998133078525E-3</v>
      </c>
      <c r="CK7">
        <f>'2005_totals_newvars'!E7/'2005_totals_newvars'!$L7</f>
        <v>4.2432743148776543E-3</v>
      </c>
      <c r="CL7">
        <f>'2006_totals_newvars'!E7/'2006_totals_newvars'!$L7</f>
        <v>5.4647819765882523E-3</v>
      </c>
      <c r="CM7">
        <f>'2007_totals_newvars'!E7/'2007_totals_newvars'!$L7</f>
        <v>6.3529796824839729E-3</v>
      </c>
      <c r="CN7">
        <f>'2008_totals_newvars'!E7/'2008_totals_newvars'!$L7</f>
        <v>5.9545645092260874E-3</v>
      </c>
      <c r="CO7">
        <f>'2009_totals_newvars'!E7/'2009_totals_newvars'!$L7</f>
        <v>1.3327420686995542E-2</v>
      </c>
      <c r="CP7">
        <f>'2010_totals_newvars'!E7/'2010_totals_newvars'!$L7</f>
        <v>2.8633739609392811E-3</v>
      </c>
      <c r="CQ7">
        <f>'2011_totals_newvars'!E7/'2011_totals_newvars'!$L7</f>
        <v>8.3386106946975241E-4</v>
      </c>
      <c r="CR7">
        <f>'2012_totals_newvars'!E7/'2012_totals_newvars'!$L7</f>
        <v>5.0504140051520284E-4</v>
      </c>
      <c r="CS7">
        <f>'2013_totals_newvars'!E7/'2013_totals_newvars'!$L7</f>
        <v>9.3780785180377121E-4</v>
      </c>
      <c r="CT7">
        <f>'1998_totals_newvars'!G7/'1998_totals_newvars'!$L7</f>
        <v>0</v>
      </c>
      <c r="CU7">
        <f>'1999_totals_newvars'!G7/'1999_totals_newvars'!$L7</f>
        <v>0</v>
      </c>
      <c r="CV7">
        <f>'2000_totals_newvars'!G7/'2000_totals_newvars'!$L7</f>
        <v>2.2256921002619941E-2</v>
      </c>
      <c r="CW7">
        <f>'2001_totals_newvars'!G7/'2001_totals_newvars'!$L7</f>
        <v>3.312581539263193E-2</v>
      </c>
      <c r="CX7">
        <f>'2002_totals_newvars'!G7/'2002_totals_newvars'!$L7</f>
        <v>3.899279373533001E-2</v>
      </c>
      <c r="CY7">
        <f>'2003_totals_newvars'!G7/'2003_totals_newvars'!$L7</f>
        <v>2.4943864751336812E-2</v>
      </c>
      <c r="CZ7">
        <f>'2004_totals_newvars'!G7/'2004_totals_newvars'!$L7</f>
        <v>1.6954063766441985E-2</v>
      </c>
      <c r="DA7">
        <f>'2005_totals_newvars'!G7/'2005_totals_newvars'!$L7</f>
        <v>1.3330735752107692E-2</v>
      </c>
      <c r="DB7">
        <f>'2006_totals_newvars'!G7/'2006_totals_newvars'!$L7</f>
        <v>1.3453408813129706E-2</v>
      </c>
      <c r="DC7">
        <f>'2007_totals_newvars'!G7/'2007_totals_newvars'!$L7</f>
        <v>1.9878516689457202E-2</v>
      </c>
      <c r="DD7">
        <f>'2008_totals_newvars'!G7/'2008_totals_newvars'!$L7</f>
        <v>2.4900550627407092E-2</v>
      </c>
      <c r="DE7">
        <f>'2009_totals_newvars'!G7/'2009_totals_newvars'!$L7</f>
        <v>2.7440876489163143E-2</v>
      </c>
      <c r="DF7">
        <f>'2010_totals_newvars'!G7/'2010_totals_newvars'!$L7</f>
        <v>1.5106046590707752E-2</v>
      </c>
      <c r="DG7">
        <f>'2011_totals_newvars'!G7/'2011_totals_newvars'!$L7</f>
        <v>1.1533649998785124E-2</v>
      </c>
      <c r="DH7">
        <f>'2012_totals_newvars'!G7/'2012_totals_newvars'!$L7</f>
        <v>1.6963944960315454E-2</v>
      </c>
      <c r="DI7">
        <f>'2013_totals_newvars'!G7/'2013_totals_newvars'!$L7</f>
        <v>1.4973061432153207E-2</v>
      </c>
      <c r="DJ7">
        <f>'1998_totals_newvars'!K7/'1998_totals_newvars'!$L7</f>
        <v>1.1935034157052909E-2</v>
      </c>
      <c r="DK7">
        <f>'1999_totals_newvars'!K7/'1999_totals_newvars'!$L7</f>
        <v>0.11970137099305142</v>
      </c>
      <c r="DL7">
        <f>'2000_totals_newvars'!K7/'2000_totals_newvars'!$L7</f>
        <v>3.4519431678588536E-2</v>
      </c>
      <c r="DM7">
        <f>'2001_totals_newvars'!K7/'2001_totals_newvars'!$L7</f>
        <v>5.2308072622121927E-2</v>
      </c>
      <c r="DN7">
        <f>'2002_totals_newvars'!K7/'2002_totals_newvars'!$L7</f>
        <v>5.9650459804427833E-2</v>
      </c>
      <c r="DO7">
        <f>'2003_totals_newvars'!K7/'2003_totals_newvars'!$L7</f>
        <v>5.4729443736454268E-2</v>
      </c>
      <c r="DP7">
        <f>'2004_totals_newvars'!K7/'2004_totals_newvars'!$L7</f>
        <v>5.8703520432854289E-2</v>
      </c>
      <c r="DQ7">
        <f>'2005_totals_newvars'!K7/'2005_totals_newvars'!$L7</f>
        <v>6.4647048559900416E-2</v>
      </c>
      <c r="DR7">
        <f>'2006_totals_newvars'!K7/'2006_totals_newvars'!$L7</f>
        <v>6.1911195407821751E-2</v>
      </c>
      <c r="DS7">
        <f>'2007_totals_newvars'!K7/'2007_totals_newvars'!$L7</f>
        <v>5.9699044221341362E-2</v>
      </c>
      <c r="DT7">
        <f>'2008_totals_newvars'!K7/'2008_totals_newvars'!$L7</f>
        <v>5.4328448349491909E-2</v>
      </c>
      <c r="DU7">
        <f>'2009_totals_newvars'!K7/'2009_totals_newvars'!$L7</f>
        <v>3.619552378433457E-2</v>
      </c>
      <c r="DV7">
        <f>'2010_totals_newvars'!K7/'2010_totals_newvars'!$L7</f>
        <v>1.0604131400650332E-2</v>
      </c>
      <c r="DW7">
        <f>'2011_totals_newvars'!K7/'2011_totals_newvars'!$L7</f>
        <v>4.7006701679323609E-2</v>
      </c>
      <c r="DX7">
        <f>'2012_totals_newvars'!K7/'2012_totals_newvars'!$L7</f>
        <v>-3.6886508263959283E-2</v>
      </c>
      <c r="DY7">
        <f>'2013_totals_newvars'!K7/'2013_totals_newvars'!$L7</f>
        <v>3.464710248496667E-3</v>
      </c>
      <c r="DZ7">
        <f>'1998_totals_newvars'!F7/'1998_totals_newvars'!$L7</f>
        <v>0</v>
      </c>
      <c r="EA7">
        <f>'1999_totals_newvars'!F7/'1999_totals_newvars'!$L7</f>
        <v>0</v>
      </c>
      <c r="EB7">
        <f>'2000_totals_newvars'!F7/'2000_totals_newvars'!$L7</f>
        <v>0</v>
      </c>
      <c r="EC7">
        <f>'2001_totals_newvars'!F7/'2001_totals_newvars'!$L7</f>
        <v>0</v>
      </c>
      <c r="ED7">
        <f>'2002_totals_newvars'!F7/'2002_totals_newvars'!$L7</f>
        <v>6.408927008499167E-2</v>
      </c>
      <c r="EE7">
        <f>'2003_totals_newvars'!F7/'2003_totals_newvars'!$L7</f>
        <v>0.17200779717569706</v>
      </c>
      <c r="EF7">
        <f>'2004_totals_newvars'!F7/'2004_totals_newvars'!$L7</f>
        <v>2.5287870189224664E-2</v>
      </c>
      <c r="EG7">
        <f>'2005_totals_newvars'!F7/'2005_totals_newvars'!$L7</f>
        <v>2.1826219310076989E-2</v>
      </c>
      <c r="EH7">
        <f>'2006_totals_newvars'!F7/'2006_totals_newvars'!$L7</f>
        <v>1.9305270287103268E-2</v>
      </c>
      <c r="EI7">
        <f>'2007_totals_newvars'!F7/'2007_totals_newvars'!$L7</f>
        <v>1.9797120457418157E-2</v>
      </c>
      <c r="EJ7">
        <f>'2008_totals_newvars'!F7/'2008_totals_newvars'!$L7</f>
        <v>1.4993035656413061E-2</v>
      </c>
      <c r="EK7">
        <f>'2009_totals_newvars'!F7/'2009_totals_newvars'!$L7</f>
        <v>1.0400725509450613E-2</v>
      </c>
      <c r="EL7">
        <f>'2010_totals_newvars'!F7/'2010_totals_newvars'!$L7</f>
        <v>1.0663275813086518E-2</v>
      </c>
      <c r="EM7">
        <f>'2011_totals_newvars'!F7/'2011_totals_newvars'!$L7</f>
        <v>1.010660429388186E-2</v>
      </c>
      <c r="EN7">
        <f>'2012_totals_newvars'!F7/'2012_totals_newvars'!$L7</f>
        <v>1.2583640944311077E-2</v>
      </c>
      <c r="EO7">
        <f>'2013_totals_newvars'!F7/'2013_totals_newvars'!$L7</f>
        <v>9.3587376032537549E-3</v>
      </c>
      <c r="EP7">
        <f>'1998_totals_newvars'!D7/'1998_totals_newvars'!$L7</f>
        <v>2.7803207406325442E-2</v>
      </c>
      <c r="EQ7">
        <f>'1999_totals_newvars'!D7/'1999_totals_newvars'!$L7</f>
        <v>4.3515011851541933E-2</v>
      </c>
      <c r="ER7">
        <f>'2000_totals_newvars'!D7/'2000_totals_newvars'!$L7</f>
        <v>2.8585738183039364E-2</v>
      </c>
      <c r="ES7">
        <f>'2001_totals_newvars'!D7/'2001_totals_newvars'!$L7</f>
        <v>3.3056529421598202E-2</v>
      </c>
      <c r="ET7">
        <f>'2002_totals_newvars'!D7/'2002_totals_newvars'!$L7</f>
        <v>2.3421980380348022E-2</v>
      </c>
      <c r="EU7">
        <f>'2003_totals_newvars'!D7/'2003_totals_newvars'!$L7</f>
        <v>2.4201361762807547E-2</v>
      </c>
      <c r="EV7">
        <f>'2004_totals_newvars'!D7/'2004_totals_newvars'!$L7</f>
        <v>2.5756375869338644E-2</v>
      </c>
      <c r="EW7">
        <f>'2005_totals_newvars'!D7/'2005_totals_newvars'!$L7</f>
        <v>1.9729168327203776E-2</v>
      </c>
      <c r="EX7">
        <f>'2006_totals_newvars'!D7/'2006_totals_newvars'!$L7</f>
        <v>2.1876160115500986E-2</v>
      </c>
      <c r="EY7">
        <f>'2007_totals_newvars'!D7/'2007_totals_newvars'!$L7</f>
        <v>1.8592353440695202E-2</v>
      </c>
      <c r="EZ7">
        <f>'2008_totals_newvars'!D7/'2008_totals_newvars'!$L7</f>
        <v>1.2168694062207167E-2</v>
      </c>
      <c r="FA7">
        <f>'2009_totals_newvars'!D7/'2009_totals_newvars'!$L7</f>
        <v>1.8312383975171338E-2</v>
      </c>
      <c r="FB7">
        <f>'2010_totals_newvars'!D7/'2010_totals_newvars'!$L7</f>
        <v>2.3777036566054913E-2</v>
      </c>
      <c r="FC7">
        <f>'2011_totals_newvars'!D7/'2011_totals_newvars'!$L7</f>
        <v>3.1715688079422349E-2</v>
      </c>
      <c r="FD7">
        <f>'2012_totals_newvars'!D7/'2012_totals_newvars'!$L7</f>
        <v>3.4962832720865658E-2</v>
      </c>
      <c r="FE7">
        <f>'2013_totals_newvars'!D7/'2013_totals_newvars'!$L7</f>
        <v>2.3696438104585157E-2</v>
      </c>
    </row>
    <row r="8" spans="1:161" x14ac:dyDescent="0.2">
      <c r="A8" t="str">
        <f>'1997_totals_newvars'!A8</f>
        <v>CONNECTICUT</v>
      </c>
      <c r="B8">
        <f>'1998_totals_newvars'!J8/'1998_totals_newvars'!$L8</f>
        <v>6.3873293836070696E-2</v>
      </c>
      <c r="C8">
        <f>'1999_totals_newvars'!J8/'1999_totals_newvars'!$L8</f>
        <v>8.4329415768933255E-2</v>
      </c>
      <c r="D8">
        <f>'2000_totals_newvars'!J8/'2000_totals_newvars'!$L8</f>
        <v>8.4400699850148656E-2</v>
      </c>
      <c r="E8">
        <f>'2001_totals_newvars'!J8/'2001_totals_newvars'!$L8</f>
        <v>8.0650514898181605E-2</v>
      </c>
      <c r="F8">
        <f>'2002_totals_newvars'!J8/'2002_totals_newvars'!$L8</f>
        <v>5.7247245811539706E-2</v>
      </c>
      <c r="G8">
        <f>'2003_totals_newvars'!J8/'2003_totals_newvars'!$L8</f>
        <v>4.6807612830882757E-2</v>
      </c>
      <c r="H8">
        <f>'2004_totals_newvars'!J8/'2004_totals_newvars'!$L8</f>
        <v>6.1408823977053884E-2</v>
      </c>
      <c r="I8">
        <f>'2005_totals_newvars'!J8/'2005_totals_newvars'!$L8</f>
        <v>6.0275324806139556E-2</v>
      </c>
      <c r="J8">
        <f>'2006_totals_newvars'!J8/'2006_totals_newvars'!$L8</f>
        <v>7.0995404232176082E-2</v>
      </c>
      <c r="K8">
        <f>'2007_totals_newvars'!J8/'2007_totals_newvars'!$L8</f>
        <v>7.1577646055460104E-2</v>
      </c>
      <c r="L8">
        <f>'2008_totals_newvars'!J8/'2008_totals_newvars'!$L8</f>
        <v>6.6641830450705097E-2</v>
      </c>
      <c r="M8">
        <f>'2009_totals_newvars'!J8/'2009_totals_newvars'!$L8</f>
        <v>7.3234468442606837E-2</v>
      </c>
      <c r="N8">
        <f>'2010_totals_newvars'!J8/'2010_totals_newvars'!$L8</f>
        <v>5.7068212005666745E-2</v>
      </c>
      <c r="O8">
        <f>'2011_totals_newvars'!J8/'2011_totals_newvars'!$L8</f>
        <v>6.4009335661567149E-2</v>
      </c>
      <c r="P8">
        <f>'2012_totals_newvars'!J8/'2012_totals_newvars'!$L8</f>
        <v>6.3648306991800116E-2</v>
      </c>
      <c r="Q8">
        <f>'2013_totals_newvars'!J8/'2013_totals_newvars'!$L8</f>
        <v>6.0331224041828113E-2</v>
      </c>
      <c r="R8">
        <f>'1998_totals_newvars'!B8/'1998_totals_newvars'!$L8</f>
        <v>0.5881146292102396</v>
      </c>
      <c r="S8">
        <f>'1999_totals_newvars'!B8/'1999_totals_newvars'!$L8</f>
        <v>0.44938417633491512</v>
      </c>
      <c r="T8">
        <f>'2000_totals_newvars'!B8/'2000_totals_newvars'!$L8</f>
        <v>0.36087559744030645</v>
      </c>
      <c r="U8">
        <f>'2001_totals_newvars'!B8/'2001_totals_newvars'!$L8</f>
        <v>0.34382716511420713</v>
      </c>
      <c r="V8">
        <f>'2002_totals_newvars'!B8/'2002_totals_newvars'!$L8</f>
        <v>0.27636832208739154</v>
      </c>
      <c r="W8">
        <f>'2003_totals_newvars'!B8/'2003_totals_newvars'!$L8</f>
        <v>0.27996219437417674</v>
      </c>
      <c r="X8">
        <f>'2004_totals_newvars'!B8/'2004_totals_newvars'!$L8</f>
        <v>0.27341013507345185</v>
      </c>
      <c r="Y8">
        <f>'2005_totals_newvars'!B8/'2005_totals_newvars'!$L8</f>
        <v>0.25900572421368084</v>
      </c>
      <c r="Z8">
        <f>'2006_totals_newvars'!B8/'2006_totals_newvars'!$L8</f>
        <v>0.25051784238738667</v>
      </c>
      <c r="AA8">
        <f>'2007_totals_newvars'!B8/'2007_totals_newvars'!$L8</f>
        <v>0.20896923885985305</v>
      </c>
      <c r="AB8">
        <f>'2008_totals_newvars'!B8/'2008_totals_newvars'!$L8</f>
        <v>0.19208661246269138</v>
      </c>
      <c r="AC8">
        <f>'2009_totals_newvars'!B8/'2009_totals_newvars'!$L8</f>
        <v>0.17708649486980019</v>
      </c>
      <c r="AD8">
        <f>'2010_totals_newvars'!B8/'2010_totals_newvars'!$L8</f>
        <v>0.176257073235318</v>
      </c>
      <c r="AE8">
        <f>'2011_totals_newvars'!B8/'2011_totals_newvars'!$L8</f>
        <v>0.176512001008167</v>
      </c>
      <c r="AF8">
        <f>'2012_totals_newvars'!B8/'2012_totals_newvars'!$L8</f>
        <v>0.16431335129787111</v>
      </c>
      <c r="AG8">
        <f>'2013_totals_newvars'!B8/'2013_totals_newvars'!$L8</f>
        <v>0.16759163317151837</v>
      </c>
      <c r="AH8">
        <f>'1998_totals_newvars'!C8/'1998_totals_newvars'!$L8</f>
        <v>0.22261632017015762</v>
      </c>
      <c r="AI8">
        <f>'1999_totals_newvars'!C8/'1999_totals_newvars'!$L8</f>
        <v>0.25423786762074357</v>
      </c>
      <c r="AJ8">
        <f>'2000_totals_newvars'!C8/'2000_totals_newvars'!$L8</f>
        <v>0.25858153707048287</v>
      </c>
      <c r="AK8">
        <f>'2001_totals_newvars'!C8/'2001_totals_newvars'!$L8</f>
        <v>0.2181525883260115</v>
      </c>
      <c r="AL8">
        <f>'2002_totals_newvars'!C8/'2002_totals_newvars'!$L8</f>
        <v>0.12257511748675785</v>
      </c>
      <c r="AM8">
        <f>'2003_totals_newvars'!C8/'2003_totals_newvars'!$L8</f>
        <v>8.129821762624885E-2</v>
      </c>
      <c r="AN8">
        <f>'2004_totals_newvars'!C8/'2004_totals_newvars'!$L8</f>
        <v>2.7990186960928538E-2</v>
      </c>
      <c r="AO8">
        <f>'2005_totals_newvars'!C8/'2005_totals_newvars'!$L8</f>
        <v>2.5291125782279249E-2</v>
      </c>
      <c r="AP8">
        <f>'2006_totals_newvars'!C8/'2006_totals_newvars'!$L8</f>
        <v>4.6459745760617017E-2</v>
      </c>
      <c r="AQ8">
        <f>'2007_totals_newvars'!C8/'2007_totals_newvars'!$L8</f>
        <v>7.2040656448297158E-2</v>
      </c>
      <c r="AR8">
        <f>'2008_totals_newvars'!C8/'2008_totals_newvars'!$L8</f>
        <v>0.10212246112323325</v>
      </c>
      <c r="AS8">
        <f>'2009_totals_newvars'!C8/'2009_totals_newvars'!$L8</f>
        <v>5.4072752276501115E-2</v>
      </c>
      <c r="AT8">
        <f>'2010_totals_newvars'!C8/'2010_totals_newvars'!$L8</f>
        <v>6.4686021125191936E-2</v>
      </c>
      <c r="AU8">
        <f>'2011_totals_newvars'!C8/'2011_totals_newvars'!$L8</f>
        <v>7.243874698412249E-2</v>
      </c>
      <c r="AV8">
        <f>'2012_totals_newvars'!C8/'2012_totals_newvars'!$L8</f>
        <v>7.251362112447951E-2</v>
      </c>
      <c r="AW8">
        <f>'2013_totals_newvars'!C8/'2013_totals_newvars'!$L8</f>
        <v>7.3202147512084675E-2</v>
      </c>
      <c r="AX8">
        <f>'1998_totals_newvars'!I8/'1998_totals_newvars'!$L8</f>
        <v>3.2315166774566147E-2</v>
      </c>
      <c r="AY8">
        <f>'1999_totals_newvars'!I8/'1999_totals_newvars'!$L8</f>
        <v>0.12395500771649638</v>
      </c>
      <c r="AZ8">
        <f>'2000_totals_newvars'!I8/'2000_totals_newvars'!$L8</f>
        <v>0.15720322275611273</v>
      </c>
      <c r="BA8">
        <f>'2001_totals_newvars'!I8/'2001_totals_newvars'!$L8</f>
        <v>0.14293252164237408</v>
      </c>
      <c r="BB8">
        <f>'2002_totals_newvars'!I8/'2002_totals_newvars'!$L8</f>
        <v>0.28861907518822721</v>
      </c>
      <c r="BC8">
        <f>'2003_totals_newvars'!I8/'2003_totals_newvars'!$L8</f>
        <v>0.2382910250120652</v>
      </c>
      <c r="BD8">
        <f>'2004_totals_newvars'!I8/'2004_totals_newvars'!$L8</f>
        <v>0.28178488182773731</v>
      </c>
      <c r="BE8">
        <f>'2005_totals_newvars'!I8/'2005_totals_newvars'!$L8</f>
        <v>0.32422113755389964</v>
      </c>
      <c r="BF8">
        <f>'2006_totals_newvars'!I8/'2006_totals_newvars'!$L8</f>
        <v>0.30417709168214879</v>
      </c>
      <c r="BG8">
        <f>'2007_totals_newvars'!I8/'2007_totals_newvars'!$L8</f>
        <v>0.33286226751319509</v>
      </c>
      <c r="BH8">
        <f>'2008_totals_newvars'!I8/'2008_totals_newvars'!$L8</f>
        <v>0.33872556100903373</v>
      </c>
      <c r="BI8">
        <f>'2009_totals_newvars'!I8/'2009_totals_newvars'!$L8</f>
        <v>0.38735217332376071</v>
      </c>
      <c r="BJ8">
        <f>'2010_totals_newvars'!I8/'2010_totals_newvars'!$L8</f>
        <v>0.33116746798474878</v>
      </c>
      <c r="BK8">
        <f>'2011_totals_newvars'!I8/'2011_totals_newvars'!$L8</f>
        <v>0.38882829464596302</v>
      </c>
      <c r="BL8">
        <f>'2012_totals_newvars'!I8/'2012_totals_newvars'!$L8</f>
        <v>0.39366442284623565</v>
      </c>
      <c r="BM8">
        <f>'2013_totals_newvars'!I8/'2013_totals_newvars'!$L8</f>
        <v>0.37817358674129431</v>
      </c>
      <c r="BN8">
        <f>'1998_totals_newvars'!H8/'1998_totals_newvars'!$L8</f>
        <v>0</v>
      </c>
      <c r="BO8">
        <f>'1999_totals_newvars'!H8/'1999_totals_newvars'!$L8</f>
        <v>0</v>
      </c>
      <c r="BP8">
        <f>'2000_totals_newvars'!H8/'2000_totals_newvars'!$L8</f>
        <v>2.6996775513264838E-3</v>
      </c>
      <c r="BQ8">
        <f>'2001_totals_newvars'!H8/'2001_totals_newvars'!$L8</f>
        <v>4.8790767968583816E-2</v>
      </c>
      <c r="BR8">
        <f>'2002_totals_newvars'!H8/'2002_totals_newvars'!$L8</f>
        <v>8.0946409646740422E-2</v>
      </c>
      <c r="BS8">
        <f>'2003_totals_newvars'!H8/'2003_totals_newvars'!$L8</f>
        <v>0.15007386616582616</v>
      </c>
      <c r="BT8">
        <f>'2004_totals_newvars'!H8/'2004_totals_newvars'!$L8</f>
        <v>0.15174917094727688</v>
      </c>
      <c r="BU8">
        <f>'2005_totals_newvars'!H8/'2005_totals_newvars'!$L8</f>
        <v>0.15264297157945958</v>
      </c>
      <c r="BV8">
        <f>'2006_totals_newvars'!H8/'2006_totals_newvars'!$L8</f>
        <v>0.15957427011708067</v>
      </c>
      <c r="BW8">
        <f>'2007_totals_newvars'!H8/'2007_totals_newvars'!$L8</f>
        <v>0.16850732756735418</v>
      </c>
      <c r="BX8">
        <f>'2008_totals_newvars'!H8/'2008_totals_newvars'!$L8</f>
        <v>0.15621270113496366</v>
      </c>
      <c r="BY8">
        <f>'2009_totals_newvars'!H8/'2009_totals_newvars'!$L8</f>
        <v>0.16191290086211468</v>
      </c>
      <c r="BZ8">
        <f>'2010_totals_newvars'!H8/'2010_totals_newvars'!$L8</f>
        <v>0.1820815894595284</v>
      </c>
      <c r="CA8">
        <f>'2011_totals_newvars'!H8/'2011_totals_newvars'!$L8</f>
        <v>0.15893608314169852</v>
      </c>
      <c r="CB8">
        <f>'2012_totals_newvars'!H8/'2012_totals_newvars'!$L8</f>
        <v>0.17522209693165058</v>
      </c>
      <c r="CC8">
        <f>'2013_totals_newvars'!H8/'2013_totals_newvars'!$L8</f>
        <v>0.19151717512841843</v>
      </c>
      <c r="CD8">
        <f>'1998_totals_newvars'!E8/'1998_totals_newvars'!$L8</f>
        <v>0</v>
      </c>
      <c r="CE8">
        <f>'1999_totals_newvars'!E8/'1999_totals_newvars'!$L8</f>
        <v>0</v>
      </c>
      <c r="CF8">
        <f>'2000_totals_newvars'!E8/'2000_totals_newvars'!$L8</f>
        <v>2.6863381153512764E-2</v>
      </c>
      <c r="CG8">
        <f>'2001_totals_newvars'!E8/'2001_totals_newvars'!$L8</f>
        <v>4.4252024293333796E-2</v>
      </c>
      <c r="CH8">
        <f>'2002_totals_newvars'!E8/'2002_totals_newvars'!$L8</f>
        <v>3.5116333069167095E-2</v>
      </c>
      <c r="CI8">
        <f>'2003_totals_newvars'!E8/'2003_totals_newvars'!$L8</f>
        <v>3.9222891985981494E-2</v>
      </c>
      <c r="CJ8">
        <f>'2004_totals_newvars'!E8/'2004_totals_newvars'!$L8</f>
        <v>3.5525414216106464E-2</v>
      </c>
      <c r="CK8">
        <f>'2005_totals_newvars'!E8/'2005_totals_newvars'!$L8</f>
        <v>3.689110779964732E-2</v>
      </c>
      <c r="CL8">
        <f>'2006_totals_newvars'!E8/'2006_totals_newvars'!$L8</f>
        <v>3.4321656851878359E-2</v>
      </c>
      <c r="CM8">
        <f>'2007_totals_newvars'!E8/'2007_totals_newvars'!$L8</f>
        <v>4.1604452654260916E-2</v>
      </c>
      <c r="CN8">
        <f>'2008_totals_newvars'!E8/'2008_totals_newvars'!$L8</f>
        <v>3.8162859031421373E-2</v>
      </c>
      <c r="CO8">
        <f>'2009_totals_newvars'!E8/'2009_totals_newvars'!$L8</f>
        <v>4.4618541920168467E-2</v>
      </c>
      <c r="CP8">
        <f>'2010_totals_newvars'!E8/'2010_totals_newvars'!$L8</f>
        <v>2.9914870665336522E-2</v>
      </c>
      <c r="CQ8">
        <f>'2011_totals_newvars'!E8/'2011_totals_newvars'!$L8</f>
        <v>3.2875705436385703E-2</v>
      </c>
      <c r="CR8">
        <f>'2012_totals_newvars'!E8/'2012_totals_newvars'!$L8</f>
        <v>3.0774393517983951E-2</v>
      </c>
      <c r="CS8">
        <f>'2013_totals_newvars'!E8/'2013_totals_newvars'!$L8</f>
        <v>3.0918184657136121E-2</v>
      </c>
      <c r="CT8">
        <f>'1998_totals_newvars'!G8/'1998_totals_newvars'!$L8</f>
        <v>0</v>
      </c>
      <c r="CU8">
        <f>'1999_totals_newvars'!G8/'1999_totals_newvars'!$L8</f>
        <v>0</v>
      </c>
      <c r="CV8">
        <f>'2000_totals_newvars'!G8/'2000_totals_newvars'!$L8</f>
        <v>2.4553504250451885E-4</v>
      </c>
      <c r="CW8">
        <f>'2001_totals_newvars'!G8/'2001_totals_newvars'!$L8</f>
        <v>8.0484968383023371E-5</v>
      </c>
      <c r="CX8">
        <f>'2002_totals_newvars'!G8/'2002_totals_newvars'!$L8</f>
        <v>6.1001694797874983E-5</v>
      </c>
      <c r="CY8">
        <f>'2003_totals_newvars'!G8/'2003_totals_newvars'!$L8</f>
        <v>4.6616470196470628E-5</v>
      </c>
      <c r="CZ8">
        <f>'2004_totals_newvars'!G8/'2004_totals_newvars'!$L8</f>
        <v>4.4042356163098569E-5</v>
      </c>
      <c r="DA8">
        <f>'2005_totals_newvars'!G8/'2005_totals_newvars'!$L8</f>
        <v>3.8552455805956895E-5</v>
      </c>
      <c r="DB8">
        <f>'2006_totals_newvars'!G8/'2006_totals_newvars'!$L8</f>
        <v>2.9463232212827166E-5</v>
      </c>
      <c r="DC8">
        <f>'2007_totals_newvars'!G8/'2007_totals_newvars'!$L8</f>
        <v>3.4096049888812902E-5</v>
      </c>
      <c r="DD8">
        <f>'2008_totals_newvars'!G8/'2008_totals_newvars'!$L8</f>
        <v>1.9330452463802275E-5</v>
      </c>
      <c r="DE8">
        <f>'2009_totals_newvars'!G8/'2009_totals_newvars'!$L8</f>
        <v>1.2976949322386962E-5</v>
      </c>
      <c r="DF8">
        <f>'2010_totals_newvars'!G8/'2010_totals_newvars'!$L8</f>
        <v>3.1213475095681262E-2</v>
      </c>
      <c r="DG8">
        <f>'2011_totals_newvars'!G8/'2011_totals_newvars'!$L8</f>
        <v>1.0600308219378888E-2</v>
      </c>
      <c r="DH8">
        <f>'2012_totals_newvars'!G8/'2012_totals_newvars'!$L8</f>
        <v>1.7387198144542303E-3</v>
      </c>
      <c r="DI8">
        <f>'2013_totals_newvars'!G8/'2013_totals_newvars'!$L8</f>
        <v>0</v>
      </c>
      <c r="DJ8">
        <f>'1998_totals_newvars'!K8/'1998_totals_newvars'!$L8</f>
        <v>5.0149876156942781E-2</v>
      </c>
      <c r="DK8">
        <f>'1999_totals_newvars'!K8/'1999_totals_newvars'!$L8</f>
        <v>5.3536402434784504E-2</v>
      </c>
      <c r="DL8">
        <f>'2000_totals_newvars'!K8/'2000_totals_newvars'!$L8</f>
        <v>5.2959403111066006E-2</v>
      </c>
      <c r="DM8">
        <f>'2001_totals_newvars'!K8/'2001_totals_newvars'!$L8</f>
        <v>6.0714907560979268E-2</v>
      </c>
      <c r="DN8">
        <f>'2002_totals_newvars'!K8/'2002_totals_newvars'!$L8</f>
        <v>5.7692673444308382E-2</v>
      </c>
      <c r="DO8">
        <f>'2003_totals_newvars'!K8/'2003_totals_newvars'!$L8</f>
        <v>5.5975873221815763E-2</v>
      </c>
      <c r="DP8">
        <f>'2004_totals_newvars'!K8/'2004_totals_newvars'!$L8</f>
        <v>5.7801930934063148E-2</v>
      </c>
      <c r="DQ8">
        <f>'2005_totals_newvars'!K8/'2005_totals_newvars'!$L8</f>
        <v>5.4954778984853653E-2</v>
      </c>
      <c r="DR8">
        <f>'2006_totals_newvars'!K8/'2006_totals_newvars'!$L8</f>
        <v>5.3350427160366129E-2</v>
      </c>
      <c r="DS8">
        <f>'2007_totals_newvars'!K8/'2007_totals_newvars'!$L8</f>
        <v>5.1240086712359023E-2</v>
      </c>
      <c r="DT8">
        <f>'2008_totals_newvars'!K8/'2008_totals_newvars'!$L8</f>
        <v>5.100014522308275E-2</v>
      </c>
      <c r="DU8">
        <f>'2009_totals_newvars'!K8/'2009_totals_newvars'!$L8</f>
        <v>5.2912970403727728E-2</v>
      </c>
      <c r="DV8">
        <f>'2010_totals_newvars'!K8/'2010_totals_newvars'!$L8</f>
        <v>5.0633213780157331E-2</v>
      </c>
      <c r="DW8">
        <f>'2011_totals_newvars'!K8/'2011_totals_newvars'!$L8</f>
        <v>5.23885403431531E-2</v>
      </c>
      <c r="DX8">
        <f>'2012_totals_newvars'!K8/'2012_totals_newvars'!$L8</f>
        <v>5.4042154898781926E-2</v>
      </c>
      <c r="DY8">
        <f>'2013_totals_newvars'!K8/'2013_totals_newvars'!$L8</f>
        <v>5.4982884031310866E-2</v>
      </c>
      <c r="DZ8">
        <f>'1998_totals_newvars'!F8/'1998_totals_newvars'!$L8</f>
        <v>0</v>
      </c>
      <c r="EA8">
        <f>'1999_totals_newvars'!F8/'1999_totals_newvars'!$L8</f>
        <v>0</v>
      </c>
      <c r="EB8">
        <f>'2000_totals_newvars'!F8/'2000_totals_newvars'!$L8</f>
        <v>0</v>
      </c>
      <c r="EC8">
        <f>'2001_totals_newvars'!F8/'2001_totals_newvars'!$L8</f>
        <v>0</v>
      </c>
      <c r="ED8">
        <f>'2002_totals_newvars'!F8/'2002_totals_newvars'!$L8</f>
        <v>0</v>
      </c>
      <c r="EE8">
        <f>'2003_totals_newvars'!F8/'2003_totals_newvars'!$L8</f>
        <v>0</v>
      </c>
      <c r="EF8">
        <f>'2004_totals_newvars'!F8/'2004_totals_newvars'!$L8</f>
        <v>0</v>
      </c>
      <c r="EG8">
        <f>'2005_totals_newvars'!F8/'2005_totals_newvars'!$L8</f>
        <v>0</v>
      </c>
      <c r="EH8">
        <f>'2006_totals_newvars'!F8/'2006_totals_newvars'!$L8</f>
        <v>0</v>
      </c>
      <c r="EI8">
        <f>'2007_totals_newvars'!F8/'2007_totals_newvars'!$L8</f>
        <v>0</v>
      </c>
      <c r="EJ8">
        <f>'2008_totals_newvars'!F8/'2008_totals_newvars'!$L8</f>
        <v>0</v>
      </c>
      <c r="EK8">
        <f>'2009_totals_newvars'!F8/'2009_totals_newvars'!$L8</f>
        <v>0</v>
      </c>
      <c r="EL8">
        <f>'2010_totals_newvars'!F8/'2010_totals_newvars'!$L8</f>
        <v>0</v>
      </c>
      <c r="EM8">
        <f>'2011_totals_newvars'!F8/'2011_totals_newvars'!$L8</f>
        <v>0</v>
      </c>
      <c r="EN8">
        <f>'2012_totals_newvars'!F8/'2012_totals_newvars'!$L8</f>
        <v>0</v>
      </c>
      <c r="EO8">
        <f>'2013_totals_newvars'!F8/'2013_totals_newvars'!$L8</f>
        <v>0</v>
      </c>
      <c r="EP8">
        <f>'1998_totals_newvars'!D8/'1998_totals_newvars'!$L8</f>
        <v>4.29307138520231E-2</v>
      </c>
      <c r="EQ8">
        <f>'1999_totals_newvars'!D8/'1999_totals_newvars'!$L8</f>
        <v>3.4557130124127124E-2</v>
      </c>
      <c r="ER8">
        <f>'2000_totals_newvars'!D8/'2000_totals_newvars'!$L8</f>
        <v>5.6170946024539474E-2</v>
      </c>
      <c r="ES8">
        <f>'2001_totals_newvars'!D8/'2001_totals_newvars'!$L8</f>
        <v>6.0599025227945746E-2</v>
      </c>
      <c r="ET8">
        <f>'2002_totals_newvars'!D8/'2002_totals_newvars'!$L8</f>
        <v>8.1373821571069899E-2</v>
      </c>
      <c r="EU8">
        <f>'2003_totals_newvars'!D8/'2003_totals_newvars'!$L8</f>
        <v>0.10832170231280658</v>
      </c>
      <c r="EV8">
        <f>'2004_totals_newvars'!D8/'2004_totals_newvars'!$L8</f>
        <v>0.1102854137072188</v>
      </c>
      <c r="EW8">
        <f>'2005_totals_newvars'!D8/'2005_totals_newvars'!$L8</f>
        <v>8.667927682423425E-2</v>
      </c>
      <c r="EX8">
        <f>'2006_totals_newvars'!D8/'2006_totals_newvars'!$L8</f>
        <v>8.0574098576133457E-2</v>
      </c>
      <c r="EY8">
        <f>'2007_totals_newvars'!D8/'2007_totals_newvars'!$L8</f>
        <v>5.3164228139331693E-2</v>
      </c>
      <c r="EZ8">
        <f>'2008_totals_newvars'!D8/'2008_totals_newvars'!$L8</f>
        <v>5.5028499112404962E-2</v>
      </c>
      <c r="FA8">
        <f>'2009_totals_newvars'!D8/'2009_totals_newvars'!$L8</f>
        <v>4.8796720951997885E-2</v>
      </c>
      <c r="FB8">
        <f>'2010_totals_newvars'!D8/'2010_totals_newvars'!$L8</f>
        <v>7.6978076648371002E-2</v>
      </c>
      <c r="FC8">
        <f>'2011_totals_newvars'!D8/'2011_totals_newvars'!$L8</f>
        <v>4.3410984559564131E-2</v>
      </c>
      <c r="FD8">
        <f>'2012_totals_newvars'!D8/'2012_totals_newvars'!$L8</f>
        <v>4.4082932576742909E-2</v>
      </c>
      <c r="FE8">
        <f>'2013_totals_newvars'!D8/'2013_totals_newvars'!$L8</f>
        <v>4.3283164716409118E-2</v>
      </c>
    </row>
    <row r="9" spans="1:161" x14ac:dyDescent="0.2">
      <c r="A9" t="str">
        <f>'1997_totals_newvars'!A9</f>
        <v>DELAWARE</v>
      </c>
      <c r="B9">
        <f>'1998_totals_newvars'!J9/'1998_totals_newvars'!$L9</f>
        <v>0.12497705691725992</v>
      </c>
      <c r="C9">
        <f>'1999_totals_newvars'!J9/'1999_totals_newvars'!$L9</f>
        <v>0.22261264004717601</v>
      </c>
      <c r="D9">
        <f>'2000_totals_newvars'!J9/'2000_totals_newvars'!$L9</f>
        <v>0.14287297428583756</v>
      </c>
      <c r="E9">
        <f>'2001_totals_newvars'!J9/'2001_totals_newvars'!$L9</f>
        <v>0.11666198858023009</v>
      </c>
      <c r="F9">
        <f>'2002_totals_newvars'!J9/'2002_totals_newvars'!$L9</f>
        <v>8.4665706299392171E-2</v>
      </c>
      <c r="G9">
        <f>'2003_totals_newvars'!J9/'2003_totals_newvars'!$L9</f>
        <v>7.3947089339285857E-2</v>
      </c>
      <c r="H9">
        <f>'2004_totals_newvars'!J9/'2004_totals_newvars'!$L9</f>
        <v>6.3278128568280509E-2</v>
      </c>
      <c r="I9">
        <f>'2005_totals_newvars'!J9/'2005_totals_newvars'!$L9</f>
        <v>9.6964571350093717E-2</v>
      </c>
      <c r="J9">
        <f>'2006_totals_newvars'!J9/'2006_totals_newvars'!$L9</f>
        <v>7.7335074755625108E-2</v>
      </c>
      <c r="K9">
        <f>'2007_totals_newvars'!J9/'2007_totals_newvars'!$L9</f>
        <v>6.1049527378988132E-2</v>
      </c>
      <c r="L9">
        <f>'2008_totals_newvars'!J9/'2008_totals_newvars'!$L9</f>
        <v>5.1740498155688139E-2</v>
      </c>
      <c r="M9">
        <f>'2009_totals_newvars'!J9/'2009_totals_newvars'!$L9</f>
        <v>0.11745689831085455</v>
      </c>
      <c r="N9">
        <f>'2010_totals_newvars'!J9/'2010_totals_newvars'!$L9</f>
        <v>0.10601006976375738</v>
      </c>
      <c r="O9">
        <f>'2011_totals_newvars'!J9/'2011_totals_newvars'!$L9</f>
        <v>9.1098706952456365E-2</v>
      </c>
      <c r="P9">
        <f>'2012_totals_newvars'!J9/'2012_totals_newvars'!$L9</f>
        <v>8.8542626106789493E-2</v>
      </c>
      <c r="Q9">
        <f>'2013_totals_newvars'!J9/'2013_totals_newvars'!$L9</f>
        <v>-2.1480594084934772E-3</v>
      </c>
      <c r="R9">
        <f>'1998_totals_newvars'!B9/'1998_totals_newvars'!$L9</f>
        <v>0.40790403848478224</v>
      </c>
      <c r="S9">
        <f>'1999_totals_newvars'!B9/'1999_totals_newvars'!$L9</f>
        <v>0.40095678693495024</v>
      </c>
      <c r="T9">
        <f>'2000_totals_newvars'!B9/'2000_totals_newvars'!$L9</f>
        <v>0.3283988351335434</v>
      </c>
      <c r="U9">
        <f>'2001_totals_newvars'!B9/'2001_totals_newvars'!$L9</f>
        <v>0.3515605874264312</v>
      </c>
      <c r="V9">
        <f>'2002_totals_newvars'!B9/'2002_totals_newvars'!$L9</f>
        <v>0.33348683489650832</v>
      </c>
      <c r="W9">
        <f>'2003_totals_newvars'!B9/'2003_totals_newvars'!$L9</f>
        <v>0.33976152842912588</v>
      </c>
      <c r="X9">
        <f>'2004_totals_newvars'!B9/'2004_totals_newvars'!$L9</f>
        <v>0.34034105706087436</v>
      </c>
      <c r="Y9">
        <f>'2005_totals_newvars'!B9/'2005_totals_newvars'!$L9</f>
        <v>0.32506365254529396</v>
      </c>
      <c r="Z9">
        <f>'2006_totals_newvars'!B9/'2006_totals_newvars'!$L9</f>
        <v>0.23093081568185383</v>
      </c>
      <c r="AA9">
        <f>'2007_totals_newvars'!B9/'2007_totals_newvars'!$L9</f>
        <v>0.21085775599071357</v>
      </c>
      <c r="AB9">
        <f>'2008_totals_newvars'!B9/'2008_totals_newvars'!$L9</f>
        <v>0.17376709991298933</v>
      </c>
      <c r="AC9">
        <f>'2009_totals_newvars'!B9/'2009_totals_newvars'!$L9</f>
        <v>0.29067909117345841</v>
      </c>
      <c r="AD9">
        <f>'2010_totals_newvars'!B9/'2010_totals_newvars'!$L9</f>
        <v>0.13556929111816743</v>
      </c>
      <c r="AE9">
        <f>'2011_totals_newvars'!B9/'2011_totals_newvars'!$L9</f>
        <v>0.34860985451677229</v>
      </c>
      <c r="AF9">
        <f>'2012_totals_newvars'!B9/'2012_totals_newvars'!$L9</f>
        <v>0.2172745317816758</v>
      </c>
      <c r="AG9">
        <f>'2013_totals_newvars'!B9/'2013_totals_newvars'!$L9</f>
        <v>0.15528223150627865</v>
      </c>
      <c r="AH9">
        <f>'1998_totals_newvars'!C9/'1998_totals_newvars'!$L9</f>
        <v>0.23042880546308198</v>
      </c>
      <c r="AI9">
        <f>'1999_totals_newvars'!C9/'1999_totals_newvars'!$L9</f>
        <v>0.20800027715814368</v>
      </c>
      <c r="AJ9">
        <f>'2000_totals_newvars'!C9/'2000_totals_newvars'!$L9</f>
        <v>0.36248755269351435</v>
      </c>
      <c r="AK9">
        <f>'2001_totals_newvars'!C9/'2001_totals_newvars'!$L9</f>
        <v>0.25560518749958361</v>
      </c>
      <c r="AL9">
        <f>'2002_totals_newvars'!C9/'2002_totals_newvars'!$L9</f>
        <v>0.3553572844824982</v>
      </c>
      <c r="AM9">
        <f>'2003_totals_newvars'!C9/'2003_totals_newvars'!$L9</f>
        <v>0.36841694142370357</v>
      </c>
      <c r="AN9">
        <f>'2004_totals_newvars'!C9/'2004_totals_newvars'!$L9</f>
        <v>0.40691371309121915</v>
      </c>
      <c r="AO9">
        <f>'2005_totals_newvars'!C9/'2005_totals_newvars'!$L9</f>
        <v>0.32718588091621964</v>
      </c>
      <c r="AP9">
        <f>'2006_totals_newvars'!C9/'2006_totals_newvars'!$L9</f>
        <v>0.43605384720959006</v>
      </c>
      <c r="AQ9">
        <f>'2007_totals_newvars'!C9/'2007_totals_newvars'!$L9</f>
        <v>0.49283893983896288</v>
      </c>
      <c r="AR9">
        <f>'2008_totals_newvars'!C9/'2008_totals_newvars'!$L9</f>
        <v>0.34165126419738706</v>
      </c>
      <c r="AS9">
        <f>'2009_totals_newvars'!C9/'2009_totals_newvars'!$L9</f>
        <v>0.49431425649896316</v>
      </c>
      <c r="AT9">
        <f>'2010_totals_newvars'!C9/'2010_totals_newvars'!$L9</f>
        <v>0.39227573509108155</v>
      </c>
      <c r="AU9">
        <f>'2011_totals_newvars'!C9/'2011_totals_newvars'!$L9</f>
        <v>0.38698097926429192</v>
      </c>
      <c r="AV9">
        <f>'2012_totals_newvars'!C9/'2012_totals_newvars'!$L9</f>
        <v>0.51236830319050308</v>
      </c>
      <c r="AW9">
        <f>'2013_totals_newvars'!C9/'2013_totals_newvars'!$L9</f>
        <v>0.68721602066037835</v>
      </c>
      <c r="AX9">
        <f>'1998_totals_newvars'!I9/'1998_totals_newvars'!$L9</f>
        <v>0</v>
      </c>
      <c r="AY9">
        <f>'1999_totals_newvars'!I9/'1999_totals_newvars'!$L9</f>
        <v>0</v>
      </c>
      <c r="AZ9">
        <f>'2000_totals_newvars'!I9/'2000_totals_newvars'!$L9</f>
        <v>0</v>
      </c>
      <c r="BA9">
        <f>'2001_totals_newvars'!I9/'2001_totals_newvars'!$L9</f>
        <v>0</v>
      </c>
      <c r="BB9">
        <f>'2002_totals_newvars'!I9/'2002_totals_newvars'!$L9</f>
        <v>0</v>
      </c>
      <c r="BC9">
        <f>'2003_totals_newvars'!I9/'2003_totals_newvars'!$L9</f>
        <v>0</v>
      </c>
      <c r="BD9">
        <f>'2004_totals_newvars'!I9/'2004_totals_newvars'!$L9</f>
        <v>0</v>
      </c>
      <c r="BE9">
        <f>'2005_totals_newvars'!I9/'2005_totals_newvars'!$L9</f>
        <v>0</v>
      </c>
      <c r="BF9">
        <f>'2006_totals_newvars'!I9/'2006_totals_newvars'!$L9</f>
        <v>0</v>
      </c>
      <c r="BG9">
        <f>'2007_totals_newvars'!I9/'2007_totals_newvars'!$L9</f>
        <v>0</v>
      </c>
      <c r="BH9">
        <f>'2008_totals_newvars'!I9/'2008_totals_newvars'!$L9</f>
        <v>0</v>
      </c>
      <c r="BI9">
        <f>'2009_totals_newvars'!I9/'2009_totals_newvars'!$L9</f>
        <v>1.1584956857098913E-2</v>
      </c>
      <c r="BJ9">
        <f>'2010_totals_newvars'!I9/'2010_totals_newvars'!$L9</f>
        <v>0.14495529104428984</v>
      </c>
      <c r="BK9">
        <f>'2011_totals_newvars'!I9/'2011_totals_newvars'!$L9</f>
        <v>0.14783447205034589</v>
      </c>
      <c r="BL9">
        <f>'2012_totals_newvars'!I9/'2012_totals_newvars'!$L9</f>
        <v>0.10298406655522925</v>
      </c>
      <c r="BM9">
        <f>'2013_totals_newvars'!I9/'2013_totals_newvars'!$L9</f>
        <v>0.11246627735950047</v>
      </c>
      <c r="BN9">
        <f>'1998_totals_newvars'!H9/'1998_totals_newvars'!$L9</f>
        <v>0</v>
      </c>
      <c r="BO9">
        <f>'1999_totals_newvars'!H9/'1999_totals_newvars'!$L9</f>
        <v>0</v>
      </c>
      <c r="BP9">
        <f>'2000_totals_newvars'!H9/'2000_totals_newvars'!$L9</f>
        <v>0</v>
      </c>
      <c r="BQ9">
        <f>'2001_totals_newvars'!H9/'2001_totals_newvars'!$L9</f>
        <v>2.9611176703027046E-4</v>
      </c>
      <c r="BR9">
        <f>'2002_totals_newvars'!H9/'2002_totals_newvars'!$L9</f>
        <v>0</v>
      </c>
      <c r="BS9">
        <f>'2003_totals_newvars'!H9/'2003_totals_newvars'!$L9</f>
        <v>0</v>
      </c>
      <c r="BT9">
        <f>'2004_totals_newvars'!H9/'2004_totals_newvars'!$L9</f>
        <v>0</v>
      </c>
      <c r="BU9">
        <f>'2005_totals_newvars'!H9/'2005_totals_newvars'!$L9</f>
        <v>0</v>
      </c>
      <c r="BV9">
        <f>'2006_totals_newvars'!H9/'2006_totals_newvars'!$L9</f>
        <v>7.7581103678898171E-3</v>
      </c>
      <c r="BW9">
        <f>'2007_totals_newvars'!H9/'2007_totals_newvars'!$L9</f>
        <v>7.0718770572937547E-3</v>
      </c>
      <c r="BX9">
        <f>'2008_totals_newvars'!H9/'2008_totals_newvars'!$L9</f>
        <v>5.6548869293402221E-2</v>
      </c>
      <c r="BY9">
        <f>'2009_totals_newvars'!H9/'2009_totals_newvars'!$L9</f>
        <v>3.3609738757902489E-7</v>
      </c>
      <c r="BZ9">
        <f>'2010_totals_newvars'!H9/'2010_totals_newvars'!$L9</f>
        <v>3.9875029916082534E-3</v>
      </c>
      <c r="CA9">
        <f>'2011_totals_newvars'!H9/'2011_totals_newvars'!$L9</f>
        <v>2.4728403540229361E-2</v>
      </c>
      <c r="CB9">
        <f>'2012_totals_newvars'!H9/'2012_totals_newvars'!$L9</f>
        <v>0</v>
      </c>
      <c r="CC9">
        <f>'2013_totals_newvars'!H9/'2013_totals_newvars'!$L9</f>
        <v>0</v>
      </c>
      <c r="CD9">
        <f>'1998_totals_newvars'!E9/'1998_totals_newvars'!$L9</f>
        <v>0</v>
      </c>
      <c r="CE9">
        <f>'1999_totals_newvars'!E9/'1999_totals_newvars'!$L9</f>
        <v>0</v>
      </c>
      <c r="CF9">
        <f>'2000_totals_newvars'!E9/'2000_totals_newvars'!$L9</f>
        <v>0</v>
      </c>
      <c r="CG9">
        <f>'2001_totals_newvars'!E9/'2001_totals_newvars'!$L9</f>
        <v>0</v>
      </c>
      <c r="CH9">
        <f>'2002_totals_newvars'!E9/'2002_totals_newvars'!$L9</f>
        <v>0</v>
      </c>
      <c r="CI9">
        <f>'2003_totals_newvars'!E9/'2003_totals_newvars'!$L9</f>
        <v>0</v>
      </c>
      <c r="CJ9">
        <f>'2004_totals_newvars'!E9/'2004_totals_newvars'!$L9</f>
        <v>0</v>
      </c>
      <c r="CK9">
        <f>'2005_totals_newvars'!E9/'2005_totals_newvars'!$L9</f>
        <v>0</v>
      </c>
      <c r="CL9">
        <f>'2006_totals_newvars'!E9/'2006_totals_newvars'!$L9</f>
        <v>0</v>
      </c>
      <c r="CM9">
        <f>'2007_totals_newvars'!E9/'2007_totals_newvars'!$L9</f>
        <v>0</v>
      </c>
      <c r="CN9">
        <f>'2008_totals_newvars'!E9/'2008_totals_newvars'!$L9</f>
        <v>0</v>
      </c>
      <c r="CO9">
        <f>'2009_totals_newvars'!E9/'2009_totals_newvars'!$L9</f>
        <v>0</v>
      </c>
      <c r="CP9">
        <f>'2010_totals_newvars'!E9/'2010_totals_newvars'!$L9</f>
        <v>1.1570884831474276E-5</v>
      </c>
      <c r="CQ9">
        <f>'2011_totals_newvars'!E9/'2011_totals_newvars'!$L9</f>
        <v>6.9781522319003397E-6</v>
      </c>
      <c r="CR9">
        <f>'2012_totals_newvars'!E9/'2012_totals_newvars'!$L9</f>
        <v>1.0696429660091198E-5</v>
      </c>
      <c r="CS9">
        <f>'2013_totals_newvars'!E9/'2013_totals_newvars'!$L9</f>
        <v>0</v>
      </c>
      <c r="CT9">
        <f>'1998_totals_newvars'!G9/'1998_totals_newvars'!$L9</f>
        <v>0</v>
      </c>
      <c r="CU9">
        <f>'1999_totals_newvars'!G9/'1999_totals_newvars'!$L9</f>
        <v>0</v>
      </c>
      <c r="CV9">
        <f>'2000_totals_newvars'!G9/'2000_totals_newvars'!$L9</f>
        <v>0</v>
      </c>
      <c r="CW9">
        <f>'2001_totals_newvars'!G9/'2001_totals_newvars'!$L9</f>
        <v>0</v>
      </c>
      <c r="CX9">
        <f>'2002_totals_newvars'!G9/'2002_totals_newvars'!$L9</f>
        <v>0</v>
      </c>
      <c r="CY9">
        <f>'2003_totals_newvars'!G9/'2003_totals_newvars'!$L9</f>
        <v>0</v>
      </c>
      <c r="CZ9">
        <f>'2004_totals_newvars'!G9/'2004_totals_newvars'!$L9</f>
        <v>0</v>
      </c>
      <c r="DA9">
        <f>'2005_totals_newvars'!G9/'2005_totals_newvars'!$L9</f>
        <v>0</v>
      </c>
      <c r="DB9">
        <f>'2006_totals_newvars'!G9/'2006_totals_newvars'!$L9</f>
        <v>3.3971060101651733E-2</v>
      </c>
      <c r="DC9">
        <f>'2007_totals_newvars'!G9/'2007_totals_newvars'!$L9</f>
        <v>3.9899528859131027E-2</v>
      </c>
      <c r="DD9">
        <f>'2008_totals_newvars'!G9/'2008_totals_newvars'!$L9</f>
        <v>0.13959241854223736</v>
      </c>
      <c r="DE9">
        <f>'2009_totals_newvars'!G9/'2009_totals_newvars'!$L9</f>
        <v>2.7818380653978295E-2</v>
      </c>
      <c r="DF9">
        <f>'2010_totals_newvars'!G9/'2010_totals_newvars'!$L9</f>
        <v>6.3061284600388609E-2</v>
      </c>
      <c r="DG9">
        <f>'2011_totals_newvars'!G9/'2011_totals_newvars'!$L9</f>
        <v>1.6499156686915321E-2</v>
      </c>
      <c r="DH9">
        <f>'2012_totals_newvars'!G9/'2012_totals_newvars'!$L9</f>
        <v>2.7266198445409073E-2</v>
      </c>
      <c r="DI9">
        <f>'2013_totals_newvars'!G9/'2013_totals_newvars'!$L9</f>
        <v>3.0528153184398714E-2</v>
      </c>
      <c r="DJ9">
        <f>'1998_totals_newvars'!K9/'1998_totals_newvars'!$L9</f>
        <v>5.4057251068807821E-2</v>
      </c>
      <c r="DK9">
        <f>'1999_totals_newvars'!K9/'1999_totals_newvars'!$L9</f>
        <v>0</v>
      </c>
      <c r="DL9">
        <f>'2000_totals_newvars'!K9/'2000_totals_newvars'!$L9</f>
        <v>0</v>
      </c>
      <c r="DM9">
        <f>'2001_totals_newvars'!K9/'2001_totals_newvars'!$L9</f>
        <v>7.4879102928094882E-2</v>
      </c>
      <c r="DN9">
        <f>'2002_totals_newvars'!K9/'2002_totals_newvars'!$L9</f>
        <v>2.1396077297821708E-2</v>
      </c>
      <c r="DO9">
        <f>'2003_totals_newvars'!K9/'2003_totals_newvars'!$L9</f>
        <v>2.2628625552952222E-2</v>
      </c>
      <c r="DP9">
        <f>'2004_totals_newvars'!K9/'2004_totals_newvars'!$L9</f>
        <v>5.7001662870694338E-2</v>
      </c>
      <c r="DQ9">
        <f>'2005_totals_newvars'!K9/'2005_totals_newvars'!$L9</f>
        <v>4.0429935748292727E-2</v>
      </c>
      <c r="DR9">
        <f>'2006_totals_newvars'!K9/'2006_totals_newvars'!$L9</f>
        <v>3.4793595726316136E-2</v>
      </c>
      <c r="DS9">
        <f>'2007_totals_newvars'!K9/'2007_totals_newvars'!$L9</f>
        <v>3.8100166483116961E-2</v>
      </c>
      <c r="DT9">
        <f>'2008_totals_newvars'!K9/'2008_totals_newvars'!$L9</f>
        <v>3.9745927018381533E-2</v>
      </c>
      <c r="DU9">
        <f>'2009_totals_newvars'!K9/'2009_totals_newvars'!$L9</f>
        <v>4.4634773371932251E-2</v>
      </c>
      <c r="DV9">
        <f>'2010_totals_newvars'!K9/'2010_totals_newvars'!$L9</f>
        <v>3.6972674688886889E-2</v>
      </c>
      <c r="DW9">
        <f>'2011_totals_newvars'!K9/'2011_totals_newvars'!$L9</f>
        <v>-4.3753664884902767E-2</v>
      </c>
      <c r="DX9">
        <f>'2012_totals_newvars'!K9/'2012_totals_newvars'!$L9</f>
        <v>0</v>
      </c>
      <c r="DY9">
        <f>'2013_totals_newvars'!K9/'2013_totals_newvars'!$L9</f>
        <v>0</v>
      </c>
      <c r="DZ9">
        <f>'1998_totals_newvars'!F9/'1998_totals_newvars'!$L9</f>
        <v>0</v>
      </c>
      <c r="EA9">
        <f>'1999_totals_newvars'!F9/'1999_totals_newvars'!$L9</f>
        <v>0</v>
      </c>
      <c r="EB9">
        <f>'2000_totals_newvars'!F9/'2000_totals_newvars'!$L9</f>
        <v>0</v>
      </c>
      <c r="EC9">
        <f>'2001_totals_newvars'!F9/'2001_totals_newvars'!$L9</f>
        <v>0</v>
      </c>
      <c r="ED9">
        <f>'2002_totals_newvars'!F9/'2002_totals_newvars'!$L9</f>
        <v>0</v>
      </c>
      <c r="EE9">
        <f>'2003_totals_newvars'!F9/'2003_totals_newvars'!$L9</f>
        <v>0</v>
      </c>
      <c r="EF9">
        <f>'2004_totals_newvars'!F9/'2004_totals_newvars'!$L9</f>
        <v>0</v>
      </c>
      <c r="EG9">
        <f>'2005_totals_newvars'!F9/'2005_totals_newvars'!$L9</f>
        <v>0</v>
      </c>
      <c r="EH9">
        <f>'2006_totals_newvars'!F9/'2006_totals_newvars'!$L9</f>
        <v>0</v>
      </c>
      <c r="EI9">
        <f>'2007_totals_newvars'!F9/'2007_totals_newvars'!$L9</f>
        <v>0</v>
      </c>
      <c r="EJ9">
        <f>'2008_totals_newvars'!F9/'2008_totals_newvars'!$L9</f>
        <v>0</v>
      </c>
      <c r="EK9">
        <f>'2009_totals_newvars'!F9/'2009_totals_newvars'!$L9</f>
        <v>0</v>
      </c>
      <c r="EL9">
        <f>'2010_totals_newvars'!F9/'2010_totals_newvars'!$L9</f>
        <v>0</v>
      </c>
      <c r="EM9">
        <f>'2011_totals_newvars'!F9/'2011_totals_newvars'!$L9</f>
        <v>0</v>
      </c>
      <c r="EN9">
        <f>'2012_totals_newvars'!F9/'2012_totals_newvars'!$L9</f>
        <v>0</v>
      </c>
      <c r="EO9">
        <f>'2013_totals_newvars'!F9/'2013_totals_newvars'!$L9</f>
        <v>0</v>
      </c>
      <c r="EP9">
        <f>'1998_totals_newvars'!D9/'1998_totals_newvars'!$L9</f>
        <v>0.18263284806606805</v>
      </c>
      <c r="EQ9">
        <f>'1999_totals_newvars'!D9/'1999_totals_newvars'!$L9</f>
        <v>0.16843029585973007</v>
      </c>
      <c r="ER9">
        <f>'2000_totals_newvars'!D9/'2000_totals_newvars'!$L9</f>
        <v>0.16624063788710466</v>
      </c>
      <c r="ES9">
        <f>'2001_totals_newvars'!D9/'2001_totals_newvars'!$L9</f>
        <v>0.20099702179862999</v>
      </c>
      <c r="ET9">
        <f>'2002_totals_newvars'!D9/'2002_totals_newvars'!$L9</f>
        <v>0.20509409702377962</v>
      </c>
      <c r="EU9">
        <f>'2003_totals_newvars'!D9/'2003_totals_newvars'!$L9</f>
        <v>0.19524581525493245</v>
      </c>
      <c r="EV9">
        <f>'2004_totals_newvars'!D9/'2004_totals_newvars'!$L9</f>
        <v>0.13246543840893166</v>
      </c>
      <c r="EW9">
        <f>'2005_totals_newvars'!D9/'2005_totals_newvars'!$L9</f>
        <v>0.21035595944009997</v>
      </c>
      <c r="EX9">
        <f>'2006_totals_newvars'!D9/'2006_totals_newvars'!$L9</f>
        <v>0.1791574961570733</v>
      </c>
      <c r="EY9">
        <f>'2007_totals_newvars'!D9/'2007_totals_newvars'!$L9</f>
        <v>0.15018220439179369</v>
      </c>
      <c r="EZ9">
        <f>'2008_totals_newvars'!D9/'2008_totals_newvars'!$L9</f>
        <v>0.19695392287991434</v>
      </c>
      <c r="FA9">
        <f>'2009_totals_newvars'!D9/'2009_totals_newvars'!$L9</f>
        <v>1.3511307036326846E-2</v>
      </c>
      <c r="FB9">
        <f>'2010_totals_newvars'!D9/'2010_totals_newvars'!$L9</f>
        <v>0.1171565798169886</v>
      </c>
      <c r="FC9">
        <f>'2011_totals_newvars'!D9/'2011_totals_newvars'!$L9</f>
        <v>2.7995113721659692E-2</v>
      </c>
      <c r="FD9">
        <f>'2012_totals_newvars'!D9/'2012_totals_newvars'!$L9</f>
        <v>5.1553577490733193E-2</v>
      </c>
      <c r="FE9">
        <f>'2013_totals_newvars'!D9/'2013_totals_newvars'!$L9</f>
        <v>1.6655376697937322E-2</v>
      </c>
    </row>
    <row r="10" spans="1:161" x14ac:dyDescent="0.2">
      <c r="A10" t="str">
        <f>'1997_totals_newvars'!A10</f>
        <v>DIST.OF COLUMBIA</v>
      </c>
      <c r="B10">
        <f>'1998_totals_newvars'!J10/'1998_totals_newvars'!$L10</f>
        <v>9.3002481671879939E-2</v>
      </c>
      <c r="C10">
        <f>'1999_totals_newvars'!J10/'1999_totals_newvars'!$L10</f>
        <v>7.7239951650019609E-2</v>
      </c>
      <c r="D10">
        <f>'2000_totals_newvars'!J10/'2000_totals_newvars'!$L10</f>
        <v>0.1183135954490117</v>
      </c>
      <c r="E10">
        <f>'2001_totals_newvars'!J10/'2001_totals_newvars'!$L10</f>
        <v>9.1186611678101825E-2</v>
      </c>
      <c r="F10">
        <f>'2002_totals_newvars'!J10/'2002_totals_newvars'!$L10</f>
        <v>8.303127577482175E-2</v>
      </c>
      <c r="G10">
        <f>'2003_totals_newvars'!J10/'2003_totals_newvars'!$L10</f>
        <v>8.7121273030441801E-2</v>
      </c>
      <c r="H10">
        <f>'2004_totals_newvars'!J10/'2004_totals_newvars'!$L10</f>
        <v>9.0732331867741586E-2</v>
      </c>
      <c r="I10">
        <f>'2005_totals_newvars'!J10/'2005_totals_newvars'!$L10</f>
        <v>8.35446093983815E-2</v>
      </c>
      <c r="J10">
        <f>'2006_totals_newvars'!J10/'2006_totals_newvars'!$L10</f>
        <v>8.3862235213622849E-2</v>
      </c>
      <c r="K10">
        <f>'2007_totals_newvars'!J10/'2007_totals_newvars'!$L10</f>
        <v>0.11965110757333954</v>
      </c>
      <c r="L10">
        <f>'2008_totals_newvars'!J10/'2008_totals_newvars'!$L10</f>
        <v>0.11075799615775772</v>
      </c>
      <c r="M10">
        <f>'2009_totals_newvars'!J10/'2009_totals_newvars'!$L10</f>
        <v>6.9528569046351477E-2</v>
      </c>
      <c r="N10">
        <f>'2010_totals_newvars'!J10/'2010_totals_newvars'!$L10</f>
        <v>3.6005284632323845E-2</v>
      </c>
      <c r="O10">
        <f>'2011_totals_newvars'!J10/'2011_totals_newvars'!$L10</f>
        <v>3.0725660032902027E-2</v>
      </c>
      <c r="P10">
        <f>'2012_totals_newvars'!J10/'2012_totals_newvars'!$L10</f>
        <v>4.3479079092934553E-2</v>
      </c>
      <c r="Q10">
        <f>'2013_totals_newvars'!J10/'2013_totals_newvars'!$L10</f>
        <v>2.9195575409960178E-2</v>
      </c>
      <c r="R10">
        <f>'1998_totals_newvars'!B10/'1998_totals_newvars'!$L10</f>
        <v>0.61166307600508552</v>
      </c>
      <c r="S10">
        <f>'1999_totals_newvars'!B10/'1999_totals_newvars'!$L10</f>
        <v>0.49674490410596289</v>
      </c>
      <c r="T10">
        <f>'2000_totals_newvars'!B10/'2000_totals_newvars'!$L10</f>
        <v>0.39008373677000613</v>
      </c>
      <c r="U10">
        <f>'2001_totals_newvars'!B10/'2001_totals_newvars'!$L10</f>
        <v>0.35498470543826438</v>
      </c>
      <c r="V10">
        <f>'2002_totals_newvars'!B10/'2002_totals_newvars'!$L10</f>
        <v>0.28873985231423843</v>
      </c>
      <c r="W10">
        <f>'2003_totals_newvars'!B10/'2003_totals_newvars'!$L10</f>
        <v>0.35785624722664389</v>
      </c>
      <c r="X10">
        <f>'2004_totals_newvars'!B10/'2004_totals_newvars'!$L10</f>
        <v>0.36460646502278155</v>
      </c>
      <c r="Y10">
        <f>'2005_totals_newvars'!B10/'2005_totals_newvars'!$L10</f>
        <v>0.37151987093874611</v>
      </c>
      <c r="Z10">
        <f>'2006_totals_newvars'!B10/'2006_totals_newvars'!$L10</f>
        <v>0.28783873631154705</v>
      </c>
      <c r="AA10">
        <f>'2007_totals_newvars'!B10/'2007_totals_newvars'!$L10</f>
        <v>0.1086915556922107</v>
      </c>
      <c r="AB10">
        <f>'2008_totals_newvars'!B10/'2008_totals_newvars'!$L10</f>
        <v>0.12997297048900522</v>
      </c>
      <c r="AC10">
        <f>'2009_totals_newvars'!B10/'2009_totals_newvars'!$L10</f>
        <v>0.12881033386427632</v>
      </c>
      <c r="AD10">
        <f>'2010_totals_newvars'!B10/'2010_totals_newvars'!$L10</f>
        <v>0.20829485213528373</v>
      </c>
      <c r="AE10">
        <f>'2011_totals_newvars'!B10/'2011_totals_newvars'!$L10</f>
        <v>0.26481505618210299</v>
      </c>
      <c r="AF10">
        <f>'2012_totals_newvars'!B10/'2012_totals_newvars'!$L10</f>
        <v>0.20518343861066288</v>
      </c>
      <c r="AG10">
        <f>'2013_totals_newvars'!B10/'2013_totals_newvars'!$L10</f>
        <v>0.23264398092189456</v>
      </c>
      <c r="AH10">
        <f>'1998_totals_newvars'!C10/'1998_totals_newvars'!$L10</f>
        <v>0.10850568048833126</v>
      </c>
      <c r="AI10">
        <f>'1999_totals_newvars'!C10/'1999_totals_newvars'!$L10</f>
        <v>0.28123069797984024</v>
      </c>
      <c r="AJ10">
        <f>'2000_totals_newvars'!C10/'2000_totals_newvars'!$L10</f>
        <v>0.29131073573286903</v>
      </c>
      <c r="AK10">
        <f>'2001_totals_newvars'!C10/'2001_totals_newvars'!$L10</f>
        <v>0.32918701535851808</v>
      </c>
      <c r="AL10">
        <f>'2002_totals_newvars'!C10/'2002_totals_newvars'!$L10</f>
        <v>0.33935632365753737</v>
      </c>
      <c r="AM10">
        <f>'2003_totals_newvars'!C10/'2003_totals_newvars'!$L10</f>
        <v>0.3229885309509456</v>
      </c>
      <c r="AN10">
        <f>'2004_totals_newvars'!C10/'2004_totals_newvars'!$L10</f>
        <v>0.32195415067899896</v>
      </c>
      <c r="AO10">
        <f>'2005_totals_newvars'!C10/'2005_totals_newvars'!$L10</f>
        <v>0.32452837269724677</v>
      </c>
      <c r="AP10">
        <f>'2006_totals_newvars'!C10/'2006_totals_newvars'!$L10</f>
        <v>0.37628483491614434</v>
      </c>
      <c r="AQ10">
        <f>'2007_totals_newvars'!C10/'2007_totals_newvars'!$L10</f>
        <v>0.38009002491747079</v>
      </c>
      <c r="AR10">
        <f>'2008_totals_newvars'!C10/'2008_totals_newvars'!$L10</f>
        <v>0.34901907129673454</v>
      </c>
      <c r="AS10">
        <f>'2009_totals_newvars'!C10/'2009_totals_newvars'!$L10</f>
        <v>0.4606857158938546</v>
      </c>
      <c r="AT10">
        <f>'2010_totals_newvars'!C10/'2010_totals_newvars'!$L10</f>
        <v>0.27312591950929044</v>
      </c>
      <c r="AU10">
        <f>'2011_totals_newvars'!C10/'2011_totals_newvars'!$L10</f>
        <v>0.26591510527301798</v>
      </c>
      <c r="AV10">
        <f>'2012_totals_newvars'!C10/'2012_totals_newvars'!$L10</f>
        <v>0.32379107848186611</v>
      </c>
      <c r="AW10">
        <f>'2013_totals_newvars'!C10/'2013_totals_newvars'!$L10</f>
        <v>0.30119303778972439</v>
      </c>
      <c r="AX10">
        <f>'1998_totals_newvars'!I10/'1998_totals_newvars'!$L10</f>
        <v>7.8867010222978789E-2</v>
      </c>
      <c r="AY10">
        <f>'1999_totals_newvars'!I10/'1999_totals_newvars'!$L10</f>
        <v>1.1349479680400764E-2</v>
      </c>
      <c r="AZ10">
        <f>'2000_totals_newvars'!I10/'2000_totals_newvars'!$L10</f>
        <v>9.5384295714893551E-3</v>
      </c>
      <c r="BA10">
        <f>'2001_totals_newvars'!I10/'2001_totals_newvars'!$L10</f>
        <v>1.9738612321521153E-2</v>
      </c>
      <c r="BB10">
        <f>'2002_totals_newvars'!I10/'2002_totals_newvars'!$L10</f>
        <v>3.5232555117045053E-2</v>
      </c>
      <c r="BC10">
        <f>'2003_totals_newvars'!I10/'2003_totals_newvars'!$L10</f>
        <v>7.0808308908732229E-2</v>
      </c>
      <c r="BD10">
        <f>'2004_totals_newvars'!I10/'2004_totals_newvars'!$L10</f>
        <v>5.0586069909676575E-2</v>
      </c>
      <c r="BE10">
        <f>'2005_totals_newvars'!I10/'2005_totals_newvars'!$L10</f>
        <v>7.1006283602296355E-2</v>
      </c>
      <c r="BF10">
        <f>'2006_totals_newvars'!I10/'2006_totals_newvars'!$L10</f>
        <v>7.3485925359610821E-2</v>
      </c>
      <c r="BG10">
        <f>'2007_totals_newvars'!I10/'2007_totals_newvars'!$L10</f>
        <v>8.1084274361698697E-2</v>
      </c>
      <c r="BH10">
        <f>'2008_totals_newvars'!I10/'2008_totals_newvars'!$L10</f>
        <v>0.10453316867996874</v>
      </c>
      <c r="BI10">
        <f>'2009_totals_newvars'!I10/'2009_totals_newvars'!$L10</f>
        <v>0.11235627985561332</v>
      </c>
      <c r="BJ10">
        <f>'2010_totals_newvars'!I10/'2010_totals_newvars'!$L10</f>
        <v>0.14549876088524019</v>
      </c>
      <c r="BK10">
        <f>'2011_totals_newvars'!I10/'2011_totals_newvars'!$L10</f>
        <v>9.3031517484826062E-2</v>
      </c>
      <c r="BL10">
        <f>'2012_totals_newvars'!I10/'2012_totals_newvars'!$L10</f>
        <v>0.18959100026055989</v>
      </c>
      <c r="BM10">
        <f>'2013_totals_newvars'!I10/'2013_totals_newvars'!$L10</f>
        <v>0.13884752204268891</v>
      </c>
      <c r="BN10">
        <f>'1998_totals_newvars'!H10/'1998_totals_newvars'!$L10</f>
        <v>0</v>
      </c>
      <c r="BO10">
        <f>'1999_totals_newvars'!H10/'1999_totals_newvars'!$L10</f>
        <v>0</v>
      </c>
      <c r="BP10">
        <f>'2000_totals_newvars'!H10/'2000_totals_newvars'!$L10</f>
        <v>6.5532810317742912E-2</v>
      </c>
      <c r="BQ10">
        <f>'2001_totals_newvars'!H10/'2001_totals_newvars'!$L10</f>
        <v>6.391533374514656E-2</v>
      </c>
      <c r="BR10">
        <f>'2002_totals_newvars'!H10/'2002_totals_newvars'!$L10</f>
        <v>7.6478902114248903E-2</v>
      </c>
      <c r="BS10">
        <f>'2003_totals_newvars'!H10/'2003_totals_newvars'!$L10</f>
        <v>9.6839637226746635E-3</v>
      </c>
      <c r="BT10">
        <f>'2004_totals_newvars'!H10/'2004_totals_newvars'!$L10</f>
        <v>3.2108534823760318E-2</v>
      </c>
      <c r="BU10">
        <f>'2005_totals_newvars'!H10/'2005_totals_newvars'!$L10</f>
        <v>1.5751911862114561E-2</v>
      </c>
      <c r="BV10">
        <f>'2006_totals_newvars'!H10/'2006_totals_newvars'!$L10</f>
        <v>6.3349360609697342E-2</v>
      </c>
      <c r="BW10">
        <f>'2007_totals_newvars'!H10/'2007_totals_newvars'!$L10</f>
        <v>8.3621517550840019E-2</v>
      </c>
      <c r="BX10">
        <f>'2008_totals_newvars'!H10/'2008_totals_newvars'!$L10</f>
        <v>7.1444454248997119E-2</v>
      </c>
      <c r="BY10">
        <f>'2009_totals_newvars'!H10/'2009_totals_newvars'!$L10</f>
        <v>6.7700580387080184E-2</v>
      </c>
      <c r="BZ10">
        <f>'2010_totals_newvars'!H10/'2010_totals_newvars'!$L10</f>
        <v>4.8280591842138849E-2</v>
      </c>
      <c r="CA10">
        <f>'2011_totals_newvars'!H10/'2011_totals_newvars'!$L10</f>
        <v>4.5088593170336616E-2</v>
      </c>
      <c r="CB10">
        <f>'2012_totals_newvars'!H10/'2012_totals_newvars'!$L10</f>
        <v>3.2001286561358304E-2</v>
      </c>
      <c r="CC10">
        <f>'2013_totals_newvars'!H10/'2013_totals_newvars'!$L10</f>
        <v>9.3121810855385095E-3</v>
      </c>
      <c r="CD10">
        <f>'1998_totals_newvars'!E10/'1998_totals_newvars'!$L10</f>
        <v>0</v>
      </c>
      <c r="CE10">
        <f>'1999_totals_newvars'!E10/'1999_totals_newvars'!$L10</f>
        <v>0</v>
      </c>
      <c r="CF10">
        <f>'2000_totals_newvars'!E10/'2000_totals_newvars'!$L10</f>
        <v>0</v>
      </c>
      <c r="CG10">
        <f>'2001_totals_newvars'!E10/'2001_totals_newvars'!$L10</f>
        <v>0</v>
      </c>
      <c r="CH10">
        <f>'2002_totals_newvars'!E10/'2002_totals_newvars'!$L10</f>
        <v>0</v>
      </c>
      <c r="CI10">
        <f>'2003_totals_newvars'!E10/'2003_totals_newvars'!$L10</f>
        <v>0</v>
      </c>
      <c r="CJ10">
        <f>'2004_totals_newvars'!E10/'2004_totals_newvars'!$L10</f>
        <v>0</v>
      </c>
      <c r="CK10">
        <f>'2005_totals_newvars'!E10/'2005_totals_newvars'!$L10</f>
        <v>0</v>
      </c>
      <c r="CL10">
        <f>'2006_totals_newvars'!E10/'2006_totals_newvars'!$L10</f>
        <v>0</v>
      </c>
      <c r="CM10">
        <f>'2007_totals_newvars'!E10/'2007_totals_newvars'!$L10</f>
        <v>0</v>
      </c>
      <c r="CN10">
        <f>'2008_totals_newvars'!E10/'2008_totals_newvars'!$L10</f>
        <v>0</v>
      </c>
      <c r="CO10">
        <f>'2009_totals_newvars'!E10/'2009_totals_newvars'!$L10</f>
        <v>0</v>
      </c>
      <c r="CP10">
        <f>'2010_totals_newvars'!E10/'2010_totals_newvars'!$L10</f>
        <v>0</v>
      </c>
      <c r="CQ10">
        <f>'2011_totals_newvars'!E10/'2011_totals_newvars'!$L10</f>
        <v>6.0912024074133986E-2</v>
      </c>
      <c r="CR10">
        <f>'2012_totals_newvars'!E10/'2012_totals_newvars'!$L10</f>
        <v>0</v>
      </c>
      <c r="CS10">
        <f>'2013_totals_newvars'!E10/'2013_totals_newvars'!$L10</f>
        <v>0</v>
      </c>
      <c r="CT10">
        <f>'1998_totals_newvars'!G10/'1998_totals_newvars'!$L10</f>
        <v>0</v>
      </c>
      <c r="CU10">
        <f>'1999_totals_newvars'!G10/'1999_totals_newvars'!$L10</f>
        <v>0</v>
      </c>
      <c r="CV10">
        <f>'2000_totals_newvars'!G10/'2000_totals_newvars'!$L10</f>
        <v>0</v>
      </c>
      <c r="CW10">
        <f>'2001_totals_newvars'!G10/'2001_totals_newvars'!$L10</f>
        <v>0</v>
      </c>
      <c r="CX10">
        <f>'2002_totals_newvars'!G10/'2002_totals_newvars'!$L10</f>
        <v>0</v>
      </c>
      <c r="CY10">
        <f>'2003_totals_newvars'!G10/'2003_totals_newvars'!$L10</f>
        <v>0</v>
      </c>
      <c r="CZ10">
        <f>'2004_totals_newvars'!G10/'2004_totals_newvars'!$L10</f>
        <v>0</v>
      </c>
      <c r="DA10">
        <f>'2005_totals_newvars'!G10/'2005_totals_newvars'!$L10</f>
        <v>0</v>
      </c>
      <c r="DB10">
        <f>'2006_totals_newvars'!G10/'2006_totals_newvars'!$L10</f>
        <v>0</v>
      </c>
      <c r="DC10">
        <f>'2007_totals_newvars'!G10/'2007_totals_newvars'!$L10</f>
        <v>0</v>
      </c>
      <c r="DD10">
        <f>'2008_totals_newvars'!G10/'2008_totals_newvars'!$L10</f>
        <v>0</v>
      </c>
      <c r="DE10">
        <f>'2009_totals_newvars'!G10/'2009_totals_newvars'!$L10</f>
        <v>0</v>
      </c>
      <c r="DF10">
        <f>'2010_totals_newvars'!G10/'2010_totals_newvars'!$L10</f>
        <v>8.8833365135652473E-2</v>
      </c>
      <c r="DG10">
        <f>'2011_totals_newvars'!G10/'2011_totals_newvars'!$L10</f>
        <v>6.9112307285102106E-2</v>
      </c>
      <c r="DH10">
        <f>'2012_totals_newvars'!G10/'2012_totals_newvars'!$L10</f>
        <v>2.691654603863379E-2</v>
      </c>
      <c r="DI10">
        <f>'2013_totals_newvars'!G10/'2013_totals_newvars'!$L10</f>
        <v>6.2484996578500637E-2</v>
      </c>
      <c r="DJ10">
        <f>'1998_totals_newvars'!K10/'1998_totals_newvars'!$L10</f>
        <v>0</v>
      </c>
      <c r="DK10">
        <f>'1999_totals_newvars'!K10/'1999_totals_newvars'!$L10</f>
        <v>5.7245311864519179E-2</v>
      </c>
      <c r="DL10">
        <f>'2000_totals_newvars'!K10/'2000_totals_newvars'!$L10</f>
        <v>5.0067541581946283E-2</v>
      </c>
      <c r="DM10">
        <f>'2001_totals_newvars'!K10/'2001_totals_newvars'!$L10</f>
        <v>2.0731916450784978E-2</v>
      </c>
      <c r="DN10">
        <f>'2002_totals_newvars'!K10/'2002_totals_newvars'!$L10</f>
        <v>1.6994670141436116E-2</v>
      </c>
      <c r="DO10">
        <f>'2003_totals_newvars'!K10/'2003_totals_newvars'!$L10</f>
        <v>2.084640630778101E-2</v>
      </c>
      <c r="DP10">
        <f>'2004_totals_newvars'!K10/'2004_totals_newvars'!$L10</f>
        <v>2.0444186219741787E-2</v>
      </c>
      <c r="DQ10">
        <f>'2005_totals_newvars'!K10/'2005_totals_newvars'!$L10</f>
        <v>2.1899356042641229E-2</v>
      </c>
      <c r="DR10">
        <f>'2006_totals_newvars'!K10/'2006_totals_newvars'!$L10</f>
        <v>1.8508586077967758E-2</v>
      </c>
      <c r="DS10">
        <f>'2007_totals_newvars'!K10/'2007_totals_newvars'!$L10</f>
        <v>2.2904695677437217E-2</v>
      </c>
      <c r="DT10">
        <f>'2008_totals_newvars'!K10/'2008_totals_newvars'!$L10</f>
        <v>2.3888104399918071E-2</v>
      </c>
      <c r="DU10">
        <f>'2009_totals_newvars'!K10/'2009_totals_newvars'!$L10</f>
        <v>2.2331929255540704E-2</v>
      </c>
      <c r="DV10">
        <f>'2010_totals_newvars'!K10/'2010_totals_newvars'!$L10</f>
        <v>1.5424681272376497E-2</v>
      </c>
      <c r="DW10">
        <f>'2011_totals_newvars'!K10/'2011_totals_newvars'!$L10</f>
        <v>1.5507417274113403E-2</v>
      </c>
      <c r="DX10">
        <f>'2012_totals_newvars'!K10/'2012_totals_newvars'!$L10</f>
        <v>2.257560597092172E-2</v>
      </c>
      <c r="DY10">
        <f>'2013_totals_newvars'!K10/'2013_totals_newvars'!$L10</f>
        <v>1.551199388934363E-2</v>
      </c>
      <c r="DZ10">
        <f>'1998_totals_newvars'!F10/'1998_totals_newvars'!$L10</f>
        <v>0</v>
      </c>
      <c r="EA10">
        <f>'1999_totals_newvars'!F10/'1999_totals_newvars'!$L10</f>
        <v>0</v>
      </c>
      <c r="EB10">
        <f>'2000_totals_newvars'!F10/'2000_totals_newvars'!$L10</f>
        <v>0</v>
      </c>
      <c r="EC10">
        <f>'2001_totals_newvars'!F10/'2001_totals_newvars'!$L10</f>
        <v>0</v>
      </c>
      <c r="ED10">
        <f>'2002_totals_newvars'!F10/'2002_totals_newvars'!$L10</f>
        <v>0</v>
      </c>
      <c r="EE10">
        <f>'2003_totals_newvars'!F10/'2003_totals_newvars'!$L10</f>
        <v>0</v>
      </c>
      <c r="EF10">
        <f>'2004_totals_newvars'!F10/'2004_totals_newvars'!$L10</f>
        <v>0</v>
      </c>
      <c r="EG10">
        <f>'2005_totals_newvars'!F10/'2005_totals_newvars'!$L10</f>
        <v>0</v>
      </c>
      <c r="EH10">
        <f>'2006_totals_newvars'!F10/'2006_totals_newvars'!$L10</f>
        <v>0</v>
      </c>
      <c r="EI10">
        <f>'2007_totals_newvars'!F10/'2007_totals_newvars'!$L10</f>
        <v>8.2846663754519934E-2</v>
      </c>
      <c r="EJ10">
        <f>'2008_totals_newvars'!F10/'2008_totals_newvars'!$L10</f>
        <v>9.6312725963488527E-2</v>
      </c>
      <c r="EK10">
        <f>'2009_totals_newvars'!F10/'2009_totals_newvars'!$L10</f>
        <v>2.2155250238912991E-2</v>
      </c>
      <c r="EL10">
        <f>'2010_totals_newvars'!F10/'2010_totals_newvars'!$L10</f>
        <v>8.5960441990708389E-2</v>
      </c>
      <c r="EM10">
        <f>'2011_totals_newvars'!F10/'2011_totals_newvars'!$L10</f>
        <v>5.918358038143165E-2</v>
      </c>
      <c r="EN10">
        <f>'2012_totals_newvars'!F10/'2012_totals_newvars'!$L10</f>
        <v>8.6036898024990316E-2</v>
      </c>
      <c r="EO10">
        <f>'2013_totals_newvars'!F10/'2013_totals_newvars'!$L10</f>
        <v>5.9117076996327532E-2</v>
      </c>
      <c r="EP10">
        <f>'1998_totals_newvars'!D10/'1998_totals_newvars'!$L10</f>
        <v>0.10796175161172447</v>
      </c>
      <c r="EQ10">
        <f>'1999_totals_newvars'!D10/'1999_totals_newvars'!$L10</f>
        <v>7.6189654719257316E-2</v>
      </c>
      <c r="ER10">
        <f>'2000_totals_newvars'!D10/'2000_totals_newvars'!$L10</f>
        <v>7.5153150576934585E-2</v>
      </c>
      <c r="ES10">
        <f>'2001_totals_newvars'!D10/'2001_totals_newvars'!$L10</f>
        <v>0.12025580500766299</v>
      </c>
      <c r="ET10">
        <f>'2002_totals_newvars'!D10/'2002_totals_newvars'!$L10</f>
        <v>0.16016642088067237</v>
      </c>
      <c r="EU10">
        <f>'2003_totals_newvars'!D10/'2003_totals_newvars'!$L10</f>
        <v>0.13069526985278079</v>
      </c>
      <c r="EV10">
        <f>'2004_totals_newvars'!D10/'2004_totals_newvars'!$L10</f>
        <v>0.11956826147729922</v>
      </c>
      <c r="EW10">
        <f>'2005_totals_newvars'!D10/'2005_totals_newvars'!$L10</f>
        <v>0.11174959545857348</v>
      </c>
      <c r="EX10">
        <f>'2006_totals_newvars'!D10/'2006_totals_newvars'!$L10</f>
        <v>9.6670321511409835E-2</v>
      </c>
      <c r="EY10">
        <f>'2007_totals_newvars'!D10/'2007_totals_newvars'!$L10</f>
        <v>0.12111016047248309</v>
      </c>
      <c r="EZ10">
        <f>'2008_totals_newvars'!D10/'2008_totals_newvars'!$L10</f>
        <v>0.11407150876413008</v>
      </c>
      <c r="FA10">
        <f>'2009_totals_newvars'!D10/'2009_totals_newvars'!$L10</f>
        <v>0.11643134145837042</v>
      </c>
      <c r="FB10">
        <f>'2010_totals_newvars'!D10/'2010_totals_newvars'!$L10</f>
        <v>9.8576102596985613E-2</v>
      </c>
      <c r="FC10">
        <f>'2011_totals_newvars'!D10/'2011_totals_newvars'!$L10</f>
        <v>9.5708738842033181E-2</v>
      </c>
      <c r="FD10">
        <f>'2012_totals_newvars'!D10/'2012_totals_newvars'!$L10</f>
        <v>7.0425066958072491E-2</v>
      </c>
      <c r="FE10">
        <f>'2013_totals_newvars'!D10/'2013_totals_newvars'!$L10</f>
        <v>0.15169363528602162</v>
      </c>
    </row>
    <row r="11" spans="1:161" x14ac:dyDescent="0.2">
      <c r="A11" t="str">
        <f>'1997_totals_newvars'!A11</f>
        <v>FLORIDA</v>
      </c>
      <c r="B11">
        <f>'1998_totals_newvars'!J11/'1998_totals_newvars'!$L11</f>
        <v>7.3002693349388095E-2</v>
      </c>
      <c r="C11">
        <f>'1999_totals_newvars'!J11/'1999_totals_newvars'!$L11</f>
        <v>8.4337376186432458E-2</v>
      </c>
      <c r="D11">
        <f>'2000_totals_newvars'!J11/'2000_totals_newvars'!$L11</f>
        <v>0.10054292301891081</v>
      </c>
      <c r="E11">
        <f>'2001_totals_newvars'!J11/'2001_totals_newvars'!$L11</f>
        <v>6.7401648676765777E-2</v>
      </c>
      <c r="F11">
        <f>'2002_totals_newvars'!J11/'2002_totals_newvars'!$L11</f>
        <v>7.9788965046079866E-2</v>
      </c>
      <c r="G11">
        <f>'2003_totals_newvars'!J11/'2003_totals_newvars'!$L11</f>
        <v>5.2441572677095226E-2</v>
      </c>
      <c r="H11">
        <f>'2004_totals_newvars'!J11/'2004_totals_newvars'!$L11</f>
        <v>6.4190041058651615E-2</v>
      </c>
      <c r="I11">
        <f>'2005_totals_newvars'!J11/'2005_totals_newvars'!$L11</f>
        <v>8.8267179263814E-2</v>
      </c>
      <c r="J11">
        <f>'2006_totals_newvars'!J11/'2006_totals_newvars'!$L11</f>
        <v>6.9867752880068051E-2</v>
      </c>
      <c r="K11">
        <f>'2007_totals_newvars'!J11/'2007_totals_newvars'!$L11</f>
        <v>4.7274680793184211E-3</v>
      </c>
      <c r="L11">
        <f>'2008_totals_newvars'!J11/'2008_totals_newvars'!$L11</f>
        <v>4.1750319668724459E-2</v>
      </c>
      <c r="M11">
        <f>'2009_totals_newvars'!J11/'2009_totals_newvars'!$L11</f>
        <v>3.7143702937114831E-2</v>
      </c>
      <c r="N11">
        <f>'2010_totals_newvars'!J11/'2010_totals_newvars'!$L11</f>
        <v>3.5440984839055042E-2</v>
      </c>
      <c r="O11">
        <f>'2011_totals_newvars'!J11/'2011_totals_newvars'!$L11</f>
        <v>3.3304679789833855E-2</v>
      </c>
      <c r="P11">
        <f>'2012_totals_newvars'!J11/'2012_totals_newvars'!$L11</f>
        <v>3.3055622916829966E-2</v>
      </c>
      <c r="Q11">
        <f>'2013_totals_newvars'!J11/'2013_totals_newvars'!$L11</f>
        <v>3.0390043321813161E-2</v>
      </c>
      <c r="R11">
        <f>'1998_totals_newvars'!B11/'1998_totals_newvars'!$L11</f>
        <v>0.46670565190511293</v>
      </c>
      <c r="S11">
        <f>'1999_totals_newvars'!B11/'1999_totals_newvars'!$L11</f>
        <v>0.31176554023652014</v>
      </c>
      <c r="T11">
        <f>'2000_totals_newvars'!B11/'2000_totals_newvars'!$L11</f>
        <v>0.2443540962207654</v>
      </c>
      <c r="U11">
        <f>'2001_totals_newvars'!B11/'2001_totals_newvars'!$L11</f>
        <v>0.22611600525208936</v>
      </c>
      <c r="V11">
        <f>'2002_totals_newvars'!B11/'2002_totals_newvars'!$L11</f>
        <v>0.21732340971732486</v>
      </c>
      <c r="W11">
        <f>'2003_totals_newvars'!B11/'2003_totals_newvars'!$L11</f>
        <v>0.24401560489180779</v>
      </c>
      <c r="X11">
        <f>'2004_totals_newvars'!B11/'2004_totals_newvars'!$L11</f>
        <v>0.22549968677295723</v>
      </c>
      <c r="Y11">
        <f>'2005_totals_newvars'!B11/'2005_totals_newvars'!$L11</f>
        <v>0.174898123971858</v>
      </c>
      <c r="Z11">
        <f>'2006_totals_newvars'!B11/'2006_totals_newvars'!$L11</f>
        <v>0.17067933512913061</v>
      </c>
      <c r="AA11">
        <f>'2007_totals_newvars'!B11/'2007_totals_newvars'!$L11</f>
        <v>0.15016797846287913</v>
      </c>
      <c r="AB11">
        <f>'2008_totals_newvars'!B11/'2008_totals_newvars'!$L11</f>
        <v>0.14024053669010619</v>
      </c>
      <c r="AC11">
        <f>'2009_totals_newvars'!B11/'2009_totals_newvars'!$L11</f>
        <v>0.17291152026157894</v>
      </c>
      <c r="AD11">
        <f>'2010_totals_newvars'!B11/'2010_totals_newvars'!$L11</f>
        <v>0.17256624415174365</v>
      </c>
      <c r="AE11">
        <f>'2011_totals_newvars'!B11/'2011_totals_newvars'!$L11</f>
        <v>0.16950065539903392</v>
      </c>
      <c r="AF11">
        <f>'2012_totals_newvars'!B11/'2012_totals_newvars'!$L11</f>
        <v>0.17366817292685632</v>
      </c>
      <c r="AG11">
        <f>'2013_totals_newvars'!B11/'2013_totals_newvars'!$L11</f>
        <v>0.17367565369653667</v>
      </c>
      <c r="AH11">
        <f>'1998_totals_newvars'!C11/'1998_totals_newvars'!$L11</f>
        <v>0.1728054783271058</v>
      </c>
      <c r="AI11">
        <f>'1999_totals_newvars'!C11/'1999_totals_newvars'!$L11</f>
        <v>0.26828101827008977</v>
      </c>
      <c r="AJ11">
        <f>'2000_totals_newvars'!C11/'2000_totals_newvars'!$L11</f>
        <v>0.29581033567888321</v>
      </c>
      <c r="AK11">
        <f>'2001_totals_newvars'!C11/'2001_totals_newvars'!$L11</f>
        <v>0.34162773105416344</v>
      </c>
      <c r="AL11">
        <f>'2002_totals_newvars'!C11/'2002_totals_newvars'!$L11</f>
        <v>0.33417589852624957</v>
      </c>
      <c r="AM11">
        <f>'2003_totals_newvars'!C11/'2003_totals_newvars'!$L11</f>
        <v>0.34732999809878151</v>
      </c>
      <c r="AN11">
        <f>'2004_totals_newvars'!C11/'2004_totals_newvars'!$L11</f>
        <v>0.32874408704352209</v>
      </c>
      <c r="AO11">
        <f>'2005_totals_newvars'!C11/'2005_totals_newvars'!$L11</f>
        <v>0.3464439706644622</v>
      </c>
      <c r="AP11">
        <f>'2006_totals_newvars'!C11/'2006_totals_newvars'!$L11</f>
        <v>0.37644778440493548</v>
      </c>
      <c r="AQ11">
        <f>'2007_totals_newvars'!C11/'2007_totals_newvars'!$L11</f>
        <v>0.36242671120266573</v>
      </c>
      <c r="AR11">
        <f>'2008_totals_newvars'!C11/'2008_totals_newvars'!$L11</f>
        <v>0.33831106885537932</v>
      </c>
      <c r="AS11">
        <f>'2009_totals_newvars'!C11/'2009_totals_newvars'!$L11</f>
        <v>0.36082040166857365</v>
      </c>
      <c r="AT11">
        <f>'2010_totals_newvars'!C11/'2010_totals_newvars'!$L11</f>
        <v>0.33973343267285877</v>
      </c>
      <c r="AU11">
        <f>'2011_totals_newvars'!C11/'2011_totals_newvars'!$L11</f>
        <v>0.35544978997604981</v>
      </c>
      <c r="AV11">
        <f>'2012_totals_newvars'!C11/'2012_totals_newvars'!$L11</f>
        <v>0.34154799108545036</v>
      </c>
      <c r="AW11">
        <f>'2013_totals_newvars'!C11/'2013_totals_newvars'!$L11</f>
        <v>0.34353938706171483</v>
      </c>
      <c r="AX11">
        <f>'1998_totals_newvars'!I11/'1998_totals_newvars'!$L11</f>
        <v>0.10790203037324432</v>
      </c>
      <c r="AY11">
        <f>'1999_totals_newvars'!I11/'1999_totals_newvars'!$L11</f>
        <v>2.9964998870257987E-2</v>
      </c>
      <c r="AZ11">
        <f>'2000_totals_newvars'!I11/'2000_totals_newvars'!$L11</f>
        <v>5.5962329503909593E-2</v>
      </c>
      <c r="BA11">
        <f>'2001_totals_newvars'!I11/'2001_totals_newvars'!$L11</f>
        <v>0.16411564217414254</v>
      </c>
      <c r="BB11">
        <f>'2002_totals_newvars'!I11/'2002_totals_newvars'!$L11</f>
        <v>0.17390482541841498</v>
      </c>
      <c r="BC11">
        <f>'2003_totals_newvars'!I11/'2003_totals_newvars'!$L11</f>
        <v>0.19787138591070069</v>
      </c>
      <c r="BD11">
        <f>'2004_totals_newvars'!I11/'2004_totals_newvars'!$L11</f>
        <v>0.21593726503410349</v>
      </c>
      <c r="BE11">
        <f>'2005_totals_newvars'!I11/'2005_totals_newvars'!$L11</f>
        <v>0.2227331247924863</v>
      </c>
      <c r="BF11">
        <f>'2006_totals_newvars'!I11/'2006_totals_newvars'!$L11</f>
        <v>0.20607084004733633</v>
      </c>
      <c r="BG11">
        <f>'2007_totals_newvars'!I11/'2007_totals_newvars'!$L11</f>
        <v>0.29103815217158496</v>
      </c>
      <c r="BH11">
        <f>'2008_totals_newvars'!I11/'2008_totals_newvars'!$L11</f>
        <v>0.28384134250101367</v>
      </c>
      <c r="BI11">
        <f>'2009_totals_newvars'!I11/'2009_totals_newvars'!$L11</f>
        <v>0.29257056951846577</v>
      </c>
      <c r="BJ11">
        <f>'2010_totals_newvars'!I11/'2010_totals_newvars'!$L11</f>
        <v>0.28601672862581246</v>
      </c>
      <c r="BK11">
        <f>'2011_totals_newvars'!I11/'2011_totals_newvars'!$L11</f>
        <v>0.29534148286351902</v>
      </c>
      <c r="BL11">
        <f>'2012_totals_newvars'!I11/'2012_totals_newvars'!$L11</f>
        <v>0.32356307927827155</v>
      </c>
      <c r="BM11">
        <f>'2013_totals_newvars'!I11/'2013_totals_newvars'!$L11</f>
        <v>0.32690152046659998</v>
      </c>
      <c r="BN11">
        <f>'1998_totals_newvars'!H11/'1998_totals_newvars'!$L11</f>
        <v>0</v>
      </c>
      <c r="BO11">
        <f>'1999_totals_newvars'!H11/'1999_totals_newvars'!$L11</f>
        <v>0</v>
      </c>
      <c r="BP11">
        <f>'2000_totals_newvars'!H11/'2000_totals_newvars'!$L11</f>
        <v>3.8144747039587895E-2</v>
      </c>
      <c r="BQ11">
        <f>'2001_totals_newvars'!H11/'2001_totals_newvars'!$L11</f>
        <v>2.594650802367594E-2</v>
      </c>
      <c r="BR11">
        <f>'2002_totals_newvars'!H11/'2002_totals_newvars'!$L11</f>
        <v>1.4752504168775717E-2</v>
      </c>
      <c r="BS11">
        <f>'2003_totals_newvars'!H11/'2003_totals_newvars'!$L11</f>
        <v>1.093621351600322E-2</v>
      </c>
      <c r="BT11">
        <f>'2004_totals_newvars'!H11/'2004_totals_newvars'!$L11</f>
        <v>5.8416201930996635E-3</v>
      </c>
      <c r="BU11">
        <f>'2005_totals_newvars'!H11/'2005_totals_newvars'!$L11</f>
        <v>1.0705864521511487E-2</v>
      </c>
      <c r="BV11">
        <f>'2006_totals_newvars'!H11/'2006_totals_newvars'!$L11</f>
        <v>6.9196801111641257E-3</v>
      </c>
      <c r="BW11">
        <f>'2007_totals_newvars'!H11/'2007_totals_newvars'!$L11</f>
        <v>5.4470556378134728E-2</v>
      </c>
      <c r="BX11">
        <f>'2008_totals_newvars'!H11/'2008_totals_newvars'!$L11</f>
        <v>6.4432450622891449E-2</v>
      </c>
      <c r="BY11">
        <f>'2009_totals_newvars'!H11/'2009_totals_newvars'!$L11</f>
        <v>6.5318376946581396E-3</v>
      </c>
      <c r="BZ11">
        <f>'2010_totals_newvars'!H11/'2010_totals_newvars'!$L11</f>
        <v>4.4255023937333103E-3</v>
      </c>
      <c r="CA11">
        <f>'2011_totals_newvars'!H11/'2011_totals_newvars'!$L11</f>
        <v>4.1665394075780871E-3</v>
      </c>
      <c r="CB11">
        <f>'2012_totals_newvars'!H11/'2012_totals_newvars'!$L11</f>
        <v>5.1705087773385137E-3</v>
      </c>
      <c r="CC11">
        <f>'2013_totals_newvars'!H11/'2013_totals_newvars'!$L11</f>
        <v>5.2085745911343885E-3</v>
      </c>
      <c r="CD11">
        <f>'1998_totals_newvars'!E11/'1998_totals_newvars'!$L11</f>
        <v>0</v>
      </c>
      <c r="CE11">
        <f>'1999_totals_newvars'!E11/'1999_totals_newvars'!$L11</f>
        <v>0</v>
      </c>
      <c r="CF11">
        <f>'2000_totals_newvars'!E11/'2000_totals_newvars'!$L11</f>
        <v>0</v>
      </c>
      <c r="CG11">
        <f>'2001_totals_newvars'!E11/'2001_totals_newvars'!$L11</f>
        <v>8.2675032912566671E-3</v>
      </c>
      <c r="CH11">
        <f>'2002_totals_newvars'!E11/'2002_totals_newvars'!$L11</f>
        <v>0</v>
      </c>
      <c r="CI11">
        <f>'2003_totals_newvars'!E11/'2003_totals_newvars'!$L11</f>
        <v>0</v>
      </c>
      <c r="CJ11">
        <f>'2004_totals_newvars'!E11/'2004_totals_newvars'!$L11</f>
        <v>1.0646117384297457E-2</v>
      </c>
      <c r="CK11">
        <f>'2005_totals_newvars'!E11/'2005_totals_newvars'!$L11</f>
        <v>1.1387800389409355E-2</v>
      </c>
      <c r="CL11">
        <f>'2006_totals_newvars'!E11/'2006_totals_newvars'!$L11</f>
        <v>1.2549118855097133E-2</v>
      </c>
      <c r="CM11">
        <f>'2007_totals_newvars'!E11/'2007_totals_newvars'!$L11</f>
        <v>-2.7200163924016086E-3</v>
      </c>
      <c r="CN11">
        <f>'2008_totals_newvars'!E11/'2008_totals_newvars'!$L11</f>
        <v>0</v>
      </c>
      <c r="CO11">
        <f>'2009_totals_newvars'!E11/'2009_totals_newvars'!$L11</f>
        <v>0</v>
      </c>
      <c r="CP11">
        <f>'2010_totals_newvars'!E11/'2010_totals_newvars'!$L11</f>
        <v>0</v>
      </c>
      <c r="CQ11">
        <f>'2011_totals_newvars'!E11/'2011_totals_newvars'!$L11</f>
        <v>0</v>
      </c>
      <c r="CR11">
        <f>'2012_totals_newvars'!E11/'2012_totals_newvars'!$L11</f>
        <v>0</v>
      </c>
      <c r="CS11">
        <f>'2013_totals_newvars'!E11/'2013_totals_newvars'!$L11</f>
        <v>0</v>
      </c>
      <c r="CT11">
        <f>'1998_totals_newvars'!G11/'1998_totals_newvars'!$L11</f>
        <v>0</v>
      </c>
      <c r="CU11">
        <f>'1999_totals_newvars'!G11/'1999_totals_newvars'!$L11</f>
        <v>0</v>
      </c>
      <c r="CV11">
        <f>'2000_totals_newvars'!G11/'2000_totals_newvars'!$L11</f>
        <v>9.3071331626066629E-3</v>
      </c>
      <c r="CW11">
        <f>'2001_totals_newvars'!G11/'2001_totals_newvars'!$L11</f>
        <v>2.7427560821300426E-3</v>
      </c>
      <c r="CX11">
        <f>'2002_totals_newvars'!G11/'2002_totals_newvars'!$L11</f>
        <v>8.1569209992194845E-4</v>
      </c>
      <c r="CY11">
        <f>'2003_totals_newvars'!G11/'2003_totals_newvars'!$L11</f>
        <v>1.7442729879990793E-3</v>
      </c>
      <c r="CZ11">
        <f>'2004_totals_newvars'!G11/'2004_totals_newvars'!$L11</f>
        <v>1.6232169548530463E-3</v>
      </c>
      <c r="DA11">
        <f>'2005_totals_newvars'!G11/'2005_totals_newvars'!$L11</f>
        <v>1.8574641260173418E-3</v>
      </c>
      <c r="DB11">
        <f>'2006_totals_newvars'!G11/'2006_totals_newvars'!$L11</f>
        <v>2.9998249468666371E-3</v>
      </c>
      <c r="DC11">
        <f>'2007_totals_newvars'!G11/'2007_totals_newvars'!$L11</f>
        <v>2.4593254348983036E-3</v>
      </c>
      <c r="DD11">
        <f>'2008_totals_newvars'!G11/'2008_totals_newvars'!$L11</f>
        <v>1.7159228116568281E-3</v>
      </c>
      <c r="DE11">
        <f>'2009_totals_newvars'!G11/'2009_totals_newvars'!$L11</f>
        <v>1.341425113535432E-3</v>
      </c>
      <c r="DF11">
        <f>'2010_totals_newvars'!G11/'2010_totals_newvars'!$L11</f>
        <v>1.2776576031108551E-3</v>
      </c>
      <c r="DG11">
        <f>'2011_totals_newvars'!G11/'2011_totals_newvars'!$L11</f>
        <v>5.1856682341846656E-3</v>
      </c>
      <c r="DH11">
        <f>'2012_totals_newvars'!G11/'2012_totals_newvars'!$L11</f>
        <v>8.1036413342363222E-4</v>
      </c>
      <c r="DI11">
        <f>'2013_totals_newvars'!G11/'2013_totals_newvars'!$L11</f>
        <v>4.987578331031692E-4</v>
      </c>
      <c r="DJ11">
        <f>'1998_totals_newvars'!K11/'1998_totals_newvars'!$L11</f>
        <v>7.3875197328353945E-2</v>
      </c>
      <c r="DK11">
        <f>'1999_totals_newvars'!K11/'1999_totals_newvars'!$L11</f>
        <v>0.12729139228128428</v>
      </c>
      <c r="DL11">
        <f>'2000_totals_newvars'!K11/'2000_totals_newvars'!$L11</f>
        <v>6.2912641354944746E-2</v>
      </c>
      <c r="DM11">
        <f>'2001_totals_newvars'!K11/'2001_totals_newvars'!$L11</f>
        <v>3.232117400520719E-2</v>
      </c>
      <c r="DN11">
        <f>'2002_totals_newvars'!K11/'2002_totals_newvars'!$L11</f>
        <v>5.2893914240233569E-2</v>
      </c>
      <c r="DO11">
        <f>'2003_totals_newvars'!K11/'2003_totals_newvars'!$L11</f>
        <v>5.0907870551686878E-2</v>
      </c>
      <c r="DP11">
        <f>'2004_totals_newvars'!K11/'2004_totals_newvars'!$L11</f>
        <v>5.8645067557525229E-2</v>
      </c>
      <c r="DQ11">
        <f>'2005_totals_newvars'!K11/'2005_totals_newvars'!$L11</f>
        <v>5.9131706904531608E-2</v>
      </c>
      <c r="DR11">
        <f>'2006_totals_newvars'!K11/'2006_totals_newvars'!$L11</f>
        <v>6.2698337883234798E-2</v>
      </c>
      <c r="DS11">
        <f>'2007_totals_newvars'!K11/'2007_totals_newvars'!$L11</f>
        <v>6.111758399755389E-2</v>
      </c>
      <c r="DT11">
        <f>'2008_totals_newvars'!K11/'2008_totals_newvars'!$L11</f>
        <v>5.4956988776230432E-2</v>
      </c>
      <c r="DU11">
        <f>'2009_totals_newvars'!K11/'2009_totals_newvars'!$L11</f>
        <v>5.983685883701087E-2</v>
      </c>
      <c r="DV11">
        <f>'2010_totals_newvars'!K11/'2010_totals_newvars'!$L11</f>
        <v>5.7358416671571141E-2</v>
      </c>
      <c r="DW11">
        <f>'2011_totals_newvars'!K11/'2011_totals_newvars'!$L11</f>
        <v>5.9467056570807891E-2</v>
      </c>
      <c r="DX11">
        <f>'2012_totals_newvars'!K11/'2012_totals_newvars'!$L11</f>
        <v>5.7423562838133546E-2</v>
      </c>
      <c r="DY11">
        <f>'2013_totals_newvars'!K11/'2013_totals_newvars'!$L11</f>
        <v>5.5742547819899062E-2</v>
      </c>
      <c r="DZ11">
        <f>'1998_totals_newvars'!F11/'1998_totals_newvars'!$L11</f>
        <v>0</v>
      </c>
      <c r="EA11">
        <f>'1999_totals_newvars'!F11/'1999_totals_newvars'!$L11</f>
        <v>0</v>
      </c>
      <c r="EB11">
        <f>'2000_totals_newvars'!F11/'2000_totals_newvars'!$L11</f>
        <v>0</v>
      </c>
      <c r="EC11">
        <f>'2001_totals_newvars'!F11/'2001_totals_newvars'!$L11</f>
        <v>0</v>
      </c>
      <c r="ED11">
        <f>'2002_totals_newvars'!F11/'2002_totals_newvars'!$L11</f>
        <v>0</v>
      </c>
      <c r="EE11">
        <f>'2003_totals_newvars'!F11/'2003_totals_newvars'!$L11</f>
        <v>0</v>
      </c>
      <c r="EF11">
        <f>'2004_totals_newvars'!F11/'2004_totals_newvars'!$L11</f>
        <v>0</v>
      </c>
      <c r="EG11">
        <f>'2005_totals_newvars'!F11/'2005_totals_newvars'!$L11</f>
        <v>0</v>
      </c>
      <c r="EH11">
        <f>'2006_totals_newvars'!F11/'2006_totals_newvars'!$L11</f>
        <v>0</v>
      </c>
      <c r="EI11">
        <f>'2007_totals_newvars'!F11/'2007_totals_newvars'!$L11</f>
        <v>0</v>
      </c>
      <c r="EJ11">
        <f>'2008_totals_newvars'!F11/'2008_totals_newvars'!$L11</f>
        <v>0</v>
      </c>
      <c r="EK11">
        <f>'2009_totals_newvars'!F11/'2009_totals_newvars'!$L11</f>
        <v>0</v>
      </c>
      <c r="EL11">
        <f>'2010_totals_newvars'!F11/'2010_totals_newvars'!$L11</f>
        <v>0</v>
      </c>
      <c r="EM11">
        <f>'2011_totals_newvars'!F11/'2011_totals_newvars'!$L11</f>
        <v>0</v>
      </c>
      <c r="EN11">
        <f>'2012_totals_newvars'!F11/'2012_totals_newvars'!$L11</f>
        <v>0</v>
      </c>
      <c r="EO11">
        <f>'2013_totals_newvars'!F11/'2013_totals_newvars'!$L11</f>
        <v>0</v>
      </c>
      <c r="EP11">
        <f>'1998_totals_newvars'!D11/'1998_totals_newvars'!$L11</f>
        <v>0.10570894871679488</v>
      </c>
      <c r="EQ11">
        <f>'1999_totals_newvars'!D11/'1999_totals_newvars'!$L11</f>
        <v>0.17835967415541534</v>
      </c>
      <c r="ER11">
        <f>'2000_totals_newvars'!D11/'2000_totals_newvars'!$L11</f>
        <v>0.19296579402039168</v>
      </c>
      <c r="ES11">
        <f>'2001_totals_newvars'!D11/'2001_totals_newvars'!$L11</f>
        <v>0.131461031440569</v>
      </c>
      <c r="ET11">
        <f>'2002_totals_newvars'!D11/'2002_totals_newvars'!$L11</f>
        <v>0.12634479078299948</v>
      </c>
      <c r="EU11">
        <f>'2003_totals_newvars'!D11/'2003_totals_newvars'!$L11</f>
        <v>9.4753081365925612E-2</v>
      </c>
      <c r="EV11">
        <f>'2004_totals_newvars'!D11/'2004_totals_newvars'!$L11</f>
        <v>8.8872898000990172E-2</v>
      </c>
      <c r="EW11">
        <f>'2005_totals_newvars'!D11/'2005_totals_newvars'!$L11</f>
        <v>8.4574765365909729E-2</v>
      </c>
      <c r="EX11">
        <f>'2006_totals_newvars'!D11/'2006_totals_newvars'!$L11</f>
        <v>9.1767325742166839E-2</v>
      </c>
      <c r="EY11">
        <f>'2007_totals_newvars'!D11/'2007_totals_newvars'!$L11</f>
        <v>7.6312240665366432E-2</v>
      </c>
      <c r="EZ11">
        <f>'2008_totals_newvars'!D11/'2008_totals_newvars'!$L11</f>
        <v>7.4751370073997639E-2</v>
      </c>
      <c r="FA11">
        <f>'2009_totals_newvars'!D11/'2009_totals_newvars'!$L11</f>
        <v>6.8843683969062361E-2</v>
      </c>
      <c r="FB11">
        <f>'2010_totals_newvars'!D11/'2010_totals_newvars'!$L11</f>
        <v>0.10318103304211479</v>
      </c>
      <c r="FC11">
        <f>'2011_totals_newvars'!D11/'2011_totals_newvars'!$L11</f>
        <v>7.758412775899276E-2</v>
      </c>
      <c r="FD11">
        <f>'2012_totals_newvars'!D11/'2012_totals_newvars'!$L11</f>
        <v>6.4760698043696149E-2</v>
      </c>
      <c r="FE11">
        <f>'2013_totals_newvars'!D11/'2013_totals_newvars'!$L11</f>
        <v>6.4043515209198709E-2</v>
      </c>
    </row>
    <row r="12" spans="1:161" x14ac:dyDescent="0.2">
      <c r="A12" t="str">
        <f>'1997_totals_newvars'!A12</f>
        <v>GEORGIA</v>
      </c>
      <c r="B12">
        <f>'1998_totals_newvars'!J12/'1998_totals_newvars'!$L12</f>
        <v>4.8001558777566296E-2</v>
      </c>
      <c r="C12">
        <f>'1999_totals_newvars'!J12/'1999_totals_newvars'!$L12</f>
        <v>8.4656012455076826E-2</v>
      </c>
      <c r="D12">
        <f>'2000_totals_newvars'!J12/'2000_totals_newvars'!$L12</f>
        <v>-2.3946945633542766E-4</v>
      </c>
      <c r="E12">
        <f>'2001_totals_newvars'!J12/'2001_totals_newvars'!$L12</f>
        <v>7.8257675845618754E-2</v>
      </c>
      <c r="F12">
        <f>'2002_totals_newvars'!J12/'2002_totals_newvars'!$L12</f>
        <v>4.6986465523423469E-2</v>
      </c>
      <c r="G12">
        <f>'2003_totals_newvars'!J12/'2003_totals_newvars'!$L12</f>
        <v>3.4666980368117398E-2</v>
      </c>
      <c r="H12">
        <f>'2004_totals_newvars'!J12/'2004_totals_newvars'!$L12</f>
        <v>4.0602113212647659E-2</v>
      </c>
      <c r="I12">
        <f>'2005_totals_newvars'!J12/'2005_totals_newvars'!$L12</f>
        <v>3.5579886194968602E-2</v>
      </c>
      <c r="J12">
        <f>'2006_totals_newvars'!J12/'2006_totals_newvars'!$L12</f>
        <v>3.9004184857318304E-2</v>
      </c>
      <c r="K12">
        <f>'2007_totals_newvars'!J12/'2007_totals_newvars'!$L12</f>
        <v>4.4191783429756271E-2</v>
      </c>
      <c r="L12">
        <f>'2008_totals_newvars'!J12/'2008_totals_newvars'!$L12</f>
        <v>6.6424537212287152E-2</v>
      </c>
      <c r="M12">
        <f>'2009_totals_newvars'!J12/'2009_totals_newvars'!$L12</f>
        <v>4.2322076619450484E-2</v>
      </c>
      <c r="N12">
        <f>'2010_totals_newvars'!J12/'2010_totals_newvars'!$L12</f>
        <v>3.617447664306514E-2</v>
      </c>
      <c r="O12">
        <f>'2011_totals_newvars'!J12/'2011_totals_newvars'!$L12</f>
        <v>5.698481090476977E-2</v>
      </c>
      <c r="P12">
        <f>'2012_totals_newvars'!J12/'2012_totals_newvars'!$L12</f>
        <v>4.577164656607003E-2</v>
      </c>
      <c r="Q12">
        <f>'2013_totals_newvars'!J12/'2013_totals_newvars'!$L12</f>
        <v>3.182705903757492E-2</v>
      </c>
      <c r="R12">
        <f>'1998_totals_newvars'!B12/'1998_totals_newvars'!$L12</f>
        <v>0.60251975717879169</v>
      </c>
      <c r="S12">
        <f>'1999_totals_newvars'!B12/'1999_totals_newvars'!$L12</f>
        <v>0.29192141716644043</v>
      </c>
      <c r="T12">
        <f>'2000_totals_newvars'!B12/'2000_totals_newvars'!$L12</f>
        <v>0.37996871131945853</v>
      </c>
      <c r="U12">
        <f>'2001_totals_newvars'!B12/'2001_totals_newvars'!$L12</f>
        <v>0.32630121393823475</v>
      </c>
      <c r="V12">
        <f>'2002_totals_newvars'!B12/'2002_totals_newvars'!$L12</f>
        <v>0.19132111533558635</v>
      </c>
      <c r="W12">
        <f>'2003_totals_newvars'!B12/'2003_totals_newvars'!$L12</f>
        <v>0.30551147515420551</v>
      </c>
      <c r="X12">
        <f>'2004_totals_newvars'!B12/'2004_totals_newvars'!$L12</f>
        <v>0.2961238303906244</v>
      </c>
      <c r="Y12">
        <f>'2005_totals_newvars'!B12/'2005_totals_newvars'!$L12</f>
        <v>0.21964064264228578</v>
      </c>
      <c r="Z12">
        <f>'2006_totals_newvars'!B12/'2006_totals_newvars'!$L12</f>
        <v>0.16731489942026853</v>
      </c>
      <c r="AA12">
        <f>'2007_totals_newvars'!B12/'2007_totals_newvars'!$L12</f>
        <v>9.2958202602035647E-2</v>
      </c>
      <c r="AB12">
        <f>'2008_totals_newvars'!B12/'2008_totals_newvars'!$L12</f>
        <v>0.11909516012749195</v>
      </c>
      <c r="AC12">
        <f>'2009_totals_newvars'!B12/'2009_totals_newvars'!$L12</f>
        <v>0.10548599788238827</v>
      </c>
      <c r="AD12">
        <f>'2010_totals_newvars'!B12/'2010_totals_newvars'!$L12</f>
        <v>8.3727415585650555E-2</v>
      </c>
      <c r="AE12">
        <f>'2011_totals_newvars'!B12/'2011_totals_newvars'!$L12</f>
        <v>9.1110471767274478E-2</v>
      </c>
      <c r="AF12">
        <f>'2012_totals_newvars'!B12/'2012_totals_newvars'!$L12</f>
        <v>8.3967335871438453E-2</v>
      </c>
      <c r="AG12">
        <f>'2013_totals_newvars'!B12/'2013_totals_newvars'!$L12</f>
        <v>9.6208271839174603E-2</v>
      </c>
      <c r="AH12">
        <f>'1998_totals_newvars'!C12/'1998_totals_newvars'!$L12</f>
        <v>0.11421628150684804</v>
      </c>
      <c r="AI12">
        <f>'1999_totals_newvars'!C12/'1999_totals_newvars'!$L12</f>
        <v>7.1368276417982116E-2</v>
      </c>
      <c r="AJ12">
        <f>'2000_totals_newvars'!C12/'2000_totals_newvars'!$L12</f>
        <v>0.19586101057516139</v>
      </c>
      <c r="AK12">
        <f>'2001_totals_newvars'!C12/'2001_totals_newvars'!$L12</f>
        <v>0.13035652546195808</v>
      </c>
      <c r="AL12">
        <f>'2002_totals_newvars'!C12/'2002_totals_newvars'!$L12</f>
        <v>8.7401804154760315E-2</v>
      </c>
      <c r="AM12">
        <f>'2003_totals_newvars'!C12/'2003_totals_newvars'!$L12</f>
        <v>9.9043827550629404E-2</v>
      </c>
      <c r="AN12">
        <f>'2004_totals_newvars'!C12/'2004_totals_newvars'!$L12</f>
        <v>6.4492368528920319E-2</v>
      </c>
      <c r="AO12">
        <f>'2005_totals_newvars'!C12/'2005_totals_newvars'!$L12</f>
        <v>4.152757986229981E-2</v>
      </c>
      <c r="AP12">
        <f>'2006_totals_newvars'!C12/'2006_totals_newvars'!$L12</f>
        <v>-1.3140474983410243E-2</v>
      </c>
      <c r="AQ12">
        <f>'2007_totals_newvars'!C12/'2007_totals_newvars'!$L12</f>
        <v>9.5201712634715205E-2</v>
      </c>
      <c r="AR12">
        <f>'2008_totals_newvars'!C12/'2008_totals_newvars'!$L12</f>
        <v>3.7137818225174202E-2</v>
      </c>
      <c r="AS12">
        <f>'2009_totals_newvars'!C12/'2009_totals_newvars'!$L12</f>
        <v>4.2537264912044542E-2</v>
      </c>
      <c r="AT12">
        <f>'2010_totals_newvars'!C12/'2010_totals_newvars'!$L12</f>
        <v>3.8440907303143181E-2</v>
      </c>
      <c r="AU12">
        <f>'2011_totals_newvars'!C12/'2011_totals_newvars'!$L12</f>
        <v>3.9505862310381099E-2</v>
      </c>
      <c r="AV12">
        <f>'2012_totals_newvars'!C12/'2012_totals_newvars'!$L12</f>
        <v>4.4596320030786292E-2</v>
      </c>
      <c r="AW12">
        <f>'2013_totals_newvars'!C12/'2013_totals_newvars'!$L12</f>
        <v>4.490900235775263E-2</v>
      </c>
      <c r="AX12">
        <f>'1998_totals_newvars'!I12/'1998_totals_newvars'!$L12</f>
        <v>0.11829457835303731</v>
      </c>
      <c r="AY12">
        <f>'1999_totals_newvars'!I12/'1999_totals_newvars'!$L12</f>
        <v>0.39164616667368823</v>
      </c>
      <c r="AZ12">
        <f>'2000_totals_newvars'!I12/'2000_totals_newvars'!$L12</f>
        <v>-0.24127846079599266</v>
      </c>
      <c r="BA12">
        <f>'2001_totals_newvars'!I12/'2001_totals_newvars'!$L12</f>
        <v>0.15583309034101347</v>
      </c>
      <c r="BB12">
        <f>'2002_totals_newvars'!I12/'2002_totals_newvars'!$L12</f>
        <v>0.22027401237906835</v>
      </c>
      <c r="BC12">
        <f>'2003_totals_newvars'!I12/'2003_totals_newvars'!$L12</f>
        <v>0.21789063324962821</v>
      </c>
      <c r="BD12">
        <f>'2004_totals_newvars'!I12/'2004_totals_newvars'!$L12</f>
        <v>0.25943937095462233</v>
      </c>
      <c r="BE12">
        <f>'2005_totals_newvars'!I12/'2005_totals_newvars'!$L12</f>
        <v>0.2572497810641392</v>
      </c>
      <c r="BF12">
        <f>'2006_totals_newvars'!I12/'2006_totals_newvars'!$L12</f>
        <v>0.36014146976050881</v>
      </c>
      <c r="BG12">
        <f>'2007_totals_newvars'!I12/'2007_totals_newvars'!$L12</f>
        <v>0.39741606954313363</v>
      </c>
      <c r="BH12">
        <f>'2008_totals_newvars'!I12/'2008_totals_newvars'!$L12</f>
        <v>0.47661708727589003</v>
      </c>
      <c r="BI12">
        <f>'2009_totals_newvars'!I12/'2009_totals_newvars'!$L12</f>
        <v>0.58212078296537739</v>
      </c>
      <c r="BJ12">
        <f>'2010_totals_newvars'!I12/'2010_totals_newvars'!$L12</f>
        <v>0.55381488502414589</v>
      </c>
      <c r="BK12">
        <f>'2011_totals_newvars'!I12/'2011_totals_newvars'!$L12</f>
        <v>0.60319056628976508</v>
      </c>
      <c r="BL12">
        <f>'2012_totals_newvars'!I12/'2012_totals_newvars'!$L12</f>
        <v>0.65615228433316541</v>
      </c>
      <c r="BM12">
        <f>'2013_totals_newvars'!I12/'2013_totals_newvars'!$L12</f>
        <v>0.74784527739396889</v>
      </c>
      <c r="BN12">
        <f>'1998_totals_newvars'!H12/'1998_totals_newvars'!$L12</f>
        <v>0</v>
      </c>
      <c r="BO12">
        <f>'1999_totals_newvars'!H12/'1999_totals_newvars'!$L12</f>
        <v>0</v>
      </c>
      <c r="BP12">
        <f>'2000_totals_newvars'!H12/'2000_totals_newvars'!$L12</f>
        <v>9.6248558844687804E-2</v>
      </c>
      <c r="BQ12">
        <f>'2001_totals_newvars'!H12/'2001_totals_newvars'!$L12</f>
        <v>5.2659718884018797E-2</v>
      </c>
      <c r="BR12">
        <f>'2002_totals_newvars'!H12/'2002_totals_newvars'!$L12</f>
        <v>3.8598512939172484E-2</v>
      </c>
      <c r="BS12">
        <f>'2003_totals_newvars'!H12/'2003_totals_newvars'!$L12</f>
        <v>3.2738766814947175E-2</v>
      </c>
      <c r="BT12">
        <f>'2004_totals_newvars'!H12/'2004_totals_newvars'!$L12</f>
        <v>4.6110117377232307E-2</v>
      </c>
      <c r="BU12">
        <f>'2005_totals_newvars'!H12/'2005_totals_newvars'!$L12</f>
        <v>5.8985670572957095E-2</v>
      </c>
      <c r="BV12">
        <f>'2006_totals_newvars'!H12/'2006_totals_newvars'!$L12</f>
        <v>6.272409701386894E-2</v>
      </c>
      <c r="BW12">
        <f>'2007_totals_newvars'!H12/'2007_totals_newvars'!$L12</f>
        <v>6.266073262706455E-2</v>
      </c>
      <c r="BX12">
        <f>'2008_totals_newvars'!H12/'2008_totals_newvars'!$L12</f>
        <v>5.8464230286850397E-2</v>
      </c>
      <c r="BY12">
        <f>'2009_totals_newvars'!H12/'2009_totals_newvars'!$L12</f>
        <v>5.3593867885740491E-2</v>
      </c>
      <c r="BZ12">
        <f>'2010_totals_newvars'!H12/'2010_totals_newvars'!$L12</f>
        <v>4.7579338347320949E-2</v>
      </c>
      <c r="CA12">
        <f>'2011_totals_newvars'!H12/'2011_totals_newvars'!$L12</f>
        <v>5.4265679157374479E-2</v>
      </c>
      <c r="CB12">
        <f>'2012_totals_newvars'!H12/'2012_totals_newvars'!$L12</f>
        <v>5.1749044639554945E-2</v>
      </c>
      <c r="CC12">
        <f>'2013_totals_newvars'!H12/'2013_totals_newvars'!$L12</f>
        <v>-8.5381691549664621E-5</v>
      </c>
      <c r="CD12">
        <f>'1998_totals_newvars'!E12/'1998_totals_newvars'!$L12</f>
        <v>0</v>
      </c>
      <c r="CE12">
        <f>'1999_totals_newvars'!E12/'1999_totals_newvars'!$L12</f>
        <v>0</v>
      </c>
      <c r="CF12">
        <f>'2000_totals_newvars'!E12/'2000_totals_newvars'!$L12</f>
        <v>6.1896358472767268E-4</v>
      </c>
      <c r="CG12">
        <f>'2001_totals_newvars'!E12/'2001_totals_newvars'!$L12</f>
        <v>6.2803021792768379E-3</v>
      </c>
      <c r="CH12">
        <f>'2002_totals_newvars'!E12/'2002_totals_newvars'!$L12</f>
        <v>0.16309702902811876</v>
      </c>
      <c r="CI12">
        <f>'2003_totals_newvars'!E12/'2003_totals_newvars'!$L12</f>
        <v>5.9752403596990723E-2</v>
      </c>
      <c r="CJ12">
        <f>'2004_totals_newvars'!E12/'2004_totals_newvars'!$L12</f>
        <v>7.4601110108863E-2</v>
      </c>
      <c r="CK12">
        <f>'2005_totals_newvars'!E12/'2005_totals_newvars'!$L12</f>
        <v>0.17266677436962063</v>
      </c>
      <c r="CL12">
        <f>'2006_totals_newvars'!E12/'2006_totals_newvars'!$L12</f>
        <v>0.19194968144576396</v>
      </c>
      <c r="CM12">
        <f>'2007_totals_newvars'!E12/'2007_totals_newvars'!$L12</f>
        <v>0.14503463540068434</v>
      </c>
      <c r="CN12">
        <f>'2008_totals_newvars'!E12/'2008_totals_newvars'!$L12</f>
        <v>0.13915743259402535</v>
      </c>
      <c r="CO12">
        <f>'2009_totals_newvars'!E12/'2009_totals_newvars'!$L12</f>
        <v>0.10928210820816679</v>
      </c>
      <c r="CP12">
        <f>'2010_totals_newvars'!E12/'2010_totals_newvars'!$L12</f>
        <v>6.5444382545459437E-2</v>
      </c>
      <c r="CQ12">
        <f>'2011_totals_newvars'!E12/'2011_totals_newvars'!$L12</f>
        <v>5.903618637020893E-2</v>
      </c>
      <c r="CR12">
        <f>'2012_totals_newvars'!E12/'2012_totals_newvars'!$L12</f>
        <v>5.7246932736076485E-2</v>
      </c>
      <c r="CS12">
        <f>'2013_totals_newvars'!E12/'2013_totals_newvars'!$L12</f>
        <v>3.9939271254568948E-2</v>
      </c>
      <c r="CT12">
        <f>'1998_totals_newvars'!G12/'1998_totals_newvars'!$L12</f>
        <v>0</v>
      </c>
      <c r="CU12">
        <f>'1999_totals_newvars'!G12/'1999_totals_newvars'!$L12</f>
        <v>0</v>
      </c>
      <c r="CV12">
        <f>'2000_totals_newvars'!G12/'2000_totals_newvars'!$L12</f>
        <v>1.8459543604620556E-4</v>
      </c>
      <c r="CW12">
        <f>'2001_totals_newvars'!G12/'2001_totals_newvars'!$L12</f>
        <v>0</v>
      </c>
      <c r="CX12">
        <f>'2002_totals_newvars'!G12/'2002_totals_newvars'!$L12</f>
        <v>5.0325648011994521E-3</v>
      </c>
      <c r="CY12">
        <f>'2003_totals_newvars'!G12/'2003_totals_newvars'!$L12</f>
        <v>4.4380112788944062E-3</v>
      </c>
      <c r="CZ12">
        <f>'2004_totals_newvars'!G12/'2004_totals_newvars'!$L12</f>
        <v>-4.25164491529139E-6</v>
      </c>
      <c r="DA12">
        <f>'2005_totals_newvars'!G12/'2005_totals_newvars'!$L12</f>
        <v>0</v>
      </c>
      <c r="DB12">
        <f>'2006_totals_newvars'!G12/'2006_totals_newvars'!$L12</f>
        <v>0</v>
      </c>
      <c r="DC12">
        <f>'2007_totals_newvars'!G12/'2007_totals_newvars'!$L12</f>
        <v>0</v>
      </c>
      <c r="DD12">
        <f>'2008_totals_newvars'!G12/'2008_totals_newvars'!$L12</f>
        <v>0</v>
      </c>
      <c r="DE12">
        <f>'2009_totals_newvars'!G12/'2009_totals_newvars'!$L12</f>
        <v>1.6514298738348613E-4</v>
      </c>
      <c r="DF12">
        <f>'2010_totals_newvars'!G12/'2010_totals_newvars'!$L12</f>
        <v>1.1518640469958897E-2</v>
      </c>
      <c r="DG12">
        <f>'2011_totals_newvars'!G12/'2011_totals_newvars'!$L12</f>
        <v>3.0079479554906627E-2</v>
      </c>
      <c r="DH12">
        <f>'2012_totals_newvars'!G12/'2012_totals_newvars'!$L12</f>
        <v>0</v>
      </c>
      <c r="DI12">
        <f>'2013_totals_newvars'!G12/'2013_totals_newvars'!$L12</f>
        <v>1.072221071715592E-4</v>
      </c>
      <c r="DJ12">
        <f>'1998_totals_newvars'!K12/'1998_totals_newvars'!$L12</f>
        <v>7.9760206305126508E-2</v>
      </c>
      <c r="DK12">
        <f>'1999_totals_newvars'!K12/'1999_totals_newvars'!$L12</f>
        <v>7.395131601399435E-2</v>
      </c>
      <c r="DL12">
        <f>'2000_totals_newvars'!K12/'2000_totals_newvars'!$L12</f>
        <v>7.5629560775075266E-2</v>
      </c>
      <c r="DM12">
        <f>'2001_totals_newvars'!K12/'2001_totals_newvars'!$L12</f>
        <v>2.7321467178733478E-2</v>
      </c>
      <c r="DN12">
        <f>'2002_totals_newvars'!K12/'2002_totals_newvars'!$L12</f>
        <v>6.4482138771997197E-2</v>
      </c>
      <c r="DO12">
        <f>'2003_totals_newvars'!K12/'2003_totals_newvars'!$L12</f>
        <v>3.4199803730048557E-2</v>
      </c>
      <c r="DP12">
        <f>'2004_totals_newvars'!K12/'2004_totals_newvars'!$L12</f>
        <v>-7.3895120095058027E-5</v>
      </c>
      <c r="DQ12">
        <f>'2005_totals_newvars'!K12/'2005_totals_newvars'!$L12</f>
        <v>2.6396253362973941E-2</v>
      </c>
      <c r="DR12">
        <f>'2006_totals_newvars'!K12/'2006_totals_newvars'!$L12</f>
        <v>3.5160558486456488E-2</v>
      </c>
      <c r="DS12">
        <f>'2007_totals_newvars'!K12/'2007_totals_newvars'!$L12</f>
        <v>3.9892069322798866E-2</v>
      </c>
      <c r="DT12">
        <f>'2008_totals_newvars'!K12/'2008_totals_newvars'!$L12</f>
        <v>1.1254546428779919E-2</v>
      </c>
      <c r="DU12">
        <f>'2009_totals_newvars'!K12/'2009_totals_newvars'!$L12</f>
        <v>0</v>
      </c>
      <c r="DV12">
        <f>'2010_totals_newvars'!K12/'2010_totals_newvars'!$L12</f>
        <v>2.391438790536694E-2</v>
      </c>
      <c r="DW12">
        <f>'2011_totals_newvars'!K12/'2011_totals_newvars'!$L12</f>
        <v>0</v>
      </c>
      <c r="DX12">
        <f>'2012_totals_newvars'!K12/'2012_totals_newvars'!$L12</f>
        <v>0</v>
      </c>
      <c r="DY12">
        <f>'2013_totals_newvars'!K12/'2013_totals_newvars'!$L12</f>
        <v>0</v>
      </c>
      <c r="DZ12">
        <f>'1998_totals_newvars'!F12/'1998_totals_newvars'!$L12</f>
        <v>0</v>
      </c>
      <c r="EA12">
        <f>'1999_totals_newvars'!F12/'1999_totals_newvars'!$L12</f>
        <v>0</v>
      </c>
      <c r="EB12">
        <f>'2000_totals_newvars'!F12/'2000_totals_newvars'!$L12</f>
        <v>0</v>
      </c>
      <c r="EC12">
        <f>'2001_totals_newvars'!F12/'2001_totals_newvars'!$L12</f>
        <v>0</v>
      </c>
      <c r="ED12">
        <f>'2002_totals_newvars'!F12/'2002_totals_newvars'!$L12</f>
        <v>0</v>
      </c>
      <c r="EE12">
        <f>'2003_totals_newvars'!F12/'2003_totals_newvars'!$L12</f>
        <v>0</v>
      </c>
      <c r="EF12">
        <f>'2004_totals_newvars'!F12/'2004_totals_newvars'!$L12</f>
        <v>0</v>
      </c>
      <c r="EG12">
        <f>'2005_totals_newvars'!F12/'2005_totals_newvars'!$L12</f>
        <v>0</v>
      </c>
      <c r="EH12">
        <f>'2006_totals_newvars'!F12/'2006_totals_newvars'!$L12</f>
        <v>0</v>
      </c>
      <c r="EI12">
        <f>'2007_totals_newvars'!F12/'2007_totals_newvars'!$L12</f>
        <v>0</v>
      </c>
      <c r="EJ12">
        <f>'2008_totals_newvars'!F12/'2008_totals_newvars'!$L12</f>
        <v>0</v>
      </c>
      <c r="EK12">
        <f>'2009_totals_newvars'!F12/'2009_totals_newvars'!$L12</f>
        <v>0</v>
      </c>
      <c r="EL12">
        <f>'2010_totals_newvars'!F12/'2010_totals_newvars'!$L12</f>
        <v>0</v>
      </c>
      <c r="EM12">
        <f>'2011_totals_newvars'!F12/'2011_totals_newvars'!$L12</f>
        <v>0</v>
      </c>
      <c r="EN12">
        <f>'2012_totals_newvars'!F12/'2012_totals_newvars'!$L12</f>
        <v>0</v>
      </c>
      <c r="EO12">
        <f>'2013_totals_newvars'!F12/'2013_totals_newvars'!$L12</f>
        <v>0</v>
      </c>
      <c r="EP12">
        <f>'1998_totals_newvars'!D12/'1998_totals_newvars'!$L12</f>
        <v>3.7207617878630118E-2</v>
      </c>
      <c r="EQ12">
        <f>'1999_totals_newvars'!D12/'1999_totals_newvars'!$L12</f>
        <v>8.6456811272818082E-2</v>
      </c>
      <c r="ER12">
        <f>'2000_totals_newvars'!D12/'2000_totals_newvars'!$L12</f>
        <v>0.49300652971717118</v>
      </c>
      <c r="ES12">
        <f>'2001_totals_newvars'!D12/'2001_totals_newvars'!$L12</f>
        <v>0.22299000617114581</v>
      </c>
      <c r="ET12">
        <f>'2002_totals_newvars'!D12/'2002_totals_newvars'!$L12</f>
        <v>0.18280635706667364</v>
      </c>
      <c r="EU12">
        <f>'2003_totals_newvars'!D12/'2003_totals_newvars'!$L12</f>
        <v>0.2117580982565386</v>
      </c>
      <c r="EV12">
        <f>'2004_totals_newvars'!D12/'2004_totals_newvars'!$L12</f>
        <v>0.21870923619210036</v>
      </c>
      <c r="EW12">
        <f>'2005_totals_newvars'!D12/'2005_totals_newvars'!$L12</f>
        <v>0.18795341193075493</v>
      </c>
      <c r="EX12">
        <f>'2006_totals_newvars'!D12/'2006_totals_newvars'!$L12</f>
        <v>0.15684558399922516</v>
      </c>
      <c r="EY12">
        <f>'2007_totals_newvars'!D12/'2007_totals_newvars'!$L12</f>
        <v>0.12264479443981147</v>
      </c>
      <c r="EZ12">
        <f>'2008_totals_newvars'!D12/'2008_totals_newvars'!$L12</f>
        <v>9.1849187849500996E-2</v>
      </c>
      <c r="FA12">
        <f>'2009_totals_newvars'!D12/'2009_totals_newvars'!$L12</f>
        <v>6.4492758539448566E-2</v>
      </c>
      <c r="FB12">
        <f>'2010_totals_newvars'!D12/'2010_totals_newvars'!$L12</f>
        <v>0.13938556617588901</v>
      </c>
      <c r="FC12">
        <f>'2011_totals_newvars'!D12/'2011_totals_newvars'!$L12</f>
        <v>6.5826943645319561E-2</v>
      </c>
      <c r="FD12">
        <f>'2012_totals_newvars'!D12/'2012_totals_newvars'!$L12</f>
        <v>6.0516435822908332E-2</v>
      </c>
      <c r="FE12">
        <f>'2013_totals_newvars'!D12/'2013_totals_newvars'!$L12</f>
        <v>3.9249277701338126E-2</v>
      </c>
    </row>
    <row r="13" spans="1:161" x14ac:dyDescent="0.2">
      <c r="A13" t="str">
        <f>'1997_totals_newvars'!A13</f>
        <v>HAWAII</v>
      </c>
      <c r="B13">
        <f>'1998_totals_newvars'!J13/'1998_totals_newvars'!$L13</f>
        <v>6.5920083317963077E-2</v>
      </c>
      <c r="C13">
        <f>'1999_totals_newvars'!J13/'1999_totals_newvars'!$L13</f>
        <v>7.1073512679141665E-2</v>
      </c>
      <c r="D13">
        <f>'2000_totals_newvars'!J13/'2000_totals_newvars'!$L13</f>
        <v>7.0156442944901198E-2</v>
      </c>
      <c r="E13">
        <f>'2001_totals_newvars'!J13/'2001_totals_newvars'!$L13</f>
        <v>0.10073713922012427</v>
      </c>
      <c r="F13">
        <f>'2002_totals_newvars'!J13/'2002_totals_newvars'!$L13</f>
        <v>7.6275744343785881E-2</v>
      </c>
      <c r="G13">
        <f>'2003_totals_newvars'!J13/'2003_totals_newvars'!$L13</f>
        <v>0.10034172078687632</v>
      </c>
      <c r="H13">
        <f>'2004_totals_newvars'!J13/'2004_totals_newvars'!$L13</f>
        <v>0.10450906180258615</v>
      </c>
      <c r="I13">
        <f>'2005_totals_newvars'!J13/'2005_totals_newvars'!$L13</f>
        <v>9.5857407853619042E-2</v>
      </c>
      <c r="J13">
        <f>'2006_totals_newvars'!J13/'2006_totals_newvars'!$L13</f>
        <v>0.10348915649299398</v>
      </c>
      <c r="K13">
        <f>'2007_totals_newvars'!J13/'2007_totals_newvars'!$L13</f>
        <v>7.6363810056448919E-2</v>
      </c>
      <c r="L13">
        <f>'2008_totals_newvars'!J13/'2008_totals_newvars'!$L13</f>
        <v>5.8425831003072907E-2</v>
      </c>
      <c r="M13">
        <f>'2009_totals_newvars'!J13/'2009_totals_newvars'!$L13</f>
        <v>5.3003538251714069E-2</v>
      </c>
      <c r="N13">
        <f>'2010_totals_newvars'!J13/'2010_totals_newvars'!$L13</f>
        <v>3.9763912128462496E-2</v>
      </c>
      <c r="O13">
        <f>'2011_totals_newvars'!J13/'2011_totals_newvars'!$L13</f>
        <v>3.6457276441019315E-2</v>
      </c>
      <c r="P13">
        <f>'2012_totals_newvars'!J13/'2012_totals_newvars'!$L13</f>
        <v>5.8880899533333309E-2</v>
      </c>
      <c r="Q13">
        <f>'2013_totals_newvars'!J13/'2013_totals_newvars'!$L13</f>
        <v>6.1064874651102038E-2</v>
      </c>
      <c r="R13">
        <f>'1998_totals_newvars'!B13/'1998_totals_newvars'!$L13</f>
        <v>0.85596624861956006</v>
      </c>
      <c r="S13">
        <f>'1999_totals_newvars'!B13/'1999_totals_newvars'!$L13</f>
        <v>0.8265909680712763</v>
      </c>
      <c r="T13">
        <f>'2000_totals_newvars'!B13/'2000_totals_newvars'!$L13</f>
        <v>0.85843024743117269</v>
      </c>
      <c r="U13">
        <f>'2001_totals_newvars'!B13/'2001_totals_newvars'!$L13</f>
        <v>0.80065712051622673</v>
      </c>
      <c r="V13">
        <f>'2002_totals_newvars'!B13/'2002_totals_newvars'!$L13</f>
        <v>0.57093854752341522</v>
      </c>
      <c r="W13">
        <f>'2003_totals_newvars'!B13/'2003_totals_newvars'!$L13</f>
        <v>0.58800097629718229</v>
      </c>
      <c r="X13">
        <f>'2004_totals_newvars'!B13/'2004_totals_newvars'!$L13</f>
        <v>0.60111783282823161</v>
      </c>
      <c r="Y13">
        <f>'2005_totals_newvars'!B13/'2005_totals_newvars'!$L13</f>
        <v>0.54975687106139604</v>
      </c>
      <c r="Z13">
        <f>'2006_totals_newvars'!B13/'2006_totals_newvars'!$L13</f>
        <v>0.4943750058543443</v>
      </c>
      <c r="AA13">
        <f>'2007_totals_newvars'!B13/'2007_totals_newvars'!$L13</f>
        <v>0.51786602824872063</v>
      </c>
      <c r="AB13">
        <f>'2008_totals_newvars'!B13/'2008_totals_newvars'!$L13</f>
        <v>0.18799877094907691</v>
      </c>
      <c r="AC13">
        <f>'2009_totals_newvars'!B13/'2009_totals_newvars'!$L13</f>
        <v>0.19207338455308509</v>
      </c>
      <c r="AD13">
        <f>'2010_totals_newvars'!B13/'2010_totals_newvars'!$L13</f>
        <v>0.17425647408056066</v>
      </c>
      <c r="AE13">
        <f>'2011_totals_newvars'!B13/'2011_totals_newvars'!$L13</f>
        <v>0.2101440968326283</v>
      </c>
      <c r="AF13">
        <f>'2012_totals_newvars'!B13/'2012_totals_newvars'!$L13</f>
        <v>0.25930922987112648</v>
      </c>
      <c r="AG13">
        <f>'2013_totals_newvars'!B13/'2013_totals_newvars'!$L13</f>
        <v>0.2620181380292575</v>
      </c>
      <c r="AH13">
        <f>'1998_totals_newvars'!C13/'1998_totals_newvars'!$L13</f>
        <v>4.133367434731796E-2</v>
      </c>
      <c r="AI13">
        <f>'1999_totals_newvars'!C13/'1999_totals_newvars'!$L13</f>
        <v>6.5372915967047432E-2</v>
      </c>
      <c r="AJ13">
        <f>'2000_totals_newvars'!C13/'2000_totals_newvars'!$L13</f>
        <v>5.5718113744431036E-3</v>
      </c>
      <c r="AK13">
        <f>'2001_totals_newvars'!C13/'2001_totals_newvars'!$L13</f>
        <v>4.3365866128456144E-2</v>
      </c>
      <c r="AL13">
        <f>'2002_totals_newvars'!C13/'2002_totals_newvars'!$L13</f>
        <v>0.26364436733856816</v>
      </c>
      <c r="AM13">
        <f>'2003_totals_newvars'!C13/'2003_totals_newvars'!$L13</f>
        <v>0.16678259668858647</v>
      </c>
      <c r="AN13">
        <f>'2004_totals_newvars'!C13/'2004_totals_newvars'!$L13</f>
        <v>0.14240852140253882</v>
      </c>
      <c r="AO13">
        <f>'2005_totals_newvars'!C13/'2005_totals_newvars'!$L13</f>
        <v>0.1402890628078394</v>
      </c>
      <c r="AP13">
        <f>'2006_totals_newvars'!C13/'2006_totals_newvars'!$L13</f>
        <v>0.11526652046904177</v>
      </c>
      <c r="AQ13">
        <f>'2007_totals_newvars'!C13/'2007_totals_newvars'!$L13</f>
        <v>0.13018012699973211</v>
      </c>
      <c r="AR13">
        <f>'2008_totals_newvars'!C13/'2008_totals_newvars'!$L13</f>
        <v>0.1190728850862102</v>
      </c>
      <c r="AS13">
        <f>'2009_totals_newvars'!C13/'2009_totals_newvars'!$L13</f>
        <v>9.157636170738491E-2</v>
      </c>
      <c r="AT13">
        <f>'2010_totals_newvars'!C13/'2010_totals_newvars'!$L13</f>
        <v>0.10854784166094371</v>
      </c>
      <c r="AU13">
        <f>'2011_totals_newvars'!C13/'2011_totals_newvars'!$L13</f>
        <v>9.3990538804467505E-2</v>
      </c>
      <c r="AV13">
        <f>'2012_totals_newvars'!C13/'2012_totals_newvars'!$L13</f>
        <v>9.4732377936381409E-2</v>
      </c>
      <c r="AW13">
        <f>'2013_totals_newvars'!C13/'2013_totals_newvars'!$L13</f>
        <v>5.3056454942154441E-2</v>
      </c>
      <c r="AX13">
        <f>'1998_totals_newvars'!I13/'1998_totals_newvars'!$L13</f>
        <v>0</v>
      </c>
      <c r="AY13">
        <f>'1999_totals_newvars'!I13/'1999_totals_newvars'!$L13</f>
        <v>0</v>
      </c>
      <c r="AZ13">
        <f>'2000_totals_newvars'!I13/'2000_totals_newvars'!$L13</f>
        <v>0</v>
      </c>
      <c r="BA13">
        <f>'2001_totals_newvars'!I13/'2001_totals_newvars'!$L13</f>
        <v>0</v>
      </c>
      <c r="BB13">
        <f>'2002_totals_newvars'!I13/'2002_totals_newvars'!$L13</f>
        <v>0</v>
      </c>
      <c r="BC13">
        <f>'2003_totals_newvars'!I13/'2003_totals_newvars'!$L13</f>
        <v>0</v>
      </c>
      <c r="BD13">
        <f>'2004_totals_newvars'!I13/'2004_totals_newvars'!$L13</f>
        <v>0</v>
      </c>
      <c r="BE13">
        <f>'2005_totals_newvars'!I13/'2005_totals_newvars'!$L13</f>
        <v>0</v>
      </c>
      <c r="BF13">
        <f>'2006_totals_newvars'!I13/'2006_totals_newvars'!$L13</f>
        <v>0</v>
      </c>
      <c r="BG13">
        <f>'2007_totals_newvars'!I13/'2007_totals_newvars'!$L13</f>
        <v>0</v>
      </c>
      <c r="BH13">
        <f>'2008_totals_newvars'!I13/'2008_totals_newvars'!$L13</f>
        <v>0.30934995554449007</v>
      </c>
      <c r="BI13">
        <f>'2009_totals_newvars'!I13/'2009_totals_newvars'!$L13</f>
        <v>0.10491219685090084</v>
      </c>
      <c r="BJ13">
        <f>'2010_totals_newvars'!I13/'2010_totals_newvars'!$L13</f>
        <v>7.113265221628455E-2</v>
      </c>
      <c r="BK13">
        <f>'2011_totals_newvars'!I13/'2011_totals_newvars'!$L13</f>
        <v>6.7551493320299832E-2</v>
      </c>
      <c r="BL13">
        <f>'2012_totals_newvars'!I13/'2012_totals_newvars'!$L13</f>
        <v>0.11244077531219474</v>
      </c>
      <c r="BM13">
        <f>'2013_totals_newvars'!I13/'2013_totals_newvars'!$L13</f>
        <v>0.11771920956666745</v>
      </c>
      <c r="BN13">
        <f>'1998_totals_newvars'!H13/'1998_totals_newvars'!$L13</f>
        <v>0</v>
      </c>
      <c r="BO13">
        <f>'1999_totals_newvars'!H13/'1999_totals_newvars'!$L13</f>
        <v>0</v>
      </c>
      <c r="BP13">
        <f>'2000_totals_newvars'!H13/'2000_totals_newvars'!$L13</f>
        <v>0</v>
      </c>
      <c r="BQ13">
        <f>'2001_totals_newvars'!H13/'2001_totals_newvars'!$L13</f>
        <v>0</v>
      </c>
      <c r="BR13">
        <f>'2002_totals_newvars'!H13/'2002_totals_newvars'!$L13</f>
        <v>0</v>
      </c>
      <c r="BS13">
        <f>'2003_totals_newvars'!H13/'2003_totals_newvars'!$L13</f>
        <v>0</v>
      </c>
      <c r="BT13">
        <f>'2004_totals_newvars'!H13/'2004_totals_newvars'!$L13</f>
        <v>0</v>
      </c>
      <c r="BU13">
        <f>'2005_totals_newvars'!H13/'2005_totals_newvars'!$L13</f>
        <v>0</v>
      </c>
      <c r="BV13">
        <f>'2006_totals_newvars'!H13/'2006_totals_newvars'!$L13</f>
        <v>0</v>
      </c>
      <c r="BW13">
        <f>'2007_totals_newvars'!H13/'2007_totals_newvars'!$L13</f>
        <v>0</v>
      </c>
      <c r="BX13">
        <f>'2008_totals_newvars'!H13/'2008_totals_newvars'!$L13</f>
        <v>0</v>
      </c>
      <c r="BY13">
        <f>'2009_totals_newvars'!H13/'2009_totals_newvars'!$L13</f>
        <v>0.10439924051763222</v>
      </c>
      <c r="BZ13">
        <f>'2010_totals_newvars'!H13/'2010_totals_newvars'!$L13</f>
        <v>9.4343398277381266E-2</v>
      </c>
      <c r="CA13">
        <f>'2011_totals_newvars'!H13/'2011_totals_newvars'!$L13</f>
        <v>0.12207635004832718</v>
      </c>
      <c r="CB13">
        <f>'2012_totals_newvars'!H13/'2012_totals_newvars'!$L13</f>
        <v>4.9986503890007646E-2</v>
      </c>
      <c r="CC13">
        <f>'2013_totals_newvars'!H13/'2013_totals_newvars'!$L13</f>
        <v>5.6230672846657469E-2</v>
      </c>
      <c r="CD13">
        <f>'1998_totals_newvars'!E13/'1998_totals_newvars'!$L13</f>
        <v>0</v>
      </c>
      <c r="CE13">
        <f>'1999_totals_newvars'!E13/'1999_totals_newvars'!$L13</f>
        <v>0</v>
      </c>
      <c r="CF13">
        <f>'2000_totals_newvars'!E13/'2000_totals_newvars'!$L13</f>
        <v>0</v>
      </c>
      <c r="CG13">
        <f>'2001_totals_newvars'!E13/'2001_totals_newvars'!$L13</f>
        <v>0</v>
      </c>
      <c r="CH13">
        <f>'2002_totals_newvars'!E13/'2002_totals_newvars'!$L13</f>
        <v>0</v>
      </c>
      <c r="CI13">
        <f>'2003_totals_newvars'!E13/'2003_totals_newvars'!$L13</f>
        <v>0</v>
      </c>
      <c r="CJ13">
        <f>'2004_totals_newvars'!E13/'2004_totals_newvars'!$L13</f>
        <v>0</v>
      </c>
      <c r="CK13">
        <f>'2005_totals_newvars'!E13/'2005_totals_newvars'!$L13</f>
        <v>0</v>
      </c>
      <c r="CL13">
        <f>'2006_totals_newvars'!E13/'2006_totals_newvars'!$L13</f>
        <v>0</v>
      </c>
      <c r="CM13">
        <f>'2007_totals_newvars'!E13/'2007_totals_newvars'!$L13</f>
        <v>0</v>
      </c>
      <c r="CN13">
        <f>'2008_totals_newvars'!E13/'2008_totals_newvars'!$L13</f>
        <v>0</v>
      </c>
      <c r="CO13">
        <f>'2009_totals_newvars'!E13/'2009_totals_newvars'!$L13</f>
        <v>2.7107382391232384E-3</v>
      </c>
      <c r="CP13">
        <f>'2010_totals_newvars'!E13/'2010_totals_newvars'!$L13</f>
        <v>1.9213789217890666E-2</v>
      </c>
      <c r="CQ13">
        <f>'2011_totals_newvars'!E13/'2011_totals_newvars'!$L13</f>
        <v>1.4157456519325406E-2</v>
      </c>
      <c r="CR13">
        <f>'2012_totals_newvars'!E13/'2012_totals_newvars'!$L13</f>
        <v>0</v>
      </c>
      <c r="CS13">
        <f>'2013_totals_newvars'!E13/'2013_totals_newvars'!$L13</f>
        <v>0</v>
      </c>
      <c r="CT13">
        <f>'1998_totals_newvars'!G13/'1998_totals_newvars'!$L13</f>
        <v>0</v>
      </c>
      <c r="CU13">
        <f>'1999_totals_newvars'!G13/'1999_totals_newvars'!$L13</f>
        <v>0</v>
      </c>
      <c r="CV13">
        <f>'2000_totals_newvars'!G13/'2000_totals_newvars'!$L13</f>
        <v>0</v>
      </c>
      <c r="CW13">
        <f>'2001_totals_newvars'!G13/'2001_totals_newvars'!$L13</f>
        <v>0</v>
      </c>
      <c r="CX13">
        <f>'2002_totals_newvars'!G13/'2002_totals_newvars'!$L13</f>
        <v>0</v>
      </c>
      <c r="CY13">
        <f>'2003_totals_newvars'!G13/'2003_totals_newvars'!$L13</f>
        <v>0</v>
      </c>
      <c r="CZ13">
        <f>'2004_totals_newvars'!G13/'2004_totals_newvars'!$L13</f>
        <v>0</v>
      </c>
      <c r="DA13">
        <f>'2005_totals_newvars'!G13/'2005_totals_newvars'!$L13</f>
        <v>0</v>
      </c>
      <c r="DB13">
        <f>'2006_totals_newvars'!G13/'2006_totals_newvars'!$L13</f>
        <v>0</v>
      </c>
      <c r="DC13">
        <f>'2007_totals_newvars'!G13/'2007_totals_newvars'!$L13</f>
        <v>0</v>
      </c>
      <c r="DD13">
        <f>'2008_totals_newvars'!G13/'2008_totals_newvars'!$L13</f>
        <v>0</v>
      </c>
      <c r="DE13">
        <f>'2009_totals_newvars'!G13/'2009_totals_newvars'!$L13</f>
        <v>2.6807654739636731E-2</v>
      </c>
      <c r="DF13">
        <f>'2010_totals_newvars'!G13/'2010_totals_newvars'!$L13</f>
        <v>6.4685617769996498E-2</v>
      </c>
      <c r="DG13">
        <f>'2011_totals_newvars'!G13/'2011_totals_newvars'!$L13</f>
        <v>2.9131436452094511E-2</v>
      </c>
      <c r="DH13">
        <f>'2012_totals_newvars'!G13/'2012_totals_newvars'!$L13</f>
        <v>2.3989788677493275E-2</v>
      </c>
      <c r="DI13">
        <f>'2013_totals_newvars'!G13/'2013_totals_newvars'!$L13</f>
        <v>1.6177911171839917E-2</v>
      </c>
      <c r="DJ13">
        <f>'1998_totals_newvars'!K13/'1998_totals_newvars'!$L13</f>
        <v>5.5856316685564816E-3</v>
      </c>
      <c r="DK13">
        <f>'1999_totals_newvars'!K13/'1999_totals_newvars'!$L13</f>
        <v>1.0988424255456514E-2</v>
      </c>
      <c r="DL13">
        <f>'2000_totals_newvars'!K13/'2000_totals_newvars'!$L13</f>
        <v>6.0894113381891844E-3</v>
      </c>
      <c r="DM13">
        <f>'2001_totals_newvars'!K13/'2001_totals_newvars'!$L13</f>
        <v>1.2738991928154328E-2</v>
      </c>
      <c r="DN13">
        <f>'2002_totals_newvars'!K13/'2002_totals_newvars'!$L13</f>
        <v>2.1498253891664307E-2</v>
      </c>
      <c r="DO13">
        <f>'2003_totals_newvars'!K13/'2003_totals_newvars'!$L13</f>
        <v>6.3802262068236582E-2</v>
      </c>
      <c r="DP13">
        <f>'2004_totals_newvars'!K13/'2004_totals_newvars'!$L13</f>
        <v>6.7491364786070707E-2</v>
      </c>
      <c r="DQ13">
        <f>'2005_totals_newvars'!K13/'2005_totals_newvars'!$L13</f>
        <v>6.7143960450834053E-2</v>
      </c>
      <c r="DR13">
        <f>'2006_totals_newvars'!K13/'2006_totals_newvars'!$L13</f>
        <v>5.7419887634431219E-2</v>
      </c>
      <c r="DS13">
        <f>'2007_totals_newvars'!K13/'2007_totals_newvars'!$L13</f>
        <v>4.4536719071799923E-2</v>
      </c>
      <c r="DT13">
        <f>'2008_totals_newvars'!K13/'2008_totals_newvars'!$L13</f>
        <v>3.8192553535643811E-2</v>
      </c>
      <c r="DU13">
        <f>'2009_totals_newvars'!K13/'2009_totals_newvars'!$L13</f>
        <v>2.7079700311338793E-2</v>
      </c>
      <c r="DV13">
        <f>'2010_totals_newvars'!K13/'2010_totals_newvars'!$L13</f>
        <v>2.4570437818122265E-2</v>
      </c>
      <c r="DW13">
        <f>'2011_totals_newvars'!K13/'2011_totals_newvars'!$L13</f>
        <v>2.8898880817351282E-2</v>
      </c>
      <c r="DX13">
        <f>'2012_totals_newvars'!K13/'2012_totals_newvars'!$L13</f>
        <v>3.7039773511035559E-2</v>
      </c>
      <c r="DY13">
        <f>'2013_totals_newvars'!K13/'2013_totals_newvars'!$L13</f>
        <v>3.0338997838624027E-2</v>
      </c>
      <c r="DZ13">
        <f>'1998_totals_newvars'!F13/'1998_totals_newvars'!$L13</f>
        <v>0</v>
      </c>
      <c r="EA13">
        <f>'1999_totals_newvars'!F13/'1999_totals_newvars'!$L13</f>
        <v>0</v>
      </c>
      <c r="EB13">
        <f>'2000_totals_newvars'!F13/'2000_totals_newvars'!$L13</f>
        <v>0</v>
      </c>
      <c r="EC13">
        <f>'2001_totals_newvars'!F13/'2001_totals_newvars'!$L13</f>
        <v>0</v>
      </c>
      <c r="ED13">
        <f>'2002_totals_newvars'!F13/'2002_totals_newvars'!$L13</f>
        <v>0</v>
      </c>
      <c r="EE13">
        <f>'2003_totals_newvars'!F13/'2003_totals_newvars'!$L13</f>
        <v>0</v>
      </c>
      <c r="EF13">
        <f>'2004_totals_newvars'!F13/'2004_totals_newvars'!$L13</f>
        <v>0</v>
      </c>
      <c r="EG13">
        <f>'2005_totals_newvars'!F13/'2005_totals_newvars'!$L13</f>
        <v>0</v>
      </c>
      <c r="EH13">
        <f>'2006_totals_newvars'!F13/'2006_totals_newvars'!$L13</f>
        <v>0</v>
      </c>
      <c r="EI13">
        <f>'2007_totals_newvars'!F13/'2007_totals_newvars'!$L13</f>
        <v>0</v>
      </c>
      <c r="EJ13">
        <f>'2008_totals_newvars'!F13/'2008_totals_newvars'!$L13</f>
        <v>0</v>
      </c>
      <c r="EK13">
        <f>'2009_totals_newvars'!F13/'2009_totals_newvars'!$L13</f>
        <v>0</v>
      </c>
      <c r="EL13">
        <f>'2010_totals_newvars'!F13/'2010_totals_newvars'!$L13</f>
        <v>0</v>
      </c>
      <c r="EM13">
        <f>'2011_totals_newvars'!F13/'2011_totals_newvars'!$L13</f>
        <v>0</v>
      </c>
      <c r="EN13">
        <f>'2012_totals_newvars'!F13/'2012_totals_newvars'!$L13</f>
        <v>0</v>
      </c>
      <c r="EO13">
        <f>'2013_totals_newvars'!F13/'2013_totals_newvars'!$L13</f>
        <v>0</v>
      </c>
      <c r="EP13">
        <f>'1998_totals_newvars'!D13/'1998_totals_newvars'!$L13</f>
        <v>3.1194362046602479E-2</v>
      </c>
      <c r="EQ13">
        <f>'1999_totals_newvars'!D13/'1999_totals_newvars'!$L13</f>
        <v>2.5974179027078104E-2</v>
      </c>
      <c r="ER13">
        <f>'2000_totals_newvars'!D13/'2000_totals_newvars'!$L13</f>
        <v>5.9752086911293828E-2</v>
      </c>
      <c r="ES13">
        <f>'2001_totals_newvars'!D13/'2001_totals_newvars'!$L13</f>
        <v>4.2500882207038501E-2</v>
      </c>
      <c r="ET13">
        <f>'2002_totals_newvars'!D13/'2002_totals_newvars'!$L13</f>
        <v>6.7643086902566374E-2</v>
      </c>
      <c r="EU13">
        <f>'2003_totals_newvars'!D13/'2003_totals_newvars'!$L13</f>
        <v>8.1072444159118379E-2</v>
      </c>
      <c r="EV13">
        <f>'2004_totals_newvars'!D13/'2004_totals_newvars'!$L13</f>
        <v>8.4473219180572726E-2</v>
      </c>
      <c r="EW13">
        <f>'2005_totals_newvars'!D13/'2005_totals_newvars'!$L13</f>
        <v>0.14695269782631148</v>
      </c>
      <c r="EX13">
        <f>'2006_totals_newvars'!D13/'2006_totals_newvars'!$L13</f>
        <v>0.22944942954918873</v>
      </c>
      <c r="EY13">
        <f>'2007_totals_newvars'!D13/'2007_totals_newvars'!$L13</f>
        <v>0.23105331562329845</v>
      </c>
      <c r="EZ13">
        <f>'2008_totals_newvars'!D13/'2008_totals_newvars'!$L13</f>
        <v>0.28696000388150611</v>
      </c>
      <c r="FA13">
        <f>'2009_totals_newvars'!D13/'2009_totals_newvars'!$L13</f>
        <v>0.39743718482918411</v>
      </c>
      <c r="FB13">
        <f>'2010_totals_newvars'!D13/'2010_totals_newvars'!$L13</f>
        <v>0.40348587683035786</v>
      </c>
      <c r="FC13">
        <f>'2011_totals_newvars'!D13/'2011_totals_newvars'!$L13</f>
        <v>0.39759247076448667</v>
      </c>
      <c r="FD13">
        <f>'2012_totals_newvars'!D13/'2012_totals_newvars'!$L13</f>
        <v>0.36362065126842763</v>
      </c>
      <c r="FE13">
        <f>'2013_totals_newvars'!D13/'2013_totals_newvars'!$L13</f>
        <v>0.40339374095369718</v>
      </c>
    </row>
    <row r="14" spans="1:161" x14ac:dyDescent="0.2">
      <c r="A14" t="str">
        <f>'1997_totals_newvars'!A14</f>
        <v>IDAHO</v>
      </c>
      <c r="B14">
        <f>'1998_totals_newvars'!J14/'1998_totals_newvars'!$L14</f>
        <v>0.13543288204005263</v>
      </c>
      <c r="C14">
        <f>'1999_totals_newvars'!J14/'1999_totals_newvars'!$L14</f>
        <v>8.8513060310392716E-2</v>
      </c>
      <c r="D14">
        <f>'2000_totals_newvars'!J14/'2000_totals_newvars'!$L14</f>
        <v>5.6400448620648837E-2</v>
      </c>
      <c r="E14">
        <f>'2001_totals_newvars'!J14/'2001_totals_newvars'!$L14</f>
        <v>4.1052055448161803E-2</v>
      </c>
      <c r="F14">
        <f>'2002_totals_newvars'!J14/'2002_totals_newvars'!$L14</f>
        <v>5.4271123622446779E-2</v>
      </c>
      <c r="G14">
        <f>'2003_totals_newvars'!J14/'2003_totals_newvars'!$L14</f>
        <v>6.0461428723652101E-2</v>
      </c>
      <c r="H14">
        <f>'2004_totals_newvars'!J14/'2004_totals_newvars'!$L14</f>
        <v>5.1850824875400443E-2</v>
      </c>
      <c r="I14">
        <f>'2005_totals_newvars'!J14/'2005_totals_newvars'!$L14</f>
        <v>4.4257365396794472E-2</v>
      </c>
      <c r="J14">
        <f>'2006_totals_newvars'!J14/'2006_totals_newvars'!$L14</f>
        <v>4.9831228432566016E-2</v>
      </c>
      <c r="K14">
        <f>'2007_totals_newvars'!J14/'2007_totals_newvars'!$L14</f>
        <v>0.22227357403321271</v>
      </c>
      <c r="L14">
        <f>'2008_totals_newvars'!J14/'2008_totals_newvars'!$L14</f>
        <v>0.23382903995500706</v>
      </c>
      <c r="M14">
        <f>'2009_totals_newvars'!J14/'2009_totals_newvars'!$L14</f>
        <v>0.28156335939381189</v>
      </c>
      <c r="N14">
        <f>'2010_totals_newvars'!J14/'2010_totals_newvars'!$L14</f>
        <v>0.35547786843719131</v>
      </c>
      <c r="O14">
        <f>'2011_totals_newvars'!J14/'2011_totals_newvars'!$L14</f>
        <v>-0.17986252073108755</v>
      </c>
      <c r="P14">
        <f>'2012_totals_newvars'!J14/'2012_totals_newvars'!$L14</f>
        <v>0.11090720075913697</v>
      </c>
      <c r="Q14">
        <f>'2013_totals_newvars'!J14/'2013_totals_newvars'!$L14</f>
        <v>0.12066961607394917</v>
      </c>
      <c r="R14">
        <f>'1998_totals_newvars'!B14/'1998_totals_newvars'!$L14</f>
        <v>0.24541045355383245</v>
      </c>
      <c r="S14">
        <f>'1999_totals_newvars'!B14/'1999_totals_newvars'!$L14</f>
        <v>0.11642114541215115</v>
      </c>
      <c r="T14">
        <f>'2000_totals_newvars'!B14/'2000_totals_newvars'!$L14</f>
        <v>6.1616600162726125E-2</v>
      </c>
      <c r="U14">
        <f>'2001_totals_newvars'!B14/'2001_totals_newvars'!$L14</f>
        <v>8.1230322204004141E-2</v>
      </c>
      <c r="V14">
        <f>'2002_totals_newvars'!B14/'2002_totals_newvars'!$L14</f>
        <v>9.9091306527436376E-2</v>
      </c>
      <c r="W14">
        <f>'2003_totals_newvars'!B14/'2003_totals_newvars'!$L14</f>
        <v>0.11902256598224875</v>
      </c>
      <c r="X14">
        <f>'2004_totals_newvars'!B14/'2004_totals_newvars'!$L14</f>
        <v>0.13958806777681662</v>
      </c>
      <c r="Y14">
        <f>'2005_totals_newvars'!B14/'2005_totals_newvars'!$L14</f>
        <v>0.14600714236429999</v>
      </c>
      <c r="Z14">
        <f>'2006_totals_newvars'!B14/'2006_totals_newvars'!$L14</f>
        <v>0.14741056369683156</v>
      </c>
      <c r="AA14">
        <f>'2007_totals_newvars'!B14/'2007_totals_newvars'!$L14</f>
        <v>0.12531939033788489</v>
      </c>
      <c r="AB14">
        <f>'2008_totals_newvars'!B14/'2008_totals_newvars'!$L14</f>
        <v>0.1225954943030048</v>
      </c>
      <c r="AC14">
        <f>'2009_totals_newvars'!B14/'2009_totals_newvars'!$L14</f>
        <v>0.13845590303902952</v>
      </c>
      <c r="AD14">
        <f>'2010_totals_newvars'!B14/'2010_totals_newvars'!$L14</f>
        <v>0.17179069553416884</v>
      </c>
      <c r="AE14">
        <f>'2011_totals_newvars'!B14/'2011_totals_newvars'!$L14</f>
        <v>0.12931255492418398</v>
      </c>
      <c r="AF14">
        <f>'2012_totals_newvars'!B14/'2012_totals_newvars'!$L14</f>
        <v>0.16787401896959059</v>
      </c>
      <c r="AG14">
        <f>'2013_totals_newvars'!B14/'2013_totals_newvars'!$L14</f>
        <v>0.1415088434140882</v>
      </c>
      <c r="AH14">
        <f>'1998_totals_newvars'!C14/'1998_totals_newvars'!$L14</f>
        <v>4.8036138868689182E-2</v>
      </c>
      <c r="AI14">
        <f>'1999_totals_newvars'!C14/'1999_totals_newvars'!$L14</f>
        <v>0.17628109477095141</v>
      </c>
      <c r="AJ14">
        <f>'2000_totals_newvars'!C14/'2000_totals_newvars'!$L14</f>
        <v>0.19597455119205129</v>
      </c>
      <c r="AK14">
        <f>'2001_totals_newvars'!C14/'2001_totals_newvars'!$L14</f>
        <v>0.19590354922605407</v>
      </c>
      <c r="AL14">
        <f>'2002_totals_newvars'!C14/'2002_totals_newvars'!$L14</f>
        <v>0.22761636375380256</v>
      </c>
      <c r="AM14">
        <f>'2003_totals_newvars'!C14/'2003_totals_newvars'!$L14</f>
        <v>0.21326136460595405</v>
      </c>
      <c r="AN14">
        <f>'2004_totals_newvars'!C14/'2004_totals_newvars'!$L14</f>
        <v>0.1536062963385722</v>
      </c>
      <c r="AO14">
        <f>'2005_totals_newvars'!C14/'2005_totals_newvars'!$L14</f>
        <v>0.1906752330414086</v>
      </c>
      <c r="AP14">
        <f>'2006_totals_newvars'!C14/'2006_totals_newvars'!$L14</f>
        <v>0.20179270782182335</v>
      </c>
      <c r="AQ14">
        <f>'2007_totals_newvars'!C14/'2007_totals_newvars'!$L14</f>
        <v>0.20854634880520109</v>
      </c>
      <c r="AR14">
        <f>'2008_totals_newvars'!C14/'2008_totals_newvars'!$L14</f>
        <v>0.22061379154109562</v>
      </c>
      <c r="AS14">
        <f>'2009_totals_newvars'!C14/'2009_totals_newvars'!$L14</f>
        <v>0.20482158578609438</v>
      </c>
      <c r="AT14">
        <f>'2010_totals_newvars'!C14/'2010_totals_newvars'!$L14</f>
        <v>3.2603671075426194E-2</v>
      </c>
      <c r="AU14">
        <f>'2011_totals_newvars'!C14/'2011_totals_newvars'!$L14</f>
        <v>0.21624174600385515</v>
      </c>
      <c r="AV14">
        <f>'2012_totals_newvars'!C14/'2012_totals_newvars'!$L14</f>
        <v>0.25587444298534051</v>
      </c>
      <c r="AW14">
        <f>'2013_totals_newvars'!C14/'2013_totals_newvars'!$L14</f>
        <v>0.23282818008159362</v>
      </c>
      <c r="AX14">
        <f>'1998_totals_newvars'!I14/'1998_totals_newvars'!$L14</f>
        <v>0.40971876557533765</v>
      </c>
      <c r="AY14">
        <f>'1999_totals_newvars'!I14/'1999_totals_newvars'!$L14</f>
        <v>0.50277267757051292</v>
      </c>
      <c r="AZ14">
        <f>'2000_totals_newvars'!I14/'2000_totals_newvars'!$L14</f>
        <v>0.30867271445460526</v>
      </c>
      <c r="BA14">
        <f>'2001_totals_newvars'!I14/'2001_totals_newvars'!$L14</f>
        <v>0.34604792296882209</v>
      </c>
      <c r="BB14">
        <f>'2002_totals_newvars'!I14/'2002_totals_newvars'!$L14</f>
        <v>0.27673158474496451</v>
      </c>
      <c r="BC14">
        <f>'2003_totals_newvars'!I14/'2003_totals_newvars'!$L14</f>
        <v>0.2572963845282254</v>
      </c>
      <c r="BD14">
        <f>'2004_totals_newvars'!I14/'2004_totals_newvars'!$L14</f>
        <v>0.39839783179789734</v>
      </c>
      <c r="BE14">
        <f>'2005_totals_newvars'!I14/'2005_totals_newvars'!$L14</f>
        <v>0.33545702530289112</v>
      </c>
      <c r="BF14">
        <f>'2006_totals_newvars'!I14/'2006_totals_newvars'!$L14</f>
        <v>0.20984390488505753</v>
      </c>
      <c r="BG14">
        <f>'2007_totals_newvars'!I14/'2007_totals_newvars'!$L14</f>
        <v>0.1606315729695377</v>
      </c>
      <c r="BH14">
        <f>'2008_totals_newvars'!I14/'2008_totals_newvars'!$L14</f>
        <v>9.1007212041923871E-2</v>
      </c>
      <c r="BI14">
        <f>'2009_totals_newvars'!I14/'2009_totals_newvars'!$L14</f>
        <v>8.0740814005056449E-2</v>
      </c>
      <c r="BJ14">
        <f>'2010_totals_newvars'!I14/'2010_totals_newvars'!$L14</f>
        <v>9.0171519067596337E-2</v>
      </c>
      <c r="BK14">
        <f>'2011_totals_newvars'!I14/'2011_totals_newvars'!$L14</f>
        <v>7.1513535049730251E-2</v>
      </c>
      <c r="BL14">
        <f>'2012_totals_newvars'!I14/'2012_totals_newvars'!$L14</f>
        <v>9.9595302072865155E-2</v>
      </c>
      <c r="BM14">
        <f>'2013_totals_newvars'!I14/'2013_totals_newvars'!$L14</f>
        <v>9.4208810818560459E-2</v>
      </c>
      <c r="BN14">
        <f>'1998_totals_newvars'!H14/'1998_totals_newvars'!$L14</f>
        <v>0</v>
      </c>
      <c r="BO14">
        <f>'1999_totals_newvars'!H14/'1999_totals_newvars'!$L14</f>
        <v>0</v>
      </c>
      <c r="BP14">
        <f>'2000_totals_newvars'!H14/'2000_totals_newvars'!$L14</f>
        <v>0.11399639485210053</v>
      </c>
      <c r="BQ14">
        <f>'2001_totals_newvars'!H14/'2001_totals_newvars'!$L14</f>
        <v>0.11360308691159267</v>
      </c>
      <c r="BR14">
        <f>'2002_totals_newvars'!H14/'2002_totals_newvars'!$L14</f>
        <v>0.1201772439664934</v>
      </c>
      <c r="BS14">
        <f>'2003_totals_newvars'!H14/'2003_totals_newvars'!$L14</f>
        <v>0.1430513598254492</v>
      </c>
      <c r="BT14">
        <f>'2004_totals_newvars'!H14/'2004_totals_newvars'!$L14</f>
        <v>-1.1154315547124311E-2</v>
      </c>
      <c r="BU14">
        <f>'2005_totals_newvars'!H14/'2005_totals_newvars'!$L14</f>
        <v>5.0405093545940333E-2</v>
      </c>
      <c r="BV14">
        <f>'2006_totals_newvars'!H14/'2006_totals_newvars'!$L14</f>
        <v>4.8265266988615427E-2</v>
      </c>
      <c r="BW14">
        <f>'2007_totals_newvars'!H14/'2007_totals_newvars'!$L14</f>
        <v>4.742535147066107E-2</v>
      </c>
      <c r="BX14">
        <f>'2008_totals_newvars'!H14/'2008_totals_newvars'!$L14</f>
        <v>7.1115012133333017E-2</v>
      </c>
      <c r="BY14">
        <f>'2009_totals_newvars'!H14/'2009_totals_newvars'!$L14</f>
        <v>2.7754719328889971E-2</v>
      </c>
      <c r="BZ14">
        <f>'2010_totals_newvars'!H14/'2010_totals_newvars'!$L14</f>
        <v>2.4549192870448752E-2</v>
      </c>
      <c r="CA14">
        <f>'2011_totals_newvars'!H14/'2011_totals_newvars'!$L14</f>
        <v>-7.766479159631208E-2</v>
      </c>
      <c r="CB14">
        <f>'2012_totals_newvars'!H14/'2012_totals_newvars'!$L14</f>
        <v>9.1490696643464365E-3</v>
      </c>
      <c r="CC14">
        <f>'2013_totals_newvars'!H14/'2013_totals_newvars'!$L14</f>
        <v>8.7576415012698434E-3</v>
      </c>
      <c r="CD14">
        <f>'1998_totals_newvars'!E14/'1998_totals_newvars'!$L14</f>
        <v>0</v>
      </c>
      <c r="CE14">
        <f>'1999_totals_newvars'!E14/'1999_totals_newvars'!$L14</f>
        <v>0</v>
      </c>
      <c r="CF14">
        <f>'2000_totals_newvars'!E14/'2000_totals_newvars'!$L14</f>
        <v>0</v>
      </c>
      <c r="CG14">
        <f>'2001_totals_newvars'!E14/'2001_totals_newvars'!$L14</f>
        <v>0</v>
      </c>
      <c r="CH14">
        <f>'2002_totals_newvars'!E14/'2002_totals_newvars'!$L14</f>
        <v>0</v>
      </c>
      <c r="CI14">
        <f>'2003_totals_newvars'!E14/'2003_totals_newvars'!$L14</f>
        <v>0</v>
      </c>
      <c r="CJ14">
        <f>'2004_totals_newvars'!E14/'2004_totals_newvars'!$L14</f>
        <v>0</v>
      </c>
      <c r="CK14">
        <f>'2005_totals_newvars'!E14/'2005_totals_newvars'!$L14</f>
        <v>0</v>
      </c>
      <c r="CL14">
        <f>'2006_totals_newvars'!E14/'2006_totals_newvars'!$L14</f>
        <v>0.10549725034629079</v>
      </c>
      <c r="CM14">
        <f>'2007_totals_newvars'!E14/'2007_totals_newvars'!$L14</f>
        <v>6.8125547831875535E-2</v>
      </c>
      <c r="CN14">
        <f>'2008_totals_newvars'!E14/'2008_totals_newvars'!$L14</f>
        <v>5.9438101386665998E-2</v>
      </c>
      <c r="CO14">
        <f>'2009_totals_newvars'!E14/'2009_totals_newvars'!$L14</f>
        <v>3.9862735342411866E-2</v>
      </c>
      <c r="CP14">
        <f>'2010_totals_newvars'!E14/'2010_totals_newvars'!$L14</f>
        <v>3.8209227658012886E-2</v>
      </c>
      <c r="CQ14">
        <f>'2011_totals_newvars'!E14/'2011_totals_newvars'!$L14</f>
        <v>0.5061475876993129</v>
      </c>
      <c r="CR14">
        <f>'2012_totals_newvars'!E14/'2012_totals_newvars'!$L14</f>
        <v>0.13281052005392252</v>
      </c>
      <c r="CS14">
        <f>'2013_totals_newvars'!E14/'2013_totals_newvars'!$L14</f>
        <v>0.1761229386191748</v>
      </c>
      <c r="CT14">
        <f>'1998_totals_newvars'!G14/'1998_totals_newvars'!$L14</f>
        <v>0</v>
      </c>
      <c r="CU14">
        <f>'1999_totals_newvars'!G14/'1999_totals_newvars'!$L14</f>
        <v>0</v>
      </c>
      <c r="CV14">
        <f>'2000_totals_newvars'!G14/'2000_totals_newvars'!$L14</f>
        <v>5.0102396838977555E-2</v>
      </c>
      <c r="CW14">
        <f>'2001_totals_newvars'!G14/'2001_totals_newvars'!$L14</f>
        <v>4.3585358411717505E-2</v>
      </c>
      <c r="CX14">
        <f>'2002_totals_newvars'!G14/'2002_totals_newvars'!$L14</f>
        <v>3.5134098167033709E-2</v>
      </c>
      <c r="CY14">
        <f>'2003_totals_newvars'!G14/'2003_totals_newvars'!$L14</f>
        <v>3.8890448711909317E-2</v>
      </c>
      <c r="CZ14">
        <f>'2004_totals_newvars'!G14/'2004_totals_newvars'!$L14</f>
        <v>4.1214900787414889E-2</v>
      </c>
      <c r="DA14">
        <f>'2005_totals_newvars'!G14/'2005_totals_newvars'!$L14</f>
        <v>4.5871382236190673E-2</v>
      </c>
      <c r="DB14">
        <f>'2006_totals_newvars'!G14/'2006_totals_newvars'!$L14</f>
        <v>4.3740298919059506E-2</v>
      </c>
      <c r="DC14">
        <f>'2007_totals_newvars'!G14/'2007_totals_newvars'!$L14</f>
        <v>2.1748737335865659E-2</v>
      </c>
      <c r="DD14">
        <f>'2008_totals_newvars'!G14/'2008_totals_newvars'!$L14</f>
        <v>2.86015197539016E-2</v>
      </c>
      <c r="DE14">
        <f>'2009_totals_newvars'!G14/'2009_totals_newvars'!$L14</f>
        <v>3.5624591915502414E-2</v>
      </c>
      <c r="DF14">
        <f>'2010_totals_newvars'!G14/'2010_totals_newvars'!$L14</f>
        <v>6.8792076716203451E-2</v>
      </c>
      <c r="DG14">
        <f>'2011_totals_newvars'!G14/'2011_totals_newvars'!$L14</f>
        <v>-2.2075482023516581E-2</v>
      </c>
      <c r="DH14">
        <f>'2012_totals_newvars'!G14/'2012_totals_newvars'!$L14</f>
        <v>3.4054462312461946E-2</v>
      </c>
      <c r="DI14">
        <f>'2013_totals_newvars'!G14/'2013_totals_newvars'!$L14</f>
        <v>5.0113943895717647E-2</v>
      </c>
      <c r="DJ14">
        <f>'1998_totals_newvars'!K14/'1998_totals_newvars'!$L14</f>
        <v>0.13391726380638783</v>
      </c>
      <c r="DK14">
        <f>'1999_totals_newvars'!K14/'1999_totals_newvars'!$L14</f>
        <v>7.482965735399448E-2</v>
      </c>
      <c r="DL14">
        <f>'2000_totals_newvars'!K14/'2000_totals_newvars'!$L14</f>
        <v>6.2042576257269111E-2</v>
      </c>
      <c r="DM14">
        <f>'2001_totals_newvars'!K14/'2001_totals_newvars'!$L14</f>
        <v>3.8054621665935859E-2</v>
      </c>
      <c r="DN14">
        <f>'2002_totals_newvars'!K14/'2002_totals_newvars'!$L14</f>
        <v>2.9821800497724853E-2</v>
      </c>
      <c r="DO14">
        <f>'2003_totals_newvars'!K14/'2003_totals_newvars'!$L14</f>
        <v>2.7032088278201034E-2</v>
      </c>
      <c r="DP14">
        <f>'2004_totals_newvars'!K14/'2004_totals_newvars'!$L14</f>
        <v>6.854394101170809E-2</v>
      </c>
      <c r="DQ14">
        <f>'2005_totals_newvars'!K14/'2005_totals_newvars'!$L14</f>
        <v>2.8848271587993163E-2</v>
      </c>
      <c r="DR14">
        <f>'2006_totals_newvars'!K14/'2006_totals_newvars'!$L14</f>
        <v>2.9353014150415968E-2</v>
      </c>
      <c r="DS14">
        <f>'2007_totals_newvars'!K14/'2007_totals_newvars'!$L14</f>
        <v>3.0335407030177289E-2</v>
      </c>
      <c r="DT14">
        <f>'2008_totals_newvars'!K14/'2008_totals_newvars'!$L14</f>
        <v>3.2090752013697744E-2</v>
      </c>
      <c r="DU14">
        <f>'2009_totals_newvars'!K14/'2009_totals_newvars'!$L14</f>
        <v>3.3810392986661469E-2</v>
      </c>
      <c r="DV14">
        <f>'2010_totals_newvars'!K14/'2010_totals_newvars'!$L14</f>
        <v>3.5839969884680412E-2</v>
      </c>
      <c r="DW14">
        <f>'2011_totals_newvars'!K14/'2011_totals_newvars'!$L14</f>
        <v>9.1655590575465129E-2</v>
      </c>
      <c r="DX14">
        <f>'2012_totals_newvars'!K14/'2012_totals_newvars'!$L14</f>
        <v>3.0046839327553795E-2</v>
      </c>
      <c r="DY14">
        <f>'2013_totals_newvars'!K14/'2013_totals_newvars'!$L14</f>
        <v>2.7928954498177429E-2</v>
      </c>
      <c r="DZ14">
        <f>'1998_totals_newvars'!F14/'1998_totals_newvars'!$L14</f>
        <v>0</v>
      </c>
      <c r="EA14">
        <f>'1999_totals_newvars'!F14/'1999_totals_newvars'!$L14</f>
        <v>0</v>
      </c>
      <c r="EB14">
        <f>'2000_totals_newvars'!F14/'2000_totals_newvars'!$L14</f>
        <v>0</v>
      </c>
      <c r="EC14">
        <f>'2001_totals_newvars'!F14/'2001_totals_newvars'!$L14</f>
        <v>0</v>
      </c>
      <c r="ED14">
        <f>'2002_totals_newvars'!F14/'2002_totals_newvars'!$L14</f>
        <v>0</v>
      </c>
      <c r="EE14">
        <f>'2003_totals_newvars'!F14/'2003_totals_newvars'!$L14</f>
        <v>0</v>
      </c>
      <c r="EF14">
        <f>'2004_totals_newvars'!F14/'2004_totals_newvars'!$L14</f>
        <v>0</v>
      </c>
      <c r="EG14">
        <f>'2005_totals_newvars'!F14/'2005_totals_newvars'!$L14</f>
        <v>0</v>
      </c>
      <c r="EH14">
        <f>'2006_totals_newvars'!F14/'2006_totals_newvars'!$L14</f>
        <v>0</v>
      </c>
      <c r="EI14">
        <f>'2007_totals_newvars'!F14/'2007_totals_newvars'!$L14</f>
        <v>0</v>
      </c>
      <c r="EJ14">
        <f>'2008_totals_newvars'!F14/'2008_totals_newvars'!$L14</f>
        <v>0</v>
      </c>
      <c r="EK14">
        <f>'2009_totals_newvars'!F14/'2009_totals_newvars'!$L14</f>
        <v>0</v>
      </c>
      <c r="EL14">
        <f>'2010_totals_newvars'!F14/'2010_totals_newvars'!$L14</f>
        <v>0</v>
      </c>
      <c r="EM14">
        <f>'2011_totals_newvars'!F14/'2011_totals_newvars'!$L14</f>
        <v>0</v>
      </c>
      <c r="EN14">
        <f>'2012_totals_newvars'!F14/'2012_totals_newvars'!$L14</f>
        <v>0</v>
      </c>
      <c r="EO14">
        <f>'2013_totals_newvars'!F14/'2013_totals_newvars'!$L14</f>
        <v>0</v>
      </c>
      <c r="EP14">
        <f>'1998_totals_newvars'!D14/'1998_totals_newvars'!$L14</f>
        <v>2.7484496155700266E-2</v>
      </c>
      <c r="EQ14">
        <f>'1999_totals_newvars'!D14/'1999_totals_newvars'!$L14</f>
        <v>4.1182364581997276E-2</v>
      </c>
      <c r="ER14">
        <f>'2000_totals_newvars'!D14/'2000_totals_newvars'!$L14</f>
        <v>0.1511943176216213</v>
      </c>
      <c r="ES14">
        <f>'2001_totals_newvars'!D14/'2001_totals_newvars'!$L14</f>
        <v>0.14052308316371187</v>
      </c>
      <c r="ET14">
        <f>'2002_totals_newvars'!D14/'2002_totals_newvars'!$L14</f>
        <v>0.15715647872009783</v>
      </c>
      <c r="EU14">
        <f>'2003_totals_newvars'!D14/'2003_totals_newvars'!$L14</f>
        <v>0.14098435934436016</v>
      </c>
      <c r="EV14">
        <f>'2004_totals_newvars'!D14/'2004_totals_newvars'!$L14</f>
        <v>0.15795245295931468</v>
      </c>
      <c r="EW14">
        <f>'2005_totals_newvars'!D14/'2005_totals_newvars'!$L14</f>
        <v>0.15847848652448168</v>
      </c>
      <c r="EX14">
        <f>'2006_totals_newvars'!D14/'2006_totals_newvars'!$L14</f>
        <v>0.16426576475933988</v>
      </c>
      <c r="EY14">
        <f>'2007_totals_newvars'!D14/'2007_totals_newvars'!$L14</f>
        <v>0.11559407018558407</v>
      </c>
      <c r="EZ14">
        <f>'2008_totals_newvars'!D14/'2008_totals_newvars'!$L14</f>
        <v>0.14070907687137027</v>
      </c>
      <c r="FA14">
        <f>'2009_totals_newvars'!D14/'2009_totals_newvars'!$L14</f>
        <v>0.15736589820254204</v>
      </c>
      <c r="FB14">
        <f>'2010_totals_newvars'!D14/'2010_totals_newvars'!$L14</f>
        <v>0.18256577875627181</v>
      </c>
      <c r="FC14">
        <f>'2011_totals_newvars'!D14/'2011_totals_newvars'!$L14</f>
        <v>0.26473178009836879</v>
      </c>
      <c r="FD14">
        <f>'2012_totals_newvars'!D14/'2012_totals_newvars'!$L14</f>
        <v>0.15968814385478206</v>
      </c>
      <c r="FE14">
        <f>'2013_totals_newvars'!D14/'2013_totals_newvars'!$L14</f>
        <v>0.14786107109746885</v>
      </c>
    </row>
    <row r="15" spans="1:161" x14ac:dyDescent="0.2">
      <c r="A15" t="str">
        <f>'1997_totals_newvars'!A15</f>
        <v>ILLINOIS</v>
      </c>
      <c r="B15">
        <f>'1998_totals_newvars'!J15/'1998_totals_newvars'!$L15</f>
        <v>0.13704235532265338</v>
      </c>
      <c r="C15">
        <f>'1999_totals_newvars'!J15/'1999_totals_newvars'!$L15</f>
        <v>0.11342700181814076</v>
      </c>
      <c r="D15">
        <f>'2000_totals_newvars'!J15/'2000_totals_newvars'!$L15</f>
        <v>9.853569173562847E-2</v>
      </c>
      <c r="E15">
        <f>'2001_totals_newvars'!J15/'2001_totals_newvars'!$L15</f>
        <v>3.2765651826696406E-2</v>
      </c>
      <c r="F15">
        <f>'2002_totals_newvars'!J15/'2002_totals_newvars'!$L15</f>
        <v>4.1174448675124591E-2</v>
      </c>
      <c r="G15">
        <f>'2003_totals_newvars'!J15/'2003_totals_newvars'!$L15</f>
        <v>2.5584480658568179E-2</v>
      </c>
      <c r="H15">
        <f>'2004_totals_newvars'!J15/'2004_totals_newvars'!$L15</f>
        <v>2.2541049358682206E-2</v>
      </c>
      <c r="I15">
        <f>'2005_totals_newvars'!J15/'2005_totals_newvars'!$L15</f>
        <v>2.3283235762995198E-2</v>
      </c>
      <c r="J15">
        <f>'2006_totals_newvars'!J15/'2006_totals_newvars'!$L15</f>
        <v>2.4752969489871563E-2</v>
      </c>
      <c r="K15">
        <f>'2007_totals_newvars'!J15/'2007_totals_newvars'!$L15</f>
        <v>2.9227530258125113E-2</v>
      </c>
      <c r="L15">
        <f>'2008_totals_newvars'!J15/'2008_totals_newvars'!$L15</f>
        <v>2.5954696777269203E-2</v>
      </c>
      <c r="M15">
        <f>'2009_totals_newvars'!J15/'2009_totals_newvars'!$L15</f>
        <v>2.495108025666529E-2</v>
      </c>
      <c r="N15">
        <f>'2010_totals_newvars'!J15/'2010_totals_newvars'!$L15</f>
        <v>2.6331170528214404E-2</v>
      </c>
      <c r="O15">
        <f>'2011_totals_newvars'!J15/'2011_totals_newvars'!$L15</f>
        <v>2.5450816227835033E-2</v>
      </c>
      <c r="P15">
        <f>'2012_totals_newvars'!J15/'2012_totals_newvars'!$L15</f>
        <v>2.7886701486923671E-2</v>
      </c>
      <c r="Q15">
        <f>'2013_totals_newvars'!J15/'2013_totals_newvars'!$L15</f>
        <v>2.3667754014732818E-2</v>
      </c>
      <c r="R15">
        <f>'1998_totals_newvars'!B15/'1998_totals_newvars'!$L15</f>
        <v>0.70474379335119763</v>
      </c>
      <c r="S15">
        <f>'1999_totals_newvars'!B15/'1999_totals_newvars'!$L15</f>
        <v>0.56601998529364062</v>
      </c>
      <c r="T15">
        <f>'2000_totals_newvars'!B15/'2000_totals_newvars'!$L15</f>
        <v>0.25242603534704666</v>
      </c>
      <c r="U15">
        <f>'2001_totals_newvars'!B15/'2001_totals_newvars'!$L15</f>
        <v>0.1821460937958479</v>
      </c>
      <c r="V15">
        <f>'2002_totals_newvars'!B15/'2002_totals_newvars'!$L15</f>
        <v>0.14420600597597494</v>
      </c>
      <c r="W15">
        <f>'2003_totals_newvars'!B15/'2003_totals_newvars'!$L15</f>
        <v>0.11343139790147826</v>
      </c>
      <c r="X15">
        <f>'2004_totals_newvars'!B15/'2004_totals_newvars'!$L15</f>
        <v>0.10879090509729301</v>
      </c>
      <c r="Y15">
        <f>'2005_totals_newvars'!B15/'2005_totals_newvars'!$L15</f>
        <v>0.12026790844013317</v>
      </c>
      <c r="Z15">
        <f>'2006_totals_newvars'!B15/'2006_totals_newvars'!$L15</f>
        <v>0.12165987655560426</v>
      </c>
      <c r="AA15">
        <f>'2007_totals_newvars'!B15/'2007_totals_newvars'!$L15</f>
        <v>8.9866253345283822E-2</v>
      </c>
      <c r="AB15">
        <f>'2008_totals_newvars'!B15/'2008_totals_newvars'!$L15</f>
        <v>5.7340109873511361E-2</v>
      </c>
      <c r="AC15">
        <f>'2009_totals_newvars'!B15/'2009_totals_newvars'!$L15</f>
        <v>5.4042047438968163E-2</v>
      </c>
      <c r="AD15">
        <f>'2010_totals_newvars'!B15/'2010_totals_newvars'!$L15</f>
        <v>5.6344940364584664E-2</v>
      </c>
      <c r="AE15">
        <f>'2011_totals_newvars'!B15/'2011_totals_newvars'!$L15</f>
        <v>8.0703720463379577E-2</v>
      </c>
      <c r="AF15">
        <f>'2012_totals_newvars'!B15/'2012_totals_newvars'!$L15</f>
        <v>0.10747057126415448</v>
      </c>
      <c r="AG15">
        <f>'2013_totals_newvars'!B15/'2013_totals_newvars'!$L15</f>
        <v>6.9778968915868406E-2</v>
      </c>
      <c r="AH15">
        <f>'1998_totals_newvars'!C15/'1998_totals_newvars'!$L15</f>
        <v>6.9039299286965547E-2</v>
      </c>
      <c r="AI15">
        <f>'1999_totals_newvars'!C15/'1999_totals_newvars'!$L15</f>
        <v>0.23023084803825622</v>
      </c>
      <c r="AJ15">
        <f>'2000_totals_newvars'!C15/'2000_totals_newvars'!$L15</f>
        <v>0.36318954968725597</v>
      </c>
      <c r="AK15">
        <f>'2001_totals_newvars'!C15/'2001_totals_newvars'!$L15</f>
        <v>0.32919532863050344</v>
      </c>
      <c r="AL15">
        <f>'2002_totals_newvars'!C15/'2002_totals_newvars'!$L15</f>
        <v>0.35321019259203418</v>
      </c>
      <c r="AM15">
        <f>'2003_totals_newvars'!C15/'2003_totals_newvars'!$L15</f>
        <v>0.37328660907561123</v>
      </c>
      <c r="AN15">
        <f>'2004_totals_newvars'!C15/'2004_totals_newvars'!$L15</f>
        <v>0.36932456003166281</v>
      </c>
      <c r="AO15">
        <f>'2005_totals_newvars'!C15/'2005_totals_newvars'!$L15</f>
        <v>0.40882418820631045</v>
      </c>
      <c r="AP15">
        <f>'2006_totals_newvars'!C15/'2006_totals_newvars'!$L15</f>
        <v>0.40007064191735348</v>
      </c>
      <c r="AQ15">
        <f>'2007_totals_newvars'!C15/'2007_totals_newvars'!$L15</f>
        <v>0.37153101542719524</v>
      </c>
      <c r="AR15">
        <f>'2008_totals_newvars'!C15/'2008_totals_newvars'!$L15</f>
        <v>0.41390869081010245</v>
      </c>
      <c r="AS15">
        <f>'2009_totals_newvars'!C15/'2009_totals_newvars'!$L15</f>
        <v>0.43409532404407447</v>
      </c>
      <c r="AT15">
        <f>'2010_totals_newvars'!C15/'2010_totals_newvars'!$L15</f>
        <v>0.37832378318610238</v>
      </c>
      <c r="AU15">
        <f>'2011_totals_newvars'!C15/'2011_totals_newvars'!$L15</f>
        <v>0.46203795743175985</v>
      </c>
      <c r="AV15">
        <f>'2012_totals_newvars'!C15/'2012_totals_newvars'!$L15</f>
        <v>0.52671459256923869</v>
      </c>
      <c r="AW15">
        <f>'2013_totals_newvars'!C15/'2013_totals_newvars'!$L15</f>
        <v>0.55603516456601942</v>
      </c>
      <c r="AX15">
        <f>'1998_totals_newvars'!I15/'1998_totals_newvars'!$L15</f>
        <v>0</v>
      </c>
      <c r="AY15">
        <f>'1999_totals_newvars'!I15/'1999_totals_newvars'!$L15</f>
        <v>0</v>
      </c>
      <c r="AZ15">
        <f>'2000_totals_newvars'!I15/'2000_totals_newvars'!$L15</f>
        <v>0.1629221590088524</v>
      </c>
      <c r="BA15">
        <f>'2001_totals_newvars'!I15/'2001_totals_newvars'!$L15</f>
        <v>0.15625367565578249</v>
      </c>
      <c r="BB15">
        <f>'2002_totals_newvars'!I15/'2002_totals_newvars'!$L15</f>
        <v>0.1575047110528833</v>
      </c>
      <c r="BC15">
        <f>'2003_totals_newvars'!I15/'2003_totals_newvars'!$L15</f>
        <v>0.19933348081309904</v>
      </c>
      <c r="BD15">
        <f>'2004_totals_newvars'!I15/'2004_totals_newvars'!$L15</f>
        <v>0.19974988246828579</v>
      </c>
      <c r="BE15">
        <f>'2005_totals_newvars'!I15/'2005_totals_newvars'!$L15</f>
        <v>0.16136465324113924</v>
      </c>
      <c r="BF15">
        <f>'2006_totals_newvars'!I15/'2006_totals_newvars'!$L15</f>
        <v>0.16408751744293656</v>
      </c>
      <c r="BG15">
        <f>'2007_totals_newvars'!I15/'2007_totals_newvars'!$L15</f>
        <v>0.18534785122257103</v>
      </c>
      <c r="BH15">
        <f>'2008_totals_newvars'!I15/'2008_totals_newvars'!$L15</f>
        <v>0.17028980251100662</v>
      </c>
      <c r="BI15">
        <f>'2009_totals_newvars'!I15/'2009_totals_newvars'!$L15</f>
        <v>0.15512819532720371</v>
      </c>
      <c r="BJ15">
        <f>'2010_totals_newvars'!I15/'2010_totals_newvars'!$L15</f>
        <v>9.4760662109950752E-2</v>
      </c>
      <c r="BK15">
        <f>'2011_totals_newvars'!I15/'2011_totals_newvars'!$L15</f>
        <v>8.7034049920435147E-2</v>
      </c>
      <c r="BL15">
        <f>'2012_totals_newvars'!I15/'2012_totals_newvars'!$L15</f>
        <v>8.1615176864374694E-2</v>
      </c>
      <c r="BM15">
        <f>'2013_totals_newvars'!I15/'2013_totals_newvars'!$L15</f>
        <v>7.0026616701639899E-2</v>
      </c>
      <c r="BN15">
        <f>'1998_totals_newvars'!H15/'1998_totals_newvars'!$L15</f>
        <v>0</v>
      </c>
      <c r="BO15">
        <f>'1999_totals_newvars'!H15/'1999_totals_newvars'!$L15</f>
        <v>0</v>
      </c>
      <c r="BP15">
        <f>'2000_totals_newvars'!H15/'2000_totals_newvars'!$L15</f>
        <v>1.0384100376743446E-3</v>
      </c>
      <c r="BQ15">
        <f>'2001_totals_newvars'!H15/'2001_totals_newvars'!$L15</f>
        <v>8.0459810605576314E-4</v>
      </c>
      <c r="BR15">
        <f>'2002_totals_newvars'!H15/'2002_totals_newvars'!$L15</f>
        <v>7.6915108907582997E-4</v>
      </c>
      <c r="BS15">
        <f>'2003_totals_newvars'!H15/'2003_totals_newvars'!$L15</f>
        <v>1.1882190305094575E-3</v>
      </c>
      <c r="BT15">
        <f>'2004_totals_newvars'!H15/'2004_totals_newvars'!$L15</f>
        <v>9.8508080055818392E-4</v>
      </c>
      <c r="BU15">
        <f>'2005_totals_newvars'!H15/'2005_totals_newvars'!$L15</f>
        <v>1.1812216807085328E-3</v>
      </c>
      <c r="BV15">
        <f>'2006_totals_newvars'!H15/'2006_totals_newvars'!$L15</f>
        <v>1.1820969606698205E-3</v>
      </c>
      <c r="BW15">
        <f>'2007_totals_newvars'!H15/'2007_totals_newvars'!$L15</f>
        <v>7.5164967537363903E-4</v>
      </c>
      <c r="BX15">
        <f>'2008_totals_newvars'!H15/'2008_totals_newvars'!$L15</f>
        <v>0</v>
      </c>
      <c r="BY15">
        <f>'2009_totals_newvars'!H15/'2009_totals_newvars'!$L15</f>
        <v>0</v>
      </c>
      <c r="BZ15">
        <f>'2010_totals_newvars'!H15/'2010_totals_newvars'!$L15</f>
        <v>0</v>
      </c>
      <c r="CA15">
        <f>'2011_totals_newvars'!H15/'2011_totals_newvars'!$L15</f>
        <v>0</v>
      </c>
      <c r="CB15">
        <f>'2012_totals_newvars'!H15/'2012_totals_newvars'!$L15</f>
        <v>0</v>
      </c>
      <c r="CC15">
        <f>'2013_totals_newvars'!H15/'2013_totals_newvars'!$L15</f>
        <v>0</v>
      </c>
      <c r="CD15">
        <f>'1998_totals_newvars'!E15/'1998_totals_newvars'!$L15</f>
        <v>0</v>
      </c>
      <c r="CE15">
        <f>'1999_totals_newvars'!E15/'1999_totals_newvars'!$L15</f>
        <v>0</v>
      </c>
      <c r="CF15">
        <f>'2000_totals_newvars'!E15/'2000_totals_newvars'!$L15</f>
        <v>0</v>
      </c>
      <c r="CG15">
        <f>'2001_totals_newvars'!E15/'2001_totals_newvars'!$L15</f>
        <v>0.14617207954507458</v>
      </c>
      <c r="CH15">
        <f>'2002_totals_newvars'!E15/'2002_totals_newvars'!$L15</f>
        <v>0.14877487672937745</v>
      </c>
      <c r="CI15">
        <f>'2003_totals_newvars'!E15/'2003_totals_newvars'!$L15</f>
        <v>0.15224356650762386</v>
      </c>
      <c r="CJ15">
        <f>'2004_totals_newvars'!E15/'2004_totals_newvars'!$L15</f>
        <v>0.14776212008372758</v>
      </c>
      <c r="CK15">
        <f>'2005_totals_newvars'!E15/'2005_totals_newvars'!$L15</f>
        <v>0.16325020984821506</v>
      </c>
      <c r="CL15">
        <f>'2006_totals_newvars'!E15/'2006_totals_newvars'!$L15</f>
        <v>0.16539076456586302</v>
      </c>
      <c r="CM15">
        <f>'2007_totals_newvars'!E15/'2007_totals_newvars'!$L15</f>
        <v>0.18768114093610774</v>
      </c>
      <c r="CN15">
        <f>'2008_totals_newvars'!E15/'2008_totals_newvars'!$L15</f>
        <v>0.20883250784850779</v>
      </c>
      <c r="CO15">
        <f>'2009_totals_newvars'!E15/'2009_totals_newvars'!$L15</f>
        <v>0.21937273391000436</v>
      </c>
      <c r="CP15">
        <f>'2010_totals_newvars'!E15/'2010_totals_newvars'!$L15</f>
        <v>0.17493908694815505</v>
      </c>
      <c r="CQ15">
        <f>'2011_totals_newvars'!E15/'2011_totals_newvars'!$L15</f>
        <v>0.18430813703994595</v>
      </c>
      <c r="CR15">
        <f>'2012_totals_newvars'!E15/'2012_totals_newvars'!$L15</f>
        <v>0.21357898027754224</v>
      </c>
      <c r="CS15">
        <f>'2013_totals_newvars'!E15/'2013_totals_newvars'!$L15</f>
        <v>0.23106844183884251</v>
      </c>
      <c r="CT15">
        <f>'1998_totals_newvars'!G15/'1998_totals_newvars'!$L15</f>
        <v>0</v>
      </c>
      <c r="CU15">
        <f>'1999_totals_newvars'!G15/'1999_totals_newvars'!$L15</f>
        <v>0</v>
      </c>
      <c r="CV15">
        <f>'2000_totals_newvars'!G15/'2000_totals_newvars'!$L15</f>
        <v>0</v>
      </c>
      <c r="CW15">
        <f>'2001_totals_newvars'!G15/'2001_totals_newvars'!$L15</f>
        <v>0</v>
      </c>
      <c r="CX15">
        <f>'2002_totals_newvars'!G15/'2002_totals_newvars'!$L15</f>
        <v>0</v>
      </c>
      <c r="CY15">
        <f>'2003_totals_newvars'!G15/'2003_totals_newvars'!$L15</f>
        <v>0</v>
      </c>
      <c r="CZ15">
        <f>'2004_totals_newvars'!G15/'2004_totals_newvars'!$L15</f>
        <v>0</v>
      </c>
      <c r="DA15">
        <f>'2005_totals_newvars'!G15/'2005_totals_newvars'!$L15</f>
        <v>5.4306962075994982E-4</v>
      </c>
      <c r="DB15">
        <f>'2006_totals_newvars'!G15/'2006_totals_newvars'!$L15</f>
        <v>0</v>
      </c>
      <c r="DC15">
        <f>'2007_totals_newvars'!G15/'2007_totals_newvars'!$L15</f>
        <v>0</v>
      </c>
      <c r="DD15">
        <f>'2008_totals_newvars'!G15/'2008_totals_newvars'!$L15</f>
        <v>0</v>
      </c>
      <c r="DE15">
        <f>'2009_totals_newvars'!G15/'2009_totals_newvars'!$L15</f>
        <v>0</v>
      </c>
      <c r="DF15">
        <f>'2010_totals_newvars'!G15/'2010_totals_newvars'!$L15</f>
        <v>5.6084121607450511E-3</v>
      </c>
      <c r="DG15">
        <f>'2011_totals_newvars'!G15/'2011_totals_newvars'!$L15</f>
        <v>1.8335437030301189E-3</v>
      </c>
      <c r="DH15">
        <f>'2012_totals_newvars'!G15/'2012_totals_newvars'!$L15</f>
        <v>0</v>
      </c>
      <c r="DI15">
        <f>'2013_totals_newvars'!G15/'2013_totals_newvars'!$L15</f>
        <v>0</v>
      </c>
      <c r="DJ15">
        <f>'1998_totals_newvars'!K15/'1998_totals_newvars'!$L15</f>
        <v>5.4110180297923381E-2</v>
      </c>
      <c r="DK15">
        <f>'1999_totals_newvars'!K15/'1999_totals_newvars'!$L15</f>
        <v>5.7563624005307887E-2</v>
      </c>
      <c r="DL15">
        <f>'2000_totals_newvars'!K15/'2000_totals_newvars'!$L15</f>
        <v>5.8716633213565482E-2</v>
      </c>
      <c r="DM15">
        <f>'2001_totals_newvars'!K15/'2001_totals_newvars'!$L15</f>
        <v>5.7508881385936954E-2</v>
      </c>
      <c r="DN15">
        <f>'2002_totals_newvars'!K15/'2002_totals_newvars'!$L15</f>
        <v>4.3224628389670297E-2</v>
      </c>
      <c r="DO15">
        <f>'2003_totals_newvars'!K15/'2003_totals_newvars'!$L15</f>
        <v>2.030120237477891E-2</v>
      </c>
      <c r="DP15">
        <f>'2004_totals_newvars'!K15/'2004_totals_newvars'!$L15</f>
        <v>3.348327369691928E-2</v>
      </c>
      <c r="DQ15">
        <f>'2005_totals_newvars'!K15/'2005_totals_newvars'!$L15</f>
        <v>1.7194584313970036E-2</v>
      </c>
      <c r="DR15">
        <f>'2006_totals_newvars'!K15/'2006_totals_newvars'!$L15</f>
        <v>3.2927929470200602E-2</v>
      </c>
      <c r="DS15">
        <f>'2007_totals_newvars'!K15/'2007_totals_newvars'!$L15</f>
        <v>3.7269774954236258E-2</v>
      </c>
      <c r="DT15">
        <f>'2008_totals_newvars'!K15/'2008_totals_newvars'!$L15</f>
        <v>3.9411491591830418E-2</v>
      </c>
      <c r="DU15">
        <f>'2009_totals_newvars'!K15/'2009_totals_newvars'!$L15</f>
        <v>3.5094366365839194E-2</v>
      </c>
      <c r="DV15">
        <f>'2010_totals_newvars'!K15/'2010_totals_newvars'!$L15</f>
        <v>2.1795208515831162E-2</v>
      </c>
      <c r="DW15">
        <f>'2011_totals_newvars'!K15/'2011_totals_newvars'!$L15</f>
        <v>6.001261107462256E-3</v>
      </c>
      <c r="DX15">
        <f>'2012_totals_newvars'!K15/'2012_totals_newvars'!$L15</f>
        <v>1.0120502230901523E-3</v>
      </c>
      <c r="DY15">
        <f>'2013_totals_newvars'!K15/'2013_totals_newvars'!$L15</f>
        <v>1.0336603232201735E-3</v>
      </c>
      <c r="DZ15">
        <f>'1998_totals_newvars'!F15/'1998_totals_newvars'!$L15</f>
        <v>0</v>
      </c>
      <c r="EA15">
        <f>'1999_totals_newvars'!F15/'1999_totals_newvars'!$L15</f>
        <v>0</v>
      </c>
      <c r="EB15">
        <f>'2000_totals_newvars'!F15/'2000_totals_newvars'!$L15</f>
        <v>0</v>
      </c>
      <c r="EC15">
        <f>'2001_totals_newvars'!F15/'2001_totals_newvars'!$L15</f>
        <v>0</v>
      </c>
      <c r="ED15">
        <f>'2002_totals_newvars'!F15/'2002_totals_newvars'!$L15</f>
        <v>0</v>
      </c>
      <c r="EE15">
        <f>'2003_totals_newvars'!F15/'2003_totals_newvars'!$L15</f>
        <v>0</v>
      </c>
      <c r="EF15">
        <f>'2004_totals_newvars'!F15/'2004_totals_newvars'!$L15</f>
        <v>1.2992303574541128E-2</v>
      </c>
      <c r="EG15">
        <f>'2005_totals_newvars'!F15/'2005_totals_newvars'!$L15</f>
        <v>1.4710299904890688E-2</v>
      </c>
      <c r="EH15">
        <f>'2006_totals_newvars'!F15/'2006_totals_newvars'!$L15</f>
        <v>1.3674200146626715E-2</v>
      </c>
      <c r="EI15">
        <f>'2007_totals_newvars'!F15/'2007_totals_newvars'!$L15</f>
        <v>1.3020539820496719E-2</v>
      </c>
      <c r="EJ15">
        <f>'2008_totals_newvars'!F15/'2008_totals_newvars'!$L15</f>
        <v>1.3590963596101324E-2</v>
      </c>
      <c r="EK15">
        <f>'2009_totals_newvars'!F15/'2009_totals_newvars'!$L15</f>
        <v>1.339627935102995E-2</v>
      </c>
      <c r="EL15">
        <f>'2010_totals_newvars'!F15/'2010_totals_newvars'!$L15</f>
        <v>1.2931380490841792E-2</v>
      </c>
      <c r="EM15">
        <f>'2011_totals_newvars'!F15/'2011_totals_newvars'!$L15</f>
        <v>1.2506788394677074E-2</v>
      </c>
      <c r="EN15">
        <f>'2012_totals_newvars'!F15/'2012_totals_newvars'!$L15</f>
        <v>7.7570579714183472E-3</v>
      </c>
      <c r="EO15">
        <f>'2013_totals_newvars'!F15/'2013_totals_newvars'!$L15</f>
        <v>1.6490021037209947E-2</v>
      </c>
      <c r="EP15">
        <f>'1998_totals_newvars'!D15/'1998_totals_newvars'!$L15</f>
        <v>3.5064371741260064E-2</v>
      </c>
      <c r="EQ15">
        <f>'1999_totals_newvars'!D15/'1999_totals_newvars'!$L15</f>
        <v>3.2758540844654516E-2</v>
      </c>
      <c r="ER15">
        <f>'2000_totals_newvars'!D15/'2000_totals_newvars'!$L15</f>
        <v>6.3171520969976705E-2</v>
      </c>
      <c r="ES15">
        <f>'2001_totals_newvars'!D15/'2001_totals_newvars'!$L15</f>
        <v>9.5153691054102485E-2</v>
      </c>
      <c r="ET15">
        <f>'2002_totals_newvars'!D15/'2002_totals_newvars'!$L15</f>
        <v>0.11113598549585943</v>
      </c>
      <c r="EU15">
        <f>'2003_totals_newvars'!D15/'2003_totals_newvars'!$L15</f>
        <v>0.11463104363833111</v>
      </c>
      <c r="EV15">
        <f>'2004_totals_newvars'!D15/'2004_totals_newvars'!$L15</f>
        <v>0.10437082488833004</v>
      </c>
      <c r="EW15">
        <f>'2005_totals_newvars'!D15/'2005_totals_newvars'!$L15</f>
        <v>8.9380628980877633E-2</v>
      </c>
      <c r="EX15">
        <f>'2006_totals_newvars'!D15/'2006_totals_newvars'!$L15</f>
        <v>7.6254003450873992E-2</v>
      </c>
      <c r="EY15">
        <f>'2007_totals_newvars'!D15/'2007_totals_newvars'!$L15</f>
        <v>8.5304244360610432E-2</v>
      </c>
      <c r="EZ15">
        <f>'2008_totals_newvars'!D15/'2008_totals_newvars'!$L15</f>
        <v>7.0671736991670855E-2</v>
      </c>
      <c r="FA15">
        <f>'2009_totals_newvars'!D15/'2009_totals_newvars'!$L15</f>
        <v>6.3919973306214836E-2</v>
      </c>
      <c r="FB15">
        <f>'2010_totals_newvars'!D15/'2010_totals_newvars'!$L15</f>
        <v>0.22896535569557475</v>
      </c>
      <c r="FC15">
        <f>'2011_totals_newvars'!D15/'2011_totals_newvars'!$L15</f>
        <v>0.14012372571147502</v>
      </c>
      <c r="FD15">
        <f>'2012_totals_newvars'!D15/'2012_totals_newvars'!$L15</f>
        <v>3.3964869343257764E-2</v>
      </c>
      <c r="FE15">
        <f>'2013_totals_newvars'!D15/'2013_totals_newvars'!$L15</f>
        <v>3.189937260246687E-2</v>
      </c>
    </row>
    <row r="16" spans="1:161" x14ac:dyDescent="0.2">
      <c r="A16" t="str">
        <f>'1997_totals_newvars'!A16</f>
        <v>INDIANA</v>
      </c>
      <c r="B16">
        <f>'1998_totals_newvars'!J16/'1998_totals_newvars'!$L16</f>
        <v>0.19919012822507182</v>
      </c>
      <c r="C16">
        <f>'1999_totals_newvars'!J16/'1999_totals_newvars'!$L16</f>
        <v>0.11842504146664024</v>
      </c>
      <c r="D16">
        <f>'2000_totals_newvars'!J16/'2000_totals_newvars'!$L16</f>
        <v>9.7922705029192911E-2</v>
      </c>
      <c r="E16">
        <f>'2001_totals_newvars'!J16/'2001_totals_newvars'!$L16</f>
        <v>9.5731527746119996E-2</v>
      </c>
      <c r="F16">
        <f>'2002_totals_newvars'!J16/'2002_totals_newvars'!$L16</f>
        <v>0.10479246035038614</v>
      </c>
      <c r="G16">
        <f>'2003_totals_newvars'!J16/'2003_totals_newvars'!$L16</f>
        <v>0.10927511286595042</v>
      </c>
      <c r="H16">
        <f>'2004_totals_newvars'!J16/'2004_totals_newvars'!$L16</f>
        <v>0.10627405395149253</v>
      </c>
      <c r="I16">
        <f>'2005_totals_newvars'!J16/'2005_totals_newvars'!$L16</f>
        <v>0.12921935271583765</v>
      </c>
      <c r="J16">
        <f>'2006_totals_newvars'!J16/'2006_totals_newvars'!$L16</f>
        <v>0.10509136301145505</v>
      </c>
      <c r="K16">
        <f>'2007_totals_newvars'!J16/'2007_totals_newvars'!$L16</f>
        <v>9.4115952860267804E-2</v>
      </c>
      <c r="L16">
        <f>'2008_totals_newvars'!J16/'2008_totals_newvars'!$L16</f>
        <v>9.1662185043017791E-2</v>
      </c>
      <c r="M16">
        <f>'2009_totals_newvars'!J16/'2009_totals_newvars'!$L16</f>
        <v>8.7626701070313756E-2</v>
      </c>
      <c r="N16">
        <f>'2010_totals_newvars'!J16/'2010_totals_newvars'!$L16</f>
        <v>8.5776868634866499E-2</v>
      </c>
      <c r="O16">
        <f>'2011_totals_newvars'!J16/'2011_totals_newvars'!$L16</f>
        <v>7.7181189120719224E-2</v>
      </c>
      <c r="P16">
        <f>'2012_totals_newvars'!J16/'2012_totals_newvars'!$L16</f>
        <v>9.3934686318932814E-2</v>
      </c>
      <c r="Q16">
        <f>'2013_totals_newvars'!J16/'2013_totals_newvars'!$L16</f>
        <v>6.430969287694735E-2</v>
      </c>
      <c r="R16">
        <f>'1998_totals_newvars'!B16/'1998_totals_newvars'!$L16</f>
        <v>0.40071274130586981</v>
      </c>
      <c r="S16">
        <f>'1999_totals_newvars'!B16/'1999_totals_newvars'!$L16</f>
        <v>0.18440520822555051</v>
      </c>
      <c r="T16">
        <f>'2000_totals_newvars'!B16/'2000_totals_newvars'!$L16</f>
        <v>0.21415916971567026</v>
      </c>
      <c r="U16">
        <f>'2001_totals_newvars'!B16/'2001_totals_newvars'!$L16</f>
        <v>0.28902960518944654</v>
      </c>
      <c r="V16">
        <f>'2002_totals_newvars'!B16/'2002_totals_newvars'!$L16</f>
        <v>0.40792880214924299</v>
      </c>
      <c r="W16">
        <f>'2003_totals_newvars'!B16/'2003_totals_newvars'!$L16</f>
        <v>0.41671714139704819</v>
      </c>
      <c r="X16">
        <f>'2004_totals_newvars'!B16/'2004_totals_newvars'!$L16</f>
        <v>0.38095461787562185</v>
      </c>
      <c r="Y16">
        <f>'2005_totals_newvars'!B16/'2005_totals_newvars'!$L16</f>
        <v>0.36088746163254087</v>
      </c>
      <c r="Z16">
        <f>'2006_totals_newvars'!B16/'2006_totals_newvars'!$L16</f>
        <v>0.3302831600295012</v>
      </c>
      <c r="AA16">
        <f>'2007_totals_newvars'!B16/'2007_totals_newvars'!$L16</f>
        <v>0.32092119605985964</v>
      </c>
      <c r="AB16">
        <f>'2008_totals_newvars'!B16/'2008_totals_newvars'!$L16</f>
        <v>0.21902629878242805</v>
      </c>
      <c r="AC16">
        <f>'2009_totals_newvars'!B16/'2009_totals_newvars'!$L16</f>
        <v>0.30762670039053114</v>
      </c>
      <c r="AD16">
        <f>'2010_totals_newvars'!B16/'2010_totals_newvars'!$L16</f>
        <v>0.25137977673869222</v>
      </c>
      <c r="AE16">
        <f>'2011_totals_newvars'!B16/'2011_totals_newvars'!$L16</f>
        <v>0.22394055892386019</v>
      </c>
      <c r="AF16">
        <f>'2012_totals_newvars'!B16/'2012_totals_newvars'!$L16</f>
        <v>0.16432164242396918</v>
      </c>
      <c r="AG16">
        <f>'2013_totals_newvars'!B16/'2013_totals_newvars'!$L16</f>
        <v>0.10352965861314854</v>
      </c>
      <c r="AH16">
        <f>'1998_totals_newvars'!C16/'1998_totals_newvars'!$L16</f>
        <v>0.22033766435403535</v>
      </c>
      <c r="AI16">
        <f>'1999_totals_newvars'!C16/'1999_totals_newvars'!$L16</f>
        <v>0.32893798875830138</v>
      </c>
      <c r="AJ16">
        <f>'2000_totals_newvars'!C16/'2000_totals_newvars'!$L16</f>
        <v>0.41521016713551556</v>
      </c>
      <c r="AK16">
        <f>'2001_totals_newvars'!C16/'2001_totals_newvars'!$L16</f>
        <v>0.28416074038891082</v>
      </c>
      <c r="AL16">
        <f>'2002_totals_newvars'!C16/'2002_totals_newvars'!$L16</f>
        <v>0.10301664204483581</v>
      </c>
      <c r="AM16">
        <f>'2003_totals_newvars'!C16/'2003_totals_newvars'!$L16</f>
        <v>0.10102881662001738</v>
      </c>
      <c r="AN16">
        <f>'2004_totals_newvars'!C16/'2004_totals_newvars'!$L16</f>
        <v>6.0648222484936662E-2</v>
      </c>
      <c r="AO16">
        <f>'2005_totals_newvars'!C16/'2005_totals_newvars'!$L16</f>
        <v>6.4545620094969711E-2</v>
      </c>
      <c r="AP16">
        <f>'2006_totals_newvars'!C16/'2006_totals_newvars'!$L16</f>
        <v>7.9789899561950442E-2</v>
      </c>
      <c r="AQ16">
        <f>'2007_totals_newvars'!C16/'2007_totals_newvars'!$L16</f>
        <v>0.14883868858502758</v>
      </c>
      <c r="AR16">
        <f>'2008_totals_newvars'!C16/'2008_totals_newvars'!$L16</f>
        <v>0.15130985431030833</v>
      </c>
      <c r="AS16">
        <f>'2009_totals_newvars'!C16/'2009_totals_newvars'!$L16</f>
        <v>0.14874648000772642</v>
      </c>
      <c r="AT16">
        <f>'2010_totals_newvars'!C16/'2010_totals_newvars'!$L16</f>
        <v>0.10257701034356589</v>
      </c>
      <c r="AU16">
        <f>'2011_totals_newvars'!C16/'2011_totals_newvars'!$L16</f>
        <v>0.13311531736266022</v>
      </c>
      <c r="AV16">
        <f>'2012_totals_newvars'!C16/'2012_totals_newvars'!$L16</f>
        <v>0.15621255990581637</v>
      </c>
      <c r="AW16">
        <f>'2013_totals_newvars'!C16/'2013_totals_newvars'!$L16</f>
        <v>0.27817792673922104</v>
      </c>
      <c r="AX16">
        <f>'1998_totals_newvars'!I16/'1998_totals_newvars'!$L16</f>
        <v>6.0210326146330213E-2</v>
      </c>
      <c r="AY16">
        <f>'1999_totals_newvars'!I16/'1999_totals_newvars'!$L16</f>
        <v>0.32436836668272961</v>
      </c>
      <c r="AZ16">
        <f>'2000_totals_newvars'!I16/'2000_totals_newvars'!$L16</f>
        <v>0.14985710679899944</v>
      </c>
      <c r="BA16">
        <f>'2001_totals_newvars'!I16/'2001_totals_newvars'!$L16</f>
        <v>0.22823607550370215</v>
      </c>
      <c r="BB16">
        <f>'2002_totals_newvars'!I16/'2002_totals_newvars'!$L16</f>
        <v>0.26962031001821368</v>
      </c>
      <c r="BC16">
        <f>'2003_totals_newvars'!I16/'2003_totals_newvars'!$L16</f>
        <v>0.24849257511029618</v>
      </c>
      <c r="BD16">
        <f>'2004_totals_newvars'!I16/'2004_totals_newvars'!$L16</f>
        <v>0.2826839745735229</v>
      </c>
      <c r="BE16">
        <f>'2005_totals_newvars'!I16/'2005_totals_newvars'!$L16</f>
        <v>0.28342861656627655</v>
      </c>
      <c r="BF16">
        <f>'2006_totals_newvars'!I16/'2006_totals_newvars'!$L16</f>
        <v>0.31877418229457494</v>
      </c>
      <c r="BG16">
        <f>'2007_totals_newvars'!I16/'2007_totals_newvars'!$L16</f>
        <v>0.26902094366877644</v>
      </c>
      <c r="BH16">
        <f>'2008_totals_newvars'!I16/'2008_totals_newvars'!$L16</f>
        <v>0.32028312013804916</v>
      </c>
      <c r="BI16">
        <f>'2009_totals_newvars'!I16/'2009_totals_newvars'!$L16</f>
        <v>0.29809335818339111</v>
      </c>
      <c r="BJ16">
        <f>'2010_totals_newvars'!I16/'2010_totals_newvars'!$L16</f>
        <v>0.43399966378526117</v>
      </c>
      <c r="BK16">
        <f>'2011_totals_newvars'!I16/'2011_totals_newvars'!$L16</f>
        <v>0.39020967464379169</v>
      </c>
      <c r="BL16">
        <f>'2012_totals_newvars'!I16/'2012_totals_newvars'!$L16</f>
        <v>0.34727315812599663</v>
      </c>
      <c r="BM16">
        <f>'2013_totals_newvars'!I16/'2013_totals_newvars'!$L16</f>
        <v>0.36792454377105099</v>
      </c>
      <c r="BN16">
        <f>'1998_totals_newvars'!H16/'1998_totals_newvars'!$L16</f>
        <v>0</v>
      </c>
      <c r="BO16">
        <f>'1999_totals_newvars'!H16/'1999_totals_newvars'!$L16</f>
        <v>0</v>
      </c>
      <c r="BP16">
        <f>'2000_totals_newvars'!H16/'2000_totals_newvars'!$L16</f>
        <v>0</v>
      </c>
      <c r="BQ16">
        <f>'2001_totals_newvars'!H16/'2001_totals_newvars'!$L16</f>
        <v>0</v>
      </c>
      <c r="BR16">
        <f>'2002_totals_newvars'!H16/'2002_totals_newvars'!$L16</f>
        <v>5.9188211789192747E-3</v>
      </c>
      <c r="BS16">
        <f>'2003_totals_newvars'!H16/'2003_totals_newvars'!$L16</f>
        <v>4.1665540985254806E-3</v>
      </c>
      <c r="BT16">
        <f>'2004_totals_newvars'!H16/'2004_totals_newvars'!$L16</f>
        <v>5.1660990854103797E-3</v>
      </c>
      <c r="BU16">
        <f>'2005_totals_newvars'!H16/'2005_totals_newvars'!$L16</f>
        <v>4.9749498304297981E-3</v>
      </c>
      <c r="BV16">
        <f>'2006_totals_newvars'!H16/'2006_totals_newvars'!$L16</f>
        <v>4.8709099742425873E-3</v>
      </c>
      <c r="BW16">
        <f>'2007_totals_newvars'!H16/'2007_totals_newvars'!$L16</f>
        <v>4.5437348374704287E-3</v>
      </c>
      <c r="BX16">
        <f>'2008_totals_newvars'!H16/'2008_totals_newvars'!$L16</f>
        <v>4.2048748528817608E-3</v>
      </c>
      <c r="BY16">
        <f>'2009_totals_newvars'!H16/'2009_totals_newvars'!$L16</f>
        <v>3.6442551194471244E-3</v>
      </c>
      <c r="BZ16">
        <f>'2010_totals_newvars'!H16/'2010_totals_newvars'!$L16</f>
        <v>1.1995607279682895E-3</v>
      </c>
      <c r="CA16">
        <f>'2011_totals_newvars'!H16/'2011_totals_newvars'!$L16</f>
        <v>0</v>
      </c>
      <c r="CB16">
        <f>'2012_totals_newvars'!H16/'2012_totals_newvars'!$L16</f>
        <v>1.7383080020617156E-2</v>
      </c>
      <c r="CC16">
        <f>'2013_totals_newvars'!H16/'2013_totals_newvars'!$L16</f>
        <v>7.6100220927671387E-3</v>
      </c>
      <c r="CD16">
        <f>'1998_totals_newvars'!E16/'1998_totals_newvars'!$L16</f>
        <v>0</v>
      </c>
      <c r="CE16">
        <f>'1999_totals_newvars'!E16/'1999_totals_newvars'!$L16</f>
        <v>0</v>
      </c>
      <c r="CF16">
        <f>'2000_totals_newvars'!E16/'2000_totals_newvars'!$L16</f>
        <v>0</v>
      </c>
      <c r="CG16">
        <f>'2001_totals_newvars'!E16/'2001_totals_newvars'!$L16</f>
        <v>0</v>
      </c>
      <c r="CH16">
        <f>'2002_totals_newvars'!E16/'2002_totals_newvars'!$L16</f>
        <v>0</v>
      </c>
      <c r="CI16">
        <f>'2003_totals_newvars'!E16/'2003_totals_newvars'!$L16</f>
        <v>0</v>
      </c>
      <c r="CJ16">
        <f>'2004_totals_newvars'!E16/'2004_totals_newvars'!$L16</f>
        <v>0</v>
      </c>
      <c r="CK16">
        <f>'2005_totals_newvars'!E16/'2005_totals_newvars'!$L16</f>
        <v>0</v>
      </c>
      <c r="CL16">
        <f>'2006_totals_newvars'!E16/'2006_totals_newvars'!$L16</f>
        <v>0</v>
      </c>
      <c r="CM16">
        <f>'2007_totals_newvars'!E16/'2007_totals_newvars'!$L16</f>
        <v>0</v>
      </c>
      <c r="CN16">
        <f>'2008_totals_newvars'!E16/'2008_totals_newvars'!$L16</f>
        <v>0</v>
      </c>
      <c r="CO16">
        <f>'2009_totals_newvars'!E16/'2009_totals_newvars'!$L16</f>
        <v>0</v>
      </c>
      <c r="CP16">
        <f>'2010_totals_newvars'!E16/'2010_totals_newvars'!$L16</f>
        <v>0</v>
      </c>
      <c r="CQ16">
        <f>'2011_totals_newvars'!E16/'2011_totals_newvars'!$L16</f>
        <v>1.5959484043828534E-2</v>
      </c>
      <c r="CR16">
        <f>'2012_totals_newvars'!E16/'2012_totals_newvars'!$L16</f>
        <v>0</v>
      </c>
      <c r="CS16">
        <f>'2013_totals_newvars'!E16/'2013_totals_newvars'!$L16</f>
        <v>0</v>
      </c>
      <c r="CT16">
        <f>'1998_totals_newvars'!G16/'1998_totals_newvars'!$L16</f>
        <v>0</v>
      </c>
      <c r="CU16">
        <f>'1999_totals_newvars'!G16/'1999_totals_newvars'!$L16</f>
        <v>0</v>
      </c>
      <c r="CV16">
        <f>'2000_totals_newvars'!G16/'2000_totals_newvars'!$L16</f>
        <v>0</v>
      </c>
      <c r="CW16">
        <f>'2001_totals_newvars'!G16/'2001_totals_newvars'!$L16</f>
        <v>0</v>
      </c>
      <c r="CX16">
        <f>'2002_totals_newvars'!G16/'2002_totals_newvars'!$L16</f>
        <v>0</v>
      </c>
      <c r="CY16">
        <f>'2003_totals_newvars'!G16/'2003_totals_newvars'!$L16</f>
        <v>0</v>
      </c>
      <c r="CZ16">
        <f>'2004_totals_newvars'!G16/'2004_totals_newvars'!$L16</f>
        <v>0</v>
      </c>
      <c r="DA16">
        <f>'2005_totals_newvars'!G16/'2005_totals_newvars'!$L16</f>
        <v>0</v>
      </c>
      <c r="DB16">
        <f>'2006_totals_newvars'!G16/'2006_totals_newvars'!$L16</f>
        <v>0</v>
      </c>
      <c r="DC16">
        <f>'2007_totals_newvars'!G16/'2007_totals_newvars'!$L16</f>
        <v>0</v>
      </c>
      <c r="DD16">
        <f>'2008_totals_newvars'!G16/'2008_totals_newvars'!$L16</f>
        <v>5.7687812848203172E-2</v>
      </c>
      <c r="DE16">
        <f>'2009_totals_newvars'!G16/'2009_totals_newvars'!$L16</f>
        <v>0</v>
      </c>
      <c r="DF16">
        <f>'2010_totals_newvars'!G16/'2010_totals_newvars'!$L16</f>
        <v>0</v>
      </c>
      <c r="DG16">
        <f>'2011_totals_newvars'!G16/'2011_totals_newvars'!$L16</f>
        <v>0</v>
      </c>
      <c r="DH16">
        <f>'2012_totals_newvars'!G16/'2012_totals_newvars'!$L16</f>
        <v>0</v>
      </c>
      <c r="DI16">
        <f>'2013_totals_newvars'!G16/'2013_totals_newvars'!$L16</f>
        <v>0</v>
      </c>
      <c r="DJ16">
        <f>'1998_totals_newvars'!K16/'1998_totals_newvars'!$L16</f>
        <v>9.9811561147023095E-2</v>
      </c>
      <c r="DK16">
        <f>'1999_totals_newvars'!K16/'1999_totals_newvars'!$L16</f>
        <v>1.3790686368942205E-2</v>
      </c>
      <c r="DL16">
        <f>'2000_totals_newvars'!K16/'2000_totals_newvars'!$L16</f>
        <v>5.1161715352169547E-2</v>
      </c>
      <c r="DM16">
        <f>'2001_totals_newvars'!K16/'2001_totals_newvars'!$L16</f>
        <v>2.1233991101472088E-2</v>
      </c>
      <c r="DN16">
        <f>'2002_totals_newvars'!K16/'2002_totals_newvars'!$L16</f>
        <v>2.4573634003404347E-2</v>
      </c>
      <c r="DO16">
        <f>'2003_totals_newvars'!K16/'2003_totals_newvars'!$L16</f>
        <v>5.9936447885895385E-3</v>
      </c>
      <c r="DP16">
        <f>'2004_totals_newvars'!K16/'2004_totals_newvars'!$L16</f>
        <v>6.249220175437358E-3</v>
      </c>
      <c r="DQ16">
        <f>'2005_totals_newvars'!K16/'2005_totals_newvars'!$L16</f>
        <v>6.3748675589390289E-3</v>
      </c>
      <c r="DR16">
        <f>'2006_totals_newvars'!K16/'2006_totals_newvars'!$L16</f>
        <v>6.0796433953552312E-3</v>
      </c>
      <c r="DS16">
        <f>'2007_totals_newvars'!K16/'2007_totals_newvars'!$L16</f>
        <v>6.2756298094210775E-3</v>
      </c>
      <c r="DT16">
        <f>'2008_totals_newvars'!K16/'2008_totals_newvars'!$L16</f>
        <v>5.7624785738801358E-3</v>
      </c>
      <c r="DU16">
        <f>'2009_totals_newvars'!K16/'2009_totals_newvars'!$L16</f>
        <v>5.6648551271932471E-3</v>
      </c>
      <c r="DV16">
        <f>'2010_totals_newvars'!K16/'2010_totals_newvars'!$L16</f>
        <v>0</v>
      </c>
      <c r="DW16">
        <f>'2011_totals_newvars'!K16/'2011_totals_newvars'!$L16</f>
        <v>0</v>
      </c>
      <c r="DX16">
        <f>'2012_totals_newvars'!K16/'2012_totals_newvars'!$L16</f>
        <v>8.0759750584009082E-3</v>
      </c>
      <c r="DY16">
        <f>'2013_totals_newvars'!K16/'2013_totals_newvars'!$L16</f>
        <v>0</v>
      </c>
      <c r="DZ16">
        <f>'1998_totals_newvars'!F16/'1998_totals_newvars'!$L16</f>
        <v>0</v>
      </c>
      <c r="EA16">
        <f>'1999_totals_newvars'!F16/'1999_totals_newvars'!$L16</f>
        <v>0</v>
      </c>
      <c r="EB16">
        <f>'2000_totals_newvars'!F16/'2000_totals_newvars'!$L16</f>
        <v>3.7194563582486101E-2</v>
      </c>
      <c r="EC16">
        <f>'2001_totals_newvars'!F16/'2001_totals_newvars'!$L16</f>
        <v>3.6378567144427894E-2</v>
      </c>
      <c r="ED16">
        <f>'2002_totals_newvars'!F16/'2002_totals_newvars'!$L16</f>
        <v>4.3329532162398668E-2</v>
      </c>
      <c r="EE16">
        <f>'2003_totals_newvars'!F16/'2003_totals_newvars'!$L16</f>
        <v>4.4614009650217633E-2</v>
      </c>
      <c r="EF16">
        <f>'2004_totals_newvars'!F16/'2004_totals_newvars'!$L16</f>
        <v>0.10935785350685551</v>
      </c>
      <c r="EG16">
        <f>'2005_totals_newvars'!F16/'2005_totals_newvars'!$L16</f>
        <v>0.11493776879788434</v>
      </c>
      <c r="EH16">
        <f>'2006_totals_newvars'!F16/'2006_totals_newvars'!$L16</f>
        <v>0.11674583877211898</v>
      </c>
      <c r="EI16">
        <f>'2007_totals_newvars'!F16/'2007_totals_newvars'!$L16</f>
        <v>0.12475989401126468</v>
      </c>
      <c r="EJ16">
        <f>'2008_totals_newvars'!F16/'2008_totals_newvars'!$L16</f>
        <v>0.12530201942546509</v>
      </c>
      <c r="EK16">
        <f>'2009_totals_newvars'!F16/'2009_totals_newvars'!$L16</f>
        <v>8.9884896431804626E-2</v>
      </c>
      <c r="EL16">
        <f>'2010_totals_newvars'!F16/'2010_totals_newvars'!$L16</f>
        <v>8.7737383029526883E-2</v>
      </c>
      <c r="EM16">
        <f>'2011_totals_newvars'!F16/'2011_totals_newvars'!$L16</f>
        <v>0.10678802878875847</v>
      </c>
      <c r="EN16">
        <f>'2012_totals_newvars'!F16/'2012_totals_newvars'!$L16</f>
        <v>0.12933993057043863</v>
      </c>
      <c r="EO16">
        <f>'2013_totals_newvars'!F16/'2013_totals_newvars'!$L16</f>
        <v>0.12130665985359461</v>
      </c>
      <c r="EP16">
        <f>'1998_totals_newvars'!D16/'1998_totals_newvars'!$L16</f>
        <v>1.97375788216697E-2</v>
      </c>
      <c r="EQ16">
        <f>'1999_totals_newvars'!D16/'1999_totals_newvars'!$L16</f>
        <v>3.0072708497836109E-2</v>
      </c>
      <c r="ER16">
        <f>'2000_totals_newvars'!D16/'2000_totals_newvars'!$L16</f>
        <v>3.4494572385966191E-2</v>
      </c>
      <c r="ES16">
        <f>'2001_totals_newvars'!D16/'2001_totals_newvars'!$L16</f>
        <v>4.5229492925920482E-2</v>
      </c>
      <c r="ET16">
        <f>'2002_totals_newvars'!D16/'2002_totals_newvars'!$L16</f>
        <v>4.0819798092599086E-2</v>
      </c>
      <c r="EU16">
        <f>'2003_totals_newvars'!D16/'2003_totals_newvars'!$L16</f>
        <v>6.9712145469355211E-2</v>
      </c>
      <c r="EV16">
        <f>'2004_totals_newvars'!D16/'2004_totals_newvars'!$L16</f>
        <v>4.8665958346722805E-2</v>
      </c>
      <c r="EW16">
        <f>'2005_totals_newvars'!D16/'2005_totals_newvars'!$L16</f>
        <v>3.5631362803122082E-2</v>
      </c>
      <c r="EX16">
        <f>'2006_totals_newvars'!D16/'2006_totals_newvars'!$L16</f>
        <v>3.8365002960801531E-2</v>
      </c>
      <c r="EY16">
        <f>'2007_totals_newvars'!D16/'2007_totals_newvars'!$L16</f>
        <v>3.1523960167912382E-2</v>
      </c>
      <c r="EZ16">
        <f>'2008_totals_newvars'!D16/'2008_totals_newvars'!$L16</f>
        <v>2.4761356025766509E-2</v>
      </c>
      <c r="FA16">
        <f>'2009_totals_newvars'!D16/'2009_totals_newvars'!$L16</f>
        <v>5.8712753669592603E-2</v>
      </c>
      <c r="FB16">
        <f>'2010_totals_newvars'!D16/'2010_totals_newvars'!$L16</f>
        <v>3.7329736740119052E-2</v>
      </c>
      <c r="FC16">
        <f>'2011_totals_newvars'!D16/'2011_totals_newvars'!$L16</f>
        <v>5.2805747116381654E-2</v>
      </c>
      <c r="FD16">
        <f>'2012_totals_newvars'!D16/'2012_totals_newvars'!$L16</f>
        <v>8.3458967575828311E-2</v>
      </c>
      <c r="FE16">
        <f>'2013_totals_newvars'!D16/'2013_totals_newvars'!$L16</f>
        <v>5.7141496053270333E-2</v>
      </c>
    </row>
    <row r="17" spans="1:161" x14ac:dyDescent="0.2">
      <c r="A17" t="str">
        <f>'1997_totals_newvars'!A17</f>
        <v>IOWA</v>
      </c>
      <c r="B17">
        <f>'1998_totals_newvars'!J17/'1998_totals_newvars'!$L17</f>
        <v>0.10139119544801686</v>
      </c>
      <c r="C17">
        <f>'1999_totals_newvars'!J17/'1999_totals_newvars'!$L17</f>
        <v>0.14376138081029277</v>
      </c>
      <c r="D17">
        <f>'2000_totals_newvars'!J17/'2000_totals_newvars'!$L17</f>
        <v>0.11817137681437338</v>
      </c>
      <c r="E17">
        <f>'2001_totals_newvars'!J17/'2001_totals_newvars'!$L17</f>
        <v>0.10179851604221768</v>
      </c>
      <c r="F17">
        <f>'2002_totals_newvars'!J17/'2002_totals_newvars'!$L17</f>
        <v>7.9296487036316601E-2</v>
      </c>
      <c r="G17">
        <f>'2003_totals_newvars'!J17/'2003_totals_newvars'!$L17</f>
        <v>5.5026066883739164E-2</v>
      </c>
      <c r="H17">
        <f>'2004_totals_newvars'!J17/'2004_totals_newvars'!$L17</f>
        <v>6.5353916790163599E-2</v>
      </c>
      <c r="I17">
        <f>'2005_totals_newvars'!J17/'2005_totals_newvars'!$L17</f>
        <v>6.7116851940780764E-2</v>
      </c>
      <c r="J17">
        <f>'2006_totals_newvars'!J17/'2006_totals_newvars'!$L17</f>
        <v>6.1315335222973166E-2</v>
      </c>
      <c r="K17">
        <f>'2007_totals_newvars'!J17/'2007_totals_newvars'!$L17</f>
        <v>5.4873661285566949E-2</v>
      </c>
      <c r="L17">
        <f>'2008_totals_newvars'!J17/'2008_totals_newvars'!$L17</f>
        <v>5.6889710047188367E-2</v>
      </c>
      <c r="M17">
        <f>'2009_totals_newvars'!J17/'2009_totals_newvars'!$L17</f>
        <v>4.9185693785405334E-2</v>
      </c>
      <c r="N17">
        <f>'2010_totals_newvars'!J17/'2010_totals_newvars'!$L17</f>
        <v>3.890199995077858E-2</v>
      </c>
      <c r="O17">
        <f>'2011_totals_newvars'!J17/'2011_totals_newvars'!$L17</f>
        <v>4.4967211261699988E-2</v>
      </c>
      <c r="P17">
        <f>'2012_totals_newvars'!J17/'2012_totals_newvars'!$L17</f>
        <v>6.7012316483091666E-2</v>
      </c>
      <c r="Q17">
        <f>'2013_totals_newvars'!J17/'2013_totals_newvars'!$L17</f>
        <v>3.3757101427771524E-2</v>
      </c>
      <c r="R17">
        <f>'1998_totals_newvars'!B17/'1998_totals_newvars'!$L17</f>
        <v>0.55976955502586567</v>
      </c>
      <c r="S17">
        <f>'1999_totals_newvars'!B17/'1999_totals_newvars'!$L17</f>
        <v>0.45375122171501686</v>
      </c>
      <c r="T17">
        <f>'2000_totals_newvars'!B17/'2000_totals_newvars'!$L17</f>
        <v>0.38976657545928378</v>
      </c>
      <c r="U17">
        <f>'2001_totals_newvars'!B17/'2001_totals_newvars'!$L17</f>
        <v>0.39282512254538837</v>
      </c>
      <c r="V17">
        <f>'2002_totals_newvars'!B17/'2002_totals_newvars'!$L17</f>
        <v>0.40301238649739118</v>
      </c>
      <c r="W17">
        <f>'2003_totals_newvars'!B17/'2003_totals_newvars'!$L17</f>
        <v>0.41368679481003545</v>
      </c>
      <c r="X17">
        <f>'2004_totals_newvars'!B17/'2004_totals_newvars'!$L17</f>
        <v>0.39390781778398148</v>
      </c>
      <c r="Y17">
        <f>'2005_totals_newvars'!B17/'2005_totals_newvars'!$L17</f>
        <v>0.3791145050276058</v>
      </c>
      <c r="Z17">
        <f>'2006_totals_newvars'!B17/'2006_totals_newvars'!$L17</f>
        <v>0.36869151527346233</v>
      </c>
      <c r="AA17">
        <f>'2007_totals_newvars'!B17/'2007_totals_newvars'!$L17</f>
        <v>0.3191076978712396</v>
      </c>
      <c r="AB17">
        <f>'2008_totals_newvars'!B17/'2008_totals_newvars'!$L17</f>
        <v>0.28387202577618603</v>
      </c>
      <c r="AC17">
        <f>'2009_totals_newvars'!B17/'2009_totals_newvars'!$L17</f>
        <v>0.28294744612300887</v>
      </c>
      <c r="AD17">
        <f>'2010_totals_newvars'!B17/'2010_totals_newvars'!$L17</f>
        <v>0.303091312087716</v>
      </c>
      <c r="AE17">
        <f>'2011_totals_newvars'!B17/'2011_totals_newvars'!$L17</f>
        <v>0.29670476624416259</v>
      </c>
      <c r="AF17">
        <f>'2012_totals_newvars'!B17/'2012_totals_newvars'!$L17</f>
        <v>0.29308571695114766</v>
      </c>
      <c r="AG17">
        <f>'2013_totals_newvars'!B17/'2013_totals_newvars'!$L17</f>
        <v>0.25677507116820386</v>
      </c>
      <c r="AH17">
        <f>'1998_totals_newvars'!C17/'1998_totals_newvars'!$L17</f>
        <v>5.46763699878813E-2</v>
      </c>
      <c r="AI17">
        <f>'1999_totals_newvars'!C17/'1999_totals_newvars'!$L17</f>
        <v>0.10198894323058162</v>
      </c>
      <c r="AJ17">
        <f>'2000_totals_newvars'!C17/'2000_totals_newvars'!$L17</f>
        <v>0.14736647318127921</v>
      </c>
      <c r="AK17">
        <f>'2001_totals_newvars'!C17/'2001_totals_newvars'!$L17</f>
        <v>0.16518547158800903</v>
      </c>
      <c r="AL17">
        <f>'2002_totals_newvars'!C17/'2002_totals_newvars'!$L17</f>
        <v>0.17178994943404904</v>
      </c>
      <c r="AM17">
        <f>'2003_totals_newvars'!C17/'2003_totals_newvars'!$L17</f>
        <v>0.19631832944653876</v>
      </c>
      <c r="AN17">
        <f>'2004_totals_newvars'!C17/'2004_totals_newvars'!$L17</f>
        <v>0.16954592926651374</v>
      </c>
      <c r="AO17">
        <f>'2005_totals_newvars'!C17/'2005_totals_newvars'!$L17</f>
        <v>0.15231682053802639</v>
      </c>
      <c r="AP17">
        <f>'2006_totals_newvars'!C17/'2006_totals_newvars'!$L17</f>
        <v>0.13731243643257304</v>
      </c>
      <c r="AQ17">
        <f>'2007_totals_newvars'!C17/'2007_totals_newvars'!$L17</f>
        <v>0.20602006889899724</v>
      </c>
      <c r="AR17">
        <f>'2008_totals_newvars'!C17/'2008_totals_newvars'!$L17</f>
        <v>0.21938071472219758</v>
      </c>
      <c r="AS17">
        <f>'2009_totals_newvars'!C17/'2009_totals_newvars'!$L17</f>
        <v>0.20749576993235799</v>
      </c>
      <c r="AT17">
        <f>'2010_totals_newvars'!C17/'2010_totals_newvars'!$L17</f>
        <v>0.19965279067576816</v>
      </c>
      <c r="AU17">
        <f>'2011_totals_newvars'!C17/'2011_totals_newvars'!$L17</f>
        <v>0.19885416386301549</v>
      </c>
      <c r="AV17">
        <f>'2012_totals_newvars'!C17/'2012_totals_newvars'!$L17</f>
        <v>0.19929689709182336</v>
      </c>
      <c r="AW17">
        <f>'2013_totals_newvars'!C17/'2013_totals_newvars'!$L17</f>
        <v>0.20952884027983174</v>
      </c>
      <c r="AX17">
        <f>'1998_totals_newvars'!I17/'1998_totals_newvars'!$L17</f>
        <v>0.13332155216693781</v>
      </c>
      <c r="AY17">
        <f>'1999_totals_newvars'!I17/'1999_totals_newvars'!$L17</f>
        <v>0.11701661276559945</v>
      </c>
      <c r="AZ17">
        <f>'2000_totals_newvars'!I17/'2000_totals_newvars'!$L17</f>
        <v>0.12776347086823886</v>
      </c>
      <c r="BA17">
        <f>'2001_totals_newvars'!I17/'2001_totals_newvars'!$L17</f>
        <v>0.12213966596467929</v>
      </c>
      <c r="BB17">
        <f>'2002_totals_newvars'!I17/'2002_totals_newvars'!$L17</f>
        <v>0.13225945451244023</v>
      </c>
      <c r="BC17">
        <f>'2003_totals_newvars'!I17/'2003_totals_newvars'!$L17</f>
        <v>0.15133044228335579</v>
      </c>
      <c r="BD17">
        <f>'2004_totals_newvars'!I17/'2004_totals_newvars'!$L17</f>
        <v>0.17346861444319253</v>
      </c>
      <c r="BE17">
        <f>'2005_totals_newvars'!I17/'2005_totals_newvars'!$L17</f>
        <v>0.17852380731834019</v>
      </c>
      <c r="BF17">
        <f>'2006_totals_newvars'!I17/'2006_totals_newvars'!$L17</f>
        <v>7.413441048337463E-2</v>
      </c>
      <c r="BG17">
        <f>'2007_totals_newvars'!I17/'2007_totals_newvars'!$L17</f>
        <v>9.8330634427827536E-4</v>
      </c>
      <c r="BH17">
        <f>'2008_totals_newvars'!I17/'2008_totals_newvars'!$L17</f>
        <v>0</v>
      </c>
      <c r="BI17">
        <f>'2009_totals_newvars'!I17/'2009_totals_newvars'!$L17</f>
        <v>0</v>
      </c>
      <c r="BJ17">
        <f>'2010_totals_newvars'!I17/'2010_totals_newvars'!$L17</f>
        <v>0</v>
      </c>
      <c r="BK17">
        <f>'2011_totals_newvars'!I17/'2011_totals_newvars'!$L17</f>
        <v>0</v>
      </c>
      <c r="BL17">
        <f>'2012_totals_newvars'!I17/'2012_totals_newvars'!$L17</f>
        <v>0</v>
      </c>
      <c r="BM17">
        <f>'2013_totals_newvars'!I17/'2013_totals_newvars'!$L17</f>
        <v>0</v>
      </c>
      <c r="BN17">
        <f>'1998_totals_newvars'!H17/'1998_totals_newvars'!$L17</f>
        <v>0</v>
      </c>
      <c r="BO17">
        <f>'1999_totals_newvars'!H17/'1999_totals_newvars'!$L17</f>
        <v>0</v>
      </c>
      <c r="BP17">
        <f>'2000_totals_newvars'!H17/'2000_totals_newvars'!$L17</f>
        <v>2.5539827821442155E-4</v>
      </c>
      <c r="BQ17">
        <f>'2001_totals_newvars'!H17/'2001_totals_newvars'!$L17</f>
        <v>9.2426429452390352E-3</v>
      </c>
      <c r="BR17">
        <f>'2002_totals_newvars'!H17/'2002_totals_newvars'!$L17</f>
        <v>1.0898615719662916E-2</v>
      </c>
      <c r="BS17">
        <f>'2003_totals_newvars'!H17/'2003_totals_newvars'!$L17</f>
        <v>9.0860901081659552E-3</v>
      </c>
      <c r="BT17">
        <f>'2004_totals_newvars'!H17/'2004_totals_newvars'!$L17</f>
        <v>1.7368288346541985E-2</v>
      </c>
      <c r="BU17">
        <f>'2005_totals_newvars'!H17/'2005_totals_newvars'!$L17</f>
        <v>4.1644567615963628E-2</v>
      </c>
      <c r="BV17">
        <f>'2006_totals_newvars'!H17/'2006_totals_newvars'!$L17</f>
        <v>7.6149756816555225E-2</v>
      </c>
      <c r="BW17">
        <f>'2007_totals_newvars'!H17/'2007_totals_newvars'!$L17</f>
        <v>0.18654270733234285</v>
      </c>
      <c r="BX17">
        <f>'2008_totals_newvars'!H17/'2008_totals_newvars'!$L17</f>
        <v>0.18284245695538751</v>
      </c>
      <c r="BY17">
        <f>'2009_totals_newvars'!H17/'2009_totals_newvars'!$L17</f>
        <v>0.21949984741673509</v>
      </c>
      <c r="BZ17">
        <f>'2010_totals_newvars'!H17/'2010_totals_newvars'!$L17</f>
        <v>0.22350713749950307</v>
      </c>
      <c r="CA17">
        <f>'2011_totals_newvars'!H17/'2011_totals_newvars'!$L17</f>
        <v>0.24104382653686801</v>
      </c>
      <c r="CB17">
        <f>'2012_totals_newvars'!H17/'2012_totals_newvars'!$L17</f>
        <v>0.22518305590956797</v>
      </c>
      <c r="CC17">
        <f>'2013_totals_newvars'!H17/'2013_totals_newvars'!$L17</f>
        <v>0.29914564368754809</v>
      </c>
      <c r="CD17">
        <f>'1998_totals_newvars'!E17/'1998_totals_newvars'!$L17</f>
        <v>0</v>
      </c>
      <c r="CE17">
        <f>'1999_totals_newvars'!E17/'1999_totals_newvars'!$L17</f>
        <v>0</v>
      </c>
      <c r="CF17">
        <f>'2000_totals_newvars'!E17/'2000_totals_newvars'!$L17</f>
        <v>0</v>
      </c>
      <c r="CG17">
        <f>'2001_totals_newvars'!E17/'2001_totals_newvars'!$L17</f>
        <v>0</v>
      </c>
      <c r="CH17">
        <f>'2002_totals_newvars'!E17/'2002_totals_newvars'!$L17</f>
        <v>0</v>
      </c>
      <c r="CI17">
        <f>'2003_totals_newvars'!E17/'2003_totals_newvars'!$L17</f>
        <v>0</v>
      </c>
      <c r="CJ17">
        <f>'2004_totals_newvars'!E17/'2004_totals_newvars'!$L17</f>
        <v>0</v>
      </c>
      <c r="CK17">
        <f>'2005_totals_newvars'!E17/'2005_totals_newvars'!$L17</f>
        <v>0</v>
      </c>
      <c r="CL17">
        <f>'2006_totals_newvars'!E17/'2006_totals_newvars'!$L17</f>
        <v>9.7099172329453726E-2</v>
      </c>
      <c r="CM17">
        <f>'2007_totals_newvars'!E17/'2007_totals_newvars'!$L17</f>
        <v>5.0667327487862276E-2</v>
      </c>
      <c r="CN17">
        <f>'2008_totals_newvars'!E17/'2008_totals_newvars'!$L17</f>
        <v>1.8253068923501054E-2</v>
      </c>
      <c r="CO17">
        <f>'2009_totals_newvars'!E17/'2009_totals_newvars'!$L17</f>
        <v>2.0936940075523495E-3</v>
      </c>
      <c r="CP17">
        <f>'2010_totals_newvars'!E17/'2010_totals_newvars'!$L17</f>
        <v>3.6545979390128539E-3</v>
      </c>
      <c r="CQ17">
        <f>'2011_totals_newvars'!E17/'2011_totals_newvars'!$L17</f>
        <v>5.3241497864609617E-4</v>
      </c>
      <c r="CR17">
        <f>'2012_totals_newvars'!E17/'2012_totals_newvars'!$L17</f>
        <v>0</v>
      </c>
      <c r="CS17">
        <f>'2013_totals_newvars'!E17/'2013_totals_newvars'!$L17</f>
        <v>0</v>
      </c>
      <c r="CT17">
        <f>'1998_totals_newvars'!G17/'1998_totals_newvars'!$L17</f>
        <v>0</v>
      </c>
      <c r="CU17">
        <f>'1999_totals_newvars'!G17/'1999_totals_newvars'!$L17</f>
        <v>0</v>
      </c>
      <c r="CV17">
        <f>'2000_totals_newvars'!G17/'2000_totals_newvars'!$L17</f>
        <v>2.2986260465799043E-2</v>
      </c>
      <c r="CW17">
        <f>'2001_totals_newvars'!G17/'2001_totals_newvars'!$L17</f>
        <v>1.7102906970065949E-2</v>
      </c>
      <c r="CX17">
        <f>'2002_totals_newvars'!G17/'2002_totals_newvars'!$L17</f>
        <v>1.7334505489778409E-2</v>
      </c>
      <c r="CY17">
        <f>'2003_totals_newvars'!G17/'2003_totals_newvars'!$L17</f>
        <v>2.020554994295961E-3</v>
      </c>
      <c r="CZ17">
        <f>'2004_totals_newvars'!G17/'2004_totals_newvars'!$L17</f>
        <v>1.2172600062123609E-3</v>
      </c>
      <c r="DA17">
        <f>'2005_totals_newvars'!G17/'2005_totals_newvars'!$L17</f>
        <v>2.0408535090755083E-3</v>
      </c>
      <c r="DB17">
        <f>'2006_totals_newvars'!G17/'2006_totals_newvars'!$L17</f>
        <v>2.464713119199516E-3</v>
      </c>
      <c r="DC17">
        <f>'2007_totals_newvars'!G17/'2007_totals_newvars'!$L17</f>
        <v>2.8270352389903699E-3</v>
      </c>
      <c r="DD17">
        <f>'2008_totals_newvars'!G17/'2008_totals_newvars'!$L17</f>
        <v>2.1081265409036813E-3</v>
      </c>
      <c r="DE17">
        <f>'2009_totals_newvars'!G17/'2009_totals_newvars'!$L17</f>
        <v>1.0815176029915103E-2</v>
      </c>
      <c r="DF17">
        <f>'2010_totals_newvars'!G17/'2010_totals_newvars'!$L17</f>
        <v>4.4867505268255644E-3</v>
      </c>
      <c r="DG17">
        <f>'2011_totals_newvars'!G17/'2011_totals_newvars'!$L17</f>
        <v>8.1715789746810612E-4</v>
      </c>
      <c r="DH17">
        <f>'2012_totals_newvars'!G17/'2012_totals_newvars'!$L17</f>
        <v>6.215857010098833E-4</v>
      </c>
      <c r="DI17">
        <f>'2013_totals_newvars'!G17/'2013_totals_newvars'!$L17</f>
        <v>5.5534885231043674E-4</v>
      </c>
      <c r="DJ17">
        <f>'1998_totals_newvars'!K17/'1998_totals_newvars'!$L17</f>
        <v>3.6799660654571506E-2</v>
      </c>
      <c r="DK17">
        <f>'1999_totals_newvars'!K17/'1999_totals_newvars'!$L17</f>
        <v>6.3335614087013367E-2</v>
      </c>
      <c r="DL17">
        <f>'2000_totals_newvars'!K17/'2000_totals_newvars'!$L17</f>
        <v>6.2912036015024653E-2</v>
      </c>
      <c r="DM17">
        <f>'2001_totals_newvars'!K17/'2001_totals_newvars'!$L17</f>
        <v>6.0444539762884254E-2</v>
      </c>
      <c r="DN17">
        <f>'2002_totals_newvars'!K17/'2002_totals_newvars'!$L17</f>
        <v>6.133497324102731E-2</v>
      </c>
      <c r="DO17">
        <f>'2003_totals_newvars'!K17/'2003_totals_newvars'!$L17</f>
        <v>5.7569121367337869E-2</v>
      </c>
      <c r="DP17">
        <f>'2004_totals_newvars'!K17/'2004_totals_newvars'!$L17</f>
        <v>5.8736661003414903E-2</v>
      </c>
      <c r="DQ17">
        <f>'2005_totals_newvars'!K17/'2005_totals_newvars'!$L17</f>
        <v>6.4147883375026055E-2</v>
      </c>
      <c r="DR17">
        <f>'2006_totals_newvars'!K17/'2006_totals_newvars'!$L17</f>
        <v>6.494658021509904E-2</v>
      </c>
      <c r="DS17">
        <f>'2007_totals_newvars'!K17/'2007_totals_newvars'!$L17</f>
        <v>6.3728123504928791E-2</v>
      </c>
      <c r="DT17">
        <f>'2008_totals_newvars'!K17/'2008_totals_newvars'!$L17</f>
        <v>6.1217270623486891E-2</v>
      </c>
      <c r="DU17">
        <f>'2009_totals_newvars'!K17/'2009_totals_newvars'!$L17</f>
        <v>5.9233756131486265E-2</v>
      </c>
      <c r="DV17">
        <f>'2010_totals_newvars'!K17/'2010_totals_newvars'!$L17</f>
        <v>5.5760220119979387E-2</v>
      </c>
      <c r="DW17">
        <f>'2011_totals_newvars'!K17/'2011_totals_newvars'!$L17</f>
        <v>5.6016876999062708E-2</v>
      </c>
      <c r="DX17">
        <f>'2012_totals_newvars'!K17/'2012_totals_newvars'!$L17</f>
        <v>5.7222596637635494E-2</v>
      </c>
      <c r="DY17">
        <f>'2013_totals_newvars'!K17/'2013_totals_newvars'!$L17</f>
        <v>6.1508799091169852E-2</v>
      </c>
      <c r="DZ17">
        <f>'1998_totals_newvars'!F17/'1998_totals_newvars'!$L17</f>
        <v>0</v>
      </c>
      <c r="EA17">
        <f>'1999_totals_newvars'!F17/'1999_totals_newvars'!$L17</f>
        <v>0</v>
      </c>
      <c r="EB17">
        <f>'2000_totals_newvars'!F17/'2000_totals_newvars'!$L17</f>
        <v>0</v>
      </c>
      <c r="EC17">
        <f>'2001_totals_newvars'!F17/'2001_totals_newvars'!$L17</f>
        <v>0</v>
      </c>
      <c r="ED17">
        <f>'2002_totals_newvars'!F17/'2002_totals_newvars'!$L17</f>
        <v>0</v>
      </c>
      <c r="EE17">
        <f>'2003_totals_newvars'!F17/'2003_totals_newvars'!$L17</f>
        <v>0</v>
      </c>
      <c r="EF17">
        <f>'2004_totals_newvars'!F17/'2004_totals_newvars'!$L17</f>
        <v>0</v>
      </c>
      <c r="EG17">
        <f>'2005_totals_newvars'!F17/'2005_totals_newvars'!$L17</f>
        <v>0</v>
      </c>
      <c r="EH17">
        <f>'2006_totals_newvars'!F17/'2006_totals_newvars'!$L17</f>
        <v>0</v>
      </c>
      <c r="EI17">
        <f>'2007_totals_newvars'!F17/'2007_totals_newvars'!$L17</f>
        <v>0</v>
      </c>
      <c r="EJ17">
        <f>'2008_totals_newvars'!F17/'2008_totals_newvars'!$L17</f>
        <v>5.5245142760646133E-2</v>
      </c>
      <c r="EK17">
        <f>'2009_totals_newvars'!F17/'2009_totals_newvars'!$L17</f>
        <v>5.5133043471970442E-2</v>
      </c>
      <c r="EL17">
        <f>'2010_totals_newvars'!F17/'2010_totals_newvars'!$L17</f>
        <v>5.2913108135170625E-2</v>
      </c>
      <c r="EM17">
        <f>'2011_totals_newvars'!F17/'2011_totals_newvars'!$L17</f>
        <v>5.3638382508791514E-2</v>
      </c>
      <c r="EN17">
        <f>'2012_totals_newvars'!F17/'2012_totals_newvars'!$L17</f>
        <v>5.8357631437314109E-2</v>
      </c>
      <c r="EO17">
        <f>'2013_totals_newvars'!F17/'2013_totals_newvars'!$L17</f>
        <v>4.5483223328806797E-2</v>
      </c>
      <c r="EP17">
        <f>'1998_totals_newvars'!D17/'1998_totals_newvars'!$L17</f>
        <v>0.11404166671672684</v>
      </c>
      <c r="EQ17">
        <f>'1999_totals_newvars'!D17/'1999_totals_newvars'!$L17</f>
        <v>0.1201462273914959</v>
      </c>
      <c r="ER17">
        <f>'2000_totals_newvars'!D17/'2000_totals_newvars'!$L17</f>
        <v>0.13077840891778661</v>
      </c>
      <c r="ES17">
        <f>'2001_totals_newvars'!D17/'2001_totals_newvars'!$L17</f>
        <v>0.13126113418151636</v>
      </c>
      <c r="ET17">
        <f>'2002_totals_newvars'!D17/'2002_totals_newvars'!$L17</f>
        <v>0.12407362806933432</v>
      </c>
      <c r="EU17">
        <f>'2003_totals_newvars'!D17/'2003_totals_newvars'!$L17</f>
        <v>0.11496260010653103</v>
      </c>
      <c r="EV17">
        <f>'2004_totals_newvars'!D17/'2004_totals_newvars'!$L17</f>
        <v>0.12040151235997938</v>
      </c>
      <c r="EW17">
        <f>'2005_totals_newvars'!D17/'2005_totals_newvars'!$L17</f>
        <v>0.11509471067518165</v>
      </c>
      <c r="EX17">
        <f>'2006_totals_newvars'!D17/'2006_totals_newvars'!$L17</f>
        <v>0.11788608010730928</v>
      </c>
      <c r="EY17">
        <f>'2007_totals_newvars'!D17/'2007_totals_newvars'!$L17</f>
        <v>0.11525007203579365</v>
      </c>
      <c r="EZ17">
        <f>'2008_totals_newvars'!D17/'2008_totals_newvars'!$L17</f>
        <v>0.12019148365050271</v>
      </c>
      <c r="FA17">
        <f>'2009_totals_newvars'!D17/'2009_totals_newvars'!$L17</f>
        <v>0.11359557310156854</v>
      </c>
      <c r="FB17">
        <f>'2010_totals_newvars'!D17/'2010_totals_newvars'!$L17</f>
        <v>0.11803208306524572</v>
      </c>
      <c r="FC17">
        <f>'2011_totals_newvars'!D17/'2011_totals_newvars'!$L17</f>
        <v>0.1074251997102855</v>
      </c>
      <c r="FD17">
        <f>'2012_totals_newvars'!D17/'2012_totals_newvars'!$L17</f>
        <v>9.9220199788409846E-2</v>
      </c>
      <c r="FE17">
        <f>'2013_totals_newvars'!D17/'2013_totals_newvars'!$L17</f>
        <v>9.3245972164357732E-2</v>
      </c>
    </row>
    <row r="18" spans="1:161" x14ac:dyDescent="0.2">
      <c r="A18" t="str">
        <f>'1997_totals_newvars'!A18</f>
        <v>KANSAS</v>
      </c>
      <c r="B18">
        <f>'1998_totals_newvars'!J18/'1998_totals_newvars'!$L18</f>
        <v>4.4836347403319952E-2</v>
      </c>
      <c r="C18">
        <f>'1999_totals_newvars'!J18/'1999_totals_newvars'!$L18</f>
        <v>5.5396173739772146E-2</v>
      </c>
      <c r="D18">
        <f>'2000_totals_newvars'!J18/'2000_totals_newvars'!$L18</f>
        <v>0.26921402313377979</v>
      </c>
      <c r="E18">
        <f>'2001_totals_newvars'!J18/'2001_totals_newvars'!$L18</f>
        <v>4.4176413647260319E-2</v>
      </c>
      <c r="F18">
        <f>'2002_totals_newvars'!J18/'2002_totals_newvars'!$L18</f>
        <v>5.6085479501762112E-2</v>
      </c>
      <c r="G18">
        <f>'2003_totals_newvars'!J18/'2003_totals_newvars'!$L18</f>
        <v>6.184350927653836E-2</v>
      </c>
      <c r="H18">
        <f>'2004_totals_newvars'!J18/'2004_totals_newvars'!$L18</f>
        <v>5.5782863441047867E-2</v>
      </c>
      <c r="I18">
        <f>'2005_totals_newvars'!J18/'2005_totals_newvars'!$L18</f>
        <v>4.6508964452739589E-2</v>
      </c>
      <c r="J18">
        <f>'2006_totals_newvars'!J18/'2006_totals_newvars'!$L18</f>
        <v>4.8005850256384083E-2</v>
      </c>
      <c r="K18">
        <f>'2007_totals_newvars'!J18/'2007_totals_newvars'!$L18</f>
        <v>4.987773465175916E-2</v>
      </c>
      <c r="L18">
        <f>'2008_totals_newvars'!J18/'2008_totals_newvars'!$L18</f>
        <v>5.8608586698436674E-2</v>
      </c>
      <c r="M18">
        <f>'2009_totals_newvars'!J18/'2009_totals_newvars'!$L18</f>
        <v>5.658610301206414E-2</v>
      </c>
      <c r="N18">
        <f>'2010_totals_newvars'!J18/'2010_totals_newvars'!$L18</f>
        <v>4.2918805047056779E-2</v>
      </c>
      <c r="O18">
        <f>'2011_totals_newvars'!J18/'2011_totals_newvars'!$L18</f>
        <v>6.0159902772729555E-2</v>
      </c>
      <c r="P18">
        <f>'2012_totals_newvars'!J18/'2012_totals_newvars'!$L18</f>
        <v>6.6375413801493033E-2</v>
      </c>
      <c r="Q18">
        <f>'2013_totals_newvars'!J18/'2013_totals_newvars'!$L18</f>
        <v>7.7798882141622352E-2</v>
      </c>
      <c r="R18">
        <f>'1998_totals_newvars'!B18/'1998_totals_newvars'!$L18</f>
        <v>0.24648023364413371</v>
      </c>
      <c r="S18">
        <f>'1999_totals_newvars'!B18/'1999_totals_newvars'!$L18</f>
        <v>0.26825080421795189</v>
      </c>
      <c r="T18">
        <f>'2000_totals_newvars'!B18/'2000_totals_newvars'!$L18</f>
        <v>0.24069122957326852</v>
      </c>
      <c r="U18">
        <f>'2001_totals_newvars'!B18/'2001_totals_newvars'!$L18</f>
        <v>0.32960036555892636</v>
      </c>
      <c r="V18">
        <f>'2002_totals_newvars'!B18/'2002_totals_newvars'!$L18</f>
        <v>0.30869598166663004</v>
      </c>
      <c r="W18">
        <f>'2003_totals_newvars'!B18/'2003_totals_newvars'!$L18</f>
        <v>0.33026571990956488</v>
      </c>
      <c r="X18">
        <f>'2004_totals_newvars'!B18/'2004_totals_newvars'!$L18</f>
        <v>0.33528680294735924</v>
      </c>
      <c r="Y18">
        <f>'2005_totals_newvars'!B18/'2005_totals_newvars'!$L18</f>
        <v>0.36298551695875092</v>
      </c>
      <c r="Z18">
        <f>'2006_totals_newvars'!B18/'2006_totals_newvars'!$L18</f>
        <v>0.34697485015244356</v>
      </c>
      <c r="AA18">
        <f>'2007_totals_newvars'!B18/'2007_totals_newvars'!$L18</f>
        <v>0.27476997018783211</v>
      </c>
      <c r="AB18">
        <f>'2008_totals_newvars'!B18/'2008_totals_newvars'!$L18</f>
        <v>0.22444011490291421</v>
      </c>
      <c r="AC18">
        <f>'2009_totals_newvars'!B18/'2009_totals_newvars'!$L18</f>
        <v>0.2348715870254581</v>
      </c>
      <c r="AD18">
        <f>'2010_totals_newvars'!B18/'2010_totals_newvars'!$L18</f>
        <v>0.22010311065503518</v>
      </c>
      <c r="AE18">
        <f>'2011_totals_newvars'!B18/'2011_totals_newvars'!$L18</f>
        <v>0.23220898991330488</v>
      </c>
      <c r="AF18">
        <f>'2012_totals_newvars'!B18/'2012_totals_newvars'!$L18</f>
        <v>0.18067019961238959</v>
      </c>
      <c r="AG18">
        <f>'2013_totals_newvars'!B18/'2013_totals_newvars'!$L18</f>
        <v>0.15817981106962367</v>
      </c>
      <c r="AH18">
        <f>'1998_totals_newvars'!C18/'1998_totals_newvars'!$L18</f>
        <v>6.7328527213775566E-2</v>
      </c>
      <c r="AI18">
        <f>'1999_totals_newvars'!C18/'1999_totals_newvars'!$L18</f>
        <v>7.4857667647928741E-2</v>
      </c>
      <c r="AJ18">
        <f>'2000_totals_newvars'!C18/'2000_totals_newvars'!$L18</f>
        <v>0.12528726153264388</v>
      </c>
      <c r="AK18">
        <f>'2001_totals_newvars'!C18/'2001_totals_newvars'!$L18</f>
        <v>0.10329921843824388</v>
      </c>
      <c r="AL18">
        <f>'2002_totals_newvars'!C18/'2002_totals_newvars'!$L18</f>
        <v>0.13394624167264751</v>
      </c>
      <c r="AM18">
        <f>'2003_totals_newvars'!C18/'2003_totals_newvars'!$L18</f>
        <v>0.11125835305062542</v>
      </c>
      <c r="AN18">
        <f>'2004_totals_newvars'!C18/'2004_totals_newvars'!$L18</f>
        <v>0.15469991457663662</v>
      </c>
      <c r="AO18">
        <f>'2005_totals_newvars'!C18/'2005_totals_newvars'!$L18</f>
        <v>0.16277171999789417</v>
      </c>
      <c r="AP18">
        <f>'2006_totals_newvars'!C18/'2006_totals_newvars'!$L18</f>
        <v>0.20993971721803736</v>
      </c>
      <c r="AQ18">
        <f>'2007_totals_newvars'!C18/'2007_totals_newvars'!$L18</f>
        <v>0.20050671262349409</v>
      </c>
      <c r="AR18">
        <f>'2008_totals_newvars'!C18/'2008_totals_newvars'!$L18</f>
        <v>0.2206211216325695</v>
      </c>
      <c r="AS18">
        <f>'2009_totals_newvars'!C18/'2009_totals_newvars'!$L18</f>
        <v>0.19302075109536679</v>
      </c>
      <c r="AT18">
        <f>'2010_totals_newvars'!C18/'2010_totals_newvars'!$L18</f>
        <v>0.14744155519044305</v>
      </c>
      <c r="AU18">
        <f>'2011_totals_newvars'!C18/'2011_totals_newvars'!$L18</f>
        <v>0.13969068994139597</v>
      </c>
      <c r="AV18">
        <f>'2012_totals_newvars'!C18/'2012_totals_newvars'!$L18</f>
        <v>0.1091993333002743</v>
      </c>
      <c r="AW18">
        <f>'2013_totals_newvars'!C18/'2013_totals_newvars'!$L18</f>
        <v>0.12967198776398572</v>
      </c>
      <c r="AX18">
        <f>'1998_totals_newvars'!I18/'1998_totals_newvars'!$L18</f>
        <v>0.56404474206148347</v>
      </c>
      <c r="AY18">
        <f>'1999_totals_newvars'!I18/'1999_totals_newvars'!$L18</f>
        <v>0.49747663343219051</v>
      </c>
      <c r="AZ18">
        <f>'2000_totals_newvars'!I18/'2000_totals_newvars'!$L18</f>
        <v>-0.43476450279677104</v>
      </c>
      <c r="BA18">
        <f>'2001_totals_newvars'!I18/'2001_totals_newvars'!$L18</f>
        <v>0.16940337173483924</v>
      </c>
      <c r="BB18">
        <f>'2002_totals_newvars'!I18/'2002_totals_newvars'!$L18</f>
        <v>0.14039874812375924</v>
      </c>
      <c r="BC18">
        <f>'2003_totals_newvars'!I18/'2003_totals_newvars'!$L18</f>
        <v>0.12839610939439428</v>
      </c>
      <c r="BD18">
        <f>'2004_totals_newvars'!I18/'2004_totals_newvars'!$L18</f>
        <v>7.6687461154920547E-2</v>
      </c>
      <c r="BE18">
        <f>'2005_totals_newvars'!I18/'2005_totals_newvars'!$L18</f>
        <v>9.0458490299562169E-2</v>
      </c>
      <c r="BF18">
        <f>'2006_totals_newvars'!I18/'2006_totals_newvars'!$L18</f>
        <v>9.5971149287888705E-2</v>
      </c>
      <c r="BG18">
        <f>'2007_totals_newvars'!I18/'2007_totals_newvars'!$L18</f>
        <v>0.2102074560425832</v>
      </c>
      <c r="BH18">
        <f>'2008_totals_newvars'!I18/'2008_totals_newvars'!$L18</f>
        <v>0.19981798054294567</v>
      </c>
      <c r="BI18">
        <f>'2009_totals_newvars'!I18/'2009_totals_newvars'!$L18</f>
        <v>0.20283741065256439</v>
      </c>
      <c r="BJ18">
        <f>'2010_totals_newvars'!I18/'2010_totals_newvars'!$L18</f>
        <v>0.1690947350506396</v>
      </c>
      <c r="BK18">
        <f>'2011_totals_newvars'!I18/'2011_totals_newvars'!$L18</f>
        <v>0.15768474916327591</v>
      </c>
      <c r="BL18">
        <f>'2012_totals_newvars'!I18/'2012_totals_newvars'!$L18</f>
        <v>0.15564397163643745</v>
      </c>
      <c r="BM18">
        <f>'2013_totals_newvars'!I18/'2013_totals_newvars'!$L18</f>
        <v>0.140925599420508</v>
      </c>
      <c r="BN18">
        <f>'1998_totals_newvars'!H18/'1998_totals_newvars'!$L18</f>
        <v>0</v>
      </c>
      <c r="BO18">
        <f>'1999_totals_newvars'!H18/'1999_totals_newvars'!$L18</f>
        <v>0</v>
      </c>
      <c r="BP18">
        <f>'2000_totals_newvars'!H18/'2000_totals_newvars'!$L18</f>
        <v>2.2635449070078314E-3</v>
      </c>
      <c r="BQ18">
        <f>'2001_totals_newvars'!H18/'2001_totals_newvars'!$L18</f>
        <v>1.0293480583132694E-3</v>
      </c>
      <c r="BR18">
        <f>'2002_totals_newvars'!H18/'2002_totals_newvars'!$L18</f>
        <v>0</v>
      </c>
      <c r="BS18">
        <f>'2003_totals_newvars'!H18/'2003_totals_newvars'!$L18</f>
        <v>0</v>
      </c>
      <c r="BT18">
        <f>'2004_totals_newvars'!H18/'2004_totals_newvars'!$L18</f>
        <v>0</v>
      </c>
      <c r="BU18">
        <f>'2005_totals_newvars'!H18/'2005_totals_newvars'!$L18</f>
        <v>0</v>
      </c>
      <c r="BV18">
        <f>'2006_totals_newvars'!H18/'2006_totals_newvars'!$L18</f>
        <v>0</v>
      </c>
      <c r="BW18">
        <f>'2007_totals_newvars'!H18/'2007_totals_newvars'!$L18</f>
        <v>0</v>
      </c>
      <c r="BX18">
        <f>'2008_totals_newvars'!H18/'2008_totals_newvars'!$L18</f>
        <v>0</v>
      </c>
      <c r="BY18">
        <f>'2009_totals_newvars'!H18/'2009_totals_newvars'!$L18</f>
        <v>0</v>
      </c>
      <c r="BZ18">
        <f>'2010_totals_newvars'!H18/'2010_totals_newvars'!$L18</f>
        <v>0</v>
      </c>
      <c r="CA18">
        <f>'2011_totals_newvars'!H18/'2011_totals_newvars'!$L18</f>
        <v>0</v>
      </c>
      <c r="CB18">
        <f>'2012_totals_newvars'!H18/'2012_totals_newvars'!$L18</f>
        <v>0</v>
      </c>
      <c r="CC18">
        <f>'2013_totals_newvars'!H18/'2013_totals_newvars'!$L18</f>
        <v>1.5766242231131777E-2</v>
      </c>
      <c r="CD18">
        <f>'1998_totals_newvars'!E18/'1998_totals_newvars'!$L18</f>
        <v>0</v>
      </c>
      <c r="CE18">
        <f>'1999_totals_newvars'!E18/'1999_totals_newvars'!$L18</f>
        <v>0</v>
      </c>
      <c r="CF18">
        <f>'2000_totals_newvars'!E18/'2000_totals_newvars'!$L18</f>
        <v>0.69255269449075296</v>
      </c>
      <c r="CG18">
        <f>'2001_totals_newvars'!E18/'2001_totals_newvars'!$L18</f>
        <v>0.16644680338007489</v>
      </c>
      <c r="CH18">
        <f>'2002_totals_newvars'!E18/'2002_totals_newvars'!$L18</f>
        <v>0.16499353132331965</v>
      </c>
      <c r="CI18">
        <f>'2003_totals_newvars'!E18/'2003_totals_newvars'!$L18</f>
        <v>9.1685966131835647E-2</v>
      </c>
      <c r="CJ18">
        <f>'2004_totals_newvars'!E18/'2004_totals_newvars'!$L18</f>
        <v>0.12275928499918461</v>
      </c>
      <c r="CK18">
        <f>'2005_totals_newvars'!E18/'2005_totals_newvars'!$L18</f>
        <v>0.10342871188702916</v>
      </c>
      <c r="CL18">
        <f>'2006_totals_newvars'!E18/'2006_totals_newvars'!$L18</f>
        <v>3.7430892433942514E-2</v>
      </c>
      <c r="CM18">
        <f>'2007_totals_newvars'!E18/'2007_totals_newvars'!$L18</f>
        <v>3.0451655065201737E-2</v>
      </c>
      <c r="CN18">
        <f>'2008_totals_newvars'!E18/'2008_totals_newvars'!$L18</f>
        <v>2.1693583212077844E-2</v>
      </c>
      <c r="CO18">
        <f>'2009_totals_newvars'!E18/'2009_totals_newvars'!$L18</f>
        <v>2.9843675202811833E-2</v>
      </c>
      <c r="CP18">
        <f>'2010_totals_newvars'!E18/'2010_totals_newvars'!$L18</f>
        <v>9.3162662236641158E-2</v>
      </c>
      <c r="CQ18">
        <f>'2011_totals_newvars'!E18/'2011_totals_newvars'!$L18</f>
        <v>8.142214198298553E-2</v>
      </c>
      <c r="CR18">
        <f>'2012_totals_newvars'!E18/'2012_totals_newvars'!$L18</f>
        <v>7.9095040228888761E-2</v>
      </c>
      <c r="CS18">
        <f>'2013_totals_newvars'!E18/'2013_totals_newvars'!$L18</f>
        <v>0.10410665962972787</v>
      </c>
      <c r="CT18">
        <f>'1998_totals_newvars'!G18/'1998_totals_newvars'!$L18</f>
        <v>0</v>
      </c>
      <c r="CU18">
        <f>'1999_totals_newvars'!G18/'1999_totals_newvars'!$L18</f>
        <v>0</v>
      </c>
      <c r="CV18">
        <f>'2000_totals_newvars'!G18/'2000_totals_newvars'!$L18</f>
        <v>0</v>
      </c>
      <c r="CW18">
        <f>'2001_totals_newvars'!G18/'2001_totals_newvars'!$L18</f>
        <v>0</v>
      </c>
      <c r="CX18">
        <f>'2002_totals_newvars'!G18/'2002_totals_newvars'!$L18</f>
        <v>0</v>
      </c>
      <c r="CY18">
        <f>'2003_totals_newvars'!G18/'2003_totals_newvars'!$L18</f>
        <v>0</v>
      </c>
      <c r="CZ18">
        <f>'2004_totals_newvars'!G18/'2004_totals_newvars'!$L18</f>
        <v>0</v>
      </c>
      <c r="DA18">
        <f>'2005_totals_newvars'!G18/'2005_totals_newvars'!$L18</f>
        <v>0</v>
      </c>
      <c r="DB18">
        <f>'2006_totals_newvars'!G18/'2006_totals_newvars'!$L18</f>
        <v>0</v>
      </c>
      <c r="DC18">
        <f>'2007_totals_newvars'!G18/'2007_totals_newvars'!$L18</f>
        <v>0</v>
      </c>
      <c r="DD18">
        <f>'2008_totals_newvars'!G18/'2008_totals_newvars'!$L18</f>
        <v>0</v>
      </c>
      <c r="DE18">
        <f>'2009_totals_newvars'!G18/'2009_totals_newvars'!$L18</f>
        <v>0</v>
      </c>
      <c r="DF18">
        <f>'2010_totals_newvars'!G18/'2010_totals_newvars'!$L18</f>
        <v>4.9904147477104532E-2</v>
      </c>
      <c r="DG18">
        <f>'2011_totals_newvars'!G18/'2011_totals_newvars'!$L18</f>
        <v>4.1612633750575372E-3</v>
      </c>
      <c r="DH18">
        <f>'2012_totals_newvars'!G18/'2012_totals_newvars'!$L18</f>
        <v>4.2219398087794149E-4</v>
      </c>
      <c r="DI18">
        <f>'2013_totals_newvars'!G18/'2013_totals_newvars'!$L18</f>
        <v>5.7611825301864649E-6</v>
      </c>
      <c r="DJ18">
        <f>'1998_totals_newvars'!K18/'1998_totals_newvars'!$L18</f>
        <v>6.1366858783936315E-2</v>
      </c>
      <c r="DK18">
        <f>'1999_totals_newvars'!K18/'1999_totals_newvars'!$L18</f>
        <v>5.9862156616977288E-2</v>
      </c>
      <c r="DL18">
        <f>'2000_totals_newvars'!K18/'2000_totals_newvars'!$L18</f>
        <v>5.7681382932227424E-2</v>
      </c>
      <c r="DM18">
        <f>'2001_totals_newvars'!K18/'2001_totals_newvars'!$L18</f>
        <v>5.961507880273486E-2</v>
      </c>
      <c r="DN18">
        <f>'2002_totals_newvars'!K18/'2002_totals_newvars'!$L18</f>
        <v>6.2766512056245199E-2</v>
      </c>
      <c r="DO18">
        <f>'2003_totals_newvars'!K18/'2003_totals_newvars'!$L18</f>
        <v>2.5919648461533072E-2</v>
      </c>
      <c r="DP18">
        <f>'2004_totals_newvars'!K18/'2004_totals_newvars'!$L18</f>
        <v>2.3821508606170019E-2</v>
      </c>
      <c r="DQ18">
        <f>'2005_totals_newvars'!K18/'2005_totals_newvars'!$L18</f>
        <v>2.4060211361098208E-2</v>
      </c>
      <c r="DR18">
        <f>'2006_totals_newvars'!K18/'2006_totals_newvars'!$L18</f>
        <v>3.9756531440945785E-2</v>
      </c>
      <c r="DS18">
        <f>'2007_totals_newvars'!K18/'2007_totals_newvars'!$L18</f>
        <v>3.6314722824020748E-2</v>
      </c>
      <c r="DT18">
        <f>'2008_totals_newvars'!K18/'2008_totals_newvars'!$L18</f>
        <v>3.4986452533073704E-2</v>
      </c>
      <c r="DU18">
        <f>'2009_totals_newvars'!K18/'2009_totals_newvars'!$L18</f>
        <v>3.632827884098748E-2</v>
      </c>
      <c r="DV18">
        <f>'2010_totals_newvars'!K18/'2010_totals_newvars'!$L18</f>
        <v>3.1432967854830227E-2</v>
      </c>
      <c r="DW18">
        <f>'2011_totals_newvars'!K18/'2011_totals_newvars'!$L18</f>
        <v>4.2140975961872246E-2</v>
      </c>
      <c r="DX18">
        <f>'2012_totals_newvars'!K18/'2012_totals_newvars'!$L18</f>
        <v>5.5698229442571329E-2</v>
      </c>
      <c r="DY18">
        <f>'2013_totals_newvars'!K18/'2013_totals_newvars'!$L18</f>
        <v>5.8724344215538835E-2</v>
      </c>
      <c r="DZ18">
        <f>'1998_totals_newvars'!F18/'1998_totals_newvars'!$L18</f>
        <v>0</v>
      </c>
      <c r="EA18">
        <f>'1999_totals_newvars'!F18/'1999_totals_newvars'!$L18</f>
        <v>0</v>
      </c>
      <c r="EB18">
        <f>'2000_totals_newvars'!F18/'2000_totals_newvars'!$L18</f>
        <v>0</v>
      </c>
      <c r="EC18">
        <f>'2001_totals_newvars'!F18/'2001_totals_newvars'!$L18</f>
        <v>7.7104848632905884E-2</v>
      </c>
      <c r="ED18">
        <f>'2002_totals_newvars'!F18/'2002_totals_newvars'!$L18</f>
        <v>8.4795265839646264E-2</v>
      </c>
      <c r="EE18">
        <f>'2003_totals_newvars'!F18/'2003_totals_newvars'!$L18</f>
        <v>0.15656711698057343</v>
      </c>
      <c r="EF18">
        <f>'2004_totals_newvars'!F18/'2004_totals_newvars'!$L18</f>
        <v>0.15032797953578514</v>
      </c>
      <c r="EG18">
        <f>'2005_totals_newvars'!F18/'2005_totals_newvars'!$L18</f>
        <v>0.15221849420245195</v>
      </c>
      <c r="EH18">
        <f>'2006_totals_newvars'!F18/'2006_totals_newvars'!$L18</f>
        <v>0.16139623567098144</v>
      </c>
      <c r="EI18">
        <f>'2007_totals_newvars'!F18/'2007_totals_newvars'!$L18</f>
        <v>0.14870587554693743</v>
      </c>
      <c r="EJ18">
        <f>'2008_totals_newvars'!F18/'2008_totals_newvars'!$L18</f>
        <v>0.17884436983699253</v>
      </c>
      <c r="EK18">
        <f>'2009_totals_newvars'!F18/'2009_totals_newvars'!$L18</f>
        <v>0.18755091386819306</v>
      </c>
      <c r="EL18">
        <f>'2010_totals_newvars'!F18/'2010_totals_newvars'!$L18</f>
        <v>0.19364777150008997</v>
      </c>
      <c r="EM18">
        <f>'2011_totals_newvars'!F18/'2011_totals_newvars'!$L18</f>
        <v>0.22871890338488568</v>
      </c>
      <c r="EN18">
        <f>'2012_totals_newvars'!F18/'2012_totals_newvars'!$L18</f>
        <v>0.30932428007453855</v>
      </c>
      <c r="EO18">
        <f>'2013_totals_newvars'!F18/'2013_totals_newvars'!$L18</f>
        <v>0.28038356063618114</v>
      </c>
      <c r="EP18">
        <f>'1998_totals_newvars'!D18/'1998_totals_newvars'!$L18</f>
        <v>1.5943290893350993E-2</v>
      </c>
      <c r="EQ18">
        <f>'1999_totals_newvars'!D18/'1999_totals_newvars'!$L18</f>
        <v>4.415656434517945E-2</v>
      </c>
      <c r="ER18">
        <f>'2000_totals_newvars'!D18/'2000_totals_newvars'!$L18</f>
        <v>4.7074366227090582E-2</v>
      </c>
      <c r="ES18">
        <f>'2001_totals_newvars'!D18/'2001_totals_newvars'!$L18</f>
        <v>4.9324551746701306E-2</v>
      </c>
      <c r="ET18">
        <f>'2002_totals_newvars'!D18/'2002_totals_newvars'!$L18</f>
        <v>4.8318239815989934E-2</v>
      </c>
      <c r="EU18">
        <f>'2003_totals_newvars'!D18/'2003_totals_newvars'!$L18</f>
        <v>9.4063576794934919E-2</v>
      </c>
      <c r="EV18">
        <f>'2004_totals_newvars'!D18/'2004_totals_newvars'!$L18</f>
        <v>8.0634184738895928E-2</v>
      </c>
      <c r="EW18">
        <f>'2005_totals_newvars'!D18/'2005_totals_newvars'!$L18</f>
        <v>5.7567890840473861E-2</v>
      </c>
      <c r="EX18">
        <f>'2006_totals_newvars'!D18/'2006_totals_newvars'!$L18</f>
        <v>6.0524773539376533E-2</v>
      </c>
      <c r="EY18">
        <f>'2007_totals_newvars'!D18/'2007_totals_newvars'!$L18</f>
        <v>4.9165873058171487E-2</v>
      </c>
      <c r="EZ18">
        <f>'2008_totals_newvars'!D18/'2008_totals_newvars'!$L18</f>
        <v>6.0987790640989886E-2</v>
      </c>
      <c r="FA18">
        <f>'2009_totals_newvars'!D18/'2009_totals_newvars'!$L18</f>
        <v>5.8961280302554216E-2</v>
      </c>
      <c r="FB18">
        <f>'2010_totals_newvars'!D18/'2010_totals_newvars'!$L18</f>
        <v>5.2294244988159488E-2</v>
      </c>
      <c r="FC18">
        <f>'2011_totals_newvars'!D18/'2011_totals_newvars'!$L18</f>
        <v>5.3812383504492696E-2</v>
      </c>
      <c r="FD18">
        <f>'2012_totals_newvars'!D18/'2012_totals_newvars'!$L18</f>
        <v>4.3571337922529013E-2</v>
      </c>
      <c r="FE18">
        <f>'2013_totals_newvars'!D18/'2013_totals_newvars'!$L18</f>
        <v>3.4437151709150432E-2</v>
      </c>
    </row>
    <row r="19" spans="1:161" x14ac:dyDescent="0.2">
      <c r="A19" t="str">
        <f>'1997_totals_newvars'!A19</f>
        <v>KENTUCKY</v>
      </c>
      <c r="B19">
        <f>'1998_totals_newvars'!J19/'1998_totals_newvars'!$L19</f>
        <v>0.11926545131180631</v>
      </c>
      <c r="C19">
        <f>'1999_totals_newvars'!J19/'1999_totals_newvars'!$L19</f>
        <v>7.4849841772279102E-2</v>
      </c>
      <c r="D19">
        <f>'2000_totals_newvars'!J19/'2000_totals_newvars'!$L19</f>
        <v>9.6041254168317089E-2</v>
      </c>
      <c r="E19">
        <f>'2001_totals_newvars'!J19/'2001_totals_newvars'!$L19</f>
        <v>8.863821617118893E-2</v>
      </c>
      <c r="F19">
        <f>'2002_totals_newvars'!J19/'2002_totals_newvars'!$L19</f>
        <v>8.9028410405564515E-2</v>
      </c>
      <c r="G19">
        <f>'2003_totals_newvars'!J19/'2003_totals_newvars'!$L19</f>
        <v>7.9825838789893577E-2</v>
      </c>
      <c r="H19">
        <f>'2004_totals_newvars'!J19/'2004_totals_newvars'!$L19</f>
        <v>6.1662584808752516E-2</v>
      </c>
      <c r="I19">
        <f>'2005_totals_newvars'!J19/'2005_totals_newvars'!$L19</f>
        <v>6.1250776872546812E-2</v>
      </c>
      <c r="J19">
        <f>'2006_totals_newvars'!J19/'2006_totals_newvars'!$L19</f>
        <v>7.0544539648321566E-2</v>
      </c>
      <c r="K19">
        <f>'2007_totals_newvars'!J19/'2007_totals_newvars'!$L19</f>
        <v>5.8946427081932297E-2</v>
      </c>
      <c r="L19">
        <f>'2008_totals_newvars'!J19/'2008_totals_newvars'!$L19</f>
        <v>5.5602730914864298E-2</v>
      </c>
      <c r="M19">
        <f>'2009_totals_newvars'!J19/'2009_totals_newvars'!$L19</f>
        <v>4.6427191416355131E-2</v>
      </c>
      <c r="N19">
        <f>'2010_totals_newvars'!J19/'2010_totals_newvars'!$L19</f>
        <v>3.9457331333940672E-2</v>
      </c>
      <c r="O19">
        <f>'2011_totals_newvars'!J19/'2011_totals_newvars'!$L19</f>
        <v>4.6497598355000065E-2</v>
      </c>
      <c r="P19">
        <f>'2012_totals_newvars'!J19/'2012_totals_newvars'!$L19</f>
        <v>4.170345160867283E-2</v>
      </c>
      <c r="Q19">
        <f>'2013_totals_newvars'!J19/'2013_totals_newvars'!$L19</f>
        <v>4.2688369014787612E-2</v>
      </c>
      <c r="R19">
        <f>'1998_totals_newvars'!B19/'1998_totals_newvars'!$L19</f>
        <v>0.66097404979919239</v>
      </c>
      <c r="S19">
        <f>'1999_totals_newvars'!B19/'1999_totals_newvars'!$L19</f>
        <v>0.40244758547633258</v>
      </c>
      <c r="T19">
        <f>'2000_totals_newvars'!B19/'2000_totals_newvars'!$L19</f>
        <v>0.40446964770581922</v>
      </c>
      <c r="U19">
        <f>'2001_totals_newvars'!B19/'2001_totals_newvars'!$L19</f>
        <v>0.44392496709049317</v>
      </c>
      <c r="V19">
        <f>'2002_totals_newvars'!B19/'2002_totals_newvars'!$L19</f>
        <v>0.41703842554682075</v>
      </c>
      <c r="W19">
        <f>'2003_totals_newvars'!B19/'2003_totals_newvars'!$L19</f>
        <v>0.42956161452240965</v>
      </c>
      <c r="X19">
        <f>'2004_totals_newvars'!B19/'2004_totals_newvars'!$L19</f>
        <v>0.43688396751019826</v>
      </c>
      <c r="Y19">
        <f>'2005_totals_newvars'!B19/'2005_totals_newvars'!$L19</f>
        <v>0.38743305453219379</v>
      </c>
      <c r="Z19">
        <f>'2006_totals_newvars'!B19/'2006_totals_newvars'!$L19</f>
        <v>0.41149187724631736</v>
      </c>
      <c r="AA19">
        <f>'2007_totals_newvars'!B19/'2007_totals_newvars'!$L19</f>
        <v>0.48030890823741107</v>
      </c>
      <c r="AB19">
        <f>'2008_totals_newvars'!B19/'2008_totals_newvars'!$L19</f>
        <v>0.42883180083517547</v>
      </c>
      <c r="AC19">
        <f>'2009_totals_newvars'!B19/'2009_totals_newvars'!$L19</f>
        <v>0.42614887495035636</v>
      </c>
      <c r="AD19">
        <f>'2010_totals_newvars'!B19/'2010_totals_newvars'!$L19</f>
        <v>0.36645910342742527</v>
      </c>
      <c r="AE19">
        <f>'2011_totals_newvars'!B19/'2011_totals_newvars'!$L19</f>
        <v>0.40393912445808344</v>
      </c>
      <c r="AF19">
        <f>'2012_totals_newvars'!B19/'2012_totals_newvars'!$L19</f>
        <v>0.3650554006566375</v>
      </c>
      <c r="AG19">
        <f>'2013_totals_newvars'!B19/'2013_totals_newvars'!$L19</f>
        <v>0.36755344492447695</v>
      </c>
      <c r="AH19">
        <f>'1998_totals_newvars'!C19/'1998_totals_newvars'!$L19</f>
        <v>8.1126377372649078E-2</v>
      </c>
      <c r="AI19">
        <f>'1999_totals_newvars'!C19/'1999_totals_newvars'!$L19</f>
        <v>0.24454114027934581</v>
      </c>
      <c r="AJ19">
        <f>'2000_totals_newvars'!C19/'2000_totals_newvars'!$L19</f>
        <v>0.15144458480596742</v>
      </c>
      <c r="AK19">
        <f>'2001_totals_newvars'!C19/'2001_totals_newvars'!$L19</f>
        <v>0.20862356178051411</v>
      </c>
      <c r="AL19">
        <f>'2002_totals_newvars'!C19/'2002_totals_newvars'!$L19</f>
        <v>0.22006428473940937</v>
      </c>
      <c r="AM19">
        <f>'2003_totals_newvars'!C19/'2003_totals_newvars'!$L19</f>
        <v>0.28326575552893002</v>
      </c>
      <c r="AN19">
        <f>'2004_totals_newvars'!C19/'2004_totals_newvars'!$L19</f>
        <v>0.28149277113791932</v>
      </c>
      <c r="AO19">
        <f>'2005_totals_newvars'!C19/'2005_totals_newvars'!$L19</f>
        <v>0.27809609255900142</v>
      </c>
      <c r="AP19">
        <f>'2006_totals_newvars'!C19/'2006_totals_newvars'!$L19</f>
        <v>0.30828945889591397</v>
      </c>
      <c r="AQ19">
        <f>'2007_totals_newvars'!C19/'2007_totals_newvars'!$L19</f>
        <v>0.28357287943653364</v>
      </c>
      <c r="AR19">
        <f>'2008_totals_newvars'!C19/'2008_totals_newvars'!$L19</f>
        <v>0.29836457765390401</v>
      </c>
      <c r="AS19">
        <f>'2009_totals_newvars'!C19/'2009_totals_newvars'!$L19</f>
        <v>0.30160158482034272</v>
      </c>
      <c r="AT19">
        <f>'2010_totals_newvars'!C19/'2010_totals_newvars'!$L19</f>
        <v>0.24714766861785015</v>
      </c>
      <c r="AU19">
        <f>'2011_totals_newvars'!C19/'2011_totals_newvars'!$L19</f>
        <v>0.23410210389622912</v>
      </c>
      <c r="AV19">
        <f>'2012_totals_newvars'!C19/'2012_totals_newvars'!$L19</f>
        <v>0.31999230321807692</v>
      </c>
      <c r="AW19">
        <f>'2013_totals_newvars'!C19/'2013_totals_newvars'!$L19</f>
        <v>0.26795097627009917</v>
      </c>
      <c r="AX19">
        <f>'1998_totals_newvars'!I19/'1998_totals_newvars'!$L19</f>
        <v>5.3577265807438573E-2</v>
      </c>
      <c r="AY19">
        <f>'1999_totals_newvars'!I19/'1999_totals_newvars'!$L19</f>
        <v>0.1272840584867754</v>
      </c>
      <c r="AZ19">
        <f>'2000_totals_newvars'!I19/'2000_totals_newvars'!$L19</f>
        <v>4.1605387654119488E-2</v>
      </c>
      <c r="BA19">
        <f>'2001_totals_newvars'!I19/'2001_totals_newvars'!$L19</f>
        <v>5.7258819795553244E-2</v>
      </c>
      <c r="BB19">
        <f>'2002_totals_newvars'!I19/'2002_totals_newvars'!$L19</f>
        <v>8.6876806073743804E-2</v>
      </c>
      <c r="BC19">
        <f>'2003_totals_newvars'!I19/'2003_totals_newvars'!$L19</f>
        <v>5.7114530883978352E-2</v>
      </c>
      <c r="BD19">
        <f>'2004_totals_newvars'!I19/'2004_totals_newvars'!$L19</f>
        <v>8.2109384257062781E-2</v>
      </c>
      <c r="BE19">
        <f>'2005_totals_newvars'!I19/'2005_totals_newvars'!$L19</f>
        <v>0.14970727869903622</v>
      </c>
      <c r="BF19">
        <f>'2006_totals_newvars'!I19/'2006_totals_newvars'!$L19</f>
        <v>8.1978267167594376E-2</v>
      </c>
      <c r="BG19">
        <f>'2007_totals_newvars'!I19/'2007_totals_newvars'!$L19</f>
        <v>6.2725166504284349E-2</v>
      </c>
      <c r="BH19">
        <f>'2008_totals_newvars'!I19/'2008_totals_newvars'!$L19</f>
        <v>9.3264254586462758E-2</v>
      </c>
      <c r="BI19">
        <f>'2009_totals_newvars'!I19/'2009_totals_newvars'!$L19</f>
        <v>0.10858306765980526</v>
      </c>
      <c r="BJ19">
        <f>'2010_totals_newvars'!I19/'2010_totals_newvars'!$L19</f>
        <v>7.8114351317652653E-2</v>
      </c>
      <c r="BK19">
        <f>'2011_totals_newvars'!I19/'2011_totals_newvars'!$L19</f>
        <v>0.11577391574239156</v>
      </c>
      <c r="BL19">
        <f>'2012_totals_newvars'!I19/'2012_totals_newvars'!$L19</f>
        <v>8.8544473273004798E-2</v>
      </c>
      <c r="BM19">
        <f>'2013_totals_newvars'!I19/'2013_totals_newvars'!$L19</f>
        <v>0.12067136746799598</v>
      </c>
      <c r="BN19">
        <f>'1998_totals_newvars'!H19/'1998_totals_newvars'!$L19</f>
        <v>0</v>
      </c>
      <c r="BO19">
        <f>'1999_totals_newvars'!H19/'1999_totals_newvars'!$L19</f>
        <v>0</v>
      </c>
      <c r="BP19">
        <f>'2000_totals_newvars'!H19/'2000_totals_newvars'!$L19</f>
        <v>3.2791420591419491E-2</v>
      </c>
      <c r="BQ19">
        <f>'2001_totals_newvars'!H19/'2001_totals_newvars'!$L19</f>
        <v>1.0616309544721565E-3</v>
      </c>
      <c r="BR19">
        <f>'2002_totals_newvars'!H19/'2002_totals_newvars'!$L19</f>
        <v>1.0889386194896592E-3</v>
      </c>
      <c r="BS19">
        <f>'2003_totals_newvars'!H19/'2003_totals_newvars'!$L19</f>
        <v>0</v>
      </c>
      <c r="BT19">
        <f>'2004_totals_newvars'!H19/'2004_totals_newvars'!$L19</f>
        <v>0</v>
      </c>
      <c r="BU19">
        <f>'2005_totals_newvars'!H19/'2005_totals_newvars'!$L19</f>
        <v>0</v>
      </c>
      <c r="BV19">
        <f>'2006_totals_newvars'!H19/'2006_totals_newvars'!$L19</f>
        <v>0</v>
      </c>
      <c r="BW19">
        <f>'2007_totals_newvars'!H19/'2007_totals_newvars'!$L19</f>
        <v>0</v>
      </c>
      <c r="BX19">
        <f>'2008_totals_newvars'!H19/'2008_totals_newvars'!$L19</f>
        <v>0</v>
      </c>
      <c r="BY19">
        <f>'2009_totals_newvars'!H19/'2009_totals_newvars'!$L19</f>
        <v>0</v>
      </c>
      <c r="BZ19">
        <f>'2010_totals_newvars'!H19/'2010_totals_newvars'!$L19</f>
        <v>0</v>
      </c>
      <c r="CA19">
        <f>'2011_totals_newvars'!H19/'2011_totals_newvars'!$L19</f>
        <v>0</v>
      </c>
      <c r="CB19">
        <f>'2012_totals_newvars'!H19/'2012_totals_newvars'!$L19</f>
        <v>0</v>
      </c>
      <c r="CC19">
        <f>'2013_totals_newvars'!H19/'2013_totals_newvars'!$L19</f>
        <v>0</v>
      </c>
      <c r="CD19">
        <f>'1998_totals_newvars'!E19/'1998_totals_newvars'!$L19</f>
        <v>0</v>
      </c>
      <c r="CE19">
        <f>'1999_totals_newvars'!E19/'1999_totals_newvars'!$L19</f>
        <v>0</v>
      </c>
      <c r="CF19">
        <f>'2000_totals_newvars'!E19/'2000_totals_newvars'!$L19</f>
        <v>0</v>
      </c>
      <c r="CG19">
        <f>'2001_totals_newvars'!E19/'2001_totals_newvars'!$L19</f>
        <v>0</v>
      </c>
      <c r="CH19">
        <f>'2002_totals_newvars'!E19/'2002_totals_newvars'!$L19</f>
        <v>0</v>
      </c>
      <c r="CI19">
        <f>'2003_totals_newvars'!E19/'2003_totals_newvars'!$L19</f>
        <v>0</v>
      </c>
      <c r="CJ19">
        <f>'2004_totals_newvars'!E19/'2004_totals_newvars'!$L19</f>
        <v>0</v>
      </c>
      <c r="CK19">
        <f>'2005_totals_newvars'!E19/'2005_totals_newvars'!$L19</f>
        <v>0</v>
      </c>
      <c r="CL19">
        <f>'2006_totals_newvars'!E19/'2006_totals_newvars'!$L19</f>
        <v>0</v>
      </c>
      <c r="CM19">
        <f>'2007_totals_newvars'!E19/'2007_totals_newvars'!$L19</f>
        <v>0</v>
      </c>
      <c r="CN19">
        <f>'2008_totals_newvars'!E19/'2008_totals_newvars'!$L19</f>
        <v>0</v>
      </c>
      <c r="CO19">
        <f>'2009_totals_newvars'!E19/'2009_totals_newvars'!$L19</f>
        <v>0</v>
      </c>
      <c r="CP19">
        <f>'2010_totals_newvars'!E19/'2010_totals_newvars'!$L19</f>
        <v>0</v>
      </c>
      <c r="CQ19">
        <f>'2011_totals_newvars'!E19/'2011_totals_newvars'!$L19</f>
        <v>0</v>
      </c>
      <c r="CR19">
        <f>'2012_totals_newvars'!E19/'2012_totals_newvars'!$L19</f>
        <v>0</v>
      </c>
      <c r="CS19">
        <f>'2013_totals_newvars'!E19/'2013_totals_newvars'!$L19</f>
        <v>0</v>
      </c>
      <c r="CT19">
        <f>'1998_totals_newvars'!G19/'1998_totals_newvars'!$L19</f>
        <v>0</v>
      </c>
      <c r="CU19">
        <f>'1999_totals_newvars'!G19/'1999_totals_newvars'!$L19</f>
        <v>0</v>
      </c>
      <c r="CV19">
        <f>'2000_totals_newvars'!G19/'2000_totals_newvars'!$L19</f>
        <v>0</v>
      </c>
      <c r="CW19">
        <f>'2001_totals_newvars'!G19/'2001_totals_newvars'!$L19</f>
        <v>0</v>
      </c>
      <c r="CX19">
        <f>'2002_totals_newvars'!G19/'2002_totals_newvars'!$L19</f>
        <v>0</v>
      </c>
      <c r="CY19">
        <f>'2003_totals_newvars'!G19/'2003_totals_newvars'!$L19</f>
        <v>0</v>
      </c>
      <c r="CZ19">
        <f>'2004_totals_newvars'!G19/'2004_totals_newvars'!$L19</f>
        <v>0</v>
      </c>
      <c r="DA19">
        <f>'2005_totals_newvars'!G19/'2005_totals_newvars'!$L19</f>
        <v>0</v>
      </c>
      <c r="DB19">
        <f>'2006_totals_newvars'!G19/'2006_totals_newvars'!$L19</f>
        <v>0</v>
      </c>
      <c r="DC19">
        <f>'2007_totals_newvars'!G19/'2007_totals_newvars'!$L19</f>
        <v>0</v>
      </c>
      <c r="DD19">
        <f>'2008_totals_newvars'!G19/'2008_totals_newvars'!$L19</f>
        <v>0</v>
      </c>
      <c r="DE19">
        <f>'2009_totals_newvars'!G19/'2009_totals_newvars'!$L19</f>
        <v>0</v>
      </c>
      <c r="DF19">
        <f>'2010_totals_newvars'!G19/'2010_totals_newvars'!$L19</f>
        <v>0</v>
      </c>
      <c r="DG19">
        <f>'2011_totals_newvars'!G19/'2011_totals_newvars'!$L19</f>
        <v>0</v>
      </c>
      <c r="DH19">
        <f>'2012_totals_newvars'!G19/'2012_totals_newvars'!$L19</f>
        <v>0</v>
      </c>
      <c r="DI19">
        <f>'2013_totals_newvars'!G19/'2013_totals_newvars'!$L19</f>
        <v>0</v>
      </c>
      <c r="DJ19">
        <f>'1998_totals_newvars'!K19/'1998_totals_newvars'!$L19</f>
        <v>4.1464592879353973E-2</v>
      </c>
      <c r="DK19">
        <f>'1999_totals_newvars'!K19/'1999_totals_newvars'!$L19</f>
        <v>9.0576627424834133E-2</v>
      </c>
      <c r="DL19">
        <f>'2000_totals_newvars'!K19/'2000_totals_newvars'!$L19</f>
        <v>7.0295852197896413E-2</v>
      </c>
      <c r="DM19">
        <f>'2001_totals_newvars'!K19/'2001_totals_newvars'!$L19</f>
        <v>3.026626166933068E-2</v>
      </c>
      <c r="DN19">
        <f>'2002_totals_newvars'!K19/'2002_totals_newvars'!$L19</f>
        <v>-4.1342104104817416E-3</v>
      </c>
      <c r="DO19">
        <f>'2003_totals_newvars'!K19/'2003_totals_newvars'!$L19</f>
        <v>0</v>
      </c>
      <c r="DP19">
        <f>'2004_totals_newvars'!K19/'2004_totals_newvars'!$L19</f>
        <v>0</v>
      </c>
      <c r="DQ19">
        <f>'2005_totals_newvars'!K19/'2005_totals_newvars'!$L19</f>
        <v>0</v>
      </c>
      <c r="DR19">
        <f>'2006_totals_newvars'!K19/'2006_totals_newvars'!$L19</f>
        <v>0</v>
      </c>
      <c r="DS19">
        <f>'2007_totals_newvars'!K19/'2007_totals_newvars'!$L19</f>
        <v>0</v>
      </c>
      <c r="DT19">
        <f>'2008_totals_newvars'!K19/'2008_totals_newvars'!$L19</f>
        <v>0</v>
      </c>
      <c r="DU19">
        <f>'2009_totals_newvars'!K19/'2009_totals_newvars'!$L19</f>
        <v>0</v>
      </c>
      <c r="DV19">
        <f>'2010_totals_newvars'!K19/'2010_totals_newvars'!$L19</f>
        <v>0</v>
      </c>
      <c r="DW19">
        <f>'2011_totals_newvars'!K19/'2011_totals_newvars'!$L19</f>
        <v>0</v>
      </c>
      <c r="DX19">
        <f>'2012_totals_newvars'!K19/'2012_totals_newvars'!$L19</f>
        <v>0</v>
      </c>
      <c r="DY19">
        <f>'2013_totals_newvars'!K19/'2013_totals_newvars'!$L19</f>
        <v>0</v>
      </c>
      <c r="DZ19">
        <f>'1998_totals_newvars'!F19/'1998_totals_newvars'!$L19</f>
        <v>0</v>
      </c>
      <c r="EA19">
        <f>'1999_totals_newvars'!F19/'1999_totals_newvars'!$L19</f>
        <v>0</v>
      </c>
      <c r="EB19">
        <f>'2000_totals_newvars'!F19/'2000_totals_newvars'!$L19</f>
        <v>0</v>
      </c>
      <c r="EC19">
        <f>'2001_totals_newvars'!F19/'2001_totals_newvars'!$L19</f>
        <v>0</v>
      </c>
      <c r="ED19">
        <f>'2002_totals_newvars'!F19/'2002_totals_newvars'!$L19</f>
        <v>0</v>
      </c>
      <c r="EE19">
        <f>'2003_totals_newvars'!F19/'2003_totals_newvars'!$L19</f>
        <v>0</v>
      </c>
      <c r="EF19">
        <f>'2004_totals_newvars'!F19/'2004_totals_newvars'!$L19</f>
        <v>0</v>
      </c>
      <c r="EG19">
        <f>'2005_totals_newvars'!F19/'2005_totals_newvars'!$L19</f>
        <v>0</v>
      </c>
      <c r="EH19">
        <f>'2006_totals_newvars'!F19/'2006_totals_newvars'!$L19</f>
        <v>0</v>
      </c>
      <c r="EI19">
        <f>'2007_totals_newvars'!F19/'2007_totals_newvars'!$L19</f>
        <v>0</v>
      </c>
      <c r="EJ19">
        <f>'2008_totals_newvars'!F19/'2008_totals_newvars'!$L19</f>
        <v>0</v>
      </c>
      <c r="EK19">
        <f>'2009_totals_newvars'!F19/'2009_totals_newvars'!$L19</f>
        <v>0</v>
      </c>
      <c r="EL19">
        <f>'2010_totals_newvars'!F19/'2010_totals_newvars'!$L19</f>
        <v>0</v>
      </c>
      <c r="EM19">
        <f>'2011_totals_newvars'!F19/'2011_totals_newvars'!$L19</f>
        <v>0</v>
      </c>
      <c r="EN19">
        <f>'2012_totals_newvars'!F19/'2012_totals_newvars'!$L19</f>
        <v>0</v>
      </c>
      <c r="EO19">
        <f>'2013_totals_newvars'!F19/'2013_totals_newvars'!$L19</f>
        <v>0</v>
      </c>
      <c r="EP19">
        <f>'1998_totals_newvars'!D19/'1998_totals_newvars'!$L19</f>
        <v>4.3592262829559685E-2</v>
      </c>
      <c r="EQ19">
        <f>'1999_totals_newvars'!D19/'1999_totals_newvars'!$L19</f>
        <v>6.0300746560432966E-2</v>
      </c>
      <c r="ER19">
        <f>'2000_totals_newvars'!D19/'2000_totals_newvars'!$L19</f>
        <v>0.20335185287646088</v>
      </c>
      <c r="ES19">
        <f>'2001_totals_newvars'!D19/'2001_totals_newvars'!$L19</f>
        <v>0.17022654253844768</v>
      </c>
      <c r="ET19">
        <f>'2002_totals_newvars'!D19/'2002_totals_newvars'!$L19</f>
        <v>0.19003734502545366</v>
      </c>
      <c r="EU19">
        <f>'2003_totals_newvars'!D19/'2003_totals_newvars'!$L19</f>
        <v>0.15023226027478839</v>
      </c>
      <c r="EV19">
        <f>'2004_totals_newvars'!D19/'2004_totals_newvars'!$L19</f>
        <v>0.1378512922860671</v>
      </c>
      <c r="EW19">
        <f>'2005_totals_newvars'!D19/'2005_totals_newvars'!$L19</f>
        <v>0.12351279733722172</v>
      </c>
      <c r="EX19">
        <f>'2006_totals_newvars'!D19/'2006_totals_newvars'!$L19</f>
        <v>0.12769585704185274</v>
      </c>
      <c r="EY19">
        <f>'2007_totals_newvars'!D19/'2007_totals_newvars'!$L19</f>
        <v>0.11444661873983862</v>
      </c>
      <c r="EZ19">
        <f>'2008_totals_newvars'!D19/'2008_totals_newvars'!$L19</f>
        <v>0.12393663600959344</v>
      </c>
      <c r="FA19">
        <f>'2009_totals_newvars'!D19/'2009_totals_newvars'!$L19</f>
        <v>0.11723928115314049</v>
      </c>
      <c r="FB19">
        <f>'2010_totals_newvars'!D19/'2010_totals_newvars'!$L19</f>
        <v>0.26882154530313129</v>
      </c>
      <c r="FC19">
        <f>'2011_totals_newvars'!D19/'2011_totals_newvars'!$L19</f>
        <v>0.19968725754829583</v>
      </c>
      <c r="FD19">
        <f>'2012_totals_newvars'!D19/'2012_totals_newvars'!$L19</f>
        <v>0.184704371243608</v>
      </c>
      <c r="FE19">
        <f>'2013_totals_newvars'!D19/'2013_totals_newvars'!$L19</f>
        <v>0.20113584232264031</v>
      </c>
    </row>
    <row r="20" spans="1:161" x14ac:dyDescent="0.2">
      <c r="A20" t="str">
        <f>'1997_totals_newvars'!A20</f>
        <v>LOUISIANA</v>
      </c>
      <c r="B20">
        <f>'1998_totals_newvars'!J20/'1998_totals_newvars'!$L20</f>
        <v>0.10666250973885863</v>
      </c>
      <c r="C20">
        <f>'1999_totals_newvars'!J20/'1999_totals_newvars'!$L20</f>
        <v>8.5732144027793958E-2</v>
      </c>
      <c r="D20">
        <f>'2000_totals_newvars'!J20/'2000_totals_newvars'!$L20</f>
        <v>0.1170873950388759</v>
      </c>
      <c r="E20">
        <f>'2001_totals_newvars'!J20/'2001_totals_newvars'!$L20</f>
        <v>0.1018977498508022</v>
      </c>
      <c r="F20">
        <f>'2002_totals_newvars'!J20/'2002_totals_newvars'!$L20</f>
        <v>5.9435936387002161E-2</v>
      </c>
      <c r="G20">
        <f>'2003_totals_newvars'!J20/'2003_totals_newvars'!$L20</f>
        <v>9.1276416660784981E-2</v>
      </c>
      <c r="H20">
        <f>'2004_totals_newvars'!J20/'2004_totals_newvars'!$L20</f>
        <v>0.10690159157147062</v>
      </c>
      <c r="I20">
        <f>'2005_totals_newvars'!J20/'2005_totals_newvars'!$L20</f>
        <v>0.11756527947581516</v>
      </c>
      <c r="J20">
        <f>'2006_totals_newvars'!J20/'2006_totals_newvars'!$L20</f>
        <v>0.10303733023415015</v>
      </c>
      <c r="K20">
        <f>'2007_totals_newvars'!J20/'2007_totals_newvars'!$L20</f>
        <v>0.11701639219399752</v>
      </c>
      <c r="L20">
        <f>'2008_totals_newvars'!J20/'2008_totals_newvars'!$L20</f>
        <v>9.3141988906299614E-2</v>
      </c>
      <c r="M20">
        <f>'2009_totals_newvars'!J20/'2009_totals_newvars'!$L20</f>
        <v>3.110200704599245E-2</v>
      </c>
      <c r="N20">
        <f>'2010_totals_newvars'!J20/'2010_totals_newvars'!$L20</f>
        <v>6.0412416863176319E-2</v>
      </c>
      <c r="O20">
        <f>'2011_totals_newvars'!J20/'2011_totals_newvars'!$L20</f>
        <v>6.3084517910066279E-2</v>
      </c>
      <c r="P20">
        <f>'2012_totals_newvars'!J20/'2012_totals_newvars'!$L20</f>
        <v>7.6496853552305066E-2</v>
      </c>
      <c r="Q20">
        <f>'2013_totals_newvars'!J20/'2013_totals_newvars'!$L20</f>
        <v>9.1873574680985254E-2</v>
      </c>
      <c r="R20">
        <f>'1998_totals_newvars'!B20/'1998_totals_newvars'!$L20</f>
        <v>0.55967661353841391</v>
      </c>
      <c r="S20">
        <f>'1999_totals_newvars'!B20/'1999_totals_newvars'!$L20</f>
        <v>0.30776812605194459</v>
      </c>
      <c r="T20">
        <f>'2000_totals_newvars'!B20/'2000_totals_newvars'!$L20</f>
        <v>0.33681830119579453</v>
      </c>
      <c r="U20">
        <f>'2001_totals_newvars'!B20/'2001_totals_newvars'!$L20</f>
        <v>0.3615584367682646</v>
      </c>
      <c r="V20">
        <f>'2002_totals_newvars'!B20/'2002_totals_newvars'!$L20</f>
        <v>0.22404665041362387</v>
      </c>
      <c r="W20">
        <f>'2003_totals_newvars'!B20/'2003_totals_newvars'!$L20</f>
        <v>0.20756041567300923</v>
      </c>
      <c r="X20">
        <f>'2004_totals_newvars'!B20/'2004_totals_newvars'!$L20</f>
        <v>0.22279993954139493</v>
      </c>
      <c r="Y20">
        <f>'2005_totals_newvars'!B20/'2005_totals_newvars'!$L20</f>
        <v>0.2307532684276849</v>
      </c>
      <c r="Z20">
        <f>'2006_totals_newvars'!B20/'2006_totals_newvars'!$L20</f>
        <v>0.18842690302228038</v>
      </c>
      <c r="AA20">
        <f>'2007_totals_newvars'!B20/'2007_totals_newvars'!$L20</f>
        <v>0.16246547503351697</v>
      </c>
      <c r="AB20">
        <f>'2008_totals_newvars'!B20/'2008_totals_newvars'!$L20</f>
        <v>0.16700434778993539</v>
      </c>
      <c r="AC20">
        <f>'2009_totals_newvars'!B20/'2009_totals_newvars'!$L20</f>
        <v>0.16985552448742527</v>
      </c>
      <c r="AD20">
        <f>'2010_totals_newvars'!B20/'2010_totals_newvars'!$L20</f>
        <v>0.13873788463014913</v>
      </c>
      <c r="AE20">
        <f>'2011_totals_newvars'!B20/'2011_totals_newvars'!$L20</f>
        <v>0.27854408287156268</v>
      </c>
      <c r="AF20">
        <f>'2012_totals_newvars'!B20/'2012_totals_newvars'!$L20</f>
        <v>6.8545345326866E-2</v>
      </c>
      <c r="AG20">
        <f>'2013_totals_newvars'!B20/'2013_totals_newvars'!$L20</f>
        <v>0.11593804029185936</v>
      </c>
      <c r="AH20">
        <f>'1998_totals_newvars'!C20/'1998_totals_newvars'!$L20</f>
        <v>5.6632622068975895E-2</v>
      </c>
      <c r="AI20">
        <f>'1999_totals_newvars'!C20/'1999_totals_newvars'!$L20</f>
        <v>0.443170182807059</v>
      </c>
      <c r="AJ20">
        <f>'2000_totals_newvars'!C20/'2000_totals_newvars'!$L20</f>
        <v>0.34456560628050331</v>
      </c>
      <c r="AK20">
        <f>'2001_totals_newvars'!C20/'2001_totals_newvars'!$L20</f>
        <v>0.36429494360946307</v>
      </c>
      <c r="AL20">
        <f>'2002_totals_newvars'!C20/'2002_totals_newvars'!$L20</f>
        <v>0.16903296734811987</v>
      </c>
      <c r="AM20">
        <f>'2003_totals_newvars'!C20/'2003_totals_newvars'!$L20</f>
        <v>0.1507309984252459</v>
      </c>
      <c r="AN20">
        <f>'2004_totals_newvars'!C20/'2004_totals_newvars'!$L20</f>
        <v>0.10389239690216365</v>
      </c>
      <c r="AO20">
        <f>'2005_totals_newvars'!C20/'2005_totals_newvars'!$L20</f>
        <v>0.11176108378952263</v>
      </c>
      <c r="AP20">
        <f>'2006_totals_newvars'!C20/'2006_totals_newvars'!$L20</f>
        <v>0.15945349008817777</v>
      </c>
      <c r="AQ20">
        <f>'2007_totals_newvars'!C20/'2007_totals_newvars'!$L20</f>
        <v>0.16736408463739899</v>
      </c>
      <c r="AR20">
        <f>'2008_totals_newvars'!C20/'2008_totals_newvars'!$L20</f>
        <v>0.22544494705363571</v>
      </c>
      <c r="AS20">
        <f>'2009_totals_newvars'!C20/'2009_totals_newvars'!$L20</f>
        <v>0.15166655137300961</v>
      </c>
      <c r="AT20">
        <f>'2010_totals_newvars'!C20/'2010_totals_newvars'!$L20</f>
        <v>6.6313170386980272E-2</v>
      </c>
      <c r="AU20">
        <f>'2011_totals_newvars'!C20/'2011_totals_newvars'!$L20</f>
        <v>3.2365274630242441E-2</v>
      </c>
      <c r="AV20">
        <f>'2012_totals_newvars'!C20/'2012_totals_newvars'!$L20</f>
        <v>1.9994248676292077E-2</v>
      </c>
      <c r="AW20">
        <f>'2013_totals_newvars'!C20/'2013_totals_newvars'!$L20</f>
        <v>2.3544659501850244E-2</v>
      </c>
      <c r="AX20">
        <f>'1998_totals_newvars'!I20/'1998_totals_newvars'!$L20</f>
        <v>0.16347570497822886</v>
      </c>
      <c r="AY20">
        <f>'1999_totals_newvars'!I20/'1999_totals_newvars'!$L20</f>
        <v>8.6888813383613442E-2</v>
      </c>
      <c r="AZ20">
        <f>'2000_totals_newvars'!I20/'2000_totals_newvars'!$L20</f>
        <v>9.9510351382100695E-2</v>
      </c>
      <c r="BA20">
        <f>'2001_totals_newvars'!I20/'2001_totals_newvars'!$L20</f>
        <v>8.0478621807012124E-2</v>
      </c>
      <c r="BB20">
        <f>'2002_totals_newvars'!I20/'2002_totals_newvars'!$L20</f>
        <v>5.8933270827951127E-2</v>
      </c>
      <c r="BC20">
        <f>'2003_totals_newvars'!I20/'2003_totals_newvars'!$L20</f>
        <v>4.8834511269045158E-2</v>
      </c>
      <c r="BD20">
        <f>'2004_totals_newvars'!I20/'2004_totals_newvars'!$L20</f>
        <v>0.11691816522413076</v>
      </c>
      <c r="BE20">
        <f>'2005_totals_newvars'!I20/'2005_totals_newvars'!$L20</f>
        <v>0.1436312641000172</v>
      </c>
      <c r="BF20">
        <f>'2006_totals_newvars'!I20/'2006_totals_newvars'!$L20</f>
        <v>0.17934040673257964</v>
      </c>
      <c r="BG20">
        <f>'2007_totals_newvars'!I20/'2007_totals_newvars'!$L20</f>
        <v>0.14201694532587333</v>
      </c>
      <c r="BH20">
        <f>'2008_totals_newvars'!I20/'2008_totals_newvars'!$L20</f>
        <v>8.9591737472190153E-2</v>
      </c>
      <c r="BI20">
        <f>'2009_totals_newvars'!I20/'2009_totals_newvars'!$L20</f>
        <v>0.1069159894351151</v>
      </c>
      <c r="BJ20">
        <f>'2010_totals_newvars'!I20/'2010_totals_newvars'!$L20</f>
        <v>8.0385901482994501E-2</v>
      </c>
      <c r="BK20">
        <f>'2011_totals_newvars'!I20/'2011_totals_newvars'!$L20</f>
        <v>0.28733211371736245</v>
      </c>
      <c r="BL20">
        <f>'2012_totals_newvars'!I20/'2012_totals_newvars'!$L20</f>
        <v>9.0556399484574321E-2</v>
      </c>
      <c r="BM20">
        <f>'2013_totals_newvars'!I20/'2013_totals_newvars'!$L20</f>
        <v>0.18273739037025136</v>
      </c>
      <c r="BN20">
        <f>'1998_totals_newvars'!H20/'1998_totals_newvars'!$L20</f>
        <v>0</v>
      </c>
      <c r="BO20">
        <f>'1999_totals_newvars'!H20/'1999_totals_newvars'!$L20</f>
        <v>0</v>
      </c>
      <c r="BP20">
        <f>'2000_totals_newvars'!H20/'2000_totals_newvars'!$L20</f>
        <v>2.5629378814864927E-3</v>
      </c>
      <c r="BQ20">
        <f>'2001_totals_newvars'!H20/'2001_totals_newvars'!$L20</f>
        <v>1.3062448793444989E-2</v>
      </c>
      <c r="BR20">
        <f>'2002_totals_newvars'!H20/'2002_totals_newvars'!$L20</f>
        <v>0.26269900614785407</v>
      </c>
      <c r="BS20">
        <f>'2003_totals_newvars'!H20/'2003_totals_newvars'!$L20</f>
        <v>0.27605981489840209</v>
      </c>
      <c r="BT20">
        <f>'2004_totals_newvars'!H20/'2004_totals_newvars'!$L20</f>
        <v>0.28568083737687949</v>
      </c>
      <c r="BU20">
        <f>'2005_totals_newvars'!H20/'2005_totals_newvars'!$L20</f>
        <v>0.23032769533093642</v>
      </c>
      <c r="BV20">
        <f>'2006_totals_newvars'!H20/'2006_totals_newvars'!$L20</f>
        <v>0.24295874975746526</v>
      </c>
      <c r="BW20">
        <f>'2007_totals_newvars'!H20/'2007_totals_newvars'!$L20</f>
        <v>0.28888358391125435</v>
      </c>
      <c r="BX20">
        <f>'2008_totals_newvars'!H20/'2008_totals_newvars'!$L20</f>
        <v>0.28822171750307068</v>
      </c>
      <c r="BY20">
        <f>'2009_totals_newvars'!H20/'2009_totals_newvars'!$L20</f>
        <v>0.41285747130090727</v>
      </c>
      <c r="BZ20">
        <f>'2010_totals_newvars'!H20/'2010_totals_newvars'!$L20</f>
        <v>0.45382464216640883</v>
      </c>
      <c r="CA20">
        <f>'2011_totals_newvars'!H20/'2011_totals_newvars'!$L20</f>
        <v>0.23686356063865721</v>
      </c>
      <c r="CB20">
        <f>'2012_totals_newvars'!H20/'2012_totals_newvars'!$L20</f>
        <v>0.56158077073123636</v>
      </c>
      <c r="CC20">
        <f>'2013_totals_newvars'!H20/'2013_totals_newvars'!$L20</f>
        <v>0.39764436121227409</v>
      </c>
      <c r="CD20">
        <f>'1998_totals_newvars'!E20/'1998_totals_newvars'!$L20</f>
        <v>0</v>
      </c>
      <c r="CE20">
        <f>'1999_totals_newvars'!E20/'1999_totals_newvars'!$L20</f>
        <v>0</v>
      </c>
      <c r="CF20">
        <f>'2000_totals_newvars'!E20/'2000_totals_newvars'!$L20</f>
        <v>0</v>
      </c>
      <c r="CG20">
        <f>'2001_totals_newvars'!E20/'2001_totals_newvars'!$L20</f>
        <v>0</v>
      </c>
      <c r="CH20">
        <f>'2002_totals_newvars'!E20/'2002_totals_newvars'!$L20</f>
        <v>0</v>
      </c>
      <c r="CI20">
        <f>'2003_totals_newvars'!E20/'2003_totals_newvars'!$L20</f>
        <v>0</v>
      </c>
      <c r="CJ20">
        <f>'2004_totals_newvars'!E20/'2004_totals_newvars'!$L20</f>
        <v>0</v>
      </c>
      <c r="CK20">
        <f>'2005_totals_newvars'!E20/'2005_totals_newvars'!$L20</f>
        <v>0</v>
      </c>
      <c r="CL20">
        <f>'2006_totals_newvars'!E20/'2006_totals_newvars'!$L20</f>
        <v>0</v>
      </c>
      <c r="CM20">
        <f>'2007_totals_newvars'!E20/'2007_totals_newvars'!$L20</f>
        <v>0</v>
      </c>
      <c r="CN20">
        <f>'2008_totals_newvars'!E20/'2008_totals_newvars'!$L20</f>
        <v>0</v>
      </c>
      <c r="CO20">
        <f>'2009_totals_newvars'!E20/'2009_totals_newvars'!$L20</f>
        <v>0</v>
      </c>
      <c r="CP20">
        <f>'2010_totals_newvars'!E20/'2010_totals_newvars'!$L20</f>
        <v>0</v>
      </c>
      <c r="CQ20">
        <f>'2011_totals_newvars'!E20/'2011_totals_newvars'!$L20</f>
        <v>5.1880095141033682E-6</v>
      </c>
      <c r="CR20">
        <f>'2012_totals_newvars'!E20/'2012_totals_newvars'!$L20</f>
        <v>0</v>
      </c>
      <c r="CS20">
        <f>'2013_totals_newvars'!E20/'2013_totals_newvars'!$L20</f>
        <v>0</v>
      </c>
      <c r="CT20">
        <f>'1998_totals_newvars'!G20/'1998_totals_newvars'!$L20</f>
        <v>0</v>
      </c>
      <c r="CU20">
        <f>'1999_totals_newvars'!G20/'1999_totals_newvars'!$L20</f>
        <v>0</v>
      </c>
      <c r="CV20">
        <f>'2000_totals_newvars'!G20/'2000_totals_newvars'!$L20</f>
        <v>0</v>
      </c>
      <c r="CW20">
        <f>'2001_totals_newvars'!G20/'2001_totals_newvars'!$L20</f>
        <v>0</v>
      </c>
      <c r="CX20">
        <f>'2002_totals_newvars'!G20/'2002_totals_newvars'!$L20</f>
        <v>8.6288460340743819E-2</v>
      </c>
      <c r="CY20">
        <f>'2003_totals_newvars'!G20/'2003_totals_newvars'!$L20</f>
        <v>2.4190923931524957E-2</v>
      </c>
      <c r="CZ20">
        <f>'2004_totals_newvars'!G20/'2004_totals_newvars'!$L20</f>
        <v>-2.1523558087364639E-4</v>
      </c>
      <c r="DA20">
        <f>'2005_totals_newvars'!G20/'2005_totals_newvars'!$L20</f>
        <v>0</v>
      </c>
      <c r="DB20">
        <f>'2006_totals_newvars'!G20/'2006_totals_newvars'!$L20</f>
        <v>0</v>
      </c>
      <c r="DC20">
        <f>'2007_totals_newvars'!G20/'2007_totals_newvars'!$L20</f>
        <v>0</v>
      </c>
      <c r="DD20">
        <f>'2008_totals_newvars'!G20/'2008_totals_newvars'!$L20</f>
        <v>0</v>
      </c>
      <c r="DE20">
        <f>'2009_totals_newvars'!G20/'2009_totals_newvars'!$L20</f>
        <v>0</v>
      </c>
      <c r="DF20">
        <f>'2010_totals_newvars'!G20/'2010_totals_newvars'!$L20</f>
        <v>0</v>
      </c>
      <c r="DG20">
        <f>'2011_totals_newvars'!G20/'2011_totals_newvars'!$L20</f>
        <v>0</v>
      </c>
      <c r="DH20">
        <f>'2012_totals_newvars'!G20/'2012_totals_newvars'!$L20</f>
        <v>0</v>
      </c>
      <c r="DI20">
        <f>'2013_totals_newvars'!G20/'2013_totals_newvars'!$L20</f>
        <v>0</v>
      </c>
      <c r="DJ20">
        <f>'1998_totals_newvars'!K20/'1998_totals_newvars'!$L20</f>
        <v>0</v>
      </c>
      <c r="DK20">
        <f>'1999_totals_newvars'!K20/'1999_totals_newvars'!$L20</f>
        <v>0</v>
      </c>
      <c r="DL20">
        <f>'2000_totals_newvars'!K20/'2000_totals_newvars'!$L20</f>
        <v>0</v>
      </c>
      <c r="DM20">
        <f>'2001_totals_newvars'!K20/'2001_totals_newvars'!$L20</f>
        <v>0</v>
      </c>
      <c r="DN20">
        <f>'2002_totals_newvars'!K20/'2002_totals_newvars'!$L20</f>
        <v>5.52200189880237E-2</v>
      </c>
      <c r="DO20">
        <f>'2003_totals_newvars'!K20/'2003_totals_newvars'!$L20</f>
        <v>5.0813025287321782E-2</v>
      </c>
      <c r="DP20">
        <f>'2004_totals_newvars'!K20/'2004_totals_newvars'!$L20</f>
        <v>5.6069841324527879E-2</v>
      </c>
      <c r="DQ20">
        <f>'2005_totals_newvars'!K20/'2005_totals_newvars'!$L20</f>
        <v>7.3722523688253716E-2</v>
      </c>
      <c r="DR20">
        <f>'2006_totals_newvars'!K20/'2006_totals_newvars'!$L20</f>
        <v>6.8981845639910833E-2</v>
      </c>
      <c r="DS20">
        <f>'2007_totals_newvars'!K20/'2007_totals_newvars'!$L20</f>
        <v>6.4290720828639417E-2</v>
      </c>
      <c r="DT20">
        <f>'2008_totals_newvars'!K20/'2008_totals_newvars'!$L20</f>
        <v>7.2329138269230209E-2</v>
      </c>
      <c r="DU20">
        <f>'2009_totals_newvars'!K20/'2009_totals_newvars'!$L20</f>
        <v>6.5140746739715802E-2</v>
      </c>
      <c r="DV20">
        <f>'2010_totals_newvars'!K20/'2010_totals_newvars'!$L20</f>
        <v>5.5701202658853789E-2</v>
      </c>
      <c r="DW20">
        <f>'2011_totals_newvars'!K20/'2011_totals_newvars'!$L20</f>
        <v>5.5132096187068207E-2</v>
      </c>
      <c r="DX20">
        <f>'2012_totals_newvars'!K20/'2012_totals_newvars'!$L20</f>
        <v>6.2812611965129106E-2</v>
      </c>
      <c r="DY20">
        <f>'2013_totals_newvars'!K20/'2013_totals_newvars'!$L20</f>
        <v>7.3966343766748738E-2</v>
      </c>
      <c r="DZ20">
        <f>'1998_totals_newvars'!F20/'1998_totals_newvars'!$L20</f>
        <v>0</v>
      </c>
      <c r="EA20">
        <f>'1999_totals_newvars'!F20/'1999_totals_newvars'!$L20</f>
        <v>0</v>
      </c>
      <c r="EB20">
        <f>'2000_totals_newvars'!F20/'2000_totals_newvars'!$L20</f>
        <v>0</v>
      </c>
      <c r="EC20">
        <f>'2001_totals_newvars'!F20/'2001_totals_newvars'!$L20</f>
        <v>0</v>
      </c>
      <c r="ED20">
        <f>'2002_totals_newvars'!F20/'2002_totals_newvars'!$L20</f>
        <v>0</v>
      </c>
      <c r="EE20">
        <f>'2003_totals_newvars'!F20/'2003_totals_newvars'!$L20</f>
        <v>0</v>
      </c>
      <c r="EF20">
        <f>'2004_totals_newvars'!F20/'2004_totals_newvars'!$L20</f>
        <v>0</v>
      </c>
      <c r="EG20">
        <f>'2005_totals_newvars'!F20/'2005_totals_newvars'!$L20</f>
        <v>0</v>
      </c>
      <c r="EH20">
        <f>'2006_totals_newvars'!F20/'2006_totals_newvars'!$L20</f>
        <v>0</v>
      </c>
      <c r="EI20">
        <f>'2007_totals_newvars'!F20/'2007_totals_newvars'!$L20</f>
        <v>0</v>
      </c>
      <c r="EJ20">
        <f>'2008_totals_newvars'!F20/'2008_totals_newvars'!$L20</f>
        <v>0</v>
      </c>
      <c r="EK20">
        <f>'2009_totals_newvars'!F20/'2009_totals_newvars'!$L20</f>
        <v>0</v>
      </c>
      <c r="EL20">
        <f>'2010_totals_newvars'!F20/'2010_totals_newvars'!$L20</f>
        <v>8.5833400760852815E-2</v>
      </c>
      <c r="EM20">
        <f>'2011_totals_newvars'!F20/'2011_totals_newvars'!$L20</f>
        <v>8.2917370464875674E-5</v>
      </c>
      <c r="EN20">
        <f>'2012_totals_newvars'!F20/'2012_totals_newvars'!$L20</f>
        <v>7.6139005668691861E-2</v>
      </c>
      <c r="EO20">
        <f>'2013_totals_newvars'!F20/'2013_totals_newvars'!$L20</f>
        <v>7.8953451981608719E-2</v>
      </c>
      <c r="EP20">
        <f>'1998_totals_newvars'!D20/'1998_totals_newvars'!$L20</f>
        <v>0.11355254967552275</v>
      </c>
      <c r="EQ20">
        <f>'1999_totals_newvars'!D20/'1999_totals_newvars'!$L20</f>
        <v>7.6440733729589025E-2</v>
      </c>
      <c r="ER20">
        <f>'2000_totals_newvars'!D20/'2000_totals_newvars'!$L20</f>
        <v>9.9455408221239064E-2</v>
      </c>
      <c r="ES20">
        <f>'2001_totals_newvars'!D20/'2001_totals_newvars'!$L20</f>
        <v>7.8707799171012977E-2</v>
      </c>
      <c r="ET20">
        <f>'2002_totals_newvars'!D20/'2002_totals_newvars'!$L20</f>
        <v>8.4343689546681352E-2</v>
      </c>
      <c r="EU20">
        <f>'2003_totals_newvars'!D20/'2003_totals_newvars'!$L20</f>
        <v>0.15053389385466592</v>
      </c>
      <c r="EV20">
        <f>'2004_totals_newvars'!D20/'2004_totals_newvars'!$L20</f>
        <v>0.10795246364030631</v>
      </c>
      <c r="EW20">
        <f>'2005_totals_newvars'!D20/'2005_totals_newvars'!$L20</f>
        <v>9.2238885187770001E-2</v>
      </c>
      <c r="EX20">
        <f>'2006_totals_newvars'!D20/'2006_totals_newvars'!$L20</f>
        <v>5.7801274525435965E-2</v>
      </c>
      <c r="EY20">
        <f>'2007_totals_newvars'!D20/'2007_totals_newvars'!$L20</f>
        <v>5.7962798069319407E-2</v>
      </c>
      <c r="EZ20">
        <f>'2008_totals_newvars'!D20/'2008_totals_newvars'!$L20</f>
        <v>6.4266123005638207E-2</v>
      </c>
      <c r="FA20">
        <f>'2009_totals_newvars'!D20/'2009_totals_newvars'!$L20</f>
        <v>6.2461709617834482E-2</v>
      </c>
      <c r="FB20">
        <f>'2010_totals_newvars'!D20/'2010_totals_newvars'!$L20</f>
        <v>5.879138105058436E-2</v>
      </c>
      <c r="FC20">
        <f>'2011_totals_newvars'!D20/'2011_totals_newvars'!$L20</f>
        <v>4.659024866506177E-2</v>
      </c>
      <c r="FD20">
        <f>'2012_totals_newvars'!D20/'2012_totals_newvars'!$L20</f>
        <v>4.3874764594905191E-2</v>
      </c>
      <c r="FE20">
        <f>'2013_totals_newvars'!D20/'2013_totals_newvars'!$L20</f>
        <v>3.5342178194422202E-2</v>
      </c>
    </row>
    <row r="21" spans="1:161" x14ac:dyDescent="0.2">
      <c r="A21" t="str">
        <f>'1997_totals_newvars'!A21</f>
        <v>MAINE</v>
      </c>
      <c r="B21">
        <f>'1998_totals_newvars'!J21/'1998_totals_newvars'!$L21</f>
        <v>0.10482434797447308</v>
      </c>
      <c r="C21">
        <f>'1999_totals_newvars'!J21/'1999_totals_newvars'!$L21</f>
        <v>0.10314231022756275</v>
      </c>
      <c r="D21">
        <f>'2000_totals_newvars'!J21/'2000_totals_newvars'!$L21</f>
        <v>4.7595012981957292E-2</v>
      </c>
      <c r="E21">
        <f>'2001_totals_newvars'!J21/'2001_totals_newvars'!$L21</f>
        <v>6.4315054844780395E-2</v>
      </c>
      <c r="F21">
        <f>'2002_totals_newvars'!J21/'2002_totals_newvars'!$L21</f>
        <v>7.9888085387188071E-2</v>
      </c>
      <c r="G21">
        <f>'2003_totals_newvars'!J21/'2003_totals_newvars'!$L21</f>
        <v>7.8217756141231568E-2</v>
      </c>
      <c r="H21">
        <f>'2004_totals_newvars'!J21/'2004_totals_newvars'!$L21</f>
        <v>1.2088964079830438E-2</v>
      </c>
      <c r="I21">
        <f>'2005_totals_newvars'!J21/'2005_totals_newvars'!$L21</f>
        <v>4.204599935069455E-2</v>
      </c>
      <c r="J21">
        <f>'2006_totals_newvars'!J21/'2006_totals_newvars'!$L21</f>
        <v>5.6779103868075172E-2</v>
      </c>
      <c r="K21">
        <f>'2007_totals_newvars'!J21/'2007_totals_newvars'!$L21</f>
        <v>6.6911023144253873E-2</v>
      </c>
      <c r="L21">
        <f>'2008_totals_newvars'!J21/'2008_totals_newvars'!$L21</f>
        <v>1.7622014406461294E-2</v>
      </c>
      <c r="M21">
        <f>'2009_totals_newvars'!J21/'2009_totals_newvars'!$L21</f>
        <v>2.9061034191662935E-2</v>
      </c>
      <c r="N21">
        <f>'2010_totals_newvars'!J21/'2010_totals_newvars'!$L21</f>
        <v>3.9303072187812073E-2</v>
      </c>
      <c r="O21">
        <f>'2011_totals_newvars'!J21/'2011_totals_newvars'!$L21</f>
        <v>2.952601644632389E-2</v>
      </c>
      <c r="P21">
        <f>'2012_totals_newvars'!J21/'2012_totals_newvars'!$L21</f>
        <v>3.1985668107761475E-2</v>
      </c>
      <c r="Q21">
        <f>'2013_totals_newvars'!J21/'2013_totals_newvars'!$L21</f>
        <v>2.8461041446871421E-2</v>
      </c>
      <c r="R21">
        <f>'1998_totals_newvars'!B21/'1998_totals_newvars'!$L21</f>
        <v>0.6719186990651097</v>
      </c>
      <c r="S21">
        <f>'1999_totals_newvars'!B21/'1999_totals_newvars'!$L21</f>
        <v>0.61867596162563099</v>
      </c>
      <c r="T21">
        <f>'2000_totals_newvars'!B21/'2000_totals_newvars'!$L21</f>
        <v>0.61635565261732639</v>
      </c>
      <c r="U21">
        <f>'2001_totals_newvars'!B21/'2001_totals_newvars'!$L21</f>
        <v>0.63425173697201198</v>
      </c>
      <c r="V21">
        <f>'2002_totals_newvars'!B21/'2002_totals_newvars'!$L21</f>
        <v>0.58658662603633727</v>
      </c>
      <c r="W21">
        <f>'2003_totals_newvars'!B21/'2003_totals_newvars'!$L21</f>
        <v>0.56019036268292322</v>
      </c>
      <c r="X21">
        <f>'2004_totals_newvars'!B21/'2004_totals_newvars'!$L21</f>
        <v>0.56314582224822218</v>
      </c>
      <c r="Y21">
        <f>'2005_totals_newvars'!B21/'2005_totals_newvars'!$L21</f>
        <v>0.63969138768484946</v>
      </c>
      <c r="Z21">
        <f>'2006_totals_newvars'!B21/'2006_totals_newvars'!$L21</f>
        <v>0.51586108530791042</v>
      </c>
      <c r="AA21">
        <f>'2007_totals_newvars'!B21/'2007_totals_newvars'!$L21</f>
        <v>0.4995938712957872</v>
      </c>
      <c r="AB21">
        <f>'2008_totals_newvars'!B21/'2008_totals_newvars'!$L21</f>
        <v>0.54082558862382135</v>
      </c>
      <c r="AC21">
        <f>'2009_totals_newvars'!B21/'2009_totals_newvars'!$L21</f>
        <v>0.55453857572791976</v>
      </c>
      <c r="AD21">
        <f>'2010_totals_newvars'!B21/'2010_totals_newvars'!$L21</f>
        <v>0.54377989579346453</v>
      </c>
      <c r="AE21">
        <f>'2011_totals_newvars'!B21/'2011_totals_newvars'!$L21</f>
        <v>0.62314782271520663</v>
      </c>
      <c r="AF21">
        <f>'2012_totals_newvars'!B21/'2012_totals_newvars'!$L21</f>
        <v>0.60550951652055207</v>
      </c>
      <c r="AG21">
        <f>'2013_totals_newvars'!B21/'2013_totals_newvars'!$L21</f>
        <v>0.51933405977688551</v>
      </c>
      <c r="AH21">
        <f>'1998_totals_newvars'!C21/'1998_totals_newvars'!$L21</f>
        <v>8.2051368249524803E-2</v>
      </c>
      <c r="AI21">
        <f>'1999_totals_newvars'!C21/'1999_totals_newvars'!$L21</f>
        <v>0.1373454663530719</v>
      </c>
      <c r="AJ21">
        <f>'2000_totals_newvars'!C21/'2000_totals_newvars'!$L21</f>
        <v>0.14603243729295659</v>
      </c>
      <c r="AK21">
        <f>'2001_totals_newvars'!C21/'2001_totals_newvars'!$L21</f>
        <v>0.12355340865995576</v>
      </c>
      <c r="AL21">
        <f>'2002_totals_newvars'!C21/'2002_totals_newvars'!$L21</f>
        <v>0.16447860717256657</v>
      </c>
      <c r="AM21">
        <f>'2003_totals_newvars'!C21/'2003_totals_newvars'!$L21</f>
        <v>0.19258393628176756</v>
      </c>
      <c r="AN21">
        <f>'2004_totals_newvars'!C21/'2004_totals_newvars'!$L21</f>
        <v>0.23213638875741907</v>
      </c>
      <c r="AO21">
        <f>'2005_totals_newvars'!C21/'2005_totals_newvars'!$L21</f>
        <v>0.16084600016081627</v>
      </c>
      <c r="AP21">
        <f>'2006_totals_newvars'!C21/'2006_totals_newvars'!$L21</f>
        <v>0.22924861960926729</v>
      </c>
      <c r="AQ21">
        <f>'2007_totals_newvars'!C21/'2007_totals_newvars'!$L21</f>
        <v>0.21566958066547681</v>
      </c>
      <c r="AR21">
        <f>'2008_totals_newvars'!C21/'2008_totals_newvars'!$L21</f>
        <v>8.6674851104900322E-2</v>
      </c>
      <c r="AS21">
        <f>'2009_totals_newvars'!C21/'2009_totals_newvars'!$L21</f>
        <v>0.13390146270942052</v>
      </c>
      <c r="AT21">
        <f>'2010_totals_newvars'!C21/'2010_totals_newvars'!$L21</f>
        <v>0.11952583742954144</v>
      </c>
      <c r="AU21">
        <f>'2011_totals_newvars'!C21/'2011_totals_newvars'!$L21</f>
        <v>9.6993149612354113E-2</v>
      </c>
      <c r="AV21">
        <f>'2012_totals_newvars'!C21/'2012_totals_newvars'!$L21</f>
        <v>9.3656930368671051E-2</v>
      </c>
      <c r="AW21">
        <f>'2013_totals_newvars'!C21/'2013_totals_newvars'!$L21</f>
        <v>0.10309566354310115</v>
      </c>
      <c r="AX21">
        <f>'1998_totals_newvars'!I21/'1998_totals_newvars'!$L21</f>
        <v>5.6467203680554176E-2</v>
      </c>
      <c r="AY21">
        <f>'1999_totals_newvars'!I21/'1999_totals_newvars'!$L21</f>
        <v>3.8601971082835147E-2</v>
      </c>
      <c r="AZ21">
        <f>'2000_totals_newvars'!I21/'2000_totals_newvars'!$L21</f>
        <v>0</v>
      </c>
      <c r="BA21">
        <f>'2001_totals_newvars'!I21/'2001_totals_newvars'!$L21</f>
        <v>0</v>
      </c>
      <c r="BB21">
        <f>'2002_totals_newvars'!I21/'2002_totals_newvars'!$L21</f>
        <v>1.7941734601473573E-2</v>
      </c>
      <c r="BC21">
        <f>'2003_totals_newvars'!I21/'2003_totals_newvars'!$L21</f>
        <v>-1.7119297374950472E-2</v>
      </c>
      <c r="BD21">
        <f>'2004_totals_newvars'!I21/'2004_totals_newvars'!$L21</f>
        <v>0</v>
      </c>
      <c r="BE21">
        <f>'2005_totals_newvars'!I21/'2005_totals_newvars'!$L21</f>
        <v>0</v>
      </c>
      <c r="BF21">
        <f>'2006_totals_newvars'!I21/'2006_totals_newvars'!$L21</f>
        <v>0</v>
      </c>
      <c r="BG21">
        <f>'2007_totals_newvars'!I21/'2007_totals_newvars'!$L21</f>
        <v>0</v>
      </c>
      <c r="BH21">
        <f>'2008_totals_newvars'!I21/'2008_totals_newvars'!$L21</f>
        <v>0</v>
      </c>
      <c r="BI21">
        <f>'2009_totals_newvars'!I21/'2009_totals_newvars'!$L21</f>
        <v>0</v>
      </c>
      <c r="BJ21">
        <f>'2010_totals_newvars'!I21/'2010_totals_newvars'!$L21</f>
        <v>0</v>
      </c>
      <c r="BK21">
        <f>'2011_totals_newvars'!I21/'2011_totals_newvars'!$L21</f>
        <v>0</v>
      </c>
      <c r="BL21">
        <f>'2012_totals_newvars'!I21/'2012_totals_newvars'!$L21</f>
        <v>0</v>
      </c>
      <c r="BM21">
        <f>'2013_totals_newvars'!I21/'2013_totals_newvars'!$L21</f>
        <v>0</v>
      </c>
      <c r="BN21">
        <f>'1998_totals_newvars'!H21/'1998_totals_newvars'!$L21</f>
        <v>0</v>
      </c>
      <c r="BO21">
        <f>'1999_totals_newvars'!H21/'1999_totals_newvars'!$L21</f>
        <v>0</v>
      </c>
      <c r="BP21">
        <f>'2000_totals_newvars'!H21/'2000_totals_newvars'!$L21</f>
        <v>1.1587057421941608E-4</v>
      </c>
      <c r="BQ21">
        <f>'2001_totals_newvars'!H21/'2001_totals_newvars'!$L21</f>
        <v>0</v>
      </c>
      <c r="BR21">
        <f>'2002_totals_newvars'!H21/'2002_totals_newvars'!$L21</f>
        <v>0</v>
      </c>
      <c r="BS21">
        <f>'2003_totals_newvars'!H21/'2003_totals_newvars'!$L21</f>
        <v>0</v>
      </c>
      <c r="BT21">
        <f>'2004_totals_newvars'!H21/'2004_totals_newvars'!$L21</f>
        <v>-1.0058911547427617E-4</v>
      </c>
      <c r="BU21">
        <f>'2005_totals_newvars'!H21/'2005_totals_newvars'!$L21</f>
        <v>0</v>
      </c>
      <c r="BV21">
        <f>'2006_totals_newvars'!H21/'2006_totals_newvars'!$L21</f>
        <v>0</v>
      </c>
      <c r="BW21">
        <f>'2007_totals_newvars'!H21/'2007_totals_newvars'!$L21</f>
        <v>0</v>
      </c>
      <c r="BX21">
        <f>'2008_totals_newvars'!H21/'2008_totals_newvars'!$L21</f>
        <v>0</v>
      </c>
      <c r="BY21">
        <f>'2009_totals_newvars'!H21/'2009_totals_newvars'!$L21</f>
        <v>0</v>
      </c>
      <c r="BZ21">
        <f>'2010_totals_newvars'!H21/'2010_totals_newvars'!$L21</f>
        <v>0</v>
      </c>
      <c r="CA21">
        <f>'2011_totals_newvars'!H21/'2011_totals_newvars'!$L21</f>
        <v>0</v>
      </c>
      <c r="CB21">
        <f>'2012_totals_newvars'!H21/'2012_totals_newvars'!$L21</f>
        <v>0</v>
      </c>
      <c r="CC21">
        <f>'2013_totals_newvars'!H21/'2013_totals_newvars'!$L21</f>
        <v>0</v>
      </c>
      <c r="CD21">
        <f>'1998_totals_newvars'!E21/'1998_totals_newvars'!$L21</f>
        <v>0</v>
      </c>
      <c r="CE21">
        <f>'1999_totals_newvars'!E21/'1999_totals_newvars'!$L21</f>
        <v>0</v>
      </c>
      <c r="CF21">
        <f>'2000_totals_newvars'!E21/'2000_totals_newvars'!$L21</f>
        <v>0</v>
      </c>
      <c r="CG21">
        <f>'2001_totals_newvars'!E21/'2001_totals_newvars'!$L21</f>
        <v>0</v>
      </c>
      <c r="CH21">
        <f>'2002_totals_newvars'!E21/'2002_totals_newvars'!$L21</f>
        <v>0</v>
      </c>
      <c r="CI21">
        <f>'2003_totals_newvars'!E21/'2003_totals_newvars'!$L21</f>
        <v>0</v>
      </c>
      <c r="CJ21">
        <f>'2004_totals_newvars'!E21/'2004_totals_newvars'!$L21</f>
        <v>0</v>
      </c>
      <c r="CK21">
        <f>'2005_totals_newvars'!E21/'2005_totals_newvars'!$L21</f>
        <v>0</v>
      </c>
      <c r="CL21">
        <f>'2006_totals_newvars'!E21/'2006_totals_newvars'!$L21</f>
        <v>0</v>
      </c>
      <c r="CM21">
        <f>'2007_totals_newvars'!E21/'2007_totals_newvars'!$L21</f>
        <v>0</v>
      </c>
      <c r="CN21">
        <f>'2008_totals_newvars'!E21/'2008_totals_newvars'!$L21</f>
        <v>7.6519384554055523E-3</v>
      </c>
      <c r="CO21">
        <f>'2009_totals_newvars'!E21/'2009_totals_newvars'!$L21</f>
        <v>8.5108907308312706E-3</v>
      </c>
      <c r="CP21">
        <f>'2010_totals_newvars'!E21/'2010_totals_newvars'!$L21</f>
        <v>8.2595284028877478E-3</v>
      </c>
      <c r="CQ21">
        <f>'2011_totals_newvars'!E21/'2011_totals_newvars'!$L21</f>
        <v>8.804117310255535E-3</v>
      </c>
      <c r="CR21">
        <f>'2012_totals_newvars'!E21/'2012_totals_newvars'!$L21</f>
        <v>8.7396653695268472E-3</v>
      </c>
      <c r="CS21">
        <f>'2013_totals_newvars'!E21/'2013_totals_newvars'!$L21</f>
        <v>9.2604562393226852E-3</v>
      </c>
      <c r="CT21">
        <f>'1998_totals_newvars'!G21/'1998_totals_newvars'!$L21</f>
        <v>0</v>
      </c>
      <c r="CU21">
        <f>'1999_totals_newvars'!G21/'1999_totals_newvars'!$L21</f>
        <v>0</v>
      </c>
      <c r="CV21">
        <f>'2000_totals_newvars'!G21/'2000_totals_newvars'!$L21</f>
        <v>7.9159572870942333E-3</v>
      </c>
      <c r="CW21">
        <f>'2001_totals_newvars'!G21/'2001_totals_newvars'!$L21</f>
        <v>1.0020779255904428E-2</v>
      </c>
      <c r="CX21">
        <f>'2002_totals_newvars'!G21/'2002_totals_newvars'!$L21</f>
        <v>9.5351289845319615E-3</v>
      </c>
      <c r="CY21">
        <f>'2003_totals_newvars'!G21/'2003_totals_newvars'!$L21</f>
        <v>8.7838877539644609E-3</v>
      </c>
      <c r="CZ21">
        <f>'2004_totals_newvars'!G21/'2004_totals_newvars'!$L21</f>
        <v>1.0216222135337816E-2</v>
      </c>
      <c r="DA21">
        <f>'2005_totals_newvars'!G21/'2005_totals_newvars'!$L21</f>
        <v>1.6273199194468971E-2</v>
      </c>
      <c r="DB21">
        <f>'2006_totals_newvars'!G21/'2006_totals_newvars'!$L21</f>
        <v>2.9070777254451185E-2</v>
      </c>
      <c r="DC21">
        <f>'2007_totals_newvars'!G21/'2007_totals_newvars'!$L21</f>
        <v>9.7569863864661321E-3</v>
      </c>
      <c r="DD21">
        <f>'2008_totals_newvars'!G21/'2008_totals_newvars'!$L21</f>
        <v>1.5260826600321526E-3</v>
      </c>
      <c r="DE21">
        <f>'2009_totals_newvars'!G21/'2009_totals_newvars'!$L21</f>
        <v>2.1975351551006901E-3</v>
      </c>
      <c r="DF21">
        <f>'2010_totals_newvars'!G21/'2010_totals_newvars'!$L21</f>
        <v>6.8867146410512906E-2</v>
      </c>
      <c r="DG21">
        <f>'2011_totals_newvars'!G21/'2011_totals_newvars'!$L21</f>
        <v>8.4519628059824652E-3</v>
      </c>
      <c r="DH21">
        <f>'2012_totals_newvars'!G21/'2012_totals_newvars'!$L21</f>
        <v>6.919926398259545E-3</v>
      </c>
      <c r="DI21">
        <f>'2013_totals_newvars'!G21/'2013_totals_newvars'!$L21</f>
        <v>5.252435381891225E-3</v>
      </c>
      <c r="DJ21">
        <f>'1998_totals_newvars'!K21/'1998_totals_newvars'!$L21</f>
        <v>2.103185352454788E-2</v>
      </c>
      <c r="DK21">
        <f>'1999_totals_newvars'!K21/'1999_totals_newvars'!$L21</f>
        <v>2.0809907793546037E-2</v>
      </c>
      <c r="DL21">
        <f>'2000_totals_newvars'!K21/'2000_totals_newvars'!$L21</f>
        <v>2.5608861475395168E-2</v>
      </c>
      <c r="DM21">
        <f>'2001_totals_newvars'!K21/'2001_totals_newvars'!$L21</f>
        <v>3.0394479285194419E-2</v>
      </c>
      <c r="DN21">
        <f>'2002_totals_newvars'!K21/'2002_totals_newvars'!$L21</f>
        <v>2.106198576108665E-2</v>
      </c>
      <c r="DO21">
        <f>'2003_totals_newvars'!K21/'2003_totals_newvars'!$L21</f>
        <v>6.3204184645117706E-2</v>
      </c>
      <c r="DP21">
        <f>'2004_totals_newvars'!K21/'2004_totals_newvars'!$L21</f>
        <v>0.12261609602229467</v>
      </c>
      <c r="DQ21">
        <f>'2005_totals_newvars'!K21/'2005_totals_newvars'!$L21</f>
        <v>3.4885639061141414E-2</v>
      </c>
      <c r="DR21">
        <f>'2006_totals_newvars'!K21/'2006_totals_newvars'!$L21</f>
        <v>2.5805945432246222E-2</v>
      </c>
      <c r="DS21">
        <f>'2007_totals_newvars'!K21/'2007_totals_newvars'!$L21</f>
        <v>2.2793487956386971E-2</v>
      </c>
      <c r="DT21">
        <f>'2008_totals_newvars'!K21/'2008_totals_newvars'!$L21</f>
        <v>3.0517724127924785E-2</v>
      </c>
      <c r="DU21">
        <f>'2009_totals_newvars'!K21/'2009_totals_newvars'!$L21</f>
        <v>1.8894893623098895E-2</v>
      </c>
      <c r="DV21">
        <f>'2010_totals_newvars'!K21/'2010_totals_newvars'!$L21</f>
        <v>1.4015768278084175E-2</v>
      </c>
      <c r="DW21">
        <f>'2011_totals_newvars'!K21/'2011_totals_newvars'!$L21</f>
        <v>0</v>
      </c>
      <c r="DX21">
        <f>'2012_totals_newvars'!K21/'2012_totals_newvars'!$L21</f>
        <v>0</v>
      </c>
      <c r="DY21">
        <f>'2013_totals_newvars'!K21/'2013_totals_newvars'!$L21</f>
        <v>8.1430317445992412E-2</v>
      </c>
      <c r="DZ21">
        <f>'1998_totals_newvars'!F21/'1998_totals_newvars'!$L21</f>
        <v>0</v>
      </c>
      <c r="EA21">
        <f>'1999_totals_newvars'!F21/'1999_totals_newvars'!$L21</f>
        <v>0</v>
      </c>
      <c r="EB21">
        <f>'2000_totals_newvars'!F21/'2000_totals_newvars'!$L21</f>
        <v>0</v>
      </c>
      <c r="EC21">
        <f>'2001_totals_newvars'!F21/'2001_totals_newvars'!$L21</f>
        <v>0</v>
      </c>
      <c r="ED21">
        <f>'2002_totals_newvars'!F21/'2002_totals_newvars'!$L21</f>
        <v>0</v>
      </c>
      <c r="EE21">
        <f>'2003_totals_newvars'!F21/'2003_totals_newvars'!$L21</f>
        <v>0</v>
      </c>
      <c r="EF21">
        <f>'2004_totals_newvars'!F21/'2004_totals_newvars'!$L21</f>
        <v>0</v>
      </c>
      <c r="EG21">
        <f>'2005_totals_newvars'!F21/'2005_totals_newvars'!$L21</f>
        <v>0</v>
      </c>
      <c r="EH21">
        <f>'2006_totals_newvars'!F21/'2006_totals_newvars'!$L21</f>
        <v>0</v>
      </c>
      <c r="EI21">
        <f>'2007_totals_newvars'!F21/'2007_totals_newvars'!$L21</f>
        <v>0</v>
      </c>
      <c r="EJ21">
        <f>'2008_totals_newvars'!F21/'2008_totals_newvars'!$L21</f>
        <v>0</v>
      </c>
      <c r="EK21">
        <f>'2009_totals_newvars'!F21/'2009_totals_newvars'!$L21</f>
        <v>0</v>
      </c>
      <c r="EL21">
        <f>'2010_totals_newvars'!F21/'2010_totals_newvars'!$L21</f>
        <v>3.235282437601527E-2</v>
      </c>
      <c r="EM21">
        <f>'2011_totals_newvars'!F21/'2011_totals_newvars'!$L21</f>
        <v>3.5893795122690218E-2</v>
      </c>
      <c r="EN21">
        <f>'2012_totals_newvars'!F21/'2012_totals_newvars'!$L21</f>
        <v>4.0092118785368322E-2</v>
      </c>
      <c r="EO21">
        <f>'2013_totals_newvars'!F21/'2013_totals_newvars'!$L21</f>
        <v>1.4764059385582524E-2</v>
      </c>
      <c r="EP21">
        <f>'1998_totals_newvars'!D21/'1998_totals_newvars'!$L21</f>
        <v>6.3706527505790339E-2</v>
      </c>
      <c r="EQ21">
        <f>'1999_totals_newvars'!D21/'1999_totals_newvars'!$L21</f>
        <v>8.1424382917353127E-2</v>
      </c>
      <c r="ER21">
        <f>'2000_totals_newvars'!D21/'2000_totals_newvars'!$L21</f>
        <v>0.15637620777105091</v>
      </c>
      <c r="ES21">
        <f>'2001_totals_newvars'!D21/'2001_totals_newvars'!$L21</f>
        <v>0.13746454098215299</v>
      </c>
      <c r="ET21">
        <f>'2002_totals_newvars'!D21/'2002_totals_newvars'!$L21</f>
        <v>0.12050783205681589</v>
      </c>
      <c r="EU21">
        <f>'2003_totals_newvars'!D21/'2003_totals_newvars'!$L21</f>
        <v>0.11413916986994591</v>
      </c>
      <c r="EV21">
        <f>'2004_totals_newvars'!D21/'2004_totals_newvars'!$L21</f>
        <v>5.9897095872370069E-2</v>
      </c>
      <c r="EW21">
        <f>'2005_totals_newvars'!D21/'2005_totals_newvars'!$L21</f>
        <v>0.10625777454802936</v>
      </c>
      <c r="EX21">
        <f>'2006_totals_newvars'!D21/'2006_totals_newvars'!$L21</f>
        <v>0.14323446852804969</v>
      </c>
      <c r="EY21">
        <f>'2007_totals_newvars'!D21/'2007_totals_newvars'!$L21</f>
        <v>0.18527505055162902</v>
      </c>
      <c r="EZ21">
        <f>'2008_totals_newvars'!D21/'2008_totals_newvars'!$L21</f>
        <v>0.31518180062145451</v>
      </c>
      <c r="FA21">
        <f>'2009_totals_newvars'!D21/'2009_totals_newvars'!$L21</f>
        <v>0.25289560786196597</v>
      </c>
      <c r="FB21">
        <f>'2010_totals_newvars'!D21/'2010_totals_newvars'!$L21</f>
        <v>0.17389592712168184</v>
      </c>
      <c r="FC21">
        <f>'2011_totals_newvars'!D21/'2011_totals_newvars'!$L21</f>
        <v>0.19718313598718715</v>
      </c>
      <c r="FD21">
        <f>'2012_totals_newvars'!D21/'2012_totals_newvars'!$L21</f>
        <v>0.21309617444986065</v>
      </c>
      <c r="FE21">
        <f>'2013_totals_newvars'!D21/'2013_totals_newvars'!$L21</f>
        <v>0.23840196678035303</v>
      </c>
    </row>
    <row r="22" spans="1:161" x14ac:dyDescent="0.2">
      <c r="A22" t="str">
        <f>'1997_totals_newvars'!A22</f>
        <v>MARYLAND</v>
      </c>
      <c r="B22">
        <f>'1998_totals_newvars'!J22/'1998_totals_newvars'!$L22</f>
        <v>0.14379030680441016</v>
      </c>
      <c r="C22">
        <f>'1999_totals_newvars'!J22/'1999_totals_newvars'!$L22</f>
        <v>0.1267298646729749</v>
      </c>
      <c r="D22">
        <f>'2000_totals_newvars'!J22/'2000_totals_newvars'!$L22</f>
        <v>6.8712488316922074E-2</v>
      </c>
      <c r="E22">
        <f>'2001_totals_newvars'!J22/'2001_totals_newvars'!$L22</f>
        <v>0.10394029428157786</v>
      </c>
      <c r="F22">
        <f>'2002_totals_newvars'!J22/'2002_totals_newvars'!$L22</f>
        <v>0.10528626251399643</v>
      </c>
      <c r="G22">
        <f>'2003_totals_newvars'!J22/'2003_totals_newvars'!$L22</f>
        <v>8.8831458969499885E-2</v>
      </c>
      <c r="H22">
        <f>'2004_totals_newvars'!J22/'2004_totals_newvars'!$L22</f>
        <v>9.7968868122147751E-2</v>
      </c>
      <c r="I22">
        <f>'2005_totals_newvars'!J22/'2005_totals_newvars'!$L22</f>
        <v>9.6693965183471314E-2</v>
      </c>
      <c r="J22">
        <f>'2006_totals_newvars'!J22/'2006_totals_newvars'!$L22</f>
        <v>0.10092645757377559</v>
      </c>
      <c r="K22">
        <f>'2007_totals_newvars'!J22/'2007_totals_newvars'!$L22</f>
        <v>0.10473678791702565</v>
      </c>
      <c r="L22">
        <f>'2008_totals_newvars'!J22/'2008_totals_newvars'!$L22</f>
        <v>0.10400933544430967</v>
      </c>
      <c r="M22">
        <f>'2009_totals_newvars'!J22/'2009_totals_newvars'!$L22</f>
        <v>0.1018416687959135</v>
      </c>
      <c r="N22">
        <f>'2010_totals_newvars'!J22/'2010_totals_newvars'!$L22</f>
        <v>0.11343981421141838</v>
      </c>
      <c r="O22">
        <f>'2011_totals_newvars'!J22/'2011_totals_newvars'!$L22</f>
        <v>0.14862103547446479</v>
      </c>
      <c r="P22">
        <f>'2012_totals_newvars'!J22/'2012_totals_newvars'!$L22</f>
        <v>7.3868264443351997E-2</v>
      </c>
      <c r="Q22">
        <f>'2013_totals_newvars'!J22/'2013_totals_newvars'!$L22</f>
        <v>0.1047413375215473</v>
      </c>
      <c r="R22">
        <f>'1998_totals_newvars'!B22/'1998_totals_newvars'!$L22</f>
        <v>0.54991046815868827</v>
      </c>
      <c r="S22">
        <f>'1999_totals_newvars'!B22/'1999_totals_newvars'!$L22</f>
        <v>0.44683822798346384</v>
      </c>
      <c r="T22">
        <f>'2000_totals_newvars'!B22/'2000_totals_newvars'!$L22</f>
        <v>0.4843191158224186</v>
      </c>
      <c r="U22">
        <f>'2001_totals_newvars'!B22/'2001_totals_newvars'!$L22</f>
        <v>0.53589775057566302</v>
      </c>
      <c r="V22">
        <f>'2002_totals_newvars'!B22/'2002_totals_newvars'!$L22</f>
        <v>0.5307226091172067</v>
      </c>
      <c r="W22">
        <f>'2003_totals_newvars'!B22/'2003_totals_newvars'!$L22</f>
        <v>7.3308714710076009E-2</v>
      </c>
      <c r="X22">
        <f>'2004_totals_newvars'!B22/'2004_totals_newvars'!$L22</f>
        <v>0.28032081867642611</v>
      </c>
      <c r="Y22">
        <f>'2005_totals_newvars'!B22/'2005_totals_newvars'!$L22</f>
        <v>0.33425210766591296</v>
      </c>
      <c r="Z22">
        <f>'2006_totals_newvars'!B22/'2006_totals_newvars'!$L22</f>
        <v>0.27253696248671411</v>
      </c>
      <c r="AA22">
        <f>'2007_totals_newvars'!B22/'2007_totals_newvars'!$L22</f>
        <v>0.22496020554143342</v>
      </c>
      <c r="AB22">
        <f>'2008_totals_newvars'!B22/'2008_totals_newvars'!$L22</f>
        <v>0.25786047484721347</v>
      </c>
      <c r="AC22">
        <f>'2009_totals_newvars'!B22/'2009_totals_newvars'!$L22</f>
        <v>0.19662671257958636</v>
      </c>
      <c r="AD22">
        <f>'2010_totals_newvars'!B22/'2010_totals_newvars'!$L22</f>
        <v>0.20937811370627904</v>
      </c>
      <c r="AE22">
        <f>'2011_totals_newvars'!B22/'2011_totals_newvars'!$L22</f>
        <v>0.1813777161457652</v>
      </c>
      <c r="AF22">
        <f>'2012_totals_newvars'!B22/'2012_totals_newvars'!$L22</f>
        <v>0.24871328519746666</v>
      </c>
      <c r="AG22">
        <f>'2013_totals_newvars'!B22/'2013_totals_newvars'!$L22</f>
        <v>0.23825761405273307</v>
      </c>
      <c r="AH22">
        <f>'1998_totals_newvars'!C22/'1998_totals_newvars'!$L22</f>
        <v>9.0027170815626861E-2</v>
      </c>
      <c r="AI22">
        <f>'1999_totals_newvars'!C22/'1999_totals_newvars'!$L22</f>
        <v>0.25692717081059785</v>
      </c>
      <c r="AJ22">
        <f>'2000_totals_newvars'!C22/'2000_totals_newvars'!$L22</f>
        <v>0.24230792962059136</v>
      </c>
      <c r="AK22">
        <f>'2001_totals_newvars'!C22/'2001_totals_newvars'!$L22</f>
        <v>-1.4500884409797956E-2</v>
      </c>
      <c r="AL22">
        <f>'2002_totals_newvars'!C22/'2002_totals_newvars'!$L22</f>
        <v>-2.7132012361867051E-2</v>
      </c>
      <c r="AM22">
        <f>'2003_totals_newvars'!C22/'2003_totals_newvars'!$L22</f>
        <v>0.1686872802900527</v>
      </c>
      <c r="AN22">
        <f>'2004_totals_newvars'!C22/'2004_totals_newvars'!$L22</f>
        <v>0.1102954738309873</v>
      </c>
      <c r="AO22">
        <f>'2005_totals_newvars'!C22/'2005_totals_newvars'!$L22</f>
        <v>8.0200168768497324E-2</v>
      </c>
      <c r="AP22">
        <f>'2006_totals_newvars'!C22/'2006_totals_newvars'!$L22</f>
        <v>0.10772345568406377</v>
      </c>
      <c r="AQ22">
        <f>'2007_totals_newvars'!C22/'2007_totals_newvars'!$L22</f>
        <v>8.4623903964519825E-2</v>
      </c>
      <c r="AR22">
        <f>'2008_totals_newvars'!C22/'2008_totals_newvars'!$L22</f>
        <v>8.1634720586926113E-2</v>
      </c>
      <c r="AS22">
        <f>'2009_totals_newvars'!C22/'2009_totals_newvars'!$L22</f>
        <v>5.7824265396631019E-2</v>
      </c>
      <c r="AT22">
        <f>'2010_totals_newvars'!C22/'2010_totals_newvars'!$L22</f>
        <v>5.23173420693272E-2</v>
      </c>
      <c r="AU22">
        <f>'2011_totals_newvars'!C22/'2011_totals_newvars'!$L22</f>
        <v>7.0187571894827744E-2</v>
      </c>
      <c r="AV22">
        <f>'2012_totals_newvars'!C22/'2012_totals_newvars'!$L22</f>
        <v>4.1433464276285865E-2</v>
      </c>
      <c r="AW22">
        <f>'2013_totals_newvars'!C22/'2013_totals_newvars'!$L22</f>
        <v>4.1348743743355246E-2</v>
      </c>
      <c r="AX22">
        <f>'1998_totals_newvars'!I22/'1998_totals_newvars'!$L22</f>
        <v>8.6773577502911401E-3</v>
      </c>
      <c r="AY22">
        <f>'1999_totals_newvars'!I22/'1999_totals_newvars'!$L22</f>
        <v>5.6180411169616798E-3</v>
      </c>
      <c r="AZ22">
        <f>'2000_totals_newvars'!I22/'2000_totals_newvars'!$L22</f>
        <v>1.7521061179440682E-2</v>
      </c>
      <c r="BA22">
        <f>'2001_totals_newvars'!I22/'2001_totals_newvars'!$L22</f>
        <v>-8.9201975487161606E-3</v>
      </c>
      <c r="BB22">
        <f>'2002_totals_newvars'!I22/'2002_totals_newvars'!$L22</f>
        <v>0</v>
      </c>
      <c r="BC22">
        <f>'2003_totals_newvars'!I22/'2003_totals_newvars'!$L22</f>
        <v>8.2630583018792865E-4</v>
      </c>
      <c r="BD22">
        <f>'2004_totals_newvars'!I22/'2004_totals_newvars'!$L22</f>
        <v>1.9009373047962359E-2</v>
      </c>
      <c r="BE22">
        <f>'2005_totals_newvars'!I22/'2005_totals_newvars'!$L22</f>
        <v>1.0246185455840037E-2</v>
      </c>
      <c r="BF22">
        <f>'2006_totals_newvars'!I22/'2006_totals_newvars'!$L22</f>
        <v>7.9891552189560332E-4</v>
      </c>
      <c r="BG22">
        <f>'2007_totals_newvars'!I22/'2007_totals_newvars'!$L22</f>
        <v>0</v>
      </c>
      <c r="BH22">
        <f>'2008_totals_newvars'!I22/'2008_totals_newvars'!$L22</f>
        <v>0</v>
      </c>
      <c r="BI22">
        <f>'2009_totals_newvars'!I22/'2009_totals_newvars'!$L22</f>
        <v>2.5232753987956023E-6</v>
      </c>
      <c r="BJ22">
        <f>'2010_totals_newvars'!I22/'2010_totals_newvars'!$L22</f>
        <v>0</v>
      </c>
      <c r="BK22">
        <f>'2011_totals_newvars'!I22/'2011_totals_newvars'!$L22</f>
        <v>0</v>
      </c>
      <c r="BL22">
        <f>'2012_totals_newvars'!I22/'2012_totals_newvars'!$L22</f>
        <v>0.15183461129549941</v>
      </c>
      <c r="BM22">
        <f>'2013_totals_newvars'!I22/'2013_totals_newvars'!$L22</f>
        <v>0.1406616954682634</v>
      </c>
      <c r="BN22">
        <f>'1998_totals_newvars'!H22/'1998_totals_newvars'!$L22</f>
        <v>0</v>
      </c>
      <c r="BO22">
        <f>'1999_totals_newvars'!H22/'1999_totals_newvars'!$L22</f>
        <v>0</v>
      </c>
      <c r="BP22">
        <f>'2000_totals_newvars'!H22/'2000_totals_newvars'!$L22</f>
        <v>4.0812303834274186E-2</v>
      </c>
      <c r="BQ22">
        <f>'2001_totals_newvars'!H22/'2001_totals_newvars'!$L22</f>
        <v>6.5000486315853978E-2</v>
      </c>
      <c r="BR22">
        <f>'2002_totals_newvars'!H22/'2002_totals_newvars'!$L22</f>
        <v>0.15423008088305326</v>
      </c>
      <c r="BS22">
        <f>'2003_totals_newvars'!H22/'2003_totals_newvars'!$L22</f>
        <v>0.11361505721090923</v>
      </c>
      <c r="BT22">
        <f>'2004_totals_newvars'!H22/'2004_totals_newvars'!$L22</f>
        <v>7.0286619477909942E-2</v>
      </c>
      <c r="BU22">
        <f>'2005_totals_newvars'!H22/'2005_totals_newvars'!$L22</f>
        <v>5.7999644898887433E-2</v>
      </c>
      <c r="BV22">
        <f>'2006_totals_newvars'!H22/'2006_totals_newvars'!$L22</f>
        <v>8.4608795293294403E-2</v>
      </c>
      <c r="BW22">
        <f>'2007_totals_newvars'!H22/'2007_totals_newvars'!$L22</f>
        <v>0.14109932158272198</v>
      </c>
      <c r="BX22">
        <f>'2008_totals_newvars'!H22/'2008_totals_newvars'!$L22</f>
        <v>0.16659553631936247</v>
      </c>
      <c r="BY22">
        <f>'2009_totals_newvars'!H22/'2009_totals_newvars'!$L22</f>
        <v>0.1854947684096182</v>
      </c>
      <c r="BZ22">
        <f>'2010_totals_newvars'!H22/'2010_totals_newvars'!$L22</f>
        <v>0.18351106177022083</v>
      </c>
      <c r="CA22">
        <f>'2011_totals_newvars'!H22/'2011_totals_newvars'!$L22</f>
        <v>0.118007014130736</v>
      </c>
      <c r="CB22">
        <f>'2012_totals_newvars'!H22/'2012_totals_newvars'!$L22</f>
        <v>6.2921424085195063E-2</v>
      </c>
      <c r="CC22">
        <f>'2013_totals_newvars'!H22/'2013_totals_newvars'!$L22</f>
        <v>6.7636578380444179E-2</v>
      </c>
      <c r="CD22">
        <f>'1998_totals_newvars'!E22/'1998_totals_newvars'!$L22</f>
        <v>0</v>
      </c>
      <c r="CE22">
        <f>'1999_totals_newvars'!E22/'1999_totals_newvars'!$L22</f>
        <v>0</v>
      </c>
      <c r="CF22">
        <f>'2000_totals_newvars'!E22/'2000_totals_newvars'!$L22</f>
        <v>0</v>
      </c>
      <c r="CG22">
        <f>'2001_totals_newvars'!E22/'2001_totals_newvars'!$L22</f>
        <v>0</v>
      </c>
      <c r="CH22">
        <f>'2002_totals_newvars'!E22/'2002_totals_newvars'!$L22</f>
        <v>0</v>
      </c>
      <c r="CI22">
        <f>'2003_totals_newvars'!E22/'2003_totals_newvars'!$L22</f>
        <v>0</v>
      </c>
      <c r="CJ22">
        <f>'2004_totals_newvars'!E22/'2004_totals_newvars'!$L22</f>
        <v>0</v>
      </c>
      <c r="CK22">
        <f>'2005_totals_newvars'!E22/'2005_totals_newvars'!$L22</f>
        <v>0</v>
      </c>
      <c r="CL22">
        <f>'2006_totals_newvars'!E22/'2006_totals_newvars'!$L22</f>
        <v>1.9917365435991154E-3</v>
      </c>
      <c r="CM22">
        <f>'2007_totals_newvars'!E22/'2007_totals_newvars'!$L22</f>
        <v>0</v>
      </c>
      <c r="CN22">
        <f>'2008_totals_newvars'!E22/'2008_totals_newvars'!$L22</f>
        <v>0</v>
      </c>
      <c r="CO22">
        <f>'2009_totals_newvars'!E22/'2009_totals_newvars'!$L22</f>
        <v>0</v>
      </c>
      <c r="CP22">
        <f>'2010_totals_newvars'!E22/'2010_totals_newvars'!$L22</f>
        <v>0</v>
      </c>
      <c r="CQ22">
        <f>'2011_totals_newvars'!E22/'2011_totals_newvars'!$L22</f>
        <v>0</v>
      </c>
      <c r="CR22">
        <f>'2012_totals_newvars'!E22/'2012_totals_newvars'!$L22</f>
        <v>0</v>
      </c>
      <c r="CS22">
        <f>'2013_totals_newvars'!E22/'2013_totals_newvars'!$L22</f>
        <v>0</v>
      </c>
      <c r="CT22">
        <f>'1998_totals_newvars'!G22/'1998_totals_newvars'!$L22</f>
        <v>0</v>
      </c>
      <c r="CU22">
        <f>'1999_totals_newvars'!G22/'1999_totals_newvars'!$L22</f>
        <v>0</v>
      </c>
      <c r="CV22">
        <f>'2000_totals_newvars'!G22/'2000_totals_newvars'!$L22</f>
        <v>0</v>
      </c>
      <c r="CW22">
        <f>'2001_totals_newvars'!G22/'2001_totals_newvars'!$L22</f>
        <v>0</v>
      </c>
      <c r="CX22">
        <f>'2002_totals_newvars'!G22/'2002_totals_newvars'!$L22</f>
        <v>0</v>
      </c>
      <c r="CY22">
        <f>'2003_totals_newvars'!G22/'2003_totals_newvars'!$L22</f>
        <v>1.1038164971974532E-2</v>
      </c>
      <c r="CZ22">
        <f>'2004_totals_newvars'!G22/'2004_totals_newvars'!$L22</f>
        <v>2.2298953595830815E-2</v>
      </c>
      <c r="DA22">
        <f>'2005_totals_newvars'!G22/'2005_totals_newvars'!$L22</f>
        <v>1.2922349575762495E-2</v>
      </c>
      <c r="DB22">
        <f>'2006_totals_newvars'!G22/'2006_totals_newvars'!$L22</f>
        <v>1.881845606669813E-2</v>
      </c>
      <c r="DC22">
        <f>'2007_totals_newvars'!G22/'2007_totals_newvars'!$L22</f>
        <v>2.1938790158439865E-2</v>
      </c>
      <c r="DD22">
        <f>'2008_totals_newvars'!G22/'2008_totals_newvars'!$L22</f>
        <v>4.9022078577376081E-2</v>
      </c>
      <c r="DE22">
        <f>'2009_totals_newvars'!G22/'2009_totals_newvars'!$L22</f>
        <v>0.10451109047069795</v>
      </c>
      <c r="DF22">
        <f>'2010_totals_newvars'!G22/'2010_totals_newvars'!$L22</f>
        <v>0.10350717690380509</v>
      </c>
      <c r="DG22">
        <f>'2011_totals_newvars'!G22/'2011_totals_newvars'!$L22</f>
        <v>9.3192990087730132E-2</v>
      </c>
      <c r="DH22">
        <f>'2012_totals_newvars'!G22/'2012_totals_newvars'!$L22</f>
        <v>6.5819984803468637E-2</v>
      </c>
      <c r="DI22">
        <f>'2013_totals_newvars'!G22/'2013_totals_newvars'!$L22</f>
        <v>5.3505628685075857E-2</v>
      </c>
      <c r="DJ22">
        <f>'1998_totals_newvars'!K22/'1998_totals_newvars'!$L22</f>
        <v>6.7988552765979288E-2</v>
      </c>
      <c r="DK22">
        <f>'1999_totals_newvars'!K22/'1999_totals_newvars'!$L22</f>
        <v>5.0002298030218592E-2</v>
      </c>
      <c r="DL22">
        <f>'2000_totals_newvars'!K22/'2000_totals_newvars'!$L22</f>
        <v>5.6628710010177781E-2</v>
      </c>
      <c r="DM22">
        <f>'2001_totals_newvars'!K22/'2001_totals_newvars'!$L22</f>
        <v>5.4761005678191449E-2</v>
      </c>
      <c r="DN22">
        <f>'2002_totals_newvars'!K22/'2002_totals_newvars'!$L22</f>
        <v>5.3580552244883541E-2</v>
      </c>
      <c r="DO22">
        <f>'2003_totals_newvars'!K22/'2003_totals_newvars'!$L22</f>
        <v>5.233931948905382E-2</v>
      </c>
      <c r="DP22">
        <f>'2004_totals_newvars'!K22/'2004_totals_newvars'!$L22</f>
        <v>5.8478864360808964E-2</v>
      </c>
      <c r="DQ22">
        <f>'2005_totals_newvars'!K22/'2005_totals_newvars'!$L22</f>
        <v>6.1610497516494722E-2</v>
      </c>
      <c r="DR22">
        <f>'2006_totals_newvars'!K22/'2006_totals_newvars'!$L22</f>
        <v>5.8322965822879679E-2</v>
      </c>
      <c r="DS22">
        <f>'2007_totals_newvars'!K22/'2007_totals_newvars'!$L22</f>
        <v>5.484930489555731E-2</v>
      </c>
      <c r="DT22">
        <f>'2008_totals_newvars'!K22/'2008_totals_newvars'!$L22</f>
        <v>5.2264540613562192E-2</v>
      </c>
      <c r="DU22">
        <f>'2009_totals_newvars'!K22/'2009_totals_newvars'!$L22</f>
        <v>4.2041994400839042E-2</v>
      </c>
      <c r="DV22">
        <f>'2010_totals_newvars'!K22/'2010_totals_newvars'!$L22</f>
        <v>3.855483541519511E-2</v>
      </c>
      <c r="DW22">
        <f>'2011_totals_newvars'!K22/'2011_totals_newvars'!$L22</f>
        <v>4.6969395477175713E-2</v>
      </c>
      <c r="DX22">
        <f>'2012_totals_newvars'!K22/'2012_totals_newvars'!$L22</f>
        <v>4.0218186962374898E-2</v>
      </c>
      <c r="DY22">
        <f>'2013_totals_newvars'!K22/'2013_totals_newvars'!$L22</f>
        <v>3.9215128019416866E-2</v>
      </c>
      <c r="DZ22">
        <f>'1998_totals_newvars'!F22/'1998_totals_newvars'!$L22</f>
        <v>0</v>
      </c>
      <c r="EA22">
        <f>'1999_totals_newvars'!F22/'1999_totals_newvars'!$L22</f>
        <v>0</v>
      </c>
      <c r="EB22">
        <f>'2000_totals_newvars'!F22/'2000_totals_newvars'!$L22</f>
        <v>0</v>
      </c>
      <c r="EC22">
        <f>'2001_totals_newvars'!F22/'2001_totals_newvars'!$L22</f>
        <v>0</v>
      </c>
      <c r="ED22">
        <f>'2002_totals_newvars'!F22/'2002_totals_newvars'!$L22</f>
        <v>0</v>
      </c>
      <c r="EE22">
        <f>'2003_totals_newvars'!F22/'2003_totals_newvars'!$L22</f>
        <v>0.2384164756474498</v>
      </c>
      <c r="EF22">
        <f>'2004_totals_newvars'!F22/'2004_totals_newvars'!$L22</f>
        <v>0.19484907045820576</v>
      </c>
      <c r="EG22">
        <f>'2005_totals_newvars'!F22/'2005_totals_newvars'!$L22</f>
        <v>0.24733281667561108</v>
      </c>
      <c r="EH22">
        <f>'2006_totals_newvars'!F22/'2006_totals_newvars'!$L22</f>
        <v>0.26684803010619529</v>
      </c>
      <c r="EI22">
        <f>'2007_totals_newvars'!F22/'2007_totals_newvars'!$L22</f>
        <v>0.26470355876842078</v>
      </c>
      <c r="EJ22">
        <f>'2008_totals_newvars'!F22/'2008_totals_newvars'!$L22</f>
        <v>0.18774258549311904</v>
      </c>
      <c r="EK22">
        <f>'2009_totals_newvars'!F22/'2009_totals_newvars'!$L22</f>
        <v>0.23484686414104991</v>
      </c>
      <c r="EL22">
        <f>'2010_totals_newvars'!F22/'2010_totals_newvars'!$L22</f>
        <v>0.20807650406020239</v>
      </c>
      <c r="EM22">
        <f>'2011_totals_newvars'!F22/'2011_totals_newvars'!$L22</f>
        <v>0.24946499789126922</v>
      </c>
      <c r="EN22">
        <f>'2012_totals_newvars'!F22/'2012_totals_newvars'!$L22</f>
        <v>0.21821366179285343</v>
      </c>
      <c r="EO22">
        <f>'2013_totals_newvars'!F22/'2013_totals_newvars'!$L22</f>
        <v>0.24540275569145337</v>
      </c>
      <c r="EP22">
        <f>'1998_totals_newvars'!D22/'1998_totals_newvars'!$L22</f>
        <v>0.13960614370500432</v>
      </c>
      <c r="EQ22">
        <f>'1999_totals_newvars'!D22/'1999_totals_newvars'!$L22</f>
        <v>0.11388439738578317</v>
      </c>
      <c r="ER22">
        <f>'2000_totals_newvars'!D22/'2000_totals_newvars'!$L22</f>
        <v>8.9698391216175302E-2</v>
      </c>
      <c r="ES22">
        <f>'2001_totals_newvars'!D22/'2001_totals_newvars'!$L22</f>
        <v>0.26382154510722783</v>
      </c>
      <c r="ET22">
        <f>'2002_totals_newvars'!D22/'2002_totals_newvars'!$L22</f>
        <v>0.1833125076027271</v>
      </c>
      <c r="EU22">
        <f>'2003_totals_newvars'!D22/'2003_totals_newvars'!$L22</f>
        <v>0.25293722288079606</v>
      </c>
      <c r="EV22">
        <f>'2004_totals_newvars'!D22/'2004_totals_newvars'!$L22</f>
        <v>0.14649195842972101</v>
      </c>
      <c r="EW22">
        <f>'2005_totals_newvars'!D22/'2005_totals_newvars'!$L22</f>
        <v>9.8742264259522664E-2</v>
      </c>
      <c r="EX22">
        <f>'2006_totals_newvars'!D22/'2006_totals_newvars'!$L22</f>
        <v>8.742422490088432E-2</v>
      </c>
      <c r="EY22">
        <f>'2007_totals_newvars'!D22/'2007_totals_newvars'!$L22</f>
        <v>0.10308812717188116</v>
      </c>
      <c r="EZ22">
        <f>'2008_totals_newvars'!D22/'2008_totals_newvars'!$L22</f>
        <v>0.10087072811813096</v>
      </c>
      <c r="FA22">
        <f>'2009_totals_newvars'!D22/'2009_totals_newvars'!$L22</f>
        <v>7.681011253026522E-2</v>
      </c>
      <c r="FB22">
        <f>'2010_totals_newvars'!D22/'2010_totals_newvars'!$L22</f>
        <v>9.121515186355196E-2</v>
      </c>
      <c r="FC22">
        <f>'2011_totals_newvars'!D22/'2011_totals_newvars'!$L22</f>
        <v>9.2179278898031181E-2</v>
      </c>
      <c r="FD22">
        <f>'2012_totals_newvars'!D22/'2012_totals_newvars'!$L22</f>
        <v>9.6977117143504044E-2</v>
      </c>
      <c r="FE22">
        <f>'2013_totals_newvars'!D22/'2013_totals_newvars'!$L22</f>
        <v>6.9230518437710706E-2</v>
      </c>
    </row>
    <row r="23" spans="1:161" x14ac:dyDescent="0.2">
      <c r="A23" t="str">
        <f>'1997_totals_newvars'!A23</f>
        <v>MASSACHUSETTS</v>
      </c>
      <c r="B23">
        <f>'1998_totals_newvars'!J23/'1998_totals_newvars'!$L23</f>
        <v>0.11727885865740374</v>
      </c>
      <c r="C23">
        <f>'1999_totals_newvars'!J23/'1999_totals_newvars'!$L23</f>
        <v>0.10373704574162522</v>
      </c>
      <c r="D23">
        <f>'2000_totals_newvars'!J23/'2000_totals_newvars'!$L23</f>
        <v>5.615787145307384E-2</v>
      </c>
      <c r="E23">
        <f>'2001_totals_newvars'!J23/'2001_totals_newvars'!$L23</f>
        <v>5.6216759349654748E-2</v>
      </c>
      <c r="F23">
        <f>'2002_totals_newvars'!J23/'2002_totals_newvars'!$L23</f>
        <v>5.1797007433139697E-2</v>
      </c>
      <c r="G23">
        <f>'2003_totals_newvars'!J23/'2003_totals_newvars'!$L23</f>
        <v>4.258161679204981E-2</v>
      </c>
      <c r="H23">
        <f>'2004_totals_newvars'!J23/'2004_totals_newvars'!$L23</f>
        <v>3.7541294266097251E-2</v>
      </c>
      <c r="I23">
        <f>'2005_totals_newvars'!J23/'2005_totals_newvars'!$L23</f>
        <v>3.4362542542802674E-2</v>
      </c>
      <c r="J23">
        <f>'2006_totals_newvars'!J23/'2006_totals_newvars'!$L23</f>
        <v>3.7664422770676241E-2</v>
      </c>
      <c r="K23">
        <f>'2007_totals_newvars'!J23/'2007_totals_newvars'!$L23</f>
        <v>3.7884272161809104E-2</v>
      </c>
      <c r="L23">
        <f>'2008_totals_newvars'!J23/'2008_totals_newvars'!$L23</f>
        <v>5.205227730294637E-2</v>
      </c>
      <c r="M23">
        <f>'2009_totals_newvars'!J23/'2009_totals_newvars'!$L23</f>
        <v>3.6911215265879947E-2</v>
      </c>
      <c r="N23">
        <f>'2010_totals_newvars'!J23/'2010_totals_newvars'!$L23</f>
        <v>2.920810444498077E-2</v>
      </c>
      <c r="O23">
        <f>'2011_totals_newvars'!J23/'2011_totals_newvars'!$L23</f>
        <v>3.0562852592559163E-2</v>
      </c>
      <c r="P23">
        <f>'2012_totals_newvars'!J23/'2012_totals_newvars'!$L23</f>
        <v>3.2102279883760292E-2</v>
      </c>
      <c r="Q23">
        <f>'2013_totals_newvars'!J23/'2013_totals_newvars'!$L23</f>
        <v>2.9209671263178805E-2</v>
      </c>
      <c r="R23">
        <f>'1998_totals_newvars'!B23/'1998_totals_newvars'!$L23</f>
        <v>0.50828390088765896</v>
      </c>
      <c r="S23">
        <f>'1999_totals_newvars'!B23/'1999_totals_newvars'!$L23</f>
        <v>0.45856621589443153</v>
      </c>
      <c r="T23">
        <f>'2000_totals_newvars'!B23/'2000_totals_newvars'!$L23</f>
        <v>0.40472568443241813</v>
      </c>
      <c r="U23">
        <f>'2001_totals_newvars'!B23/'2001_totals_newvars'!$L23</f>
        <v>0.34926274727074863</v>
      </c>
      <c r="V23">
        <f>'2002_totals_newvars'!B23/'2002_totals_newvars'!$L23</f>
        <v>0.34523158577664859</v>
      </c>
      <c r="W23">
        <f>'2003_totals_newvars'!B23/'2003_totals_newvars'!$L23</f>
        <v>0.40781749881731105</v>
      </c>
      <c r="X23">
        <f>'2004_totals_newvars'!B23/'2004_totals_newvars'!$L23</f>
        <v>0.41603547861935974</v>
      </c>
      <c r="Y23">
        <f>'2005_totals_newvars'!B23/'2005_totals_newvars'!$L23</f>
        <v>0.40127375643274893</v>
      </c>
      <c r="Z23">
        <f>'2006_totals_newvars'!B23/'2006_totals_newvars'!$L23</f>
        <v>0.34376737613434777</v>
      </c>
      <c r="AA23">
        <f>'2007_totals_newvars'!B23/'2007_totals_newvars'!$L23</f>
        <v>0.29342053882465752</v>
      </c>
      <c r="AB23">
        <f>'2008_totals_newvars'!B23/'2008_totals_newvars'!$L23</f>
        <v>0.27862839372516363</v>
      </c>
      <c r="AC23">
        <f>'2009_totals_newvars'!B23/'2009_totals_newvars'!$L23</f>
        <v>0.27193387222590565</v>
      </c>
      <c r="AD23">
        <f>'2010_totals_newvars'!B23/'2010_totals_newvars'!$L23</f>
        <v>0.29023661250929789</v>
      </c>
      <c r="AE23">
        <f>'2011_totals_newvars'!B23/'2011_totals_newvars'!$L23</f>
        <v>0.29061584382815608</v>
      </c>
      <c r="AF23">
        <f>'2012_totals_newvars'!B23/'2012_totals_newvars'!$L23</f>
        <v>0.30841829300871282</v>
      </c>
      <c r="AG23">
        <f>'2013_totals_newvars'!B23/'2013_totals_newvars'!$L23</f>
        <v>0.29754167441139151</v>
      </c>
      <c r="AH23">
        <f>'1998_totals_newvars'!C23/'1998_totals_newvars'!$L23</f>
        <v>0.18165634865858163</v>
      </c>
      <c r="AI23">
        <f>'1999_totals_newvars'!C23/'1999_totals_newvars'!$L23</f>
        <v>0.22847376771733688</v>
      </c>
      <c r="AJ23">
        <f>'2000_totals_newvars'!C23/'2000_totals_newvars'!$L23</f>
        <v>0.31888170807776206</v>
      </c>
      <c r="AK23">
        <f>'2001_totals_newvars'!C23/'2001_totals_newvars'!$L23</f>
        <v>0.36529894438833627</v>
      </c>
      <c r="AL23">
        <f>'2002_totals_newvars'!C23/'2002_totals_newvars'!$L23</f>
        <v>0.34152687339914423</v>
      </c>
      <c r="AM23">
        <f>'2003_totals_newvars'!C23/'2003_totals_newvars'!$L23</f>
        <v>0.31630551377492577</v>
      </c>
      <c r="AN23">
        <f>'2004_totals_newvars'!C23/'2004_totals_newvars'!$L23</f>
        <v>0.32803498805577846</v>
      </c>
      <c r="AO23">
        <f>'2005_totals_newvars'!C23/'2005_totals_newvars'!$L23</f>
        <v>0.33340674211920834</v>
      </c>
      <c r="AP23">
        <f>'2006_totals_newvars'!C23/'2006_totals_newvars'!$L23</f>
        <v>0.30658836987135246</v>
      </c>
      <c r="AQ23">
        <f>'2007_totals_newvars'!C23/'2007_totals_newvars'!$L23</f>
        <v>0.35796069532661373</v>
      </c>
      <c r="AR23">
        <f>'2008_totals_newvars'!C23/'2008_totals_newvars'!$L23</f>
        <v>0.28605525340755789</v>
      </c>
      <c r="AS23">
        <f>'2009_totals_newvars'!C23/'2009_totals_newvars'!$L23</f>
        <v>0.28143825793873017</v>
      </c>
      <c r="AT23">
        <f>'2010_totals_newvars'!C23/'2010_totals_newvars'!$L23</f>
        <v>0.26770092872426693</v>
      </c>
      <c r="AU23">
        <f>'2011_totals_newvars'!C23/'2011_totals_newvars'!$L23</f>
        <v>0.27038457499835</v>
      </c>
      <c r="AV23">
        <f>'2012_totals_newvars'!C23/'2012_totals_newvars'!$L23</f>
        <v>0.25867066462356891</v>
      </c>
      <c r="AW23">
        <f>'2013_totals_newvars'!C23/'2013_totals_newvars'!$L23</f>
        <v>0.26022326889916414</v>
      </c>
      <c r="AX23">
        <f>'1998_totals_newvars'!I23/'1998_totals_newvars'!$L23</f>
        <v>0.10556631229317508</v>
      </c>
      <c r="AY23">
        <f>'1999_totals_newvars'!I23/'1999_totals_newvars'!$L23</f>
        <v>0.10985920235515603</v>
      </c>
      <c r="AZ23">
        <f>'2000_totals_newvars'!I23/'2000_totals_newvars'!$L23</f>
        <v>2.5360835972173732E-2</v>
      </c>
      <c r="BA23">
        <f>'2001_totals_newvars'!I23/'2001_totals_newvars'!$L23</f>
        <v>3.2378210317167172E-2</v>
      </c>
      <c r="BB23">
        <f>'2002_totals_newvars'!I23/'2002_totals_newvars'!$L23</f>
        <v>3.7670313402870706E-2</v>
      </c>
      <c r="BC23">
        <f>'2003_totals_newvars'!I23/'2003_totals_newvars'!$L23</f>
        <v>3.7260812911189732E-2</v>
      </c>
      <c r="BD23">
        <f>'2004_totals_newvars'!I23/'2004_totals_newvars'!$L23</f>
        <v>2.8792867666759786E-2</v>
      </c>
      <c r="BE23">
        <f>'2005_totals_newvars'!I23/'2005_totals_newvars'!$L23</f>
        <v>3.8289578580769451E-2</v>
      </c>
      <c r="BF23">
        <f>'2006_totals_newvars'!I23/'2006_totals_newvars'!$L23</f>
        <v>9.474444786614851E-2</v>
      </c>
      <c r="BG23">
        <f>'2007_totals_newvars'!I23/'2007_totals_newvars'!$L23</f>
        <v>7.2950453659884895E-2</v>
      </c>
      <c r="BH23">
        <f>'2008_totals_newvars'!I23/'2008_totals_newvars'!$L23</f>
        <v>0.11904912538149778</v>
      </c>
      <c r="BI23">
        <f>'2009_totals_newvars'!I23/'2009_totals_newvars'!$L23</f>
        <v>0.17561682072645701</v>
      </c>
      <c r="BJ23">
        <f>'2010_totals_newvars'!I23/'2010_totals_newvars'!$L23</f>
        <v>0.16046529162893158</v>
      </c>
      <c r="BK23">
        <f>'2011_totals_newvars'!I23/'2011_totals_newvars'!$L23</f>
        <v>0.17636302883467844</v>
      </c>
      <c r="BL23">
        <f>'2012_totals_newvars'!I23/'2012_totals_newvars'!$L23</f>
        <v>0.18466337257682391</v>
      </c>
      <c r="BM23">
        <f>'2013_totals_newvars'!I23/'2013_totals_newvars'!$L23</f>
        <v>0.20516497553219498</v>
      </c>
      <c r="BN23">
        <f>'1998_totals_newvars'!H23/'1998_totals_newvars'!$L23</f>
        <v>0</v>
      </c>
      <c r="BO23">
        <f>'1999_totals_newvars'!H23/'1999_totals_newvars'!$L23</f>
        <v>0</v>
      </c>
      <c r="BP23">
        <f>'2000_totals_newvars'!H23/'2000_totals_newvars'!$L23</f>
        <v>3.997785258706999E-4</v>
      </c>
      <c r="BQ23">
        <f>'2001_totals_newvars'!H23/'2001_totals_newvars'!$L23</f>
        <v>9.5029083163777235E-3</v>
      </c>
      <c r="BR23">
        <f>'2002_totals_newvars'!H23/'2002_totals_newvars'!$L23</f>
        <v>4.1024306762524644E-3</v>
      </c>
      <c r="BS23">
        <f>'2003_totals_newvars'!H23/'2003_totals_newvars'!$L23</f>
        <v>1.939618383235158E-3</v>
      </c>
      <c r="BT23">
        <f>'2004_totals_newvars'!H23/'2004_totals_newvars'!$L23</f>
        <v>5.8509911876571845E-4</v>
      </c>
      <c r="BU23">
        <f>'2005_totals_newvars'!H23/'2005_totals_newvars'!$L23</f>
        <v>6.7932049947594462E-4</v>
      </c>
      <c r="BV23">
        <f>'2006_totals_newvars'!H23/'2006_totals_newvars'!$L23</f>
        <v>3.1973908625041653E-2</v>
      </c>
      <c r="BW23">
        <f>'2007_totals_newvars'!H23/'2007_totals_newvars'!$L23</f>
        <v>4.5540938889518809E-2</v>
      </c>
      <c r="BX23">
        <f>'2008_totals_newvars'!H23/'2008_totals_newvars'!$L23</f>
        <v>8.0927397737080867E-2</v>
      </c>
      <c r="BY23">
        <f>'2009_totals_newvars'!H23/'2009_totals_newvars'!$L23</f>
        <v>4.7038667745833748E-2</v>
      </c>
      <c r="BZ23">
        <f>'2010_totals_newvars'!H23/'2010_totals_newvars'!$L23</f>
        <v>3.3829023542319252E-2</v>
      </c>
      <c r="CA23">
        <f>'2011_totals_newvars'!H23/'2011_totals_newvars'!$L23</f>
        <v>3.1288081497854836E-2</v>
      </c>
      <c r="CB23">
        <f>'2012_totals_newvars'!H23/'2012_totals_newvars'!$L23</f>
        <v>2.4275765921678277E-2</v>
      </c>
      <c r="CC23">
        <f>'2013_totals_newvars'!H23/'2013_totals_newvars'!$L23</f>
        <v>9.0921503615444561E-3</v>
      </c>
      <c r="CD23">
        <f>'1998_totals_newvars'!E23/'1998_totals_newvars'!$L23</f>
        <v>0</v>
      </c>
      <c r="CE23">
        <f>'1999_totals_newvars'!E23/'1999_totals_newvars'!$L23</f>
        <v>0</v>
      </c>
      <c r="CF23">
        <f>'2000_totals_newvars'!E23/'2000_totals_newvars'!$L23</f>
        <v>0</v>
      </c>
      <c r="CG23">
        <f>'2001_totals_newvars'!E23/'2001_totals_newvars'!$L23</f>
        <v>0</v>
      </c>
      <c r="CH23">
        <f>'2002_totals_newvars'!E23/'2002_totals_newvars'!$L23</f>
        <v>0</v>
      </c>
      <c r="CI23">
        <f>'2003_totals_newvars'!E23/'2003_totals_newvars'!$L23</f>
        <v>0</v>
      </c>
      <c r="CJ23">
        <f>'2004_totals_newvars'!E23/'2004_totals_newvars'!$L23</f>
        <v>0</v>
      </c>
      <c r="CK23">
        <f>'2005_totals_newvars'!E23/'2005_totals_newvars'!$L23</f>
        <v>0</v>
      </c>
      <c r="CL23">
        <f>'2006_totals_newvars'!E23/'2006_totals_newvars'!$L23</f>
        <v>0</v>
      </c>
      <c r="CM23">
        <f>'2007_totals_newvars'!E23/'2007_totals_newvars'!$L23</f>
        <v>0</v>
      </c>
      <c r="CN23">
        <f>'2008_totals_newvars'!E23/'2008_totals_newvars'!$L23</f>
        <v>0</v>
      </c>
      <c r="CO23">
        <f>'2009_totals_newvars'!E23/'2009_totals_newvars'!$L23</f>
        <v>0</v>
      </c>
      <c r="CP23">
        <f>'2010_totals_newvars'!E23/'2010_totals_newvars'!$L23</f>
        <v>0</v>
      </c>
      <c r="CQ23">
        <f>'2011_totals_newvars'!E23/'2011_totals_newvars'!$L23</f>
        <v>0</v>
      </c>
      <c r="CR23">
        <f>'2012_totals_newvars'!E23/'2012_totals_newvars'!$L23</f>
        <v>0</v>
      </c>
      <c r="CS23">
        <f>'2013_totals_newvars'!E23/'2013_totals_newvars'!$L23</f>
        <v>0</v>
      </c>
      <c r="CT23">
        <f>'1998_totals_newvars'!G23/'1998_totals_newvars'!$L23</f>
        <v>0</v>
      </c>
      <c r="CU23">
        <f>'1999_totals_newvars'!G23/'1999_totals_newvars'!$L23</f>
        <v>0</v>
      </c>
      <c r="CV23">
        <f>'2000_totals_newvars'!G23/'2000_totals_newvars'!$L23</f>
        <v>4.5970778797964372E-2</v>
      </c>
      <c r="CW23">
        <f>'2001_totals_newvars'!G23/'2001_totals_newvars'!$L23</f>
        <v>4.1778102527125743E-2</v>
      </c>
      <c r="CX23">
        <f>'2002_totals_newvars'!G23/'2002_totals_newvars'!$L23</f>
        <v>5.3094579329078288E-2</v>
      </c>
      <c r="CY23">
        <f>'2003_totals_newvars'!G23/'2003_totals_newvars'!$L23</f>
        <v>4.8860156751682288E-2</v>
      </c>
      <c r="CZ23">
        <f>'2004_totals_newvars'!G23/'2004_totals_newvars'!$L23</f>
        <v>4.4028690677909335E-2</v>
      </c>
      <c r="DA23">
        <f>'2005_totals_newvars'!G23/'2005_totals_newvars'!$L23</f>
        <v>2.7770651401453655E-2</v>
      </c>
      <c r="DB23">
        <f>'2006_totals_newvars'!G23/'2006_totals_newvars'!$L23</f>
        <v>2.8845855850104841E-2</v>
      </c>
      <c r="DC23">
        <f>'2007_totals_newvars'!G23/'2007_totals_newvars'!$L23</f>
        <v>4.0794133064073597E-2</v>
      </c>
      <c r="DD23">
        <f>'2008_totals_newvars'!G23/'2008_totals_newvars'!$L23</f>
        <v>3.5439223198135937E-2</v>
      </c>
      <c r="DE23">
        <f>'2009_totals_newvars'!G23/'2009_totals_newvars'!$L23</f>
        <v>5.6530686379787039E-2</v>
      </c>
      <c r="DF23">
        <f>'2010_totals_newvars'!G23/'2010_totals_newvars'!$L23</f>
        <v>7.4849330685383519E-2</v>
      </c>
      <c r="DG23">
        <f>'2011_totals_newvars'!G23/'2011_totals_newvars'!$L23</f>
        <v>6.2151355630938404E-2</v>
      </c>
      <c r="DH23">
        <f>'2012_totals_newvars'!G23/'2012_totals_newvars'!$L23</f>
        <v>5.4822295570013904E-2</v>
      </c>
      <c r="DI23">
        <f>'2013_totals_newvars'!G23/'2013_totals_newvars'!$L23</f>
        <v>5.6636636464587498E-2</v>
      </c>
      <c r="DJ23">
        <f>'1998_totals_newvars'!K23/'1998_totals_newvars'!$L23</f>
        <v>5.6135971748286183E-2</v>
      </c>
      <c r="DK23">
        <f>'1999_totals_newvars'!K23/'1999_totals_newvars'!$L23</f>
        <v>5.7182448021413965E-2</v>
      </c>
      <c r="DL23">
        <f>'2000_totals_newvars'!K23/'2000_totals_newvars'!$L23</f>
        <v>5.6671108366221752E-2</v>
      </c>
      <c r="DM23">
        <f>'2001_totals_newvars'!K23/'2001_totals_newvars'!$L23</f>
        <v>5.4957845094372827E-2</v>
      </c>
      <c r="DN23">
        <f>'2002_totals_newvars'!K23/'2002_totals_newvars'!$L23</f>
        <v>5.6840016415201665E-2</v>
      </c>
      <c r="DO23">
        <f>'2003_totals_newvars'!K23/'2003_totals_newvars'!$L23</f>
        <v>5.0694220120592992E-2</v>
      </c>
      <c r="DP23">
        <f>'2004_totals_newvars'!K23/'2004_totals_newvars'!$L23</f>
        <v>5.6087536252175406E-2</v>
      </c>
      <c r="DQ23">
        <f>'2005_totals_newvars'!K23/'2005_totals_newvars'!$L23</f>
        <v>5.5591620374748657E-2</v>
      </c>
      <c r="DR23">
        <f>'2006_totals_newvars'!K23/'2006_totals_newvars'!$L23</f>
        <v>4.9290727015564577E-2</v>
      </c>
      <c r="DS23">
        <f>'2007_totals_newvars'!K23/'2007_totals_newvars'!$L23</f>
        <v>4.5645266836448449E-2</v>
      </c>
      <c r="DT23">
        <f>'2008_totals_newvars'!K23/'2008_totals_newvars'!$L23</f>
        <v>4.3631617999485839E-2</v>
      </c>
      <c r="DU23">
        <f>'2009_totals_newvars'!K23/'2009_totals_newvars'!$L23</f>
        <v>3.8474055234133088E-2</v>
      </c>
      <c r="DV23">
        <f>'2010_totals_newvars'!K23/'2010_totals_newvars'!$L23</f>
        <v>3.9618402808368952E-2</v>
      </c>
      <c r="DW23">
        <f>'2011_totals_newvars'!K23/'2011_totals_newvars'!$L23</f>
        <v>3.9605503975341058E-2</v>
      </c>
      <c r="DX23">
        <f>'2012_totals_newvars'!K23/'2012_totals_newvars'!$L23</f>
        <v>3.9353656342791483E-2</v>
      </c>
      <c r="DY23">
        <f>'2013_totals_newvars'!K23/'2013_totals_newvars'!$L23</f>
        <v>4.0353352903796505E-2</v>
      </c>
      <c r="DZ23">
        <f>'1998_totals_newvars'!F23/'1998_totals_newvars'!$L23</f>
        <v>0</v>
      </c>
      <c r="EA23">
        <f>'1999_totals_newvars'!F23/'1999_totals_newvars'!$L23</f>
        <v>0</v>
      </c>
      <c r="EB23">
        <f>'2000_totals_newvars'!F23/'2000_totals_newvars'!$L23</f>
        <v>4.3433253379718456E-2</v>
      </c>
      <c r="EC23">
        <f>'2001_totals_newvars'!F23/'2001_totals_newvars'!$L23</f>
        <v>4.3793952981193186E-2</v>
      </c>
      <c r="ED23">
        <f>'2002_totals_newvars'!F23/'2002_totals_newvars'!$L23</f>
        <v>6.737230482590284E-2</v>
      </c>
      <c r="EE23">
        <f>'2003_totals_newvars'!F23/'2003_totals_newvars'!$L23</f>
        <v>7.2566264297430544E-2</v>
      </c>
      <c r="EF23">
        <f>'2004_totals_newvars'!F23/'2004_totals_newvars'!$L23</f>
        <v>7.5374059370363899E-2</v>
      </c>
      <c r="EG23">
        <f>'2005_totals_newvars'!F23/'2005_totals_newvars'!$L23</f>
        <v>8.4576113763490599E-2</v>
      </c>
      <c r="EH23">
        <f>'2006_totals_newvars'!F23/'2006_totals_newvars'!$L23</f>
        <v>8.2407132208577177E-2</v>
      </c>
      <c r="EI23">
        <f>'2007_totals_newvars'!F23/'2007_totals_newvars'!$L23</f>
        <v>7.7958140461933084E-2</v>
      </c>
      <c r="EJ23">
        <f>'2008_totals_newvars'!F23/'2008_totals_newvars'!$L23</f>
        <v>7.7991911832810887E-2</v>
      </c>
      <c r="EK23">
        <f>'2009_totals_newvars'!F23/'2009_totals_newvars'!$L23</f>
        <v>7.2196046592630445E-2</v>
      </c>
      <c r="EL23">
        <f>'2010_totals_newvars'!F23/'2010_totals_newvars'!$L23</f>
        <v>8.6344892240596077E-2</v>
      </c>
      <c r="EM23">
        <f>'2011_totals_newvars'!F23/'2011_totals_newvars'!$L23</f>
        <v>8.8156401622004388E-2</v>
      </c>
      <c r="EN23">
        <f>'2012_totals_newvars'!F23/'2012_totals_newvars'!$L23</f>
        <v>9.1989428449910191E-2</v>
      </c>
      <c r="EO23">
        <f>'2013_totals_newvars'!F23/'2013_totals_newvars'!$L23</f>
        <v>9.6026972569652772E-2</v>
      </c>
      <c r="EP23">
        <f>'1998_totals_newvars'!D23/'1998_totals_newvars'!$L23</f>
        <v>3.1078607754894363E-2</v>
      </c>
      <c r="EQ23">
        <f>'1999_totals_newvars'!D23/'1999_totals_newvars'!$L23</f>
        <v>4.218132027003637E-2</v>
      </c>
      <c r="ER23">
        <f>'2000_totals_newvars'!D23/'2000_totals_newvars'!$L23</f>
        <v>4.8398980994796982E-2</v>
      </c>
      <c r="ES23">
        <f>'2001_totals_newvars'!D23/'2001_totals_newvars'!$L23</f>
        <v>4.68105297550237E-2</v>
      </c>
      <c r="ET23">
        <f>'2002_totals_newvars'!D23/'2002_totals_newvars'!$L23</f>
        <v>4.2364888741761517E-2</v>
      </c>
      <c r="EU23">
        <f>'2003_totals_newvars'!D23/'2003_totals_newvars'!$L23</f>
        <v>2.1974298151582645E-2</v>
      </c>
      <c r="EV23">
        <f>'2004_totals_newvars'!D23/'2004_totals_newvars'!$L23</f>
        <v>1.35199859727904E-2</v>
      </c>
      <c r="EW23">
        <f>'2005_totals_newvars'!D23/'2005_totals_newvars'!$L23</f>
        <v>2.4049674285301786E-2</v>
      </c>
      <c r="EX23">
        <f>'2006_totals_newvars'!D23/'2006_totals_newvars'!$L23</f>
        <v>2.4717759658186775E-2</v>
      </c>
      <c r="EY23">
        <f>'2007_totals_newvars'!D23/'2007_totals_newvars'!$L23</f>
        <v>2.7845560775060809E-2</v>
      </c>
      <c r="EZ23">
        <f>'2008_totals_newvars'!D23/'2008_totals_newvars'!$L23</f>
        <v>2.6224799415320851E-2</v>
      </c>
      <c r="FA23">
        <f>'2009_totals_newvars'!D23/'2009_totals_newvars'!$L23</f>
        <v>1.9860377890642936E-2</v>
      </c>
      <c r="FB23">
        <f>'2010_totals_newvars'!D23/'2010_totals_newvars'!$L23</f>
        <v>1.7747413415855E-2</v>
      </c>
      <c r="FC23">
        <f>'2011_totals_newvars'!D23/'2011_totals_newvars'!$L23</f>
        <v>1.0872357020117629E-2</v>
      </c>
      <c r="FD23">
        <f>'2012_totals_newvars'!D23/'2012_totals_newvars'!$L23</f>
        <v>5.7042436227402035E-3</v>
      </c>
      <c r="FE23">
        <f>'2013_totals_newvars'!D23/'2013_totals_newvars'!$L23</f>
        <v>5.7512975944893257E-3</v>
      </c>
    </row>
    <row r="24" spans="1:161" x14ac:dyDescent="0.2">
      <c r="A24" t="str">
        <f>'1997_totals_newvars'!A24</f>
        <v>MICHIGAN</v>
      </c>
      <c r="B24">
        <f>'1998_totals_newvars'!J24/'1998_totals_newvars'!$L24</f>
        <v>5.5118033595996194E-2</v>
      </c>
      <c r="C24">
        <f>'1999_totals_newvars'!J24/'1999_totals_newvars'!$L24</f>
        <v>4.9858984310288894E-2</v>
      </c>
      <c r="D24">
        <f>'2000_totals_newvars'!J24/'2000_totals_newvars'!$L24</f>
        <v>4.6674670805543182E-2</v>
      </c>
      <c r="E24">
        <f>'2001_totals_newvars'!J24/'2001_totals_newvars'!$L24</f>
        <v>0.13309224575408304</v>
      </c>
      <c r="F24">
        <f>'2002_totals_newvars'!J24/'2002_totals_newvars'!$L24</f>
        <v>9.5966486265237821E-2</v>
      </c>
      <c r="G24">
        <f>'2003_totals_newvars'!J24/'2003_totals_newvars'!$L24</f>
        <v>8.0932894967367663E-2</v>
      </c>
      <c r="H24">
        <f>'2004_totals_newvars'!J24/'2004_totals_newvars'!$L24</f>
        <v>6.7497328244032609E-2</v>
      </c>
      <c r="I24">
        <f>'2005_totals_newvars'!J24/'2005_totals_newvars'!$L24</f>
        <v>7.000945630866201E-2</v>
      </c>
      <c r="J24">
        <f>'2006_totals_newvars'!J24/'2006_totals_newvars'!$L24</f>
        <v>7.8818701973611904E-2</v>
      </c>
      <c r="K24">
        <f>'2007_totals_newvars'!J24/'2007_totals_newvars'!$L24</f>
        <v>7.7926380861601224E-2</v>
      </c>
      <c r="L24">
        <f>'2008_totals_newvars'!J24/'2008_totals_newvars'!$L24</f>
        <v>7.3697369189882692E-2</v>
      </c>
      <c r="M24">
        <f>'2009_totals_newvars'!J24/'2009_totals_newvars'!$L24</f>
        <v>8.501358568233626E-2</v>
      </c>
      <c r="N24">
        <f>'2010_totals_newvars'!J24/'2010_totals_newvars'!$L24</f>
        <v>6.9255440602347493E-2</v>
      </c>
      <c r="O24">
        <f>'2011_totals_newvars'!J24/'2011_totals_newvars'!$L24</f>
        <v>8.4998118260328159E-2</v>
      </c>
      <c r="P24">
        <f>'2012_totals_newvars'!J24/'2012_totals_newvars'!$L24</f>
        <v>0.10422949569099021</v>
      </c>
      <c r="Q24">
        <f>'2013_totals_newvars'!J24/'2013_totals_newvars'!$L24</f>
        <v>0.12626084851876465</v>
      </c>
      <c r="R24">
        <f>'1998_totals_newvars'!B24/'1998_totals_newvars'!$L24</f>
        <v>0.45456004724029209</v>
      </c>
      <c r="S24">
        <f>'1999_totals_newvars'!B24/'1999_totals_newvars'!$L24</f>
        <v>0.33592615188670755</v>
      </c>
      <c r="T24">
        <f>'2000_totals_newvars'!B24/'2000_totals_newvars'!$L24</f>
        <v>0.28544519118065731</v>
      </c>
      <c r="U24">
        <f>'2001_totals_newvars'!B24/'2001_totals_newvars'!$L24</f>
        <v>0.25625317759309785</v>
      </c>
      <c r="V24">
        <f>'2002_totals_newvars'!B24/'2002_totals_newvars'!$L24</f>
        <v>0.25193796930142226</v>
      </c>
      <c r="W24">
        <f>'2003_totals_newvars'!B24/'2003_totals_newvars'!$L24</f>
        <v>0.31807782856845895</v>
      </c>
      <c r="X24">
        <f>'2004_totals_newvars'!B24/'2004_totals_newvars'!$L24</f>
        <v>0.30640902473588805</v>
      </c>
      <c r="Y24">
        <f>'2005_totals_newvars'!B24/'2005_totals_newvars'!$L24</f>
        <v>0.30512899400113391</v>
      </c>
      <c r="Z24">
        <f>'2006_totals_newvars'!B24/'2006_totals_newvars'!$L24</f>
        <v>0.30407872584766354</v>
      </c>
      <c r="AA24">
        <f>'2007_totals_newvars'!B24/'2007_totals_newvars'!$L24</f>
        <v>0.28946600177385096</v>
      </c>
      <c r="AB24">
        <f>'2008_totals_newvars'!B24/'2008_totals_newvars'!$L24</f>
        <v>0.24132041036073595</v>
      </c>
      <c r="AC24">
        <f>'2009_totals_newvars'!B24/'2009_totals_newvars'!$L24</f>
        <v>0.21005816067720448</v>
      </c>
      <c r="AD24">
        <f>'2010_totals_newvars'!B24/'2010_totals_newvars'!$L24</f>
        <v>0.30679927271776508</v>
      </c>
      <c r="AE24">
        <f>'2011_totals_newvars'!B24/'2011_totals_newvars'!$L24</f>
        <v>0.12757824246818492</v>
      </c>
      <c r="AF24">
        <f>'2012_totals_newvars'!B24/'2012_totals_newvars'!$L24</f>
        <v>0.15977647800600533</v>
      </c>
      <c r="AG24">
        <f>'2013_totals_newvars'!B24/'2013_totals_newvars'!$L24</f>
        <v>0.14450730929313421</v>
      </c>
      <c r="AH24">
        <f>'1998_totals_newvars'!C24/'1998_totals_newvars'!$L24</f>
        <v>0.23749210341588931</v>
      </c>
      <c r="AI24">
        <f>'1999_totals_newvars'!C24/'1999_totals_newvars'!$L24</f>
        <v>0.33438870008180233</v>
      </c>
      <c r="AJ24">
        <f>'2000_totals_newvars'!C24/'2000_totals_newvars'!$L24</f>
        <v>0.30476514028189017</v>
      </c>
      <c r="AK24">
        <f>'2001_totals_newvars'!C24/'2001_totals_newvars'!$L24</f>
        <v>0.26736957686478052</v>
      </c>
      <c r="AL24">
        <f>'2002_totals_newvars'!C24/'2002_totals_newvars'!$L24</f>
        <v>0.2757911601974572</v>
      </c>
      <c r="AM24">
        <f>'2003_totals_newvars'!C24/'2003_totals_newvars'!$L24</f>
        <v>0.24975088208488189</v>
      </c>
      <c r="AN24">
        <f>'2004_totals_newvars'!C24/'2004_totals_newvars'!$L24</f>
        <v>0.26079166590883424</v>
      </c>
      <c r="AO24">
        <f>'2005_totals_newvars'!C24/'2005_totals_newvars'!$L24</f>
        <v>0.26504119330561027</v>
      </c>
      <c r="AP24">
        <f>'2006_totals_newvars'!C24/'2006_totals_newvars'!$L24</f>
        <v>0.22770460177587193</v>
      </c>
      <c r="AQ24">
        <f>'2007_totals_newvars'!C24/'2007_totals_newvars'!$L24</f>
        <v>0.20627863435740898</v>
      </c>
      <c r="AR24">
        <f>'2008_totals_newvars'!C24/'2008_totals_newvars'!$L24</f>
        <v>0.17634003247422445</v>
      </c>
      <c r="AS24">
        <f>'2009_totals_newvars'!C24/'2009_totals_newvars'!$L24</f>
        <v>0.10904589419181403</v>
      </c>
      <c r="AT24">
        <f>'2010_totals_newvars'!C24/'2010_totals_newvars'!$L24</f>
        <v>4.2216777578517391E-2</v>
      </c>
      <c r="AU24">
        <f>'2011_totals_newvars'!C24/'2011_totals_newvars'!$L24</f>
        <v>2.2304026464077718E-2</v>
      </c>
      <c r="AV24">
        <f>'2012_totals_newvars'!C24/'2012_totals_newvars'!$L24</f>
        <v>1.416450884975402E-2</v>
      </c>
      <c r="AW24">
        <f>'2013_totals_newvars'!C24/'2013_totals_newvars'!$L24</f>
        <v>1.3661005910950999E-2</v>
      </c>
      <c r="AX24">
        <f>'1998_totals_newvars'!I24/'1998_totals_newvars'!$L24</f>
        <v>0.10215840239194668</v>
      </c>
      <c r="AY24">
        <f>'1999_totals_newvars'!I24/'1999_totals_newvars'!$L24</f>
        <v>5.5512999660388765E-2</v>
      </c>
      <c r="AZ24">
        <f>'2000_totals_newvars'!I24/'2000_totals_newvars'!$L24</f>
        <v>7.4234482721474301E-2</v>
      </c>
      <c r="BA24">
        <f>'2001_totals_newvars'!I24/'2001_totals_newvars'!$L24</f>
        <v>0.14083194793591344</v>
      </c>
      <c r="BB24">
        <f>'2002_totals_newvars'!I24/'2002_totals_newvars'!$L24</f>
        <v>0.15084105246581289</v>
      </c>
      <c r="BC24">
        <f>'2003_totals_newvars'!I24/'2003_totals_newvars'!$L24</f>
        <v>0.13549196248886805</v>
      </c>
      <c r="BD24">
        <f>'2004_totals_newvars'!I24/'2004_totals_newvars'!$L24</f>
        <v>9.5512301652313267E-2</v>
      </c>
      <c r="BE24">
        <f>'2005_totals_newvars'!I24/'2005_totals_newvars'!$L24</f>
        <v>0.12324016336868435</v>
      </c>
      <c r="BF24">
        <f>'2006_totals_newvars'!I24/'2006_totals_newvars'!$L24</f>
        <v>0.14192160766753675</v>
      </c>
      <c r="BG24">
        <f>'2007_totals_newvars'!I24/'2007_totals_newvars'!$L24</f>
        <v>0.14458507257740996</v>
      </c>
      <c r="BH24">
        <f>'2008_totals_newvars'!I24/'2008_totals_newvars'!$L24</f>
        <v>7.915088071229015E-2</v>
      </c>
      <c r="BI24">
        <f>'2009_totals_newvars'!I24/'2009_totals_newvars'!$L24</f>
        <v>9.5961497878768773E-2</v>
      </c>
      <c r="BJ24">
        <f>'2010_totals_newvars'!I24/'2010_totals_newvars'!$L24</f>
        <v>8.6469374285216505E-2</v>
      </c>
      <c r="BK24">
        <f>'2011_totals_newvars'!I24/'2011_totals_newvars'!$L24</f>
        <v>0.12946314065363268</v>
      </c>
      <c r="BL24">
        <f>'2012_totals_newvars'!I24/'2012_totals_newvars'!$L24</f>
        <v>0.14914236783147827</v>
      </c>
      <c r="BM24">
        <f>'2013_totals_newvars'!I24/'2013_totals_newvars'!$L24</f>
        <v>0.15423388199083626</v>
      </c>
      <c r="BN24">
        <f>'1998_totals_newvars'!H24/'1998_totals_newvars'!$L24</f>
        <v>0</v>
      </c>
      <c r="BO24">
        <f>'1999_totals_newvars'!H24/'1999_totals_newvars'!$L24</f>
        <v>0</v>
      </c>
      <c r="BP24">
        <f>'2000_totals_newvars'!H24/'2000_totals_newvars'!$L24</f>
        <v>4.4504882460870816E-2</v>
      </c>
      <c r="BQ24">
        <f>'2001_totals_newvars'!H24/'2001_totals_newvars'!$L24</f>
        <v>3.5263097070059486E-2</v>
      </c>
      <c r="BR24">
        <f>'2002_totals_newvars'!H24/'2002_totals_newvars'!$L24</f>
        <v>8.1579135872059422E-2</v>
      </c>
      <c r="BS24">
        <f>'2003_totals_newvars'!H24/'2003_totals_newvars'!$L24</f>
        <v>9.7208571541373814E-2</v>
      </c>
      <c r="BT24">
        <f>'2004_totals_newvars'!H24/'2004_totals_newvars'!$L24</f>
        <v>0.13938456788309841</v>
      </c>
      <c r="BU24">
        <f>'2005_totals_newvars'!H24/'2005_totals_newvars'!$L24</f>
        <v>7.562675764278122E-2</v>
      </c>
      <c r="BV24">
        <f>'2006_totals_newvars'!H24/'2006_totals_newvars'!$L24</f>
        <v>7.5805070754253481E-2</v>
      </c>
      <c r="BW24">
        <f>'2007_totals_newvars'!H24/'2007_totals_newvars'!$L24</f>
        <v>0.10430220369206866</v>
      </c>
      <c r="BX24">
        <f>'2008_totals_newvars'!H24/'2008_totals_newvars'!$L24</f>
        <v>0.24130312053498801</v>
      </c>
      <c r="BY24">
        <f>'2009_totals_newvars'!H24/'2009_totals_newvars'!$L24</f>
        <v>0.25563304776935825</v>
      </c>
      <c r="BZ24">
        <f>'2010_totals_newvars'!H24/'2010_totals_newvars'!$L24</f>
        <v>0.2030009851389204</v>
      </c>
      <c r="CA24">
        <f>'2011_totals_newvars'!H24/'2011_totals_newvars'!$L24</f>
        <v>0.28850240473671251</v>
      </c>
      <c r="CB24">
        <f>'2012_totals_newvars'!H24/'2012_totals_newvars'!$L24</f>
        <v>0.26290751883937857</v>
      </c>
      <c r="CC24">
        <f>'2013_totals_newvars'!H24/'2013_totals_newvars'!$L24</f>
        <v>0.28808936798293167</v>
      </c>
      <c r="CD24">
        <f>'1998_totals_newvars'!E24/'1998_totals_newvars'!$L24</f>
        <v>0</v>
      </c>
      <c r="CE24">
        <f>'1999_totals_newvars'!E24/'1999_totals_newvars'!$L24</f>
        <v>2.3841752018585908E-2</v>
      </c>
      <c r="CF24">
        <f>'2000_totals_newvars'!E24/'2000_totals_newvars'!$L24</f>
        <v>3.6521115019910573E-2</v>
      </c>
      <c r="CG24">
        <f>'2001_totals_newvars'!E24/'2001_totals_newvars'!$L24</f>
        <v>1.8896274552408696E-2</v>
      </c>
      <c r="CH24">
        <f>'2002_totals_newvars'!E24/'2002_totals_newvars'!$L24</f>
        <v>2.1175569708758637E-2</v>
      </c>
      <c r="CI24">
        <f>'2003_totals_newvars'!E24/'2003_totals_newvars'!$L24</f>
        <v>4.7099489477016025E-2</v>
      </c>
      <c r="CJ24">
        <f>'2004_totals_newvars'!E24/'2004_totals_newvars'!$L24</f>
        <v>5.3492682503694301E-2</v>
      </c>
      <c r="CK24">
        <f>'2005_totals_newvars'!E24/'2005_totals_newvars'!$L24</f>
        <v>6.459080950834839E-2</v>
      </c>
      <c r="CL24">
        <f>'2006_totals_newvars'!E24/'2006_totals_newvars'!$L24</f>
        <v>5.1145631423373659E-2</v>
      </c>
      <c r="CM24">
        <f>'2007_totals_newvars'!E24/'2007_totals_newvars'!$L24</f>
        <v>5.0574750794943786E-2</v>
      </c>
      <c r="CN24">
        <f>'2008_totals_newvars'!E24/'2008_totals_newvars'!$L24</f>
        <v>6.3836299555644696E-2</v>
      </c>
      <c r="CO24">
        <f>'2009_totals_newvars'!E24/'2009_totals_newvars'!$L24</f>
        <v>5.7251943900595806E-2</v>
      </c>
      <c r="CP24">
        <f>'2010_totals_newvars'!E24/'2010_totals_newvars'!$L24</f>
        <v>4.9319343321017381E-2</v>
      </c>
      <c r="CQ24">
        <f>'2011_totals_newvars'!E24/'2011_totals_newvars'!$L24</f>
        <v>6.1219652529448554E-2</v>
      </c>
      <c r="CR24">
        <f>'2012_totals_newvars'!E24/'2012_totals_newvars'!$L24</f>
        <v>5.4870493859773772E-2</v>
      </c>
      <c r="CS24">
        <f>'2013_totals_newvars'!E24/'2013_totals_newvars'!$L24</f>
        <v>6.7311660312685817E-2</v>
      </c>
      <c r="CT24">
        <f>'1998_totals_newvars'!G24/'1998_totals_newvars'!$L24</f>
        <v>0</v>
      </c>
      <c r="CU24">
        <f>'1999_totals_newvars'!G24/'1999_totals_newvars'!$L24</f>
        <v>0</v>
      </c>
      <c r="CV24">
        <f>'2000_totals_newvars'!G24/'2000_totals_newvars'!$L24</f>
        <v>0</v>
      </c>
      <c r="CW24">
        <f>'2001_totals_newvars'!G24/'2001_totals_newvars'!$L24</f>
        <v>0</v>
      </c>
      <c r="CX24">
        <f>'2002_totals_newvars'!G24/'2002_totals_newvars'!$L24</f>
        <v>0</v>
      </c>
      <c r="CY24">
        <f>'2003_totals_newvars'!G24/'2003_totals_newvars'!$L24</f>
        <v>1.3845368643092708E-2</v>
      </c>
      <c r="CZ24">
        <f>'2004_totals_newvars'!G24/'2004_totals_newvars'!$L24</f>
        <v>1.7606889982476469E-2</v>
      </c>
      <c r="DA24">
        <f>'2005_totals_newvars'!G24/'2005_totals_newvars'!$L24</f>
        <v>3.7033256243327049E-5</v>
      </c>
      <c r="DB24">
        <f>'2006_totals_newvars'!G24/'2006_totals_newvars'!$L24</f>
        <v>3.5997650067758806E-5</v>
      </c>
      <c r="DC24">
        <f>'2007_totals_newvars'!G24/'2007_totals_newvars'!$L24</f>
        <v>6.928609189771057E-3</v>
      </c>
      <c r="DD24">
        <f>'2008_totals_newvars'!G24/'2008_totals_newvars'!$L24</f>
        <v>8.1967098629109406E-3</v>
      </c>
      <c r="DE24">
        <f>'2009_totals_newvars'!G24/'2009_totals_newvars'!$L24</f>
        <v>2.1292259934485684E-2</v>
      </c>
      <c r="DF24">
        <f>'2010_totals_newvars'!G24/'2010_totals_newvars'!$L24</f>
        <v>2.8458357320437885E-2</v>
      </c>
      <c r="DG24">
        <f>'2011_totals_newvars'!G24/'2011_totals_newvars'!$L24</f>
        <v>2.4064301929266053E-2</v>
      </c>
      <c r="DH24">
        <f>'2012_totals_newvars'!G24/'2012_totals_newvars'!$L24</f>
        <v>2.8637861435799401E-3</v>
      </c>
      <c r="DI24">
        <f>'2013_totals_newvars'!G24/'2013_totals_newvars'!$L24</f>
        <v>5.8970271064320942E-2</v>
      </c>
      <c r="DJ24">
        <f>'1998_totals_newvars'!K24/'1998_totals_newvars'!$L24</f>
        <v>6.1249327873855584E-2</v>
      </c>
      <c r="DK24">
        <f>'1999_totals_newvars'!K24/'1999_totals_newvars'!$L24</f>
        <v>6.5740534592556923E-2</v>
      </c>
      <c r="DL24">
        <f>'2000_totals_newvars'!K24/'2000_totals_newvars'!$L24</f>
        <v>5.893559986903258E-2</v>
      </c>
      <c r="DM24">
        <f>'2001_totals_newvars'!K24/'2001_totals_newvars'!$L24</f>
        <v>1.438155364871063E-2</v>
      </c>
      <c r="DN24">
        <f>'2002_totals_newvars'!K24/'2002_totals_newvars'!$L24</f>
        <v>2.1058237048162953E-2</v>
      </c>
      <c r="DO24">
        <f>'2003_totals_newvars'!K24/'2003_totals_newvars'!$L24</f>
        <v>1.6457199101072021E-2</v>
      </c>
      <c r="DP24">
        <f>'2004_totals_newvars'!K24/'2004_totals_newvars'!$L24</f>
        <v>2.0589788060812925E-2</v>
      </c>
      <c r="DQ24">
        <f>'2005_totals_newvars'!K24/'2005_totals_newvars'!$L24</f>
        <v>3.2520136255363513E-2</v>
      </c>
      <c r="DR24">
        <f>'2006_totals_newvars'!K24/'2006_totals_newvars'!$L24</f>
        <v>4.8950453725658032E-2</v>
      </c>
      <c r="DS24">
        <f>'2007_totals_newvars'!K24/'2007_totals_newvars'!$L24</f>
        <v>5.1067051084374093E-2</v>
      </c>
      <c r="DT24">
        <f>'2008_totals_newvars'!K24/'2008_totals_newvars'!$L24</f>
        <v>5.0805511366636927E-2</v>
      </c>
      <c r="DU24">
        <f>'2009_totals_newvars'!K24/'2009_totals_newvars'!$L24</f>
        <v>4.8411183877310721E-2</v>
      </c>
      <c r="DV24">
        <f>'2010_totals_newvars'!K24/'2010_totals_newvars'!$L24</f>
        <v>4.3545894949357081E-2</v>
      </c>
      <c r="DW24">
        <f>'2011_totals_newvars'!K24/'2011_totals_newvars'!$L24</f>
        <v>5.3319454220730617E-2</v>
      </c>
      <c r="DX24">
        <f>'2012_totals_newvars'!K24/'2012_totals_newvars'!$L24</f>
        <v>4.895049226649429E-2</v>
      </c>
      <c r="DY24">
        <f>'2013_totals_newvars'!K24/'2013_totals_newvars'!$L24</f>
        <v>5.4237546780455385E-2</v>
      </c>
      <c r="DZ24">
        <f>'1998_totals_newvars'!F24/'1998_totals_newvars'!$L24</f>
        <v>0</v>
      </c>
      <c r="EA24">
        <f>'1999_totals_newvars'!F24/'1999_totals_newvars'!$L24</f>
        <v>9.3401066067204403E-3</v>
      </c>
      <c r="EB24">
        <f>'2000_totals_newvars'!F24/'2000_totals_newvars'!$L24</f>
        <v>1.9943511805114562E-2</v>
      </c>
      <c r="EC24">
        <f>'2001_totals_newvars'!F24/'2001_totals_newvars'!$L24</f>
        <v>2.1060806768321769E-2</v>
      </c>
      <c r="ED24">
        <f>'2002_totals_newvars'!F24/'2002_totals_newvars'!$L24</f>
        <v>4.3274798257044132E-2</v>
      </c>
      <c r="EE24">
        <f>'2003_totals_newvars'!F24/'2003_totals_newvars'!$L24</f>
        <v>0</v>
      </c>
      <c r="EF24">
        <f>'2004_totals_newvars'!F24/'2004_totals_newvars'!$L24</f>
        <v>0</v>
      </c>
      <c r="EG24">
        <f>'2005_totals_newvars'!F24/'2005_totals_newvars'!$L24</f>
        <v>0</v>
      </c>
      <c r="EH24">
        <f>'2006_totals_newvars'!F24/'2006_totals_newvars'!$L24</f>
        <v>0</v>
      </c>
      <c r="EI24">
        <f>'2007_totals_newvars'!F24/'2007_totals_newvars'!$L24</f>
        <v>0</v>
      </c>
      <c r="EJ24">
        <f>'2008_totals_newvars'!F24/'2008_totals_newvars'!$L24</f>
        <v>0</v>
      </c>
      <c r="EK24">
        <f>'2009_totals_newvars'!F24/'2009_totals_newvars'!$L24</f>
        <v>4.4574580282447721E-2</v>
      </c>
      <c r="EL24">
        <f>'2010_totals_newvars'!F24/'2010_totals_newvars'!$L24</f>
        <v>0.11438471654436158</v>
      </c>
      <c r="EM24">
        <f>'2011_totals_newvars'!F24/'2011_totals_newvars'!$L24</f>
        <v>0.14988808670390955</v>
      </c>
      <c r="EN24">
        <f>'2012_totals_newvars'!F24/'2012_totals_newvars'!$L24</f>
        <v>0.14996359857546568</v>
      </c>
      <c r="EO24">
        <f>'2013_totals_newvars'!F24/'2013_totals_newvars'!$L24</f>
        <v>3.5211072015669267E-2</v>
      </c>
      <c r="EP24">
        <f>'1998_totals_newvars'!D24/'1998_totals_newvars'!$L24</f>
        <v>8.9422085482020158E-2</v>
      </c>
      <c r="EQ24">
        <f>'1999_totals_newvars'!D24/'1999_totals_newvars'!$L24</f>
        <v>0.1253907708429492</v>
      </c>
      <c r="ER24">
        <f>'2000_totals_newvars'!D24/'2000_totals_newvars'!$L24</f>
        <v>0.12897540585550651</v>
      </c>
      <c r="ES24">
        <f>'2001_totals_newvars'!D24/'2001_totals_newvars'!$L24</f>
        <v>0.11285131981262456</v>
      </c>
      <c r="ET24">
        <f>'2002_totals_newvars'!D24/'2002_totals_newvars'!$L24</f>
        <v>5.8375590884044738E-2</v>
      </c>
      <c r="EU24">
        <f>'2003_totals_newvars'!D24/'2003_totals_newvars'!$L24</f>
        <v>4.1135803127868874E-2</v>
      </c>
      <c r="EV24">
        <f>'2004_totals_newvars'!D24/'2004_totals_newvars'!$L24</f>
        <v>3.8715751028849762E-2</v>
      </c>
      <c r="EW24">
        <f>'2005_totals_newvars'!D24/'2005_totals_newvars'!$L24</f>
        <v>6.3805456353173029E-2</v>
      </c>
      <c r="EX24">
        <f>'2006_totals_newvars'!D24/'2006_totals_newvars'!$L24</f>
        <v>7.1539209181962951E-2</v>
      </c>
      <c r="EY24">
        <f>'2007_totals_newvars'!D24/'2007_totals_newvars'!$L24</f>
        <v>6.8871295668571281E-2</v>
      </c>
      <c r="EZ24">
        <f>'2008_totals_newvars'!D24/'2008_totals_newvars'!$L24</f>
        <v>6.534966594268618E-2</v>
      </c>
      <c r="FA24">
        <f>'2009_totals_newvars'!D24/'2009_totals_newvars'!$L24</f>
        <v>7.2757845805678248E-2</v>
      </c>
      <c r="FB24">
        <f>'2010_totals_newvars'!D24/'2010_totals_newvars'!$L24</f>
        <v>5.6549837542059174E-2</v>
      </c>
      <c r="FC24">
        <f>'2011_totals_newvars'!D24/'2011_totals_newvars'!$L24</f>
        <v>5.8662572033709275E-2</v>
      </c>
      <c r="FD24">
        <f>'2012_totals_newvars'!D24/'2012_totals_newvars'!$L24</f>
        <v>5.3131259937079921E-2</v>
      </c>
      <c r="FE24">
        <f>'2013_totals_newvars'!D24/'2013_totals_newvars'!$L24</f>
        <v>5.7517036130250776E-2</v>
      </c>
    </row>
    <row r="25" spans="1:161" x14ac:dyDescent="0.2">
      <c r="A25" t="str">
        <f>'1997_totals_newvars'!A25</f>
        <v>MINNESOTA</v>
      </c>
      <c r="B25">
        <f>'1998_totals_newvars'!J25/'1998_totals_newvars'!$L25</f>
        <v>0.15050798353864217</v>
      </c>
      <c r="C25">
        <f>'1999_totals_newvars'!J25/'1999_totals_newvars'!$L25</f>
        <v>9.5845543723218782E-2</v>
      </c>
      <c r="D25">
        <f>'2000_totals_newvars'!J25/'2000_totals_newvars'!$L25</f>
        <v>0.1007969144575486</v>
      </c>
      <c r="E25">
        <f>'2001_totals_newvars'!J25/'2001_totals_newvars'!$L25</f>
        <v>9.7147777952623512E-2</v>
      </c>
      <c r="F25">
        <f>'2002_totals_newvars'!J25/'2002_totals_newvars'!$L25</f>
        <v>0.11822907664529757</v>
      </c>
      <c r="G25">
        <f>'2003_totals_newvars'!J25/'2003_totals_newvars'!$L25</f>
        <v>0.11085317108358077</v>
      </c>
      <c r="H25">
        <f>'2004_totals_newvars'!J25/'2004_totals_newvars'!$L25</f>
        <v>0.10679107009169346</v>
      </c>
      <c r="I25">
        <f>'2005_totals_newvars'!J25/'2005_totals_newvars'!$L25</f>
        <v>0.108864484484543</v>
      </c>
      <c r="J25">
        <f>'2006_totals_newvars'!J25/'2006_totals_newvars'!$L25</f>
        <v>9.5436705435760716E-2</v>
      </c>
      <c r="K25">
        <f>'2007_totals_newvars'!J25/'2007_totals_newvars'!$L25</f>
        <v>0.1045492901736188</v>
      </c>
      <c r="L25">
        <f>'2008_totals_newvars'!J25/'2008_totals_newvars'!$L25</f>
        <v>7.1578928530707103E-2</v>
      </c>
      <c r="M25">
        <f>'2009_totals_newvars'!J25/'2009_totals_newvars'!$L25</f>
        <v>8.9878880930647984E-2</v>
      </c>
      <c r="N25">
        <f>'2010_totals_newvars'!J25/'2010_totals_newvars'!$L25</f>
        <v>8.7937288971855793E-2</v>
      </c>
      <c r="O25">
        <f>'2011_totals_newvars'!J25/'2011_totals_newvars'!$L25</f>
        <v>9.3607216672864396E-2</v>
      </c>
      <c r="P25">
        <f>'2012_totals_newvars'!J25/'2012_totals_newvars'!$L25</f>
        <v>8.4078923527872232E-2</v>
      </c>
      <c r="Q25">
        <f>'2013_totals_newvars'!J25/'2013_totals_newvars'!$L25</f>
        <v>0.10603407276031185</v>
      </c>
      <c r="R25">
        <f>'1998_totals_newvars'!B25/'1998_totals_newvars'!$L25</f>
        <v>0.69934045357038999</v>
      </c>
      <c r="S25">
        <f>'1999_totals_newvars'!B25/'1999_totals_newvars'!$L25</f>
        <v>0.47901284992564541</v>
      </c>
      <c r="T25">
        <f>'2000_totals_newvars'!B25/'2000_totals_newvars'!$L25</f>
        <v>0.46543579964829501</v>
      </c>
      <c r="U25">
        <f>'2001_totals_newvars'!B25/'2001_totals_newvars'!$L25</f>
        <v>0.38504001148202921</v>
      </c>
      <c r="V25">
        <f>'2002_totals_newvars'!B25/'2002_totals_newvars'!$L25</f>
        <v>0.36436504455290986</v>
      </c>
      <c r="W25">
        <f>'2003_totals_newvars'!B25/'2003_totals_newvars'!$L25</f>
        <v>0.3653770648880853</v>
      </c>
      <c r="X25">
        <f>'2004_totals_newvars'!B25/'2004_totals_newvars'!$L25</f>
        <v>0.38803156167238545</v>
      </c>
      <c r="Y25">
        <f>'2005_totals_newvars'!B25/'2005_totals_newvars'!$L25</f>
        <v>0.33097794641333139</v>
      </c>
      <c r="Z25">
        <f>'2006_totals_newvars'!B25/'2006_totals_newvars'!$L25</f>
        <v>0.268019737750402</v>
      </c>
      <c r="AA25">
        <f>'2007_totals_newvars'!B25/'2007_totals_newvars'!$L25</f>
        <v>0.24118891614006083</v>
      </c>
      <c r="AB25">
        <f>'2008_totals_newvars'!B25/'2008_totals_newvars'!$L25</f>
        <v>0.14920158263194838</v>
      </c>
      <c r="AC25">
        <f>'2009_totals_newvars'!B25/'2009_totals_newvars'!$L25</f>
        <v>0.17033832849576194</v>
      </c>
      <c r="AD25">
        <f>'2010_totals_newvars'!B25/'2010_totals_newvars'!$L25</f>
        <v>0.18163030612997574</v>
      </c>
      <c r="AE25">
        <f>'2011_totals_newvars'!B25/'2011_totals_newvars'!$L25</f>
        <v>0.1964690011323805</v>
      </c>
      <c r="AF25">
        <f>'2012_totals_newvars'!B25/'2012_totals_newvars'!$L25</f>
        <v>0.17110050810116015</v>
      </c>
      <c r="AG25">
        <f>'2013_totals_newvars'!B25/'2013_totals_newvars'!$L25</f>
        <v>0.21533975399838848</v>
      </c>
      <c r="AH25">
        <f>'1998_totals_newvars'!C25/'1998_totals_newvars'!$L25</f>
        <v>7.8674238146273265E-2</v>
      </c>
      <c r="AI25">
        <f>'1999_totals_newvars'!C25/'1999_totals_newvars'!$L25</f>
        <v>0.21462473412731292</v>
      </c>
      <c r="AJ25">
        <f>'2000_totals_newvars'!C25/'2000_totals_newvars'!$L25</f>
        <v>0.19070775145091709</v>
      </c>
      <c r="AK25">
        <f>'2001_totals_newvars'!C25/'2001_totals_newvars'!$L25</f>
        <v>0.18029904992455353</v>
      </c>
      <c r="AL25">
        <f>'2002_totals_newvars'!C25/'2002_totals_newvars'!$L25</f>
        <v>0.18460615752059803</v>
      </c>
      <c r="AM25">
        <f>'2003_totals_newvars'!C25/'2003_totals_newvars'!$L25</f>
        <v>0.22850314496071752</v>
      </c>
      <c r="AN25">
        <f>'2004_totals_newvars'!C25/'2004_totals_newvars'!$L25</f>
        <v>0.22086822716159402</v>
      </c>
      <c r="AO25">
        <f>'2005_totals_newvars'!C25/'2005_totals_newvars'!$L25</f>
        <v>0.15085433795267225</v>
      </c>
      <c r="AP25">
        <f>'2006_totals_newvars'!C25/'2006_totals_newvars'!$L25</f>
        <v>0.22423031773464508</v>
      </c>
      <c r="AQ25">
        <f>'2007_totals_newvars'!C25/'2007_totals_newvars'!$L25</f>
        <v>0.19650439025226782</v>
      </c>
      <c r="AR25">
        <f>'2008_totals_newvars'!C25/'2008_totals_newvars'!$L25</f>
        <v>0.2039490826513608</v>
      </c>
      <c r="AS25">
        <f>'2009_totals_newvars'!C25/'2009_totals_newvars'!$L25</f>
        <v>0.22632683602105549</v>
      </c>
      <c r="AT25">
        <f>'2010_totals_newvars'!C25/'2010_totals_newvars'!$L25</f>
        <v>0.21257174276007371</v>
      </c>
      <c r="AU25">
        <f>'2011_totals_newvars'!C25/'2011_totals_newvars'!$L25</f>
        <v>0.16291174539566225</v>
      </c>
      <c r="AV25">
        <f>'2012_totals_newvars'!C25/'2012_totals_newvars'!$L25</f>
        <v>0.24294952895271543</v>
      </c>
      <c r="AW25">
        <f>'2013_totals_newvars'!C25/'2013_totals_newvars'!$L25</f>
        <v>0.12298249345919966</v>
      </c>
      <c r="AX25">
        <f>'1998_totals_newvars'!I25/'1998_totals_newvars'!$L25</f>
        <v>0</v>
      </c>
      <c r="AY25">
        <f>'1999_totals_newvars'!I25/'1999_totals_newvars'!$L25</f>
        <v>6.9681908992949104E-4</v>
      </c>
      <c r="AZ25">
        <f>'2000_totals_newvars'!I25/'2000_totals_newvars'!$L25</f>
        <v>1.391938482553504E-3</v>
      </c>
      <c r="BA25">
        <f>'2001_totals_newvars'!I25/'2001_totals_newvars'!$L25</f>
        <v>1.177295815462584E-3</v>
      </c>
      <c r="BB25">
        <f>'2002_totals_newvars'!I25/'2002_totals_newvars'!$L25</f>
        <v>2.8817596991913125E-2</v>
      </c>
      <c r="BC25">
        <f>'2003_totals_newvars'!I25/'2003_totals_newvars'!$L25</f>
        <v>1.4332766418610988E-2</v>
      </c>
      <c r="BD25">
        <f>'2004_totals_newvars'!I25/'2004_totals_newvars'!$L25</f>
        <v>1.7164211388936913E-2</v>
      </c>
      <c r="BE25">
        <f>'2005_totals_newvars'!I25/'2005_totals_newvars'!$L25</f>
        <v>1.3394516406375786E-2</v>
      </c>
      <c r="BF25">
        <f>'2006_totals_newvars'!I25/'2006_totals_newvars'!$L25</f>
        <v>1.0890800970771362E-2</v>
      </c>
      <c r="BG25">
        <f>'2007_totals_newvars'!I25/'2007_totals_newvars'!$L25</f>
        <v>2.5852178599885506E-2</v>
      </c>
      <c r="BH25">
        <f>'2008_totals_newvars'!I25/'2008_totals_newvars'!$L25</f>
        <v>0.12073832251582577</v>
      </c>
      <c r="BI25">
        <f>'2009_totals_newvars'!I25/'2009_totals_newvars'!$L25</f>
        <v>2.2879110638082744E-2</v>
      </c>
      <c r="BJ25">
        <f>'2010_totals_newvars'!I25/'2010_totals_newvars'!$L25</f>
        <v>2.3196418420133029E-2</v>
      </c>
      <c r="BK25">
        <f>'2011_totals_newvars'!I25/'2011_totals_newvars'!$L25</f>
        <v>4.8871656421609476E-2</v>
      </c>
      <c r="BL25">
        <f>'2012_totals_newvars'!I25/'2012_totals_newvars'!$L25</f>
        <v>1.7776379690603188E-2</v>
      </c>
      <c r="BM25">
        <f>'2013_totals_newvars'!I25/'2013_totals_newvars'!$L25</f>
        <v>2.1550147069603547E-2</v>
      </c>
      <c r="BN25">
        <f>'1998_totals_newvars'!H25/'1998_totals_newvars'!$L25</f>
        <v>0</v>
      </c>
      <c r="BO25">
        <f>'1999_totals_newvars'!H25/'1999_totals_newvars'!$L25</f>
        <v>0</v>
      </c>
      <c r="BP25">
        <f>'2000_totals_newvars'!H25/'2000_totals_newvars'!$L25</f>
        <v>2.6129608552406656E-4</v>
      </c>
      <c r="BQ25">
        <f>'2001_totals_newvars'!H25/'2001_totals_newvars'!$L25</f>
        <v>1.1324049636569941E-3</v>
      </c>
      <c r="BR25">
        <f>'2002_totals_newvars'!H25/'2002_totals_newvars'!$L25</f>
        <v>6.0318642178523914E-4</v>
      </c>
      <c r="BS25">
        <f>'2003_totals_newvars'!H25/'2003_totals_newvars'!$L25</f>
        <v>3.0581511503253349E-3</v>
      </c>
      <c r="BT25">
        <f>'2004_totals_newvars'!H25/'2004_totals_newvars'!$L25</f>
        <v>0</v>
      </c>
      <c r="BU25">
        <f>'2005_totals_newvars'!H25/'2005_totals_newvars'!$L25</f>
        <v>0</v>
      </c>
      <c r="BV25">
        <f>'2006_totals_newvars'!H25/'2006_totals_newvars'!$L25</f>
        <v>0</v>
      </c>
      <c r="BW25">
        <f>'2007_totals_newvars'!H25/'2007_totals_newvars'!$L25</f>
        <v>0</v>
      </c>
      <c r="BX25">
        <f>'2008_totals_newvars'!H25/'2008_totals_newvars'!$L25</f>
        <v>2.2107915174338173E-3</v>
      </c>
      <c r="BY25">
        <f>'2009_totals_newvars'!H25/'2009_totals_newvars'!$L25</f>
        <v>2.1872753933302506E-3</v>
      </c>
      <c r="BZ25">
        <f>'2010_totals_newvars'!H25/'2010_totals_newvars'!$L25</f>
        <v>2.1909962464860618E-3</v>
      </c>
      <c r="CA25">
        <f>'2011_totals_newvars'!H25/'2011_totals_newvars'!$L25</f>
        <v>2.3929931653113609E-3</v>
      </c>
      <c r="CB25">
        <f>'2012_totals_newvars'!H25/'2012_totals_newvars'!$L25</f>
        <v>2.2088829959057933E-3</v>
      </c>
      <c r="CC25">
        <f>'2013_totals_newvars'!H25/'2013_totals_newvars'!$L25</f>
        <v>1.86436930002763E-3</v>
      </c>
      <c r="CD25">
        <f>'1998_totals_newvars'!E25/'1998_totals_newvars'!$L25</f>
        <v>0</v>
      </c>
      <c r="CE25">
        <f>'1999_totals_newvars'!E25/'1999_totals_newvars'!$L25</f>
        <v>0</v>
      </c>
      <c r="CF25">
        <f>'2000_totals_newvars'!E25/'2000_totals_newvars'!$L25</f>
        <v>0</v>
      </c>
      <c r="CG25">
        <f>'2001_totals_newvars'!E25/'2001_totals_newvars'!$L25</f>
        <v>0</v>
      </c>
      <c r="CH25">
        <f>'2002_totals_newvars'!E25/'2002_totals_newvars'!$L25</f>
        <v>0</v>
      </c>
      <c r="CI25">
        <f>'2003_totals_newvars'!E25/'2003_totals_newvars'!$L25</f>
        <v>0</v>
      </c>
      <c r="CJ25">
        <f>'2004_totals_newvars'!E25/'2004_totals_newvars'!$L25</f>
        <v>0</v>
      </c>
      <c r="CK25">
        <f>'2005_totals_newvars'!E25/'2005_totals_newvars'!$L25</f>
        <v>0</v>
      </c>
      <c r="CL25">
        <f>'2006_totals_newvars'!E25/'2006_totals_newvars'!$L25</f>
        <v>0</v>
      </c>
      <c r="CM25">
        <f>'2007_totals_newvars'!E25/'2007_totals_newvars'!$L25</f>
        <v>0</v>
      </c>
      <c r="CN25">
        <f>'2008_totals_newvars'!E25/'2008_totals_newvars'!$L25</f>
        <v>0</v>
      </c>
      <c r="CO25">
        <f>'2009_totals_newvars'!E25/'2009_totals_newvars'!$L25</f>
        <v>0</v>
      </c>
      <c r="CP25">
        <f>'2010_totals_newvars'!E25/'2010_totals_newvars'!$L25</f>
        <v>0</v>
      </c>
      <c r="CQ25">
        <f>'2011_totals_newvars'!E25/'2011_totals_newvars'!$L25</f>
        <v>0</v>
      </c>
      <c r="CR25">
        <f>'2012_totals_newvars'!E25/'2012_totals_newvars'!$L25</f>
        <v>0</v>
      </c>
      <c r="CS25">
        <f>'2013_totals_newvars'!E25/'2013_totals_newvars'!$L25</f>
        <v>0</v>
      </c>
      <c r="CT25">
        <f>'1998_totals_newvars'!G25/'1998_totals_newvars'!$L25</f>
        <v>0</v>
      </c>
      <c r="CU25">
        <f>'1999_totals_newvars'!G25/'1999_totals_newvars'!$L25</f>
        <v>0</v>
      </c>
      <c r="CV25">
        <f>'2000_totals_newvars'!G25/'2000_totals_newvars'!$L25</f>
        <v>4.1010145574491168E-2</v>
      </c>
      <c r="CW25">
        <f>'2001_totals_newvars'!G25/'2001_totals_newvars'!$L25</f>
        <v>4.7622955081927328E-2</v>
      </c>
      <c r="CX25">
        <f>'2002_totals_newvars'!G25/'2002_totals_newvars'!$L25</f>
        <v>5.2294293936874237E-2</v>
      </c>
      <c r="CY25">
        <f>'2003_totals_newvars'!G25/'2003_totals_newvars'!$L25</f>
        <v>5.1507994930636701E-2</v>
      </c>
      <c r="CZ25">
        <f>'2004_totals_newvars'!G25/'2004_totals_newvars'!$L25</f>
        <v>4.2890340232728905E-2</v>
      </c>
      <c r="DA25">
        <f>'2005_totals_newvars'!G25/'2005_totals_newvars'!$L25</f>
        <v>8.6142497263440643E-2</v>
      </c>
      <c r="DB25">
        <f>'2006_totals_newvars'!G25/'2006_totals_newvars'!$L25</f>
        <v>8.5978430895882571E-2</v>
      </c>
      <c r="DC25">
        <f>'2007_totals_newvars'!G25/'2007_totals_newvars'!$L25</f>
        <v>9.6525280922732604E-2</v>
      </c>
      <c r="DD25">
        <f>'2008_totals_newvars'!G25/'2008_totals_newvars'!$L25</f>
        <v>5.7629185131351915E-2</v>
      </c>
      <c r="DE25">
        <f>'2009_totals_newvars'!G25/'2009_totals_newvars'!$L25</f>
        <v>7.8988101844363404E-2</v>
      </c>
      <c r="DF25">
        <f>'2010_totals_newvars'!G25/'2010_totals_newvars'!$L25</f>
        <v>9.2283505301204494E-2</v>
      </c>
      <c r="DG25">
        <f>'2011_totals_newvars'!G25/'2011_totals_newvars'!$L25</f>
        <v>5.4021938700511599E-2</v>
      </c>
      <c r="DH25">
        <f>'2012_totals_newvars'!G25/'2012_totals_newvars'!$L25</f>
        <v>6.5457846816651455E-2</v>
      </c>
      <c r="DI25">
        <f>'2013_totals_newvars'!G25/'2013_totals_newvars'!$L25</f>
        <v>8.7782833272515071E-2</v>
      </c>
      <c r="DJ25">
        <f>'1998_totals_newvars'!K25/'1998_totals_newvars'!$L25</f>
        <v>2.6430701120072321E-4</v>
      </c>
      <c r="DK25">
        <f>'1999_totals_newvars'!K25/'1999_totals_newvars'!$L25</f>
        <v>0.11174805403091917</v>
      </c>
      <c r="DL25">
        <f>'2000_totals_newvars'!K25/'2000_totals_newvars'!$L25</f>
        <v>3.9193903747593871E-2</v>
      </c>
      <c r="DM25">
        <f>'2001_totals_newvars'!K25/'2001_totals_newvars'!$L25</f>
        <v>5.6549320888556701E-2</v>
      </c>
      <c r="DN25">
        <f>'2002_totals_newvars'!K25/'2002_totals_newvars'!$L25</f>
        <v>4.2379383965128505E-2</v>
      </c>
      <c r="DO25">
        <f>'2003_totals_newvars'!K25/'2003_totals_newvars'!$L25</f>
        <v>6.2118504499156599E-3</v>
      </c>
      <c r="DP25">
        <f>'2004_totals_newvars'!K25/'2004_totals_newvars'!$L25</f>
        <v>1.1098550183414201E-2</v>
      </c>
      <c r="DQ25">
        <f>'2005_totals_newvars'!K25/'2005_totals_newvars'!$L25</f>
        <v>0</v>
      </c>
      <c r="DR25">
        <f>'2006_totals_newvars'!K25/'2006_totals_newvars'!$L25</f>
        <v>9.8881211015829588E-3</v>
      </c>
      <c r="DS25">
        <f>'2007_totals_newvars'!K25/'2007_totals_newvars'!$L25</f>
        <v>3.1774263575496238E-4</v>
      </c>
      <c r="DT25">
        <f>'2008_totals_newvars'!K25/'2008_totals_newvars'!$L25</f>
        <v>1.9870220977422106E-2</v>
      </c>
      <c r="DU25">
        <f>'2009_totals_newvars'!K25/'2009_totals_newvars'!$L25</f>
        <v>9.0631912924324393E-3</v>
      </c>
      <c r="DV25">
        <f>'2010_totals_newvars'!K25/'2010_totals_newvars'!$L25</f>
        <v>9.0786090144188893E-3</v>
      </c>
      <c r="DW25">
        <f>'2011_totals_newvars'!K25/'2011_totals_newvars'!$L25</f>
        <v>9.9156031676828869E-3</v>
      </c>
      <c r="DX25">
        <f>'2012_totals_newvars'!K25/'2012_totals_newvars'!$L25</f>
        <v>9.4805922736189343E-3</v>
      </c>
      <c r="DY25">
        <f>'2013_totals_newvars'!K25/'2013_totals_newvars'!$L25</f>
        <v>1.0961749380594795E-2</v>
      </c>
      <c r="DZ25">
        <f>'1998_totals_newvars'!F25/'1998_totals_newvars'!$L25</f>
        <v>0</v>
      </c>
      <c r="EA25">
        <f>'1999_totals_newvars'!F25/'1999_totals_newvars'!$L25</f>
        <v>0</v>
      </c>
      <c r="EB25">
        <f>'2000_totals_newvars'!F25/'2000_totals_newvars'!$L25</f>
        <v>5.2691612665877775E-2</v>
      </c>
      <c r="EC25">
        <f>'2001_totals_newvars'!F25/'2001_totals_newvars'!$L25</f>
        <v>0.10762025982797353</v>
      </c>
      <c r="ED25">
        <f>'2002_totals_newvars'!F25/'2002_totals_newvars'!$L25</f>
        <v>5.2585571767406643E-2</v>
      </c>
      <c r="EE25">
        <f>'2003_totals_newvars'!F25/'2003_totals_newvars'!$L25</f>
        <v>5.7526322751207414E-2</v>
      </c>
      <c r="EF25">
        <f>'2004_totals_newvars'!F25/'2004_totals_newvars'!$L25</f>
        <v>7.3886072288731411E-2</v>
      </c>
      <c r="EG25">
        <f>'2005_totals_newvars'!F25/'2005_totals_newvars'!$L25</f>
        <v>0.12858350568180835</v>
      </c>
      <c r="EH25">
        <f>'2006_totals_newvars'!F25/'2006_totals_newvars'!$L25</f>
        <v>0.14888111833577558</v>
      </c>
      <c r="EI25">
        <f>'2007_totals_newvars'!F25/'2007_totals_newvars'!$L25</f>
        <v>0.18640825644615946</v>
      </c>
      <c r="EJ25">
        <f>'2008_totals_newvars'!F25/'2008_totals_newvars'!$L25</f>
        <v>0.25524777956121664</v>
      </c>
      <c r="EK25">
        <f>'2009_totals_newvars'!F25/'2009_totals_newvars'!$L25</f>
        <v>0.2455597756074174</v>
      </c>
      <c r="EL25">
        <f>'2010_totals_newvars'!F25/'2010_totals_newvars'!$L25</f>
        <v>0.23037837485491711</v>
      </c>
      <c r="EM25">
        <f>'2011_totals_newvars'!F25/'2011_totals_newvars'!$L25</f>
        <v>0.26707716256350073</v>
      </c>
      <c r="EN25">
        <f>'2012_totals_newvars'!F25/'2012_totals_newvars'!$L25</f>
        <v>0.27335644452344543</v>
      </c>
      <c r="EO25">
        <f>'2013_totals_newvars'!F25/'2013_totals_newvars'!$L25</f>
        <v>0.3001808633724628</v>
      </c>
      <c r="EP25">
        <f>'1998_totals_newvars'!D25/'1998_totals_newvars'!$L25</f>
        <v>7.1213017733493908E-2</v>
      </c>
      <c r="EQ25">
        <f>'1999_totals_newvars'!D25/'1999_totals_newvars'!$L25</f>
        <v>9.8071999102974192E-2</v>
      </c>
      <c r="ER25">
        <f>'2000_totals_newvars'!D25/'2000_totals_newvars'!$L25</f>
        <v>0.10851063788719893</v>
      </c>
      <c r="ES25">
        <f>'2001_totals_newvars'!D25/'2001_totals_newvars'!$L25</f>
        <v>0.1234109240632166</v>
      </c>
      <c r="ET25">
        <f>'2002_totals_newvars'!D25/'2002_totals_newvars'!$L25</f>
        <v>0.1561196881980868</v>
      </c>
      <c r="EU25">
        <f>'2003_totals_newvars'!D25/'2003_totals_newvars'!$L25</f>
        <v>0.16262953336692032</v>
      </c>
      <c r="EV25">
        <f>'2004_totals_newvars'!D25/'2004_totals_newvars'!$L25</f>
        <v>0.13926996698051566</v>
      </c>
      <c r="EW25">
        <f>'2005_totals_newvars'!D25/'2005_totals_newvars'!$L25</f>
        <v>0.18118271179782858</v>
      </c>
      <c r="EX25">
        <f>'2006_totals_newvars'!D25/'2006_totals_newvars'!$L25</f>
        <v>0.15667476777517969</v>
      </c>
      <c r="EY25">
        <f>'2007_totals_newvars'!D25/'2007_totals_newvars'!$L25</f>
        <v>0.14865394482952002</v>
      </c>
      <c r="EZ25">
        <f>'2008_totals_newvars'!D25/'2008_totals_newvars'!$L25</f>
        <v>0.11957410648273348</v>
      </c>
      <c r="FA25">
        <f>'2009_totals_newvars'!D25/'2009_totals_newvars'!$L25</f>
        <v>0.15477849977690833</v>
      </c>
      <c r="FB25">
        <f>'2010_totals_newvars'!D25/'2010_totals_newvars'!$L25</f>
        <v>0.16073275830093517</v>
      </c>
      <c r="FC25">
        <f>'2011_totals_newvars'!D25/'2011_totals_newvars'!$L25</f>
        <v>0.16473268278047681</v>
      </c>
      <c r="FD25">
        <f>'2012_totals_newvars'!D25/'2012_totals_newvars'!$L25</f>
        <v>0.13359089311802738</v>
      </c>
      <c r="FE25">
        <f>'2013_totals_newvars'!D25/'2013_totals_newvars'!$L25</f>
        <v>0.13330371738689617</v>
      </c>
    </row>
    <row r="26" spans="1:161" x14ac:dyDescent="0.2">
      <c r="A26" t="str">
        <f>'1997_totals_newvars'!A26</f>
        <v>MISSISSIPPI</v>
      </c>
      <c r="B26">
        <f>'1998_totals_newvars'!J26/'1998_totals_newvars'!$L26</f>
        <v>4.3712326678729554E-2</v>
      </c>
      <c r="C26">
        <f>'1999_totals_newvars'!J26/'1999_totals_newvars'!$L26</f>
        <v>0.13231416004904792</v>
      </c>
      <c r="D26">
        <f>'2000_totals_newvars'!J26/'2000_totals_newvars'!$L26</f>
        <v>5.6259765943694924E-2</v>
      </c>
      <c r="E26">
        <f>'2001_totals_newvars'!J26/'2001_totals_newvars'!$L26</f>
        <v>5.5720888907387765E-2</v>
      </c>
      <c r="F26">
        <f>'2002_totals_newvars'!J26/'2002_totals_newvars'!$L26</f>
        <v>4.6477916184549307E-2</v>
      </c>
      <c r="G26">
        <f>'2003_totals_newvars'!J26/'2003_totals_newvars'!$L26</f>
        <v>5.2276307583218322E-2</v>
      </c>
      <c r="H26">
        <f>'2004_totals_newvars'!J26/'2004_totals_newvars'!$L26</f>
        <v>5.6201370745061374E-2</v>
      </c>
      <c r="I26">
        <f>'2005_totals_newvars'!J26/'2005_totals_newvars'!$L26</f>
        <v>4.9278399752921448E-2</v>
      </c>
      <c r="J26">
        <f>'2006_totals_newvars'!J26/'2006_totals_newvars'!$L26</f>
        <v>4.4974720401814397E-2</v>
      </c>
      <c r="K26">
        <f>'2007_totals_newvars'!J26/'2007_totals_newvars'!$L26</f>
        <v>6.0970434270139477E-2</v>
      </c>
      <c r="L26">
        <f>'2008_totals_newvars'!J26/'2008_totals_newvars'!$L26</f>
        <v>4.3779880502116321E-2</v>
      </c>
      <c r="M26">
        <f>'2009_totals_newvars'!J26/'2009_totals_newvars'!$L26</f>
        <v>3.7553893873495177E-2</v>
      </c>
      <c r="N26">
        <f>'2010_totals_newvars'!J26/'2010_totals_newvars'!$L26</f>
        <v>3.3941176657465828E-2</v>
      </c>
      <c r="O26">
        <f>'2011_totals_newvars'!J26/'2011_totals_newvars'!$L26</f>
        <v>3.9074665912003793E-2</v>
      </c>
      <c r="P26">
        <f>'2012_totals_newvars'!J26/'2012_totals_newvars'!$L26</f>
        <v>3.6041731586000693E-2</v>
      </c>
      <c r="Q26">
        <f>'2013_totals_newvars'!J26/'2013_totals_newvars'!$L26</f>
        <v>2.9656796437547591E-2</v>
      </c>
      <c r="R26">
        <f>'1998_totals_newvars'!B26/'1998_totals_newvars'!$L26</f>
        <v>0.50977382262324034</v>
      </c>
      <c r="S26">
        <f>'1999_totals_newvars'!B26/'1999_totals_newvars'!$L26</f>
        <v>0.34686275879371281</v>
      </c>
      <c r="T26">
        <f>'2000_totals_newvars'!B26/'2000_totals_newvars'!$L26</f>
        <v>0.20080146870214485</v>
      </c>
      <c r="U26">
        <f>'2001_totals_newvars'!B26/'2001_totals_newvars'!$L26</f>
        <v>0.1933882994206855</v>
      </c>
      <c r="V26">
        <f>'2002_totals_newvars'!B26/'2002_totals_newvars'!$L26</f>
        <v>0.21719859451051449</v>
      </c>
      <c r="W26">
        <f>'2003_totals_newvars'!B26/'2003_totals_newvars'!$L26</f>
        <v>0.26148095995774223</v>
      </c>
      <c r="X26">
        <f>'2004_totals_newvars'!B26/'2004_totals_newvars'!$L26</f>
        <v>0.27817854330726571</v>
      </c>
      <c r="Y26">
        <f>'2005_totals_newvars'!B26/'2005_totals_newvars'!$L26</f>
        <v>0.2483620847966346</v>
      </c>
      <c r="Z26">
        <f>'2006_totals_newvars'!B26/'2006_totals_newvars'!$L26</f>
        <v>0.21852122621388839</v>
      </c>
      <c r="AA26">
        <f>'2007_totals_newvars'!B26/'2007_totals_newvars'!$L26</f>
        <v>0.18445986688710864</v>
      </c>
      <c r="AB26">
        <f>'2008_totals_newvars'!B26/'2008_totals_newvars'!$L26</f>
        <v>0.15454664037352092</v>
      </c>
      <c r="AC26">
        <f>'2009_totals_newvars'!B26/'2009_totals_newvars'!$L26</f>
        <v>0.14619941356684898</v>
      </c>
      <c r="AD26">
        <f>'2010_totals_newvars'!B26/'2010_totals_newvars'!$L26</f>
        <v>0.14775648244199041</v>
      </c>
      <c r="AE26">
        <f>'2011_totals_newvars'!B26/'2011_totals_newvars'!$L26</f>
        <v>0.14442516664892674</v>
      </c>
      <c r="AF26">
        <f>'2012_totals_newvars'!B26/'2012_totals_newvars'!$L26</f>
        <v>0.17871749208775894</v>
      </c>
      <c r="AG26">
        <f>'2013_totals_newvars'!B26/'2013_totals_newvars'!$L26</f>
        <v>0.15724235136606352</v>
      </c>
      <c r="AH26">
        <f>'1998_totals_newvars'!C26/'1998_totals_newvars'!$L26</f>
        <v>2.6574754646900099E-2</v>
      </c>
      <c r="AI26">
        <f>'1999_totals_newvars'!C26/'1999_totals_newvars'!$L26</f>
        <v>0.30756062549324326</v>
      </c>
      <c r="AJ26">
        <f>'2000_totals_newvars'!C26/'2000_totals_newvars'!$L26</f>
        <v>0.2956037507015552</v>
      </c>
      <c r="AK26">
        <f>'2001_totals_newvars'!C26/'2001_totals_newvars'!$L26</f>
        <v>0.24893561988338331</v>
      </c>
      <c r="AL26">
        <f>'2002_totals_newvars'!C26/'2002_totals_newvars'!$L26</f>
        <v>0.25491915639096441</v>
      </c>
      <c r="AM26">
        <f>'2003_totals_newvars'!C26/'2003_totals_newvars'!$L26</f>
        <v>0.21243060444840611</v>
      </c>
      <c r="AN26">
        <f>'2004_totals_newvars'!C26/'2004_totals_newvars'!$L26</f>
        <v>0.20042031456260756</v>
      </c>
      <c r="AO26">
        <f>'2005_totals_newvars'!C26/'2005_totals_newvars'!$L26</f>
        <v>0.22607104739828504</v>
      </c>
      <c r="AP26">
        <f>'2006_totals_newvars'!C26/'2006_totals_newvars'!$L26</f>
        <v>0.17385454078055676</v>
      </c>
      <c r="AQ26">
        <f>'2007_totals_newvars'!C26/'2007_totals_newvars'!$L26</f>
        <v>0.21039805573157627</v>
      </c>
      <c r="AR26">
        <f>'2008_totals_newvars'!C26/'2008_totals_newvars'!$L26</f>
        <v>0.17451736400496468</v>
      </c>
      <c r="AS26">
        <f>'2009_totals_newvars'!C26/'2009_totals_newvars'!$L26</f>
        <v>0.21047831097695013</v>
      </c>
      <c r="AT26">
        <f>'2010_totals_newvars'!C26/'2010_totals_newvars'!$L26</f>
        <v>0.15528833259952951</v>
      </c>
      <c r="AU26">
        <f>'2011_totals_newvars'!C26/'2011_totals_newvars'!$L26</f>
        <v>0.14723163882108803</v>
      </c>
      <c r="AV26">
        <f>'2012_totals_newvars'!C26/'2012_totals_newvars'!$L26</f>
        <v>0.17894202184187386</v>
      </c>
      <c r="AW26">
        <f>'2013_totals_newvars'!C26/'2013_totals_newvars'!$L26</f>
        <v>0.17925617997277429</v>
      </c>
      <c r="AX26">
        <f>'1998_totals_newvars'!I26/'1998_totals_newvars'!$L26</f>
        <v>4.9852403096576851E-3</v>
      </c>
      <c r="AY26">
        <f>'1999_totals_newvars'!I26/'1999_totals_newvars'!$L26</f>
        <v>6.2964330775575322E-3</v>
      </c>
      <c r="AZ26">
        <f>'2000_totals_newvars'!I26/'2000_totals_newvars'!$L26</f>
        <v>2.0081236167291527E-2</v>
      </c>
      <c r="BA26">
        <f>'2001_totals_newvars'!I26/'2001_totals_newvars'!$L26</f>
        <v>2.9873385234039408E-2</v>
      </c>
      <c r="BB26">
        <f>'2002_totals_newvars'!I26/'2002_totals_newvars'!$L26</f>
        <v>1.083010534400514E-2</v>
      </c>
      <c r="BC26">
        <f>'2003_totals_newvars'!I26/'2003_totals_newvars'!$L26</f>
        <v>5.7415457533015685E-3</v>
      </c>
      <c r="BD26">
        <f>'2004_totals_newvars'!I26/'2004_totals_newvars'!$L26</f>
        <v>8.7386260668772781E-2</v>
      </c>
      <c r="BE26">
        <f>'2005_totals_newvars'!I26/'2005_totals_newvars'!$L26</f>
        <v>5.6455357022826273E-2</v>
      </c>
      <c r="BF26">
        <f>'2006_totals_newvars'!I26/'2006_totals_newvars'!$L26</f>
        <v>9.0913901216530132E-2</v>
      </c>
      <c r="BG26">
        <f>'2007_totals_newvars'!I26/'2007_totals_newvars'!$L26</f>
        <v>8.4781340685874604E-2</v>
      </c>
      <c r="BH26">
        <f>'2008_totals_newvars'!I26/'2008_totals_newvars'!$L26</f>
        <v>7.5833091367722594E-2</v>
      </c>
      <c r="BI26">
        <f>'2009_totals_newvars'!I26/'2009_totals_newvars'!$L26</f>
        <v>5.6637759869648675E-2</v>
      </c>
      <c r="BJ26">
        <f>'2010_totals_newvars'!I26/'2010_totals_newvars'!$L26</f>
        <v>5.9780852551009102E-2</v>
      </c>
      <c r="BK26">
        <f>'2011_totals_newvars'!I26/'2011_totals_newvars'!$L26</f>
        <v>3.7089905849201195E-2</v>
      </c>
      <c r="BL26">
        <f>'2012_totals_newvars'!I26/'2012_totals_newvars'!$L26</f>
        <v>4.3981153238756072E-2</v>
      </c>
      <c r="BM26">
        <f>'2013_totals_newvars'!I26/'2013_totals_newvars'!$L26</f>
        <v>4.2955181626111498E-2</v>
      </c>
      <c r="BN26">
        <f>'1998_totals_newvars'!H26/'1998_totals_newvars'!$L26</f>
        <v>0</v>
      </c>
      <c r="BO26">
        <f>'1999_totals_newvars'!H26/'1999_totals_newvars'!$L26</f>
        <v>0</v>
      </c>
      <c r="BP26">
        <f>'2000_totals_newvars'!H26/'2000_totals_newvars'!$L26</f>
        <v>1.7066456143485152E-2</v>
      </c>
      <c r="BQ26">
        <f>'2001_totals_newvars'!H26/'2001_totals_newvars'!$L26</f>
        <v>0.11413824343977477</v>
      </c>
      <c r="BR26">
        <f>'2002_totals_newvars'!H26/'2002_totals_newvars'!$L26</f>
        <v>0.10149605126348021</v>
      </c>
      <c r="BS26">
        <f>'2003_totals_newvars'!H26/'2003_totals_newvars'!$L26</f>
        <v>0.11421141663311452</v>
      </c>
      <c r="BT26">
        <f>'2004_totals_newvars'!H26/'2004_totals_newvars'!$L26</f>
        <v>5.572004193960127E-2</v>
      </c>
      <c r="BU26">
        <f>'2005_totals_newvars'!H26/'2005_totals_newvars'!$L26</f>
        <v>6.7451985266783934E-2</v>
      </c>
      <c r="BV26">
        <f>'2006_totals_newvars'!H26/'2006_totals_newvars'!$L26</f>
        <v>5.5854116925379761E-2</v>
      </c>
      <c r="BW26">
        <f>'2007_totals_newvars'!H26/'2007_totals_newvars'!$L26</f>
        <v>3.8362770398955602E-2</v>
      </c>
      <c r="BX26">
        <f>'2008_totals_newvars'!H26/'2008_totals_newvars'!$L26</f>
        <v>9.0594717618459997E-2</v>
      </c>
      <c r="BY26">
        <f>'2009_totals_newvars'!H26/'2009_totals_newvars'!$L26</f>
        <v>6.1755853765660049E-2</v>
      </c>
      <c r="BZ26">
        <f>'2010_totals_newvars'!H26/'2010_totals_newvars'!$L26</f>
        <v>7.2339154131085881E-2</v>
      </c>
      <c r="CA26">
        <f>'2011_totals_newvars'!H26/'2011_totals_newvars'!$L26</f>
        <v>4.7860646180351296E-2</v>
      </c>
      <c r="CB26">
        <f>'2012_totals_newvars'!H26/'2012_totals_newvars'!$L26</f>
        <v>4.5277001560954273E-2</v>
      </c>
      <c r="CC26">
        <f>'2013_totals_newvars'!H26/'2013_totals_newvars'!$L26</f>
        <v>4.0921287062076893E-2</v>
      </c>
      <c r="CD26">
        <f>'1998_totals_newvars'!E26/'1998_totals_newvars'!$L26</f>
        <v>0</v>
      </c>
      <c r="CE26">
        <f>'1999_totals_newvars'!E26/'1999_totals_newvars'!$L26</f>
        <v>0</v>
      </c>
      <c r="CF26">
        <f>'2000_totals_newvars'!E26/'2000_totals_newvars'!$L26</f>
        <v>0</v>
      </c>
      <c r="CG26">
        <f>'2001_totals_newvars'!E26/'2001_totals_newvars'!$L26</f>
        <v>0</v>
      </c>
      <c r="CH26">
        <f>'2002_totals_newvars'!E26/'2002_totals_newvars'!$L26</f>
        <v>0</v>
      </c>
      <c r="CI26">
        <f>'2003_totals_newvars'!E26/'2003_totals_newvars'!$L26</f>
        <v>0</v>
      </c>
      <c r="CJ26">
        <f>'2004_totals_newvars'!E26/'2004_totals_newvars'!$L26</f>
        <v>0</v>
      </c>
      <c r="CK26">
        <f>'2005_totals_newvars'!E26/'2005_totals_newvars'!$L26</f>
        <v>0</v>
      </c>
      <c r="CL26">
        <f>'2006_totals_newvars'!E26/'2006_totals_newvars'!$L26</f>
        <v>0</v>
      </c>
      <c r="CM26">
        <f>'2007_totals_newvars'!E26/'2007_totals_newvars'!$L26</f>
        <v>0</v>
      </c>
      <c r="CN26">
        <f>'2008_totals_newvars'!E26/'2008_totals_newvars'!$L26</f>
        <v>0</v>
      </c>
      <c r="CO26">
        <f>'2009_totals_newvars'!E26/'2009_totals_newvars'!$L26</f>
        <v>0</v>
      </c>
      <c r="CP26">
        <f>'2010_totals_newvars'!E26/'2010_totals_newvars'!$L26</f>
        <v>0</v>
      </c>
      <c r="CQ26">
        <f>'2011_totals_newvars'!E26/'2011_totals_newvars'!$L26</f>
        <v>0</v>
      </c>
      <c r="CR26">
        <f>'2012_totals_newvars'!E26/'2012_totals_newvars'!$L26</f>
        <v>0</v>
      </c>
      <c r="CS26">
        <f>'2013_totals_newvars'!E26/'2013_totals_newvars'!$L26</f>
        <v>0</v>
      </c>
      <c r="CT26">
        <f>'1998_totals_newvars'!G26/'1998_totals_newvars'!$L26</f>
        <v>0</v>
      </c>
      <c r="CU26">
        <f>'1999_totals_newvars'!G26/'1999_totals_newvars'!$L26</f>
        <v>0</v>
      </c>
      <c r="CV26">
        <f>'2000_totals_newvars'!G26/'2000_totals_newvars'!$L26</f>
        <v>0</v>
      </c>
      <c r="CW26">
        <f>'2001_totals_newvars'!G26/'2001_totals_newvars'!$L26</f>
        <v>0</v>
      </c>
      <c r="CX26">
        <f>'2002_totals_newvars'!G26/'2002_totals_newvars'!$L26</f>
        <v>0</v>
      </c>
      <c r="CY26">
        <f>'2003_totals_newvars'!G26/'2003_totals_newvars'!$L26</f>
        <v>0</v>
      </c>
      <c r="CZ26">
        <f>'2004_totals_newvars'!G26/'2004_totals_newvars'!$L26</f>
        <v>0</v>
      </c>
      <c r="DA26">
        <f>'2005_totals_newvars'!G26/'2005_totals_newvars'!$L26</f>
        <v>0</v>
      </c>
      <c r="DB26">
        <f>'2006_totals_newvars'!G26/'2006_totals_newvars'!$L26</f>
        <v>4.7177673035078306E-6</v>
      </c>
      <c r="DC26">
        <f>'2007_totals_newvars'!G26/'2007_totals_newvars'!$L26</f>
        <v>2.0159406671064785E-2</v>
      </c>
      <c r="DD26">
        <f>'2008_totals_newvars'!G26/'2008_totals_newvars'!$L26</f>
        <v>-8.3621441952591441E-6</v>
      </c>
      <c r="DE26">
        <f>'2009_totals_newvars'!G26/'2009_totals_newvars'!$L26</f>
        <v>0</v>
      </c>
      <c r="DF26">
        <f>'2010_totals_newvars'!G26/'2010_totals_newvars'!$L26</f>
        <v>0</v>
      </c>
      <c r="DG26">
        <f>'2011_totals_newvars'!G26/'2011_totals_newvars'!$L26</f>
        <v>0</v>
      </c>
      <c r="DH26">
        <f>'2012_totals_newvars'!G26/'2012_totals_newvars'!$L26</f>
        <v>0</v>
      </c>
      <c r="DI26">
        <f>'2013_totals_newvars'!G26/'2013_totals_newvars'!$L26</f>
        <v>0</v>
      </c>
      <c r="DJ26">
        <f>'1998_totals_newvars'!K26/'1998_totals_newvars'!$L26</f>
        <v>0.1344139936404852</v>
      </c>
      <c r="DK26">
        <f>'1999_totals_newvars'!K26/'1999_totals_newvars'!$L26</f>
        <v>0.20830380440542295</v>
      </c>
      <c r="DL26">
        <f>'2000_totals_newvars'!K26/'2000_totals_newvars'!$L26</f>
        <v>0.1040958015617045</v>
      </c>
      <c r="DM26">
        <f>'2001_totals_newvars'!K26/'2001_totals_newvars'!$L26</f>
        <v>6.1286171388283704E-2</v>
      </c>
      <c r="DN26">
        <f>'2002_totals_newvars'!K26/'2002_totals_newvars'!$L26</f>
        <v>5.5534598299839831E-2</v>
      </c>
      <c r="DO26">
        <f>'2003_totals_newvars'!K26/'2003_totals_newvars'!$L26</f>
        <v>4.2343899930599066E-7</v>
      </c>
      <c r="DP26">
        <f>'2004_totals_newvars'!K26/'2004_totals_newvars'!$L26</f>
        <v>8.5253916434577567E-2</v>
      </c>
      <c r="DQ26">
        <f>'2005_totals_newvars'!K26/'2005_totals_newvars'!$L26</f>
        <v>9.0258062427164706E-2</v>
      </c>
      <c r="DR26">
        <f>'2006_totals_newvars'!K26/'2006_totals_newvars'!$L26</f>
        <v>8.8102875359759122E-2</v>
      </c>
      <c r="DS26">
        <f>'2007_totals_newvars'!K26/'2007_totals_newvars'!$L26</f>
        <v>8.6452883878774325E-2</v>
      </c>
      <c r="DT26">
        <f>'2008_totals_newvars'!K26/'2008_totals_newvars'!$L26</f>
        <v>7.795073748801841E-2</v>
      </c>
      <c r="DU26">
        <f>'2009_totals_newvars'!K26/'2009_totals_newvars'!$L26</f>
        <v>7.1556561960790577E-2</v>
      </c>
      <c r="DV26">
        <f>'2010_totals_newvars'!K26/'2010_totals_newvars'!$L26</f>
        <v>7.1278494685568669E-2</v>
      </c>
      <c r="DW26">
        <f>'2011_totals_newvars'!K26/'2011_totals_newvars'!$L26</f>
        <v>6.7369940056587946E-2</v>
      </c>
      <c r="DX26">
        <f>'2012_totals_newvars'!K26/'2012_totals_newvars'!$L26</f>
        <v>8.1422256875270077E-2</v>
      </c>
      <c r="DY26">
        <f>'2013_totals_newvars'!K26/'2013_totals_newvars'!$L26</f>
        <v>8.1565205209989541E-2</v>
      </c>
      <c r="DZ26">
        <f>'1998_totals_newvars'!F26/'1998_totals_newvars'!$L26</f>
        <v>0</v>
      </c>
      <c r="EA26">
        <f>'1999_totals_newvars'!F26/'1999_totals_newvars'!$L26</f>
        <v>0</v>
      </c>
      <c r="EB26">
        <f>'2000_totals_newvars'!F26/'2000_totals_newvars'!$L26</f>
        <v>0</v>
      </c>
      <c r="EC26">
        <f>'2001_totals_newvars'!F26/'2001_totals_newvars'!$L26</f>
        <v>0</v>
      </c>
      <c r="ED26">
        <f>'2002_totals_newvars'!F26/'2002_totals_newvars'!$L26</f>
        <v>0</v>
      </c>
      <c r="EE26">
        <f>'2003_totals_newvars'!F26/'2003_totals_newvars'!$L26</f>
        <v>0</v>
      </c>
      <c r="EF26">
        <f>'2004_totals_newvars'!F26/'2004_totals_newvars'!$L26</f>
        <v>0</v>
      </c>
      <c r="EG26">
        <f>'2005_totals_newvars'!F26/'2005_totals_newvars'!$L26</f>
        <v>0</v>
      </c>
      <c r="EH26">
        <f>'2006_totals_newvars'!F26/'2006_totals_newvars'!$L26</f>
        <v>0</v>
      </c>
      <c r="EI26">
        <f>'2007_totals_newvars'!F26/'2007_totals_newvars'!$L26</f>
        <v>0</v>
      </c>
      <c r="EJ26">
        <f>'2008_totals_newvars'!F26/'2008_totals_newvars'!$L26</f>
        <v>0</v>
      </c>
      <c r="EK26">
        <f>'2009_totals_newvars'!F26/'2009_totals_newvars'!$L26</f>
        <v>0</v>
      </c>
      <c r="EL26">
        <f>'2010_totals_newvars'!F26/'2010_totals_newvars'!$L26</f>
        <v>0</v>
      </c>
      <c r="EM26">
        <f>'2011_totals_newvars'!F26/'2011_totals_newvars'!$L26</f>
        <v>0</v>
      </c>
      <c r="EN26">
        <f>'2012_totals_newvars'!F26/'2012_totals_newvars'!$L26</f>
        <v>0</v>
      </c>
      <c r="EO26">
        <f>'2013_totals_newvars'!F26/'2013_totals_newvars'!$L26</f>
        <v>0</v>
      </c>
      <c r="EP26">
        <f>'1998_totals_newvars'!D26/'1998_totals_newvars'!$L26</f>
        <v>0.28053986210098719</v>
      </c>
      <c r="EQ26">
        <f>'1999_totals_newvars'!D26/'1999_totals_newvars'!$L26</f>
        <v>-1.3377818189845201E-3</v>
      </c>
      <c r="ER26">
        <f>'2000_totals_newvars'!D26/'2000_totals_newvars'!$L26</f>
        <v>0.3060915207801238</v>
      </c>
      <c r="ES26">
        <f>'2001_totals_newvars'!D26/'2001_totals_newvars'!$L26</f>
        <v>0.29665739172644556</v>
      </c>
      <c r="ET26">
        <f>'2002_totals_newvars'!D26/'2002_totals_newvars'!$L26</f>
        <v>0.31354357800664662</v>
      </c>
      <c r="EU26">
        <f>'2003_totals_newvars'!D26/'2003_totals_newvars'!$L26</f>
        <v>0.35385874218521796</v>
      </c>
      <c r="EV26">
        <f>'2004_totals_newvars'!D26/'2004_totals_newvars'!$L26</f>
        <v>0.23683955234211373</v>
      </c>
      <c r="EW26">
        <f>'2005_totals_newvars'!D26/'2005_totals_newvars'!$L26</f>
        <v>0.26212306333538399</v>
      </c>
      <c r="EX26">
        <f>'2006_totals_newvars'!D26/'2006_totals_newvars'!$L26</f>
        <v>0.32777390133476797</v>
      </c>
      <c r="EY26">
        <f>'2007_totals_newvars'!D26/'2007_totals_newvars'!$L26</f>
        <v>0.31441524147650635</v>
      </c>
      <c r="EZ26">
        <f>'2008_totals_newvars'!D26/'2008_totals_newvars'!$L26</f>
        <v>0.38278593078939233</v>
      </c>
      <c r="FA26">
        <f>'2009_totals_newvars'!D26/'2009_totals_newvars'!$L26</f>
        <v>0.4158182059866064</v>
      </c>
      <c r="FB26">
        <f>'2010_totals_newvars'!D26/'2010_totals_newvars'!$L26</f>
        <v>0.45961550693335057</v>
      </c>
      <c r="FC26">
        <f>'2011_totals_newvars'!D26/'2011_totals_newvars'!$L26</f>
        <v>0.51694803653184096</v>
      </c>
      <c r="FD26">
        <f>'2012_totals_newvars'!D26/'2012_totals_newvars'!$L26</f>
        <v>0.43561834280938605</v>
      </c>
      <c r="FE26">
        <f>'2013_totals_newvars'!D26/'2013_totals_newvars'!$L26</f>
        <v>0.46840299832543664</v>
      </c>
    </row>
    <row r="27" spans="1:161" x14ac:dyDescent="0.2">
      <c r="A27" t="str">
        <f>'1997_totals_newvars'!A27</f>
        <v>MISSOURI</v>
      </c>
      <c r="B27">
        <f>'1998_totals_newvars'!J27/'1998_totals_newvars'!$L27</f>
        <v>0.12166820072880287</v>
      </c>
      <c r="C27">
        <f>'1999_totals_newvars'!J27/'1999_totals_newvars'!$L27</f>
        <v>5.3880683230465631E-2</v>
      </c>
      <c r="D27">
        <f>'2000_totals_newvars'!J27/'2000_totals_newvars'!$L27</f>
        <v>6.2803291912309267E-2</v>
      </c>
      <c r="E27">
        <f>'2001_totals_newvars'!J27/'2001_totals_newvars'!$L27</f>
        <v>5.7209674718730688E-2</v>
      </c>
      <c r="F27">
        <f>'2002_totals_newvars'!J27/'2002_totals_newvars'!$L27</f>
        <v>6.1336472926820512E-2</v>
      </c>
      <c r="G27">
        <f>'2003_totals_newvars'!J27/'2003_totals_newvars'!$L27</f>
        <v>5.9687838684151652E-2</v>
      </c>
      <c r="H27">
        <f>'2004_totals_newvars'!J27/'2004_totals_newvars'!$L27</f>
        <v>5.6708961974216848E-2</v>
      </c>
      <c r="I27">
        <f>'2005_totals_newvars'!J27/'2005_totals_newvars'!$L27</f>
        <v>5.8361106358685584E-2</v>
      </c>
      <c r="J27">
        <f>'2006_totals_newvars'!J27/'2006_totals_newvars'!$L27</f>
        <v>3.8733511047649986E-2</v>
      </c>
      <c r="K27">
        <f>'2007_totals_newvars'!J27/'2007_totals_newvars'!$L27</f>
        <v>4.0853658681864254E-2</v>
      </c>
      <c r="L27">
        <f>'2008_totals_newvars'!J27/'2008_totals_newvars'!$L27</f>
        <v>3.9812033592563426E-2</v>
      </c>
      <c r="M27">
        <f>'2009_totals_newvars'!J27/'2009_totals_newvars'!$L27</f>
        <v>4.0656542424217998E-2</v>
      </c>
      <c r="N27">
        <f>'2010_totals_newvars'!J27/'2010_totals_newvars'!$L27</f>
        <v>2.9665510379428404E-2</v>
      </c>
      <c r="O27">
        <f>'2011_totals_newvars'!J27/'2011_totals_newvars'!$L27</f>
        <v>3.6542981855208642E-2</v>
      </c>
      <c r="P27">
        <f>'2012_totals_newvars'!J27/'2012_totals_newvars'!$L27</f>
        <v>2.6875583883072061E-2</v>
      </c>
      <c r="Q27">
        <f>'2013_totals_newvars'!J27/'2013_totals_newvars'!$L27</f>
        <v>2.3426077996068218E-2</v>
      </c>
      <c r="R27">
        <f>'1998_totals_newvars'!B27/'1998_totals_newvars'!$L27</f>
        <v>0.53679369846242053</v>
      </c>
      <c r="S27">
        <f>'1999_totals_newvars'!B27/'1999_totals_newvars'!$L27</f>
        <v>0.433535400908376</v>
      </c>
      <c r="T27">
        <f>'2000_totals_newvars'!B27/'2000_totals_newvars'!$L27</f>
        <v>0.382869537902086</v>
      </c>
      <c r="U27">
        <f>'2001_totals_newvars'!B27/'2001_totals_newvars'!$L27</f>
        <v>0.39926973760963053</v>
      </c>
      <c r="V27">
        <f>'2002_totals_newvars'!B27/'2002_totals_newvars'!$L27</f>
        <v>0.40952787392079071</v>
      </c>
      <c r="W27">
        <f>'2003_totals_newvars'!B27/'2003_totals_newvars'!$L27</f>
        <v>0.37722295936781403</v>
      </c>
      <c r="X27">
        <f>'2004_totals_newvars'!B27/'2004_totals_newvars'!$L27</f>
        <v>0.39716152644533614</v>
      </c>
      <c r="Y27">
        <f>'2005_totals_newvars'!B27/'2005_totals_newvars'!$L27</f>
        <v>0.35905123900546732</v>
      </c>
      <c r="Z27">
        <f>'2006_totals_newvars'!B27/'2006_totals_newvars'!$L27</f>
        <v>0.33197714800856692</v>
      </c>
      <c r="AA27">
        <f>'2007_totals_newvars'!B27/'2007_totals_newvars'!$L27</f>
        <v>0.29902521344209598</v>
      </c>
      <c r="AB27">
        <f>'2008_totals_newvars'!B27/'2008_totals_newvars'!$L27</f>
        <v>0.30165469327841454</v>
      </c>
      <c r="AC27">
        <f>'2009_totals_newvars'!B27/'2009_totals_newvars'!$L27</f>
        <v>0.29088933858361699</v>
      </c>
      <c r="AD27">
        <f>'2010_totals_newvars'!B27/'2010_totals_newvars'!$L27</f>
        <v>0.24470723022529403</v>
      </c>
      <c r="AE27">
        <f>'2011_totals_newvars'!B27/'2011_totals_newvars'!$L27</f>
        <v>0.24813133385421252</v>
      </c>
      <c r="AF27">
        <f>'2012_totals_newvars'!B27/'2012_totals_newvars'!$L27</f>
        <v>0.22252828458770799</v>
      </c>
      <c r="AG27">
        <f>'2013_totals_newvars'!B27/'2013_totals_newvars'!$L27</f>
        <v>0.25133268908245388</v>
      </c>
      <c r="AH27">
        <f>'1998_totals_newvars'!C27/'1998_totals_newvars'!$L27</f>
        <v>0.10545863520503303</v>
      </c>
      <c r="AI27">
        <f>'1999_totals_newvars'!C27/'1999_totals_newvars'!$L27</f>
        <v>0.22676522861717524</v>
      </c>
      <c r="AJ27">
        <f>'2000_totals_newvars'!C27/'2000_totals_newvars'!$L27</f>
        <v>0.21798466045486087</v>
      </c>
      <c r="AK27">
        <f>'2001_totals_newvars'!C27/'2001_totals_newvars'!$L27</f>
        <v>0.22544851706489699</v>
      </c>
      <c r="AL27">
        <f>'2002_totals_newvars'!C27/'2002_totals_newvars'!$L27</f>
        <v>0.21658305863178701</v>
      </c>
      <c r="AM27">
        <f>'2003_totals_newvars'!C27/'2003_totals_newvars'!$L27</f>
        <v>0.21435036926629766</v>
      </c>
      <c r="AN27">
        <f>'2004_totals_newvars'!C27/'2004_totals_newvars'!$L27</f>
        <v>0.22703029827304641</v>
      </c>
      <c r="AO27">
        <f>'2005_totals_newvars'!C27/'2005_totals_newvars'!$L27</f>
        <v>0.25466391968329405</v>
      </c>
      <c r="AP27">
        <f>'2006_totals_newvars'!C27/'2006_totals_newvars'!$L27</f>
        <v>0.22395693419899082</v>
      </c>
      <c r="AQ27">
        <f>'2007_totals_newvars'!C27/'2007_totals_newvars'!$L27</f>
        <v>0.16388052890361898</v>
      </c>
      <c r="AR27">
        <f>'2008_totals_newvars'!C27/'2008_totals_newvars'!$L27</f>
        <v>0.2106963664704406</v>
      </c>
      <c r="AS27">
        <f>'2009_totals_newvars'!C27/'2009_totals_newvars'!$L27</f>
        <v>0.21615778669455318</v>
      </c>
      <c r="AT27">
        <f>'2010_totals_newvars'!C27/'2010_totals_newvars'!$L27</f>
        <v>0.13136219470024008</v>
      </c>
      <c r="AU27">
        <f>'2011_totals_newvars'!C27/'2011_totals_newvars'!$L27</f>
        <v>0.21245093891860414</v>
      </c>
      <c r="AV27">
        <f>'2012_totals_newvars'!C27/'2012_totals_newvars'!$L27</f>
        <v>0.16776275463653598</v>
      </c>
      <c r="AW27">
        <f>'2013_totals_newvars'!C27/'2013_totals_newvars'!$L27</f>
        <v>0.10491630334536586</v>
      </c>
      <c r="AX27">
        <f>'1998_totals_newvars'!I27/'1998_totals_newvars'!$L27</f>
        <v>7.4456618701616406E-2</v>
      </c>
      <c r="AY27">
        <f>'1999_totals_newvars'!I27/'1999_totals_newvars'!$L27</f>
        <v>0.12198439932728176</v>
      </c>
      <c r="AZ27">
        <f>'2000_totals_newvars'!I27/'2000_totals_newvars'!$L27</f>
        <v>0</v>
      </c>
      <c r="BA27">
        <f>'2001_totals_newvars'!I27/'2001_totals_newvars'!$L27</f>
        <v>0</v>
      </c>
      <c r="BB27">
        <f>'2002_totals_newvars'!I27/'2002_totals_newvars'!$L27</f>
        <v>0</v>
      </c>
      <c r="BC27">
        <f>'2003_totals_newvars'!I27/'2003_totals_newvars'!$L27</f>
        <v>0</v>
      </c>
      <c r="BD27">
        <f>'2004_totals_newvars'!I27/'2004_totals_newvars'!$L27</f>
        <v>0</v>
      </c>
      <c r="BE27">
        <f>'2005_totals_newvars'!I27/'2005_totals_newvars'!$L27</f>
        <v>0</v>
      </c>
      <c r="BF27">
        <f>'2006_totals_newvars'!I27/'2006_totals_newvars'!$L27</f>
        <v>0</v>
      </c>
      <c r="BG27">
        <f>'2007_totals_newvars'!I27/'2007_totals_newvars'!$L27</f>
        <v>0</v>
      </c>
      <c r="BH27">
        <f>'2008_totals_newvars'!I27/'2008_totals_newvars'!$L27</f>
        <v>0.13740669796559113</v>
      </c>
      <c r="BI27">
        <f>'2009_totals_newvars'!I27/'2009_totals_newvars'!$L27</f>
        <v>0.14118581512468506</v>
      </c>
      <c r="BJ27">
        <f>'2010_totals_newvars'!I27/'2010_totals_newvars'!$L27</f>
        <v>8.6865218396279059E-2</v>
      </c>
      <c r="BK27">
        <f>'2011_totals_newvars'!I27/'2011_totals_newvars'!$L27</f>
        <v>0.15885453600328286</v>
      </c>
      <c r="BL27">
        <f>'2012_totals_newvars'!I27/'2012_totals_newvars'!$L27</f>
        <v>0.12497124231854713</v>
      </c>
      <c r="BM27">
        <f>'2013_totals_newvars'!I27/'2013_totals_newvars'!$L27</f>
        <v>0.11994889331962678</v>
      </c>
      <c r="BN27">
        <f>'1998_totals_newvars'!H27/'1998_totals_newvars'!$L27</f>
        <v>0</v>
      </c>
      <c r="BO27">
        <f>'1999_totals_newvars'!H27/'1999_totals_newvars'!$L27</f>
        <v>0</v>
      </c>
      <c r="BP27">
        <f>'2000_totals_newvars'!H27/'2000_totals_newvars'!$L27</f>
        <v>1.1997433064745724E-2</v>
      </c>
      <c r="BQ27">
        <f>'2001_totals_newvars'!H27/'2001_totals_newvars'!$L27</f>
        <v>1.0624864759500641E-2</v>
      </c>
      <c r="BR27">
        <f>'2002_totals_newvars'!H27/'2002_totals_newvars'!$L27</f>
        <v>7.4821857835361376E-3</v>
      </c>
      <c r="BS27">
        <f>'2003_totals_newvars'!H27/'2003_totals_newvars'!$L27</f>
        <v>2.1957174663311797E-2</v>
      </c>
      <c r="BT27">
        <f>'2004_totals_newvars'!H27/'2004_totals_newvars'!$L27</f>
        <v>0</v>
      </c>
      <c r="BU27">
        <f>'2005_totals_newvars'!H27/'2005_totals_newvars'!$L27</f>
        <v>2.1215284451073069E-2</v>
      </c>
      <c r="BV27">
        <f>'2006_totals_newvars'!H27/'2006_totals_newvars'!$L27</f>
        <v>3.1468657006462716E-2</v>
      </c>
      <c r="BW27">
        <f>'2007_totals_newvars'!H27/'2007_totals_newvars'!$L27</f>
        <v>0.10594307289512477</v>
      </c>
      <c r="BX27">
        <f>'2008_totals_newvars'!H27/'2008_totals_newvars'!$L27</f>
        <v>0</v>
      </c>
      <c r="BY27">
        <f>'2009_totals_newvars'!H27/'2009_totals_newvars'!$L27</f>
        <v>0</v>
      </c>
      <c r="BZ27">
        <f>'2010_totals_newvars'!H27/'2010_totals_newvars'!$L27</f>
        <v>0</v>
      </c>
      <c r="CA27">
        <f>'2011_totals_newvars'!H27/'2011_totals_newvars'!$L27</f>
        <v>0</v>
      </c>
      <c r="CB27">
        <f>'2012_totals_newvars'!H27/'2012_totals_newvars'!$L27</f>
        <v>3.5051351713378698E-2</v>
      </c>
      <c r="CC27">
        <f>'2013_totals_newvars'!H27/'2013_totals_newvars'!$L27</f>
        <v>0</v>
      </c>
      <c r="CD27">
        <f>'1998_totals_newvars'!E27/'1998_totals_newvars'!$L27</f>
        <v>0</v>
      </c>
      <c r="CE27">
        <f>'1999_totals_newvars'!E27/'1999_totals_newvars'!$L27</f>
        <v>0</v>
      </c>
      <c r="CF27">
        <f>'2000_totals_newvars'!E27/'2000_totals_newvars'!$L27</f>
        <v>0.13652913265883912</v>
      </c>
      <c r="CG27">
        <f>'2001_totals_newvars'!E27/'2001_totals_newvars'!$L27</f>
        <v>0.16157627478104822</v>
      </c>
      <c r="CH27">
        <f>'2002_totals_newvars'!E27/'2002_totals_newvars'!$L27</f>
        <v>0.15767545000927261</v>
      </c>
      <c r="CI27">
        <f>'2003_totals_newvars'!E27/'2003_totals_newvars'!$L27</f>
        <v>0.19665043889912842</v>
      </c>
      <c r="CJ27">
        <f>'2004_totals_newvars'!E27/'2004_totals_newvars'!$L27</f>
        <v>0.18144712785067141</v>
      </c>
      <c r="CK27">
        <f>'2005_totals_newvars'!E27/'2005_totals_newvars'!$L27</f>
        <v>0.15165690818369629</v>
      </c>
      <c r="CL27">
        <f>'2006_totals_newvars'!E27/'2006_totals_newvars'!$L27</f>
        <v>0.23884693016107764</v>
      </c>
      <c r="CM27">
        <f>'2007_totals_newvars'!E27/'2007_totals_newvars'!$L27</f>
        <v>0.26043389403478212</v>
      </c>
      <c r="CN27">
        <f>'2008_totals_newvars'!E27/'2008_totals_newvars'!$L27</f>
        <v>0.1822673885351298</v>
      </c>
      <c r="CO27">
        <f>'2009_totals_newvars'!E27/'2009_totals_newvars'!$L27</f>
        <v>0.18557347165448343</v>
      </c>
      <c r="CP27">
        <f>'2010_totals_newvars'!E27/'2010_totals_newvars'!$L27</f>
        <v>0.19230233182403125</v>
      </c>
      <c r="CQ27">
        <f>'2011_totals_newvars'!E27/'2011_totals_newvars'!$L27</f>
        <v>0.22185080927106679</v>
      </c>
      <c r="CR27">
        <f>'2012_totals_newvars'!E27/'2012_totals_newvars'!$L27</f>
        <v>0.25956942756718504</v>
      </c>
      <c r="CS27">
        <f>'2013_totals_newvars'!E27/'2013_totals_newvars'!$L27</f>
        <v>0.26814663045637793</v>
      </c>
      <c r="CT27">
        <f>'1998_totals_newvars'!G27/'1998_totals_newvars'!$L27</f>
        <v>0</v>
      </c>
      <c r="CU27">
        <f>'1999_totals_newvars'!G27/'1999_totals_newvars'!$L27</f>
        <v>0</v>
      </c>
      <c r="CV27">
        <f>'2000_totals_newvars'!G27/'2000_totals_newvars'!$L27</f>
        <v>6.8155648445241012E-5</v>
      </c>
      <c r="CW27">
        <f>'2001_totals_newvars'!G27/'2001_totals_newvars'!$L27</f>
        <v>3.5803266576767201E-5</v>
      </c>
      <c r="CX27">
        <f>'2002_totals_newvars'!G27/'2002_totals_newvars'!$L27</f>
        <v>7.8078663522030492E-6</v>
      </c>
      <c r="CY27">
        <f>'2003_totals_newvars'!G27/'2003_totals_newvars'!$L27</f>
        <v>0</v>
      </c>
      <c r="CZ27">
        <f>'2004_totals_newvars'!G27/'2004_totals_newvars'!$L27</f>
        <v>0</v>
      </c>
      <c r="DA27">
        <f>'2005_totals_newvars'!G27/'2005_totals_newvars'!$L27</f>
        <v>0</v>
      </c>
      <c r="DB27">
        <f>'2006_totals_newvars'!G27/'2006_totals_newvars'!$L27</f>
        <v>0</v>
      </c>
      <c r="DC27">
        <f>'2007_totals_newvars'!G27/'2007_totals_newvars'!$L27</f>
        <v>0</v>
      </c>
      <c r="DD27">
        <f>'2008_totals_newvars'!G27/'2008_totals_newvars'!$L27</f>
        <v>0</v>
      </c>
      <c r="DE27">
        <f>'2009_totals_newvars'!G27/'2009_totals_newvars'!$L27</f>
        <v>0</v>
      </c>
      <c r="DF27">
        <f>'2010_totals_newvars'!G27/'2010_totals_newvars'!$L27</f>
        <v>0.1680793190011502</v>
      </c>
      <c r="DG27">
        <f>'2011_totals_newvars'!G27/'2011_totals_newvars'!$L27</f>
        <v>4.2044421049825066E-2</v>
      </c>
      <c r="DH27">
        <f>'2012_totals_newvars'!G27/'2012_totals_newvars'!$L27</f>
        <v>6.7563720793916607E-2</v>
      </c>
      <c r="DI27">
        <f>'2013_totals_newvars'!G27/'2013_totals_newvars'!$L27</f>
        <v>0.1353435693141794</v>
      </c>
      <c r="DJ27">
        <f>'1998_totals_newvars'!K27/'1998_totals_newvars'!$L27</f>
        <v>6.4792297395819182E-2</v>
      </c>
      <c r="DK27">
        <f>'1999_totals_newvars'!K27/'1999_totals_newvars'!$L27</f>
        <v>5.6872935529645348E-2</v>
      </c>
      <c r="DL27">
        <f>'2000_totals_newvars'!K27/'2000_totals_newvars'!$L27</f>
        <v>5.980474646615401E-2</v>
      </c>
      <c r="DM27">
        <f>'2001_totals_newvars'!K27/'2001_totals_newvars'!$L27</f>
        <v>2.4808409628741666E-2</v>
      </c>
      <c r="DN27">
        <f>'2002_totals_newvars'!K27/'2002_totals_newvars'!$L27</f>
        <v>6.0138785572502643E-2</v>
      </c>
      <c r="DO27">
        <f>'2003_totals_newvars'!K27/'2003_totals_newvars'!$L27</f>
        <v>6.2880637194155833E-2</v>
      </c>
      <c r="DP27">
        <f>'2004_totals_newvars'!K27/'2004_totals_newvars'!$L27</f>
        <v>6.2540997989636388E-2</v>
      </c>
      <c r="DQ27">
        <f>'2005_totals_newvars'!K27/'2005_totals_newvars'!$L27</f>
        <v>6.2371595070540374E-2</v>
      </c>
      <c r="DR27">
        <f>'2006_totals_newvars'!K27/'2006_totals_newvars'!$L27</f>
        <v>5.8952967352026923E-2</v>
      </c>
      <c r="DS27">
        <f>'2007_totals_newvars'!K27/'2007_totals_newvars'!$L27</f>
        <v>5.6211063759010908E-2</v>
      </c>
      <c r="DT27">
        <f>'2008_totals_newvars'!K27/'2008_totals_newvars'!$L27</f>
        <v>5.7545580944428756E-2</v>
      </c>
      <c r="DU27">
        <f>'2009_totals_newvars'!K27/'2009_totals_newvars'!$L27</f>
        <v>6.0429054540939775E-2</v>
      </c>
      <c r="DV27">
        <f>'2010_totals_newvars'!K27/'2010_totals_newvars'!$L27</f>
        <v>5.0240080967149617E-2</v>
      </c>
      <c r="DW27">
        <f>'2011_totals_newvars'!K27/'2011_totals_newvars'!$L27</f>
        <v>5.896798371232774E-2</v>
      </c>
      <c r="DX27">
        <f>'2012_totals_newvars'!K27/'2012_totals_newvars'!$L27</f>
        <v>5.253990057863802E-2</v>
      </c>
      <c r="DY27">
        <f>'2013_totals_newvars'!K27/'2013_totals_newvars'!$L27</f>
        <v>5.3829397382340376E-2</v>
      </c>
      <c r="DZ27">
        <f>'1998_totals_newvars'!F27/'1998_totals_newvars'!$L27</f>
        <v>0</v>
      </c>
      <c r="EA27">
        <f>'1999_totals_newvars'!F27/'1999_totals_newvars'!$L27</f>
        <v>0</v>
      </c>
      <c r="EB27">
        <f>'2000_totals_newvars'!F27/'2000_totals_newvars'!$L27</f>
        <v>0</v>
      </c>
      <c r="EC27">
        <f>'2001_totals_newvars'!F27/'2001_totals_newvars'!$L27</f>
        <v>0</v>
      </c>
      <c r="ED27">
        <f>'2002_totals_newvars'!F27/'2002_totals_newvars'!$L27</f>
        <v>0</v>
      </c>
      <c r="EE27">
        <f>'2003_totals_newvars'!F27/'2003_totals_newvars'!$L27</f>
        <v>0</v>
      </c>
      <c r="EF27">
        <f>'2004_totals_newvars'!F27/'2004_totals_newvars'!$L27</f>
        <v>0</v>
      </c>
      <c r="EG27">
        <f>'2005_totals_newvars'!F27/'2005_totals_newvars'!$L27</f>
        <v>0</v>
      </c>
      <c r="EH27">
        <f>'2006_totals_newvars'!F27/'2006_totals_newvars'!$L27</f>
        <v>0</v>
      </c>
      <c r="EI27">
        <f>'2007_totals_newvars'!F27/'2007_totals_newvars'!$L27</f>
        <v>0</v>
      </c>
      <c r="EJ27">
        <f>'2008_totals_newvars'!F27/'2008_totals_newvars'!$L27</f>
        <v>0</v>
      </c>
      <c r="EK27">
        <f>'2009_totals_newvars'!F27/'2009_totals_newvars'!$L27</f>
        <v>0</v>
      </c>
      <c r="EL27">
        <f>'2010_totals_newvars'!F27/'2010_totals_newvars'!$L27</f>
        <v>0</v>
      </c>
      <c r="EM27">
        <f>'2011_totals_newvars'!F27/'2011_totals_newvars'!$L27</f>
        <v>0</v>
      </c>
      <c r="EN27">
        <f>'2012_totals_newvars'!F27/'2012_totals_newvars'!$L27</f>
        <v>0</v>
      </c>
      <c r="EO27">
        <f>'2013_totals_newvars'!F27/'2013_totals_newvars'!$L27</f>
        <v>0</v>
      </c>
      <c r="EP27">
        <f>'1998_totals_newvars'!D27/'1998_totals_newvars'!$L27</f>
        <v>9.6830549506307997E-2</v>
      </c>
      <c r="EQ27">
        <f>'1999_totals_newvars'!D27/'1999_totals_newvars'!$L27</f>
        <v>0.10696135238705601</v>
      </c>
      <c r="ER27">
        <f>'2000_totals_newvars'!D27/'2000_totals_newvars'!$L27</f>
        <v>0.12794304189255981</v>
      </c>
      <c r="ES27">
        <f>'2001_totals_newvars'!D27/'2001_totals_newvars'!$L27</f>
        <v>0.1210267181708745</v>
      </c>
      <c r="ET27">
        <f>'2002_totals_newvars'!D27/'2002_totals_newvars'!$L27</f>
        <v>8.7248365288938173E-2</v>
      </c>
      <c r="EU27">
        <f>'2003_totals_newvars'!D27/'2003_totals_newvars'!$L27</f>
        <v>6.7250581925140648E-2</v>
      </c>
      <c r="EV27">
        <f>'2004_totals_newvars'!D27/'2004_totals_newvars'!$L27</f>
        <v>7.5111087467092802E-2</v>
      </c>
      <c r="EW27">
        <f>'2005_totals_newvars'!D27/'2005_totals_newvars'!$L27</f>
        <v>9.2679947247243308E-2</v>
      </c>
      <c r="EX27">
        <f>'2006_totals_newvars'!D27/'2006_totals_newvars'!$L27</f>
        <v>7.6063852225224993E-2</v>
      </c>
      <c r="EY27">
        <f>'2007_totals_newvars'!D27/'2007_totals_newvars'!$L27</f>
        <v>7.3652568283503E-2</v>
      </c>
      <c r="EZ27">
        <f>'2008_totals_newvars'!D27/'2008_totals_newvars'!$L27</f>
        <v>7.0617239213431784E-2</v>
      </c>
      <c r="FA27">
        <f>'2009_totals_newvars'!D27/'2009_totals_newvars'!$L27</f>
        <v>6.5107990977503596E-2</v>
      </c>
      <c r="FB27">
        <f>'2010_totals_newvars'!D27/'2010_totals_newvars'!$L27</f>
        <v>9.6778114506427357E-2</v>
      </c>
      <c r="FC27">
        <f>'2011_totals_newvars'!D27/'2011_totals_newvars'!$L27</f>
        <v>2.1156995335472228E-2</v>
      </c>
      <c r="FD27">
        <f>'2012_totals_newvars'!D27/'2012_totals_newvars'!$L27</f>
        <v>4.313773392101846E-2</v>
      </c>
      <c r="FE27">
        <f>'2013_totals_newvars'!D27/'2013_totals_newvars'!$L27</f>
        <v>4.3056439103587585E-2</v>
      </c>
    </row>
    <row r="28" spans="1:161" x14ac:dyDescent="0.2">
      <c r="A28" t="str">
        <f>'1997_totals_newvars'!A28</f>
        <v>MONTANA</v>
      </c>
      <c r="B28">
        <f>'1998_totals_newvars'!J28/'1998_totals_newvars'!$L28</f>
        <v>0.14645076122142284</v>
      </c>
      <c r="C28">
        <f>'1999_totals_newvars'!J28/'1999_totals_newvars'!$L28</f>
        <v>0.12894071372328511</v>
      </c>
      <c r="D28">
        <f>'2000_totals_newvars'!J28/'2000_totals_newvars'!$L28</f>
        <v>0.14883384342469561</v>
      </c>
      <c r="E28">
        <f>'2001_totals_newvars'!J28/'2001_totals_newvars'!$L28</f>
        <v>6.8353793028489318E-2</v>
      </c>
      <c r="F28">
        <f>'2002_totals_newvars'!J28/'2002_totals_newvars'!$L28</f>
        <v>0.10522726178719011</v>
      </c>
      <c r="G28">
        <f>'2003_totals_newvars'!J28/'2003_totals_newvars'!$L28</f>
        <v>9.1356172010925593E-2</v>
      </c>
      <c r="H28">
        <f>'2004_totals_newvars'!J28/'2004_totals_newvars'!$L28</f>
        <v>0.14053804567684766</v>
      </c>
      <c r="I28">
        <f>'2005_totals_newvars'!J28/'2005_totals_newvars'!$L28</f>
        <v>0.11209366188197042</v>
      </c>
      <c r="J28">
        <f>'2006_totals_newvars'!J28/'2006_totals_newvars'!$L28</f>
        <v>0.10942130578388369</v>
      </c>
      <c r="K28">
        <f>'2007_totals_newvars'!J28/'2007_totals_newvars'!$L28</f>
        <v>0.11288750217457966</v>
      </c>
      <c r="L28">
        <f>'2008_totals_newvars'!J28/'2008_totals_newvars'!$L28</f>
        <v>0.12640657447966691</v>
      </c>
      <c r="M28">
        <f>'2009_totals_newvars'!J28/'2009_totals_newvars'!$L28</f>
        <v>0.11401525786656368</v>
      </c>
      <c r="N28">
        <f>'2010_totals_newvars'!J28/'2010_totals_newvars'!$L28</f>
        <v>8.7558376083448908E-2</v>
      </c>
      <c r="O28">
        <f>'2011_totals_newvars'!J28/'2011_totals_newvars'!$L28</f>
        <v>0.13138694690552177</v>
      </c>
      <c r="P28">
        <f>'2012_totals_newvars'!J28/'2012_totals_newvars'!$L28</f>
        <v>0.15940780243549513</v>
      </c>
      <c r="Q28">
        <f>'2013_totals_newvars'!J28/'2013_totals_newvars'!$L28</f>
        <v>0.15657253133389559</v>
      </c>
      <c r="R28">
        <f>'1998_totals_newvars'!B28/'1998_totals_newvars'!$L28</f>
        <v>0.67568530621210288</v>
      </c>
      <c r="S28">
        <f>'1999_totals_newvars'!B28/'1999_totals_newvars'!$L28</f>
        <v>0.40169889776467105</v>
      </c>
      <c r="T28">
        <f>'2000_totals_newvars'!B28/'2000_totals_newvars'!$L28</f>
        <v>0.38217352721674536</v>
      </c>
      <c r="U28">
        <f>'2001_totals_newvars'!B28/'2001_totals_newvars'!$L28</f>
        <v>0.40719636166561474</v>
      </c>
      <c r="V28">
        <f>'2002_totals_newvars'!B28/'2002_totals_newvars'!$L28</f>
        <v>0.42354404191891143</v>
      </c>
      <c r="W28">
        <f>'2003_totals_newvars'!B28/'2003_totals_newvars'!$L28</f>
        <v>0.44789238107725948</v>
      </c>
      <c r="X28">
        <f>'2004_totals_newvars'!B28/'2004_totals_newvars'!$L28</f>
        <v>0.43763704804269227</v>
      </c>
      <c r="Y28">
        <f>'2005_totals_newvars'!B28/'2005_totals_newvars'!$L28</f>
        <v>0.41616136866049619</v>
      </c>
      <c r="Z28">
        <f>'2006_totals_newvars'!B28/'2006_totals_newvars'!$L28</f>
        <v>0.3313523150520068</v>
      </c>
      <c r="AA28">
        <f>'2007_totals_newvars'!B28/'2007_totals_newvars'!$L28</f>
        <v>0.28773655886989385</v>
      </c>
      <c r="AB28">
        <f>'2008_totals_newvars'!B28/'2008_totals_newvars'!$L28</f>
        <v>0.29144586224163821</v>
      </c>
      <c r="AC28">
        <f>'2009_totals_newvars'!B28/'2009_totals_newvars'!$L28</f>
        <v>0.31821968054583583</v>
      </c>
      <c r="AD28">
        <f>'2010_totals_newvars'!B28/'2010_totals_newvars'!$L28</f>
        <v>0.32323734044256724</v>
      </c>
      <c r="AE28">
        <f>'2011_totals_newvars'!B28/'2011_totals_newvars'!$L28</f>
        <v>0.30283891089764775</v>
      </c>
      <c r="AF28">
        <f>'2012_totals_newvars'!B28/'2012_totals_newvars'!$L28</f>
        <v>0.27631452657047645</v>
      </c>
      <c r="AG28">
        <f>'2013_totals_newvars'!B28/'2013_totals_newvars'!$L28</f>
        <v>0.28598605889419165</v>
      </c>
      <c r="AH28">
        <f>'1998_totals_newvars'!C28/'1998_totals_newvars'!$L28</f>
        <v>4.0982321954666404E-2</v>
      </c>
      <c r="AI28">
        <f>'1999_totals_newvars'!C28/'1999_totals_newvars'!$L28</f>
        <v>0.29087041319531198</v>
      </c>
      <c r="AJ28">
        <f>'2000_totals_newvars'!C28/'2000_totals_newvars'!$L28</f>
        <v>0.15902089608523615</v>
      </c>
      <c r="AK28">
        <f>'2001_totals_newvars'!C28/'2001_totals_newvars'!$L28</f>
        <v>0.1421116546414305</v>
      </c>
      <c r="AL28">
        <f>'2002_totals_newvars'!C28/'2002_totals_newvars'!$L28</f>
        <v>0.12771335097041078</v>
      </c>
      <c r="AM28">
        <f>'2003_totals_newvars'!C28/'2003_totals_newvars'!$L28</f>
        <v>0.16992443423863179</v>
      </c>
      <c r="AN28">
        <f>'2004_totals_newvars'!C28/'2004_totals_newvars'!$L28</f>
        <v>6.276467275990899E-2</v>
      </c>
      <c r="AO28">
        <f>'2005_totals_newvars'!C28/'2005_totals_newvars'!$L28</f>
        <v>6.6840985962182534E-2</v>
      </c>
      <c r="AP28">
        <f>'2006_totals_newvars'!C28/'2006_totals_newvars'!$L28</f>
        <v>0.13302336235560069</v>
      </c>
      <c r="AQ28">
        <f>'2007_totals_newvars'!C28/'2007_totals_newvars'!$L28</f>
        <v>0.18478389307038567</v>
      </c>
      <c r="AR28">
        <f>'2008_totals_newvars'!C28/'2008_totals_newvars'!$L28</f>
        <v>0.1921238589398454</v>
      </c>
      <c r="AS28">
        <f>'2009_totals_newvars'!C28/'2009_totals_newvars'!$L28</f>
        <v>0.18304884636367849</v>
      </c>
      <c r="AT28">
        <f>'2010_totals_newvars'!C28/'2010_totals_newvars'!$L28</f>
        <v>0.15875140159301226</v>
      </c>
      <c r="AU28">
        <f>'2011_totals_newvars'!C28/'2011_totals_newvars'!$L28</f>
        <v>0.1962376213757854</v>
      </c>
      <c r="AV28">
        <f>'2012_totals_newvars'!C28/'2012_totals_newvars'!$L28</f>
        <v>0.21613117753317643</v>
      </c>
      <c r="AW28">
        <f>'2013_totals_newvars'!C28/'2013_totals_newvars'!$L28</f>
        <v>0.1863675759648328</v>
      </c>
      <c r="AX28">
        <f>'1998_totals_newvars'!I28/'1998_totals_newvars'!$L28</f>
        <v>6.0842554477640289E-2</v>
      </c>
      <c r="AY28">
        <f>'1999_totals_newvars'!I28/'1999_totals_newvars'!$L28</f>
        <v>3.8014991888301465E-2</v>
      </c>
      <c r="AZ28">
        <f>'2000_totals_newvars'!I28/'2000_totals_newvars'!$L28</f>
        <v>6.5502012490890299E-2</v>
      </c>
      <c r="BA28">
        <f>'2001_totals_newvars'!I28/'2001_totals_newvars'!$L28</f>
        <v>1.6492234631562539E-4</v>
      </c>
      <c r="BB28">
        <f>'2002_totals_newvars'!I28/'2002_totals_newvars'!$L28</f>
        <v>4.0437452933782134E-2</v>
      </c>
      <c r="BC28">
        <f>'2003_totals_newvars'!I28/'2003_totals_newvars'!$L28</f>
        <v>1.9516820200903801E-2</v>
      </c>
      <c r="BD28">
        <f>'2004_totals_newvars'!I28/'2004_totals_newvars'!$L28</f>
        <v>2.1547224632783708E-2</v>
      </c>
      <c r="BE28">
        <f>'2005_totals_newvars'!I28/'2005_totals_newvars'!$L28</f>
        <v>3.3305445105950453E-2</v>
      </c>
      <c r="BF28">
        <f>'2006_totals_newvars'!I28/'2006_totals_newvars'!$L28</f>
        <v>5.2111199817149741E-2</v>
      </c>
      <c r="BG28">
        <f>'2007_totals_newvars'!I28/'2007_totals_newvars'!$L28</f>
        <v>5.5067297856668938E-2</v>
      </c>
      <c r="BH28">
        <f>'2008_totals_newvars'!I28/'2008_totals_newvars'!$L28</f>
        <v>2.7438337621796323E-2</v>
      </c>
      <c r="BI28">
        <f>'2009_totals_newvars'!I28/'2009_totals_newvars'!$L28</f>
        <v>3.8133670334625454E-2</v>
      </c>
      <c r="BJ28">
        <f>'2010_totals_newvars'!I28/'2010_totals_newvars'!$L28</f>
        <v>3.3193858363981393E-2</v>
      </c>
      <c r="BK28">
        <f>'2011_totals_newvars'!I28/'2011_totals_newvars'!$L28</f>
        <v>3.9775019204362598E-2</v>
      </c>
      <c r="BL28">
        <f>'2012_totals_newvars'!I28/'2012_totals_newvars'!$L28</f>
        <v>2.5198873220857228E-2</v>
      </c>
      <c r="BM28">
        <f>'2013_totals_newvars'!I28/'2013_totals_newvars'!$L28</f>
        <v>2.4529860374747869E-2</v>
      </c>
      <c r="BN28">
        <f>'1998_totals_newvars'!H28/'1998_totals_newvars'!$L28</f>
        <v>0</v>
      </c>
      <c r="BO28">
        <f>'1999_totals_newvars'!H28/'1999_totals_newvars'!$L28</f>
        <v>0</v>
      </c>
      <c r="BP28">
        <f>'2000_totals_newvars'!H28/'2000_totals_newvars'!$L28</f>
        <v>0</v>
      </c>
      <c r="BQ28">
        <f>'2001_totals_newvars'!H28/'2001_totals_newvars'!$L28</f>
        <v>0</v>
      </c>
      <c r="BR28">
        <f>'2002_totals_newvars'!H28/'2002_totals_newvars'!$L28</f>
        <v>2.6921903542265613E-5</v>
      </c>
      <c r="BS28">
        <f>'2003_totals_newvars'!H28/'2003_totals_newvars'!$L28</f>
        <v>0</v>
      </c>
      <c r="BT28">
        <f>'2004_totals_newvars'!H28/'2004_totals_newvars'!$L28</f>
        <v>0</v>
      </c>
      <c r="BU28">
        <f>'2005_totals_newvars'!H28/'2005_totals_newvars'!$L28</f>
        <v>8.0786908119583178E-3</v>
      </c>
      <c r="BV28">
        <f>'2006_totals_newvars'!H28/'2006_totals_newvars'!$L28</f>
        <v>7.3042167964434829E-3</v>
      </c>
      <c r="BW28">
        <f>'2007_totals_newvars'!H28/'2007_totals_newvars'!$L28</f>
        <v>7.4300968558028676E-3</v>
      </c>
      <c r="BX28">
        <f>'2008_totals_newvars'!H28/'2008_totals_newvars'!$L28</f>
        <v>8.6476014229486479E-3</v>
      </c>
      <c r="BY28">
        <f>'2009_totals_newvars'!H28/'2009_totals_newvars'!$L28</f>
        <v>6.2993955817888508E-3</v>
      </c>
      <c r="BZ28">
        <f>'2010_totals_newvars'!H28/'2010_totals_newvars'!$L28</f>
        <v>1.1688347435602205E-2</v>
      </c>
      <c r="CA28">
        <f>'2011_totals_newvars'!H28/'2011_totals_newvars'!$L28</f>
        <v>1.2360659062370386E-2</v>
      </c>
      <c r="CB28">
        <f>'2012_totals_newvars'!H28/'2012_totals_newvars'!$L28</f>
        <v>1.1518402638641475E-2</v>
      </c>
      <c r="CC28">
        <f>'2013_totals_newvars'!H28/'2013_totals_newvars'!$L28</f>
        <v>1.1645892609143938E-2</v>
      </c>
      <c r="CD28">
        <f>'1998_totals_newvars'!E28/'1998_totals_newvars'!$L28</f>
        <v>0</v>
      </c>
      <c r="CE28">
        <f>'1999_totals_newvars'!E28/'1999_totals_newvars'!$L28</f>
        <v>0</v>
      </c>
      <c r="CF28">
        <f>'2000_totals_newvars'!E28/'2000_totals_newvars'!$L28</f>
        <v>3.9959985340381143E-2</v>
      </c>
      <c r="CG28">
        <f>'2001_totals_newvars'!E28/'2001_totals_newvars'!$L28</f>
        <v>0.11014620455952734</v>
      </c>
      <c r="CH28">
        <f>'2002_totals_newvars'!E28/'2002_totals_newvars'!$L28</f>
        <v>6.7346555110913392E-2</v>
      </c>
      <c r="CI28">
        <f>'2003_totals_newvars'!E28/'2003_totals_newvars'!$L28</f>
        <v>5.2425379380762555E-2</v>
      </c>
      <c r="CJ28">
        <f>'2004_totals_newvars'!E28/'2004_totals_newvars'!$L28</f>
        <v>7.6328539580639981E-2</v>
      </c>
      <c r="CK28">
        <f>'2005_totals_newvars'!E28/'2005_totals_newvars'!$L28</f>
        <v>7.5671199523507066E-2</v>
      </c>
      <c r="CL28">
        <f>'2006_totals_newvars'!E28/'2006_totals_newvars'!$L28</f>
        <v>7.7621050545698012E-2</v>
      </c>
      <c r="CM28">
        <f>'2007_totals_newvars'!E28/'2007_totals_newvars'!$L28</f>
        <v>6.6324555903059246E-2</v>
      </c>
      <c r="CN28">
        <f>'2008_totals_newvars'!E28/'2008_totals_newvars'!$L28</f>
        <v>7.2093459075804472E-2</v>
      </c>
      <c r="CO28">
        <f>'2009_totals_newvars'!E28/'2009_totals_newvars'!$L28</f>
        <v>7.7905697703158139E-2</v>
      </c>
      <c r="CP28">
        <f>'2010_totals_newvars'!E28/'2010_totals_newvars'!$L28</f>
        <v>6.8380272297261555E-2</v>
      </c>
      <c r="CQ28">
        <f>'2011_totals_newvars'!E28/'2011_totals_newvars'!$L28</f>
        <v>5.8624917797534863E-2</v>
      </c>
      <c r="CR28">
        <f>'2012_totals_newvars'!E28/'2012_totals_newvars'!$L28</f>
        <v>6.8156978616379482E-2</v>
      </c>
      <c r="CS28">
        <f>'2013_totals_newvars'!E28/'2013_totals_newvars'!$L28</f>
        <v>6.4927864608184185E-2</v>
      </c>
      <c r="CT28">
        <f>'1998_totals_newvars'!G28/'1998_totals_newvars'!$L28</f>
        <v>0</v>
      </c>
      <c r="CU28">
        <f>'1999_totals_newvars'!G28/'1999_totals_newvars'!$L28</f>
        <v>0</v>
      </c>
      <c r="CV28">
        <f>'2000_totals_newvars'!G28/'2000_totals_newvars'!$L28</f>
        <v>0</v>
      </c>
      <c r="CW28">
        <f>'2001_totals_newvars'!G28/'2001_totals_newvars'!$L28</f>
        <v>8.3687543303260382E-3</v>
      </c>
      <c r="CX28">
        <f>'2002_totals_newvars'!G28/'2002_totals_newvars'!$L28</f>
        <v>-3.1184852358665661E-3</v>
      </c>
      <c r="CY28">
        <f>'2003_totals_newvars'!G28/'2003_totals_newvars'!$L28</f>
        <v>8.8820409092446942E-3</v>
      </c>
      <c r="CZ28">
        <f>'2004_totals_newvars'!G28/'2004_totals_newvars'!$L28</f>
        <v>6.8602853598045983E-3</v>
      </c>
      <c r="DA28">
        <f>'2005_totals_newvars'!G28/'2005_totals_newvars'!$L28</f>
        <v>1.5267111683876114E-2</v>
      </c>
      <c r="DB28">
        <f>'2006_totals_newvars'!G28/'2006_totals_newvars'!$L28</f>
        <v>1.9373453691424052E-2</v>
      </c>
      <c r="DC28">
        <f>'2007_totals_newvars'!G28/'2007_totals_newvars'!$L28</f>
        <v>1.1376628484166732E-2</v>
      </c>
      <c r="DD28">
        <f>'2008_totals_newvars'!G28/'2008_totals_newvars'!$L28</f>
        <v>8.2659540287583905E-3</v>
      </c>
      <c r="DE28">
        <f>'2009_totals_newvars'!G28/'2009_totals_newvars'!$L28</f>
        <v>-7.2597323342496146E-6</v>
      </c>
      <c r="DF28">
        <f>'2010_totals_newvars'!G28/'2010_totals_newvars'!$L28</f>
        <v>2.6042236272744409E-3</v>
      </c>
      <c r="DG28">
        <f>'2011_totals_newvars'!G28/'2011_totals_newvars'!$L28</f>
        <v>1.1948978423965449E-4</v>
      </c>
      <c r="DH28">
        <f>'2012_totals_newvars'!G28/'2012_totals_newvars'!$L28</f>
        <v>0</v>
      </c>
      <c r="DI28">
        <f>'2013_totals_newvars'!G28/'2013_totals_newvars'!$L28</f>
        <v>0</v>
      </c>
      <c r="DJ28">
        <f>'1998_totals_newvars'!K28/'1998_totals_newvars'!$L28</f>
        <v>0</v>
      </c>
      <c r="DK28">
        <f>'1999_totals_newvars'!K28/'1999_totals_newvars'!$L28</f>
        <v>5.5610394304689351E-2</v>
      </c>
      <c r="DL28">
        <f>'2000_totals_newvars'!K28/'2000_totals_newvars'!$L28</f>
        <v>7.5713810206107596E-2</v>
      </c>
      <c r="DM28">
        <f>'2001_totals_newvars'!K28/'2001_totals_newvars'!$L28</f>
        <v>6.7662899106227234E-2</v>
      </c>
      <c r="DN28">
        <f>'2002_totals_newvars'!K28/'2002_totals_newvars'!$L28</f>
        <v>5.7209045027314422E-2</v>
      </c>
      <c r="DO28">
        <f>'2003_totals_newvars'!K28/'2003_totals_newvars'!$L28</f>
        <v>5.6616899031308322E-2</v>
      </c>
      <c r="DP28">
        <f>'2004_totals_newvars'!K28/'2004_totals_newvars'!$L28</f>
        <v>4.1728385533022549E-2</v>
      </c>
      <c r="DQ28">
        <f>'2005_totals_newvars'!K28/'2005_totals_newvars'!$L28</f>
        <v>3.7188515921524015E-2</v>
      </c>
      <c r="DR28">
        <f>'2006_totals_newvars'!K28/'2006_totals_newvars'!$L28</f>
        <v>4.0101868096192095E-2</v>
      </c>
      <c r="DS28">
        <f>'2007_totals_newvars'!K28/'2007_totals_newvars'!$L28</f>
        <v>3.9570191173894785E-2</v>
      </c>
      <c r="DT28">
        <f>'2008_totals_newvars'!K28/'2008_totals_newvars'!$L28</f>
        <v>4.0934930000172898E-2</v>
      </c>
      <c r="DU28">
        <f>'2009_totals_newvars'!K28/'2009_totals_newvars'!$L28</f>
        <v>3.8684229075568725E-2</v>
      </c>
      <c r="DV28">
        <f>'2010_totals_newvars'!K28/'2010_totals_newvars'!$L28</f>
        <v>3.5077804408693548E-2</v>
      </c>
      <c r="DW28">
        <f>'2011_totals_newvars'!K28/'2011_totals_newvars'!$L28</f>
        <v>3.6215318307609261E-2</v>
      </c>
      <c r="DX28">
        <f>'2012_totals_newvars'!K28/'2012_totals_newvars'!$L28</f>
        <v>4.1649424798174822E-2</v>
      </c>
      <c r="DY28">
        <f>'2013_totals_newvars'!K28/'2013_totals_newvars'!$L28</f>
        <v>4.388463221455749E-2</v>
      </c>
      <c r="DZ28">
        <f>'1998_totals_newvars'!F28/'1998_totals_newvars'!$L28</f>
        <v>0</v>
      </c>
      <c r="EA28">
        <f>'1999_totals_newvars'!F28/'1999_totals_newvars'!$L28</f>
        <v>0</v>
      </c>
      <c r="EB28">
        <f>'2000_totals_newvars'!F28/'2000_totals_newvars'!$L28</f>
        <v>0</v>
      </c>
      <c r="EC28">
        <f>'2001_totals_newvars'!F28/'2001_totals_newvars'!$L28</f>
        <v>0</v>
      </c>
      <c r="ED28">
        <f>'2002_totals_newvars'!F28/'2002_totals_newvars'!$L28</f>
        <v>0</v>
      </c>
      <c r="EE28">
        <f>'2003_totals_newvars'!F28/'2003_totals_newvars'!$L28</f>
        <v>0</v>
      </c>
      <c r="EF28">
        <f>'2004_totals_newvars'!F28/'2004_totals_newvars'!$L28</f>
        <v>0</v>
      </c>
      <c r="EG28">
        <f>'2005_totals_newvars'!F28/'2005_totals_newvars'!$L28</f>
        <v>0</v>
      </c>
      <c r="EH28">
        <f>'2006_totals_newvars'!F28/'2006_totals_newvars'!$L28</f>
        <v>0</v>
      </c>
      <c r="EI28">
        <f>'2007_totals_newvars'!F28/'2007_totals_newvars'!$L28</f>
        <v>0</v>
      </c>
      <c r="EJ28">
        <f>'2008_totals_newvars'!F28/'2008_totals_newvars'!$L28</f>
        <v>0</v>
      </c>
      <c r="EK28">
        <f>'2009_totals_newvars'!F28/'2009_totals_newvars'!$L28</f>
        <v>0</v>
      </c>
      <c r="EL28">
        <f>'2010_totals_newvars'!F28/'2010_totals_newvars'!$L28</f>
        <v>0</v>
      </c>
      <c r="EM28">
        <f>'2011_totals_newvars'!F28/'2011_totals_newvars'!$L28</f>
        <v>0</v>
      </c>
      <c r="EN28">
        <f>'2012_totals_newvars'!F28/'2012_totals_newvars'!$L28</f>
        <v>0</v>
      </c>
      <c r="EO28">
        <f>'2013_totals_newvars'!F28/'2013_totals_newvars'!$L28</f>
        <v>0</v>
      </c>
      <c r="EP28">
        <f>'1998_totals_newvars'!D28/'1998_totals_newvars'!$L28</f>
        <v>7.6039056134167601E-2</v>
      </c>
      <c r="EQ28">
        <f>'1999_totals_newvars'!D28/'1999_totals_newvars'!$L28</f>
        <v>8.4864589123741063E-2</v>
      </c>
      <c r="ER28">
        <f>'2000_totals_newvars'!D28/'2000_totals_newvars'!$L28</f>
        <v>0.12879592523594383</v>
      </c>
      <c r="ES28">
        <f>'2001_totals_newvars'!D28/'2001_totals_newvars'!$L28</f>
        <v>0.19599541032206919</v>
      </c>
      <c r="ET28">
        <f>'2002_totals_newvars'!D28/'2002_totals_newvars'!$L28</f>
        <v>0.18161385558380203</v>
      </c>
      <c r="EU28">
        <f>'2003_totals_newvars'!D28/'2003_totals_newvars'!$L28</f>
        <v>0.15338587315096375</v>
      </c>
      <c r="EV28">
        <f>'2004_totals_newvars'!D28/'2004_totals_newvars'!$L28</f>
        <v>0.21259579841430021</v>
      </c>
      <c r="EW28">
        <f>'2005_totals_newvars'!D28/'2005_totals_newvars'!$L28</f>
        <v>0.23539302044853488</v>
      </c>
      <c r="EX28">
        <f>'2006_totals_newvars'!D28/'2006_totals_newvars'!$L28</f>
        <v>0.22969122786160143</v>
      </c>
      <c r="EY28">
        <f>'2007_totals_newvars'!D28/'2007_totals_newvars'!$L28</f>
        <v>0.23482327561154823</v>
      </c>
      <c r="EZ28">
        <f>'2008_totals_newvars'!D28/'2008_totals_newvars'!$L28</f>
        <v>0.23264342218936873</v>
      </c>
      <c r="FA28">
        <f>'2009_totals_newvars'!D28/'2009_totals_newvars'!$L28</f>
        <v>0.22370048226111508</v>
      </c>
      <c r="FB28">
        <f>'2010_totals_newvars'!D28/'2010_totals_newvars'!$L28</f>
        <v>0.27950837574815846</v>
      </c>
      <c r="FC28">
        <f>'2011_totals_newvars'!D28/'2011_totals_newvars'!$L28</f>
        <v>0.2224411166649283</v>
      </c>
      <c r="FD28">
        <f>'2012_totals_newvars'!D28/'2012_totals_newvars'!$L28</f>
        <v>0.201622814186799</v>
      </c>
      <c r="FE28">
        <f>'2013_totals_newvars'!D28/'2013_totals_newvars'!$L28</f>
        <v>0.22608558400044651</v>
      </c>
    </row>
    <row r="29" spans="1:161" x14ac:dyDescent="0.2">
      <c r="A29" t="str">
        <f>'1997_totals_newvars'!A29</f>
        <v>NEBRASKA</v>
      </c>
      <c r="B29">
        <f>'1998_totals_newvars'!J29/'1998_totals_newvars'!$L29</f>
        <v>0.29409166828007022</v>
      </c>
      <c r="C29">
        <f>'1999_totals_newvars'!J29/'1999_totals_newvars'!$L29</f>
        <v>0.18031819925161108</v>
      </c>
      <c r="D29">
        <f>'2000_totals_newvars'!J29/'2000_totals_newvars'!$L29</f>
        <v>0.15605383289765373</v>
      </c>
      <c r="E29">
        <f>'2001_totals_newvars'!J29/'2001_totals_newvars'!$L29</f>
        <v>0.12267204722686306</v>
      </c>
      <c r="F29">
        <f>'2002_totals_newvars'!J29/'2002_totals_newvars'!$L29</f>
        <v>6.3882915362606929E-2</v>
      </c>
      <c r="G29">
        <f>'2003_totals_newvars'!J29/'2003_totals_newvars'!$L29</f>
        <v>5.3283747810943811E-2</v>
      </c>
      <c r="H29">
        <f>'2004_totals_newvars'!J29/'2004_totals_newvars'!$L29</f>
        <v>9.298576241084355E-3</v>
      </c>
      <c r="I29">
        <f>'2005_totals_newvars'!J29/'2005_totals_newvars'!$L29</f>
        <v>6.6076206898436976E-2</v>
      </c>
      <c r="J29">
        <f>'2006_totals_newvars'!J29/'2006_totals_newvars'!$L29</f>
        <v>6.5046858872023591E-2</v>
      </c>
      <c r="K29">
        <f>'2007_totals_newvars'!J29/'2007_totals_newvars'!$L29</f>
        <v>3.894133332093732E-2</v>
      </c>
      <c r="L29">
        <f>'2008_totals_newvars'!J29/'2008_totals_newvars'!$L29</f>
        <v>4.0655962095645273E-2</v>
      </c>
      <c r="M29">
        <f>'2009_totals_newvars'!J29/'2009_totals_newvars'!$L29</f>
        <v>5.160006286274417E-2</v>
      </c>
      <c r="N29">
        <f>'2010_totals_newvars'!J29/'2010_totals_newvars'!$L29</f>
        <v>4.392442086640988E-2</v>
      </c>
      <c r="O29">
        <f>'2011_totals_newvars'!J29/'2011_totals_newvars'!$L29</f>
        <v>4.1319626624623122E-2</v>
      </c>
      <c r="P29">
        <f>'2012_totals_newvars'!J29/'2012_totals_newvars'!$L29</f>
        <v>4.1941046218340862E-2</v>
      </c>
      <c r="Q29">
        <f>'2013_totals_newvars'!J29/'2013_totals_newvars'!$L29</f>
        <v>3.2383426563411588E-2</v>
      </c>
      <c r="R29">
        <f>'1998_totals_newvars'!B29/'1998_totals_newvars'!$L29</f>
        <v>0.60649077161631881</v>
      </c>
      <c r="S29">
        <f>'1999_totals_newvars'!B29/'1999_totals_newvars'!$L29</f>
        <v>0.60931854603861468</v>
      </c>
      <c r="T29">
        <f>'2000_totals_newvars'!B29/'2000_totals_newvars'!$L29</f>
        <v>0.46666243761397347</v>
      </c>
      <c r="U29">
        <f>'2001_totals_newvars'!B29/'2001_totals_newvars'!$L29</f>
        <v>0.54848974564768138</v>
      </c>
      <c r="V29">
        <f>'2002_totals_newvars'!B29/'2002_totals_newvars'!$L29</f>
        <v>0.57980682566387576</v>
      </c>
      <c r="W29">
        <f>'2003_totals_newvars'!B29/'2003_totals_newvars'!$L29</f>
        <v>0.66690495140635109</v>
      </c>
      <c r="X29">
        <f>'2004_totals_newvars'!B29/'2004_totals_newvars'!$L29</f>
        <v>0.65738595765576713</v>
      </c>
      <c r="Y29">
        <f>'2005_totals_newvars'!B29/'2005_totals_newvars'!$L29</f>
        <v>0.61980282054708935</v>
      </c>
      <c r="Z29">
        <f>'2006_totals_newvars'!B29/'2006_totals_newvars'!$L29</f>
        <v>0.62400267144742427</v>
      </c>
      <c r="AA29">
        <f>'2007_totals_newvars'!B29/'2007_totals_newvars'!$L29</f>
        <v>0.34646642362771879</v>
      </c>
      <c r="AB29">
        <f>'2008_totals_newvars'!B29/'2008_totals_newvars'!$L29</f>
        <v>0.21232453881666163</v>
      </c>
      <c r="AC29">
        <f>'2009_totals_newvars'!B29/'2009_totals_newvars'!$L29</f>
        <v>0.24960056674089759</v>
      </c>
      <c r="AD29">
        <f>'2010_totals_newvars'!B29/'2010_totals_newvars'!$L29</f>
        <v>0.27125182971143991</v>
      </c>
      <c r="AE29">
        <f>'2011_totals_newvars'!B29/'2011_totals_newvars'!$L29</f>
        <v>0.22152813134195279</v>
      </c>
      <c r="AF29">
        <f>'2012_totals_newvars'!B29/'2012_totals_newvars'!$L29</f>
        <v>0.23045831553765445</v>
      </c>
      <c r="AG29">
        <f>'2013_totals_newvars'!B29/'2013_totals_newvars'!$L29</f>
        <v>0.22258114144054561</v>
      </c>
      <c r="AH29">
        <f>'1998_totals_newvars'!C29/'1998_totals_newvars'!$L29</f>
        <v>0</v>
      </c>
      <c r="AI29">
        <f>'1999_totals_newvars'!C29/'1999_totals_newvars'!$L29</f>
        <v>9.2691951162348935E-2</v>
      </c>
      <c r="AJ29">
        <f>'2000_totals_newvars'!C29/'2000_totals_newvars'!$L29</f>
        <v>0.19808287397003013</v>
      </c>
      <c r="AK29">
        <f>'2001_totals_newvars'!C29/'2001_totals_newvars'!$L29</f>
        <v>0.21603733477999426</v>
      </c>
      <c r="AL29">
        <f>'2002_totals_newvars'!C29/'2002_totals_newvars'!$L29</f>
        <v>0.17191086624136295</v>
      </c>
      <c r="AM29">
        <f>'2003_totals_newvars'!C29/'2003_totals_newvars'!$L29</f>
        <v>0.17631437932560604</v>
      </c>
      <c r="AN29">
        <f>'2004_totals_newvars'!C29/'2004_totals_newvars'!$L29</f>
        <v>0.15824237994283138</v>
      </c>
      <c r="AO29">
        <f>'2005_totals_newvars'!C29/'2005_totals_newvars'!$L29</f>
        <v>0.17801794729877859</v>
      </c>
      <c r="AP29">
        <f>'2006_totals_newvars'!C29/'2006_totals_newvars'!$L29</f>
        <v>0.15286632364338576</v>
      </c>
      <c r="AQ29">
        <f>'2007_totals_newvars'!C29/'2007_totals_newvars'!$L29</f>
        <v>0.18736741843254781</v>
      </c>
      <c r="AR29">
        <f>'2008_totals_newvars'!C29/'2008_totals_newvars'!$L29</f>
        <v>0.19703433738127016</v>
      </c>
      <c r="AS29">
        <f>'2009_totals_newvars'!C29/'2009_totals_newvars'!$L29</f>
        <v>0.21282483979677103</v>
      </c>
      <c r="AT29">
        <f>'2010_totals_newvars'!C29/'2010_totals_newvars'!$L29</f>
        <v>0.20353199863147922</v>
      </c>
      <c r="AU29">
        <f>'2011_totals_newvars'!C29/'2011_totals_newvars'!$L29</f>
        <v>0.18266363171989605</v>
      </c>
      <c r="AV29">
        <f>'2012_totals_newvars'!C29/'2012_totals_newvars'!$L29</f>
        <v>0.21285970181160388</v>
      </c>
      <c r="AW29">
        <f>'2013_totals_newvars'!C29/'2013_totals_newvars'!$L29</f>
        <v>0.2157579506109176</v>
      </c>
      <c r="AX29">
        <f>'1998_totals_newvars'!I29/'1998_totals_newvars'!$L29</f>
        <v>0</v>
      </c>
      <c r="AY29">
        <f>'1999_totals_newvars'!I29/'1999_totals_newvars'!$L29</f>
        <v>0</v>
      </c>
      <c r="AZ29">
        <f>'2000_totals_newvars'!I29/'2000_totals_newvars'!$L29</f>
        <v>0</v>
      </c>
      <c r="BA29">
        <f>'2001_totals_newvars'!I29/'2001_totals_newvars'!$L29</f>
        <v>0</v>
      </c>
      <c r="BB29">
        <f>'2002_totals_newvars'!I29/'2002_totals_newvars'!$L29</f>
        <v>0</v>
      </c>
      <c r="BC29">
        <f>'2003_totals_newvars'!I29/'2003_totals_newvars'!$L29</f>
        <v>0</v>
      </c>
      <c r="BD29">
        <f>'2004_totals_newvars'!I29/'2004_totals_newvars'!$L29</f>
        <v>1.1509477513998924E-2</v>
      </c>
      <c r="BE29">
        <f>'2005_totals_newvars'!I29/'2005_totals_newvars'!$L29</f>
        <v>0</v>
      </c>
      <c r="BF29">
        <f>'2006_totals_newvars'!I29/'2006_totals_newvars'!$L29</f>
        <v>0</v>
      </c>
      <c r="BG29">
        <f>'2007_totals_newvars'!I29/'2007_totals_newvars'!$L29</f>
        <v>4.2818904260256141E-2</v>
      </c>
      <c r="BH29">
        <f>'2008_totals_newvars'!I29/'2008_totals_newvars'!$L29</f>
        <v>2.895256677642235E-3</v>
      </c>
      <c r="BI29">
        <f>'2009_totals_newvars'!I29/'2009_totals_newvars'!$L29</f>
        <v>2.3721283376937881E-3</v>
      </c>
      <c r="BJ29">
        <f>'2010_totals_newvars'!I29/'2010_totals_newvars'!$L29</f>
        <v>2.6487915353623705E-3</v>
      </c>
      <c r="BK29">
        <f>'2011_totals_newvars'!I29/'2011_totals_newvars'!$L29</f>
        <v>3.5175182421494942E-2</v>
      </c>
      <c r="BL29">
        <f>'2012_totals_newvars'!I29/'2012_totals_newvars'!$L29</f>
        <v>1.9478960638751267E-2</v>
      </c>
      <c r="BM29">
        <f>'2013_totals_newvars'!I29/'2013_totals_newvars'!$L29</f>
        <v>1.8970238695210685E-2</v>
      </c>
      <c r="BN29">
        <f>'1998_totals_newvars'!H29/'1998_totals_newvars'!$L29</f>
        <v>0</v>
      </c>
      <c r="BO29">
        <f>'1999_totals_newvars'!H29/'1999_totals_newvars'!$L29</f>
        <v>0</v>
      </c>
      <c r="BP29">
        <f>'2000_totals_newvars'!H29/'2000_totals_newvars'!$L29</f>
        <v>0</v>
      </c>
      <c r="BQ29">
        <f>'2001_totals_newvars'!H29/'2001_totals_newvars'!$L29</f>
        <v>0</v>
      </c>
      <c r="BR29">
        <f>'2002_totals_newvars'!H29/'2002_totals_newvars'!$L29</f>
        <v>0</v>
      </c>
      <c r="BS29">
        <f>'2003_totals_newvars'!H29/'2003_totals_newvars'!$L29</f>
        <v>0</v>
      </c>
      <c r="BT29">
        <f>'2004_totals_newvars'!H29/'2004_totals_newvars'!$L29</f>
        <v>0</v>
      </c>
      <c r="BU29">
        <f>'2005_totals_newvars'!H29/'2005_totals_newvars'!$L29</f>
        <v>0</v>
      </c>
      <c r="BV29">
        <f>'2006_totals_newvars'!H29/'2006_totals_newvars'!$L29</f>
        <v>1.4072204571706436E-3</v>
      </c>
      <c r="BW29">
        <f>'2007_totals_newvars'!H29/'2007_totals_newvars'!$L29</f>
        <v>6.4725475349722478E-2</v>
      </c>
      <c r="BX29">
        <f>'2008_totals_newvars'!H29/'2008_totals_newvars'!$L29</f>
        <v>3.5850922957807274E-3</v>
      </c>
      <c r="BY29">
        <f>'2009_totals_newvars'!H29/'2009_totals_newvars'!$L29</f>
        <v>2.8545811697778976E-3</v>
      </c>
      <c r="BZ29">
        <f>'2010_totals_newvars'!H29/'2010_totals_newvars'!$L29</f>
        <v>9.9544374665798147E-4</v>
      </c>
      <c r="CA29">
        <f>'2011_totals_newvars'!H29/'2011_totals_newvars'!$L29</f>
        <v>1.9064287415406233E-3</v>
      </c>
      <c r="CB29">
        <f>'2012_totals_newvars'!H29/'2012_totals_newvars'!$L29</f>
        <v>3.0349290490245856E-3</v>
      </c>
      <c r="CC29">
        <f>'2013_totals_newvars'!H29/'2013_totals_newvars'!$L29</f>
        <v>1.9332553058106388E-3</v>
      </c>
      <c r="CD29">
        <f>'1998_totals_newvars'!E29/'1998_totals_newvars'!$L29</f>
        <v>0</v>
      </c>
      <c r="CE29">
        <f>'1999_totals_newvars'!E29/'1999_totals_newvars'!$L29</f>
        <v>0</v>
      </c>
      <c r="CF29">
        <f>'2000_totals_newvars'!E29/'2000_totals_newvars'!$L29</f>
        <v>0</v>
      </c>
      <c r="CG29">
        <f>'2001_totals_newvars'!E29/'2001_totals_newvars'!$L29</f>
        <v>0</v>
      </c>
      <c r="CH29">
        <f>'2002_totals_newvars'!E29/'2002_totals_newvars'!$L29</f>
        <v>0</v>
      </c>
      <c r="CI29">
        <f>'2003_totals_newvars'!E29/'2003_totals_newvars'!$L29</f>
        <v>0</v>
      </c>
      <c r="CJ29">
        <f>'2004_totals_newvars'!E29/'2004_totals_newvars'!$L29</f>
        <v>3.4271910165771954E-2</v>
      </c>
      <c r="CK29">
        <f>'2005_totals_newvars'!E29/'2005_totals_newvars'!$L29</f>
        <v>0</v>
      </c>
      <c r="CL29">
        <f>'2006_totals_newvars'!E29/'2006_totals_newvars'!$L29</f>
        <v>0</v>
      </c>
      <c r="CM29">
        <f>'2007_totals_newvars'!E29/'2007_totals_newvars'!$L29</f>
        <v>0</v>
      </c>
      <c r="CN29">
        <f>'2008_totals_newvars'!E29/'2008_totals_newvars'!$L29</f>
        <v>0</v>
      </c>
      <c r="CO29">
        <f>'2009_totals_newvars'!E29/'2009_totals_newvars'!$L29</f>
        <v>0</v>
      </c>
      <c r="CP29">
        <f>'2010_totals_newvars'!E29/'2010_totals_newvars'!$L29</f>
        <v>0</v>
      </c>
      <c r="CQ29">
        <f>'2011_totals_newvars'!E29/'2011_totals_newvars'!$L29</f>
        <v>0</v>
      </c>
      <c r="CR29">
        <f>'2012_totals_newvars'!E29/'2012_totals_newvars'!$L29</f>
        <v>0</v>
      </c>
      <c r="CS29">
        <f>'2013_totals_newvars'!E29/'2013_totals_newvars'!$L29</f>
        <v>0</v>
      </c>
      <c r="CT29">
        <f>'1998_totals_newvars'!G29/'1998_totals_newvars'!$L29</f>
        <v>0</v>
      </c>
      <c r="CU29">
        <f>'1999_totals_newvars'!G29/'1999_totals_newvars'!$L29</f>
        <v>0</v>
      </c>
      <c r="CV29">
        <f>'2000_totals_newvars'!G29/'2000_totals_newvars'!$L29</f>
        <v>0</v>
      </c>
      <c r="CW29">
        <f>'2001_totals_newvars'!G29/'2001_totals_newvars'!$L29</f>
        <v>0</v>
      </c>
      <c r="CX29">
        <f>'2002_totals_newvars'!G29/'2002_totals_newvars'!$L29</f>
        <v>0</v>
      </c>
      <c r="CY29">
        <f>'2003_totals_newvars'!G29/'2003_totals_newvars'!$L29</f>
        <v>0</v>
      </c>
      <c r="CZ29">
        <f>'2004_totals_newvars'!G29/'2004_totals_newvars'!$L29</f>
        <v>0</v>
      </c>
      <c r="DA29">
        <f>'2005_totals_newvars'!G29/'2005_totals_newvars'!$L29</f>
        <v>0</v>
      </c>
      <c r="DB29">
        <f>'2006_totals_newvars'!G29/'2006_totals_newvars'!$L29</f>
        <v>0</v>
      </c>
      <c r="DC29">
        <f>'2007_totals_newvars'!G29/'2007_totals_newvars'!$L29</f>
        <v>0</v>
      </c>
      <c r="DD29">
        <f>'2008_totals_newvars'!G29/'2008_totals_newvars'!$L29</f>
        <v>5.4926623696576589E-2</v>
      </c>
      <c r="DE29">
        <f>'2009_totals_newvars'!G29/'2009_totals_newvars'!$L29</f>
        <v>0</v>
      </c>
      <c r="DF29">
        <f>'2010_totals_newvars'!G29/'2010_totals_newvars'!$L29</f>
        <v>0</v>
      </c>
      <c r="DG29">
        <f>'2011_totals_newvars'!G29/'2011_totals_newvars'!$L29</f>
        <v>0</v>
      </c>
      <c r="DH29">
        <f>'2012_totals_newvars'!G29/'2012_totals_newvars'!$L29</f>
        <v>0</v>
      </c>
      <c r="DI29">
        <f>'2013_totals_newvars'!G29/'2013_totals_newvars'!$L29</f>
        <v>0</v>
      </c>
      <c r="DJ29">
        <f>'1998_totals_newvars'!K29/'1998_totals_newvars'!$L29</f>
        <v>0</v>
      </c>
      <c r="DK29">
        <f>'1999_totals_newvars'!K29/'1999_totals_newvars'!$L29</f>
        <v>0</v>
      </c>
      <c r="DL29">
        <f>'2000_totals_newvars'!K29/'2000_totals_newvars'!$L29</f>
        <v>0</v>
      </c>
      <c r="DM29">
        <f>'2001_totals_newvars'!K29/'2001_totals_newvars'!$L29</f>
        <v>0</v>
      </c>
      <c r="DN29">
        <f>'2002_totals_newvars'!K29/'2002_totals_newvars'!$L29</f>
        <v>4.8803973770393035E-2</v>
      </c>
      <c r="DO29">
        <f>'2003_totals_newvars'!K29/'2003_totals_newvars'!$L29</f>
        <v>0</v>
      </c>
      <c r="DP29">
        <f>'2004_totals_newvars'!K29/'2004_totals_newvars'!$L29</f>
        <v>0</v>
      </c>
      <c r="DQ29">
        <f>'2005_totals_newvars'!K29/'2005_totals_newvars'!$L29</f>
        <v>0</v>
      </c>
      <c r="DR29">
        <f>'2006_totals_newvars'!K29/'2006_totals_newvars'!$L29</f>
        <v>0</v>
      </c>
      <c r="DS29">
        <f>'2007_totals_newvars'!K29/'2007_totals_newvars'!$L29</f>
        <v>0</v>
      </c>
      <c r="DT29">
        <f>'2008_totals_newvars'!K29/'2008_totals_newvars'!$L29</f>
        <v>0</v>
      </c>
      <c r="DU29">
        <f>'2009_totals_newvars'!K29/'2009_totals_newvars'!$L29</f>
        <v>0</v>
      </c>
      <c r="DV29">
        <f>'2010_totals_newvars'!K29/'2010_totals_newvars'!$L29</f>
        <v>0</v>
      </c>
      <c r="DW29">
        <f>'2011_totals_newvars'!K29/'2011_totals_newvars'!$L29</f>
        <v>0</v>
      </c>
      <c r="DX29">
        <f>'2012_totals_newvars'!K29/'2012_totals_newvars'!$L29</f>
        <v>0</v>
      </c>
      <c r="DY29">
        <f>'2013_totals_newvars'!K29/'2013_totals_newvars'!$L29</f>
        <v>0</v>
      </c>
      <c r="DZ29">
        <f>'1998_totals_newvars'!F29/'1998_totals_newvars'!$L29</f>
        <v>0</v>
      </c>
      <c r="EA29">
        <f>'1999_totals_newvars'!F29/'1999_totals_newvars'!$L29</f>
        <v>0</v>
      </c>
      <c r="EB29">
        <f>'2000_totals_newvars'!F29/'2000_totals_newvars'!$L29</f>
        <v>0</v>
      </c>
      <c r="EC29">
        <f>'2001_totals_newvars'!F29/'2001_totals_newvars'!$L29</f>
        <v>0</v>
      </c>
      <c r="ED29">
        <f>'2002_totals_newvars'!F29/'2002_totals_newvars'!$L29</f>
        <v>0</v>
      </c>
      <c r="EE29">
        <f>'2003_totals_newvars'!F29/'2003_totals_newvars'!$L29</f>
        <v>0</v>
      </c>
      <c r="EF29">
        <f>'2004_totals_newvars'!F29/'2004_totals_newvars'!$L29</f>
        <v>0</v>
      </c>
      <c r="EG29">
        <f>'2005_totals_newvars'!F29/'2005_totals_newvars'!$L29</f>
        <v>0</v>
      </c>
      <c r="EH29">
        <f>'2006_totals_newvars'!F29/'2006_totals_newvars'!$L29</f>
        <v>0</v>
      </c>
      <c r="EI29">
        <f>'2007_totals_newvars'!F29/'2007_totals_newvars'!$L29</f>
        <v>0.17965198419690029</v>
      </c>
      <c r="EJ29">
        <f>'2008_totals_newvars'!F29/'2008_totals_newvars'!$L29</f>
        <v>0.25909468803570346</v>
      </c>
      <c r="EK29">
        <f>'2009_totals_newvars'!F29/'2009_totals_newvars'!$L29</f>
        <v>0.27774129324601793</v>
      </c>
      <c r="EL29">
        <f>'2010_totals_newvars'!F29/'2010_totals_newvars'!$L29</f>
        <v>0.29745509994812136</v>
      </c>
      <c r="EM29">
        <f>'2011_totals_newvars'!F29/'2011_totals_newvars'!$L29</f>
        <v>0.26786964363327426</v>
      </c>
      <c r="EN29">
        <f>'2012_totals_newvars'!F29/'2012_totals_newvars'!$L29</f>
        <v>0.3208021167308972</v>
      </c>
      <c r="EO29">
        <f>'2013_totals_newvars'!F29/'2013_totals_newvars'!$L29</f>
        <v>0.3304468401800596</v>
      </c>
      <c r="EP29">
        <f>'1998_totals_newvars'!D29/'1998_totals_newvars'!$L29</f>
        <v>9.9417560103610997E-2</v>
      </c>
      <c r="EQ29">
        <f>'1999_totals_newvars'!D29/'1999_totals_newvars'!$L29</f>
        <v>0.11767130354742528</v>
      </c>
      <c r="ER29">
        <f>'2000_totals_newvars'!D29/'2000_totals_newvars'!$L29</f>
        <v>0.17920085551834269</v>
      </c>
      <c r="ES29">
        <f>'2001_totals_newvars'!D29/'2001_totals_newvars'!$L29</f>
        <v>0.11280087234546129</v>
      </c>
      <c r="ET29">
        <f>'2002_totals_newvars'!D29/'2002_totals_newvars'!$L29</f>
        <v>0.13559541896176133</v>
      </c>
      <c r="EU29">
        <f>'2003_totals_newvars'!D29/'2003_totals_newvars'!$L29</f>
        <v>0.10349692145709904</v>
      </c>
      <c r="EV29">
        <f>'2004_totals_newvars'!D29/'2004_totals_newvars'!$L29</f>
        <v>0.12929169848054625</v>
      </c>
      <c r="EW29">
        <f>'2005_totals_newvars'!D29/'2005_totals_newvars'!$L29</f>
        <v>0.13610302525569509</v>
      </c>
      <c r="EX29">
        <f>'2006_totals_newvars'!D29/'2006_totals_newvars'!$L29</f>
        <v>0.15667692557999577</v>
      </c>
      <c r="EY29">
        <f>'2007_totals_newvars'!D29/'2007_totals_newvars'!$L29</f>
        <v>0.14002846081191717</v>
      </c>
      <c r="EZ29">
        <f>'2008_totals_newvars'!D29/'2008_totals_newvars'!$L29</f>
        <v>0.22948350100071988</v>
      </c>
      <c r="FA29">
        <f>'2009_totals_newvars'!D29/'2009_totals_newvars'!$L29</f>
        <v>0.2030065278460976</v>
      </c>
      <c r="FB29">
        <f>'2010_totals_newvars'!D29/'2010_totals_newvars'!$L29</f>
        <v>0.18019241556052928</v>
      </c>
      <c r="FC29">
        <f>'2011_totals_newvars'!D29/'2011_totals_newvars'!$L29</f>
        <v>0.24953735551721823</v>
      </c>
      <c r="FD29">
        <f>'2012_totals_newvars'!D29/'2012_totals_newvars'!$L29</f>
        <v>0.17142493001372777</v>
      </c>
      <c r="FE29">
        <f>'2013_totals_newvars'!D29/'2013_totals_newvars'!$L29</f>
        <v>0.17792714720404426</v>
      </c>
    </row>
    <row r="30" spans="1:161" x14ac:dyDescent="0.2">
      <c r="A30" t="str">
        <f>'1997_totals_newvars'!A30</f>
        <v>NEVADA</v>
      </c>
      <c r="B30">
        <f>'1998_totals_newvars'!J30/'1998_totals_newvars'!$L30</f>
        <v>0.1867734278983138</v>
      </c>
      <c r="C30">
        <f>'1999_totals_newvars'!J30/'1999_totals_newvars'!$L30</f>
        <v>0.19026874345634329</v>
      </c>
      <c r="D30">
        <f>'2000_totals_newvars'!J30/'2000_totals_newvars'!$L30</f>
        <v>0.25109826547697983</v>
      </c>
      <c r="E30">
        <f>'2001_totals_newvars'!J30/'2001_totals_newvars'!$L30</f>
        <v>0.23865213078138181</v>
      </c>
      <c r="F30">
        <f>'2002_totals_newvars'!J30/'2002_totals_newvars'!$L30</f>
        <v>0.22149549702850638</v>
      </c>
      <c r="G30">
        <f>'2003_totals_newvars'!J30/'2003_totals_newvars'!$L30</f>
        <v>0.20824407731978811</v>
      </c>
      <c r="H30">
        <f>'2004_totals_newvars'!J30/'2004_totals_newvars'!$L30</f>
        <v>0.25637839636925064</v>
      </c>
      <c r="I30">
        <f>'2005_totals_newvars'!J30/'2005_totals_newvars'!$L30</f>
        <v>0.23331671998798648</v>
      </c>
      <c r="J30">
        <f>'2006_totals_newvars'!J30/'2006_totals_newvars'!$L30</f>
        <v>0.20553777750370186</v>
      </c>
      <c r="K30">
        <f>'2007_totals_newvars'!J30/'2007_totals_newvars'!$L30</f>
        <v>0.15559565991574739</v>
      </c>
      <c r="L30">
        <f>'2008_totals_newvars'!J30/'2008_totals_newvars'!$L30</f>
        <v>0.22492759829950495</v>
      </c>
      <c r="M30">
        <f>'2009_totals_newvars'!J30/'2009_totals_newvars'!$L30</f>
        <v>8.1613218601110052E-2</v>
      </c>
      <c r="N30">
        <f>'2010_totals_newvars'!J30/'2010_totals_newvars'!$L30</f>
        <v>7.4886677958812528E-2</v>
      </c>
      <c r="O30">
        <f>'2011_totals_newvars'!J30/'2011_totals_newvars'!$L30</f>
        <v>7.8346354719796812E-2</v>
      </c>
      <c r="P30">
        <f>'2012_totals_newvars'!J30/'2012_totals_newvars'!$L30</f>
        <v>8.9137291963661672E-2</v>
      </c>
      <c r="Q30">
        <f>'2013_totals_newvars'!J30/'2013_totals_newvars'!$L30</f>
        <v>9.032125830087756E-2</v>
      </c>
      <c r="R30">
        <f>'1998_totals_newvars'!B30/'1998_totals_newvars'!$L30</f>
        <v>0.49019599023384508</v>
      </c>
      <c r="S30">
        <f>'1999_totals_newvars'!B30/'1999_totals_newvars'!$L30</f>
        <v>0.41122382647727607</v>
      </c>
      <c r="T30">
        <f>'2000_totals_newvars'!B30/'2000_totals_newvars'!$L30</f>
        <v>0.40023075197697411</v>
      </c>
      <c r="U30">
        <f>'2001_totals_newvars'!B30/'2001_totals_newvars'!$L30</f>
        <v>0.4039637335736862</v>
      </c>
      <c r="V30">
        <f>'2002_totals_newvars'!B30/'2002_totals_newvars'!$L30</f>
        <v>0.53110502624189071</v>
      </c>
      <c r="W30">
        <f>'2003_totals_newvars'!B30/'2003_totals_newvars'!$L30</f>
        <v>0.55767253258151528</v>
      </c>
      <c r="X30">
        <f>'2004_totals_newvars'!B30/'2004_totals_newvars'!$L30</f>
        <v>0.46854806537325083</v>
      </c>
      <c r="Y30">
        <f>'2005_totals_newvars'!B30/'2005_totals_newvars'!$L30</f>
        <v>0.46553432153477758</v>
      </c>
      <c r="Z30">
        <f>'2006_totals_newvars'!B30/'2006_totals_newvars'!$L30</f>
        <v>0.48726176480264394</v>
      </c>
      <c r="AA30">
        <f>'2007_totals_newvars'!B30/'2007_totals_newvars'!$L30</f>
        <v>0.48596773384735165</v>
      </c>
      <c r="AB30">
        <f>'2008_totals_newvars'!B30/'2008_totals_newvars'!$L30</f>
        <v>0.27823054706245681</v>
      </c>
      <c r="AC30">
        <f>'2009_totals_newvars'!B30/'2009_totals_newvars'!$L30</f>
        <v>0.36110690191674388</v>
      </c>
      <c r="AD30">
        <f>'2010_totals_newvars'!B30/'2010_totals_newvars'!$L30</f>
        <v>0.38158923681875589</v>
      </c>
      <c r="AE30">
        <f>'2011_totals_newvars'!B30/'2011_totals_newvars'!$L30</f>
        <v>0.37931299520442974</v>
      </c>
      <c r="AF30">
        <f>'2012_totals_newvars'!B30/'2012_totals_newvars'!$L30</f>
        <v>0.44164486423205118</v>
      </c>
      <c r="AG30">
        <f>'2013_totals_newvars'!B30/'2013_totals_newvars'!$L30</f>
        <v>0.48246259127387475</v>
      </c>
      <c r="AH30">
        <f>'1998_totals_newvars'!C30/'1998_totals_newvars'!$L30</f>
        <v>1.5718763879418601E-2</v>
      </c>
      <c r="AI30">
        <f>'1999_totals_newvars'!C30/'1999_totals_newvars'!$L30</f>
        <v>3.158277227275319E-2</v>
      </c>
      <c r="AJ30">
        <f>'2000_totals_newvars'!C30/'2000_totals_newvars'!$L30</f>
        <v>4.0641669380513092E-2</v>
      </c>
      <c r="AK30">
        <f>'2001_totals_newvars'!C30/'2001_totals_newvars'!$L30</f>
        <v>2.563515565156747E-2</v>
      </c>
      <c r="AL30">
        <f>'2002_totals_newvars'!C30/'2002_totals_newvars'!$L30</f>
        <v>3.7128448501992012E-2</v>
      </c>
      <c r="AM30">
        <f>'2003_totals_newvars'!C30/'2003_totals_newvars'!$L30</f>
        <v>5.3052606964272941E-2</v>
      </c>
      <c r="AN30">
        <f>'2004_totals_newvars'!C30/'2004_totals_newvars'!$L30</f>
        <v>3.7342701326043878E-2</v>
      </c>
      <c r="AO30">
        <f>'2005_totals_newvars'!C30/'2005_totals_newvars'!$L30</f>
        <v>5.6277204083809915E-2</v>
      </c>
      <c r="AP30">
        <f>'2006_totals_newvars'!C30/'2006_totals_newvars'!$L30</f>
        <v>4.1771332272993962E-2</v>
      </c>
      <c r="AQ30">
        <f>'2007_totals_newvars'!C30/'2007_totals_newvars'!$L30</f>
        <v>4.2959988086739884E-2</v>
      </c>
      <c r="AR30">
        <f>'2008_totals_newvars'!C30/'2008_totals_newvars'!$L30</f>
        <v>2.9554666433566499E-2</v>
      </c>
      <c r="AS30">
        <f>'2009_totals_newvars'!C30/'2009_totals_newvars'!$L30</f>
        <v>0</v>
      </c>
      <c r="AT30">
        <f>'2010_totals_newvars'!C30/'2010_totals_newvars'!$L30</f>
        <v>2.3671867145066156E-2</v>
      </c>
      <c r="AU30">
        <f>'2011_totals_newvars'!C30/'2011_totals_newvars'!$L30</f>
        <v>0</v>
      </c>
      <c r="AV30">
        <f>'2012_totals_newvars'!C30/'2012_totals_newvars'!$L30</f>
        <v>8.5818469624875764E-3</v>
      </c>
      <c r="AW30">
        <f>'2013_totals_newvars'!C30/'2013_totals_newvars'!$L30</f>
        <v>0</v>
      </c>
      <c r="AX30">
        <f>'1998_totals_newvars'!I30/'1998_totals_newvars'!$L30</f>
        <v>0.29206674074757644</v>
      </c>
      <c r="AY30">
        <f>'1999_totals_newvars'!I30/'1999_totals_newvars'!$L30</f>
        <v>0.30396493131423996</v>
      </c>
      <c r="AZ30">
        <f>'2000_totals_newvars'!I30/'2000_totals_newvars'!$L30</f>
        <v>0.13923654531002319</v>
      </c>
      <c r="BA30">
        <f>'2001_totals_newvars'!I30/'2001_totals_newvars'!$L30</f>
        <v>0.10390529119090362</v>
      </c>
      <c r="BB30">
        <f>'2002_totals_newvars'!I30/'2002_totals_newvars'!$L30</f>
        <v>5.167672676824743E-2</v>
      </c>
      <c r="BC30">
        <f>'2003_totals_newvars'!I30/'2003_totals_newvars'!$L30</f>
        <v>6.9597374618658475E-2</v>
      </c>
      <c r="BD30">
        <f>'2004_totals_newvars'!I30/'2004_totals_newvars'!$L30</f>
        <v>9.8531431631044636E-2</v>
      </c>
      <c r="BE30">
        <f>'2005_totals_newvars'!I30/'2005_totals_newvars'!$L30</f>
        <v>0.10704986930579063</v>
      </c>
      <c r="BF30">
        <f>'2006_totals_newvars'!I30/'2006_totals_newvars'!$L30</f>
        <v>0.12373239851155143</v>
      </c>
      <c r="BG30">
        <f>'2007_totals_newvars'!I30/'2007_totals_newvars'!$L30</f>
        <v>0.11778776014281769</v>
      </c>
      <c r="BH30">
        <f>'2008_totals_newvars'!I30/'2008_totals_newvars'!$L30</f>
        <v>0.29609513464787535</v>
      </c>
      <c r="BI30">
        <f>'2009_totals_newvars'!I30/'2009_totals_newvars'!$L30</f>
        <v>0.40325862013975255</v>
      </c>
      <c r="BJ30">
        <f>'2010_totals_newvars'!I30/'2010_totals_newvars'!$L30</f>
        <v>0.40767824025997379</v>
      </c>
      <c r="BK30">
        <f>'2011_totals_newvars'!I30/'2011_totals_newvars'!$L30</f>
        <v>0.46710857980781573</v>
      </c>
      <c r="BL30">
        <f>'2012_totals_newvars'!I30/'2012_totals_newvars'!$L30</f>
        <v>0.43102846328056871</v>
      </c>
      <c r="BM30">
        <f>'2013_totals_newvars'!I30/'2013_totals_newvars'!$L30</f>
        <v>0.39431063859151172</v>
      </c>
      <c r="BN30">
        <f>'1998_totals_newvars'!H30/'1998_totals_newvars'!$L30</f>
        <v>0</v>
      </c>
      <c r="BO30">
        <f>'1999_totals_newvars'!H30/'1999_totals_newvars'!$L30</f>
        <v>3.0974493405601128E-2</v>
      </c>
      <c r="BP30">
        <f>'2000_totals_newvars'!H30/'2000_totals_newvars'!$L30</f>
        <v>0</v>
      </c>
      <c r="BQ30">
        <f>'2001_totals_newvars'!H30/'2001_totals_newvars'!$L30</f>
        <v>0</v>
      </c>
      <c r="BR30">
        <f>'2002_totals_newvars'!H30/'2002_totals_newvars'!$L30</f>
        <v>2.094501095448655E-3</v>
      </c>
      <c r="BS30">
        <f>'2003_totals_newvars'!H30/'2003_totals_newvars'!$L30</f>
        <v>0</v>
      </c>
      <c r="BT30">
        <f>'2004_totals_newvars'!H30/'2004_totals_newvars'!$L30</f>
        <v>1.9992299110345654E-3</v>
      </c>
      <c r="BU30">
        <f>'2005_totals_newvars'!H30/'2005_totals_newvars'!$L30</f>
        <v>4.6570784733235438E-3</v>
      </c>
      <c r="BV30">
        <f>'2006_totals_newvars'!H30/'2006_totals_newvars'!$L30</f>
        <v>0</v>
      </c>
      <c r="BW30">
        <f>'2007_totals_newvars'!H30/'2007_totals_newvars'!$L30</f>
        <v>0</v>
      </c>
      <c r="BX30">
        <f>'2008_totals_newvars'!H30/'2008_totals_newvars'!$L30</f>
        <v>0</v>
      </c>
      <c r="BY30">
        <f>'2009_totals_newvars'!H30/'2009_totals_newvars'!$L30</f>
        <v>0</v>
      </c>
      <c r="BZ30">
        <f>'2010_totals_newvars'!H30/'2010_totals_newvars'!$L30</f>
        <v>0</v>
      </c>
      <c r="CA30">
        <f>'2011_totals_newvars'!H30/'2011_totals_newvars'!$L30</f>
        <v>0</v>
      </c>
      <c r="CB30">
        <f>'2012_totals_newvars'!H30/'2012_totals_newvars'!$L30</f>
        <v>0</v>
      </c>
      <c r="CC30">
        <f>'2013_totals_newvars'!H30/'2013_totals_newvars'!$L30</f>
        <v>0</v>
      </c>
      <c r="CD30">
        <f>'1998_totals_newvars'!E30/'1998_totals_newvars'!$L30</f>
        <v>0</v>
      </c>
      <c r="CE30">
        <f>'1999_totals_newvars'!E30/'1999_totals_newvars'!$L30</f>
        <v>0</v>
      </c>
      <c r="CF30">
        <f>'2000_totals_newvars'!E30/'2000_totals_newvars'!$L30</f>
        <v>8.1257092171171705E-2</v>
      </c>
      <c r="CG30">
        <f>'2001_totals_newvars'!E30/'2001_totals_newvars'!$L30</f>
        <v>0.13390189699345698</v>
      </c>
      <c r="CH30">
        <f>'2002_totals_newvars'!E30/'2002_totals_newvars'!$L30</f>
        <v>8.6644621850665141E-2</v>
      </c>
      <c r="CI30">
        <f>'2003_totals_newvars'!E30/'2003_totals_newvars'!$L30</f>
        <v>6.1795292953580126E-2</v>
      </c>
      <c r="CJ30">
        <f>'2004_totals_newvars'!E30/'2004_totals_newvars'!$L30</f>
        <v>6.4987207802618852E-2</v>
      </c>
      <c r="CK30">
        <f>'2005_totals_newvars'!E30/'2005_totals_newvars'!$L30</f>
        <v>1.7465768296950547E-2</v>
      </c>
      <c r="CL30">
        <f>'2006_totals_newvars'!E30/'2006_totals_newvars'!$L30</f>
        <v>1.7934940641010113E-2</v>
      </c>
      <c r="CM30">
        <f>'2007_totals_newvars'!E30/'2007_totals_newvars'!$L30</f>
        <v>6.90644981988323E-2</v>
      </c>
      <c r="CN30">
        <f>'2008_totals_newvars'!E30/'2008_totals_newvars'!$L30</f>
        <v>7.2980671286338172E-2</v>
      </c>
      <c r="CO30">
        <f>'2009_totals_newvars'!E30/'2009_totals_newvars'!$L30</f>
        <v>6.2253888134993149E-2</v>
      </c>
      <c r="CP30">
        <f>'2010_totals_newvars'!E30/'2010_totals_newvars'!$L30</f>
        <v>3.7549189086444362E-2</v>
      </c>
      <c r="CQ30">
        <f>'2011_totals_newvars'!E30/'2011_totals_newvars'!$L30</f>
        <v>2.7164641558830242E-2</v>
      </c>
      <c r="CR30">
        <f>'2012_totals_newvars'!E30/'2012_totals_newvars'!$L30</f>
        <v>0</v>
      </c>
      <c r="CS30">
        <f>'2013_totals_newvars'!E30/'2013_totals_newvars'!$L30</f>
        <v>0</v>
      </c>
      <c r="CT30">
        <f>'1998_totals_newvars'!G30/'1998_totals_newvars'!$L30</f>
        <v>0</v>
      </c>
      <c r="CU30">
        <f>'1999_totals_newvars'!G30/'1999_totals_newvars'!$L30</f>
        <v>0</v>
      </c>
      <c r="CV30">
        <f>'2000_totals_newvars'!G30/'2000_totals_newvars'!$L30</f>
        <v>6.3669923339005653E-4</v>
      </c>
      <c r="CW30">
        <f>'2001_totals_newvars'!G30/'2001_totals_newvars'!$L30</f>
        <v>9.9158037182368593E-4</v>
      </c>
      <c r="CX30">
        <f>'2002_totals_newvars'!G30/'2002_totals_newvars'!$L30</f>
        <v>6.9934443509831531E-4</v>
      </c>
      <c r="CY30">
        <f>'2003_totals_newvars'!G30/'2003_totals_newvars'!$L30</f>
        <v>5.9835652030919035E-4</v>
      </c>
      <c r="CZ30">
        <f>'2004_totals_newvars'!G30/'2004_totals_newvars'!$L30</f>
        <v>7.9729547603340134E-4</v>
      </c>
      <c r="DA30">
        <f>'2005_totals_newvars'!G30/'2005_totals_newvars'!$L30</f>
        <v>5.5161681099387546E-4</v>
      </c>
      <c r="DB30">
        <f>'2006_totals_newvars'!G30/'2006_totals_newvars'!$L30</f>
        <v>8.4477997761396497E-4</v>
      </c>
      <c r="DC30">
        <f>'2007_totals_newvars'!G30/'2007_totals_newvars'!$L30</f>
        <v>9.5442046871940626E-4</v>
      </c>
      <c r="DD30">
        <f>'2008_totals_newvars'!G30/'2008_totals_newvars'!$L30</f>
        <v>1.9934691636606E-4</v>
      </c>
      <c r="DE30">
        <f>'2009_totals_newvars'!G30/'2009_totals_newvars'!$L30</f>
        <v>0</v>
      </c>
      <c r="DF30">
        <f>'2010_totals_newvars'!G30/'2010_totals_newvars'!$L30</f>
        <v>0</v>
      </c>
      <c r="DG30">
        <f>'2011_totals_newvars'!G30/'2011_totals_newvars'!$L30</f>
        <v>0</v>
      </c>
      <c r="DH30">
        <f>'2012_totals_newvars'!G30/'2012_totals_newvars'!$L30</f>
        <v>0</v>
      </c>
      <c r="DI30">
        <f>'2013_totals_newvars'!G30/'2013_totals_newvars'!$L30</f>
        <v>0</v>
      </c>
      <c r="DJ30">
        <f>'1998_totals_newvars'!K30/'1998_totals_newvars'!$L30</f>
        <v>0</v>
      </c>
      <c r="DK30">
        <f>'1999_totals_newvars'!K30/'1999_totals_newvars'!$L30</f>
        <v>1.6953946191697572E-2</v>
      </c>
      <c r="DL30">
        <f>'2000_totals_newvars'!K30/'2000_totals_newvars'!$L30</f>
        <v>2.5462122603342338E-2</v>
      </c>
      <c r="DM30">
        <f>'2001_totals_newvars'!K30/'2001_totals_newvars'!$L30</f>
        <v>1.8246278430682151E-2</v>
      </c>
      <c r="DN30">
        <f>'2002_totals_newvars'!K30/'2002_totals_newvars'!$L30</f>
        <v>1.4127812836677548E-2</v>
      </c>
      <c r="DO30">
        <f>'2003_totals_newvars'!K30/'2003_totals_newvars'!$L30</f>
        <v>1.0876610490798787E-2</v>
      </c>
      <c r="DP30">
        <f>'2004_totals_newvars'!K30/'2004_totals_newvars'!$L30</f>
        <v>9.4721203236295473E-3</v>
      </c>
      <c r="DQ30">
        <f>'2005_totals_newvars'!K30/'2005_totals_newvars'!$L30</f>
        <v>1.7548605622252696E-2</v>
      </c>
      <c r="DR30">
        <f>'2006_totals_newvars'!K30/'2006_totals_newvars'!$L30</f>
        <v>1.2213548670447438E-2</v>
      </c>
      <c r="DS30">
        <f>'2007_totals_newvars'!K30/'2007_totals_newvars'!$L30</f>
        <v>1.5452987961280409E-2</v>
      </c>
      <c r="DT30">
        <f>'2008_totals_newvars'!K30/'2008_totals_newvars'!$L30</f>
        <v>2.9829926671488101E-2</v>
      </c>
      <c r="DU30">
        <f>'2009_totals_newvars'!K30/'2009_totals_newvars'!$L30</f>
        <v>1.4867216956615982E-2</v>
      </c>
      <c r="DV30">
        <f>'2010_totals_newvars'!K30/'2010_totals_newvars'!$L30</f>
        <v>6.9175065444786032E-3</v>
      </c>
      <c r="DW30">
        <f>'2011_totals_newvars'!K30/'2011_totals_newvars'!$L30</f>
        <v>6.3032063403553711E-3</v>
      </c>
      <c r="DX30">
        <f>'2012_totals_newvars'!K30/'2012_totals_newvars'!$L30</f>
        <v>0</v>
      </c>
      <c r="DY30">
        <f>'2013_totals_newvars'!K30/'2013_totals_newvars'!$L30</f>
        <v>0</v>
      </c>
      <c r="DZ30">
        <f>'1998_totals_newvars'!F30/'1998_totals_newvars'!$L30</f>
        <v>0</v>
      </c>
      <c r="EA30">
        <f>'1999_totals_newvars'!F30/'1999_totals_newvars'!$L30</f>
        <v>0</v>
      </c>
      <c r="EB30">
        <f>'2000_totals_newvars'!F30/'2000_totals_newvars'!$L30</f>
        <v>0</v>
      </c>
      <c r="EC30">
        <f>'2001_totals_newvars'!F30/'2001_totals_newvars'!$L30</f>
        <v>0</v>
      </c>
      <c r="ED30">
        <f>'2002_totals_newvars'!F30/'2002_totals_newvars'!$L30</f>
        <v>0</v>
      </c>
      <c r="EE30">
        <f>'2003_totals_newvars'!F30/'2003_totals_newvars'!$L30</f>
        <v>0</v>
      </c>
      <c r="EF30">
        <f>'2004_totals_newvars'!F30/'2004_totals_newvars'!$L30</f>
        <v>0</v>
      </c>
      <c r="EG30">
        <f>'2005_totals_newvars'!F30/'2005_totals_newvars'!$L30</f>
        <v>0</v>
      </c>
      <c r="EH30">
        <f>'2006_totals_newvars'!F30/'2006_totals_newvars'!$L30</f>
        <v>0</v>
      </c>
      <c r="EI30">
        <f>'2007_totals_newvars'!F30/'2007_totals_newvars'!$L30</f>
        <v>0</v>
      </c>
      <c r="EJ30">
        <f>'2008_totals_newvars'!F30/'2008_totals_newvars'!$L30</f>
        <v>0</v>
      </c>
      <c r="EK30">
        <f>'2009_totals_newvars'!F30/'2009_totals_newvars'!$L30</f>
        <v>0</v>
      </c>
      <c r="EL30">
        <f>'2010_totals_newvars'!F30/'2010_totals_newvars'!$L30</f>
        <v>0</v>
      </c>
      <c r="EM30">
        <f>'2011_totals_newvars'!F30/'2011_totals_newvars'!$L30</f>
        <v>0</v>
      </c>
      <c r="EN30">
        <f>'2012_totals_newvars'!F30/'2012_totals_newvars'!$L30</f>
        <v>0</v>
      </c>
      <c r="EO30">
        <f>'2013_totals_newvars'!F30/'2013_totals_newvars'!$L30</f>
        <v>0</v>
      </c>
      <c r="EP30">
        <f>'1998_totals_newvars'!D30/'1998_totals_newvars'!$L30</f>
        <v>1.5245077240846117E-2</v>
      </c>
      <c r="EQ30">
        <f>'1999_totals_newvars'!D30/'1999_totals_newvars'!$L30</f>
        <v>1.5031286882088817E-2</v>
      </c>
      <c r="ER30">
        <f>'2000_totals_newvars'!D30/'2000_totals_newvars'!$L30</f>
        <v>6.1436853847605673E-2</v>
      </c>
      <c r="ES30">
        <f>'2001_totals_newvars'!D30/'2001_totals_newvars'!$L30</f>
        <v>7.470393300649808E-2</v>
      </c>
      <c r="ET30">
        <f>'2002_totals_newvars'!D30/'2002_totals_newvars'!$L30</f>
        <v>5.502802124147374E-2</v>
      </c>
      <c r="EU30">
        <f>'2003_totals_newvars'!D30/'2003_totals_newvars'!$L30</f>
        <v>3.8163148551077122E-2</v>
      </c>
      <c r="EV30">
        <f>'2004_totals_newvars'!D30/'2004_totals_newvars'!$L30</f>
        <v>6.1943551787093654E-2</v>
      </c>
      <c r="EW30">
        <f>'2005_totals_newvars'!D30/'2005_totals_newvars'!$L30</f>
        <v>9.7598815884114717E-2</v>
      </c>
      <c r="EX30">
        <f>'2006_totals_newvars'!D30/'2006_totals_newvars'!$L30</f>
        <v>0.11070345762003726</v>
      </c>
      <c r="EY30">
        <f>'2007_totals_newvars'!D30/'2007_totals_newvars'!$L30</f>
        <v>0.11221695137851129</v>
      </c>
      <c r="EZ30">
        <f>'2008_totals_newvars'!D30/'2008_totals_newvars'!$L30</f>
        <v>6.8182108682404041E-2</v>
      </c>
      <c r="FA30">
        <f>'2009_totals_newvars'!D30/'2009_totals_newvars'!$L30</f>
        <v>7.690015425078435E-2</v>
      </c>
      <c r="FB30">
        <f>'2010_totals_newvars'!D30/'2010_totals_newvars'!$L30</f>
        <v>6.7707282186468654E-2</v>
      </c>
      <c r="FC30">
        <f>'2011_totals_newvars'!D30/'2011_totals_newvars'!$L30</f>
        <v>4.1764222368772065E-2</v>
      </c>
      <c r="FD30">
        <f>'2012_totals_newvars'!D30/'2012_totals_newvars'!$L30</f>
        <v>2.9607533561230841E-2</v>
      </c>
      <c r="FE30">
        <f>'2013_totals_newvars'!D30/'2013_totals_newvars'!$L30</f>
        <v>3.290551183373594E-2</v>
      </c>
    </row>
    <row r="31" spans="1:161" x14ac:dyDescent="0.2">
      <c r="A31" t="str">
        <f>'1997_totals_newvars'!A31</f>
        <v>NEW HAMPSHIRE</v>
      </c>
      <c r="B31">
        <f>'1998_totals_newvars'!J31/'1998_totals_newvars'!$L31</f>
        <v>0.17950493278973004</v>
      </c>
      <c r="C31">
        <f>'1999_totals_newvars'!J31/'1999_totals_newvars'!$L31</f>
        <v>0.15768587139141685</v>
      </c>
      <c r="D31">
        <f>'2000_totals_newvars'!J31/'2000_totals_newvars'!$L31</f>
        <v>0.20979564512648111</v>
      </c>
      <c r="E31">
        <f>'2001_totals_newvars'!J31/'2001_totals_newvars'!$L31</f>
        <v>0.21609649911324438</v>
      </c>
      <c r="F31">
        <f>'2002_totals_newvars'!J31/'2002_totals_newvars'!$L31</f>
        <v>0.16616809438023661</v>
      </c>
      <c r="G31">
        <f>'2003_totals_newvars'!J31/'2003_totals_newvars'!$L31</f>
        <v>0.1604493567903322</v>
      </c>
      <c r="H31">
        <f>'2004_totals_newvars'!J31/'2004_totals_newvars'!$L31</f>
        <v>0.14580815856633983</v>
      </c>
      <c r="I31">
        <f>'2005_totals_newvars'!J31/'2005_totals_newvars'!$L31</f>
        <v>9.8812514126065329E-2</v>
      </c>
      <c r="J31">
        <f>'2006_totals_newvars'!J31/'2006_totals_newvars'!$L31</f>
        <v>0.11260965767699109</v>
      </c>
      <c r="K31">
        <f>'2007_totals_newvars'!J31/'2007_totals_newvars'!$L31</f>
        <v>0.12085197669887758</v>
      </c>
      <c r="L31">
        <f>'2008_totals_newvars'!J31/'2008_totals_newvars'!$L31</f>
        <v>0.1323128592338722</v>
      </c>
      <c r="M31">
        <f>'2009_totals_newvars'!J31/'2009_totals_newvars'!$L31</f>
        <v>0.1323612629578943</v>
      </c>
      <c r="N31">
        <f>'2010_totals_newvars'!J31/'2010_totals_newvars'!$L31</f>
        <v>0.13726319489636873</v>
      </c>
      <c r="O31">
        <f>'2011_totals_newvars'!J31/'2011_totals_newvars'!$L31</f>
        <v>0.14249107825089632</v>
      </c>
      <c r="P31">
        <f>'2012_totals_newvars'!J31/'2012_totals_newvars'!$L31</f>
        <v>0.17410153692794408</v>
      </c>
      <c r="Q31">
        <f>'2013_totals_newvars'!J31/'2013_totals_newvars'!$L31</f>
        <v>0.16437750168097615</v>
      </c>
      <c r="R31">
        <f>'1998_totals_newvars'!B31/'1998_totals_newvars'!$L31</f>
        <v>0.58585674315320468</v>
      </c>
      <c r="S31">
        <f>'1999_totals_newvars'!B31/'1999_totals_newvars'!$L31</f>
        <v>0.61262692234455862</v>
      </c>
      <c r="T31">
        <f>'2000_totals_newvars'!B31/'2000_totals_newvars'!$L31</f>
        <v>0.43778896886253932</v>
      </c>
      <c r="U31">
        <f>'2001_totals_newvars'!B31/'2001_totals_newvars'!$L31</f>
        <v>0.4230874989139024</v>
      </c>
      <c r="V31">
        <f>'2002_totals_newvars'!B31/'2002_totals_newvars'!$L31</f>
        <v>0.40365734054348262</v>
      </c>
      <c r="W31">
        <f>'2003_totals_newvars'!B31/'2003_totals_newvars'!$L31</f>
        <v>0.50876691101754856</v>
      </c>
      <c r="X31">
        <f>'2004_totals_newvars'!B31/'2004_totals_newvars'!$L31</f>
        <v>0.57125834594085778</v>
      </c>
      <c r="Y31">
        <f>'2005_totals_newvars'!B31/'2005_totals_newvars'!$L31</f>
        <v>0.48912137852955095</v>
      </c>
      <c r="Z31">
        <f>'2006_totals_newvars'!B31/'2006_totals_newvars'!$L31</f>
        <v>0.46196971025604905</v>
      </c>
      <c r="AA31">
        <f>'2007_totals_newvars'!B31/'2007_totals_newvars'!$L31</f>
        <v>0.2954491803969474</v>
      </c>
      <c r="AB31">
        <f>'2008_totals_newvars'!B31/'2008_totals_newvars'!$L31</f>
        <v>0.25744900789415576</v>
      </c>
      <c r="AC31">
        <f>'2009_totals_newvars'!B31/'2009_totals_newvars'!$L31</f>
        <v>0.38503535693034707</v>
      </c>
      <c r="AD31">
        <f>'2010_totals_newvars'!B31/'2010_totals_newvars'!$L31</f>
        <v>0.41487802640214472</v>
      </c>
      <c r="AE31">
        <f>'2011_totals_newvars'!B31/'2011_totals_newvars'!$L31</f>
        <v>0.45061336119518053</v>
      </c>
      <c r="AF31">
        <f>'2012_totals_newvars'!B31/'2012_totals_newvars'!$L31</f>
        <v>0.38699749925594346</v>
      </c>
      <c r="AG31">
        <f>'2013_totals_newvars'!B31/'2013_totals_newvars'!$L31</f>
        <v>0.3271613132811983</v>
      </c>
      <c r="AH31">
        <f>'1998_totals_newvars'!C31/'1998_totals_newvars'!$L31</f>
        <v>6.96187138159019E-2</v>
      </c>
      <c r="AI31">
        <f>'1999_totals_newvars'!C31/'1999_totals_newvars'!$L31</f>
        <v>6.9407770709725952E-2</v>
      </c>
      <c r="AJ31">
        <f>'2000_totals_newvars'!C31/'2000_totals_newvars'!$L31</f>
        <v>6.2577272901220685E-2</v>
      </c>
      <c r="AK31">
        <f>'2001_totals_newvars'!C31/'2001_totals_newvars'!$L31</f>
        <v>7.2042821631661175E-2</v>
      </c>
      <c r="AL31">
        <f>'2002_totals_newvars'!C31/'2002_totals_newvars'!$L31</f>
        <v>6.3463011344660633E-2</v>
      </c>
      <c r="AM31">
        <f>'2003_totals_newvars'!C31/'2003_totals_newvars'!$L31</f>
        <v>7.5424891786027487E-2</v>
      </c>
      <c r="AN31">
        <f>'2004_totals_newvars'!C31/'2004_totals_newvars'!$L31</f>
        <v>7.8546651738409815E-2</v>
      </c>
      <c r="AO31">
        <f>'2005_totals_newvars'!C31/'2005_totals_newvars'!$L31</f>
        <v>0.13985779741266291</v>
      </c>
      <c r="AP31">
        <f>'2006_totals_newvars'!C31/'2006_totals_newvars'!$L31</f>
        <v>0.11597704855703284</v>
      </c>
      <c r="AQ31">
        <f>'2007_totals_newvars'!C31/'2007_totals_newvars'!$L31</f>
        <v>0.11568713011984959</v>
      </c>
      <c r="AR31">
        <f>'2008_totals_newvars'!C31/'2008_totals_newvars'!$L31</f>
        <v>9.9193002735016716E-2</v>
      </c>
      <c r="AS31">
        <f>'2009_totals_newvars'!C31/'2009_totals_newvars'!$L31</f>
        <v>9.1065412520220879E-2</v>
      </c>
      <c r="AT31">
        <f>'2010_totals_newvars'!C31/'2010_totals_newvars'!$L31</f>
        <v>9.9711742807370163E-2</v>
      </c>
      <c r="AU31">
        <f>'2011_totals_newvars'!C31/'2011_totals_newvars'!$L31</f>
        <v>7.9473530947175589E-2</v>
      </c>
      <c r="AV31">
        <f>'2012_totals_newvars'!C31/'2012_totals_newvars'!$L31</f>
        <v>8.3989743787828516E-2</v>
      </c>
      <c r="AW31">
        <f>'2013_totals_newvars'!C31/'2013_totals_newvars'!$L31</f>
        <v>0.12033514560398188</v>
      </c>
      <c r="AX31">
        <f>'1998_totals_newvars'!I31/'1998_totals_newvars'!$L31</f>
        <v>0.10994082117993746</v>
      </c>
      <c r="AY31">
        <f>'1999_totals_newvars'!I31/'1999_totals_newvars'!$L31</f>
        <v>0.10693171835763407</v>
      </c>
      <c r="AZ31">
        <f>'2000_totals_newvars'!I31/'2000_totals_newvars'!$L31</f>
        <v>0.10827743261573566</v>
      </c>
      <c r="BA31">
        <f>'2001_totals_newvars'!I31/'2001_totals_newvars'!$L31</f>
        <v>0.10952832185557888</v>
      </c>
      <c r="BB31">
        <f>'2002_totals_newvars'!I31/'2002_totals_newvars'!$L31</f>
        <v>8.4599674714444364E-2</v>
      </c>
      <c r="BC31">
        <f>'2003_totals_newvars'!I31/'2003_totals_newvars'!$L31</f>
        <v>8.7891686044583084E-2</v>
      </c>
      <c r="BD31">
        <f>'2004_totals_newvars'!I31/'2004_totals_newvars'!$L31</f>
        <v>6.7221640262652899E-2</v>
      </c>
      <c r="BE31">
        <f>'2005_totals_newvars'!I31/'2005_totals_newvars'!$L31</f>
        <v>6.2055939281070574E-2</v>
      </c>
      <c r="BF31">
        <f>'2006_totals_newvars'!I31/'2006_totals_newvars'!$L31</f>
        <v>6.8185736193655089E-2</v>
      </c>
      <c r="BG31">
        <f>'2007_totals_newvars'!I31/'2007_totals_newvars'!$L31</f>
        <v>6.6957237962593827E-2</v>
      </c>
      <c r="BH31">
        <f>'2008_totals_newvars'!I31/'2008_totals_newvars'!$L31</f>
        <v>6.5678936072586805E-2</v>
      </c>
      <c r="BI31">
        <f>'2009_totals_newvars'!I31/'2009_totals_newvars'!$L31</f>
        <v>0.10154890623497001</v>
      </c>
      <c r="BJ31">
        <f>'2010_totals_newvars'!I31/'2010_totals_newvars'!$L31</f>
        <v>7.9710056533398951E-2</v>
      </c>
      <c r="BK31">
        <f>'2011_totals_newvars'!I31/'2011_totals_newvars'!$L31</f>
        <v>8.244585865049131E-2</v>
      </c>
      <c r="BL31">
        <f>'2012_totals_newvars'!I31/'2012_totals_newvars'!$L31</f>
        <v>6.3270633458145084E-2</v>
      </c>
      <c r="BM31">
        <f>'2013_totals_newvars'!I31/'2013_totals_newvars'!$L31</f>
        <v>7.1503086596957491E-2</v>
      </c>
      <c r="BN31">
        <f>'1998_totals_newvars'!H31/'1998_totals_newvars'!$L31</f>
        <v>0</v>
      </c>
      <c r="BO31">
        <f>'1999_totals_newvars'!H31/'1999_totals_newvars'!$L31</f>
        <v>0</v>
      </c>
      <c r="BP31">
        <f>'2000_totals_newvars'!H31/'2000_totals_newvars'!$L31</f>
        <v>1.3889899170703324E-3</v>
      </c>
      <c r="BQ31">
        <f>'2001_totals_newvars'!H31/'2001_totals_newvars'!$L31</f>
        <v>1.351765770600657E-2</v>
      </c>
      <c r="BR31">
        <f>'2002_totals_newvars'!H31/'2002_totals_newvars'!$L31</f>
        <v>1.8271729897306122E-2</v>
      </c>
      <c r="BS31">
        <f>'2003_totals_newvars'!H31/'2003_totals_newvars'!$L31</f>
        <v>2.7191238870733325E-2</v>
      </c>
      <c r="BT31">
        <f>'2004_totals_newvars'!H31/'2004_totals_newvars'!$L31</f>
        <v>2.3444630041762553E-2</v>
      </c>
      <c r="BU31">
        <f>'2005_totals_newvars'!H31/'2005_totals_newvars'!$L31</f>
        <v>1.6438486877374932E-2</v>
      </c>
      <c r="BV31">
        <f>'2006_totals_newvars'!H31/'2006_totals_newvars'!$L31</f>
        <v>1.748870704736977E-2</v>
      </c>
      <c r="BW31">
        <f>'2007_totals_newvars'!H31/'2007_totals_newvars'!$L31</f>
        <v>0.13339638035261242</v>
      </c>
      <c r="BX31">
        <f>'2008_totals_newvars'!H31/'2008_totals_newvars'!$L31</f>
        <v>0.12863623350516018</v>
      </c>
      <c r="BY31">
        <f>'2009_totals_newvars'!H31/'2009_totals_newvars'!$L31</f>
        <v>3.0201563303816494E-2</v>
      </c>
      <c r="BZ31">
        <f>'2010_totals_newvars'!H31/'2010_totals_newvars'!$L31</f>
        <v>3.1609650963227515E-2</v>
      </c>
      <c r="CA31">
        <f>'2011_totals_newvars'!H31/'2011_totals_newvars'!$L31</f>
        <v>1.0304127738989768E-2</v>
      </c>
      <c r="CB31">
        <f>'2012_totals_newvars'!H31/'2012_totals_newvars'!$L31</f>
        <v>4.3141633774794269E-2</v>
      </c>
      <c r="CC31">
        <f>'2013_totals_newvars'!H31/'2013_totals_newvars'!$L31</f>
        <v>5.0345793955830512E-2</v>
      </c>
      <c r="CD31">
        <f>'1998_totals_newvars'!E31/'1998_totals_newvars'!$L31</f>
        <v>0</v>
      </c>
      <c r="CE31">
        <f>'1999_totals_newvars'!E31/'1999_totals_newvars'!$L31</f>
        <v>0</v>
      </c>
      <c r="CF31">
        <f>'2000_totals_newvars'!E31/'2000_totals_newvars'!$L31</f>
        <v>0.13032731464562516</v>
      </c>
      <c r="CG31">
        <f>'2001_totals_newvars'!E31/'2001_totals_newvars'!$L31</f>
        <v>5.541171565240588E-2</v>
      </c>
      <c r="CH31">
        <f>'2002_totals_newvars'!E31/'2002_totals_newvars'!$L31</f>
        <v>0.14219852081280168</v>
      </c>
      <c r="CI31">
        <f>'2003_totals_newvars'!E31/'2003_totals_newvars'!$L31</f>
        <v>-6.6882677961841563E-3</v>
      </c>
      <c r="CJ31">
        <f>'2004_totals_newvars'!E31/'2004_totals_newvars'!$L31</f>
        <v>4.5265162658410215E-3</v>
      </c>
      <c r="CK31">
        <f>'2005_totals_newvars'!E31/'2005_totals_newvars'!$L31</f>
        <v>3.7808252219105119E-3</v>
      </c>
      <c r="CL31">
        <f>'2006_totals_newvars'!E31/'2006_totals_newvars'!$L31</f>
        <v>9.2601854674929068E-2</v>
      </c>
      <c r="CM31">
        <f>'2007_totals_newvars'!E31/'2007_totals_newvars'!$L31</f>
        <v>6.8863005356844656E-2</v>
      </c>
      <c r="CN31">
        <f>'2008_totals_newvars'!E31/'2008_totals_newvars'!$L31</f>
        <v>7.2371269552643114E-2</v>
      </c>
      <c r="CO31">
        <f>'2009_totals_newvars'!E31/'2009_totals_newvars'!$L31</f>
        <v>6.7653378650435289E-2</v>
      </c>
      <c r="CP31">
        <f>'2010_totals_newvars'!E31/'2010_totals_newvars'!$L31</f>
        <v>7.1537617270745174E-2</v>
      </c>
      <c r="CQ31">
        <f>'2011_totals_newvars'!E31/'2011_totals_newvars'!$L31</f>
        <v>9.11498949415913E-2</v>
      </c>
      <c r="CR31">
        <f>'2012_totals_newvars'!E31/'2012_totals_newvars'!$L31</f>
        <v>9.014168832634159E-2</v>
      </c>
      <c r="CS31">
        <f>'2013_totals_newvars'!E31/'2013_totals_newvars'!$L31</f>
        <v>0.10049620141184183</v>
      </c>
      <c r="CT31">
        <f>'1998_totals_newvars'!G31/'1998_totals_newvars'!$L31</f>
        <v>0</v>
      </c>
      <c r="CU31">
        <f>'1999_totals_newvars'!G31/'1999_totals_newvars'!$L31</f>
        <v>0</v>
      </c>
      <c r="CV31">
        <f>'2000_totals_newvars'!G31/'2000_totals_newvars'!$L31</f>
        <v>0</v>
      </c>
      <c r="CW31">
        <f>'2001_totals_newvars'!G31/'2001_totals_newvars'!$L31</f>
        <v>0</v>
      </c>
      <c r="CX31">
        <f>'2002_totals_newvars'!G31/'2002_totals_newvars'!$L31</f>
        <v>0</v>
      </c>
      <c r="CY31">
        <f>'2003_totals_newvars'!G31/'2003_totals_newvars'!$L31</f>
        <v>0</v>
      </c>
      <c r="CZ31">
        <f>'2004_totals_newvars'!G31/'2004_totals_newvars'!$L31</f>
        <v>0</v>
      </c>
      <c r="DA31">
        <f>'2005_totals_newvars'!G31/'2005_totals_newvars'!$L31</f>
        <v>0</v>
      </c>
      <c r="DB31">
        <f>'2006_totals_newvars'!G31/'2006_totals_newvars'!$L31</f>
        <v>0</v>
      </c>
      <c r="DC31">
        <f>'2007_totals_newvars'!G31/'2007_totals_newvars'!$L31</f>
        <v>6.6363115825420788E-2</v>
      </c>
      <c r="DD31">
        <f>'2008_totals_newvars'!G31/'2008_totals_newvars'!$L31</f>
        <v>8.8980149886527873E-2</v>
      </c>
      <c r="DE31">
        <f>'2009_totals_newvars'!G31/'2009_totals_newvars'!$L31</f>
        <v>4.199953294404437E-2</v>
      </c>
      <c r="DF31">
        <f>'2010_totals_newvars'!G31/'2010_totals_newvars'!$L31</f>
        <v>4.8547270366497149E-2</v>
      </c>
      <c r="DG31">
        <f>'2011_totals_newvars'!G31/'2011_totals_newvars'!$L31</f>
        <v>2.5081976016755089E-2</v>
      </c>
      <c r="DH31">
        <f>'2012_totals_newvars'!G31/'2012_totals_newvars'!$L31</f>
        <v>3.3885998108653809E-2</v>
      </c>
      <c r="DI31">
        <f>'2013_totals_newvars'!G31/'2013_totals_newvars'!$L31</f>
        <v>3.970611590301408E-2</v>
      </c>
      <c r="DJ31">
        <f>'1998_totals_newvars'!K31/'1998_totals_newvars'!$L31</f>
        <v>0</v>
      </c>
      <c r="DK31">
        <f>'1999_totals_newvars'!K31/'1999_totals_newvars'!$L31</f>
        <v>0</v>
      </c>
      <c r="DL31">
        <f>'2000_totals_newvars'!K31/'2000_totals_newvars'!$L31</f>
        <v>0</v>
      </c>
      <c r="DM31">
        <f>'2001_totals_newvars'!K31/'2001_totals_newvars'!$L31</f>
        <v>0</v>
      </c>
      <c r="DN31">
        <f>'2002_totals_newvars'!K31/'2002_totals_newvars'!$L31</f>
        <v>0</v>
      </c>
      <c r="DO31">
        <f>'2003_totals_newvars'!K31/'2003_totals_newvars'!$L31</f>
        <v>3.8267240723556688E-2</v>
      </c>
      <c r="DP31">
        <f>'2004_totals_newvars'!K31/'2004_totals_newvars'!$L31</f>
        <v>0</v>
      </c>
      <c r="DQ31">
        <f>'2005_totals_newvars'!K31/'2005_totals_newvars'!$L31</f>
        <v>5.3410596656852813E-2</v>
      </c>
      <c r="DR31">
        <f>'2006_totals_newvars'!K31/'2006_totals_newvars'!$L31</f>
        <v>1.5172894682445495E-2</v>
      </c>
      <c r="DS31">
        <f>'2007_totals_newvars'!K31/'2007_totals_newvars'!$L31</f>
        <v>3.0742646420461518E-2</v>
      </c>
      <c r="DT31">
        <f>'2008_totals_newvars'!K31/'2008_totals_newvars'!$L31</f>
        <v>2.8579728967761227E-2</v>
      </c>
      <c r="DU31">
        <f>'2009_totals_newvars'!K31/'2009_totals_newvars'!$L31</f>
        <v>2.2700167952867643E-2</v>
      </c>
      <c r="DV31">
        <f>'2010_totals_newvars'!K31/'2010_totals_newvars'!$L31</f>
        <v>4.2855185222254906E-3</v>
      </c>
      <c r="DW31">
        <f>'2011_totals_newvars'!K31/'2011_totals_newvars'!$L31</f>
        <v>1.1553520968800128E-2</v>
      </c>
      <c r="DX31">
        <f>'2012_totals_newvars'!K31/'2012_totals_newvars'!$L31</f>
        <v>1.2210072404994231E-2</v>
      </c>
      <c r="DY31">
        <f>'2013_totals_newvars'!K31/'2013_totals_newvars'!$L31</f>
        <v>1.2838546951475936E-2</v>
      </c>
      <c r="DZ31">
        <f>'1998_totals_newvars'!F31/'1998_totals_newvars'!$L31</f>
        <v>0</v>
      </c>
      <c r="EA31">
        <f>'1999_totals_newvars'!F31/'1999_totals_newvars'!$L31</f>
        <v>0</v>
      </c>
      <c r="EB31">
        <f>'2000_totals_newvars'!F31/'2000_totals_newvars'!$L31</f>
        <v>0</v>
      </c>
      <c r="EC31">
        <f>'2001_totals_newvars'!F31/'2001_totals_newvars'!$L31</f>
        <v>0</v>
      </c>
      <c r="ED31">
        <f>'2002_totals_newvars'!F31/'2002_totals_newvars'!$L31</f>
        <v>0</v>
      </c>
      <c r="EE31">
        <f>'2003_totals_newvars'!F31/'2003_totals_newvars'!$L31</f>
        <v>0</v>
      </c>
      <c r="EF31">
        <f>'2004_totals_newvars'!F31/'2004_totals_newvars'!$L31</f>
        <v>0</v>
      </c>
      <c r="EG31">
        <f>'2005_totals_newvars'!F31/'2005_totals_newvars'!$L31</f>
        <v>0</v>
      </c>
      <c r="EH31">
        <f>'2006_totals_newvars'!F31/'2006_totals_newvars'!$L31</f>
        <v>0</v>
      </c>
      <c r="EI31">
        <f>'2007_totals_newvars'!F31/'2007_totals_newvars'!$L31</f>
        <v>0</v>
      </c>
      <c r="EJ31">
        <f>'2008_totals_newvars'!F31/'2008_totals_newvars'!$L31</f>
        <v>0</v>
      </c>
      <c r="EK31">
        <f>'2009_totals_newvars'!F31/'2009_totals_newvars'!$L31</f>
        <v>0</v>
      </c>
      <c r="EL31">
        <f>'2010_totals_newvars'!F31/'2010_totals_newvars'!$L31</f>
        <v>0</v>
      </c>
      <c r="EM31">
        <f>'2011_totals_newvars'!F31/'2011_totals_newvars'!$L31</f>
        <v>0</v>
      </c>
      <c r="EN31">
        <f>'2012_totals_newvars'!F31/'2012_totals_newvars'!$L31</f>
        <v>0</v>
      </c>
      <c r="EO31">
        <f>'2013_totals_newvars'!F31/'2013_totals_newvars'!$L31</f>
        <v>0</v>
      </c>
      <c r="EP31">
        <f>'1998_totals_newvars'!D31/'1998_totals_newvars'!$L31</f>
        <v>5.5078789061225895E-2</v>
      </c>
      <c r="EQ31">
        <f>'1999_totals_newvars'!D31/'1999_totals_newvars'!$L31</f>
        <v>5.3347717196664514E-2</v>
      </c>
      <c r="ER31">
        <f>'2000_totals_newvars'!D31/'2000_totals_newvars'!$L31</f>
        <v>4.9844375931327706E-2</v>
      </c>
      <c r="ES31">
        <f>'2001_totals_newvars'!D31/'2001_totals_newvars'!$L31</f>
        <v>0.1103154851272007</v>
      </c>
      <c r="ET31">
        <f>'2002_totals_newvars'!D31/'2002_totals_newvars'!$L31</f>
        <v>0.12164162830706797</v>
      </c>
      <c r="EU31">
        <f>'2003_totals_newvars'!D31/'2003_totals_newvars'!$L31</f>
        <v>0.10869694256340276</v>
      </c>
      <c r="EV31">
        <f>'2004_totals_newvars'!D31/'2004_totals_newvars'!$L31</f>
        <v>0.10919405718413612</v>
      </c>
      <c r="EW31">
        <f>'2005_totals_newvars'!D31/'2005_totals_newvars'!$L31</f>
        <v>0.136522461894512</v>
      </c>
      <c r="EX31">
        <f>'2006_totals_newvars'!D31/'2006_totals_newvars'!$L31</f>
        <v>0.11599439091152763</v>
      </c>
      <c r="EY31">
        <f>'2007_totals_newvars'!D31/'2007_totals_newvars'!$L31</f>
        <v>0.10168932686639222</v>
      </c>
      <c r="EZ31">
        <f>'2008_totals_newvars'!D31/'2008_totals_newvars'!$L31</f>
        <v>0.12679881215227609</v>
      </c>
      <c r="FA31">
        <f>'2009_totals_newvars'!D31/'2009_totals_newvars'!$L31</f>
        <v>0.12743441850540391</v>
      </c>
      <c r="FB31">
        <f>'2010_totals_newvars'!D31/'2010_totals_newvars'!$L31</f>
        <v>0.11245692223802212</v>
      </c>
      <c r="FC31">
        <f>'2011_totals_newvars'!D31/'2011_totals_newvars'!$L31</f>
        <v>0.10688665129011997</v>
      </c>
      <c r="FD31">
        <f>'2012_totals_newvars'!D31/'2012_totals_newvars'!$L31</f>
        <v>0.11226119395535494</v>
      </c>
      <c r="FE31">
        <f>'2013_totals_newvars'!D31/'2013_totals_newvars'!$L31</f>
        <v>0.11323629461472383</v>
      </c>
    </row>
    <row r="32" spans="1:161" x14ac:dyDescent="0.2">
      <c r="A32" t="str">
        <f>'1997_totals_newvars'!A32</f>
        <v>NEW JERSEY</v>
      </c>
      <c r="B32">
        <f>'1998_totals_newvars'!J32/'1998_totals_newvars'!$L32</f>
        <v>0.14643298929076204</v>
      </c>
      <c r="C32">
        <f>'1999_totals_newvars'!J32/'1999_totals_newvars'!$L32</f>
        <v>0.14116300809175461</v>
      </c>
      <c r="D32">
        <f>'2000_totals_newvars'!J32/'2000_totals_newvars'!$L32</f>
        <v>9.1128219690132212E-2</v>
      </c>
      <c r="E32">
        <f>'2001_totals_newvars'!J32/'2001_totals_newvars'!$L32</f>
        <v>0.1931849294237091</v>
      </c>
      <c r="F32">
        <f>'2002_totals_newvars'!J32/'2002_totals_newvars'!$L32</f>
        <v>9.0003444996130583E-2</v>
      </c>
      <c r="G32">
        <f>'2003_totals_newvars'!J32/'2003_totals_newvars'!$L32</f>
        <v>0.10189656127351175</v>
      </c>
      <c r="H32">
        <f>'2004_totals_newvars'!J32/'2004_totals_newvars'!$L32</f>
        <v>6.0079106289920393E-2</v>
      </c>
      <c r="I32">
        <f>'2005_totals_newvars'!J32/'2005_totals_newvars'!$L32</f>
        <v>8.2126387068252163E-2</v>
      </c>
      <c r="J32">
        <f>'2006_totals_newvars'!J32/'2006_totals_newvars'!$L32</f>
        <v>0.14179064430787455</v>
      </c>
      <c r="K32">
        <f>'2007_totals_newvars'!J32/'2007_totals_newvars'!$L32</f>
        <v>8.3755320391786361E-2</v>
      </c>
      <c r="L32">
        <f>'2008_totals_newvars'!J32/'2008_totals_newvars'!$L32</f>
        <v>6.4085331055624167E-2</v>
      </c>
      <c r="M32">
        <f>'2009_totals_newvars'!J32/'2009_totals_newvars'!$L32</f>
        <v>6.0704235092912624E-2</v>
      </c>
      <c r="N32">
        <f>'2010_totals_newvars'!J32/'2010_totals_newvars'!$L32</f>
        <v>4.8548236058351013E-2</v>
      </c>
      <c r="O32">
        <f>'2011_totals_newvars'!J32/'2011_totals_newvars'!$L32</f>
        <v>5.9819288527106468E-2</v>
      </c>
      <c r="P32">
        <f>'2012_totals_newvars'!J32/'2012_totals_newvars'!$L32</f>
        <v>5.7168829379334082E-2</v>
      </c>
      <c r="Q32">
        <f>'2013_totals_newvars'!J32/'2013_totals_newvars'!$L32</f>
        <v>6.2952759303584169E-2</v>
      </c>
      <c r="R32">
        <f>'1998_totals_newvars'!B32/'1998_totals_newvars'!$L32</f>
        <v>0.50666556299483201</v>
      </c>
      <c r="S32">
        <f>'1999_totals_newvars'!B32/'1999_totals_newvars'!$L32</f>
        <v>0.48184393300965206</v>
      </c>
      <c r="T32">
        <f>'2000_totals_newvars'!B32/'2000_totals_newvars'!$L32</f>
        <v>0.5025785635130402</v>
      </c>
      <c r="U32">
        <f>'2001_totals_newvars'!B32/'2001_totals_newvars'!$L32</f>
        <v>0.33388513705462725</v>
      </c>
      <c r="V32">
        <f>'2002_totals_newvars'!B32/'2002_totals_newvars'!$L32</f>
        <v>0.19521425990197924</v>
      </c>
      <c r="W32">
        <f>'2003_totals_newvars'!B32/'2003_totals_newvars'!$L32</f>
        <v>0.25135953685381734</v>
      </c>
      <c r="X32">
        <f>'2004_totals_newvars'!B32/'2004_totals_newvars'!$L32</f>
        <v>0.28416701574357556</v>
      </c>
      <c r="Y32">
        <f>'2005_totals_newvars'!B32/'2005_totals_newvars'!$L32</f>
        <v>0.43691947911287787</v>
      </c>
      <c r="Z32">
        <f>'2006_totals_newvars'!B32/'2006_totals_newvars'!$L32</f>
        <v>0.11849884557726811</v>
      </c>
      <c r="AA32">
        <f>'2007_totals_newvars'!B32/'2007_totals_newvars'!$L32</f>
        <v>0.24748757080759817</v>
      </c>
      <c r="AB32">
        <f>'2008_totals_newvars'!B32/'2008_totals_newvars'!$L32</f>
        <v>0.19104316230614388</v>
      </c>
      <c r="AC32">
        <f>'2009_totals_newvars'!B32/'2009_totals_newvars'!$L32</f>
        <v>0.15049098930888813</v>
      </c>
      <c r="AD32">
        <f>'2010_totals_newvars'!B32/'2010_totals_newvars'!$L32</f>
        <v>0.17290741676362867</v>
      </c>
      <c r="AE32">
        <f>'2011_totals_newvars'!B32/'2011_totals_newvars'!$L32</f>
        <v>0.18436980296530955</v>
      </c>
      <c r="AF32">
        <f>'2012_totals_newvars'!B32/'2012_totals_newvars'!$L32</f>
        <v>0.18955596662930918</v>
      </c>
      <c r="AG32">
        <f>'2013_totals_newvars'!B32/'2013_totals_newvars'!$L32</f>
        <v>0.23478158236460853</v>
      </c>
      <c r="AH32">
        <f>'1998_totals_newvars'!C32/'1998_totals_newvars'!$L32</f>
        <v>0.22579418681616847</v>
      </c>
      <c r="AI32">
        <f>'1999_totals_newvars'!C32/'1999_totals_newvars'!$L32</f>
        <v>0.18365061993942833</v>
      </c>
      <c r="AJ32">
        <f>'2000_totals_newvars'!C32/'2000_totals_newvars'!$L32</f>
        <v>0.18097694742650705</v>
      </c>
      <c r="AK32">
        <f>'2001_totals_newvars'!C32/'2001_totals_newvars'!$L32</f>
        <v>9.794302276240778E-2</v>
      </c>
      <c r="AL32">
        <f>'2002_totals_newvars'!C32/'2002_totals_newvars'!$L32</f>
        <v>6.1722939688578452E-3</v>
      </c>
      <c r="AM32">
        <f>'2003_totals_newvars'!C32/'2003_totals_newvars'!$L32</f>
        <v>6.959174407708138E-2</v>
      </c>
      <c r="AN32">
        <f>'2004_totals_newvars'!C32/'2004_totals_newvars'!$L32</f>
        <v>7.8938632693309529E-2</v>
      </c>
      <c r="AO32">
        <f>'2005_totals_newvars'!C32/'2005_totals_newvars'!$L32</f>
        <v>2.6133853099206388E-2</v>
      </c>
      <c r="AP32">
        <f>'2006_totals_newvars'!C32/'2006_totals_newvars'!$L32</f>
        <v>0.1070512755224113</v>
      </c>
      <c r="AQ32">
        <f>'2007_totals_newvars'!C32/'2007_totals_newvars'!$L32</f>
        <v>0.10480331468774669</v>
      </c>
      <c r="AR32">
        <f>'2008_totals_newvars'!C32/'2008_totals_newvars'!$L32</f>
        <v>9.870884328454127E-2</v>
      </c>
      <c r="AS32">
        <f>'2009_totals_newvars'!C32/'2009_totals_newvars'!$L32</f>
        <v>8.8647002497064559E-2</v>
      </c>
      <c r="AT32">
        <f>'2010_totals_newvars'!C32/'2010_totals_newvars'!$L32</f>
        <v>6.7850216813365782E-2</v>
      </c>
      <c r="AU32">
        <f>'2011_totals_newvars'!C32/'2011_totals_newvars'!$L32</f>
        <v>9.5529545318988454E-2</v>
      </c>
      <c r="AV32">
        <f>'2012_totals_newvars'!C32/'2012_totals_newvars'!$L32</f>
        <v>7.1248557327672657E-2</v>
      </c>
      <c r="AW32">
        <f>'2013_totals_newvars'!C32/'2013_totals_newvars'!$L32</f>
        <v>5.6557942594061925E-2</v>
      </c>
      <c r="AX32">
        <f>'1998_totals_newvars'!I32/'1998_totals_newvars'!$L32</f>
        <v>0</v>
      </c>
      <c r="AY32">
        <f>'1999_totals_newvars'!I32/'1999_totals_newvars'!$L32</f>
        <v>0</v>
      </c>
      <c r="AZ32">
        <f>'2000_totals_newvars'!I32/'2000_totals_newvars'!$L32</f>
        <v>0</v>
      </c>
      <c r="BA32">
        <f>'2001_totals_newvars'!I32/'2001_totals_newvars'!$L32</f>
        <v>6.510200835572689E-3</v>
      </c>
      <c r="BB32">
        <f>'2002_totals_newvars'!I32/'2002_totals_newvars'!$L32</f>
        <v>5.7044023746937386E-2</v>
      </c>
      <c r="BC32">
        <f>'2003_totals_newvars'!I32/'2003_totals_newvars'!$L32</f>
        <v>4.0593339777504995E-3</v>
      </c>
      <c r="BD32">
        <f>'2004_totals_newvars'!I32/'2004_totals_newvars'!$L32</f>
        <v>3.3716010970098699E-3</v>
      </c>
      <c r="BE32">
        <f>'2005_totals_newvars'!I32/'2005_totals_newvars'!$L32</f>
        <v>1.2261410017606661E-2</v>
      </c>
      <c r="BF32">
        <f>'2006_totals_newvars'!I32/'2006_totals_newvars'!$L32</f>
        <v>-6.3580444973869981E-3</v>
      </c>
      <c r="BG32">
        <f>'2007_totals_newvars'!I32/'2007_totals_newvars'!$L32</f>
        <v>9.084867673033686E-3</v>
      </c>
      <c r="BH32">
        <f>'2008_totals_newvars'!I32/'2008_totals_newvars'!$L32</f>
        <v>7.1765561879172709E-3</v>
      </c>
      <c r="BI32">
        <f>'2009_totals_newvars'!I32/'2009_totals_newvars'!$L32</f>
        <v>7.2830572793693071E-3</v>
      </c>
      <c r="BJ32">
        <f>'2010_totals_newvars'!I32/'2010_totals_newvars'!$L32</f>
        <v>6.090196544128912E-3</v>
      </c>
      <c r="BK32">
        <f>'2011_totals_newvars'!I32/'2011_totals_newvars'!$L32</f>
        <v>6.6870430329929297E-3</v>
      </c>
      <c r="BL32">
        <f>'2012_totals_newvars'!I32/'2012_totals_newvars'!$L32</f>
        <v>7.4506285425037936E-3</v>
      </c>
      <c r="BM32">
        <f>'2013_totals_newvars'!I32/'2013_totals_newvars'!$L32</f>
        <v>6.5474490393414089E-3</v>
      </c>
      <c r="BN32">
        <f>'1998_totals_newvars'!H32/'1998_totals_newvars'!$L32</f>
        <v>0</v>
      </c>
      <c r="BO32">
        <f>'1999_totals_newvars'!H32/'1999_totals_newvars'!$L32</f>
        <v>0</v>
      </c>
      <c r="BP32">
        <f>'2000_totals_newvars'!H32/'2000_totals_newvars'!$L32</f>
        <v>3.6623365233915366E-4</v>
      </c>
      <c r="BQ32">
        <f>'2001_totals_newvars'!H32/'2001_totals_newvars'!$L32</f>
        <v>0.14381824293277112</v>
      </c>
      <c r="BR32">
        <f>'2002_totals_newvars'!H32/'2002_totals_newvars'!$L32</f>
        <v>0.33428486314494615</v>
      </c>
      <c r="BS32">
        <f>'2003_totals_newvars'!H32/'2003_totals_newvars'!$L32</f>
        <v>0.29456865531182264</v>
      </c>
      <c r="BT32">
        <f>'2004_totals_newvars'!H32/'2004_totals_newvars'!$L32</f>
        <v>0.35355688832449739</v>
      </c>
      <c r="BU32">
        <f>'2005_totals_newvars'!H32/'2005_totals_newvars'!$L32</f>
        <v>0.34753427853473401</v>
      </c>
      <c r="BV32">
        <f>'2006_totals_newvars'!H32/'2006_totals_newvars'!$L32</f>
        <v>0.31763609691977646</v>
      </c>
      <c r="BW32">
        <f>'2007_totals_newvars'!H32/'2007_totals_newvars'!$L32</f>
        <v>0.39629458733477396</v>
      </c>
      <c r="BX32">
        <f>'2008_totals_newvars'!H32/'2008_totals_newvars'!$L32</f>
        <v>0.38288485777552622</v>
      </c>
      <c r="BY32">
        <f>'2009_totals_newvars'!H32/'2009_totals_newvars'!$L32</f>
        <v>0.37924233260736218</v>
      </c>
      <c r="BZ32">
        <f>'2010_totals_newvars'!H32/'2010_totals_newvars'!$L32</f>
        <v>0.30532299903847221</v>
      </c>
      <c r="CA32">
        <f>'2011_totals_newvars'!H32/'2011_totals_newvars'!$L32</f>
        <v>0.36796428666006714</v>
      </c>
      <c r="CB32">
        <f>'2012_totals_newvars'!H32/'2012_totals_newvars'!$L32</f>
        <v>0.4135427635726579</v>
      </c>
      <c r="CC32">
        <f>'2013_totals_newvars'!H32/'2013_totals_newvars'!$L32</f>
        <v>0.39145918513463085</v>
      </c>
      <c r="CD32">
        <f>'1998_totals_newvars'!E32/'1998_totals_newvars'!$L32</f>
        <v>0</v>
      </c>
      <c r="CE32">
        <f>'1999_totals_newvars'!E32/'1999_totals_newvars'!$L32</f>
        <v>0</v>
      </c>
      <c r="CF32">
        <f>'2000_totals_newvars'!E32/'2000_totals_newvars'!$L32</f>
        <v>0</v>
      </c>
      <c r="CG32">
        <f>'2001_totals_newvars'!E32/'2001_totals_newvars'!$L32</f>
        <v>3.0732857895574037E-3</v>
      </c>
      <c r="CH32">
        <f>'2002_totals_newvars'!E32/'2002_totals_newvars'!$L32</f>
        <v>1.378183821984896E-2</v>
      </c>
      <c r="CI32">
        <f>'2003_totals_newvars'!E32/'2003_totals_newvars'!$L32</f>
        <v>1.4557332969176847E-2</v>
      </c>
      <c r="CJ32">
        <f>'2004_totals_newvars'!E32/'2004_totals_newvars'!$L32</f>
        <v>2.6098608387952766E-2</v>
      </c>
      <c r="CK32">
        <f>'2005_totals_newvars'!E32/'2005_totals_newvars'!$L32</f>
        <v>-2.0809331985380999E-2</v>
      </c>
      <c r="CL32">
        <f>'2006_totals_newvars'!E32/'2006_totals_newvars'!$L32</f>
        <v>2.1584436027339594E-2</v>
      </c>
      <c r="CM32">
        <f>'2007_totals_newvars'!E32/'2007_totals_newvars'!$L32</f>
        <v>7.4688103788895181E-3</v>
      </c>
      <c r="CN32">
        <f>'2008_totals_newvars'!E32/'2008_totals_newvars'!$L32</f>
        <v>6.5315311960253454E-3</v>
      </c>
      <c r="CO32">
        <f>'2009_totals_newvars'!E32/'2009_totals_newvars'!$L32</f>
        <v>5.6627866530234681E-3</v>
      </c>
      <c r="CP32">
        <f>'2010_totals_newvars'!E32/'2010_totals_newvars'!$L32</f>
        <v>4.4459203513369057E-3</v>
      </c>
      <c r="CQ32">
        <f>'2011_totals_newvars'!E32/'2011_totals_newvars'!$L32</f>
        <v>5.3701767657276635E-3</v>
      </c>
      <c r="CR32">
        <f>'2012_totals_newvars'!E32/'2012_totals_newvars'!$L32</f>
        <v>6.1776849480061381E-3</v>
      </c>
      <c r="CS32">
        <f>'2013_totals_newvars'!E32/'2013_totals_newvars'!$L32</f>
        <v>5.2817962873966638E-3</v>
      </c>
      <c r="CT32">
        <f>'1998_totals_newvars'!G32/'1998_totals_newvars'!$L32</f>
        <v>0</v>
      </c>
      <c r="CU32">
        <f>'1999_totals_newvars'!G32/'1999_totals_newvars'!$L32</f>
        <v>0</v>
      </c>
      <c r="CV32">
        <f>'2000_totals_newvars'!G32/'2000_totals_newvars'!$L32</f>
        <v>1.2868992272018378E-3</v>
      </c>
      <c r="CW32">
        <f>'2001_totals_newvars'!G32/'2001_totals_newvars'!$L32</f>
        <v>1.6795343152516848E-9</v>
      </c>
      <c r="CX32">
        <f>'2002_totals_newvars'!G32/'2002_totals_newvars'!$L32</f>
        <v>5.3642208694559962E-3</v>
      </c>
      <c r="CY32">
        <f>'2003_totals_newvars'!G32/'2003_totals_newvars'!$L32</f>
        <v>2.6879591643237614E-3</v>
      </c>
      <c r="CZ32">
        <f>'2004_totals_newvars'!G32/'2004_totals_newvars'!$L32</f>
        <v>-1.4493427367128739E-4</v>
      </c>
      <c r="DA32">
        <f>'2005_totals_newvars'!G32/'2005_totals_newvars'!$L32</f>
        <v>3.8103116673014938E-3</v>
      </c>
      <c r="DB32">
        <f>'2006_totals_newvars'!G32/'2006_totals_newvars'!$L32</f>
        <v>3.0236927923184436E-3</v>
      </c>
      <c r="DC32">
        <f>'2007_totals_newvars'!G32/'2007_totals_newvars'!$L32</f>
        <v>7.0217955261249292E-4</v>
      </c>
      <c r="DD32">
        <f>'2008_totals_newvars'!G32/'2008_totals_newvars'!$L32</f>
        <v>0</v>
      </c>
      <c r="DE32">
        <f>'2009_totals_newvars'!G32/'2009_totals_newvars'!$L32</f>
        <v>2.1480143596314748E-2</v>
      </c>
      <c r="DF32">
        <f>'2010_totals_newvars'!G32/'2010_totals_newvars'!$L32</f>
        <v>3.4477451286460202E-2</v>
      </c>
      <c r="DG32">
        <f>'2011_totals_newvars'!G32/'2011_totals_newvars'!$L32</f>
        <v>6.0217535026212471E-3</v>
      </c>
      <c r="DH32">
        <f>'2012_totals_newvars'!G32/'2012_totals_newvars'!$L32</f>
        <v>8.0503778863690763E-3</v>
      </c>
      <c r="DI32">
        <f>'2013_totals_newvars'!G32/'2013_totals_newvars'!$L32</f>
        <v>1.1279895270072197E-2</v>
      </c>
      <c r="DJ32">
        <f>'1998_totals_newvars'!K32/'1998_totals_newvars'!$L32</f>
        <v>5.7375431171512579E-2</v>
      </c>
      <c r="DK32">
        <f>'1999_totals_newvars'!K32/'1999_totals_newvars'!$L32</f>
        <v>6.8852220792148894E-2</v>
      </c>
      <c r="DL32">
        <f>'2000_totals_newvars'!K32/'2000_totals_newvars'!$L32</f>
        <v>9.1622470350913837E-2</v>
      </c>
      <c r="DM32">
        <f>'2001_totals_newvars'!K32/'2001_totals_newvars'!$L32</f>
        <v>6.7859034474653773E-2</v>
      </c>
      <c r="DN32">
        <f>'2002_totals_newvars'!K32/'2002_totals_newvars'!$L32</f>
        <v>4.0703772631327302E-2</v>
      </c>
      <c r="DO32">
        <f>'2003_totals_newvars'!K32/'2003_totals_newvars'!$L32</f>
        <v>1.7380222838134608E-2</v>
      </c>
      <c r="DP32">
        <f>'2004_totals_newvars'!K32/'2004_totals_newvars'!$L32</f>
        <v>1.6127877590047298E-2</v>
      </c>
      <c r="DQ32">
        <f>'2005_totals_newvars'!K32/'2005_totals_newvars'!$L32</f>
        <v>1.521137139988228E-2</v>
      </c>
      <c r="DR32">
        <f>'2006_totals_newvars'!K32/'2006_totals_newvars'!$L32</f>
        <v>2.3824027193253737E-2</v>
      </c>
      <c r="DS32">
        <f>'2007_totals_newvars'!K32/'2007_totals_newvars'!$L32</f>
        <v>1.7066886874567717E-2</v>
      </c>
      <c r="DT32">
        <f>'2008_totals_newvars'!K32/'2008_totals_newvars'!$L32</f>
        <v>1.4974776639776238E-2</v>
      </c>
      <c r="DU32">
        <f>'2009_totals_newvars'!K32/'2009_totals_newvars'!$L32</f>
        <v>1.4022848001302851E-2</v>
      </c>
      <c r="DV32">
        <f>'2010_totals_newvars'!K32/'2010_totals_newvars'!$L32</f>
        <v>1.100950276475797E-2</v>
      </c>
      <c r="DW32">
        <f>'2011_totals_newvars'!K32/'2011_totals_newvars'!$L32</f>
        <v>1.3298253517236135E-2</v>
      </c>
      <c r="DX32">
        <f>'2012_totals_newvars'!K32/'2012_totals_newvars'!$L32</f>
        <v>1.1473424084356136E-2</v>
      </c>
      <c r="DY32">
        <f>'2013_totals_newvars'!K32/'2013_totals_newvars'!$L32</f>
        <v>1.6349244429079805E-2</v>
      </c>
      <c r="DZ32">
        <f>'1998_totals_newvars'!F32/'1998_totals_newvars'!$L32</f>
        <v>0</v>
      </c>
      <c r="EA32">
        <f>'1999_totals_newvars'!F32/'1999_totals_newvars'!$L32</f>
        <v>0</v>
      </c>
      <c r="EB32">
        <f>'2000_totals_newvars'!F32/'2000_totals_newvars'!$L32</f>
        <v>0</v>
      </c>
      <c r="EC32">
        <f>'2001_totals_newvars'!F32/'2001_totals_newvars'!$L32</f>
        <v>8.1205227173668723E-2</v>
      </c>
      <c r="ED32">
        <f>'2002_totals_newvars'!F32/'2002_totals_newvars'!$L32</f>
        <v>7.8365095671637006E-2</v>
      </c>
      <c r="EE32">
        <f>'2003_totals_newvars'!F32/'2003_totals_newvars'!$L32</f>
        <v>0.11110696117103139</v>
      </c>
      <c r="EF32">
        <f>'2004_totals_newvars'!F32/'2004_totals_newvars'!$L32</f>
        <v>9.1384866898329212E-2</v>
      </c>
      <c r="EG32">
        <f>'2005_totals_newvars'!F32/'2005_totals_newvars'!$L32</f>
        <v>1.8225400619261121E-2</v>
      </c>
      <c r="EH32">
        <f>'2006_totals_newvars'!F32/'2006_totals_newvars'!$L32</f>
        <v>2.8035529889028535E-2</v>
      </c>
      <c r="EI32">
        <f>'2007_totals_newvars'!F32/'2007_totals_newvars'!$L32</f>
        <v>2.0083893172355982E-2</v>
      </c>
      <c r="EJ32">
        <f>'2008_totals_newvars'!F32/'2008_totals_newvars'!$L32</f>
        <v>0.11199774196181453</v>
      </c>
      <c r="EK32">
        <f>'2009_totals_newvars'!F32/'2009_totals_newvars'!$L32</f>
        <v>0.17065781925905513</v>
      </c>
      <c r="EL32">
        <f>'2010_totals_newvars'!F32/'2010_totals_newvars'!$L32</f>
        <v>0.26904296559527136</v>
      </c>
      <c r="EM32">
        <f>'2011_totals_newvars'!F32/'2011_totals_newvars'!$L32</f>
        <v>0.18147585160659632</v>
      </c>
      <c r="EN32">
        <f>'2012_totals_newvars'!F32/'2012_totals_newvars'!$L32</f>
        <v>0.15513746639639692</v>
      </c>
      <c r="EO32">
        <f>'2013_totals_newvars'!F32/'2013_totals_newvars'!$L32</f>
        <v>0.13275348023387429</v>
      </c>
      <c r="EP32">
        <f>'1998_totals_newvars'!D32/'1998_totals_newvars'!$L32</f>
        <v>6.373182972672492E-2</v>
      </c>
      <c r="EQ32">
        <f>'1999_totals_newvars'!D32/'1999_totals_newvars'!$L32</f>
        <v>0.12449021816701611</v>
      </c>
      <c r="ER32">
        <f>'2000_totals_newvars'!D32/'2000_totals_newvars'!$L32</f>
        <v>0.13204066613986573</v>
      </c>
      <c r="ES32">
        <f>'2001_totals_newvars'!D32/'2001_totals_newvars'!$L32</f>
        <v>7.2520917873497862E-2</v>
      </c>
      <c r="ET32">
        <f>'2002_totals_newvars'!D32/'2002_totals_newvars'!$L32</f>
        <v>0.17906618684887954</v>
      </c>
      <c r="EU32">
        <f>'2003_totals_newvars'!D32/'2003_totals_newvars'!$L32</f>
        <v>0.13279169236334978</v>
      </c>
      <c r="EV32">
        <f>'2004_totals_newvars'!D32/'2004_totals_newvars'!$L32</f>
        <v>8.6420337249029297E-2</v>
      </c>
      <c r="EW32">
        <f>'2005_totals_newvars'!D32/'2005_totals_newvars'!$L32</f>
        <v>7.8586840466258995E-2</v>
      </c>
      <c r="EX32">
        <f>'2006_totals_newvars'!D32/'2006_totals_newvars'!$L32</f>
        <v>0.24491349626811629</v>
      </c>
      <c r="EY32">
        <f>'2007_totals_newvars'!D32/'2007_totals_newvars'!$L32</f>
        <v>0.11325256912663539</v>
      </c>
      <c r="EZ32">
        <f>'2008_totals_newvars'!D32/'2008_totals_newvars'!$L32</f>
        <v>0.12259719959263107</v>
      </c>
      <c r="FA32">
        <f>'2009_totals_newvars'!D32/'2009_totals_newvars'!$L32</f>
        <v>0.10180878570470706</v>
      </c>
      <c r="FB32">
        <f>'2010_totals_newvars'!D32/'2010_totals_newvars'!$L32</f>
        <v>8.0305094784226941E-2</v>
      </c>
      <c r="FC32">
        <f>'2011_totals_newvars'!D32/'2011_totals_newvars'!$L32</f>
        <v>7.9463998103354055E-2</v>
      </c>
      <c r="FD32">
        <f>'2012_totals_newvars'!D32/'2012_totals_newvars'!$L32</f>
        <v>8.0194301233394133E-2</v>
      </c>
      <c r="FE32">
        <f>'2013_totals_newvars'!D32/'2013_totals_newvars'!$L32</f>
        <v>8.203666534335019E-2</v>
      </c>
    </row>
    <row r="33" spans="1:161" x14ac:dyDescent="0.2">
      <c r="A33" t="str">
        <f>'1997_totals_newvars'!A33</f>
        <v>NEW MEXICO</v>
      </c>
      <c r="B33">
        <f>'1998_totals_newvars'!J33/'1998_totals_newvars'!$L33</f>
        <v>6.2128551202870981E-2</v>
      </c>
      <c r="C33">
        <f>'1999_totals_newvars'!J33/'1999_totals_newvars'!$L33</f>
        <v>5.1220119455946185E-2</v>
      </c>
      <c r="D33">
        <f>'2000_totals_newvars'!J33/'2000_totals_newvars'!$L33</f>
        <v>5.5747465760104253E-2</v>
      </c>
      <c r="E33">
        <f>'2001_totals_newvars'!J33/'2001_totals_newvars'!$L33</f>
        <v>6.1085597037307302E-2</v>
      </c>
      <c r="F33">
        <f>'2002_totals_newvars'!J33/'2002_totals_newvars'!$L33</f>
        <v>4.0222099143383629E-2</v>
      </c>
      <c r="G33">
        <f>'2003_totals_newvars'!J33/'2003_totals_newvars'!$L33</f>
        <v>4.2229721536154147E-2</v>
      </c>
      <c r="H33">
        <f>'2004_totals_newvars'!J33/'2004_totals_newvars'!$L33</f>
        <v>3.5498821612934585E-2</v>
      </c>
      <c r="I33">
        <f>'2005_totals_newvars'!J33/'2005_totals_newvars'!$L33</f>
        <v>4.5308287620847168E-2</v>
      </c>
      <c r="J33">
        <f>'2006_totals_newvars'!J33/'2006_totals_newvars'!$L33</f>
        <v>2.9168933716796693E-2</v>
      </c>
      <c r="K33">
        <f>'2007_totals_newvars'!J33/'2007_totals_newvars'!$L33</f>
        <v>7.3062549692560486E-2</v>
      </c>
      <c r="L33">
        <f>'2008_totals_newvars'!J33/'2008_totals_newvars'!$L33</f>
        <v>6.1991052251174225E-2</v>
      </c>
      <c r="M33">
        <f>'2009_totals_newvars'!J33/'2009_totals_newvars'!$L33</f>
        <v>7.5937113107548068E-2</v>
      </c>
      <c r="N33">
        <f>'2010_totals_newvars'!J33/'2010_totals_newvars'!$L33</f>
        <v>3.5916996955707506E-2</v>
      </c>
      <c r="O33">
        <f>'2011_totals_newvars'!J33/'2011_totals_newvars'!$L33</f>
        <v>4.7271999582604952E-2</v>
      </c>
      <c r="P33">
        <f>'2012_totals_newvars'!J33/'2012_totals_newvars'!$L33</f>
        <v>4.4946912837075831E-2</v>
      </c>
      <c r="Q33">
        <f>'2013_totals_newvars'!J33/'2013_totals_newvars'!$L33</f>
        <v>4.993220670046266E-2</v>
      </c>
      <c r="R33">
        <f>'1998_totals_newvars'!B33/'1998_totals_newvars'!$L33</f>
        <v>0.81264924305288255</v>
      </c>
      <c r="S33">
        <f>'1999_totals_newvars'!B33/'1999_totals_newvars'!$L33</f>
        <v>0.76925050969538067</v>
      </c>
      <c r="T33">
        <f>'2000_totals_newvars'!B33/'2000_totals_newvars'!$L33</f>
        <v>0.66892015792457815</v>
      </c>
      <c r="U33">
        <f>'2001_totals_newvars'!B33/'2001_totals_newvars'!$L33</f>
        <v>0.57487657880987486</v>
      </c>
      <c r="V33">
        <f>'2002_totals_newvars'!B33/'2002_totals_newvars'!$L33</f>
        <v>0.53183878425439779</v>
      </c>
      <c r="W33">
        <f>'2003_totals_newvars'!B33/'2003_totals_newvars'!$L33</f>
        <v>0.50309654410095705</v>
      </c>
      <c r="X33">
        <f>'2004_totals_newvars'!B33/'2004_totals_newvars'!$L33</f>
        <v>0.43724892471874566</v>
      </c>
      <c r="Y33">
        <f>'2005_totals_newvars'!B33/'2005_totals_newvars'!$L33</f>
        <v>0.47025859802096043</v>
      </c>
      <c r="Z33">
        <f>'2006_totals_newvars'!B33/'2006_totals_newvars'!$L33</f>
        <v>0.51666220943936136</v>
      </c>
      <c r="AA33">
        <f>'2007_totals_newvars'!B33/'2007_totals_newvars'!$L33</f>
        <v>0.46038264048590444</v>
      </c>
      <c r="AB33">
        <f>'2008_totals_newvars'!B33/'2008_totals_newvars'!$L33</f>
        <v>0.3417187041795019</v>
      </c>
      <c r="AC33">
        <f>'2009_totals_newvars'!B33/'2009_totals_newvars'!$L33</f>
        <v>0.29911840593207062</v>
      </c>
      <c r="AD33">
        <f>'2010_totals_newvars'!B33/'2010_totals_newvars'!$L33</f>
        <v>0.35714210174693928</v>
      </c>
      <c r="AE33">
        <f>'2011_totals_newvars'!B33/'2011_totals_newvars'!$L33</f>
        <v>0.37317400333016715</v>
      </c>
      <c r="AF33">
        <f>'2012_totals_newvars'!B33/'2012_totals_newvars'!$L33</f>
        <v>0.31004828320997935</v>
      </c>
      <c r="AG33">
        <f>'2013_totals_newvars'!B33/'2013_totals_newvars'!$L33</f>
        <v>0.2485545473211668</v>
      </c>
      <c r="AH33">
        <f>'1998_totals_newvars'!C33/'1998_totals_newvars'!$L33</f>
        <v>0.12056202659939158</v>
      </c>
      <c r="AI33">
        <f>'1999_totals_newvars'!C33/'1999_totals_newvars'!$L33</f>
        <v>8.839709527936282E-2</v>
      </c>
      <c r="AJ33">
        <f>'2000_totals_newvars'!C33/'2000_totals_newvars'!$L33</f>
        <v>0.13298377283232016</v>
      </c>
      <c r="AK33">
        <f>'2001_totals_newvars'!C33/'2001_totals_newvars'!$L33</f>
        <v>0.18517722942300935</v>
      </c>
      <c r="AL33">
        <f>'2002_totals_newvars'!C33/'2002_totals_newvars'!$L33</f>
        <v>0.20887263850606211</v>
      </c>
      <c r="AM33">
        <f>'2003_totals_newvars'!C33/'2003_totals_newvars'!$L33</f>
        <v>0.21125909923669239</v>
      </c>
      <c r="AN33">
        <f>'2004_totals_newvars'!C33/'2004_totals_newvars'!$L33</f>
        <v>0.21856990149265623</v>
      </c>
      <c r="AO33">
        <f>'2005_totals_newvars'!C33/'2005_totals_newvars'!$L33</f>
        <v>0.2042851922718473</v>
      </c>
      <c r="AP33">
        <f>'2006_totals_newvars'!C33/'2006_totals_newvars'!$L33</f>
        <v>0.25759388606293609</v>
      </c>
      <c r="AQ33">
        <f>'2007_totals_newvars'!C33/'2007_totals_newvars'!$L33</f>
        <v>0.29792650687039174</v>
      </c>
      <c r="AR33">
        <f>'2008_totals_newvars'!C33/'2008_totals_newvars'!$L33</f>
        <v>0.21851135931352694</v>
      </c>
      <c r="AS33">
        <f>'2009_totals_newvars'!C33/'2009_totals_newvars'!$L33</f>
        <v>0.19402635128450815</v>
      </c>
      <c r="AT33">
        <f>'2010_totals_newvars'!C33/'2010_totals_newvars'!$L33</f>
        <v>0.19227730169744334</v>
      </c>
      <c r="AU33">
        <f>'2011_totals_newvars'!C33/'2011_totals_newvars'!$L33</f>
        <v>0.14245384242590864</v>
      </c>
      <c r="AV33">
        <f>'2012_totals_newvars'!C33/'2012_totals_newvars'!$L33</f>
        <v>0.14821040677998848</v>
      </c>
      <c r="AW33">
        <f>'2013_totals_newvars'!C33/'2013_totals_newvars'!$L33</f>
        <v>0.17003096442157181</v>
      </c>
      <c r="AX33">
        <f>'1998_totals_newvars'!I33/'1998_totals_newvars'!$L33</f>
        <v>5.4840306093572131E-3</v>
      </c>
      <c r="AY33">
        <f>'1999_totals_newvars'!I33/'1999_totals_newvars'!$L33</f>
        <v>9.1088225270329254E-2</v>
      </c>
      <c r="AZ33">
        <f>'2000_totals_newvars'!I33/'2000_totals_newvars'!$L33</f>
        <v>1.9709502079170427E-2</v>
      </c>
      <c r="BA33">
        <f>'2001_totals_newvars'!I33/'2001_totals_newvars'!$L33</f>
        <v>0.12334214723126585</v>
      </c>
      <c r="BB33">
        <f>'2002_totals_newvars'!I33/'2002_totals_newvars'!$L33</f>
        <v>0.14969893508896887</v>
      </c>
      <c r="BC33">
        <f>'2003_totals_newvars'!I33/'2003_totals_newvars'!$L33</f>
        <v>0.12114431248058348</v>
      </c>
      <c r="BD33">
        <f>'2004_totals_newvars'!I33/'2004_totals_newvars'!$L33</f>
        <v>0.20361642416842446</v>
      </c>
      <c r="BE33">
        <f>'2005_totals_newvars'!I33/'2005_totals_newvars'!$L33</f>
        <v>0.17070704498127257</v>
      </c>
      <c r="BF33">
        <f>'2006_totals_newvars'!I33/'2006_totals_newvars'!$L33</f>
        <v>0.1143133763139501</v>
      </c>
      <c r="BG33">
        <f>'2007_totals_newvars'!I33/'2007_totals_newvars'!$L33</f>
        <v>9.5433845740999862E-2</v>
      </c>
      <c r="BH33">
        <f>'2008_totals_newvars'!I33/'2008_totals_newvars'!$L33</f>
        <v>6.1711399767964727E-2</v>
      </c>
      <c r="BI33">
        <f>'2009_totals_newvars'!I33/'2009_totals_newvars'!$L33</f>
        <v>7.1049619916780521E-2</v>
      </c>
      <c r="BJ33">
        <f>'2010_totals_newvars'!I33/'2010_totals_newvars'!$L33</f>
        <v>0.13530960080940543</v>
      </c>
      <c r="BK33">
        <f>'2011_totals_newvars'!I33/'2011_totals_newvars'!$L33</f>
        <v>0.12508299741166093</v>
      </c>
      <c r="BL33">
        <f>'2012_totals_newvars'!I33/'2012_totals_newvars'!$L33</f>
        <v>0.1833275333807135</v>
      </c>
      <c r="BM33">
        <f>'2013_totals_newvars'!I33/'2013_totals_newvars'!$L33</f>
        <v>0.22024688708890081</v>
      </c>
      <c r="BN33">
        <f>'1998_totals_newvars'!H33/'1998_totals_newvars'!$L33</f>
        <v>0</v>
      </c>
      <c r="BO33">
        <f>'1999_totals_newvars'!H33/'1999_totals_newvars'!$L33</f>
        <v>0</v>
      </c>
      <c r="BP33">
        <f>'2000_totals_newvars'!H33/'2000_totals_newvars'!$L33</f>
        <v>0</v>
      </c>
      <c r="BQ33">
        <f>'2001_totals_newvars'!H33/'2001_totals_newvars'!$L33</f>
        <v>0</v>
      </c>
      <c r="BR33">
        <f>'2002_totals_newvars'!H33/'2002_totals_newvars'!$L33</f>
        <v>0</v>
      </c>
      <c r="BS33">
        <f>'2003_totals_newvars'!H33/'2003_totals_newvars'!$L33</f>
        <v>6.9272269879245528E-3</v>
      </c>
      <c r="BT33">
        <f>'2004_totals_newvars'!H33/'2004_totals_newvars'!$L33</f>
        <v>1.1562215082545554E-2</v>
      </c>
      <c r="BU33">
        <f>'2005_totals_newvars'!H33/'2005_totals_newvars'!$L33</f>
        <v>7.8599538002317032E-3</v>
      </c>
      <c r="BV33">
        <f>'2006_totals_newvars'!H33/'2006_totals_newvars'!$L33</f>
        <v>0</v>
      </c>
      <c r="BW33">
        <f>'2007_totals_newvars'!H33/'2007_totals_newvars'!$L33</f>
        <v>0</v>
      </c>
      <c r="BX33">
        <f>'2008_totals_newvars'!H33/'2008_totals_newvars'!$L33</f>
        <v>3.9622450510794743E-2</v>
      </c>
      <c r="BY33">
        <f>'2009_totals_newvars'!H33/'2009_totals_newvars'!$L33</f>
        <v>6.0460147617013286E-2</v>
      </c>
      <c r="BZ33">
        <f>'2010_totals_newvars'!H33/'2010_totals_newvars'!$L33</f>
        <v>5.0162869334776546E-2</v>
      </c>
      <c r="CA33">
        <f>'2011_totals_newvars'!H33/'2011_totals_newvars'!$L33</f>
        <v>4.3249665221309193E-2</v>
      </c>
      <c r="CB33">
        <f>'2012_totals_newvars'!H33/'2012_totals_newvars'!$L33</f>
        <v>4.1667822369319395E-2</v>
      </c>
      <c r="CC33">
        <f>'2013_totals_newvars'!H33/'2013_totals_newvars'!$L33</f>
        <v>4.7337367552313582E-2</v>
      </c>
      <c r="CD33">
        <f>'1998_totals_newvars'!E33/'1998_totals_newvars'!$L33</f>
        <v>0</v>
      </c>
      <c r="CE33">
        <f>'1999_totals_newvars'!E33/'1999_totals_newvars'!$L33</f>
        <v>0</v>
      </c>
      <c r="CF33">
        <f>'2000_totals_newvars'!E33/'2000_totals_newvars'!$L33</f>
        <v>0</v>
      </c>
      <c r="CG33">
        <f>'2001_totals_newvars'!E33/'2001_totals_newvars'!$L33</f>
        <v>0</v>
      </c>
      <c r="CH33">
        <f>'2002_totals_newvars'!E33/'2002_totals_newvars'!$L33</f>
        <v>0</v>
      </c>
      <c r="CI33">
        <f>'2003_totals_newvars'!E33/'2003_totals_newvars'!$L33</f>
        <v>0</v>
      </c>
      <c r="CJ33">
        <f>'2004_totals_newvars'!E33/'2004_totals_newvars'!$L33</f>
        <v>0</v>
      </c>
      <c r="CK33">
        <f>'2005_totals_newvars'!E33/'2005_totals_newvars'!$L33</f>
        <v>0</v>
      </c>
      <c r="CL33">
        <f>'2006_totals_newvars'!E33/'2006_totals_newvars'!$L33</f>
        <v>0</v>
      </c>
      <c r="CM33">
        <f>'2007_totals_newvars'!E33/'2007_totals_newvars'!$L33</f>
        <v>0</v>
      </c>
      <c r="CN33">
        <f>'2008_totals_newvars'!E33/'2008_totals_newvars'!$L33</f>
        <v>0</v>
      </c>
      <c r="CO33">
        <f>'2009_totals_newvars'!E33/'2009_totals_newvars'!$L33</f>
        <v>0</v>
      </c>
      <c r="CP33">
        <f>'2010_totals_newvars'!E33/'2010_totals_newvars'!$L33</f>
        <v>0</v>
      </c>
      <c r="CQ33">
        <f>'2011_totals_newvars'!E33/'2011_totals_newvars'!$L33</f>
        <v>0</v>
      </c>
      <c r="CR33">
        <f>'2012_totals_newvars'!E33/'2012_totals_newvars'!$L33</f>
        <v>0</v>
      </c>
      <c r="CS33">
        <f>'2013_totals_newvars'!E33/'2013_totals_newvars'!$L33</f>
        <v>0</v>
      </c>
      <c r="CT33">
        <f>'1998_totals_newvars'!G33/'1998_totals_newvars'!$L33</f>
        <v>0</v>
      </c>
      <c r="CU33">
        <f>'1999_totals_newvars'!G33/'1999_totals_newvars'!$L33</f>
        <v>0</v>
      </c>
      <c r="CV33">
        <f>'2000_totals_newvars'!G33/'2000_totals_newvars'!$L33</f>
        <v>0</v>
      </c>
      <c r="CW33">
        <f>'2001_totals_newvars'!G33/'2001_totals_newvars'!$L33</f>
        <v>0</v>
      </c>
      <c r="CX33">
        <f>'2002_totals_newvars'!G33/'2002_totals_newvars'!$L33</f>
        <v>0</v>
      </c>
      <c r="CY33">
        <f>'2003_totals_newvars'!G33/'2003_totals_newvars'!$L33</f>
        <v>0</v>
      </c>
      <c r="CZ33">
        <f>'2004_totals_newvars'!G33/'2004_totals_newvars'!$L33</f>
        <v>0</v>
      </c>
      <c r="DA33">
        <f>'2005_totals_newvars'!G33/'2005_totals_newvars'!$L33</f>
        <v>0</v>
      </c>
      <c r="DB33">
        <f>'2006_totals_newvars'!G33/'2006_totals_newvars'!$L33</f>
        <v>0</v>
      </c>
      <c r="DC33">
        <f>'2007_totals_newvars'!G33/'2007_totals_newvars'!$L33</f>
        <v>0</v>
      </c>
      <c r="DD33">
        <f>'2008_totals_newvars'!G33/'2008_totals_newvars'!$L33</f>
        <v>0</v>
      </c>
      <c r="DE33">
        <f>'2009_totals_newvars'!G33/'2009_totals_newvars'!$L33</f>
        <v>0</v>
      </c>
      <c r="DF33">
        <f>'2010_totals_newvars'!G33/'2010_totals_newvars'!$L33</f>
        <v>0</v>
      </c>
      <c r="DG33">
        <f>'2011_totals_newvars'!G33/'2011_totals_newvars'!$L33</f>
        <v>0</v>
      </c>
      <c r="DH33">
        <f>'2012_totals_newvars'!G33/'2012_totals_newvars'!$L33</f>
        <v>0</v>
      </c>
      <c r="DI33">
        <f>'2013_totals_newvars'!G33/'2013_totals_newvars'!$L33</f>
        <v>0</v>
      </c>
      <c r="DJ33">
        <f>'1998_totals_newvars'!K33/'1998_totals_newvars'!$L33</f>
        <v>0</v>
      </c>
      <c r="DK33">
        <f>'1999_totals_newvars'!K33/'1999_totals_newvars'!$L33</f>
        <v>0</v>
      </c>
      <c r="DL33">
        <f>'2000_totals_newvars'!K33/'2000_totals_newvars'!$L33</f>
        <v>0</v>
      </c>
      <c r="DM33">
        <f>'2001_totals_newvars'!K33/'2001_totals_newvars'!$L33</f>
        <v>0</v>
      </c>
      <c r="DN33">
        <f>'2002_totals_newvars'!K33/'2002_totals_newvars'!$L33</f>
        <v>1.2946884538738561E-2</v>
      </c>
      <c r="DO33">
        <f>'2003_totals_newvars'!K33/'2003_totals_newvars'!$L33</f>
        <v>1.2917701048886969E-2</v>
      </c>
      <c r="DP33">
        <f>'2004_totals_newvars'!K33/'2004_totals_newvars'!$L33</f>
        <v>1.193043606113647E-2</v>
      </c>
      <c r="DQ33">
        <f>'2005_totals_newvars'!K33/'2005_totals_newvars'!$L33</f>
        <v>1.258016307929583E-2</v>
      </c>
      <c r="DR33">
        <f>'2006_totals_newvars'!K33/'2006_totals_newvars'!$L33</f>
        <v>0</v>
      </c>
      <c r="DS33">
        <f>'2007_totals_newvars'!K33/'2007_totals_newvars'!$L33</f>
        <v>0</v>
      </c>
      <c r="DT33">
        <f>'2008_totals_newvars'!K33/'2008_totals_newvars'!$L33</f>
        <v>0</v>
      </c>
      <c r="DU33">
        <f>'2009_totals_newvars'!K33/'2009_totals_newvars'!$L33</f>
        <v>0</v>
      </c>
      <c r="DV33">
        <f>'2010_totals_newvars'!K33/'2010_totals_newvars'!$L33</f>
        <v>0</v>
      </c>
      <c r="DW33">
        <f>'2011_totals_newvars'!K33/'2011_totals_newvars'!$L33</f>
        <v>0</v>
      </c>
      <c r="DX33">
        <f>'2012_totals_newvars'!K33/'2012_totals_newvars'!$L33</f>
        <v>0</v>
      </c>
      <c r="DY33">
        <f>'2013_totals_newvars'!K33/'2013_totals_newvars'!$L33</f>
        <v>0</v>
      </c>
      <c r="DZ33">
        <f>'1998_totals_newvars'!F33/'1998_totals_newvars'!$L33</f>
        <v>0</v>
      </c>
      <c r="EA33">
        <f>'1999_totals_newvars'!F33/'1999_totals_newvars'!$L33</f>
        <v>0</v>
      </c>
      <c r="EB33">
        <f>'2000_totals_newvars'!F33/'2000_totals_newvars'!$L33</f>
        <v>2.135000696128838E-2</v>
      </c>
      <c r="EC33">
        <f>'2001_totals_newvars'!F33/'2001_totals_newvars'!$L33</f>
        <v>-1.9543572672139815E-2</v>
      </c>
      <c r="ED33">
        <f>'2002_totals_newvars'!F33/'2002_totals_newvars'!$L33</f>
        <v>0</v>
      </c>
      <c r="EE33">
        <f>'2003_totals_newvars'!F33/'2003_totals_newvars'!$L33</f>
        <v>0</v>
      </c>
      <c r="EF33">
        <f>'2004_totals_newvars'!F33/'2004_totals_newvars'!$L33</f>
        <v>0</v>
      </c>
      <c r="EG33">
        <f>'2005_totals_newvars'!F33/'2005_totals_newvars'!$L33</f>
        <v>0</v>
      </c>
      <c r="EH33">
        <f>'2006_totals_newvars'!F33/'2006_totals_newvars'!$L33</f>
        <v>0</v>
      </c>
      <c r="EI33">
        <f>'2007_totals_newvars'!F33/'2007_totals_newvars'!$L33</f>
        <v>1.9156693424918488E-2</v>
      </c>
      <c r="EJ33">
        <f>'2008_totals_newvars'!F33/'2008_totals_newvars'!$L33</f>
        <v>0.15064805219989177</v>
      </c>
      <c r="EK33">
        <f>'2009_totals_newvars'!F33/'2009_totals_newvars'!$L33</f>
        <v>0.2196185226261983</v>
      </c>
      <c r="EL33">
        <f>'2010_totals_newvars'!F33/'2010_totals_newvars'!$L33</f>
        <v>0.16692329286913551</v>
      </c>
      <c r="EM33">
        <f>'2011_totals_newvars'!F33/'2011_totals_newvars'!$L33</f>
        <v>0.22967242573656257</v>
      </c>
      <c r="EN33">
        <f>'2012_totals_newvars'!F33/'2012_totals_newvars'!$L33</f>
        <v>0.22911794977491831</v>
      </c>
      <c r="EO33">
        <f>'2013_totals_newvars'!F33/'2013_totals_newvars'!$L33</f>
        <v>0.22222473406540799</v>
      </c>
      <c r="EP33">
        <f>'1998_totals_newvars'!D33/'1998_totals_newvars'!$L33</f>
        <v>-8.2385146450229309E-4</v>
      </c>
      <c r="EQ33">
        <f>'1999_totals_newvars'!D33/'1999_totals_newvars'!$L33</f>
        <v>4.4050298981010082E-5</v>
      </c>
      <c r="ER33">
        <f>'2000_totals_newvars'!D33/'2000_totals_newvars'!$L33</f>
        <v>0.10128909444253863</v>
      </c>
      <c r="ES33">
        <f>'2001_totals_newvars'!D33/'2001_totals_newvars'!$L33</f>
        <v>7.5062020170682489E-2</v>
      </c>
      <c r="ET33">
        <f>'2002_totals_newvars'!D33/'2002_totals_newvars'!$L33</f>
        <v>5.642065846844907E-2</v>
      </c>
      <c r="EU33">
        <f>'2003_totals_newvars'!D33/'2003_totals_newvars'!$L33</f>
        <v>0.10242539460880135</v>
      </c>
      <c r="EV33">
        <f>'2004_totals_newvars'!D33/'2004_totals_newvars'!$L33</f>
        <v>8.1573276863557073E-2</v>
      </c>
      <c r="EW33">
        <f>'2005_totals_newvars'!D33/'2005_totals_newvars'!$L33</f>
        <v>8.900076022554497E-2</v>
      </c>
      <c r="EX33">
        <f>'2006_totals_newvars'!D33/'2006_totals_newvars'!$L33</f>
        <v>8.2261594466955704E-2</v>
      </c>
      <c r="EY33">
        <f>'2007_totals_newvars'!D33/'2007_totals_newvars'!$L33</f>
        <v>5.4037763785225006E-2</v>
      </c>
      <c r="EZ33">
        <f>'2008_totals_newvars'!D33/'2008_totals_newvars'!$L33</f>
        <v>0.12579698177714568</v>
      </c>
      <c r="FA33">
        <f>'2009_totals_newvars'!D33/'2009_totals_newvars'!$L33</f>
        <v>7.9789839515881089E-2</v>
      </c>
      <c r="FB33">
        <f>'2010_totals_newvars'!D33/'2010_totals_newvars'!$L33</f>
        <v>6.2267836586592379E-2</v>
      </c>
      <c r="FC33">
        <f>'2011_totals_newvars'!D33/'2011_totals_newvars'!$L33</f>
        <v>3.9095066291786537E-2</v>
      </c>
      <c r="FD33">
        <f>'2012_totals_newvars'!D33/'2012_totals_newvars'!$L33</f>
        <v>4.2681091648005126E-2</v>
      </c>
      <c r="FE33">
        <f>'2013_totals_newvars'!D33/'2013_totals_newvars'!$L33</f>
        <v>4.1673292850176354E-2</v>
      </c>
    </row>
    <row r="34" spans="1:161" x14ac:dyDescent="0.2">
      <c r="A34" t="str">
        <f>'1997_totals_newvars'!A34</f>
        <v>NEW YORK</v>
      </c>
      <c r="B34">
        <f>'1998_totals_newvars'!J34/'1998_totals_newvars'!$L34</f>
        <v>0.13019043787201415</v>
      </c>
      <c r="C34">
        <f>'1999_totals_newvars'!J34/'1999_totals_newvars'!$L34</f>
        <v>0.11105324530299206</v>
      </c>
      <c r="D34">
        <f>'2000_totals_newvars'!J34/'2000_totals_newvars'!$L34</f>
        <v>9.1118613725682446E-2</v>
      </c>
      <c r="E34">
        <f>'2001_totals_newvars'!J34/'2001_totals_newvars'!$L34</f>
        <v>9.7139903128802885E-2</v>
      </c>
      <c r="F34">
        <f>'2002_totals_newvars'!J34/'2002_totals_newvars'!$L34</f>
        <v>0.10229713355305815</v>
      </c>
      <c r="G34">
        <f>'2003_totals_newvars'!J34/'2003_totals_newvars'!$L34</f>
        <v>9.78017643841773E-2</v>
      </c>
      <c r="H34">
        <f>'2004_totals_newvars'!J34/'2004_totals_newvars'!$L34</f>
        <v>8.6687555601853622E-2</v>
      </c>
      <c r="I34">
        <f>'2005_totals_newvars'!J34/'2005_totals_newvars'!$L34</f>
        <v>8.5160502046141659E-2</v>
      </c>
      <c r="J34">
        <f>'2006_totals_newvars'!J34/'2006_totals_newvars'!$L34</f>
        <v>9.1899012064928745E-2</v>
      </c>
      <c r="K34">
        <f>'2007_totals_newvars'!J34/'2007_totals_newvars'!$L34</f>
        <v>0.10493175360661808</v>
      </c>
      <c r="L34">
        <f>'2008_totals_newvars'!J34/'2008_totals_newvars'!$L34</f>
        <v>9.6986868046499905E-2</v>
      </c>
      <c r="M34">
        <f>'2009_totals_newvars'!J34/'2009_totals_newvars'!$L34</f>
        <v>8.0010240652672621E-2</v>
      </c>
      <c r="N34">
        <f>'2010_totals_newvars'!J34/'2010_totals_newvars'!$L34</f>
        <v>7.5695208553396634E-2</v>
      </c>
      <c r="O34">
        <f>'2011_totals_newvars'!J34/'2011_totals_newvars'!$L34</f>
        <v>5.9438912451763512E-2</v>
      </c>
      <c r="P34">
        <f>'2012_totals_newvars'!J34/'2012_totals_newvars'!$L34</f>
        <v>6.7458453095989482E-2</v>
      </c>
      <c r="Q34">
        <f>'2013_totals_newvars'!J34/'2013_totals_newvars'!$L34</f>
        <v>5.9509685681339311E-2</v>
      </c>
      <c r="R34">
        <f>'1998_totals_newvars'!B34/'1998_totals_newvars'!$L34</f>
        <v>0.61976541057965451</v>
      </c>
      <c r="S34">
        <f>'1999_totals_newvars'!B34/'1999_totals_newvars'!$L34</f>
        <v>0.54518364898679061</v>
      </c>
      <c r="T34">
        <f>'2000_totals_newvars'!B34/'2000_totals_newvars'!$L34</f>
        <v>0.3706767621308461</v>
      </c>
      <c r="U34">
        <f>'2001_totals_newvars'!B34/'2001_totals_newvars'!$L34</f>
        <v>0.36611457724625546</v>
      </c>
      <c r="V34">
        <f>'2002_totals_newvars'!B34/'2002_totals_newvars'!$L34</f>
        <v>0.32626491168333693</v>
      </c>
      <c r="W34">
        <f>'2003_totals_newvars'!B34/'2003_totals_newvars'!$L34</f>
        <v>0.33806121772897174</v>
      </c>
      <c r="X34">
        <f>'2004_totals_newvars'!B34/'2004_totals_newvars'!$L34</f>
        <v>0.33556949110487783</v>
      </c>
      <c r="Y34">
        <f>'2005_totals_newvars'!B34/'2005_totals_newvars'!$L34</f>
        <v>0.39401704621728806</v>
      </c>
      <c r="Z34">
        <f>'2006_totals_newvars'!B34/'2006_totals_newvars'!$L34</f>
        <v>0.33049826395267073</v>
      </c>
      <c r="AA34">
        <f>'2007_totals_newvars'!B34/'2007_totals_newvars'!$L34</f>
        <v>0.30170058984485765</v>
      </c>
      <c r="AB34">
        <f>'2008_totals_newvars'!B34/'2008_totals_newvars'!$L34</f>
        <v>0.2903070594459774</v>
      </c>
      <c r="AC34">
        <f>'2009_totals_newvars'!B34/'2009_totals_newvars'!$L34</f>
        <v>0.25547384011789059</v>
      </c>
      <c r="AD34">
        <f>'2010_totals_newvars'!B34/'2010_totals_newvars'!$L34</f>
        <v>0.28571049317551445</v>
      </c>
      <c r="AE34">
        <f>'2011_totals_newvars'!B34/'2011_totals_newvars'!$L34</f>
        <v>0.25717822275613977</v>
      </c>
      <c r="AF34">
        <f>'2012_totals_newvars'!B34/'2012_totals_newvars'!$L34</f>
        <v>0.27243013509317088</v>
      </c>
      <c r="AG34">
        <f>'2013_totals_newvars'!B34/'2013_totals_newvars'!$L34</f>
        <v>0.28624548704447272</v>
      </c>
      <c r="AH34">
        <f>'1998_totals_newvars'!C34/'1998_totals_newvars'!$L34</f>
        <v>3.1825067435440314E-2</v>
      </c>
      <c r="AI34">
        <f>'1999_totals_newvars'!C34/'1999_totals_newvars'!$L34</f>
        <v>0.11345603895412359</v>
      </c>
      <c r="AJ34">
        <f>'2000_totals_newvars'!C34/'2000_totals_newvars'!$L34</f>
        <v>0.13481260378366108</v>
      </c>
      <c r="AK34">
        <f>'2001_totals_newvars'!C34/'2001_totals_newvars'!$L34</f>
        <v>0.1078222946617043</v>
      </c>
      <c r="AL34">
        <f>'2002_totals_newvars'!C34/'2002_totals_newvars'!$L34</f>
        <v>0.11054300203614294</v>
      </c>
      <c r="AM34">
        <f>'2003_totals_newvars'!C34/'2003_totals_newvars'!$L34</f>
        <v>2.9888014043583506E-2</v>
      </c>
      <c r="AN34">
        <f>'2004_totals_newvars'!C34/'2004_totals_newvars'!$L34</f>
        <v>0.10791258704613478</v>
      </c>
      <c r="AO34">
        <f>'2005_totals_newvars'!C34/'2005_totals_newvars'!$L34</f>
        <v>0.10819084972475586</v>
      </c>
      <c r="AP34">
        <f>'2006_totals_newvars'!C34/'2006_totals_newvars'!$L34</f>
        <v>0.13241621491502109</v>
      </c>
      <c r="AQ34">
        <f>'2007_totals_newvars'!C34/'2007_totals_newvars'!$L34</f>
        <v>9.4641315991247713E-2</v>
      </c>
      <c r="AR34">
        <f>'2008_totals_newvars'!C34/'2008_totals_newvars'!$L34</f>
        <v>9.6194540084743374E-2</v>
      </c>
      <c r="AS34">
        <f>'2009_totals_newvars'!C34/'2009_totals_newvars'!$L34</f>
        <v>9.0409498344588196E-2</v>
      </c>
      <c r="AT34">
        <f>'2010_totals_newvars'!C34/'2010_totals_newvars'!$L34</f>
        <v>7.2883110741045282E-2</v>
      </c>
      <c r="AU34">
        <f>'2011_totals_newvars'!C34/'2011_totals_newvars'!$L34</f>
        <v>0.10119795473696189</v>
      </c>
      <c r="AV34">
        <f>'2012_totals_newvars'!C34/'2012_totals_newvars'!$L34</f>
        <v>8.6834167629056172E-2</v>
      </c>
      <c r="AW34">
        <f>'2013_totals_newvars'!C34/'2013_totals_newvars'!$L34</f>
        <v>9.569484711000803E-2</v>
      </c>
      <c r="AX34">
        <f>'1998_totals_newvars'!I34/'1998_totals_newvars'!$L34</f>
        <v>0.10444472749103777</v>
      </c>
      <c r="AY34">
        <f>'1999_totals_newvars'!I34/'1999_totals_newvars'!$L34</f>
        <v>0.1226750569751181</v>
      </c>
      <c r="AZ34">
        <f>'2000_totals_newvars'!I34/'2000_totals_newvars'!$L34</f>
        <v>0.10046392744048772</v>
      </c>
      <c r="BA34">
        <f>'2001_totals_newvars'!I34/'2001_totals_newvars'!$L34</f>
        <v>0.13668212648822001</v>
      </c>
      <c r="BB34">
        <f>'2002_totals_newvars'!I34/'2002_totals_newvars'!$L34</f>
        <v>0.1177801777369954</v>
      </c>
      <c r="BC34">
        <f>'2003_totals_newvars'!I34/'2003_totals_newvars'!$L34</f>
        <v>0.10272034900431071</v>
      </c>
      <c r="BD34">
        <f>'2004_totals_newvars'!I34/'2004_totals_newvars'!$L34</f>
        <v>7.6255681167632205E-2</v>
      </c>
      <c r="BE34">
        <f>'2005_totals_newvars'!I34/'2005_totals_newvars'!$L34</f>
        <v>6.4776874358849421E-2</v>
      </c>
      <c r="BF34">
        <f>'2006_totals_newvars'!I34/'2006_totals_newvars'!$L34</f>
        <v>9.2807879004494914E-2</v>
      </c>
      <c r="BG34">
        <f>'2007_totals_newvars'!I34/'2007_totals_newvars'!$L34</f>
        <v>0.10719278903064237</v>
      </c>
      <c r="BH34">
        <f>'2008_totals_newvars'!I34/'2008_totals_newvars'!$L34</f>
        <v>0.10386192778043095</v>
      </c>
      <c r="BI34">
        <f>'2009_totals_newvars'!I34/'2009_totals_newvars'!$L34</f>
        <v>0.10332935657023598</v>
      </c>
      <c r="BJ34">
        <f>'2010_totals_newvars'!I34/'2010_totals_newvars'!$L34</f>
        <v>0.11454171313677294</v>
      </c>
      <c r="BK34">
        <f>'2011_totals_newvars'!I34/'2011_totals_newvars'!$L34</f>
        <v>0.13493713895296353</v>
      </c>
      <c r="BL34">
        <f>'2012_totals_newvars'!I34/'2012_totals_newvars'!$L34</f>
        <v>0.14307436542085669</v>
      </c>
      <c r="BM34">
        <f>'2013_totals_newvars'!I34/'2013_totals_newvars'!$L34</f>
        <v>0.13882376483471406</v>
      </c>
      <c r="BN34">
        <f>'1998_totals_newvars'!H34/'1998_totals_newvars'!$L34</f>
        <v>0</v>
      </c>
      <c r="BO34">
        <f>'1999_totals_newvars'!H34/'1999_totals_newvars'!$L34</f>
        <v>0</v>
      </c>
      <c r="BP34">
        <f>'2000_totals_newvars'!H34/'2000_totals_newvars'!$L34</f>
        <v>0</v>
      </c>
      <c r="BQ34">
        <f>'2001_totals_newvars'!H34/'2001_totals_newvars'!$L34</f>
        <v>2.556443415362983E-3</v>
      </c>
      <c r="BR34">
        <f>'2002_totals_newvars'!H34/'2002_totals_newvars'!$L34</f>
        <v>2.0901005549209567E-2</v>
      </c>
      <c r="BS34">
        <f>'2003_totals_newvars'!H34/'2003_totals_newvars'!$L34</f>
        <v>8.5950205869382595E-2</v>
      </c>
      <c r="BT34">
        <f>'2004_totals_newvars'!H34/'2004_totals_newvars'!$L34</f>
        <v>5.4404661115172774E-2</v>
      </c>
      <c r="BU34">
        <f>'2005_totals_newvars'!H34/'2005_totals_newvars'!$L34</f>
        <v>8.8331145749672938E-3</v>
      </c>
      <c r="BV34">
        <f>'2006_totals_newvars'!H34/'2006_totals_newvars'!$L34</f>
        <v>3.6204741980897404E-2</v>
      </c>
      <c r="BW34">
        <f>'2007_totals_newvars'!H34/'2007_totals_newvars'!$L34</f>
        <v>4.2354145179279878E-2</v>
      </c>
      <c r="BX34">
        <f>'2008_totals_newvars'!H34/'2008_totals_newvars'!$L34</f>
        <v>5.2845535100952606E-2</v>
      </c>
      <c r="BY34">
        <f>'2009_totals_newvars'!H34/'2009_totals_newvars'!$L34</f>
        <v>5.9571923779566084E-2</v>
      </c>
      <c r="BZ34">
        <f>'2010_totals_newvars'!H34/'2010_totals_newvars'!$L34</f>
        <v>4.5424980116152806E-2</v>
      </c>
      <c r="CA34">
        <f>'2011_totals_newvars'!H34/'2011_totals_newvars'!$L34</f>
        <v>4.7315960088534545E-2</v>
      </c>
      <c r="CB34">
        <f>'2012_totals_newvars'!H34/'2012_totals_newvars'!$L34</f>
        <v>4.5905850698286101E-2</v>
      </c>
      <c r="CC34">
        <f>'2013_totals_newvars'!H34/'2013_totals_newvars'!$L34</f>
        <v>4.37050452055587E-2</v>
      </c>
      <c r="CD34">
        <f>'1998_totals_newvars'!E34/'1998_totals_newvars'!$L34</f>
        <v>0</v>
      </c>
      <c r="CE34">
        <f>'1999_totals_newvars'!E34/'1999_totals_newvars'!$L34</f>
        <v>0</v>
      </c>
      <c r="CF34">
        <f>'2000_totals_newvars'!E34/'2000_totals_newvars'!$L34</f>
        <v>7.3677696203767296E-2</v>
      </c>
      <c r="CG34">
        <f>'2001_totals_newvars'!E34/'2001_totals_newvars'!$L34</f>
        <v>7.5367615425102424E-2</v>
      </c>
      <c r="CH34">
        <f>'2002_totals_newvars'!E34/'2002_totals_newvars'!$L34</f>
        <v>9.4525398378445702E-2</v>
      </c>
      <c r="CI34">
        <f>'2003_totals_newvars'!E34/'2003_totals_newvars'!$L34</f>
        <v>0.10149436533386683</v>
      </c>
      <c r="CJ34">
        <f>'2004_totals_newvars'!E34/'2004_totals_newvars'!$L34</f>
        <v>9.4081800646145824E-2</v>
      </c>
      <c r="CK34">
        <f>'2005_totals_newvars'!E34/'2005_totals_newvars'!$L34</f>
        <v>8.0401518039527511E-2</v>
      </c>
      <c r="CL34">
        <f>'2006_totals_newvars'!E34/'2006_totals_newvars'!$L34</f>
        <v>6.5274104363054586E-2</v>
      </c>
      <c r="CM34">
        <f>'2007_totals_newvars'!E34/'2007_totals_newvars'!$L34</f>
        <v>7.2514940736469566E-2</v>
      </c>
      <c r="CN34">
        <f>'2008_totals_newvars'!E34/'2008_totals_newvars'!$L34</f>
        <v>7.1190481592738233E-2</v>
      </c>
      <c r="CO34">
        <f>'2009_totals_newvars'!E34/'2009_totals_newvars'!$L34</f>
        <v>6.2039909817169246E-2</v>
      </c>
      <c r="CP34">
        <f>'2010_totals_newvars'!E34/'2010_totals_newvars'!$L34</f>
        <v>5.8355071927579584E-2</v>
      </c>
      <c r="CQ34">
        <f>'2011_totals_newvars'!E34/'2011_totals_newvars'!$L34</f>
        <v>6.0710221016731639E-2</v>
      </c>
      <c r="CR34">
        <f>'2012_totals_newvars'!E34/'2012_totals_newvars'!$L34</f>
        <v>3.2590845486332398E-2</v>
      </c>
      <c r="CS34">
        <f>'2013_totals_newvars'!E34/'2013_totals_newvars'!$L34</f>
        <v>3.3378719290044233E-2</v>
      </c>
      <c r="CT34">
        <f>'1998_totals_newvars'!G34/'1998_totals_newvars'!$L34</f>
        <v>0</v>
      </c>
      <c r="CU34">
        <f>'1999_totals_newvars'!G34/'1999_totals_newvars'!$L34</f>
        <v>0</v>
      </c>
      <c r="CV34">
        <f>'2000_totals_newvars'!G34/'2000_totals_newvars'!$L34</f>
        <v>0</v>
      </c>
      <c r="CW34">
        <f>'2001_totals_newvars'!G34/'2001_totals_newvars'!$L34</f>
        <v>1.7654960456345518E-3</v>
      </c>
      <c r="CX34">
        <f>'2002_totals_newvars'!G34/'2002_totals_newvars'!$L34</f>
        <v>7.4442088994413434E-3</v>
      </c>
      <c r="CY34">
        <f>'2003_totals_newvars'!G34/'2003_totals_newvars'!$L34</f>
        <v>1.063884080526919E-2</v>
      </c>
      <c r="CZ34">
        <f>'2004_totals_newvars'!G34/'2004_totals_newvars'!$L34</f>
        <v>1.5442226644237918E-2</v>
      </c>
      <c r="DA34">
        <f>'2005_totals_newvars'!G34/'2005_totals_newvars'!$L34</f>
        <v>1.8519742608996557E-2</v>
      </c>
      <c r="DB34">
        <f>'2006_totals_newvars'!G34/'2006_totals_newvars'!$L34</f>
        <v>1.4542830723493935E-2</v>
      </c>
      <c r="DC34">
        <f>'2007_totals_newvars'!G34/'2007_totals_newvars'!$L34</f>
        <v>2.3894705567010979E-2</v>
      </c>
      <c r="DD34">
        <f>'2008_totals_newvars'!G34/'2008_totals_newvars'!$L34</f>
        <v>3.5209987601912719E-2</v>
      </c>
      <c r="DE34">
        <f>'2009_totals_newvars'!G34/'2009_totals_newvars'!$L34</f>
        <v>6.5834810362912624E-2</v>
      </c>
      <c r="DF34">
        <f>'2010_totals_newvars'!G34/'2010_totals_newvars'!$L34</f>
        <v>3.9460591372666221E-2</v>
      </c>
      <c r="DG34">
        <f>'2011_totals_newvars'!G34/'2011_totals_newvars'!$L34</f>
        <v>2.9144098870723646E-2</v>
      </c>
      <c r="DH34">
        <f>'2012_totals_newvars'!G34/'2012_totals_newvars'!$L34</f>
        <v>2.4799517603607824E-2</v>
      </c>
      <c r="DI34">
        <f>'2013_totals_newvars'!G34/'2013_totals_newvars'!$L34</f>
        <v>3.0988886014214331E-2</v>
      </c>
      <c r="DJ34">
        <f>'1998_totals_newvars'!K34/'1998_totals_newvars'!$L34</f>
        <v>6.2144387057927269E-2</v>
      </c>
      <c r="DK34">
        <f>'1999_totals_newvars'!K34/'1999_totals_newvars'!$L34</f>
        <v>5.8219366164214414E-2</v>
      </c>
      <c r="DL34">
        <f>'2000_totals_newvars'!K34/'2000_totals_newvars'!$L34</f>
        <v>5.8185625363539134E-2</v>
      </c>
      <c r="DM34">
        <f>'2001_totals_newvars'!K34/'2001_totals_newvars'!$L34</f>
        <v>5.5156231671855474E-2</v>
      </c>
      <c r="DN34">
        <f>'2002_totals_newvars'!K34/'2002_totals_newvars'!$L34</f>
        <v>5.4344683401313675E-2</v>
      </c>
      <c r="DO34">
        <f>'2003_totals_newvars'!K34/'2003_totals_newvars'!$L34</f>
        <v>5.1398857724846286E-2</v>
      </c>
      <c r="DP34">
        <f>'2004_totals_newvars'!K34/'2004_totals_newvars'!$L34</f>
        <v>2.5815193557560297E-2</v>
      </c>
      <c r="DQ34">
        <f>'2005_totals_newvars'!K34/'2005_totals_newvars'!$L34</f>
        <v>2.6800509442302323E-2</v>
      </c>
      <c r="DR34">
        <f>'2006_totals_newvars'!K34/'2006_totals_newvars'!$L34</f>
        <v>2.5137943598078819E-2</v>
      </c>
      <c r="DS34">
        <f>'2007_totals_newvars'!K34/'2007_totals_newvars'!$L34</f>
        <v>2.5740554008520343E-2</v>
      </c>
      <c r="DT34">
        <f>'2008_totals_newvars'!K34/'2008_totals_newvars'!$L34</f>
        <v>2.5537690535895032E-2</v>
      </c>
      <c r="DU34">
        <f>'2009_totals_newvars'!K34/'2009_totals_newvars'!$L34</f>
        <v>3.5177493457288218E-2</v>
      </c>
      <c r="DV34">
        <f>'2010_totals_newvars'!K34/'2010_totals_newvars'!$L34</f>
        <v>2.8650824489214077E-2</v>
      </c>
      <c r="DW34">
        <f>'2011_totals_newvars'!K34/'2011_totals_newvars'!$L34</f>
        <v>3.4348068992681724E-2</v>
      </c>
      <c r="DX34">
        <f>'2012_totals_newvars'!K34/'2012_totals_newvars'!$L34</f>
        <v>3.5278553558966405E-2</v>
      </c>
      <c r="DY34">
        <f>'2013_totals_newvars'!K34/'2013_totals_newvars'!$L34</f>
        <v>3.4140726956053392E-2</v>
      </c>
      <c r="DZ34">
        <f>'1998_totals_newvars'!F34/'1998_totals_newvars'!$L34</f>
        <v>0</v>
      </c>
      <c r="EA34">
        <f>'1999_totals_newvars'!F34/'1999_totals_newvars'!$L34</f>
        <v>0</v>
      </c>
      <c r="EB34">
        <f>'2000_totals_newvars'!F34/'2000_totals_newvars'!$L34</f>
        <v>0.12020308535497674</v>
      </c>
      <c r="EC34">
        <f>'2001_totals_newvars'!F34/'2001_totals_newvars'!$L34</f>
        <v>8.6352789126217661E-2</v>
      </c>
      <c r="ED34">
        <f>'2002_totals_newvars'!F34/'2002_totals_newvars'!$L34</f>
        <v>9.9935280649268446E-2</v>
      </c>
      <c r="EE34">
        <f>'2003_totals_newvars'!F34/'2003_totals_newvars'!$L34</f>
        <v>0.12156180206762901</v>
      </c>
      <c r="EF34">
        <f>'2004_totals_newvars'!F34/'2004_totals_newvars'!$L34</f>
        <v>0.15101929006482598</v>
      </c>
      <c r="EG34">
        <f>'2005_totals_newvars'!F34/'2005_totals_newvars'!$L34</f>
        <v>0.16521965564991214</v>
      </c>
      <c r="EH34">
        <f>'2006_totals_newvars'!F34/'2006_totals_newvars'!$L34</f>
        <v>0.1666452292720183</v>
      </c>
      <c r="EI34">
        <f>'2007_totals_newvars'!F34/'2007_totals_newvars'!$L34</f>
        <v>0.18496035657771301</v>
      </c>
      <c r="EJ34">
        <f>'2008_totals_newvars'!F34/'2008_totals_newvars'!$L34</f>
        <v>0.18185661022796346</v>
      </c>
      <c r="EK34">
        <f>'2009_totals_newvars'!F34/'2009_totals_newvars'!$L34</f>
        <v>0.21387275007159517</v>
      </c>
      <c r="EL34">
        <f>'2010_totals_newvars'!F34/'2010_totals_newvars'!$L34</f>
        <v>0.24410103008467446</v>
      </c>
      <c r="EM34">
        <f>'2011_totals_newvars'!F34/'2011_totals_newvars'!$L34</f>
        <v>0.24300003665655964</v>
      </c>
      <c r="EN34">
        <f>'2012_totals_newvars'!F34/'2012_totals_newvars'!$L34</f>
        <v>0.26181921548018033</v>
      </c>
      <c r="EO34">
        <f>'2013_totals_newvars'!F34/'2013_totals_newvars'!$L34</f>
        <v>0.25424798868030107</v>
      </c>
      <c r="EP34">
        <f>'1998_totals_newvars'!D34/'1998_totals_newvars'!$L34</f>
        <v>5.162996956392598E-2</v>
      </c>
      <c r="EQ34">
        <f>'1999_totals_newvars'!D34/'1999_totals_newvars'!$L34</f>
        <v>4.9412643616761266E-2</v>
      </c>
      <c r="ER34">
        <f>'2000_totals_newvars'!D34/'2000_totals_newvars'!$L34</f>
        <v>5.0861685997039482E-2</v>
      </c>
      <c r="ES34">
        <f>'2001_totals_newvars'!D34/'2001_totals_newvars'!$L34</f>
        <v>7.1042522790844276E-2</v>
      </c>
      <c r="ET34">
        <f>'2002_totals_newvars'!D34/'2002_totals_newvars'!$L34</f>
        <v>6.5964198112787864E-2</v>
      </c>
      <c r="EU34">
        <f>'2003_totals_newvars'!D34/'2003_totals_newvars'!$L34</f>
        <v>6.0484583037962808E-2</v>
      </c>
      <c r="EV34">
        <f>'2004_totals_newvars'!D34/'2004_totals_newvars'!$L34</f>
        <v>5.2811513051558803E-2</v>
      </c>
      <c r="EW34">
        <f>'2005_totals_newvars'!D34/'2005_totals_newvars'!$L34</f>
        <v>4.8080187337259161E-2</v>
      </c>
      <c r="EX34">
        <f>'2006_totals_newvars'!D34/'2006_totals_newvars'!$L34</f>
        <v>4.4573780125341467E-2</v>
      </c>
      <c r="EY34">
        <f>'2007_totals_newvars'!D34/'2007_totals_newvars'!$L34</f>
        <v>4.2068849457640424E-2</v>
      </c>
      <c r="EZ34">
        <f>'2008_totals_newvars'!D34/'2008_totals_newvars'!$L34</f>
        <v>4.6009299582886319E-2</v>
      </c>
      <c r="FA34">
        <f>'2009_totals_newvars'!D34/'2009_totals_newvars'!$L34</f>
        <v>3.4280176826081289E-2</v>
      </c>
      <c r="FB34">
        <f>'2010_totals_newvars'!D34/'2010_totals_newvars'!$L34</f>
        <v>3.5176976402983527E-2</v>
      </c>
      <c r="FC34">
        <f>'2011_totals_newvars'!D34/'2011_totals_newvars'!$L34</f>
        <v>3.2729385476940084E-2</v>
      </c>
      <c r="FD34">
        <f>'2012_totals_newvars'!D34/'2012_totals_newvars'!$L34</f>
        <v>2.9808895933553705E-2</v>
      </c>
      <c r="FE34">
        <f>'2013_totals_newvars'!D34/'2013_totals_newvars'!$L34</f>
        <v>2.3264849183294141E-2</v>
      </c>
    </row>
    <row r="35" spans="1:161" x14ac:dyDescent="0.2">
      <c r="A35" t="str">
        <f>'1997_totals_newvars'!A35</f>
        <v>NORTH CAROLINA</v>
      </c>
      <c r="B35">
        <f>'1998_totals_newvars'!J35/'1998_totals_newvars'!$L35</f>
        <v>6.2556351221276521E-2</v>
      </c>
      <c r="C35">
        <f>'1999_totals_newvars'!J35/'1999_totals_newvars'!$L35</f>
        <v>5.9904653135606528E-2</v>
      </c>
      <c r="D35">
        <f>'2000_totals_newvars'!J35/'2000_totals_newvars'!$L35</f>
        <v>7.4307221852542446E-2</v>
      </c>
      <c r="E35">
        <f>'2001_totals_newvars'!J35/'2001_totals_newvars'!$L35</f>
        <v>7.0251948136331149E-2</v>
      </c>
      <c r="F35">
        <f>'2002_totals_newvars'!J35/'2002_totals_newvars'!$L35</f>
        <v>7.6280710243130448E-2</v>
      </c>
      <c r="G35">
        <f>'2003_totals_newvars'!J35/'2003_totals_newvars'!$L35</f>
        <v>7.3220660661852358E-2</v>
      </c>
      <c r="H35">
        <f>'2004_totals_newvars'!J35/'2004_totals_newvars'!$L35</f>
        <v>6.8857412889365199E-2</v>
      </c>
      <c r="I35">
        <f>'2005_totals_newvars'!J35/'2005_totals_newvars'!$L35</f>
        <v>7.2488811829253319E-2</v>
      </c>
      <c r="J35">
        <f>'2006_totals_newvars'!J35/'2006_totals_newvars'!$L35</f>
        <v>3.6557865665281235E-2</v>
      </c>
      <c r="K35">
        <f>'2007_totals_newvars'!J35/'2007_totals_newvars'!$L35</f>
        <v>7.2744633091940764E-2</v>
      </c>
      <c r="L35">
        <f>'2008_totals_newvars'!J35/'2008_totals_newvars'!$L35</f>
        <v>7.6957183760635456E-2</v>
      </c>
      <c r="M35">
        <f>'2009_totals_newvars'!J35/'2009_totals_newvars'!$L35</f>
        <v>6.115152582306424E-2</v>
      </c>
      <c r="N35">
        <f>'2010_totals_newvars'!J35/'2010_totals_newvars'!$L35</f>
        <v>6.4552242249579395E-2</v>
      </c>
      <c r="O35">
        <f>'2011_totals_newvars'!J35/'2011_totals_newvars'!$L35</f>
        <v>6.0053096131803381E-2</v>
      </c>
      <c r="P35">
        <f>'2012_totals_newvars'!J35/'2012_totals_newvars'!$L35</f>
        <v>6.6568458879065845E-2</v>
      </c>
      <c r="Q35">
        <f>'2013_totals_newvars'!J35/'2013_totals_newvars'!$L35</f>
        <v>7.676596003566169E-2</v>
      </c>
      <c r="R35">
        <f>'1998_totals_newvars'!B35/'1998_totals_newvars'!$L35</f>
        <v>0.45870355871126034</v>
      </c>
      <c r="S35">
        <f>'1999_totals_newvars'!B35/'1999_totals_newvars'!$L35</f>
        <v>0.37583051338356666</v>
      </c>
      <c r="T35">
        <f>'2000_totals_newvars'!B35/'2000_totals_newvars'!$L35</f>
        <v>0.26478216216355022</v>
      </c>
      <c r="U35">
        <f>'2001_totals_newvars'!B35/'2001_totals_newvars'!$L35</f>
        <v>0.24367077595821743</v>
      </c>
      <c r="V35">
        <f>'2002_totals_newvars'!B35/'2002_totals_newvars'!$L35</f>
        <v>0.25058026806152711</v>
      </c>
      <c r="W35">
        <f>'2003_totals_newvars'!B35/'2003_totals_newvars'!$L35</f>
        <v>0.24889010531851757</v>
      </c>
      <c r="X35">
        <f>'2004_totals_newvars'!B35/'2004_totals_newvars'!$L35</f>
        <v>0.22551541671506814</v>
      </c>
      <c r="Y35">
        <f>'2005_totals_newvars'!B35/'2005_totals_newvars'!$L35</f>
        <v>0.20090556491474085</v>
      </c>
      <c r="Z35">
        <f>'2006_totals_newvars'!B35/'2006_totals_newvars'!$L35</f>
        <v>0.28874917703592129</v>
      </c>
      <c r="AA35">
        <f>'2007_totals_newvars'!B35/'2007_totals_newvars'!$L35</f>
        <v>0.15639062965250425</v>
      </c>
      <c r="AB35">
        <f>'2008_totals_newvars'!B35/'2008_totals_newvars'!$L35</f>
        <v>0.14829811878865815</v>
      </c>
      <c r="AC35">
        <f>'2009_totals_newvars'!B35/'2009_totals_newvars'!$L35</f>
        <v>0.12129790337430069</v>
      </c>
      <c r="AD35">
        <f>'2010_totals_newvars'!B35/'2010_totals_newvars'!$L35</f>
        <v>0.11402920904461543</v>
      </c>
      <c r="AE35">
        <f>'2011_totals_newvars'!B35/'2011_totals_newvars'!$L35</f>
        <v>8.0528418982142719E-2</v>
      </c>
      <c r="AF35">
        <f>'2012_totals_newvars'!B35/'2012_totals_newvars'!$L35</f>
        <v>0.10304228189730422</v>
      </c>
      <c r="AG35">
        <f>'2013_totals_newvars'!B35/'2013_totals_newvars'!$L35</f>
        <v>9.4834380850044003E-2</v>
      </c>
      <c r="AH35">
        <f>'1998_totals_newvars'!C35/'1998_totals_newvars'!$L35</f>
        <v>0.15557216498958307</v>
      </c>
      <c r="AI35">
        <f>'1999_totals_newvars'!C35/'1999_totals_newvars'!$L35</f>
        <v>0.22717319288982663</v>
      </c>
      <c r="AJ35">
        <f>'2000_totals_newvars'!C35/'2000_totals_newvars'!$L35</f>
        <v>0.27863011304279983</v>
      </c>
      <c r="AK35">
        <f>'2001_totals_newvars'!C35/'2001_totals_newvars'!$L35</f>
        <v>0.3295009108804936</v>
      </c>
      <c r="AL35">
        <f>'2002_totals_newvars'!C35/'2002_totals_newvars'!$L35</f>
        <v>0.31234398193499274</v>
      </c>
      <c r="AM35">
        <f>'2003_totals_newvars'!C35/'2003_totals_newvars'!$L35</f>
        <v>0.33618028590408494</v>
      </c>
      <c r="AN35">
        <f>'2004_totals_newvars'!C35/'2004_totals_newvars'!$L35</f>
        <v>0.34923046935147006</v>
      </c>
      <c r="AO35">
        <f>'2005_totals_newvars'!C35/'2005_totals_newvars'!$L35</f>
        <v>0.37707897717173944</v>
      </c>
      <c r="AP35">
        <f>'2006_totals_newvars'!C35/'2006_totals_newvars'!$L35</f>
        <v>0.54230234726374393</v>
      </c>
      <c r="AQ35">
        <f>'2007_totals_newvars'!C35/'2007_totals_newvars'!$L35</f>
        <v>0.39027826437978264</v>
      </c>
      <c r="AR35">
        <f>'2008_totals_newvars'!C35/'2008_totals_newvars'!$L35</f>
        <v>0.39532461319222756</v>
      </c>
      <c r="AS35">
        <f>'2009_totals_newvars'!C35/'2009_totals_newvars'!$L35</f>
        <v>0.32236763843469762</v>
      </c>
      <c r="AT35">
        <f>'2010_totals_newvars'!C35/'2010_totals_newvars'!$L35</f>
        <v>0.29058591624293145</v>
      </c>
      <c r="AU35">
        <f>'2011_totals_newvars'!C35/'2011_totals_newvars'!$L35</f>
        <v>0.28046152019889387</v>
      </c>
      <c r="AV35">
        <f>'2012_totals_newvars'!C35/'2012_totals_newvars'!$L35</f>
        <v>0.28439442437838497</v>
      </c>
      <c r="AW35">
        <f>'2013_totals_newvars'!C35/'2013_totals_newvars'!$L35</f>
        <v>0.27659449465411723</v>
      </c>
      <c r="AX35">
        <f>'1998_totals_newvars'!I35/'1998_totals_newvars'!$L35</f>
        <v>0.30935893172843504</v>
      </c>
      <c r="AY35">
        <f>'1999_totals_newvars'!I35/'1999_totals_newvars'!$L35</f>
        <v>0.27758322105690297</v>
      </c>
      <c r="AZ35">
        <f>'2000_totals_newvars'!I35/'2000_totals_newvars'!$L35</f>
        <v>4.3244608430976703E-2</v>
      </c>
      <c r="BA35">
        <f>'2001_totals_newvars'!I35/'2001_totals_newvars'!$L35</f>
        <v>6.8719609874053247E-2</v>
      </c>
      <c r="BB35">
        <f>'2002_totals_newvars'!I35/'2002_totals_newvars'!$L35</f>
        <v>6.5922327023017424E-2</v>
      </c>
      <c r="BC35">
        <f>'2003_totals_newvars'!I35/'2003_totals_newvars'!$L35</f>
        <v>3.5072802570518903E-2</v>
      </c>
      <c r="BD35">
        <f>'2004_totals_newvars'!I35/'2004_totals_newvars'!$L35</f>
        <v>4.798378942417398E-2</v>
      </c>
      <c r="BE35">
        <f>'2005_totals_newvars'!I35/'2005_totals_newvars'!$L35</f>
        <v>4.159456705980237E-2</v>
      </c>
      <c r="BF35">
        <f>'2006_totals_newvars'!I35/'2006_totals_newvars'!$L35</f>
        <v>6.1926092288242716E-2</v>
      </c>
      <c r="BG35">
        <f>'2007_totals_newvars'!I35/'2007_totals_newvars'!$L35</f>
        <v>4.8654883891329881E-2</v>
      </c>
      <c r="BH35">
        <f>'2008_totals_newvars'!I35/'2008_totals_newvars'!$L35</f>
        <v>4.7478362224460655E-2</v>
      </c>
      <c r="BI35">
        <f>'2009_totals_newvars'!I35/'2009_totals_newvars'!$L35</f>
        <v>4.7022540730506247E-2</v>
      </c>
      <c r="BJ35">
        <f>'2010_totals_newvars'!I35/'2010_totals_newvars'!$L35</f>
        <v>5.4829649111836319E-2</v>
      </c>
      <c r="BK35">
        <f>'2011_totals_newvars'!I35/'2011_totals_newvars'!$L35</f>
        <v>5.345724808531277E-2</v>
      </c>
      <c r="BL35">
        <f>'2012_totals_newvars'!I35/'2012_totals_newvars'!$L35</f>
        <v>5.6828994865841503E-2</v>
      </c>
      <c r="BM35">
        <f>'2013_totals_newvars'!I35/'2013_totals_newvars'!$L35</f>
        <v>5.877493838341584E-2</v>
      </c>
      <c r="BN35">
        <f>'1998_totals_newvars'!H35/'1998_totals_newvars'!$L35</f>
        <v>0</v>
      </c>
      <c r="BO35">
        <f>'1999_totals_newvars'!H35/'1999_totals_newvars'!$L35</f>
        <v>0</v>
      </c>
      <c r="BP35">
        <f>'2000_totals_newvars'!H35/'2000_totals_newvars'!$L35</f>
        <v>1.2638908158932075E-3</v>
      </c>
      <c r="BQ35">
        <f>'2001_totals_newvars'!H35/'2001_totals_newvars'!$L35</f>
        <v>2.2926022986349687E-4</v>
      </c>
      <c r="BR35">
        <f>'2002_totals_newvars'!H35/'2002_totals_newvars'!$L35</f>
        <v>4.0810488431966172E-4</v>
      </c>
      <c r="BS35">
        <f>'2003_totals_newvars'!H35/'2003_totals_newvars'!$L35</f>
        <v>5.8680051702315146E-4</v>
      </c>
      <c r="BT35">
        <f>'2004_totals_newvars'!H35/'2004_totals_newvars'!$L35</f>
        <v>3.6720580453682351E-4</v>
      </c>
      <c r="BU35">
        <f>'2005_totals_newvars'!H35/'2005_totals_newvars'!$L35</f>
        <v>2.0119109256418197E-4</v>
      </c>
      <c r="BV35">
        <f>'2006_totals_newvars'!H35/'2006_totals_newvars'!$L35</f>
        <v>-5.8160775928247038E-4</v>
      </c>
      <c r="BW35">
        <f>'2007_totals_newvars'!H35/'2007_totals_newvars'!$L35</f>
        <v>2.3207483814012694E-5</v>
      </c>
      <c r="BX35">
        <f>'2008_totals_newvars'!H35/'2008_totals_newvars'!$L35</f>
        <v>5.4090830782053786E-6</v>
      </c>
      <c r="BY35">
        <f>'2009_totals_newvars'!H35/'2009_totals_newvars'!$L35</f>
        <v>0.15154081986193935</v>
      </c>
      <c r="BZ35">
        <f>'2010_totals_newvars'!H35/'2010_totals_newvars'!$L35</f>
        <v>0.12952696635093647</v>
      </c>
      <c r="CA35">
        <f>'2011_totals_newvars'!H35/'2011_totals_newvars'!$L35</f>
        <v>0.15856628426468</v>
      </c>
      <c r="CB35">
        <f>'2012_totals_newvars'!H35/'2012_totals_newvars'!$L35</f>
        <v>0.14061739184131944</v>
      </c>
      <c r="CC35">
        <f>'2013_totals_newvars'!H35/'2013_totals_newvars'!$L35</f>
        <v>0.18351199280088429</v>
      </c>
      <c r="CD35">
        <f>'1998_totals_newvars'!E35/'1998_totals_newvars'!$L35</f>
        <v>0</v>
      </c>
      <c r="CE35">
        <f>'1999_totals_newvars'!E35/'1999_totals_newvars'!$L35</f>
        <v>0</v>
      </c>
      <c r="CF35">
        <f>'2000_totals_newvars'!E35/'2000_totals_newvars'!$L35</f>
        <v>0.13305637240099988</v>
      </c>
      <c r="CG35">
        <f>'2001_totals_newvars'!E35/'2001_totals_newvars'!$L35</f>
        <v>0.12845696879750443</v>
      </c>
      <c r="CH35">
        <f>'2002_totals_newvars'!E35/'2002_totals_newvars'!$L35</f>
        <v>0.14010785766686484</v>
      </c>
      <c r="CI35">
        <f>'2003_totals_newvars'!E35/'2003_totals_newvars'!$L35</f>
        <v>0.14200392421352781</v>
      </c>
      <c r="CJ35">
        <f>'2004_totals_newvars'!E35/'2004_totals_newvars'!$L35</f>
        <v>0.14750053955540271</v>
      </c>
      <c r="CK35">
        <f>'2005_totals_newvars'!E35/'2005_totals_newvars'!$L35</f>
        <v>0.1555492956757592</v>
      </c>
      <c r="CL35">
        <f>'2006_totals_newvars'!E35/'2006_totals_newvars'!$L35</f>
        <v>-0.11408594361759335</v>
      </c>
      <c r="CM35">
        <f>'2007_totals_newvars'!E35/'2007_totals_newvars'!$L35</f>
        <v>0.16962883882290433</v>
      </c>
      <c r="CN35">
        <f>'2008_totals_newvars'!E35/'2008_totals_newvars'!$L35</f>
        <v>0.16918388606530152</v>
      </c>
      <c r="CO35">
        <f>'2009_totals_newvars'!E35/'2009_totals_newvars'!$L35</f>
        <v>0.12559830849602183</v>
      </c>
      <c r="CP35">
        <f>'2010_totals_newvars'!E35/'2010_totals_newvars'!$L35</f>
        <v>0.14061284017847978</v>
      </c>
      <c r="CQ35">
        <f>'2011_totals_newvars'!E35/'2011_totals_newvars'!$L35</f>
        <v>0.132818782357014</v>
      </c>
      <c r="CR35">
        <f>'2012_totals_newvars'!E35/'2012_totals_newvars'!$L35</f>
        <v>0.14533449256019987</v>
      </c>
      <c r="CS35">
        <f>'2013_totals_newvars'!E35/'2013_totals_newvars'!$L35</f>
        <v>0.11882695571856799</v>
      </c>
      <c r="CT35">
        <f>'1998_totals_newvars'!G35/'1998_totals_newvars'!$L35</f>
        <v>0</v>
      </c>
      <c r="CU35">
        <f>'1999_totals_newvars'!G35/'1999_totals_newvars'!$L35</f>
        <v>0</v>
      </c>
      <c r="CV35">
        <f>'2000_totals_newvars'!G35/'2000_totals_newvars'!$L35</f>
        <v>1.6864890906397194E-2</v>
      </c>
      <c r="CW35">
        <f>'2001_totals_newvars'!G35/'2001_totals_newvars'!$L35</f>
        <v>1.6287095895642804E-2</v>
      </c>
      <c r="CX35">
        <f>'2002_totals_newvars'!G35/'2002_totals_newvars'!$L35</f>
        <v>1.4638201328245511E-2</v>
      </c>
      <c r="CY35">
        <f>'2003_totals_newvars'!G35/'2003_totals_newvars'!$L35</f>
        <v>1.5363324439917931E-2</v>
      </c>
      <c r="CZ35">
        <f>'2004_totals_newvars'!G35/'2004_totals_newvars'!$L35</f>
        <v>1.6241101028878307E-2</v>
      </c>
      <c r="DA35">
        <f>'2005_totals_newvars'!G35/'2005_totals_newvars'!$L35</f>
        <v>1.4168098566442197E-2</v>
      </c>
      <c r="DB35">
        <f>'2006_totals_newvars'!G35/'2006_totals_newvars'!$L35</f>
        <v>1.4790188297801519E-2</v>
      </c>
      <c r="DC35">
        <f>'2007_totals_newvars'!G35/'2007_totals_newvars'!$L35</f>
        <v>1.8307759436967691E-2</v>
      </c>
      <c r="DD35">
        <f>'2008_totals_newvars'!G35/'2008_totals_newvars'!$L35</f>
        <v>1.6303056216026852E-2</v>
      </c>
      <c r="DE35">
        <f>'2009_totals_newvars'!G35/'2009_totals_newvars'!$L35</f>
        <v>2.0914031827422744E-2</v>
      </c>
      <c r="DF35">
        <f>'2010_totals_newvars'!G35/'2010_totals_newvars'!$L35</f>
        <v>1.2357419582704695E-2</v>
      </c>
      <c r="DG35">
        <f>'2011_totals_newvars'!G35/'2011_totals_newvars'!$L35</f>
        <v>1.189907296286696E-2</v>
      </c>
      <c r="DH35">
        <f>'2012_totals_newvars'!G35/'2012_totals_newvars'!$L35</f>
        <v>1.18292699154929E-2</v>
      </c>
      <c r="DI35">
        <f>'2013_totals_newvars'!G35/'2013_totals_newvars'!$L35</f>
        <v>8.549049433564047E-3</v>
      </c>
      <c r="DJ35">
        <f>'1998_totals_newvars'!K35/'1998_totals_newvars'!$L35</f>
        <v>2.5030313293074608E-3</v>
      </c>
      <c r="DK35">
        <f>'1999_totals_newvars'!K35/'1999_totals_newvars'!$L35</f>
        <v>1.4583602688695119E-2</v>
      </c>
      <c r="DL35">
        <f>'2000_totals_newvars'!K35/'2000_totals_newvars'!$L35</f>
        <v>4.3498169625498802E-2</v>
      </c>
      <c r="DM35">
        <f>'2001_totals_newvars'!K35/'2001_totals_newvars'!$L35</f>
        <v>1.1225185492515437E-2</v>
      </c>
      <c r="DN35">
        <f>'2002_totals_newvars'!K35/'2002_totals_newvars'!$L35</f>
        <v>1.1822561528318374E-2</v>
      </c>
      <c r="DO35">
        <f>'2003_totals_newvars'!K35/'2003_totals_newvars'!$L35</f>
        <v>8.4815565812347057E-3</v>
      </c>
      <c r="DP35">
        <f>'2004_totals_newvars'!K35/'2004_totals_newvars'!$L35</f>
        <v>1.2203068186657635E-2</v>
      </c>
      <c r="DQ35">
        <f>'2005_totals_newvars'!K35/'2005_totals_newvars'!$L35</f>
        <v>1.0427109361111853E-2</v>
      </c>
      <c r="DR35">
        <f>'2006_totals_newvars'!K35/'2006_totals_newvars'!$L35</f>
        <v>1.3782322174477155E-2</v>
      </c>
      <c r="DS35">
        <f>'2007_totals_newvars'!K35/'2007_totals_newvars'!$L35</f>
        <v>2.3318011650171815E-2</v>
      </c>
      <c r="DT35">
        <f>'2008_totals_newvars'!K35/'2008_totals_newvars'!$L35</f>
        <v>3.1453348471068746E-2</v>
      </c>
      <c r="DU35">
        <f>'2009_totals_newvars'!K35/'2009_totals_newvars'!$L35</f>
        <v>2.0164424313839024E-2</v>
      </c>
      <c r="DV35">
        <f>'2010_totals_newvars'!K35/'2010_totals_newvars'!$L35</f>
        <v>1.4907587170727595E-2</v>
      </c>
      <c r="DW35">
        <f>'2011_totals_newvars'!K35/'2011_totals_newvars'!$L35</f>
        <v>1.4227081908147402E-2</v>
      </c>
      <c r="DX35">
        <f>'2012_totals_newvars'!K35/'2012_totals_newvars'!$L35</f>
        <v>2.0872290875303661E-2</v>
      </c>
      <c r="DY35">
        <f>'2013_totals_newvars'!K35/'2013_totals_newvars'!$L35</f>
        <v>1.6173602899936336E-2</v>
      </c>
      <c r="DZ35">
        <f>'1998_totals_newvars'!F35/'1998_totals_newvars'!$L35</f>
        <v>0</v>
      </c>
      <c r="EA35">
        <f>'1999_totals_newvars'!F35/'1999_totals_newvars'!$L35</f>
        <v>0</v>
      </c>
      <c r="EB35">
        <f>'2000_totals_newvars'!F35/'2000_totals_newvars'!$L35</f>
        <v>0</v>
      </c>
      <c r="EC35">
        <f>'2001_totals_newvars'!F35/'2001_totals_newvars'!$L35</f>
        <v>0</v>
      </c>
      <c r="ED35">
        <f>'2002_totals_newvars'!F35/'2002_totals_newvars'!$L35</f>
        <v>0</v>
      </c>
      <c r="EE35">
        <f>'2003_totals_newvars'!F35/'2003_totals_newvars'!$L35</f>
        <v>0</v>
      </c>
      <c r="EF35">
        <f>'2004_totals_newvars'!F35/'2004_totals_newvars'!$L35</f>
        <v>0</v>
      </c>
      <c r="EG35">
        <f>'2005_totals_newvars'!F35/'2005_totals_newvars'!$L35</f>
        <v>0</v>
      </c>
      <c r="EH35">
        <f>'2006_totals_newvars'!F35/'2006_totals_newvars'!$L35</f>
        <v>0</v>
      </c>
      <c r="EI35">
        <f>'2007_totals_newvars'!F35/'2007_totals_newvars'!$L35</f>
        <v>0</v>
      </c>
      <c r="EJ35">
        <f>'2008_totals_newvars'!F35/'2008_totals_newvars'!$L35</f>
        <v>0</v>
      </c>
      <c r="EK35">
        <f>'2009_totals_newvars'!F35/'2009_totals_newvars'!$L35</f>
        <v>4.0613794578517937E-2</v>
      </c>
      <c r="EL35">
        <f>'2010_totals_newvars'!F35/'2010_totals_newvars'!$L35</f>
        <v>7.7726674192148584E-2</v>
      </c>
      <c r="EM35">
        <f>'2011_totals_newvars'!F35/'2011_totals_newvars'!$L35</f>
        <v>7.0955555764511735E-2</v>
      </c>
      <c r="EN35">
        <f>'2012_totals_newvars'!F35/'2012_totals_newvars'!$L35</f>
        <v>8.8552545872254362E-2</v>
      </c>
      <c r="EO35">
        <f>'2013_totals_newvars'!F35/'2013_totals_newvars'!$L35</f>
        <v>9.1228114755650958E-2</v>
      </c>
      <c r="EP35">
        <f>'1998_totals_newvars'!D35/'1998_totals_newvars'!$L35</f>
        <v>1.1305962020137568E-2</v>
      </c>
      <c r="EQ35">
        <f>'1999_totals_newvars'!D35/'1999_totals_newvars'!$L35</f>
        <v>4.4924816845402095E-2</v>
      </c>
      <c r="ER35">
        <f>'2000_totals_newvars'!D35/'2000_totals_newvars'!$L35</f>
        <v>0.1443525707613417</v>
      </c>
      <c r="ES35">
        <f>'2001_totals_newvars'!D35/'2001_totals_newvars'!$L35</f>
        <v>0.13165824473537838</v>
      </c>
      <c r="ET35">
        <f>'2002_totals_newvars'!D35/'2002_totals_newvars'!$L35</f>
        <v>0.12789598732958385</v>
      </c>
      <c r="EU35">
        <f>'2003_totals_newvars'!D35/'2003_totals_newvars'!$L35</f>
        <v>0.14020053979332264</v>
      </c>
      <c r="EV35">
        <f>'2004_totals_newvars'!D35/'2004_totals_newvars'!$L35</f>
        <v>0.13210099704444714</v>
      </c>
      <c r="EW35">
        <f>'2005_totals_newvars'!D35/'2005_totals_newvars'!$L35</f>
        <v>0.1275863843285866</v>
      </c>
      <c r="EX35">
        <f>'2006_totals_newvars'!D35/'2006_totals_newvars'!$L35</f>
        <v>0.156559558651408</v>
      </c>
      <c r="EY35">
        <f>'2007_totals_newvars'!D35/'2007_totals_newvars'!$L35</f>
        <v>0.12065377159058464</v>
      </c>
      <c r="EZ35">
        <f>'2008_totals_newvars'!D35/'2008_totals_newvars'!$L35</f>
        <v>0.11499602219854282</v>
      </c>
      <c r="FA35">
        <f>'2009_totals_newvars'!D35/'2009_totals_newvars'!$L35</f>
        <v>8.9329012559690335E-2</v>
      </c>
      <c r="FB35">
        <f>'2010_totals_newvars'!D35/'2010_totals_newvars'!$L35</f>
        <v>0.10087149587604032</v>
      </c>
      <c r="FC35">
        <f>'2011_totals_newvars'!D35/'2011_totals_newvars'!$L35</f>
        <v>0.13703293934462718</v>
      </c>
      <c r="FD35">
        <f>'2012_totals_newvars'!D35/'2012_totals_newvars'!$L35</f>
        <v>8.1959848914833211E-2</v>
      </c>
      <c r="FE35">
        <f>'2013_totals_newvars'!D35/'2013_totals_newvars'!$L35</f>
        <v>7.474051046815762E-2</v>
      </c>
    </row>
    <row r="36" spans="1:161" x14ac:dyDescent="0.2">
      <c r="A36" t="str">
        <f>'1997_totals_newvars'!A36</f>
        <v>NORTH DAKOTA</v>
      </c>
      <c r="B36">
        <f>'1998_totals_newvars'!J36/'1998_totals_newvars'!$L36</f>
        <v>0.24172050205294235</v>
      </c>
      <c r="C36">
        <f>'1999_totals_newvars'!J36/'1999_totals_newvars'!$L36</f>
        <v>0.17446143271114828</v>
      </c>
      <c r="D36">
        <f>'2000_totals_newvars'!J36/'2000_totals_newvars'!$L36</f>
        <v>0.17187853726807523</v>
      </c>
      <c r="E36">
        <f>'2001_totals_newvars'!J36/'2001_totals_newvars'!$L36</f>
        <v>0.1857012314398386</v>
      </c>
      <c r="F36">
        <f>'2002_totals_newvars'!J36/'2002_totals_newvars'!$L36</f>
        <v>0.14348086531039439</v>
      </c>
      <c r="G36">
        <f>'2003_totals_newvars'!J36/'2003_totals_newvars'!$L36</f>
        <v>9.7041917375694745E-2</v>
      </c>
      <c r="H36">
        <f>'2004_totals_newvars'!J36/'2004_totals_newvars'!$L36</f>
        <v>0.10918672507906486</v>
      </c>
      <c r="I36">
        <f>'2005_totals_newvars'!J36/'2005_totals_newvars'!$L36</f>
        <v>0.10192458727305348</v>
      </c>
      <c r="J36">
        <f>'2006_totals_newvars'!J36/'2006_totals_newvars'!$L36</f>
        <v>0.11690331836499451</v>
      </c>
      <c r="K36">
        <f>'2007_totals_newvars'!J36/'2007_totals_newvars'!$L36</f>
        <v>0.11393372508046783</v>
      </c>
      <c r="L36">
        <f>'2008_totals_newvars'!J36/'2008_totals_newvars'!$L36</f>
        <v>0.11802296696718714</v>
      </c>
      <c r="M36">
        <f>'2009_totals_newvars'!J36/'2009_totals_newvars'!$L36</f>
        <v>0.13492954333951906</v>
      </c>
      <c r="N36">
        <f>'2010_totals_newvars'!J36/'2010_totals_newvars'!$L36</f>
        <v>0.11965733387426493</v>
      </c>
      <c r="O36">
        <f>'2011_totals_newvars'!J36/'2011_totals_newvars'!$L36</f>
        <v>0.11885640323841989</v>
      </c>
      <c r="P36">
        <f>'2012_totals_newvars'!J36/'2012_totals_newvars'!$L36</f>
        <v>0.10981442520803888</v>
      </c>
      <c r="Q36">
        <f>'2013_totals_newvars'!J36/'2013_totals_newvars'!$L36</f>
        <v>0.11698285123481504</v>
      </c>
      <c r="R36">
        <f>'1998_totals_newvars'!B36/'1998_totals_newvars'!$L36</f>
        <v>0.62039315445561227</v>
      </c>
      <c r="S36">
        <f>'1999_totals_newvars'!B36/'1999_totals_newvars'!$L36</f>
        <v>0.66698205403723387</v>
      </c>
      <c r="T36">
        <f>'2000_totals_newvars'!B36/'2000_totals_newvars'!$L36</f>
        <v>0.35670749509986943</v>
      </c>
      <c r="U36">
        <f>'2001_totals_newvars'!B36/'2001_totals_newvars'!$L36</f>
        <v>0.35060861211163941</v>
      </c>
      <c r="V36">
        <f>'2002_totals_newvars'!B36/'2002_totals_newvars'!$L36</f>
        <v>0.30408354848491415</v>
      </c>
      <c r="W36">
        <f>'2003_totals_newvars'!B36/'2003_totals_newvars'!$L36</f>
        <v>0.42666212797080116</v>
      </c>
      <c r="X36">
        <f>'2004_totals_newvars'!B36/'2004_totals_newvars'!$L36</f>
        <v>0.36101574335481618</v>
      </c>
      <c r="Y36">
        <f>'2005_totals_newvars'!B36/'2005_totals_newvars'!$L36</f>
        <v>0.33231874532031092</v>
      </c>
      <c r="Z36">
        <f>'2006_totals_newvars'!B36/'2006_totals_newvars'!$L36</f>
        <v>0.33071647259986392</v>
      </c>
      <c r="AA36">
        <f>'2007_totals_newvars'!B36/'2007_totals_newvars'!$L36</f>
        <v>0.22956230213970236</v>
      </c>
      <c r="AB36">
        <f>'2008_totals_newvars'!B36/'2008_totals_newvars'!$L36</f>
        <v>0.20447980017361642</v>
      </c>
      <c r="AC36">
        <f>'2009_totals_newvars'!B36/'2009_totals_newvars'!$L36</f>
        <v>0.23516214117763667</v>
      </c>
      <c r="AD36">
        <f>'2010_totals_newvars'!B36/'2010_totals_newvars'!$L36</f>
        <v>0.20296525721811709</v>
      </c>
      <c r="AE36">
        <f>'2011_totals_newvars'!B36/'2011_totals_newvars'!$L36</f>
        <v>0.19599144466997964</v>
      </c>
      <c r="AF36">
        <f>'2012_totals_newvars'!B36/'2012_totals_newvars'!$L36</f>
        <v>0.15733681833311139</v>
      </c>
      <c r="AG36">
        <f>'2013_totals_newvars'!B36/'2013_totals_newvars'!$L36</f>
        <v>0.15011231272773518</v>
      </c>
      <c r="AH36">
        <f>'1998_totals_newvars'!C36/'1998_totals_newvars'!$L36</f>
        <v>2.7005086441290637E-2</v>
      </c>
      <c r="AI36">
        <f>'1999_totals_newvars'!C36/'1999_totals_newvars'!$L36</f>
        <v>3.0905733859086997E-2</v>
      </c>
      <c r="AJ36">
        <f>'2000_totals_newvars'!C36/'2000_totals_newvars'!$L36</f>
        <v>7.5366631938978301E-2</v>
      </c>
      <c r="AK36">
        <f>'2001_totals_newvars'!C36/'2001_totals_newvars'!$L36</f>
        <v>9.7690762476959084E-2</v>
      </c>
      <c r="AL36">
        <f>'2002_totals_newvars'!C36/'2002_totals_newvars'!$L36</f>
        <v>0.1003571910847843</v>
      </c>
      <c r="AM36">
        <f>'2003_totals_newvars'!C36/'2003_totals_newvars'!$L36</f>
        <v>8.9109339149277003E-2</v>
      </c>
      <c r="AN36">
        <f>'2004_totals_newvars'!C36/'2004_totals_newvars'!$L36</f>
        <v>5.0649350837714144E-2</v>
      </c>
      <c r="AO36">
        <f>'2005_totals_newvars'!C36/'2005_totals_newvars'!$L36</f>
        <v>7.2469640707513383E-2</v>
      </c>
      <c r="AP36">
        <f>'2006_totals_newvars'!C36/'2006_totals_newvars'!$L36</f>
        <v>2.2162414382153956E-2</v>
      </c>
      <c r="AQ36">
        <f>'2007_totals_newvars'!C36/'2007_totals_newvars'!$L36</f>
        <v>5.3731721963677523E-2</v>
      </c>
      <c r="AR36">
        <f>'2008_totals_newvars'!C36/'2008_totals_newvars'!$L36</f>
        <v>3.3690044802450275E-2</v>
      </c>
      <c r="AS36">
        <f>'2009_totals_newvars'!C36/'2009_totals_newvars'!$L36</f>
        <v>2.8001938315317648E-2</v>
      </c>
      <c r="AT36">
        <f>'2010_totals_newvars'!C36/'2010_totals_newvars'!$L36</f>
        <v>4.4723028540143303E-2</v>
      </c>
      <c r="AU36">
        <f>'2011_totals_newvars'!C36/'2011_totals_newvars'!$L36</f>
        <v>2.9115788245991588E-2</v>
      </c>
      <c r="AV36">
        <f>'2012_totals_newvars'!C36/'2012_totals_newvars'!$L36</f>
        <v>2.7290806008951788E-2</v>
      </c>
      <c r="AW36">
        <f>'2013_totals_newvars'!C36/'2013_totals_newvars'!$L36</f>
        <v>2.9923794435324939E-2</v>
      </c>
      <c r="AX36">
        <f>'1998_totals_newvars'!I36/'1998_totals_newvars'!$L36</f>
        <v>7.1352830384658297E-2</v>
      </c>
      <c r="AY36">
        <f>'1999_totals_newvars'!I36/'1999_totals_newvars'!$L36</f>
        <v>7.8974695268703238E-2</v>
      </c>
      <c r="AZ36">
        <f>'2000_totals_newvars'!I36/'2000_totals_newvars'!$L36</f>
        <v>2.1772618120486299E-2</v>
      </c>
      <c r="BA36">
        <f>'2001_totals_newvars'!I36/'2001_totals_newvars'!$L36</f>
        <v>9.8664478074494359E-3</v>
      </c>
      <c r="BB36">
        <f>'2002_totals_newvars'!I36/'2002_totals_newvars'!$L36</f>
        <v>1.2643305511212587E-2</v>
      </c>
      <c r="BC36">
        <f>'2003_totals_newvars'!I36/'2003_totals_newvars'!$L36</f>
        <v>1.7435806703088842E-2</v>
      </c>
      <c r="BD36">
        <f>'2004_totals_newvars'!I36/'2004_totals_newvars'!$L36</f>
        <v>1.9965407986331441E-2</v>
      </c>
      <c r="BE36">
        <f>'2005_totals_newvars'!I36/'2005_totals_newvars'!$L36</f>
        <v>1.889525470977944E-2</v>
      </c>
      <c r="BF36">
        <f>'2006_totals_newvars'!I36/'2006_totals_newvars'!$L36</f>
        <v>1.3183363945951704E-2</v>
      </c>
      <c r="BG36">
        <f>'2007_totals_newvars'!I36/'2007_totals_newvars'!$L36</f>
        <v>1.1136343372387709E-2</v>
      </c>
      <c r="BH36">
        <f>'2008_totals_newvars'!I36/'2008_totals_newvars'!$L36</f>
        <v>6.5676297841494842E-3</v>
      </c>
      <c r="BI36">
        <f>'2009_totals_newvars'!I36/'2009_totals_newvars'!$L36</f>
        <v>6.5977885584330483E-3</v>
      </c>
      <c r="BJ36">
        <f>'2010_totals_newvars'!I36/'2010_totals_newvars'!$L36</f>
        <v>6.100687903389964E-3</v>
      </c>
      <c r="BK36">
        <f>'2011_totals_newvars'!I36/'2011_totals_newvars'!$L36</f>
        <v>4.1737450787972166E-3</v>
      </c>
      <c r="BL36">
        <f>'2012_totals_newvars'!I36/'2012_totals_newvars'!$L36</f>
        <v>3.1308006182969666E-3</v>
      </c>
      <c r="BM36">
        <f>'2013_totals_newvars'!I36/'2013_totals_newvars'!$L36</f>
        <v>4.011520496803811E-3</v>
      </c>
      <c r="BN36">
        <f>'1998_totals_newvars'!H36/'1998_totals_newvars'!$L36</f>
        <v>0</v>
      </c>
      <c r="BO36">
        <f>'1999_totals_newvars'!H36/'1999_totals_newvars'!$L36</f>
        <v>0</v>
      </c>
      <c r="BP36">
        <f>'2000_totals_newvars'!H36/'2000_totals_newvars'!$L36</f>
        <v>0</v>
      </c>
      <c r="BQ36">
        <f>'2001_totals_newvars'!H36/'2001_totals_newvars'!$L36</f>
        <v>0.10514447443356718</v>
      </c>
      <c r="BR36">
        <f>'2002_totals_newvars'!H36/'2002_totals_newvars'!$L36</f>
        <v>7.0431743094499705E-2</v>
      </c>
      <c r="BS36">
        <f>'2003_totals_newvars'!H36/'2003_totals_newvars'!$L36</f>
        <v>2.8622437094543728E-2</v>
      </c>
      <c r="BT36">
        <f>'2004_totals_newvars'!H36/'2004_totals_newvars'!$L36</f>
        <v>7.0979737202224044E-2</v>
      </c>
      <c r="BU36">
        <f>'2005_totals_newvars'!H36/'2005_totals_newvars'!$L36</f>
        <v>6.4796660280098367E-2</v>
      </c>
      <c r="BV36">
        <f>'2006_totals_newvars'!H36/'2006_totals_newvars'!$L36</f>
        <v>7.2013515286749111E-2</v>
      </c>
      <c r="BW36">
        <f>'2007_totals_newvars'!H36/'2007_totals_newvars'!$L36</f>
        <v>7.13763786519062E-2</v>
      </c>
      <c r="BX36">
        <f>'2008_totals_newvars'!H36/'2008_totals_newvars'!$L36</f>
        <v>9.2226673176545801E-2</v>
      </c>
      <c r="BY36">
        <f>'2009_totals_newvars'!H36/'2009_totals_newvars'!$L36</f>
        <v>8.7273363032141893E-2</v>
      </c>
      <c r="BZ36">
        <f>'2010_totals_newvars'!H36/'2010_totals_newvars'!$L36</f>
        <v>8.4485709314496504E-2</v>
      </c>
      <c r="CA36">
        <f>'2011_totals_newvars'!H36/'2011_totals_newvars'!$L36</f>
        <v>8.4474279230107321E-2</v>
      </c>
      <c r="CB36">
        <f>'2012_totals_newvars'!H36/'2012_totals_newvars'!$L36</f>
        <v>9.6547516983187309E-2</v>
      </c>
      <c r="CC36">
        <f>'2013_totals_newvars'!H36/'2013_totals_newvars'!$L36</f>
        <v>7.239863237214321E-2</v>
      </c>
      <c r="CD36">
        <f>'1998_totals_newvars'!E36/'1998_totals_newvars'!$L36</f>
        <v>0</v>
      </c>
      <c r="CE36">
        <f>'1999_totals_newvars'!E36/'1999_totals_newvars'!$L36</f>
        <v>0</v>
      </c>
      <c r="CF36">
        <f>'2000_totals_newvars'!E36/'2000_totals_newvars'!$L36</f>
        <v>0.29535292081235615</v>
      </c>
      <c r="CG36">
        <f>'2001_totals_newvars'!E36/'2001_totals_newvars'!$L36</f>
        <v>0.16495737855837661</v>
      </c>
      <c r="CH36">
        <f>'2002_totals_newvars'!E36/'2002_totals_newvars'!$L36</f>
        <v>0.23409974172692313</v>
      </c>
      <c r="CI36">
        <f>'2003_totals_newvars'!E36/'2003_totals_newvars'!$L36</f>
        <v>0.24170094307725298</v>
      </c>
      <c r="CJ36">
        <f>'2004_totals_newvars'!E36/'2004_totals_newvars'!$L36</f>
        <v>0.26039826503284064</v>
      </c>
      <c r="CK36">
        <f>'2005_totals_newvars'!E36/'2005_totals_newvars'!$L36</f>
        <v>0.28738073650122109</v>
      </c>
      <c r="CL36">
        <f>'2006_totals_newvars'!E36/'2006_totals_newvars'!$L36</f>
        <v>0.31422005417227089</v>
      </c>
      <c r="CM36">
        <f>'2007_totals_newvars'!E36/'2007_totals_newvars'!$L36</f>
        <v>0.322063993997243</v>
      </c>
      <c r="CN36">
        <f>'2008_totals_newvars'!E36/'2008_totals_newvars'!$L36</f>
        <v>0.34893530969747688</v>
      </c>
      <c r="CO36">
        <f>'2009_totals_newvars'!E36/'2009_totals_newvars'!$L36</f>
        <v>0.34463499650332324</v>
      </c>
      <c r="CP36">
        <f>'2010_totals_newvars'!E36/'2010_totals_newvars'!$L36</f>
        <v>0.36397770518778461</v>
      </c>
      <c r="CQ36">
        <f>'2011_totals_newvars'!E36/'2011_totals_newvars'!$L36</f>
        <v>0.39554645551587098</v>
      </c>
      <c r="CR36">
        <f>'2012_totals_newvars'!E36/'2012_totals_newvars'!$L36</f>
        <v>0.44769854284129718</v>
      </c>
      <c r="CS36">
        <f>'2013_totals_newvars'!E36/'2013_totals_newvars'!$L36</f>
        <v>0.46842733969225275</v>
      </c>
      <c r="CT36">
        <f>'1998_totals_newvars'!G36/'1998_totals_newvars'!$L36</f>
        <v>0</v>
      </c>
      <c r="CU36">
        <f>'1999_totals_newvars'!G36/'1999_totals_newvars'!$L36</f>
        <v>0</v>
      </c>
      <c r="CV36">
        <f>'2000_totals_newvars'!G36/'2000_totals_newvars'!$L36</f>
        <v>0</v>
      </c>
      <c r="CW36">
        <f>'2001_totals_newvars'!G36/'2001_totals_newvars'!$L36</f>
        <v>0</v>
      </c>
      <c r="CX36">
        <f>'2002_totals_newvars'!G36/'2002_totals_newvars'!$L36</f>
        <v>0</v>
      </c>
      <c r="CY36">
        <f>'2003_totals_newvars'!G36/'2003_totals_newvars'!$L36</f>
        <v>0</v>
      </c>
      <c r="CZ36">
        <f>'2004_totals_newvars'!G36/'2004_totals_newvars'!$L36</f>
        <v>0</v>
      </c>
      <c r="DA36">
        <f>'2005_totals_newvars'!G36/'2005_totals_newvars'!$L36</f>
        <v>0</v>
      </c>
      <c r="DB36">
        <f>'2006_totals_newvars'!G36/'2006_totals_newvars'!$L36</f>
        <v>5.2038931413938855E-3</v>
      </c>
      <c r="DC36">
        <f>'2007_totals_newvars'!G36/'2007_totals_newvars'!$L36</f>
        <v>6.6679532489289844E-2</v>
      </c>
      <c r="DD36">
        <f>'2008_totals_newvars'!G36/'2008_totals_newvars'!$L36</f>
        <v>7.1238262246026751E-2</v>
      </c>
      <c r="DE36">
        <f>'2009_totals_newvars'!G36/'2009_totals_newvars'!$L36</f>
        <v>2.234607738944169E-2</v>
      </c>
      <c r="DF36">
        <f>'2010_totals_newvars'!G36/'2010_totals_newvars'!$L36</f>
        <v>1.2128082113651618E-3</v>
      </c>
      <c r="DG36">
        <f>'2011_totals_newvars'!G36/'2011_totals_newvars'!$L36</f>
        <v>1.1465259867533865E-3</v>
      </c>
      <c r="DH36">
        <f>'2012_totals_newvars'!G36/'2012_totals_newvars'!$L36</f>
        <v>8.0096539000348486E-4</v>
      </c>
      <c r="DI36">
        <f>'2013_totals_newvars'!G36/'2013_totals_newvars'!$L36</f>
        <v>1.2365204312117745E-3</v>
      </c>
      <c r="DJ36">
        <f>'1998_totals_newvars'!K36/'1998_totals_newvars'!$L36</f>
        <v>0</v>
      </c>
      <c r="DK36">
        <f>'1999_totals_newvars'!K36/'1999_totals_newvars'!$L36</f>
        <v>0</v>
      </c>
      <c r="DL36">
        <f>'2000_totals_newvars'!K36/'2000_totals_newvars'!$L36</f>
        <v>0</v>
      </c>
      <c r="DM36">
        <f>'2001_totals_newvars'!K36/'2001_totals_newvars'!$L36</f>
        <v>0</v>
      </c>
      <c r="DN36">
        <f>'2002_totals_newvars'!K36/'2002_totals_newvars'!$L36</f>
        <v>0</v>
      </c>
      <c r="DO36">
        <f>'2003_totals_newvars'!K36/'2003_totals_newvars'!$L36</f>
        <v>0</v>
      </c>
      <c r="DP36">
        <f>'2004_totals_newvars'!K36/'2004_totals_newvars'!$L36</f>
        <v>0</v>
      </c>
      <c r="DQ36">
        <f>'2005_totals_newvars'!K36/'2005_totals_newvars'!$L36</f>
        <v>0</v>
      </c>
      <c r="DR36">
        <f>'2006_totals_newvars'!K36/'2006_totals_newvars'!$L36</f>
        <v>0</v>
      </c>
      <c r="DS36">
        <f>'2007_totals_newvars'!K36/'2007_totals_newvars'!$L36</f>
        <v>0</v>
      </c>
      <c r="DT36">
        <f>'2008_totals_newvars'!K36/'2008_totals_newvars'!$L36</f>
        <v>0</v>
      </c>
      <c r="DU36">
        <f>'2009_totals_newvars'!K36/'2009_totals_newvars'!$L36</f>
        <v>0</v>
      </c>
      <c r="DV36">
        <f>'2010_totals_newvars'!K36/'2010_totals_newvars'!$L36</f>
        <v>0</v>
      </c>
      <c r="DW36">
        <f>'2011_totals_newvars'!K36/'2011_totals_newvars'!$L36</f>
        <v>0</v>
      </c>
      <c r="DX36">
        <f>'2012_totals_newvars'!K36/'2012_totals_newvars'!$L36</f>
        <v>0</v>
      </c>
      <c r="DY36">
        <f>'2013_totals_newvars'!K36/'2013_totals_newvars'!$L36</f>
        <v>0</v>
      </c>
      <c r="DZ36">
        <f>'1998_totals_newvars'!F36/'1998_totals_newvars'!$L36</f>
        <v>0</v>
      </c>
      <c r="EA36">
        <f>'1999_totals_newvars'!F36/'1999_totals_newvars'!$L36</f>
        <v>0</v>
      </c>
      <c r="EB36">
        <f>'2000_totals_newvars'!F36/'2000_totals_newvars'!$L36</f>
        <v>0</v>
      </c>
      <c r="EC36">
        <f>'2001_totals_newvars'!F36/'2001_totals_newvars'!$L36</f>
        <v>0</v>
      </c>
      <c r="ED36">
        <f>'2002_totals_newvars'!F36/'2002_totals_newvars'!$L36</f>
        <v>0</v>
      </c>
      <c r="EE36">
        <f>'2003_totals_newvars'!F36/'2003_totals_newvars'!$L36</f>
        <v>0</v>
      </c>
      <c r="EF36">
        <f>'2004_totals_newvars'!F36/'2004_totals_newvars'!$L36</f>
        <v>0</v>
      </c>
      <c r="EG36">
        <f>'2005_totals_newvars'!F36/'2005_totals_newvars'!$L36</f>
        <v>0</v>
      </c>
      <c r="EH36">
        <f>'2006_totals_newvars'!F36/'2006_totals_newvars'!$L36</f>
        <v>0</v>
      </c>
      <c r="EI36">
        <f>'2007_totals_newvars'!F36/'2007_totals_newvars'!$L36</f>
        <v>0</v>
      </c>
      <c r="EJ36">
        <f>'2008_totals_newvars'!F36/'2008_totals_newvars'!$L36</f>
        <v>0</v>
      </c>
      <c r="EK36">
        <f>'2009_totals_newvars'!F36/'2009_totals_newvars'!$L36</f>
        <v>0</v>
      </c>
      <c r="EL36">
        <f>'2010_totals_newvars'!F36/'2010_totals_newvars'!$L36</f>
        <v>0</v>
      </c>
      <c r="EM36">
        <f>'2011_totals_newvars'!F36/'2011_totals_newvars'!$L36</f>
        <v>0</v>
      </c>
      <c r="EN36">
        <f>'2012_totals_newvars'!F36/'2012_totals_newvars'!$L36</f>
        <v>0</v>
      </c>
      <c r="EO36">
        <f>'2013_totals_newvars'!F36/'2013_totals_newvars'!$L36</f>
        <v>0</v>
      </c>
      <c r="EP36">
        <f>'1998_totals_newvars'!D36/'1998_totals_newvars'!$L36</f>
        <v>3.952842666549642E-2</v>
      </c>
      <c r="EQ36">
        <f>'1999_totals_newvars'!D36/'1999_totals_newvars'!$L36</f>
        <v>4.867608412382763E-2</v>
      </c>
      <c r="ER36">
        <f>'2000_totals_newvars'!D36/'2000_totals_newvars'!$L36</f>
        <v>7.8921796760234572E-2</v>
      </c>
      <c r="ES36">
        <f>'2001_totals_newvars'!D36/'2001_totals_newvars'!$L36</f>
        <v>8.6031093172169698E-2</v>
      </c>
      <c r="ET36">
        <f>'2002_totals_newvars'!D36/'2002_totals_newvars'!$L36</f>
        <v>0.13490360478727173</v>
      </c>
      <c r="EU36">
        <f>'2003_totals_newvars'!D36/'2003_totals_newvars'!$L36</f>
        <v>9.9427428629341522E-2</v>
      </c>
      <c r="EV36">
        <f>'2004_totals_newvars'!D36/'2004_totals_newvars'!$L36</f>
        <v>0.1278047705070087</v>
      </c>
      <c r="EW36">
        <f>'2005_totals_newvars'!D36/'2005_totals_newvars'!$L36</f>
        <v>0.12221437520802335</v>
      </c>
      <c r="EX36">
        <f>'2006_totals_newvars'!D36/'2006_totals_newvars'!$L36</f>
        <v>0.12559696810662199</v>
      </c>
      <c r="EY36">
        <f>'2007_totals_newvars'!D36/'2007_totals_newvars'!$L36</f>
        <v>0.13151600230532556</v>
      </c>
      <c r="EZ36">
        <f>'2008_totals_newvars'!D36/'2008_totals_newvars'!$L36</f>
        <v>0.12483931315254725</v>
      </c>
      <c r="FA36">
        <f>'2009_totals_newvars'!D36/'2009_totals_newvars'!$L36</f>
        <v>0.14105415168418675</v>
      </c>
      <c r="FB36">
        <f>'2010_totals_newvars'!D36/'2010_totals_newvars'!$L36</f>
        <v>0.17687746975043844</v>
      </c>
      <c r="FC36">
        <f>'2011_totals_newvars'!D36/'2011_totals_newvars'!$L36</f>
        <v>0.17069535803407995</v>
      </c>
      <c r="FD36">
        <f>'2012_totals_newvars'!D36/'2012_totals_newvars'!$L36</f>
        <v>0.15738012461711298</v>
      </c>
      <c r="FE36">
        <f>'2013_totals_newvars'!D36/'2013_totals_newvars'!$L36</f>
        <v>0.15690702860971326</v>
      </c>
    </row>
    <row r="37" spans="1:161" x14ac:dyDescent="0.2">
      <c r="A37" t="str">
        <f>'1997_totals_newvars'!A37</f>
        <v>OHIO</v>
      </c>
      <c r="B37">
        <f>'1998_totals_newvars'!J37/'1998_totals_newvars'!$L37</f>
        <v>7.7441431425393864E-2</v>
      </c>
      <c r="C37">
        <f>'1999_totals_newvars'!J37/'1999_totals_newvars'!$L37</f>
        <v>0.11912883836597382</v>
      </c>
      <c r="D37">
        <f>'2000_totals_newvars'!J37/'2000_totals_newvars'!$L37</f>
        <v>0.13917543631408763</v>
      </c>
      <c r="E37">
        <f>'2001_totals_newvars'!J37/'2001_totals_newvars'!$L37</f>
        <v>0.12392064011007384</v>
      </c>
      <c r="F37">
        <f>'2002_totals_newvars'!J37/'2002_totals_newvars'!$L37</f>
        <v>9.2391032381119301E-2</v>
      </c>
      <c r="G37">
        <f>'2003_totals_newvars'!J37/'2003_totals_newvars'!$L37</f>
        <v>8.2206950576287838E-2</v>
      </c>
      <c r="H37">
        <f>'2004_totals_newvars'!J37/'2004_totals_newvars'!$L37</f>
        <v>8.8903067215533288E-2</v>
      </c>
      <c r="I37">
        <f>'2005_totals_newvars'!J37/'2005_totals_newvars'!$L37</f>
        <v>0.12430835431370393</v>
      </c>
      <c r="J37">
        <f>'2006_totals_newvars'!J37/'2006_totals_newvars'!$L37</f>
        <v>8.9239029118721391E-2</v>
      </c>
      <c r="K37">
        <f>'2007_totals_newvars'!J37/'2007_totals_newvars'!$L37</f>
        <v>9.8315202482294792E-2</v>
      </c>
      <c r="L37">
        <f>'2008_totals_newvars'!J37/'2008_totals_newvars'!$L37</f>
        <v>0.11034373486946415</v>
      </c>
      <c r="M37">
        <f>'2009_totals_newvars'!J37/'2009_totals_newvars'!$L37</f>
        <v>0.11515359285012408</v>
      </c>
      <c r="N37">
        <f>'2010_totals_newvars'!J37/'2010_totals_newvars'!$L37</f>
        <v>0.10181887060956757</v>
      </c>
      <c r="O37">
        <f>'2011_totals_newvars'!J37/'2011_totals_newvars'!$L37</f>
        <v>0.12546981047210407</v>
      </c>
      <c r="P37">
        <f>'2012_totals_newvars'!J37/'2012_totals_newvars'!$L37</f>
        <v>0.10240028577539358</v>
      </c>
      <c r="Q37">
        <f>'2013_totals_newvars'!J37/'2013_totals_newvars'!$L37</f>
        <v>0.14561548369642588</v>
      </c>
      <c r="R37">
        <f>'1998_totals_newvars'!B37/'1998_totals_newvars'!$L37</f>
        <v>0.61662214671402715</v>
      </c>
      <c r="S37">
        <f>'1999_totals_newvars'!B37/'1999_totals_newvars'!$L37</f>
        <v>0.43455395069236119</v>
      </c>
      <c r="T37">
        <f>'2000_totals_newvars'!B37/'2000_totals_newvars'!$L37</f>
        <v>0.32140878947484386</v>
      </c>
      <c r="U37">
        <f>'2001_totals_newvars'!B37/'2001_totals_newvars'!$L37</f>
        <v>0.24574888938349876</v>
      </c>
      <c r="V37">
        <f>'2002_totals_newvars'!B37/'2002_totals_newvars'!$L37</f>
        <v>0.30011656571309764</v>
      </c>
      <c r="W37">
        <f>'2003_totals_newvars'!B37/'2003_totals_newvars'!$L37</f>
        <v>0.28106503448301162</v>
      </c>
      <c r="X37">
        <f>'2004_totals_newvars'!B37/'2004_totals_newvars'!$L37</f>
        <v>0.35231658044901348</v>
      </c>
      <c r="Y37">
        <f>'2005_totals_newvars'!B37/'2005_totals_newvars'!$L37</f>
        <v>0.2972389587372275</v>
      </c>
      <c r="Z37">
        <f>'2006_totals_newvars'!B37/'2006_totals_newvars'!$L37</f>
        <v>0.27713164687999609</v>
      </c>
      <c r="AA37">
        <f>'2007_totals_newvars'!B37/'2007_totals_newvars'!$L37</f>
        <v>0.22424366515969893</v>
      </c>
      <c r="AB37">
        <f>'2008_totals_newvars'!B37/'2008_totals_newvars'!$L37</f>
        <v>0.19713657937669227</v>
      </c>
      <c r="AC37">
        <f>'2009_totals_newvars'!B37/'2009_totals_newvars'!$L37</f>
        <v>0.31489529038366437</v>
      </c>
      <c r="AD37">
        <f>'2010_totals_newvars'!B37/'2010_totals_newvars'!$L37</f>
        <v>0.3560312430671651</v>
      </c>
      <c r="AE37">
        <f>'2011_totals_newvars'!B37/'2011_totals_newvars'!$L37</f>
        <v>0.3576023239088793</v>
      </c>
      <c r="AF37">
        <f>'2012_totals_newvars'!B37/'2012_totals_newvars'!$L37</f>
        <v>0.33386407758407766</v>
      </c>
      <c r="AG37">
        <f>'2013_totals_newvars'!B37/'2013_totals_newvars'!$L37</f>
        <v>0.30117818302190352</v>
      </c>
      <c r="AH37">
        <f>'1998_totals_newvars'!C37/'1998_totals_newvars'!$L37</f>
        <v>6.1261454637552192E-2</v>
      </c>
      <c r="AI37">
        <f>'1999_totals_newvars'!C37/'1999_totals_newvars'!$L37</f>
        <v>8.2571941826344572E-2</v>
      </c>
      <c r="AJ37">
        <f>'2000_totals_newvars'!C37/'2000_totals_newvars'!$L37</f>
        <v>0.17620592478213717</v>
      </c>
      <c r="AK37">
        <f>'2001_totals_newvars'!C37/'2001_totals_newvars'!$L37</f>
        <v>0.19585232739722025</v>
      </c>
      <c r="AL37">
        <f>'2002_totals_newvars'!C37/'2002_totals_newvars'!$L37</f>
        <v>0.2342618337379628</v>
      </c>
      <c r="AM37">
        <f>'2003_totals_newvars'!C37/'2003_totals_newvars'!$L37</f>
        <v>0.25904702639219823</v>
      </c>
      <c r="AN37">
        <f>'2004_totals_newvars'!C37/'2004_totals_newvars'!$L37</f>
        <v>0.18890082724006832</v>
      </c>
      <c r="AO37">
        <f>'2005_totals_newvars'!C37/'2005_totals_newvars'!$L37</f>
        <v>0.20740281355098963</v>
      </c>
      <c r="AP37">
        <f>'2006_totals_newvars'!C37/'2006_totals_newvars'!$L37</f>
        <v>0.25289458155165634</v>
      </c>
      <c r="AQ37">
        <f>'2007_totals_newvars'!C37/'2007_totals_newvars'!$L37</f>
        <v>0.25912192211677432</v>
      </c>
      <c r="AR37">
        <f>'2008_totals_newvars'!C37/'2008_totals_newvars'!$L37</f>
        <v>0.24296670172016427</v>
      </c>
      <c r="AS37">
        <f>'2009_totals_newvars'!C37/'2009_totals_newvars'!$L37</f>
        <v>0.23848925631249487</v>
      </c>
      <c r="AT37">
        <f>'2010_totals_newvars'!C37/'2010_totals_newvars'!$L37</f>
        <v>0.30951445132849015</v>
      </c>
      <c r="AU37">
        <f>'2011_totals_newvars'!C37/'2011_totals_newvars'!$L37</f>
        <v>0.32093924153279518</v>
      </c>
      <c r="AV37">
        <f>'2012_totals_newvars'!C37/'2012_totals_newvars'!$L37</f>
        <v>0.40492086762600465</v>
      </c>
      <c r="AW37">
        <f>'2013_totals_newvars'!C37/'2013_totals_newvars'!$L37</f>
        <v>0.38109057007218794</v>
      </c>
      <c r="AX37">
        <f>'1998_totals_newvars'!I37/'1998_totals_newvars'!$L37</f>
        <v>0.13837622753127934</v>
      </c>
      <c r="AY37">
        <f>'1999_totals_newvars'!I37/'1999_totals_newvars'!$L37</f>
        <v>0.20586821935658214</v>
      </c>
      <c r="AZ37">
        <f>'2000_totals_newvars'!I37/'2000_totals_newvars'!$L37</f>
        <v>0.17245318808338533</v>
      </c>
      <c r="BA37">
        <f>'2001_totals_newvars'!I37/'2001_totals_newvars'!$L37</f>
        <v>0.18569450639466328</v>
      </c>
      <c r="BB37">
        <f>'2002_totals_newvars'!I37/'2002_totals_newvars'!$L37</f>
        <v>0.13242564908107865</v>
      </c>
      <c r="BC37">
        <f>'2003_totals_newvars'!I37/'2003_totals_newvars'!$L37</f>
        <v>0.15162474522979014</v>
      </c>
      <c r="BD37">
        <f>'2004_totals_newvars'!I37/'2004_totals_newvars'!$L37</f>
        <v>0.14657537161114906</v>
      </c>
      <c r="BE37">
        <f>'2005_totals_newvars'!I37/'2005_totals_newvars'!$L37</f>
        <v>0.14990392133071795</v>
      </c>
      <c r="BF37">
        <f>'2006_totals_newvars'!I37/'2006_totals_newvars'!$L37</f>
        <v>0.14352787761367877</v>
      </c>
      <c r="BG37">
        <f>'2007_totals_newvars'!I37/'2007_totals_newvars'!$L37</f>
        <v>0.17840313637783528</v>
      </c>
      <c r="BH37">
        <f>'2008_totals_newvars'!I37/'2008_totals_newvars'!$L37</f>
        <v>0.17002386556687665</v>
      </c>
      <c r="BI37">
        <f>'2009_totals_newvars'!I37/'2009_totals_newvars'!$L37</f>
        <v>0.11688016160009729</v>
      </c>
      <c r="BJ37">
        <f>'2010_totals_newvars'!I37/'2010_totals_newvars'!$L37</f>
        <v>3.8680575404834813E-2</v>
      </c>
      <c r="BK37">
        <f>'2011_totals_newvars'!I37/'2011_totals_newvars'!$L37</f>
        <v>5.1495395450547751E-2</v>
      </c>
      <c r="BL37">
        <f>'2012_totals_newvars'!I37/'2012_totals_newvars'!$L37</f>
        <v>-7.4946019464134485E-3</v>
      </c>
      <c r="BM37">
        <f>'2013_totals_newvars'!I37/'2013_totals_newvars'!$L37</f>
        <v>2.3783710549486942E-2</v>
      </c>
      <c r="BN37">
        <f>'1998_totals_newvars'!H37/'1998_totals_newvars'!$L37</f>
        <v>0</v>
      </c>
      <c r="BO37">
        <f>'1999_totals_newvars'!H37/'1999_totals_newvars'!$L37</f>
        <v>0</v>
      </c>
      <c r="BP37">
        <f>'2000_totals_newvars'!H37/'2000_totals_newvars'!$L37</f>
        <v>7.0446093726367917E-4</v>
      </c>
      <c r="BQ37">
        <f>'2001_totals_newvars'!H37/'2001_totals_newvars'!$L37</f>
        <v>1.561308189357444E-3</v>
      </c>
      <c r="BR37">
        <f>'2002_totals_newvars'!H37/'2002_totals_newvars'!$L37</f>
        <v>3.9777579296348078E-2</v>
      </c>
      <c r="BS37">
        <f>'2003_totals_newvars'!H37/'2003_totals_newvars'!$L37</f>
        <v>3.7080026891272828E-2</v>
      </c>
      <c r="BT37">
        <f>'2004_totals_newvars'!H37/'2004_totals_newvars'!$L37</f>
        <v>9.1542379270451273E-3</v>
      </c>
      <c r="BU37">
        <f>'2005_totals_newvars'!H37/'2005_totals_newvars'!$L37</f>
        <v>9.5668892724059904E-3</v>
      </c>
      <c r="BV37">
        <f>'2006_totals_newvars'!H37/'2006_totals_newvars'!$L37</f>
        <v>5.6584189829132318E-2</v>
      </c>
      <c r="BW37">
        <f>'2007_totals_newvars'!H37/'2007_totals_newvars'!$L37</f>
        <v>7.7181182096462381E-2</v>
      </c>
      <c r="BX37">
        <f>'2008_totals_newvars'!H37/'2008_totals_newvars'!$L37</f>
        <v>0.1445743220878872</v>
      </c>
      <c r="BY37">
        <f>'2009_totals_newvars'!H37/'2009_totals_newvars'!$L37</f>
        <v>9.5450897563778087E-2</v>
      </c>
      <c r="BZ37">
        <f>'2010_totals_newvars'!H37/'2010_totals_newvars'!$L37</f>
        <v>2.3518921482498695E-2</v>
      </c>
      <c r="CA37">
        <f>'2011_totals_newvars'!H37/'2011_totals_newvars'!$L37</f>
        <v>2.4440706415430009E-2</v>
      </c>
      <c r="CB37">
        <f>'2012_totals_newvars'!H37/'2012_totals_newvars'!$L37</f>
        <v>3.060481930082504E-2</v>
      </c>
      <c r="CC37">
        <f>'2013_totals_newvars'!H37/'2013_totals_newvars'!$L37</f>
        <v>2.5582272841801371E-2</v>
      </c>
      <c r="CD37">
        <f>'1998_totals_newvars'!E37/'1998_totals_newvars'!$L37</f>
        <v>0</v>
      </c>
      <c r="CE37">
        <f>'1999_totals_newvars'!E37/'1999_totals_newvars'!$L37</f>
        <v>0</v>
      </c>
      <c r="CF37">
        <f>'2000_totals_newvars'!E37/'2000_totals_newvars'!$L37</f>
        <v>0</v>
      </c>
      <c r="CG37">
        <f>'2001_totals_newvars'!E37/'2001_totals_newvars'!$L37</f>
        <v>0</v>
      </c>
      <c r="CH37">
        <f>'2002_totals_newvars'!E37/'2002_totals_newvars'!$L37</f>
        <v>0</v>
      </c>
      <c r="CI37">
        <f>'2003_totals_newvars'!E37/'2003_totals_newvars'!$L37</f>
        <v>0</v>
      </c>
      <c r="CJ37">
        <f>'2004_totals_newvars'!E37/'2004_totals_newvars'!$L37</f>
        <v>0</v>
      </c>
      <c r="CK37">
        <f>'2005_totals_newvars'!E37/'2005_totals_newvars'!$L37</f>
        <v>0</v>
      </c>
      <c r="CL37">
        <f>'2006_totals_newvars'!E37/'2006_totals_newvars'!$L37</f>
        <v>0</v>
      </c>
      <c r="CM37">
        <f>'2007_totals_newvars'!E37/'2007_totals_newvars'!$L37</f>
        <v>0</v>
      </c>
      <c r="CN37">
        <f>'2008_totals_newvars'!E37/'2008_totals_newvars'!$L37</f>
        <v>0</v>
      </c>
      <c r="CO37">
        <f>'2009_totals_newvars'!E37/'2009_totals_newvars'!$L37</f>
        <v>0</v>
      </c>
      <c r="CP37">
        <f>'2010_totals_newvars'!E37/'2010_totals_newvars'!$L37</f>
        <v>0</v>
      </c>
      <c r="CQ37">
        <f>'2011_totals_newvars'!E37/'2011_totals_newvars'!$L37</f>
        <v>0</v>
      </c>
      <c r="CR37">
        <f>'2012_totals_newvars'!E37/'2012_totals_newvars'!$L37</f>
        <v>0</v>
      </c>
      <c r="CS37">
        <f>'2013_totals_newvars'!E37/'2013_totals_newvars'!$L37</f>
        <v>0</v>
      </c>
      <c r="CT37">
        <f>'1998_totals_newvars'!G37/'1998_totals_newvars'!$L37</f>
        <v>0</v>
      </c>
      <c r="CU37">
        <f>'1999_totals_newvars'!G37/'1999_totals_newvars'!$L37</f>
        <v>0</v>
      </c>
      <c r="CV37">
        <f>'2000_totals_newvars'!G37/'2000_totals_newvars'!$L37</f>
        <v>2.6316203819934426E-2</v>
      </c>
      <c r="CW37">
        <f>'2001_totals_newvars'!G37/'2001_totals_newvars'!$L37</f>
        <v>7.82741803416412E-2</v>
      </c>
      <c r="CX37">
        <f>'2002_totals_newvars'!G37/'2002_totals_newvars'!$L37</f>
        <v>3.1635815874837783E-2</v>
      </c>
      <c r="CY37">
        <f>'2003_totals_newvars'!G37/'2003_totals_newvars'!$L37</f>
        <v>2.3740102492985544E-2</v>
      </c>
      <c r="CZ37">
        <f>'2004_totals_newvars'!G37/'2004_totals_newvars'!$L37</f>
        <v>4.2140992429012661E-2</v>
      </c>
      <c r="DA37">
        <f>'2005_totals_newvars'!G37/'2005_totals_newvars'!$L37</f>
        <v>4.5041348497289586E-2</v>
      </c>
      <c r="DB37">
        <f>'2006_totals_newvars'!G37/'2006_totals_newvars'!$L37</f>
        <v>5.0997055252515931E-2</v>
      </c>
      <c r="DC37">
        <f>'2007_totals_newvars'!G37/'2007_totals_newvars'!$L37</f>
        <v>4.4872242546893974E-2</v>
      </c>
      <c r="DD37">
        <f>'2008_totals_newvars'!G37/'2008_totals_newvars'!$L37</f>
        <v>4.4697274698988945E-2</v>
      </c>
      <c r="DE37">
        <f>'2009_totals_newvars'!G37/'2009_totals_newvars'!$L37</f>
        <v>2.8556750976561671E-2</v>
      </c>
      <c r="DF37">
        <f>'2010_totals_newvars'!G37/'2010_totals_newvars'!$L37</f>
        <v>4.1485568753855097E-2</v>
      </c>
      <c r="DG37">
        <f>'2011_totals_newvars'!G37/'2011_totals_newvars'!$L37</f>
        <v>4.059001975016132E-2</v>
      </c>
      <c r="DH37">
        <f>'2012_totals_newvars'!G37/'2012_totals_newvars'!$L37</f>
        <v>3.1355051946687945E-2</v>
      </c>
      <c r="DI37">
        <f>'2013_totals_newvars'!G37/'2013_totals_newvars'!$L37</f>
        <v>3.8426519457188404E-2</v>
      </c>
      <c r="DJ37">
        <f>'1998_totals_newvars'!K37/'1998_totals_newvars'!$L37</f>
        <v>8.6009390588604254E-2</v>
      </c>
      <c r="DK37">
        <f>'1999_totals_newvars'!K37/'1999_totals_newvars'!$L37</f>
        <v>0.15246222255716971</v>
      </c>
      <c r="DL37">
        <f>'2000_totals_newvars'!K37/'2000_totals_newvars'!$L37</f>
        <v>6.3543491044848702E-2</v>
      </c>
      <c r="DM37">
        <f>'2001_totals_newvars'!K37/'2001_totals_newvars'!$L37</f>
        <v>5.3223289073433842E-2</v>
      </c>
      <c r="DN37">
        <f>'2002_totals_newvars'!K37/'2002_totals_newvars'!$L37</f>
        <v>6.5026054012041368E-2</v>
      </c>
      <c r="DO37">
        <f>'2003_totals_newvars'!K37/'2003_totals_newvars'!$L37</f>
        <v>6.9280866436609315E-2</v>
      </c>
      <c r="DP37">
        <f>'2004_totals_newvars'!K37/'2004_totals_newvars'!$L37</f>
        <v>8.3125795146488365E-2</v>
      </c>
      <c r="DQ37">
        <f>'2005_totals_newvars'!K37/'2005_totals_newvars'!$L37</f>
        <v>6.9775568271129088E-2</v>
      </c>
      <c r="DR37">
        <f>'2006_totals_newvars'!K37/'2006_totals_newvars'!$L37</f>
        <v>6.1027575853529699E-2</v>
      </c>
      <c r="DS37">
        <f>'2007_totals_newvars'!K37/'2007_totals_newvars'!$L37</f>
        <v>4.3368173514570729E-2</v>
      </c>
      <c r="DT37">
        <f>'2008_totals_newvars'!K37/'2008_totals_newvars'!$L37</f>
        <v>3.6685024886518487E-2</v>
      </c>
      <c r="DU37">
        <f>'2009_totals_newvars'!K37/'2009_totals_newvars'!$L37</f>
        <v>3.9794810702782631E-2</v>
      </c>
      <c r="DV37">
        <f>'2010_totals_newvars'!K37/'2010_totals_newvars'!$L37</f>
        <v>6.3976114422448271E-2</v>
      </c>
      <c r="DW37">
        <f>'2011_totals_newvars'!K37/'2011_totals_newvars'!$L37</f>
        <v>3.5149865736818151E-2</v>
      </c>
      <c r="DX37">
        <f>'2012_totals_newvars'!K37/'2012_totals_newvars'!$L37</f>
        <v>5.1097030819451106E-2</v>
      </c>
      <c r="DY37">
        <f>'2013_totals_newvars'!K37/'2013_totals_newvars'!$L37</f>
        <v>3.8444619434615607E-2</v>
      </c>
      <c r="DZ37">
        <f>'1998_totals_newvars'!F37/'1998_totals_newvars'!$L37</f>
        <v>0</v>
      </c>
      <c r="EA37">
        <f>'1999_totals_newvars'!F37/'1999_totals_newvars'!$L37</f>
        <v>0</v>
      </c>
      <c r="EB37">
        <f>'2000_totals_newvars'!F37/'2000_totals_newvars'!$L37</f>
        <v>0</v>
      </c>
      <c r="EC37">
        <f>'2001_totals_newvars'!F37/'2001_totals_newvars'!$L37</f>
        <v>0</v>
      </c>
      <c r="ED37">
        <f>'2002_totals_newvars'!F37/'2002_totals_newvars'!$L37</f>
        <v>0</v>
      </c>
      <c r="EE37">
        <f>'2003_totals_newvars'!F37/'2003_totals_newvars'!$L37</f>
        <v>0</v>
      </c>
      <c r="EF37">
        <f>'2004_totals_newvars'!F37/'2004_totals_newvars'!$L37</f>
        <v>0</v>
      </c>
      <c r="EG37">
        <f>'2005_totals_newvars'!F37/'2005_totals_newvars'!$L37</f>
        <v>0</v>
      </c>
      <c r="EH37">
        <f>'2006_totals_newvars'!F37/'2006_totals_newvars'!$L37</f>
        <v>0</v>
      </c>
      <c r="EI37">
        <f>'2007_totals_newvars'!F37/'2007_totals_newvars'!$L37</f>
        <v>0</v>
      </c>
      <c r="EJ37">
        <f>'2008_totals_newvars'!F37/'2008_totals_newvars'!$L37</f>
        <v>0</v>
      </c>
      <c r="EK37">
        <f>'2009_totals_newvars'!F37/'2009_totals_newvars'!$L37</f>
        <v>0</v>
      </c>
      <c r="EL37">
        <f>'2010_totals_newvars'!F37/'2010_totals_newvars'!$L37</f>
        <v>5.3081398526199965E-7</v>
      </c>
      <c r="EM37">
        <f>'2011_totals_newvars'!F37/'2011_totals_newvars'!$L37</f>
        <v>0</v>
      </c>
      <c r="EN37">
        <f>'2012_totals_newvars'!F37/'2012_totals_newvars'!$L37</f>
        <v>0</v>
      </c>
      <c r="EO37">
        <f>'2013_totals_newvars'!F37/'2013_totals_newvars'!$L37</f>
        <v>0</v>
      </c>
      <c r="EP37">
        <f>'1998_totals_newvars'!D37/'1998_totals_newvars'!$L37</f>
        <v>2.0289349103143228E-2</v>
      </c>
      <c r="EQ37">
        <f>'1999_totals_newvars'!D37/'1999_totals_newvars'!$L37</f>
        <v>5.4148272015685679E-3</v>
      </c>
      <c r="ER37">
        <f>'2000_totals_newvars'!D37/'2000_totals_newvars'!$L37</f>
        <v>0.10019250554349915</v>
      </c>
      <c r="ES37">
        <f>'2001_totals_newvars'!D37/'2001_totals_newvars'!$L37</f>
        <v>0.11572485911011139</v>
      </c>
      <c r="ET37">
        <f>'2002_totals_newvars'!D37/'2002_totals_newvars'!$L37</f>
        <v>0.1043654699035144</v>
      </c>
      <c r="EU37">
        <f>'2003_totals_newvars'!D37/'2003_totals_newvars'!$L37</f>
        <v>9.5955247497844481E-2</v>
      </c>
      <c r="EV37">
        <f>'2004_totals_newvars'!D37/'2004_totals_newvars'!$L37</f>
        <v>8.8883127981689736E-2</v>
      </c>
      <c r="EW37">
        <f>'2005_totals_newvars'!D37/'2005_totals_newvars'!$L37</f>
        <v>9.6762146026536322E-2</v>
      </c>
      <c r="EX37">
        <f>'2006_totals_newvars'!D37/'2006_totals_newvars'!$L37</f>
        <v>6.8598043900769512E-2</v>
      </c>
      <c r="EY37">
        <f>'2007_totals_newvars'!D37/'2007_totals_newvars'!$L37</f>
        <v>7.4494475705469618E-2</v>
      </c>
      <c r="EZ37">
        <f>'2008_totals_newvars'!D37/'2008_totals_newvars'!$L37</f>
        <v>5.357249679340801E-2</v>
      </c>
      <c r="FA37">
        <f>'2009_totals_newvars'!D37/'2009_totals_newvars'!$L37</f>
        <v>5.0779239610497011E-2</v>
      </c>
      <c r="FB37">
        <f>'2010_totals_newvars'!D37/'2010_totals_newvars'!$L37</f>
        <v>6.4973724117155032E-2</v>
      </c>
      <c r="FC37">
        <f>'2011_totals_newvars'!D37/'2011_totals_newvars'!$L37</f>
        <v>4.4312636733264223E-2</v>
      </c>
      <c r="FD37">
        <f>'2012_totals_newvars'!D37/'2012_totals_newvars'!$L37</f>
        <v>5.3252468893973504E-2</v>
      </c>
      <c r="FE37">
        <f>'2013_totals_newvars'!D37/'2013_totals_newvars'!$L37</f>
        <v>4.5878640926390324E-2</v>
      </c>
    </row>
    <row r="38" spans="1:161" x14ac:dyDescent="0.2">
      <c r="A38" t="str">
        <f>'1997_totals_newvars'!A38</f>
        <v>OKLAHOMA</v>
      </c>
      <c r="B38">
        <f>'1998_totals_newvars'!J38/'1998_totals_newvars'!$L38</f>
        <v>0.10076346776461427</v>
      </c>
      <c r="C38">
        <f>'1999_totals_newvars'!J38/'1999_totals_newvars'!$L38</f>
        <v>2.8785368224421608E-2</v>
      </c>
      <c r="D38">
        <f>'2000_totals_newvars'!J38/'2000_totals_newvars'!$L38</f>
        <v>7.9127602725187374E-2</v>
      </c>
      <c r="E38">
        <f>'2001_totals_newvars'!J38/'2001_totals_newvars'!$L38</f>
        <v>5.0762369219476536E-2</v>
      </c>
      <c r="F38">
        <f>'2002_totals_newvars'!J38/'2002_totals_newvars'!$L38</f>
        <v>8.762145311693105E-2</v>
      </c>
      <c r="G38">
        <f>'2003_totals_newvars'!J38/'2003_totals_newvars'!$L38</f>
        <v>4.477470888400506E-2</v>
      </c>
      <c r="H38">
        <f>'2004_totals_newvars'!J38/'2004_totals_newvars'!$L38</f>
        <v>5.1005916234817761E-2</v>
      </c>
      <c r="I38">
        <f>'2005_totals_newvars'!J38/'2005_totals_newvars'!$L38</f>
        <v>7.1585095475237379E-2</v>
      </c>
      <c r="J38">
        <f>'2006_totals_newvars'!J38/'2006_totals_newvars'!$L38</f>
        <v>0.11631052684927312</v>
      </c>
      <c r="K38">
        <f>'2007_totals_newvars'!J38/'2007_totals_newvars'!$L38</f>
        <v>0.10755472624298072</v>
      </c>
      <c r="L38">
        <f>'2008_totals_newvars'!J38/'2008_totals_newvars'!$L38</f>
        <v>8.3171410370985188E-2</v>
      </c>
      <c r="M38">
        <f>'2009_totals_newvars'!J38/'2009_totals_newvars'!$L38</f>
        <v>7.6997541991478333E-2</v>
      </c>
      <c r="N38">
        <f>'2010_totals_newvars'!J38/'2010_totals_newvars'!$L38</f>
        <v>0.11184896709761297</v>
      </c>
      <c r="O38">
        <f>'2011_totals_newvars'!J38/'2011_totals_newvars'!$L38</f>
        <v>0.10433038584204447</v>
      </c>
      <c r="P38">
        <f>'2012_totals_newvars'!J38/'2012_totals_newvars'!$L38</f>
        <v>0.12295196857270113</v>
      </c>
      <c r="Q38">
        <f>'2013_totals_newvars'!J38/'2013_totals_newvars'!$L38</f>
        <v>0.11991284113336274</v>
      </c>
      <c r="R38">
        <f>'1998_totals_newvars'!B38/'1998_totals_newvars'!$L38</f>
        <v>0.44999785246867346</v>
      </c>
      <c r="S38">
        <f>'1999_totals_newvars'!B38/'1999_totals_newvars'!$L38</f>
        <v>0.2189310896724663</v>
      </c>
      <c r="T38">
        <f>'2000_totals_newvars'!B38/'2000_totals_newvars'!$L38</f>
        <v>0.44801447775167608</v>
      </c>
      <c r="U38">
        <f>'2001_totals_newvars'!B38/'2001_totals_newvars'!$L38</f>
        <v>0.31034864808553647</v>
      </c>
      <c r="V38">
        <f>'2002_totals_newvars'!B38/'2002_totals_newvars'!$L38</f>
        <v>0.2334914706075443</v>
      </c>
      <c r="W38">
        <f>'2003_totals_newvars'!B38/'2003_totals_newvars'!$L38</f>
        <v>0.23435585571693085</v>
      </c>
      <c r="X38">
        <f>'2004_totals_newvars'!B38/'2004_totals_newvars'!$L38</f>
        <v>0.17798248272581699</v>
      </c>
      <c r="Y38">
        <f>'2005_totals_newvars'!B38/'2005_totals_newvars'!$L38</f>
        <v>0.15055634133805115</v>
      </c>
      <c r="Z38">
        <f>'2006_totals_newvars'!B38/'2006_totals_newvars'!$L38</f>
        <v>0.14164964809302713</v>
      </c>
      <c r="AA38">
        <f>'2007_totals_newvars'!B38/'2007_totals_newvars'!$L38</f>
        <v>0.13316198941370491</v>
      </c>
      <c r="AB38">
        <f>'2008_totals_newvars'!B38/'2008_totals_newvars'!$L38</f>
        <v>9.4262132006456584E-2</v>
      </c>
      <c r="AC38">
        <f>'2009_totals_newvars'!B38/'2009_totals_newvars'!$L38</f>
        <v>8.3997599624254751E-2</v>
      </c>
      <c r="AD38">
        <f>'2010_totals_newvars'!B38/'2010_totals_newvars'!$L38</f>
        <v>0.10983296572694337</v>
      </c>
      <c r="AE38">
        <f>'2011_totals_newvars'!B38/'2011_totals_newvars'!$L38</f>
        <v>0.10013931524317643</v>
      </c>
      <c r="AF38">
        <f>'2012_totals_newvars'!B38/'2012_totals_newvars'!$L38</f>
        <v>0.11324850068006365</v>
      </c>
      <c r="AG38">
        <f>'2013_totals_newvars'!B38/'2013_totals_newvars'!$L38</f>
        <v>9.9726609357410262E-2</v>
      </c>
      <c r="AH38">
        <f>'1998_totals_newvars'!C38/'1998_totals_newvars'!$L38</f>
        <v>0.1245033449759837</v>
      </c>
      <c r="AI38">
        <f>'1999_totals_newvars'!C38/'1999_totals_newvars'!$L38</f>
        <v>0.40720788440801708</v>
      </c>
      <c r="AJ38">
        <f>'2000_totals_newvars'!C38/'2000_totals_newvars'!$L38</f>
        <v>0.31867209624684989</v>
      </c>
      <c r="AK38">
        <f>'2001_totals_newvars'!C38/'2001_totals_newvars'!$L38</f>
        <v>0.24098339020591147</v>
      </c>
      <c r="AL38">
        <f>'2002_totals_newvars'!C38/'2002_totals_newvars'!$L38</f>
        <v>0.34271919303017961</v>
      </c>
      <c r="AM38">
        <f>'2003_totals_newvars'!C38/'2003_totals_newvars'!$L38</f>
        <v>0.40938751381305316</v>
      </c>
      <c r="AN38">
        <f>'2004_totals_newvars'!C38/'2004_totals_newvars'!$L38</f>
        <v>0.4180486315194431</v>
      </c>
      <c r="AO38">
        <f>'2005_totals_newvars'!C38/'2005_totals_newvars'!$L38</f>
        <v>0.42115100396111921</v>
      </c>
      <c r="AP38">
        <f>'2006_totals_newvars'!C38/'2006_totals_newvars'!$L38</f>
        <v>0.37028061500625881</v>
      </c>
      <c r="AQ38">
        <f>'2007_totals_newvars'!C38/'2007_totals_newvars'!$L38</f>
        <v>0.3584981525949652</v>
      </c>
      <c r="AR38">
        <f>'2008_totals_newvars'!C38/'2008_totals_newvars'!$L38</f>
        <v>0.43155601085848411</v>
      </c>
      <c r="AS38">
        <f>'2009_totals_newvars'!C38/'2009_totals_newvars'!$L38</f>
        <v>0.47366593616543601</v>
      </c>
      <c r="AT38">
        <f>'2010_totals_newvars'!C38/'2010_totals_newvars'!$L38</f>
        <v>0.32655273568692178</v>
      </c>
      <c r="AU38">
        <f>'2011_totals_newvars'!C38/'2011_totals_newvars'!$L38</f>
        <v>0.36161880220396175</v>
      </c>
      <c r="AV38">
        <f>'2012_totals_newvars'!C38/'2012_totals_newvars'!$L38</f>
        <v>0.30527879174647238</v>
      </c>
      <c r="AW38">
        <f>'2013_totals_newvars'!C38/'2013_totals_newvars'!$L38</f>
        <v>0.35182927096141864</v>
      </c>
      <c r="AX38">
        <f>'1998_totals_newvars'!I38/'1998_totals_newvars'!$L38</f>
        <v>0.10947500853526136</v>
      </c>
      <c r="AY38">
        <f>'1999_totals_newvars'!I38/'1999_totals_newvars'!$L38</f>
        <v>0.11589451796840107</v>
      </c>
      <c r="AZ38">
        <f>'2000_totals_newvars'!I38/'2000_totals_newvars'!$L38</f>
        <v>-2.9151379004462828E-2</v>
      </c>
      <c r="BA38">
        <f>'2001_totals_newvars'!I38/'2001_totals_newvars'!$L38</f>
        <v>5.7213953237551567E-2</v>
      </c>
      <c r="BB38">
        <f>'2002_totals_newvars'!I38/'2002_totals_newvars'!$L38</f>
        <v>6.475221924835918E-2</v>
      </c>
      <c r="BC38">
        <f>'2003_totals_newvars'!I38/'2003_totals_newvars'!$L38</f>
        <v>5.0706011990213719E-2</v>
      </c>
      <c r="BD38">
        <f>'2004_totals_newvars'!I38/'2004_totals_newvars'!$L38</f>
        <v>9.359878557946319E-2</v>
      </c>
      <c r="BE38">
        <f>'2005_totals_newvars'!I38/'2005_totals_newvars'!$L38</f>
        <v>8.9205041480525923E-2</v>
      </c>
      <c r="BF38">
        <f>'2006_totals_newvars'!I38/'2006_totals_newvars'!$L38</f>
        <v>0.12172458152828608</v>
      </c>
      <c r="BG38">
        <f>'2007_totals_newvars'!I38/'2007_totals_newvars'!$L38</f>
        <v>0.11423998379975181</v>
      </c>
      <c r="BH38">
        <f>'2008_totals_newvars'!I38/'2008_totals_newvars'!$L38</f>
        <v>0.1557497730281984</v>
      </c>
      <c r="BI38">
        <f>'2009_totals_newvars'!I38/'2009_totals_newvars'!$L38</f>
        <v>0.1473716472681999</v>
      </c>
      <c r="BJ38">
        <f>'2010_totals_newvars'!I38/'2010_totals_newvars'!$L38</f>
        <v>0.13476554576347102</v>
      </c>
      <c r="BK38">
        <f>'2011_totals_newvars'!I38/'2011_totals_newvars'!$L38</f>
        <v>0.13746198469942861</v>
      </c>
      <c r="BL38">
        <f>'2012_totals_newvars'!I38/'2012_totals_newvars'!$L38</f>
        <v>0.14574968807213015</v>
      </c>
      <c r="BM38">
        <f>'2013_totals_newvars'!I38/'2013_totals_newvars'!$L38</f>
        <v>0.12774901580559581</v>
      </c>
      <c r="BN38">
        <f>'1998_totals_newvars'!H38/'1998_totals_newvars'!$L38</f>
        <v>0</v>
      </c>
      <c r="BO38">
        <f>'1999_totals_newvars'!H38/'1999_totals_newvars'!$L38</f>
        <v>0</v>
      </c>
      <c r="BP38">
        <f>'2000_totals_newvars'!H38/'2000_totals_newvars'!$L38</f>
        <v>0</v>
      </c>
      <c r="BQ38">
        <f>'2001_totals_newvars'!H38/'2001_totals_newvars'!$L38</f>
        <v>4.3594027513860698E-3</v>
      </c>
      <c r="BR38">
        <f>'2002_totals_newvars'!H38/'2002_totals_newvars'!$L38</f>
        <v>9.8282310971084339E-3</v>
      </c>
      <c r="BS38">
        <f>'2003_totals_newvars'!H38/'2003_totals_newvars'!$L38</f>
        <v>1.421795621454798E-2</v>
      </c>
      <c r="BT38">
        <f>'2004_totals_newvars'!H38/'2004_totals_newvars'!$L38</f>
        <v>1.5826669004900953E-2</v>
      </c>
      <c r="BU38">
        <f>'2005_totals_newvars'!H38/'2005_totals_newvars'!$L38</f>
        <v>1.7450727598111452E-2</v>
      </c>
      <c r="BV38">
        <f>'2006_totals_newvars'!H38/'2006_totals_newvars'!$L38</f>
        <v>2.6962412171527554E-2</v>
      </c>
      <c r="BW38">
        <f>'2007_totals_newvars'!H38/'2007_totals_newvars'!$L38</f>
        <v>2.6971838362169664E-2</v>
      </c>
      <c r="BX38">
        <f>'2008_totals_newvars'!H38/'2008_totals_newvars'!$L38</f>
        <v>3.0371305933525265E-2</v>
      </c>
      <c r="BY38">
        <f>'2009_totals_newvars'!H38/'2009_totals_newvars'!$L38</f>
        <v>3.5334625450663078E-2</v>
      </c>
      <c r="BZ38">
        <f>'2010_totals_newvars'!H38/'2010_totals_newvars'!$L38</f>
        <v>4.3945656235609032E-2</v>
      </c>
      <c r="CA38">
        <f>'2011_totals_newvars'!H38/'2011_totals_newvars'!$L38</f>
        <v>4.1073729511295072E-2</v>
      </c>
      <c r="CB38">
        <f>'2012_totals_newvars'!H38/'2012_totals_newvars'!$L38</f>
        <v>4.3839987950689843E-2</v>
      </c>
      <c r="CC38">
        <f>'2013_totals_newvars'!H38/'2013_totals_newvars'!$L38</f>
        <v>4.6873600945557856E-2</v>
      </c>
      <c r="CD38">
        <f>'1998_totals_newvars'!E38/'1998_totals_newvars'!$L38</f>
        <v>0</v>
      </c>
      <c r="CE38">
        <f>'1999_totals_newvars'!E38/'1999_totals_newvars'!$L38</f>
        <v>0</v>
      </c>
      <c r="CF38">
        <f>'2000_totals_newvars'!E38/'2000_totals_newvars'!$L38</f>
        <v>0</v>
      </c>
      <c r="CG38">
        <f>'2001_totals_newvars'!E38/'2001_totals_newvars'!$L38</f>
        <v>4.7267042220263025E-2</v>
      </c>
      <c r="CH38">
        <f>'2002_totals_newvars'!E38/'2002_totals_newvars'!$L38</f>
        <v>3.8087749168693084E-2</v>
      </c>
      <c r="CI38">
        <f>'2003_totals_newvars'!E38/'2003_totals_newvars'!$L38</f>
        <v>7.00426104654127E-2</v>
      </c>
      <c r="CJ38">
        <f>'2004_totals_newvars'!E38/'2004_totals_newvars'!$L38</f>
        <v>6.1891260325513543E-2</v>
      </c>
      <c r="CK38">
        <f>'2005_totals_newvars'!E38/'2005_totals_newvars'!$L38</f>
        <v>5.2548174314277392E-2</v>
      </c>
      <c r="CL38">
        <f>'2006_totals_newvars'!E38/'2006_totals_newvars'!$L38</f>
        <v>3.4179132119811939E-2</v>
      </c>
      <c r="CM38">
        <f>'2007_totals_newvars'!E38/'2007_totals_newvars'!$L38</f>
        <v>4.5913646351356877E-2</v>
      </c>
      <c r="CN38">
        <f>'2008_totals_newvars'!E38/'2008_totals_newvars'!$L38</f>
        <v>4.8722280120883685E-2</v>
      </c>
      <c r="CO38">
        <f>'2009_totals_newvars'!E38/'2009_totals_newvars'!$L38</f>
        <v>3.8893733779616184E-2</v>
      </c>
      <c r="CP38">
        <f>'2010_totals_newvars'!E38/'2010_totals_newvars'!$L38</f>
        <v>4.017950017445613E-2</v>
      </c>
      <c r="CQ38">
        <f>'2011_totals_newvars'!E38/'2011_totals_newvars'!$L38</f>
        <v>4.0372014952015041E-2</v>
      </c>
      <c r="CR38">
        <f>'2012_totals_newvars'!E38/'2012_totals_newvars'!$L38</f>
        <v>5.3108802168875827E-2</v>
      </c>
      <c r="CS38">
        <f>'2013_totals_newvars'!E38/'2013_totals_newvars'!$L38</f>
        <v>4.9361425794206409E-2</v>
      </c>
      <c r="CT38">
        <f>'1998_totals_newvars'!G38/'1998_totals_newvars'!$L38</f>
        <v>0</v>
      </c>
      <c r="CU38">
        <f>'1999_totals_newvars'!G38/'1999_totals_newvars'!$L38</f>
        <v>0</v>
      </c>
      <c r="CV38">
        <f>'2000_totals_newvars'!G38/'2000_totals_newvars'!$L38</f>
        <v>0</v>
      </c>
      <c r="CW38">
        <f>'2001_totals_newvars'!G38/'2001_totals_newvars'!$L38</f>
        <v>6.8962845407470524E-2</v>
      </c>
      <c r="CX38">
        <f>'2002_totals_newvars'!G38/'2002_totals_newvars'!$L38</f>
        <v>1.5254657776274196E-2</v>
      </c>
      <c r="CY38">
        <f>'2003_totals_newvars'!G38/'2003_totals_newvars'!$L38</f>
        <v>7.7285136204510987E-3</v>
      </c>
      <c r="CZ38">
        <f>'2004_totals_newvars'!G38/'2004_totals_newvars'!$L38</f>
        <v>5.7536730853168152E-3</v>
      </c>
      <c r="DA38">
        <f>'2005_totals_newvars'!G38/'2005_totals_newvars'!$L38</f>
        <v>8.5018917467005045E-3</v>
      </c>
      <c r="DB38">
        <f>'2006_totals_newvars'!G38/'2006_totals_newvars'!$L38</f>
        <v>8.5604065181961193E-3</v>
      </c>
      <c r="DC38">
        <f>'2007_totals_newvars'!G38/'2007_totals_newvars'!$L38</f>
        <v>7.3437422718228371E-3</v>
      </c>
      <c r="DD38">
        <f>'2008_totals_newvars'!G38/'2008_totals_newvars'!$L38</f>
        <v>2.8502070961635962E-3</v>
      </c>
      <c r="DE38">
        <f>'2009_totals_newvars'!G38/'2009_totals_newvars'!$L38</f>
        <v>2.4880158905527848E-3</v>
      </c>
      <c r="DF38">
        <f>'2010_totals_newvars'!G38/'2010_totals_newvars'!$L38</f>
        <v>2.8939369731896456E-2</v>
      </c>
      <c r="DG38">
        <f>'2011_totals_newvars'!G38/'2011_totals_newvars'!$L38</f>
        <v>2.1762641779312395E-2</v>
      </c>
      <c r="DH38">
        <f>'2012_totals_newvars'!G38/'2012_totals_newvars'!$L38</f>
        <v>8.9724476118873067E-6</v>
      </c>
      <c r="DI38">
        <f>'2013_totals_newvars'!G38/'2013_totals_newvars'!$L38</f>
        <v>2.3220016833865242E-3</v>
      </c>
      <c r="DJ38">
        <f>'1998_totals_newvars'!K38/'1998_totals_newvars'!$L38</f>
        <v>6.9598825472793918E-2</v>
      </c>
      <c r="DK38">
        <f>'1999_totals_newvars'!K38/'1999_totals_newvars'!$L38</f>
        <v>0.12698636750760633</v>
      </c>
      <c r="DL38">
        <f>'2000_totals_newvars'!K38/'2000_totals_newvars'!$L38</f>
        <v>8.6376660756475515E-2</v>
      </c>
      <c r="DM38">
        <f>'2001_totals_newvars'!K38/'2001_totals_newvars'!$L38</f>
        <v>8.9221220818918298E-2</v>
      </c>
      <c r="DN38">
        <f>'2002_totals_newvars'!K38/'2002_totals_newvars'!$L38</f>
        <v>7.6920273079937734E-2</v>
      </c>
      <c r="DO38">
        <f>'2003_totals_newvars'!K38/'2003_totals_newvars'!$L38</f>
        <v>6.1791104952677124E-2</v>
      </c>
      <c r="DP38">
        <f>'2004_totals_newvars'!K38/'2004_totals_newvars'!$L38</f>
        <v>6.1787118169096412E-2</v>
      </c>
      <c r="DQ38">
        <f>'2005_totals_newvars'!K38/'2005_totals_newvars'!$L38</f>
        <v>6.9742947507943104E-2</v>
      </c>
      <c r="DR38">
        <f>'2006_totals_newvars'!K38/'2006_totals_newvars'!$L38</f>
        <v>7.5592090383853866E-2</v>
      </c>
      <c r="DS38">
        <f>'2007_totals_newvars'!K38/'2007_totals_newvars'!$L38</f>
        <v>7.4788032877395133E-2</v>
      </c>
      <c r="DT38">
        <f>'2008_totals_newvars'!K38/'2008_totals_newvars'!$L38</f>
        <v>6.6397627374504734E-2</v>
      </c>
      <c r="DU38">
        <f>'2009_totals_newvars'!K38/'2009_totals_newvars'!$L38</f>
        <v>5.5457496025884533E-2</v>
      </c>
      <c r="DV38">
        <f>'2010_totals_newvars'!K38/'2010_totals_newvars'!$L38</f>
        <v>6.5270627679318557E-2</v>
      </c>
      <c r="DW38">
        <f>'2011_totals_newvars'!K38/'2011_totals_newvars'!$L38</f>
        <v>6.7192252750847517E-2</v>
      </c>
      <c r="DX38">
        <f>'2012_totals_newvars'!K38/'2012_totals_newvars'!$L38</f>
        <v>7.5610795207630449E-2</v>
      </c>
      <c r="DY38">
        <f>'2013_totals_newvars'!K38/'2013_totals_newvars'!$L38</f>
        <v>7.3003115862499773E-2</v>
      </c>
      <c r="DZ38">
        <f>'1998_totals_newvars'!F38/'1998_totals_newvars'!$L38</f>
        <v>0</v>
      </c>
      <c r="EA38">
        <f>'1999_totals_newvars'!F38/'1999_totals_newvars'!$L38</f>
        <v>0</v>
      </c>
      <c r="EB38">
        <f>'2000_totals_newvars'!F38/'2000_totals_newvars'!$L38</f>
        <v>0</v>
      </c>
      <c r="EC38">
        <f>'2001_totals_newvars'!F38/'2001_totals_newvars'!$L38</f>
        <v>0</v>
      </c>
      <c r="ED38">
        <f>'2002_totals_newvars'!F38/'2002_totals_newvars'!$L38</f>
        <v>0</v>
      </c>
      <c r="EE38">
        <f>'2003_totals_newvars'!F38/'2003_totals_newvars'!$L38</f>
        <v>0</v>
      </c>
      <c r="EF38">
        <f>'2004_totals_newvars'!F38/'2004_totals_newvars'!$L38</f>
        <v>0</v>
      </c>
      <c r="EG38">
        <f>'2005_totals_newvars'!F38/'2005_totals_newvars'!$L38</f>
        <v>0</v>
      </c>
      <c r="EH38">
        <f>'2006_totals_newvars'!F38/'2006_totals_newvars'!$L38</f>
        <v>0</v>
      </c>
      <c r="EI38">
        <f>'2007_totals_newvars'!F38/'2007_totals_newvars'!$L38</f>
        <v>0</v>
      </c>
      <c r="EJ38">
        <f>'2008_totals_newvars'!F38/'2008_totals_newvars'!$L38</f>
        <v>0</v>
      </c>
      <c r="EK38">
        <f>'2009_totals_newvars'!F38/'2009_totals_newvars'!$L38</f>
        <v>0</v>
      </c>
      <c r="EL38">
        <f>'2010_totals_newvars'!F38/'2010_totals_newvars'!$L38</f>
        <v>0</v>
      </c>
      <c r="EM38">
        <f>'2011_totals_newvars'!F38/'2011_totals_newvars'!$L38</f>
        <v>0</v>
      </c>
      <c r="EN38">
        <f>'2012_totals_newvars'!F38/'2012_totals_newvars'!$L38</f>
        <v>0</v>
      </c>
      <c r="EO38">
        <f>'2013_totals_newvars'!F38/'2013_totals_newvars'!$L38</f>
        <v>0</v>
      </c>
      <c r="EP38">
        <f>'1998_totals_newvars'!D38/'1998_totals_newvars'!$L38</f>
        <v>0.14566150078267329</v>
      </c>
      <c r="EQ38">
        <f>'1999_totals_newvars'!D38/'1999_totals_newvars'!$L38</f>
        <v>0.10219477221908758</v>
      </c>
      <c r="ER38">
        <f>'2000_totals_newvars'!D38/'2000_totals_newvars'!$L38</f>
        <v>9.6960541524273983E-2</v>
      </c>
      <c r="ES38">
        <f>'2001_totals_newvars'!D38/'2001_totals_newvars'!$L38</f>
        <v>0.13088112805348606</v>
      </c>
      <c r="ET38">
        <f>'2002_totals_newvars'!D38/'2002_totals_newvars'!$L38</f>
        <v>0.13132475287497242</v>
      </c>
      <c r="EU38">
        <f>'2003_totals_newvars'!D38/'2003_totals_newvars'!$L38</f>
        <v>0.10699572434270829</v>
      </c>
      <c r="EV38">
        <f>'2004_totals_newvars'!D38/'2004_totals_newvars'!$L38</f>
        <v>0.11410546335563125</v>
      </c>
      <c r="EW38">
        <f>'2005_totals_newvars'!D38/'2005_totals_newvars'!$L38</f>
        <v>0.11925877657803387</v>
      </c>
      <c r="EX38">
        <f>'2006_totals_newvars'!D38/'2006_totals_newvars'!$L38</f>
        <v>0.10474058732976538</v>
      </c>
      <c r="EY38">
        <f>'2007_totals_newvars'!D38/'2007_totals_newvars'!$L38</f>
        <v>0.13152788808585281</v>
      </c>
      <c r="EZ38">
        <f>'2008_totals_newvars'!D38/'2008_totals_newvars'!$L38</f>
        <v>8.6919253210798436E-2</v>
      </c>
      <c r="FA38">
        <f>'2009_totals_newvars'!D38/'2009_totals_newvars'!$L38</f>
        <v>8.5793403803914411E-2</v>
      </c>
      <c r="FB38">
        <f>'2010_totals_newvars'!D38/'2010_totals_newvars'!$L38</f>
        <v>0.13866463190377071</v>
      </c>
      <c r="FC38">
        <f>'2011_totals_newvars'!D38/'2011_totals_newvars'!$L38</f>
        <v>0.12604887301791873</v>
      </c>
      <c r="FD38">
        <f>'2012_totals_newvars'!D38/'2012_totals_newvars'!$L38</f>
        <v>0.14020249315382471</v>
      </c>
      <c r="FE38">
        <f>'2013_totals_newvars'!D38/'2013_totals_newvars'!$L38</f>
        <v>0.12922211845656201</v>
      </c>
    </row>
    <row r="39" spans="1:161" x14ac:dyDescent="0.2">
      <c r="A39" t="str">
        <f>'1997_totals_newvars'!A39</f>
        <v>OREGON</v>
      </c>
      <c r="B39">
        <f>'1998_totals_newvars'!J39/'1998_totals_newvars'!$L39</f>
        <v>0.15005400975684779</v>
      </c>
      <c r="C39">
        <f>'1999_totals_newvars'!J39/'1999_totals_newvars'!$L39</f>
        <v>0.1172082285266184</v>
      </c>
      <c r="D39">
        <f>'2000_totals_newvars'!J39/'2000_totals_newvars'!$L39</f>
        <v>7.8639647481360139E-2</v>
      </c>
      <c r="E39">
        <f>'2001_totals_newvars'!J39/'2001_totals_newvars'!$L39</f>
        <v>8.3577842120372378E-2</v>
      </c>
      <c r="F39">
        <f>'2002_totals_newvars'!J39/'2002_totals_newvars'!$L39</f>
        <v>0.10510748285454803</v>
      </c>
      <c r="G39">
        <f>'2003_totals_newvars'!J39/'2003_totals_newvars'!$L39</f>
        <v>0.14704459846794829</v>
      </c>
      <c r="H39">
        <f>'2004_totals_newvars'!J39/'2004_totals_newvars'!$L39</f>
        <v>0.13107761965914946</v>
      </c>
      <c r="I39">
        <f>'2005_totals_newvars'!J39/'2005_totals_newvars'!$L39</f>
        <v>0.10014260914949556</v>
      </c>
      <c r="J39">
        <f>'2006_totals_newvars'!J39/'2006_totals_newvars'!$L39</f>
        <v>0.13573203336474532</v>
      </c>
      <c r="K39">
        <f>'2007_totals_newvars'!J39/'2007_totals_newvars'!$L39</f>
        <v>0.10279495666968934</v>
      </c>
      <c r="L39">
        <f>'2008_totals_newvars'!J39/'2008_totals_newvars'!$L39</f>
        <v>6.8872693384711775E-2</v>
      </c>
      <c r="M39">
        <f>'2009_totals_newvars'!J39/'2009_totals_newvars'!$L39</f>
        <v>8.8487010400754462E-2</v>
      </c>
      <c r="N39">
        <f>'2010_totals_newvars'!J39/'2010_totals_newvars'!$L39</f>
        <v>6.9758237696152137E-2</v>
      </c>
      <c r="O39">
        <f>'2011_totals_newvars'!J39/'2011_totals_newvars'!$L39</f>
        <v>7.057268241264715E-2</v>
      </c>
      <c r="P39">
        <f>'2012_totals_newvars'!J39/'2012_totals_newvars'!$L39</f>
        <v>0.10365076650802674</v>
      </c>
      <c r="Q39">
        <f>'2013_totals_newvars'!J39/'2013_totals_newvars'!$L39</f>
        <v>0.11519301910189528</v>
      </c>
      <c r="R39">
        <f>'1998_totals_newvars'!B39/'1998_totals_newvars'!$L39</f>
        <v>0.47951280937391044</v>
      </c>
      <c r="S39">
        <f>'1999_totals_newvars'!B39/'1999_totals_newvars'!$L39</f>
        <v>0.60097507058337452</v>
      </c>
      <c r="T39">
        <f>'2000_totals_newvars'!B39/'2000_totals_newvars'!$L39</f>
        <v>0.20023133149956243</v>
      </c>
      <c r="U39">
        <f>'2001_totals_newvars'!B39/'2001_totals_newvars'!$L39</f>
        <v>0.24996171388984981</v>
      </c>
      <c r="V39">
        <f>'2002_totals_newvars'!B39/'2002_totals_newvars'!$L39</f>
        <v>0.26613831681361</v>
      </c>
      <c r="W39">
        <f>'2003_totals_newvars'!B39/'2003_totals_newvars'!$L39</f>
        <v>0.36446860900072342</v>
      </c>
      <c r="X39">
        <f>'2004_totals_newvars'!B39/'2004_totals_newvars'!$L39</f>
        <v>0.34956852566317598</v>
      </c>
      <c r="Y39">
        <f>'2005_totals_newvars'!B39/'2005_totals_newvars'!$L39</f>
        <v>0.39111504667251817</v>
      </c>
      <c r="Z39">
        <f>'2006_totals_newvars'!B39/'2006_totals_newvars'!$L39</f>
        <v>0.35250687883144838</v>
      </c>
      <c r="AA39">
        <f>'2007_totals_newvars'!B39/'2007_totals_newvars'!$L39</f>
        <v>0.32570802548944394</v>
      </c>
      <c r="AB39">
        <f>'2008_totals_newvars'!B39/'2008_totals_newvars'!$L39</f>
        <v>0.29667381502970863</v>
      </c>
      <c r="AC39">
        <f>'2009_totals_newvars'!B39/'2009_totals_newvars'!$L39</f>
        <v>0.36745716029311148</v>
      </c>
      <c r="AD39">
        <f>'2010_totals_newvars'!B39/'2010_totals_newvars'!$L39</f>
        <v>0.51072545155457261</v>
      </c>
      <c r="AE39">
        <f>'2011_totals_newvars'!B39/'2011_totals_newvars'!$L39</f>
        <v>0.47451273991495019</v>
      </c>
      <c r="AF39">
        <f>'2012_totals_newvars'!B39/'2012_totals_newvars'!$L39</f>
        <v>0.44130049441901736</v>
      </c>
      <c r="AG39">
        <f>'2013_totals_newvars'!B39/'2013_totals_newvars'!$L39</f>
        <v>0.43758288154570091</v>
      </c>
      <c r="AH39">
        <f>'1998_totals_newvars'!C39/'1998_totals_newvars'!$L39</f>
        <v>6.0637832996581008E-2</v>
      </c>
      <c r="AI39">
        <f>'1999_totals_newvars'!C39/'1999_totals_newvars'!$L39</f>
        <v>9.2685754532136205E-2</v>
      </c>
      <c r="AJ39">
        <f>'2000_totals_newvars'!C39/'2000_totals_newvars'!$L39</f>
        <v>9.9408508492311976E-2</v>
      </c>
      <c r="AK39">
        <f>'2001_totals_newvars'!C39/'2001_totals_newvars'!$L39</f>
        <v>8.4397275672297489E-2</v>
      </c>
      <c r="AL39">
        <f>'2002_totals_newvars'!C39/'2002_totals_newvars'!$L39</f>
        <v>9.389322639877791E-2</v>
      </c>
      <c r="AM39">
        <f>'2003_totals_newvars'!C39/'2003_totals_newvars'!$L39</f>
        <v>7.8591741802092205E-2</v>
      </c>
      <c r="AN39">
        <f>'2004_totals_newvars'!C39/'2004_totals_newvars'!$L39</f>
        <v>9.8509457154560595E-2</v>
      </c>
      <c r="AO39">
        <f>'2005_totals_newvars'!C39/'2005_totals_newvars'!$L39</f>
        <v>3.5410157671707569E-2</v>
      </c>
      <c r="AP39">
        <f>'2006_totals_newvars'!C39/'2006_totals_newvars'!$L39</f>
        <v>4.5700183597651746E-2</v>
      </c>
      <c r="AQ39">
        <f>'2007_totals_newvars'!C39/'2007_totals_newvars'!$L39</f>
        <v>6.0783158078565103E-2</v>
      </c>
      <c r="AR39">
        <f>'2008_totals_newvars'!C39/'2008_totals_newvars'!$L39</f>
        <v>7.7077486055122435E-2</v>
      </c>
      <c r="AS39">
        <f>'2009_totals_newvars'!C39/'2009_totals_newvars'!$L39</f>
        <v>0.11809017792698873</v>
      </c>
      <c r="AT39">
        <f>'2010_totals_newvars'!C39/'2010_totals_newvars'!$L39</f>
        <v>7.4484667191505469E-2</v>
      </c>
      <c r="AU39">
        <f>'2011_totals_newvars'!C39/'2011_totals_newvars'!$L39</f>
        <v>6.6821307525636378E-2</v>
      </c>
      <c r="AV39">
        <f>'2012_totals_newvars'!C39/'2012_totals_newvars'!$L39</f>
        <v>2.7622966581167339E-2</v>
      </c>
      <c r="AW39">
        <f>'2013_totals_newvars'!C39/'2013_totals_newvars'!$L39</f>
        <v>3.4412384746331591E-2</v>
      </c>
      <c r="AX39">
        <f>'1998_totals_newvars'!I39/'1998_totals_newvars'!$L39</f>
        <v>1.3511147517420686E-3</v>
      </c>
      <c r="AY39">
        <f>'1999_totals_newvars'!I39/'1999_totals_newvars'!$L39</f>
        <v>2.5634842473555475E-3</v>
      </c>
      <c r="AZ39">
        <f>'2000_totals_newvars'!I39/'2000_totals_newvars'!$L39</f>
        <v>0.38094080951261772</v>
      </c>
      <c r="BA39">
        <f>'2001_totals_newvars'!I39/'2001_totals_newvars'!$L39</f>
        <v>0.34887031992475098</v>
      </c>
      <c r="BB39">
        <f>'2002_totals_newvars'!I39/'2002_totals_newvars'!$L39</f>
        <v>0.28665342105468805</v>
      </c>
      <c r="BC39">
        <f>'2003_totals_newvars'!I39/'2003_totals_newvars'!$L39</f>
        <v>0.29066990388566011</v>
      </c>
      <c r="BD39">
        <f>'2004_totals_newvars'!I39/'2004_totals_newvars'!$L39</f>
        <v>0.20686323020437439</v>
      </c>
      <c r="BE39">
        <f>'2005_totals_newvars'!I39/'2005_totals_newvars'!$L39</f>
        <v>0.30798355008969774</v>
      </c>
      <c r="BF39">
        <f>'2006_totals_newvars'!I39/'2006_totals_newvars'!$L39</f>
        <v>0.30351000452062465</v>
      </c>
      <c r="BG39">
        <f>'2007_totals_newvars'!I39/'2007_totals_newvars'!$L39</f>
        <v>7.7506438325624968E-2</v>
      </c>
      <c r="BH39">
        <f>'2008_totals_newvars'!I39/'2008_totals_newvars'!$L39</f>
        <v>0.31060304134518429</v>
      </c>
      <c r="BI39">
        <f>'2009_totals_newvars'!I39/'2009_totals_newvars'!$L39</f>
        <v>0.26328226525727511</v>
      </c>
      <c r="BJ39">
        <f>'2010_totals_newvars'!I39/'2010_totals_newvars'!$L39</f>
        <v>0.21285392691217112</v>
      </c>
      <c r="BK39">
        <f>'2011_totals_newvars'!I39/'2011_totals_newvars'!$L39</f>
        <v>0.20291243041178131</v>
      </c>
      <c r="BL39">
        <f>'2012_totals_newvars'!I39/'2012_totals_newvars'!$L39</f>
        <v>0.35402502355883231</v>
      </c>
      <c r="BM39">
        <f>'2013_totals_newvars'!I39/'2013_totals_newvars'!$L39</f>
        <v>0.32363571673437885</v>
      </c>
      <c r="BN39">
        <f>'1998_totals_newvars'!H39/'1998_totals_newvars'!$L39</f>
        <v>0</v>
      </c>
      <c r="BO39">
        <f>'1999_totals_newvars'!H39/'1999_totals_newvars'!$L39</f>
        <v>0</v>
      </c>
      <c r="BP39">
        <f>'2000_totals_newvars'!H39/'2000_totals_newvars'!$L39</f>
        <v>1.6912580148740947E-5</v>
      </c>
      <c r="BQ39">
        <f>'2001_totals_newvars'!H39/'2001_totals_newvars'!$L39</f>
        <v>3.0301355557458562E-3</v>
      </c>
      <c r="BR39">
        <f>'2002_totals_newvars'!H39/'2002_totals_newvars'!$L39</f>
        <v>2.4859802674118236E-3</v>
      </c>
      <c r="BS39">
        <f>'2003_totals_newvars'!H39/'2003_totals_newvars'!$L39</f>
        <v>1.5517912135651614E-4</v>
      </c>
      <c r="BT39">
        <f>'2004_totals_newvars'!H39/'2004_totals_newvars'!$L39</f>
        <v>0</v>
      </c>
      <c r="BU39">
        <f>'2005_totals_newvars'!H39/'2005_totals_newvars'!$L39</f>
        <v>0</v>
      </c>
      <c r="BV39">
        <f>'2006_totals_newvars'!H39/'2006_totals_newvars'!$L39</f>
        <v>0</v>
      </c>
      <c r="BW39">
        <f>'2007_totals_newvars'!H39/'2007_totals_newvars'!$L39</f>
        <v>0</v>
      </c>
      <c r="BX39">
        <f>'2008_totals_newvars'!H39/'2008_totals_newvars'!$L39</f>
        <v>0</v>
      </c>
      <c r="BY39">
        <f>'2009_totals_newvars'!H39/'2009_totals_newvars'!$L39</f>
        <v>0</v>
      </c>
      <c r="BZ39">
        <f>'2010_totals_newvars'!H39/'2010_totals_newvars'!$L39</f>
        <v>3.1427719133883905E-4</v>
      </c>
      <c r="CA39">
        <f>'2011_totals_newvars'!H39/'2011_totals_newvars'!$L39</f>
        <v>2.0266262967456511E-4</v>
      </c>
      <c r="CB39">
        <f>'2012_totals_newvars'!H39/'2012_totals_newvars'!$L39</f>
        <v>0</v>
      </c>
      <c r="CC39">
        <f>'2013_totals_newvars'!H39/'2013_totals_newvars'!$L39</f>
        <v>0</v>
      </c>
      <c r="CD39">
        <f>'1998_totals_newvars'!E39/'1998_totals_newvars'!$L39</f>
        <v>0</v>
      </c>
      <c r="CE39">
        <f>'1999_totals_newvars'!E39/'1999_totals_newvars'!$L39</f>
        <v>0</v>
      </c>
      <c r="CF39">
        <f>'2000_totals_newvars'!E39/'2000_totals_newvars'!$L39</f>
        <v>2.3625829241992802E-2</v>
      </c>
      <c r="CG39">
        <f>'2001_totals_newvars'!E39/'2001_totals_newvars'!$L39</f>
        <v>2.9765955601352537E-2</v>
      </c>
      <c r="CH39">
        <f>'2002_totals_newvars'!E39/'2002_totals_newvars'!$L39</f>
        <v>2.5583852602696071E-2</v>
      </c>
      <c r="CI39">
        <f>'2003_totals_newvars'!E39/'2003_totals_newvars'!$L39</f>
        <v>2.1194424171250524E-2</v>
      </c>
      <c r="CJ39">
        <f>'2004_totals_newvars'!E39/'2004_totals_newvars'!$L39</f>
        <v>2.9953762251149482E-2</v>
      </c>
      <c r="CK39">
        <f>'2005_totals_newvars'!E39/'2005_totals_newvars'!$L39</f>
        <v>2.484552430034374E-2</v>
      </c>
      <c r="CL39">
        <f>'2006_totals_newvars'!E39/'2006_totals_newvars'!$L39</f>
        <v>4.1112586997424649E-2</v>
      </c>
      <c r="CM39">
        <f>'2007_totals_newvars'!E39/'2007_totals_newvars'!$L39</f>
        <v>0.26038004838520445</v>
      </c>
      <c r="CN39">
        <f>'2008_totals_newvars'!E39/'2008_totals_newvars'!$L39</f>
        <v>8.986855706925205E-2</v>
      </c>
      <c r="CO39">
        <f>'2009_totals_newvars'!E39/'2009_totals_newvars'!$L39</f>
        <v>4.9003701913642159E-2</v>
      </c>
      <c r="CP39">
        <f>'2010_totals_newvars'!E39/'2010_totals_newvars'!$L39</f>
        <v>2.8695556414870059E-2</v>
      </c>
      <c r="CQ39">
        <f>'2011_totals_newvars'!E39/'2011_totals_newvars'!$L39</f>
        <v>2.9797358299189829E-2</v>
      </c>
      <c r="CR39">
        <f>'2012_totals_newvars'!E39/'2012_totals_newvars'!$L39</f>
        <v>2.783513791415107E-2</v>
      </c>
      <c r="CS39">
        <f>'2013_totals_newvars'!E39/'2013_totals_newvars'!$L39</f>
        <v>2.4556594707907255E-2</v>
      </c>
      <c r="CT39">
        <f>'1998_totals_newvars'!G39/'1998_totals_newvars'!$L39</f>
        <v>0</v>
      </c>
      <c r="CU39">
        <f>'1999_totals_newvars'!G39/'1999_totals_newvars'!$L39</f>
        <v>0</v>
      </c>
      <c r="CV39">
        <f>'2000_totals_newvars'!G39/'2000_totals_newvars'!$L39</f>
        <v>0</v>
      </c>
      <c r="CW39">
        <f>'2001_totals_newvars'!G39/'2001_totals_newvars'!$L39</f>
        <v>0</v>
      </c>
      <c r="CX39">
        <f>'2002_totals_newvars'!G39/'2002_totals_newvars'!$L39</f>
        <v>0</v>
      </c>
      <c r="CY39">
        <f>'2003_totals_newvars'!G39/'2003_totals_newvars'!$L39</f>
        <v>0</v>
      </c>
      <c r="CZ39">
        <f>'2004_totals_newvars'!G39/'2004_totals_newvars'!$L39</f>
        <v>0</v>
      </c>
      <c r="DA39">
        <f>'2005_totals_newvars'!G39/'2005_totals_newvars'!$L39</f>
        <v>0</v>
      </c>
      <c r="DB39">
        <f>'2006_totals_newvars'!G39/'2006_totals_newvars'!$L39</f>
        <v>0</v>
      </c>
      <c r="DC39">
        <f>'2007_totals_newvars'!G39/'2007_totals_newvars'!$L39</f>
        <v>0</v>
      </c>
      <c r="DD39">
        <f>'2008_totals_newvars'!G39/'2008_totals_newvars'!$L39</f>
        <v>0</v>
      </c>
      <c r="DE39">
        <f>'2009_totals_newvars'!G39/'2009_totals_newvars'!$L39</f>
        <v>0</v>
      </c>
      <c r="DF39">
        <f>'2010_totals_newvars'!G39/'2010_totals_newvars'!$L39</f>
        <v>0</v>
      </c>
      <c r="DG39">
        <f>'2011_totals_newvars'!G39/'2011_totals_newvars'!$L39</f>
        <v>0</v>
      </c>
      <c r="DH39">
        <f>'2012_totals_newvars'!G39/'2012_totals_newvars'!$L39</f>
        <v>0</v>
      </c>
      <c r="DI39">
        <f>'2013_totals_newvars'!G39/'2013_totals_newvars'!$L39</f>
        <v>0</v>
      </c>
      <c r="DJ39">
        <f>'1998_totals_newvars'!K39/'1998_totals_newvars'!$L39</f>
        <v>0</v>
      </c>
      <c r="DK39">
        <f>'1999_totals_newvars'!K39/'1999_totals_newvars'!$L39</f>
        <v>0</v>
      </c>
      <c r="DL39">
        <f>'2000_totals_newvars'!K39/'2000_totals_newvars'!$L39</f>
        <v>0</v>
      </c>
      <c r="DM39">
        <f>'2001_totals_newvars'!K39/'2001_totals_newvars'!$L39</f>
        <v>0</v>
      </c>
      <c r="DN39">
        <f>'2002_totals_newvars'!K39/'2002_totals_newvars'!$L39</f>
        <v>0</v>
      </c>
      <c r="DO39">
        <f>'2003_totals_newvars'!K39/'2003_totals_newvars'!$L39</f>
        <v>0</v>
      </c>
      <c r="DP39">
        <f>'2004_totals_newvars'!K39/'2004_totals_newvars'!$L39</f>
        <v>0</v>
      </c>
      <c r="DQ39">
        <f>'2005_totals_newvars'!K39/'2005_totals_newvars'!$L39</f>
        <v>0</v>
      </c>
      <c r="DR39">
        <f>'2006_totals_newvars'!K39/'2006_totals_newvars'!$L39</f>
        <v>0</v>
      </c>
      <c r="DS39">
        <f>'2007_totals_newvars'!K39/'2007_totals_newvars'!$L39</f>
        <v>0</v>
      </c>
      <c r="DT39">
        <f>'2008_totals_newvars'!K39/'2008_totals_newvars'!$L39</f>
        <v>0</v>
      </c>
      <c r="DU39">
        <f>'2009_totals_newvars'!K39/'2009_totals_newvars'!$L39</f>
        <v>0</v>
      </c>
      <c r="DV39">
        <f>'2010_totals_newvars'!K39/'2010_totals_newvars'!$L39</f>
        <v>0</v>
      </c>
      <c r="DW39">
        <f>'2011_totals_newvars'!K39/'2011_totals_newvars'!$L39</f>
        <v>0</v>
      </c>
      <c r="DX39">
        <f>'2012_totals_newvars'!K39/'2012_totals_newvars'!$L39</f>
        <v>0</v>
      </c>
      <c r="DY39">
        <f>'2013_totals_newvars'!K39/'2013_totals_newvars'!$L39</f>
        <v>0</v>
      </c>
      <c r="DZ39">
        <f>'1998_totals_newvars'!F39/'1998_totals_newvars'!$L39</f>
        <v>0</v>
      </c>
      <c r="EA39">
        <f>'1999_totals_newvars'!F39/'1999_totals_newvars'!$L39</f>
        <v>0</v>
      </c>
      <c r="EB39">
        <f>'2000_totals_newvars'!F39/'2000_totals_newvars'!$L39</f>
        <v>0</v>
      </c>
      <c r="EC39">
        <f>'2001_totals_newvars'!F39/'2001_totals_newvars'!$L39</f>
        <v>0</v>
      </c>
      <c r="ED39">
        <f>'2002_totals_newvars'!F39/'2002_totals_newvars'!$L39</f>
        <v>0</v>
      </c>
      <c r="EE39">
        <f>'2003_totals_newvars'!F39/'2003_totals_newvars'!$L39</f>
        <v>0</v>
      </c>
      <c r="EF39">
        <f>'2004_totals_newvars'!F39/'2004_totals_newvars'!$L39</f>
        <v>1.2913424692475214E-2</v>
      </c>
      <c r="EG39">
        <f>'2005_totals_newvars'!F39/'2005_totals_newvars'!$L39</f>
        <v>1.310859481059617E-2</v>
      </c>
      <c r="EH39">
        <f>'2006_totals_newvars'!F39/'2006_totals_newvars'!$L39</f>
        <v>9.7961054168293621E-3</v>
      </c>
      <c r="EI39">
        <f>'2007_totals_newvars'!F39/'2007_totals_newvars'!$L39</f>
        <v>2.068679862559715E-2</v>
      </c>
      <c r="EJ39">
        <f>'2008_totals_newvars'!F39/'2008_totals_newvars'!$L39</f>
        <v>5.9327514721585735E-3</v>
      </c>
      <c r="EK39">
        <f>'2009_totals_newvars'!F39/'2009_totals_newvars'!$L39</f>
        <v>2.949916365510152E-3</v>
      </c>
      <c r="EL39">
        <f>'2010_totals_newvars'!F39/'2010_totals_newvars'!$L39</f>
        <v>2.6747189500342266E-3</v>
      </c>
      <c r="EM39">
        <f>'2011_totals_newvars'!F39/'2011_totals_newvars'!$L39</f>
        <v>4.6449089628112792E-3</v>
      </c>
      <c r="EN39">
        <f>'2012_totals_newvars'!F39/'2012_totals_newvars'!$L39</f>
        <v>2.661899466744689E-3</v>
      </c>
      <c r="EO39">
        <f>'2013_totals_newvars'!F39/'2013_totals_newvars'!$L39</f>
        <v>3.3423576957162951E-3</v>
      </c>
      <c r="EP39">
        <f>'1998_totals_newvars'!D39/'1998_totals_newvars'!$L39</f>
        <v>0.30844423312091868</v>
      </c>
      <c r="EQ39">
        <f>'1999_totals_newvars'!D39/'1999_totals_newvars'!$L39</f>
        <v>0.18656746211051536</v>
      </c>
      <c r="ER39">
        <f>'2000_totals_newvars'!D39/'2000_totals_newvars'!$L39</f>
        <v>0.21713696119200621</v>
      </c>
      <c r="ES39">
        <f>'2001_totals_newvars'!D39/'2001_totals_newvars'!$L39</f>
        <v>0.20039675723563094</v>
      </c>
      <c r="ET39">
        <f>'2002_totals_newvars'!D39/'2002_totals_newvars'!$L39</f>
        <v>0.22013772000826812</v>
      </c>
      <c r="EU39">
        <f>'2003_totals_newvars'!D39/'2003_totals_newvars'!$L39</f>
        <v>9.7875543550968974E-2</v>
      </c>
      <c r="EV39">
        <f>'2004_totals_newvars'!D39/'2004_totals_newvars'!$L39</f>
        <v>0.17111398037511491</v>
      </c>
      <c r="EW39">
        <f>'2005_totals_newvars'!D39/'2005_totals_newvars'!$L39</f>
        <v>0.12739451730564108</v>
      </c>
      <c r="EX39">
        <f>'2006_totals_newvars'!D39/'2006_totals_newvars'!$L39</f>
        <v>0.11164220727127586</v>
      </c>
      <c r="EY39">
        <f>'2007_totals_newvars'!D39/'2007_totals_newvars'!$L39</f>
        <v>0.15214057442587506</v>
      </c>
      <c r="EZ39">
        <f>'2008_totals_newvars'!D39/'2008_totals_newvars'!$L39</f>
        <v>0.15097165564386222</v>
      </c>
      <c r="FA39">
        <f>'2009_totals_newvars'!D39/'2009_totals_newvars'!$L39</f>
        <v>0.11072976784271793</v>
      </c>
      <c r="FB39">
        <f>'2010_totals_newvars'!D39/'2010_totals_newvars'!$L39</f>
        <v>0.10049316408935555</v>
      </c>
      <c r="FC39">
        <f>'2011_totals_newvars'!D39/'2011_totals_newvars'!$L39</f>
        <v>0.15053590984330933</v>
      </c>
      <c r="FD39">
        <f>'2012_totals_newvars'!D39/'2012_totals_newvars'!$L39</f>
        <v>4.2903711552060478E-2</v>
      </c>
      <c r="FE39">
        <f>'2013_totals_newvars'!D39/'2013_totals_newvars'!$L39</f>
        <v>6.1277045468069814E-2</v>
      </c>
    </row>
    <row r="40" spans="1:161" x14ac:dyDescent="0.2">
      <c r="A40" t="str">
        <f>'1997_totals_newvars'!A40</f>
        <v>PENNSYLVANIA</v>
      </c>
      <c r="B40">
        <f>'1998_totals_newvars'!J40/'1998_totals_newvars'!$L40</f>
        <v>7.9345376121895406E-2</v>
      </c>
      <c r="C40">
        <f>'1999_totals_newvars'!J40/'1999_totals_newvars'!$L40</f>
        <v>5.062929279040379E-2</v>
      </c>
      <c r="D40">
        <f>'2000_totals_newvars'!J40/'2000_totals_newvars'!$L40</f>
        <v>0.12437497823361517</v>
      </c>
      <c r="E40">
        <f>'2001_totals_newvars'!J40/'2001_totals_newvars'!$L40</f>
        <v>9.930459775664599E-2</v>
      </c>
      <c r="F40">
        <f>'2002_totals_newvars'!J40/'2002_totals_newvars'!$L40</f>
        <v>9.6875788062810927E-2</v>
      </c>
      <c r="G40">
        <f>'2003_totals_newvars'!J40/'2003_totals_newvars'!$L40</f>
        <v>8.9823296508934961E-2</v>
      </c>
      <c r="H40">
        <f>'2004_totals_newvars'!J40/'2004_totals_newvars'!$L40</f>
        <v>7.6364840871075132E-2</v>
      </c>
      <c r="I40">
        <f>'2005_totals_newvars'!J40/'2005_totals_newvars'!$L40</f>
        <v>7.4428837347203125E-2</v>
      </c>
      <c r="J40">
        <f>'2006_totals_newvars'!J40/'2006_totals_newvars'!$L40</f>
        <v>8.3443238738910033E-2</v>
      </c>
      <c r="K40">
        <f>'2007_totals_newvars'!J40/'2007_totals_newvars'!$L40</f>
        <v>8.8122172467597362E-2</v>
      </c>
      <c r="L40">
        <f>'2008_totals_newvars'!J40/'2008_totals_newvars'!$L40</f>
        <v>7.8817971825039662E-2</v>
      </c>
      <c r="M40">
        <f>'2009_totals_newvars'!J40/'2009_totals_newvars'!$L40</f>
        <v>6.7650310975424302E-2</v>
      </c>
      <c r="N40">
        <f>'2010_totals_newvars'!J40/'2010_totals_newvars'!$L40</f>
        <v>6.9917963221149751E-2</v>
      </c>
      <c r="O40">
        <f>'2011_totals_newvars'!J40/'2011_totals_newvars'!$L40</f>
        <v>7.1019305884376022E-2</v>
      </c>
      <c r="P40">
        <f>'2012_totals_newvars'!J40/'2012_totals_newvars'!$L40</f>
        <v>8.1395137405209858E-2</v>
      </c>
      <c r="Q40">
        <f>'2013_totals_newvars'!J40/'2013_totals_newvars'!$L40</f>
        <v>7.6706522545680125E-2</v>
      </c>
      <c r="R40">
        <f>'1998_totals_newvars'!B40/'1998_totals_newvars'!$L40</f>
        <v>0.5001436527834604</v>
      </c>
      <c r="S40">
        <f>'1999_totals_newvars'!B40/'1999_totals_newvars'!$L40</f>
        <v>0.35438887261470525</v>
      </c>
      <c r="T40">
        <f>'2000_totals_newvars'!B40/'2000_totals_newvars'!$L40</f>
        <v>0.3956205063635726</v>
      </c>
      <c r="U40">
        <f>'2001_totals_newvars'!B40/'2001_totals_newvars'!$L40</f>
        <v>0.29698424500868381</v>
      </c>
      <c r="V40">
        <f>'2002_totals_newvars'!B40/'2002_totals_newvars'!$L40</f>
        <v>0.29999218737695849</v>
      </c>
      <c r="W40">
        <f>'2003_totals_newvars'!B40/'2003_totals_newvars'!$L40</f>
        <v>0.25611523000590042</v>
      </c>
      <c r="X40">
        <f>'2004_totals_newvars'!B40/'2004_totals_newvars'!$L40</f>
        <v>0.28357176130492806</v>
      </c>
      <c r="Y40">
        <f>'2005_totals_newvars'!B40/'2005_totals_newvars'!$L40</f>
        <v>0.30463067415135603</v>
      </c>
      <c r="Z40">
        <f>'2006_totals_newvars'!B40/'2006_totals_newvars'!$L40</f>
        <v>0.35663791577944215</v>
      </c>
      <c r="AA40">
        <f>'2007_totals_newvars'!B40/'2007_totals_newvars'!$L40</f>
        <v>0.22441177744991772</v>
      </c>
      <c r="AB40">
        <f>'2008_totals_newvars'!B40/'2008_totals_newvars'!$L40</f>
        <v>0.1925007551527724</v>
      </c>
      <c r="AC40">
        <f>'2009_totals_newvars'!B40/'2009_totals_newvars'!$L40</f>
        <v>0.1737866113483057</v>
      </c>
      <c r="AD40">
        <f>'2010_totals_newvars'!B40/'2010_totals_newvars'!$L40</f>
        <v>0.17330002033588859</v>
      </c>
      <c r="AE40">
        <f>'2011_totals_newvars'!B40/'2011_totals_newvars'!$L40</f>
        <v>0.16660862756452405</v>
      </c>
      <c r="AF40">
        <f>'2012_totals_newvars'!B40/'2012_totals_newvars'!$L40</f>
        <v>0.27021566851488105</v>
      </c>
      <c r="AG40">
        <f>'2013_totals_newvars'!B40/'2013_totals_newvars'!$L40</f>
        <v>0.26036257211234592</v>
      </c>
      <c r="AH40">
        <f>'1998_totals_newvars'!C40/'1998_totals_newvars'!$L40</f>
        <v>4.6834048595109951E-2</v>
      </c>
      <c r="AI40">
        <f>'1999_totals_newvars'!C40/'1999_totals_newvars'!$L40</f>
        <v>0.18072741900082587</v>
      </c>
      <c r="AJ40">
        <f>'2000_totals_newvars'!C40/'2000_totals_newvars'!$L40</f>
        <v>0.12026827633864484</v>
      </c>
      <c r="AK40">
        <f>'2001_totals_newvars'!C40/'2001_totals_newvars'!$L40</f>
        <v>0.12393182222881205</v>
      </c>
      <c r="AL40">
        <f>'2002_totals_newvars'!C40/'2002_totals_newvars'!$L40</f>
        <v>0.1211603065613665</v>
      </c>
      <c r="AM40">
        <f>'2003_totals_newvars'!C40/'2003_totals_newvars'!$L40</f>
        <v>0.17915881034444639</v>
      </c>
      <c r="AN40">
        <f>'2004_totals_newvars'!C40/'2004_totals_newvars'!$L40</f>
        <v>0.2004522643235972</v>
      </c>
      <c r="AO40">
        <f>'2005_totals_newvars'!C40/'2005_totals_newvars'!$L40</f>
        <v>0.18449457907303138</v>
      </c>
      <c r="AP40">
        <f>'2006_totals_newvars'!C40/'2006_totals_newvars'!$L40</f>
        <v>0.23782443698896297</v>
      </c>
      <c r="AQ40">
        <f>'2007_totals_newvars'!C40/'2007_totals_newvars'!$L40</f>
        <v>0.34785278912487255</v>
      </c>
      <c r="AR40">
        <f>'2008_totals_newvars'!C40/'2008_totals_newvars'!$L40</f>
        <v>0.41201314170629999</v>
      </c>
      <c r="AS40">
        <f>'2009_totals_newvars'!C40/'2009_totals_newvars'!$L40</f>
        <v>0.37646169842664129</v>
      </c>
      <c r="AT40">
        <f>'2010_totals_newvars'!C40/'2010_totals_newvars'!$L40</f>
        <v>0.42473574463108216</v>
      </c>
      <c r="AU40">
        <f>'2011_totals_newvars'!C40/'2011_totals_newvars'!$L40</f>
        <v>0.41440996182621104</v>
      </c>
      <c r="AV40">
        <f>'2012_totals_newvars'!C40/'2012_totals_newvars'!$L40</f>
        <v>0.39650685943971836</v>
      </c>
      <c r="AW40">
        <f>'2013_totals_newvars'!C40/'2013_totals_newvars'!$L40</f>
        <v>0.37917540142917155</v>
      </c>
      <c r="AX40">
        <f>'1998_totals_newvars'!I40/'1998_totals_newvars'!$L40</f>
        <v>0.21645069865177285</v>
      </c>
      <c r="AY40">
        <f>'1999_totals_newvars'!I40/'1999_totals_newvars'!$L40</f>
        <v>0.37039616012771864</v>
      </c>
      <c r="AZ40">
        <f>'2000_totals_newvars'!I40/'2000_totals_newvars'!$L40</f>
        <v>0.15930516687769614</v>
      </c>
      <c r="BA40">
        <f>'2001_totals_newvars'!I40/'2001_totals_newvars'!$L40</f>
        <v>1.4811488428462524E-2</v>
      </c>
      <c r="BB40">
        <f>'2002_totals_newvars'!I40/'2002_totals_newvars'!$L40</f>
        <v>3.9638919221172235E-3</v>
      </c>
      <c r="BC40">
        <f>'2003_totals_newvars'!I40/'2003_totals_newvars'!$L40</f>
        <v>6.6071032755193708E-3</v>
      </c>
      <c r="BD40">
        <f>'2004_totals_newvars'!I40/'2004_totals_newvars'!$L40</f>
        <v>2.9500023446921318E-3</v>
      </c>
      <c r="BE40">
        <f>'2005_totals_newvars'!I40/'2005_totals_newvars'!$L40</f>
        <v>1.5487191256686255E-3</v>
      </c>
      <c r="BF40">
        <f>'2006_totals_newvars'!I40/'2006_totals_newvars'!$L40</f>
        <v>-4.8431136015920142E-4</v>
      </c>
      <c r="BG40">
        <f>'2007_totals_newvars'!I40/'2007_totals_newvars'!$L40</f>
        <v>1.6283673308051288E-4</v>
      </c>
      <c r="BH40">
        <f>'2008_totals_newvars'!I40/'2008_totals_newvars'!$L40</f>
        <v>5.2103440383062386E-4</v>
      </c>
      <c r="BI40">
        <f>'2009_totals_newvars'!I40/'2009_totals_newvars'!$L40</f>
        <v>3.3973026846727294E-4</v>
      </c>
      <c r="BJ40">
        <f>'2010_totals_newvars'!I40/'2010_totals_newvars'!$L40</f>
        <v>-3.764952816140302E-6</v>
      </c>
      <c r="BK40">
        <f>'2011_totals_newvars'!I40/'2011_totals_newvars'!$L40</f>
        <v>-2.121205134550776E-4</v>
      </c>
      <c r="BL40">
        <f>'2012_totals_newvars'!I40/'2012_totals_newvars'!$L40</f>
        <v>-9.3520714126440327E-5</v>
      </c>
      <c r="BM40">
        <f>'2013_totals_newvars'!I40/'2013_totals_newvars'!$L40</f>
        <v>4.7948106523807289E-6</v>
      </c>
      <c r="BN40">
        <f>'1998_totals_newvars'!H40/'1998_totals_newvars'!$L40</f>
        <v>0</v>
      </c>
      <c r="BO40">
        <f>'1999_totals_newvars'!H40/'1999_totals_newvars'!$L40</f>
        <v>0</v>
      </c>
      <c r="BP40">
        <f>'2000_totals_newvars'!H40/'2000_totals_newvars'!$L40</f>
        <v>2.7002515615213796E-3</v>
      </c>
      <c r="BQ40">
        <f>'2001_totals_newvars'!H40/'2001_totals_newvars'!$L40</f>
        <v>7.4946933997208746E-3</v>
      </c>
      <c r="BR40">
        <f>'2002_totals_newvars'!H40/'2002_totals_newvars'!$L40</f>
        <v>3.1803440522343122E-2</v>
      </c>
      <c r="BS40">
        <f>'2003_totals_newvars'!H40/'2003_totals_newvars'!$L40</f>
        <v>4.2574618135158594E-2</v>
      </c>
      <c r="BT40">
        <f>'2004_totals_newvars'!H40/'2004_totals_newvars'!$L40</f>
        <v>3.2456041901553975E-2</v>
      </c>
      <c r="BU40">
        <f>'2005_totals_newvars'!H40/'2005_totals_newvars'!$L40</f>
        <v>2.3903430876502655E-2</v>
      </c>
      <c r="BV40">
        <f>'2006_totals_newvars'!H40/'2006_totals_newvars'!$L40</f>
        <v>3.3659795219659311E-2</v>
      </c>
      <c r="BW40">
        <f>'2007_totals_newvars'!H40/'2007_totals_newvars'!$L40</f>
        <v>2.5800106043655298E-2</v>
      </c>
      <c r="BX40">
        <f>'2008_totals_newvars'!H40/'2008_totals_newvars'!$L40</f>
        <v>5.6118127847046811E-2</v>
      </c>
      <c r="BY40">
        <f>'2009_totals_newvars'!H40/'2009_totals_newvars'!$L40</f>
        <v>6.8622846960038772E-2</v>
      </c>
      <c r="BZ40">
        <f>'2010_totals_newvars'!H40/'2010_totals_newvars'!$L40</f>
        <v>3.4313448218411126E-2</v>
      </c>
      <c r="CA40">
        <f>'2011_totals_newvars'!H40/'2011_totals_newvars'!$L40</f>
        <v>7.4454567791872345E-2</v>
      </c>
      <c r="CB40">
        <f>'2012_totals_newvars'!H40/'2012_totals_newvars'!$L40</f>
        <v>5.1650145331747367E-2</v>
      </c>
      <c r="CC40">
        <f>'2013_totals_newvars'!H40/'2013_totals_newvars'!$L40</f>
        <v>0.10576056549521189</v>
      </c>
      <c r="CD40">
        <f>'1998_totals_newvars'!E40/'1998_totals_newvars'!$L40</f>
        <v>0</v>
      </c>
      <c r="CE40">
        <f>'1999_totals_newvars'!E40/'1999_totals_newvars'!$L40</f>
        <v>0</v>
      </c>
      <c r="CF40">
        <f>'2000_totals_newvars'!E40/'2000_totals_newvars'!$L40</f>
        <v>2.6650616010182933E-2</v>
      </c>
      <c r="CG40">
        <f>'2001_totals_newvars'!E40/'2001_totals_newvars'!$L40</f>
        <v>0.29613499643942892</v>
      </c>
      <c r="CH40">
        <f>'2002_totals_newvars'!E40/'2002_totals_newvars'!$L40</f>
        <v>0.22282312526359782</v>
      </c>
      <c r="CI40">
        <f>'2003_totals_newvars'!E40/'2003_totals_newvars'!$L40</f>
        <v>0.20342122674347277</v>
      </c>
      <c r="CJ40">
        <f>'2004_totals_newvars'!E40/'2004_totals_newvars'!$L40</f>
        <v>0.23591280853115174</v>
      </c>
      <c r="CK40">
        <f>'2005_totals_newvars'!E40/'2005_totals_newvars'!$L40</f>
        <v>0.2129874052759993</v>
      </c>
      <c r="CL40">
        <f>'2006_totals_newvars'!E40/'2006_totals_newvars'!$L40</f>
        <v>8.6869415460316846E-2</v>
      </c>
      <c r="CM40">
        <f>'2007_totals_newvars'!E40/'2007_totals_newvars'!$L40</f>
        <v>8.5772582360689048E-2</v>
      </c>
      <c r="CN40">
        <f>'2008_totals_newvars'!E40/'2008_totals_newvars'!$L40</f>
        <v>5.1337980363080474E-2</v>
      </c>
      <c r="CO40">
        <f>'2009_totals_newvars'!E40/'2009_totals_newvars'!$L40</f>
        <v>6.7975095741559369E-2</v>
      </c>
      <c r="CP40">
        <f>'2010_totals_newvars'!E40/'2010_totals_newvars'!$L40</f>
        <v>5.2583488677355308E-2</v>
      </c>
      <c r="CQ40">
        <f>'2011_totals_newvars'!E40/'2011_totals_newvars'!$L40</f>
        <v>5.3329073738590742E-2</v>
      </c>
      <c r="CR40">
        <f>'2012_totals_newvars'!E40/'2012_totals_newvars'!$L40</f>
        <v>5.1160363302964612E-2</v>
      </c>
      <c r="CS40">
        <f>'2013_totals_newvars'!E40/'2013_totals_newvars'!$L40</f>
        <v>5.1945758808062854E-2</v>
      </c>
      <c r="CT40">
        <f>'1998_totals_newvars'!G40/'1998_totals_newvars'!$L40</f>
        <v>0</v>
      </c>
      <c r="CU40">
        <f>'1999_totals_newvars'!G40/'1999_totals_newvars'!$L40</f>
        <v>0</v>
      </c>
      <c r="CV40">
        <f>'2000_totals_newvars'!G40/'2000_totals_newvars'!$L40</f>
        <v>1.0259762034032706E-3</v>
      </c>
      <c r="CW40">
        <f>'2001_totals_newvars'!G40/'2001_totals_newvars'!$L40</f>
        <v>3.2456103776736778E-3</v>
      </c>
      <c r="CX40">
        <f>'2002_totals_newvars'!G40/'2002_totals_newvars'!$L40</f>
        <v>5.6118588463434866E-3</v>
      </c>
      <c r="CY40">
        <f>'2003_totals_newvars'!G40/'2003_totals_newvars'!$L40</f>
        <v>1.4336056761993647E-2</v>
      </c>
      <c r="CZ40">
        <f>'2004_totals_newvars'!G40/'2004_totals_newvars'!$L40</f>
        <v>5.2184027787814547E-3</v>
      </c>
      <c r="DA40">
        <f>'2005_totals_newvars'!G40/'2005_totals_newvars'!$L40</f>
        <v>7.144049743004208E-3</v>
      </c>
      <c r="DB40">
        <f>'2006_totals_newvars'!G40/'2006_totals_newvars'!$L40</f>
        <v>6.9247345684210933E-3</v>
      </c>
      <c r="DC40">
        <f>'2007_totals_newvars'!G40/'2007_totals_newvars'!$L40</f>
        <v>2.6559119363237436E-2</v>
      </c>
      <c r="DD40">
        <f>'2008_totals_newvars'!G40/'2008_totals_newvars'!$L40</f>
        <v>2.8678754921349553E-2</v>
      </c>
      <c r="DE40">
        <f>'2009_totals_newvars'!G40/'2009_totals_newvars'!$L40</f>
        <v>5.5675065086318039E-2</v>
      </c>
      <c r="DF40">
        <f>'2010_totals_newvars'!G40/'2010_totals_newvars'!$L40</f>
        <v>3.2396278867394247E-2</v>
      </c>
      <c r="DG40">
        <f>'2011_totals_newvars'!G40/'2011_totals_newvars'!$L40</f>
        <v>4.0277450230027205E-2</v>
      </c>
      <c r="DH40">
        <f>'2012_totals_newvars'!G40/'2012_totals_newvars'!$L40</f>
        <v>1.1351054133337632E-2</v>
      </c>
      <c r="DI40">
        <f>'2013_totals_newvars'!G40/'2013_totals_newvars'!$L40</f>
        <v>1.228229394781182E-2</v>
      </c>
      <c r="DJ40">
        <f>'1998_totals_newvars'!K40/'1998_totals_newvars'!$L40</f>
        <v>5.3236548013730185E-2</v>
      </c>
      <c r="DK40">
        <f>'1999_totals_newvars'!K40/'1999_totals_newvars'!$L40</f>
        <v>0</v>
      </c>
      <c r="DL40">
        <f>'2000_totals_newvars'!K40/'2000_totals_newvars'!$L40</f>
        <v>3.7895139729889595E-2</v>
      </c>
      <c r="DM40">
        <f>'2001_totals_newvars'!K40/'2001_totals_newvars'!$L40</f>
        <v>2.6442445242965996E-2</v>
      </c>
      <c r="DN40">
        <f>'2002_totals_newvars'!K40/'2002_totals_newvars'!$L40</f>
        <v>2.732511723007201E-2</v>
      </c>
      <c r="DO40">
        <f>'2003_totals_newvars'!K40/'2003_totals_newvars'!$L40</f>
        <v>2.4200501293294367E-2</v>
      </c>
      <c r="DP40">
        <f>'2004_totals_newvars'!K40/'2004_totals_newvars'!$L40</f>
        <v>0</v>
      </c>
      <c r="DQ40">
        <f>'2005_totals_newvars'!K40/'2005_totals_newvars'!$L40</f>
        <v>2.1978753514498506E-2</v>
      </c>
      <c r="DR40">
        <f>'2006_totals_newvars'!K40/'2006_totals_newvars'!$L40</f>
        <v>1.3716936837518363E-2</v>
      </c>
      <c r="DS40">
        <f>'2007_totals_newvars'!K40/'2007_totals_newvars'!$L40</f>
        <v>2.8175026268710962E-2</v>
      </c>
      <c r="DT40">
        <f>'2008_totals_newvars'!K40/'2008_totals_newvars'!$L40</f>
        <v>3.1500705067353862E-2</v>
      </c>
      <c r="DU40">
        <f>'2009_totals_newvars'!K40/'2009_totals_newvars'!$L40</f>
        <v>2.0417800735531746E-2</v>
      </c>
      <c r="DV40">
        <f>'2010_totals_newvars'!K40/'2010_totals_newvars'!$L40</f>
        <v>3.3193005289611263E-2</v>
      </c>
      <c r="DW40">
        <f>'2011_totals_newvars'!K40/'2011_totals_newvars'!$L40</f>
        <v>2.7354750010607172E-2</v>
      </c>
      <c r="DX40">
        <f>'2012_totals_newvars'!K40/'2012_totals_newvars'!$L40</f>
        <v>2.8503592836148037E-2</v>
      </c>
      <c r="DY40">
        <f>'2013_totals_newvars'!K40/'2013_totals_newvars'!$L40</f>
        <v>2.9705769915759569E-2</v>
      </c>
      <c r="DZ40">
        <f>'1998_totals_newvars'!F40/'1998_totals_newvars'!$L40</f>
        <v>0</v>
      </c>
      <c r="EA40">
        <f>'1999_totals_newvars'!F40/'1999_totals_newvars'!$L40</f>
        <v>0</v>
      </c>
      <c r="EB40">
        <f>'2000_totals_newvars'!F40/'2000_totals_newvars'!$L40</f>
        <v>0</v>
      </c>
      <c r="EC40">
        <f>'2001_totals_newvars'!F40/'2001_totals_newvars'!$L40</f>
        <v>0</v>
      </c>
      <c r="ED40">
        <f>'2002_totals_newvars'!F40/'2002_totals_newvars'!$L40</f>
        <v>0</v>
      </c>
      <c r="EE40">
        <f>'2003_totals_newvars'!F40/'2003_totals_newvars'!$L40</f>
        <v>0</v>
      </c>
      <c r="EF40">
        <f>'2004_totals_newvars'!F40/'2004_totals_newvars'!$L40</f>
        <v>0</v>
      </c>
      <c r="EG40">
        <f>'2005_totals_newvars'!F40/'2005_totals_newvars'!$L40</f>
        <v>0</v>
      </c>
      <c r="EH40">
        <f>'2006_totals_newvars'!F40/'2006_totals_newvars'!$L40</f>
        <v>0</v>
      </c>
      <c r="EI40">
        <f>'2007_totals_newvars'!F40/'2007_totals_newvars'!$L40</f>
        <v>0</v>
      </c>
      <c r="EJ40">
        <f>'2008_totals_newvars'!F40/'2008_totals_newvars'!$L40</f>
        <v>0</v>
      </c>
      <c r="EK40">
        <f>'2009_totals_newvars'!F40/'2009_totals_newvars'!$L40</f>
        <v>0</v>
      </c>
      <c r="EL40">
        <f>'2010_totals_newvars'!F40/'2010_totals_newvars'!$L40</f>
        <v>0</v>
      </c>
      <c r="EM40">
        <f>'2011_totals_newvars'!F40/'2011_totals_newvars'!$L40</f>
        <v>0</v>
      </c>
      <c r="EN40">
        <f>'2012_totals_newvars'!F40/'2012_totals_newvars'!$L40</f>
        <v>0</v>
      </c>
      <c r="EO40">
        <f>'2013_totals_newvars'!F40/'2013_totals_newvars'!$L40</f>
        <v>0</v>
      </c>
      <c r="EP40">
        <f>'1998_totals_newvars'!D40/'1998_totals_newvars'!$L40</f>
        <v>0.10398967583403119</v>
      </c>
      <c r="EQ40">
        <f>'1999_totals_newvars'!D40/'1999_totals_newvars'!$L40</f>
        <v>4.385825546634646E-2</v>
      </c>
      <c r="ER40">
        <f>'2000_totals_newvars'!D40/'2000_totals_newvars'!$L40</f>
        <v>0.13215908868147408</v>
      </c>
      <c r="ES40">
        <f>'2001_totals_newvars'!D40/'2001_totals_newvars'!$L40</f>
        <v>0.13165010111760614</v>
      </c>
      <c r="ET40">
        <f>'2002_totals_newvars'!D40/'2002_totals_newvars'!$L40</f>
        <v>0.19044428421439041</v>
      </c>
      <c r="EU40">
        <f>'2003_totals_newvars'!D40/'2003_totals_newvars'!$L40</f>
        <v>0.18376315693127948</v>
      </c>
      <c r="EV40">
        <f>'2004_totals_newvars'!D40/'2004_totals_newvars'!$L40</f>
        <v>0.16307387794422035</v>
      </c>
      <c r="EW40">
        <f>'2005_totals_newvars'!D40/'2005_totals_newvars'!$L40</f>
        <v>0.16888355089273616</v>
      </c>
      <c r="EX40">
        <f>'2006_totals_newvars'!D40/'2006_totals_newvars'!$L40</f>
        <v>0.18140783776692843</v>
      </c>
      <c r="EY40">
        <f>'2007_totals_newvars'!D40/'2007_totals_newvars'!$L40</f>
        <v>0.17314359018823913</v>
      </c>
      <c r="EZ40">
        <f>'2008_totals_newvars'!D40/'2008_totals_newvars'!$L40</f>
        <v>0.14851152871322665</v>
      </c>
      <c r="FA40">
        <f>'2009_totals_newvars'!D40/'2009_totals_newvars'!$L40</f>
        <v>0.16907084045771351</v>
      </c>
      <c r="FB40">
        <f>'2010_totals_newvars'!D40/'2010_totals_newvars'!$L40</f>
        <v>0.17956381571192373</v>
      </c>
      <c r="FC40">
        <f>'2011_totals_newvars'!D40/'2011_totals_newvars'!$L40</f>
        <v>0.15275838346724652</v>
      </c>
      <c r="FD40">
        <f>'2012_totals_newvars'!D40/'2012_totals_newvars'!$L40</f>
        <v>0.10931069975011955</v>
      </c>
      <c r="FE40">
        <f>'2013_totals_newvars'!D40/'2013_totals_newvars'!$L40</f>
        <v>8.4056320935303838E-2</v>
      </c>
    </row>
    <row r="41" spans="1:161" x14ac:dyDescent="0.2">
      <c r="A41" t="str">
        <f>'1997_totals_newvars'!A41</f>
        <v>RHODE ISLAND</v>
      </c>
      <c r="B41">
        <f>'1998_totals_newvars'!J41/'1998_totals_newvars'!$L41</f>
        <v>0.13094892538340647</v>
      </c>
      <c r="C41">
        <f>'1999_totals_newvars'!J41/'1999_totals_newvars'!$L41</f>
        <v>9.8524476309416187E-2</v>
      </c>
      <c r="D41">
        <f>'2000_totals_newvars'!J41/'2000_totals_newvars'!$L41</f>
        <v>6.7178238755703529E-2</v>
      </c>
      <c r="E41">
        <f>'2001_totals_newvars'!J41/'2001_totals_newvars'!$L41</f>
        <v>8.2322686349236479E-2</v>
      </c>
      <c r="F41">
        <f>'2002_totals_newvars'!J41/'2002_totals_newvars'!$L41</f>
        <v>7.8007898320386668E-2</v>
      </c>
      <c r="G41">
        <f>'2003_totals_newvars'!J41/'2003_totals_newvars'!$L41</f>
        <v>8.3755758363650956E-2</v>
      </c>
      <c r="H41">
        <f>'2004_totals_newvars'!J41/'2004_totals_newvars'!$L41</f>
        <v>8.1862062234305089E-2</v>
      </c>
      <c r="I41">
        <f>'2005_totals_newvars'!J41/'2005_totals_newvars'!$L41</f>
        <v>8.1718634799442594E-2</v>
      </c>
      <c r="J41">
        <f>'2006_totals_newvars'!J41/'2006_totals_newvars'!$L41</f>
        <v>8.358202388333727E-2</v>
      </c>
      <c r="K41">
        <f>'2007_totals_newvars'!J41/'2007_totals_newvars'!$L41</f>
        <v>9.3116161350066631E-2</v>
      </c>
      <c r="L41">
        <f>'2008_totals_newvars'!J41/'2008_totals_newvars'!$L41</f>
        <v>0.1216042241856916</v>
      </c>
      <c r="M41">
        <f>'2009_totals_newvars'!J41/'2009_totals_newvars'!$L41</f>
        <v>0.10111762049000647</v>
      </c>
      <c r="N41">
        <f>'2010_totals_newvars'!J41/'2010_totals_newvars'!$L41</f>
        <v>7.9689221175175393E-2</v>
      </c>
      <c r="O41">
        <f>'2011_totals_newvars'!J41/'2011_totals_newvars'!$L41</f>
        <v>8.5803846276612097E-2</v>
      </c>
      <c r="P41">
        <f>'2012_totals_newvars'!J41/'2012_totals_newvars'!$L41</f>
        <v>7.7644494483868218E-2</v>
      </c>
      <c r="Q41">
        <f>'2013_totals_newvars'!J41/'2013_totals_newvars'!$L41</f>
        <v>8.6868798418757262E-2</v>
      </c>
      <c r="R41">
        <f>'1998_totals_newvars'!B41/'1998_totals_newvars'!$L41</f>
        <v>0.71789715197307058</v>
      </c>
      <c r="S41">
        <f>'1999_totals_newvars'!B41/'1999_totals_newvars'!$L41</f>
        <v>0.64053676890994171</v>
      </c>
      <c r="T41">
        <f>'2000_totals_newvars'!B41/'2000_totals_newvars'!$L41</f>
        <v>0.58477732462375931</v>
      </c>
      <c r="U41">
        <f>'2001_totals_newvars'!B41/'2001_totals_newvars'!$L41</f>
        <v>0.54199624171965155</v>
      </c>
      <c r="V41">
        <f>'2002_totals_newvars'!B41/'2002_totals_newvars'!$L41</f>
        <v>0.50914695174964897</v>
      </c>
      <c r="W41">
        <f>'2003_totals_newvars'!B41/'2003_totals_newvars'!$L41</f>
        <v>0.48272494551105816</v>
      </c>
      <c r="X41">
        <f>'2004_totals_newvars'!B41/'2004_totals_newvars'!$L41</f>
        <v>0.46602250626247627</v>
      </c>
      <c r="Y41">
        <f>'2005_totals_newvars'!B41/'2005_totals_newvars'!$L41</f>
        <v>0.40520529101923497</v>
      </c>
      <c r="Z41">
        <f>'2006_totals_newvars'!B41/'2006_totals_newvars'!$L41</f>
        <v>0.38612269382455522</v>
      </c>
      <c r="AA41">
        <f>'2007_totals_newvars'!B41/'2007_totals_newvars'!$L41</f>
        <v>0.33681377845641408</v>
      </c>
      <c r="AB41">
        <f>'2008_totals_newvars'!B41/'2008_totals_newvars'!$L41</f>
        <v>0.31862097134558398</v>
      </c>
      <c r="AC41">
        <f>'2009_totals_newvars'!B41/'2009_totals_newvars'!$L41</f>
        <v>0.35991177260578211</v>
      </c>
      <c r="AD41">
        <f>'2010_totals_newvars'!B41/'2010_totals_newvars'!$L41</f>
        <v>0.2452888648595373</v>
      </c>
      <c r="AE41">
        <f>'2011_totals_newvars'!B41/'2011_totals_newvars'!$L41</f>
        <v>0.22403199254226067</v>
      </c>
      <c r="AF41">
        <f>'2012_totals_newvars'!B41/'2012_totals_newvars'!$L41</f>
        <v>0.22731698667431305</v>
      </c>
      <c r="AG41">
        <f>'2013_totals_newvars'!B41/'2013_totals_newvars'!$L41</f>
        <v>0.22730321946820872</v>
      </c>
      <c r="AH41">
        <f>'1998_totals_newvars'!C41/'1998_totals_newvars'!$L41</f>
        <v>6.8516123905409315E-2</v>
      </c>
      <c r="AI41">
        <f>'1999_totals_newvars'!C41/'1999_totals_newvars'!$L41</f>
        <v>0.15409111586449811</v>
      </c>
      <c r="AJ41">
        <f>'2000_totals_newvars'!C41/'2000_totals_newvars'!$L41</f>
        <v>0.1531305546443916</v>
      </c>
      <c r="AK41">
        <f>'2001_totals_newvars'!C41/'2001_totals_newvars'!$L41</f>
        <v>0.18918779861688828</v>
      </c>
      <c r="AL41">
        <f>'2002_totals_newvars'!C41/'2002_totals_newvars'!$L41</f>
        <v>0.17577994439420527</v>
      </c>
      <c r="AM41">
        <f>'2003_totals_newvars'!C41/'2003_totals_newvars'!$L41</f>
        <v>0.23644337629277579</v>
      </c>
      <c r="AN41">
        <f>'2004_totals_newvars'!C41/'2004_totals_newvars'!$L41</f>
        <v>0.26579389783760971</v>
      </c>
      <c r="AO41">
        <f>'2005_totals_newvars'!C41/'2005_totals_newvars'!$L41</f>
        <v>0.33794275353330805</v>
      </c>
      <c r="AP41">
        <f>'2006_totals_newvars'!C41/'2006_totals_newvars'!$L41</f>
        <v>0.3061155742513022</v>
      </c>
      <c r="AQ41">
        <f>'2007_totals_newvars'!C41/'2007_totals_newvars'!$L41</f>
        <v>0.24773551318591083</v>
      </c>
      <c r="AR41">
        <f>'2008_totals_newvars'!C41/'2008_totals_newvars'!$L41</f>
        <v>0.21036965762975721</v>
      </c>
      <c r="AS41">
        <f>'2009_totals_newvars'!C41/'2009_totals_newvars'!$L41</f>
        <v>0.15783017447578962</v>
      </c>
      <c r="AT41">
        <f>'2010_totals_newvars'!C41/'2010_totals_newvars'!$L41</f>
        <v>0.10877956921851817</v>
      </c>
      <c r="AU41">
        <f>'2011_totals_newvars'!C41/'2011_totals_newvars'!$L41</f>
        <v>0.15518596676830662</v>
      </c>
      <c r="AV41">
        <f>'2012_totals_newvars'!C41/'2012_totals_newvars'!$L41</f>
        <v>0.13970549619432437</v>
      </c>
      <c r="AW41">
        <f>'2013_totals_newvars'!C41/'2013_totals_newvars'!$L41</f>
        <v>0.13072434613800168</v>
      </c>
      <c r="AX41">
        <f>'1998_totals_newvars'!I41/'1998_totals_newvars'!$L41</f>
        <v>4.9412115442838168E-2</v>
      </c>
      <c r="AY41">
        <f>'1999_totals_newvars'!I41/'1999_totals_newvars'!$L41</f>
        <v>5.289531143732553E-2</v>
      </c>
      <c r="AZ41">
        <f>'2000_totals_newvars'!I41/'2000_totals_newvars'!$L41</f>
        <v>0.12061197710914605</v>
      </c>
      <c r="BA41">
        <f>'2001_totals_newvars'!I41/'2001_totals_newvars'!$L41</f>
        <v>0.13159210643098643</v>
      </c>
      <c r="BB41">
        <f>'2002_totals_newvars'!I41/'2002_totals_newvars'!$L41</f>
        <v>0.17226512343761735</v>
      </c>
      <c r="BC41">
        <f>'2003_totals_newvars'!I41/'2003_totals_newvars'!$L41</f>
        <v>0.14153262750540163</v>
      </c>
      <c r="BD41">
        <f>'2004_totals_newvars'!I41/'2004_totals_newvars'!$L41</f>
        <v>0.1335995671245119</v>
      </c>
      <c r="BE41">
        <f>'2005_totals_newvars'!I41/'2005_totals_newvars'!$L41</f>
        <v>0.12769321673033762</v>
      </c>
      <c r="BF41">
        <f>'2006_totals_newvars'!I41/'2006_totals_newvars'!$L41</f>
        <v>0.16144195698794392</v>
      </c>
      <c r="BG41">
        <f>'2007_totals_newvars'!I41/'2007_totals_newvars'!$L41</f>
        <v>0.21047099465646391</v>
      </c>
      <c r="BH41">
        <f>'2008_totals_newvars'!I41/'2008_totals_newvars'!$L41</f>
        <v>0.20544314163054689</v>
      </c>
      <c r="BI41">
        <f>'2009_totals_newvars'!I41/'2009_totals_newvars'!$L41</f>
        <v>0.18410781070106383</v>
      </c>
      <c r="BJ41">
        <f>'2010_totals_newvars'!I41/'2010_totals_newvars'!$L41</f>
        <v>0.3939198751753889</v>
      </c>
      <c r="BK41">
        <f>'2011_totals_newvars'!I41/'2011_totals_newvars'!$L41</f>
        <v>0.33440732710380189</v>
      </c>
      <c r="BL41">
        <f>'2012_totals_newvars'!I41/'2012_totals_newvars'!$L41</f>
        <v>0.36425937100411454</v>
      </c>
      <c r="BM41">
        <f>'2013_totals_newvars'!I41/'2013_totals_newvars'!$L41</f>
        <v>0.38156452086073067</v>
      </c>
      <c r="BN41">
        <f>'1998_totals_newvars'!H41/'1998_totals_newvars'!$L41</f>
        <v>0</v>
      </c>
      <c r="BO41">
        <f>'1999_totals_newvars'!H41/'1999_totals_newvars'!$L41</f>
        <v>0</v>
      </c>
      <c r="BP41">
        <f>'2000_totals_newvars'!H41/'2000_totals_newvars'!$L41</f>
        <v>0</v>
      </c>
      <c r="BQ41">
        <f>'2001_totals_newvars'!H41/'2001_totals_newvars'!$L41</f>
        <v>0</v>
      </c>
      <c r="BR41">
        <f>'2002_totals_newvars'!H41/'2002_totals_newvars'!$L41</f>
        <v>0</v>
      </c>
      <c r="BS41">
        <f>'2003_totals_newvars'!H41/'2003_totals_newvars'!$L41</f>
        <v>0</v>
      </c>
      <c r="BT41">
        <f>'2004_totals_newvars'!H41/'2004_totals_newvars'!$L41</f>
        <v>0</v>
      </c>
      <c r="BU41">
        <f>'2005_totals_newvars'!H41/'2005_totals_newvars'!$L41</f>
        <v>0</v>
      </c>
      <c r="BV41">
        <f>'2006_totals_newvars'!H41/'2006_totals_newvars'!$L41</f>
        <v>0</v>
      </c>
      <c r="BW41">
        <f>'2007_totals_newvars'!H41/'2007_totals_newvars'!$L41</f>
        <v>0</v>
      </c>
      <c r="BX41">
        <f>'2008_totals_newvars'!H41/'2008_totals_newvars'!$L41</f>
        <v>0</v>
      </c>
      <c r="BY41">
        <f>'2009_totals_newvars'!H41/'2009_totals_newvars'!$L41</f>
        <v>0</v>
      </c>
      <c r="BZ41">
        <f>'2010_totals_newvars'!H41/'2010_totals_newvars'!$L41</f>
        <v>0</v>
      </c>
      <c r="CA41">
        <f>'2011_totals_newvars'!H41/'2011_totals_newvars'!$L41</f>
        <v>0</v>
      </c>
      <c r="CB41">
        <f>'2012_totals_newvars'!H41/'2012_totals_newvars'!$L41</f>
        <v>0</v>
      </c>
      <c r="CC41">
        <f>'2013_totals_newvars'!H41/'2013_totals_newvars'!$L41</f>
        <v>0</v>
      </c>
      <c r="CD41">
        <f>'1998_totals_newvars'!E41/'1998_totals_newvars'!$L41</f>
        <v>0</v>
      </c>
      <c r="CE41">
        <f>'1999_totals_newvars'!E41/'1999_totals_newvars'!$L41</f>
        <v>0</v>
      </c>
      <c r="CF41">
        <f>'2000_totals_newvars'!E41/'2000_totals_newvars'!$L41</f>
        <v>0</v>
      </c>
      <c r="CG41">
        <f>'2001_totals_newvars'!E41/'2001_totals_newvars'!$L41</f>
        <v>0</v>
      </c>
      <c r="CH41">
        <f>'2002_totals_newvars'!E41/'2002_totals_newvars'!$L41</f>
        <v>0</v>
      </c>
      <c r="CI41">
        <f>'2003_totals_newvars'!E41/'2003_totals_newvars'!$L41</f>
        <v>0</v>
      </c>
      <c r="CJ41">
        <f>'2004_totals_newvars'!E41/'2004_totals_newvars'!$L41</f>
        <v>0</v>
      </c>
      <c r="CK41">
        <f>'2005_totals_newvars'!E41/'2005_totals_newvars'!$L41</f>
        <v>0</v>
      </c>
      <c r="CL41">
        <f>'2006_totals_newvars'!E41/'2006_totals_newvars'!$L41</f>
        <v>0</v>
      </c>
      <c r="CM41">
        <f>'2007_totals_newvars'!E41/'2007_totals_newvars'!$L41</f>
        <v>0</v>
      </c>
      <c r="CN41">
        <f>'2008_totals_newvars'!E41/'2008_totals_newvars'!$L41</f>
        <v>0</v>
      </c>
      <c r="CO41">
        <f>'2009_totals_newvars'!E41/'2009_totals_newvars'!$L41</f>
        <v>0</v>
      </c>
      <c r="CP41">
        <f>'2010_totals_newvars'!E41/'2010_totals_newvars'!$L41</f>
        <v>0</v>
      </c>
      <c r="CQ41">
        <f>'2011_totals_newvars'!E41/'2011_totals_newvars'!$L41</f>
        <v>5.0552631071126989E-3</v>
      </c>
      <c r="CR41">
        <f>'2012_totals_newvars'!E41/'2012_totals_newvars'!$L41</f>
        <v>0</v>
      </c>
      <c r="CS41">
        <f>'2013_totals_newvars'!E41/'2013_totals_newvars'!$L41</f>
        <v>0</v>
      </c>
      <c r="CT41">
        <f>'1998_totals_newvars'!G41/'1998_totals_newvars'!$L41</f>
        <v>0</v>
      </c>
      <c r="CU41">
        <f>'1999_totals_newvars'!G41/'1999_totals_newvars'!$L41</f>
        <v>0</v>
      </c>
      <c r="CV41">
        <f>'2000_totals_newvars'!G41/'2000_totals_newvars'!$L41</f>
        <v>0</v>
      </c>
      <c r="CW41">
        <f>'2001_totals_newvars'!G41/'2001_totals_newvars'!$L41</f>
        <v>0</v>
      </c>
      <c r="CX41">
        <f>'2002_totals_newvars'!G41/'2002_totals_newvars'!$L41</f>
        <v>0</v>
      </c>
      <c r="CY41">
        <f>'2003_totals_newvars'!G41/'2003_totals_newvars'!$L41</f>
        <v>0</v>
      </c>
      <c r="CZ41">
        <f>'2004_totals_newvars'!G41/'2004_totals_newvars'!$L41</f>
        <v>0</v>
      </c>
      <c r="DA41">
        <f>'2005_totals_newvars'!G41/'2005_totals_newvars'!$L41</f>
        <v>0</v>
      </c>
      <c r="DB41">
        <f>'2006_totals_newvars'!G41/'2006_totals_newvars'!$L41</f>
        <v>0</v>
      </c>
      <c r="DC41">
        <f>'2007_totals_newvars'!G41/'2007_totals_newvars'!$L41</f>
        <v>0</v>
      </c>
      <c r="DD41">
        <f>'2008_totals_newvars'!G41/'2008_totals_newvars'!$L41</f>
        <v>0</v>
      </c>
      <c r="DE41">
        <f>'2009_totals_newvars'!G41/'2009_totals_newvars'!$L41</f>
        <v>0</v>
      </c>
      <c r="DF41">
        <f>'2010_totals_newvars'!G41/'2010_totals_newvars'!$L41</f>
        <v>0</v>
      </c>
      <c r="DG41">
        <f>'2011_totals_newvars'!G41/'2011_totals_newvars'!$L41</f>
        <v>0</v>
      </c>
      <c r="DH41">
        <f>'2012_totals_newvars'!G41/'2012_totals_newvars'!$L41</f>
        <v>0</v>
      </c>
      <c r="DI41">
        <f>'2013_totals_newvars'!G41/'2013_totals_newvars'!$L41</f>
        <v>0</v>
      </c>
      <c r="DJ41">
        <f>'1998_totals_newvars'!K41/'1998_totals_newvars'!$L41</f>
        <v>0</v>
      </c>
      <c r="DK41">
        <f>'1999_totals_newvars'!K41/'1999_totals_newvars'!$L41</f>
        <v>1.2065747777223764E-2</v>
      </c>
      <c r="DL41">
        <f>'2000_totals_newvars'!K41/'2000_totals_newvars'!$L41</f>
        <v>2.0126136522648216E-2</v>
      </c>
      <c r="DM41">
        <f>'2001_totals_newvars'!K41/'2001_totals_newvars'!$L41</f>
        <v>0</v>
      </c>
      <c r="DN41">
        <f>'2002_totals_newvars'!K41/'2002_totals_newvars'!$L41</f>
        <v>3.8234577403050999E-3</v>
      </c>
      <c r="DO41">
        <f>'2003_totals_newvars'!K41/'2003_totals_newvars'!$L41</f>
        <v>0</v>
      </c>
      <c r="DP41">
        <f>'2004_totals_newvars'!K41/'2004_totals_newvars'!$L41</f>
        <v>2.3536899204093199E-3</v>
      </c>
      <c r="DQ41">
        <f>'2005_totals_newvars'!K41/'2005_totals_newvars'!$L41</f>
        <v>5.9588918314071645E-3</v>
      </c>
      <c r="DR41">
        <f>'2006_totals_newvars'!K41/'2006_totals_newvars'!$L41</f>
        <v>2.5723731023630181E-2</v>
      </c>
      <c r="DS41">
        <f>'2007_totals_newvars'!K41/'2007_totals_newvars'!$L41</f>
        <v>4.4360426422696525E-2</v>
      </c>
      <c r="DT41">
        <f>'2008_totals_newvars'!K41/'2008_totals_newvars'!$L41</f>
        <v>5.4184213196922425E-2</v>
      </c>
      <c r="DU41">
        <f>'2009_totals_newvars'!K41/'2009_totals_newvars'!$L41</f>
        <v>6.5683742181125229E-2</v>
      </c>
      <c r="DV41">
        <f>'2010_totals_newvars'!K41/'2010_totals_newvars'!$L41</f>
        <v>3.9628774439876155E-2</v>
      </c>
      <c r="DW41">
        <f>'2011_totals_newvars'!K41/'2011_totals_newvars'!$L41</f>
        <v>4.7459067336858639E-2</v>
      </c>
      <c r="DX41">
        <f>'2012_totals_newvars'!K41/'2012_totals_newvars'!$L41</f>
        <v>5.3971601326321297E-2</v>
      </c>
      <c r="DY41">
        <f>'2013_totals_newvars'!K41/'2013_totals_newvars'!$L41</f>
        <v>5.0107797126007401E-2</v>
      </c>
      <c r="DZ41">
        <f>'1998_totals_newvars'!F41/'1998_totals_newvars'!$L41</f>
        <v>0</v>
      </c>
      <c r="EA41">
        <f>'1999_totals_newvars'!F41/'1999_totals_newvars'!$L41</f>
        <v>0</v>
      </c>
      <c r="EB41">
        <f>'2000_totals_newvars'!F41/'2000_totals_newvars'!$L41</f>
        <v>0</v>
      </c>
      <c r="EC41">
        <f>'2001_totals_newvars'!F41/'2001_totals_newvars'!$L41</f>
        <v>0</v>
      </c>
      <c r="ED41">
        <f>'2002_totals_newvars'!F41/'2002_totals_newvars'!$L41</f>
        <v>0</v>
      </c>
      <c r="EE41">
        <f>'2003_totals_newvars'!F41/'2003_totals_newvars'!$L41</f>
        <v>0</v>
      </c>
      <c r="EF41">
        <f>'2004_totals_newvars'!F41/'2004_totals_newvars'!$L41</f>
        <v>0</v>
      </c>
      <c r="EG41">
        <f>'2005_totals_newvars'!F41/'2005_totals_newvars'!$L41</f>
        <v>0</v>
      </c>
      <c r="EH41">
        <f>'2006_totals_newvars'!F41/'2006_totals_newvars'!$L41</f>
        <v>0</v>
      </c>
      <c r="EI41">
        <f>'2007_totals_newvars'!F41/'2007_totals_newvars'!$L41</f>
        <v>2.1695018113459384E-2</v>
      </c>
      <c r="EJ41">
        <f>'2008_totals_newvars'!F41/'2008_totals_newvars'!$L41</f>
        <v>3.3021848238005691E-2</v>
      </c>
      <c r="EK41">
        <f>'2009_totals_newvars'!F41/'2009_totals_newvars'!$L41</f>
        <v>3.5338404342801541E-2</v>
      </c>
      <c r="EL41">
        <f>'2010_totals_newvars'!F41/'2010_totals_newvars'!$L41</f>
        <v>6.3938028961900165E-2</v>
      </c>
      <c r="EM41">
        <f>'2011_totals_newvars'!F41/'2011_totals_newvars'!$L41</f>
        <v>6.3868434892348044E-2</v>
      </c>
      <c r="EN41">
        <f>'2012_totals_newvars'!F41/'2012_totals_newvars'!$L41</f>
        <v>6.2388983927922526E-2</v>
      </c>
      <c r="EO41">
        <f>'2013_totals_newvars'!F41/'2013_totals_newvars'!$L41</f>
        <v>5.0800170363300222E-2</v>
      </c>
      <c r="EP41">
        <f>'1998_totals_newvars'!D41/'1998_totals_newvars'!$L41</f>
        <v>3.3225683295275456E-2</v>
      </c>
      <c r="EQ41">
        <f>'1999_totals_newvars'!D41/'1999_totals_newvars'!$L41</f>
        <v>4.1886579701594741E-2</v>
      </c>
      <c r="ER41">
        <f>'2000_totals_newvars'!D41/'2000_totals_newvars'!$L41</f>
        <v>5.4175768344351276E-2</v>
      </c>
      <c r="ES41">
        <f>'2001_totals_newvars'!D41/'2001_totals_newvars'!$L41</f>
        <v>5.4901166883237283E-2</v>
      </c>
      <c r="ET41">
        <f>'2002_totals_newvars'!D41/'2002_totals_newvars'!$L41</f>
        <v>6.0976624357836649E-2</v>
      </c>
      <c r="EU41">
        <f>'2003_totals_newvars'!D41/'2003_totals_newvars'!$L41</f>
        <v>5.5543292327113476E-2</v>
      </c>
      <c r="EV41">
        <f>'2004_totals_newvars'!D41/'2004_totals_newvars'!$L41</f>
        <v>5.0368276620687699E-2</v>
      </c>
      <c r="EW41">
        <f>'2005_totals_newvars'!D41/'2005_totals_newvars'!$L41</f>
        <v>4.1481212086269641E-2</v>
      </c>
      <c r="EX41">
        <f>'2006_totals_newvars'!D41/'2006_totals_newvars'!$L41</f>
        <v>3.7014020029231209E-2</v>
      </c>
      <c r="EY41">
        <f>'2007_totals_newvars'!D41/'2007_totals_newvars'!$L41</f>
        <v>4.5808107814988647E-2</v>
      </c>
      <c r="EZ41">
        <f>'2008_totals_newvars'!D41/'2008_totals_newvars'!$L41</f>
        <v>5.6755943773492204E-2</v>
      </c>
      <c r="FA41">
        <f>'2009_totals_newvars'!D41/'2009_totals_newvars'!$L41</f>
        <v>9.6010475203431214E-2</v>
      </c>
      <c r="FB41">
        <f>'2010_totals_newvars'!D41/'2010_totals_newvars'!$L41</f>
        <v>6.8755666169603949E-2</v>
      </c>
      <c r="FC41">
        <f>'2011_totals_newvars'!D41/'2011_totals_newvars'!$L41</f>
        <v>8.4188101972699325E-2</v>
      </c>
      <c r="FD41">
        <f>'2012_totals_newvars'!D41/'2012_totals_newvars'!$L41</f>
        <v>7.4713066389135982E-2</v>
      </c>
      <c r="FE41">
        <f>'2013_totals_newvars'!D41/'2013_totals_newvars'!$L41</f>
        <v>7.2631147624994036E-2</v>
      </c>
    </row>
    <row r="42" spans="1:161" x14ac:dyDescent="0.2">
      <c r="A42" t="str">
        <f>'1997_totals_newvars'!A42</f>
        <v>SOUTH CAROLINA</v>
      </c>
      <c r="B42">
        <f>'1998_totals_newvars'!J42/'1998_totals_newvars'!$L42</f>
        <v>7.7315103004662253E-2</v>
      </c>
      <c r="C42">
        <f>'1999_totals_newvars'!J42/'1999_totals_newvars'!$L42</f>
        <v>0.17604275961257076</v>
      </c>
      <c r="D42">
        <f>'2000_totals_newvars'!J42/'2000_totals_newvars'!$L42</f>
        <v>0.15910384915763778</v>
      </c>
      <c r="E42">
        <f>'2001_totals_newvars'!J42/'2001_totals_newvars'!$L42</f>
        <v>0.12252906062125524</v>
      </c>
      <c r="F42">
        <f>'2002_totals_newvars'!J42/'2002_totals_newvars'!$L42</f>
        <v>9.4972297954016932E-2</v>
      </c>
      <c r="G42">
        <f>'2003_totals_newvars'!J42/'2003_totals_newvars'!$L42</f>
        <v>9.0134591550324369E-2</v>
      </c>
      <c r="H42">
        <f>'2004_totals_newvars'!J42/'2004_totals_newvars'!$L42</f>
        <v>0.1230123849798043</v>
      </c>
      <c r="I42">
        <f>'2005_totals_newvars'!J42/'2005_totals_newvars'!$L42</f>
        <v>8.3997524345937977E-2</v>
      </c>
      <c r="J42">
        <f>'2006_totals_newvars'!J42/'2006_totals_newvars'!$L42</f>
        <v>5.1924371897883383E-2</v>
      </c>
      <c r="K42">
        <f>'2007_totals_newvars'!J42/'2007_totals_newvars'!$L42</f>
        <v>8.1011029423399522E-2</v>
      </c>
      <c r="L42">
        <f>'2008_totals_newvars'!J42/'2008_totals_newvars'!$L42</f>
        <v>4.64720602437073E-2</v>
      </c>
      <c r="M42">
        <f>'2009_totals_newvars'!J42/'2009_totals_newvars'!$L42</f>
        <v>8.2622916872185453E-2</v>
      </c>
      <c r="N42">
        <f>'2010_totals_newvars'!J42/'2010_totals_newvars'!$L42</f>
        <v>6.7667452772313966E-2</v>
      </c>
      <c r="O42">
        <f>'2011_totals_newvars'!J42/'2011_totals_newvars'!$L42</f>
        <v>6.113295435050746E-2</v>
      </c>
      <c r="P42">
        <f>'2012_totals_newvars'!J42/'2012_totals_newvars'!$L42</f>
        <v>9.0906000184329594E-2</v>
      </c>
      <c r="Q42">
        <f>'2013_totals_newvars'!J42/'2013_totals_newvars'!$L42</f>
        <v>8.2874332102862505E-2</v>
      </c>
      <c r="R42">
        <f>'1998_totals_newvars'!B42/'1998_totals_newvars'!$L42</f>
        <v>4.4640202575529715</v>
      </c>
      <c r="S42">
        <f>'1999_totals_newvars'!B42/'1999_totals_newvars'!$L42</f>
        <v>0.30658716265890096</v>
      </c>
      <c r="T42">
        <f>'2000_totals_newvars'!B42/'2000_totals_newvars'!$L42</f>
        <v>0.34244484338647835</v>
      </c>
      <c r="U42">
        <f>'2001_totals_newvars'!B42/'2001_totals_newvars'!$L42</f>
        <v>0.235131675395161</v>
      </c>
      <c r="V42">
        <f>'2002_totals_newvars'!B42/'2002_totals_newvars'!$L42</f>
        <v>0.24314531546069318</v>
      </c>
      <c r="W42">
        <f>'2003_totals_newvars'!B42/'2003_totals_newvars'!$L42</f>
        <v>0.31416029583135407</v>
      </c>
      <c r="X42">
        <f>'2004_totals_newvars'!B42/'2004_totals_newvars'!$L42</f>
        <v>0.46793375687552718</v>
      </c>
      <c r="Y42">
        <f>'2005_totals_newvars'!B42/'2005_totals_newvars'!$L42</f>
        <v>0.29231370027177811</v>
      </c>
      <c r="Z42">
        <f>'2006_totals_newvars'!B42/'2006_totals_newvars'!$L42</f>
        <v>0.24815422704621598</v>
      </c>
      <c r="AA42">
        <f>'2007_totals_newvars'!B42/'2007_totals_newvars'!$L42</f>
        <v>0.20431843221182147</v>
      </c>
      <c r="AB42">
        <f>'2008_totals_newvars'!B42/'2008_totals_newvars'!$L42</f>
        <v>0.19746904021514916</v>
      </c>
      <c r="AC42">
        <f>'2009_totals_newvars'!B42/'2009_totals_newvars'!$L42</f>
        <v>0.21323615169999222</v>
      </c>
      <c r="AD42">
        <f>'2010_totals_newvars'!B42/'2010_totals_newvars'!$L42</f>
        <v>0.25424728126305363</v>
      </c>
      <c r="AE42">
        <f>'2011_totals_newvars'!B42/'2011_totals_newvars'!$L42</f>
        <v>0.15740106878186189</v>
      </c>
      <c r="AF42">
        <f>'2012_totals_newvars'!B42/'2012_totals_newvars'!$L42</f>
        <v>0.21164936147431904</v>
      </c>
      <c r="AG42">
        <f>'2013_totals_newvars'!B42/'2013_totals_newvars'!$L42</f>
        <v>0.15118518477110024</v>
      </c>
      <c r="AH42">
        <f>'1998_totals_newvars'!C42/'1998_totals_newvars'!$L42</f>
        <v>-2.0685679239497086</v>
      </c>
      <c r="AI42">
        <f>'1999_totals_newvars'!C42/'1999_totals_newvars'!$L42</f>
        <v>6.7621972762895874E-2</v>
      </c>
      <c r="AJ42">
        <f>'2000_totals_newvars'!C42/'2000_totals_newvars'!$L42</f>
        <v>3.4685791875684935E-2</v>
      </c>
      <c r="AK42">
        <f>'2001_totals_newvars'!C42/'2001_totals_newvars'!$L42</f>
        <v>3.9094219128782595E-2</v>
      </c>
      <c r="AL42">
        <f>'2002_totals_newvars'!C42/'2002_totals_newvars'!$L42</f>
        <v>3.8393517182244312E-2</v>
      </c>
      <c r="AM42">
        <f>'2003_totals_newvars'!C42/'2003_totals_newvars'!$L42</f>
        <v>3.4742655585614172E-2</v>
      </c>
      <c r="AN42">
        <f>'2004_totals_newvars'!C42/'2004_totals_newvars'!$L42</f>
        <v>0.10177607378749108</v>
      </c>
      <c r="AO42">
        <f>'2005_totals_newvars'!C42/'2005_totals_newvars'!$L42</f>
        <v>2.2249113900984465E-2</v>
      </c>
      <c r="AP42">
        <f>'2006_totals_newvars'!C42/'2006_totals_newvars'!$L42</f>
        <v>2.6310455872458907E-2</v>
      </c>
      <c r="AQ42">
        <f>'2007_totals_newvars'!C42/'2007_totals_newvars'!$L42</f>
        <v>2.6384785095476142E-2</v>
      </c>
      <c r="AR42">
        <f>'2008_totals_newvars'!C42/'2008_totals_newvars'!$L42</f>
        <v>2.3296188451597699E-2</v>
      </c>
      <c r="AS42">
        <f>'2009_totals_newvars'!C42/'2009_totals_newvars'!$L42</f>
        <v>2.1530509325020097E-2</v>
      </c>
      <c r="AT42">
        <f>'2010_totals_newvars'!C42/'2010_totals_newvars'!$L42</f>
        <v>2.2706228231644688E-2</v>
      </c>
      <c r="AU42">
        <f>'2011_totals_newvars'!C42/'2011_totals_newvars'!$L42</f>
        <v>6.4362089232326627E-2</v>
      </c>
      <c r="AV42">
        <f>'2012_totals_newvars'!C42/'2012_totals_newvars'!$L42</f>
        <v>2.7503134377423407E-2</v>
      </c>
      <c r="AW42">
        <f>'2013_totals_newvars'!C42/'2013_totals_newvars'!$L42</f>
        <v>1.7744559708756734E-2</v>
      </c>
      <c r="AX42">
        <f>'1998_totals_newvars'!I42/'1998_totals_newvars'!$L42</f>
        <v>1.3099526797371219</v>
      </c>
      <c r="AY42">
        <f>'1999_totals_newvars'!I42/'1999_totals_newvars'!$L42</f>
        <v>0.16613646745608587</v>
      </c>
      <c r="AZ42">
        <f>'2000_totals_newvars'!I42/'2000_totals_newvars'!$L42</f>
        <v>0.1485090513311427</v>
      </c>
      <c r="BA42">
        <f>'2001_totals_newvars'!I42/'2001_totals_newvars'!$L42</f>
        <v>0.1025340613366082</v>
      </c>
      <c r="BB42">
        <f>'2002_totals_newvars'!I42/'2002_totals_newvars'!$L42</f>
        <v>0.17654863276065316</v>
      </c>
      <c r="BC42">
        <f>'2003_totals_newvars'!I42/'2003_totals_newvars'!$L42</f>
        <v>0.15294516876377742</v>
      </c>
      <c r="BD42">
        <f>'2004_totals_newvars'!I42/'2004_totals_newvars'!$L42</f>
        <v>0.39893760552307028</v>
      </c>
      <c r="BE42">
        <f>'2005_totals_newvars'!I42/'2005_totals_newvars'!$L42</f>
        <v>0.24415927856118685</v>
      </c>
      <c r="BF42">
        <f>'2006_totals_newvars'!I42/'2006_totals_newvars'!$L42</f>
        <v>0.52717313663499221</v>
      </c>
      <c r="BG42">
        <f>'2007_totals_newvars'!I42/'2007_totals_newvars'!$L42</f>
        <v>0.56845967665089592</v>
      </c>
      <c r="BH42">
        <f>'2008_totals_newvars'!I42/'2008_totals_newvars'!$L42</f>
        <v>0.54471347479125909</v>
      </c>
      <c r="BI42">
        <f>'2009_totals_newvars'!I42/'2009_totals_newvars'!$L42</f>
        <v>0.45568178345788873</v>
      </c>
      <c r="BJ42">
        <f>'2010_totals_newvars'!I42/'2010_totals_newvars'!$L42</f>
        <v>0.47321386761838613</v>
      </c>
      <c r="BK42">
        <f>'2011_totals_newvars'!I42/'2011_totals_newvars'!$L42</f>
        <v>0.63533481338138353</v>
      </c>
      <c r="BL42">
        <f>'2012_totals_newvars'!I42/'2012_totals_newvars'!$L42</f>
        <v>0.54310431244419366</v>
      </c>
      <c r="BM42">
        <f>'2013_totals_newvars'!I42/'2013_totals_newvars'!$L42</f>
        <v>0.63236623748107335</v>
      </c>
      <c r="BN42">
        <f>'1998_totals_newvars'!H42/'1998_totals_newvars'!$L42</f>
        <v>0</v>
      </c>
      <c r="BO42">
        <f>'1999_totals_newvars'!H42/'1999_totals_newvars'!$L42</f>
        <v>0</v>
      </c>
      <c r="BP42">
        <f>'2000_totals_newvars'!H42/'2000_totals_newvars'!$L42</f>
        <v>3.0509735042223013E-2</v>
      </c>
      <c r="BQ42">
        <f>'2001_totals_newvars'!H42/'2001_totals_newvars'!$L42</f>
        <v>6.4365640026167223E-2</v>
      </c>
      <c r="BR42">
        <f>'2002_totals_newvars'!H42/'2002_totals_newvars'!$L42</f>
        <v>2.5995881759794049E-2</v>
      </c>
      <c r="BS42">
        <f>'2003_totals_newvars'!H42/'2003_totals_newvars'!$L42</f>
        <v>1.8562509108604762E-2</v>
      </c>
      <c r="BT42">
        <f>'2004_totals_newvars'!H42/'2004_totals_newvars'!$L42</f>
        <v>1.263084939298424E-2</v>
      </c>
      <c r="BU42">
        <f>'2005_totals_newvars'!H42/'2005_totals_newvars'!$L42</f>
        <v>2.7382258344224378E-2</v>
      </c>
      <c r="BV42">
        <f>'2006_totals_newvars'!H42/'2006_totals_newvars'!$L42</f>
        <v>1.7690745478931312E-2</v>
      </c>
      <c r="BW42">
        <f>'2007_totals_newvars'!H42/'2007_totals_newvars'!$L42</f>
        <v>1.7805146978139598E-2</v>
      </c>
      <c r="BX42">
        <f>'2008_totals_newvars'!H42/'2008_totals_newvars'!$L42</f>
        <v>1.8236171229761088E-2</v>
      </c>
      <c r="BY42">
        <f>'2009_totals_newvars'!H42/'2009_totals_newvars'!$L42</f>
        <v>1.5868694414337411E-2</v>
      </c>
      <c r="BZ42">
        <f>'2010_totals_newvars'!H42/'2010_totals_newvars'!$L42</f>
        <v>1.1375513138402366E-2</v>
      </c>
      <c r="CA42">
        <f>'2011_totals_newvars'!H42/'2011_totals_newvars'!$L42</f>
        <v>6.5737447383072386E-4</v>
      </c>
      <c r="CB42">
        <f>'2012_totals_newvars'!H42/'2012_totals_newvars'!$L42</f>
        <v>1.6320494374951318E-2</v>
      </c>
      <c r="CC42">
        <f>'2013_totals_newvars'!H42/'2013_totals_newvars'!$L42</f>
        <v>2.0338518188090304E-2</v>
      </c>
      <c r="CD42">
        <f>'1998_totals_newvars'!E42/'1998_totals_newvars'!$L42</f>
        <v>0</v>
      </c>
      <c r="CE42">
        <f>'1999_totals_newvars'!E42/'1999_totals_newvars'!$L42</f>
        <v>0</v>
      </c>
      <c r="CF42">
        <f>'2000_totals_newvars'!E42/'2000_totals_newvars'!$L42</f>
        <v>0</v>
      </c>
      <c r="CG42">
        <f>'2001_totals_newvars'!E42/'2001_totals_newvars'!$L42</f>
        <v>0</v>
      </c>
      <c r="CH42">
        <f>'2002_totals_newvars'!E42/'2002_totals_newvars'!$L42</f>
        <v>0</v>
      </c>
      <c r="CI42">
        <f>'2003_totals_newvars'!E42/'2003_totals_newvars'!$L42</f>
        <v>0</v>
      </c>
      <c r="CJ42">
        <f>'2004_totals_newvars'!E42/'2004_totals_newvars'!$L42</f>
        <v>0</v>
      </c>
      <c r="CK42">
        <f>'2005_totals_newvars'!E42/'2005_totals_newvars'!$L42</f>
        <v>0</v>
      </c>
      <c r="CL42">
        <f>'2006_totals_newvars'!E42/'2006_totals_newvars'!$L42</f>
        <v>0</v>
      </c>
      <c r="CM42">
        <f>'2007_totals_newvars'!E42/'2007_totals_newvars'!$L42</f>
        <v>0</v>
      </c>
      <c r="CN42">
        <f>'2008_totals_newvars'!E42/'2008_totals_newvars'!$L42</f>
        <v>0</v>
      </c>
      <c r="CO42">
        <f>'2009_totals_newvars'!E42/'2009_totals_newvars'!$L42</f>
        <v>0</v>
      </c>
      <c r="CP42">
        <f>'2010_totals_newvars'!E42/'2010_totals_newvars'!$L42</f>
        <v>0</v>
      </c>
      <c r="CQ42">
        <f>'2011_totals_newvars'!E42/'2011_totals_newvars'!$L42</f>
        <v>0</v>
      </c>
      <c r="CR42">
        <f>'2012_totals_newvars'!E42/'2012_totals_newvars'!$L42</f>
        <v>0</v>
      </c>
      <c r="CS42">
        <f>'2013_totals_newvars'!E42/'2013_totals_newvars'!$L42</f>
        <v>0</v>
      </c>
      <c r="CT42">
        <f>'1998_totals_newvars'!G42/'1998_totals_newvars'!$L42</f>
        <v>0</v>
      </c>
      <c r="CU42">
        <f>'1999_totals_newvars'!G42/'1999_totals_newvars'!$L42</f>
        <v>0</v>
      </c>
      <c r="CV42">
        <f>'2000_totals_newvars'!G42/'2000_totals_newvars'!$L42</f>
        <v>0</v>
      </c>
      <c r="CW42">
        <f>'2001_totals_newvars'!G42/'2001_totals_newvars'!$L42</f>
        <v>0</v>
      </c>
      <c r="CX42">
        <f>'2002_totals_newvars'!G42/'2002_totals_newvars'!$L42</f>
        <v>0</v>
      </c>
      <c r="CY42">
        <f>'2003_totals_newvars'!G42/'2003_totals_newvars'!$L42</f>
        <v>0</v>
      </c>
      <c r="CZ42">
        <f>'2004_totals_newvars'!G42/'2004_totals_newvars'!$L42</f>
        <v>0</v>
      </c>
      <c r="DA42">
        <f>'2005_totals_newvars'!G42/'2005_totals_newvars'!$L42</f>
        <v>0</v>
      </c>
      <c r="DB42">
        <f>'2006_totals_newvars'!G42/'2006_totals_newvars'!$L42</f>
        <v>0</v>
      </c>
      <c r="DC42">
        <f>'2007_totals_newvars'!G42/'2007_totals_newvars'!$L42</f>
        <v>0</v>
      </c>
      <c r="DD42">
        <f>'2008_totals_newvars'!G42/'2008_totals_newvars'!$L42</f>
        <v>0</v>
      </c>
      <c r="DE42">
        <f>'2009_totals_newvars'!G42/'2009_totals_newvars'!$L42</f>
        <v>0</v>
      </c>
      <c r="DF42">
        <f>'2010_totals_newvars'!G42/'2010_totals_newvars'!$L42</f>
        <v>0</v>
      </c>
      <c r="DG42">
        <f>'2011_totals_newvars'!G42/'2011_totals_newvars'!$L42</f>
        <v>0</v>
      </c>
      <c r="DH42">
        <f>'2012_totals_newvars'!G42/'2012_totals_newvars'!$L42</f>
        <v>0</v>
      </c>
      <c r="DI42">
        <f>'2013_totals_newvars'!G42/'2013_totals_newvars'!$L42</f>
        <v>0</v>
      </c>
      <c r="DJ42">
        <f>'1998_totals_newvars'!K42/'1998_totals_newvars'!$L42</f>
        <v>-0.22479456909547971</v>
      </c>
      <c r="DK42">
        <f>'1999_totals_newvars'!K42/'1999_totals_newvars'!$L42</f>
        <v>8.9191362783095293E-2</v>
      </c>
      <c r="DL42">
        <f>'2000_totals_newvars'!K42/'2000_totals_newvars'!$L42</f>
        <v>7.2919235585533773E-2</v>
      </c>
      <c r="DM42">
        <f>'2001_totals_newvars'!K42/'2001_totals_newvars'!$L42</f>
        <v>7.1842752971416957E-2</v>
      </c>
      <c r="DN42">
        <f>'2002_totals_newvars'!K42/'2002_totals_newvars'!$L42</f>
        <v>6.8718556166972561E-2</v>
      </c>
      <c r="DO42">
        <f>'2003_totals_newvars'!K42/'2003_totals_newvars'!$L42</f>
        <v>3.3948749755894229E-2</v>
      </c>
      <c r="DP42">
        <f>'2004_totals_newvars'!K42/'2004_totals_newvars'!$L42</f>
        <v>0</v>
      </c>
      <c r="DQ42">
        <f>'2005_totals_newvars'!K42/'2005_totals_newvars'!$L42</f>
        <v>7.9645016880578526E-2</v>
      </c>
      <c r="DR42">
        <f>'2006_totals_newvars'!K42/'2006_totals_newvars'!$L42</f>
        <v>6.4382467477708094E-2</v>
      </c>
      <c r="DS42">
        <f>'2007_totals_newvars'!K42/'2007_totals_newvars'!$L42</f>
        <v>2.0795955492728856E-2</v>
      </c>
      <c r="DT42">
        <f>'2008_totals_newvars'!K42/'2008_totals_newvars'!$L42</f>
        <v>2.8512408049693752E-2</v>
      </c>
      <c r="DU42">
        <f>'2009_totals_newvars'!K42/'2009_totals_newvars'!$L42</f>
        <v>2.1081102384389681E-2</v>
      </c>
      <c r="DV42">
        <f>'2010_totals_newvars'!K42/'2010_totals_newvars'!$L42</f>
        <v>0</v>
      </c>
      <c r="DW42">
        <f>'2011_totals_newvars'!K42/'2011_totals_newvars'!$L42</f>
        <v>0</v>
      </c>
      <c r="DX42">
        <f>'2012_totals_newvars'!K42/'2012_totals_newvars'!$L42</f>
        <v>0</v>
      </c>
      <c r="DY42">
        <f>'2013_totals_newvars'!K42/'2013_totals_newvars'!$L42</f>
        <v>0</v>
      </c>
      <c r="DZ42">
        <f>'1998_totals_newvars'!F42/'1998_totals_newvars'!$L42</f>
        <v>0</v>
      </c>
      <c r="EA42">
        <f>'1999_totals_newvars'!F42/'1999_totals_newvars'!$L42</f>
        <v>0</v>
      </c>
      <c r="EB42">
        <f>'2000_totals_newvars'!F42/'2000_totals_newvars'!$L42</f>
        <v>0</v>
      </c>
      <c r="EC42">
        <f>'2001_totals_newvars'!F42/'2001_totals_newvars'!$L42</f>
        <v>0</v>
      </c>
      <c r="ED42">
        <f>'2002_totals_newvars'!F42/'2002_totals_newvars'!$L42</f>
        <v>0</v>
      </c>
      <c r="EE42">
        <f>'2003_totals_newvars'!F42/'2003_totals_newvars'!$L42</f>
        <v>0</v>
      </c>
      <c r="EF42">
        <f>'2004_totals_newvars'!F42/'2004_totals_newvars'!$L42</f>
        <v>0</v>
      </c>
      <c r="EG42">
        <f>'2005_totals_newvars'!F42/'2005_totals_newvars'!$L42</f>
        <v>0</v>
      </c>
      <c r="EH42">
        <f>'2006_totals_newvars'!F42/'2006_totals_newvars'!$L42</f>
        <v>0</v>
      </c>
      <c r="EI42">
        <f>'2007_totals_newvars'!F42/'2007_totals_newvars'!$L42</f>
        <v>0</v>
      </c>
      <c r="EJ42">
        <f>'2008_totals_newvars'!F42/'2008_totals_newvars'!$L42</f>
        <v>0</v>
      </c>
      <c r="EK42">
        <f>'2009_totals_newvars'!F42/'2009_totals_newvars'!$L42</f>
        <v>0</v>
      </c>
      <c r="EL42">
        <f>'2010_totals_newvars'!F42/'2010_totals_newvars'!$L42</f>
        <v>0</v>
      </c>
      <c r="EM42">
        <f>'2011_totals_newvars'!F42/'2011_totals_newvars'!$L42</f>
        <v>0</v>
      </c>
      <c r="EN42">
        <f>'2012_totals_newvars'!F42/'2012_totals_newvars'!$L42</f>
        <v>0</v>
      </c>
      <c r="EO42">
        <f>'2013_totals_newvars'!F42/'2013_totals_newvars'!$L42</f>
        <v>0</v>
      </c>
      <c r="EP42">
        <f>'1998_totals_newvars'!D42/'1998_totals_newvars'!$L42</f>
        <v>-2.557925547249567</v>
      </c>
      <c r="EQ42">
        <f>'1999_totals_newvars'!D42/'1999_totals_newvars'!$L42</f>
        <v>0.19442027472645126</v>
      </c>
      <c r="ER42">
        <f>'2000_totals_newvars'!D42/'2000_totals_newvars'!$L42</f>
        <v>0.21182749362129949</v>
      </c>
      <c r="ES42">
        <f>'2001_totals_newvars'!D42/'2001_totals_newvars'!$L42</f>
        <v>0.36450259052060879</v>
      </c>
      <c r="ET42">
        <f>'2002_totals_newvars'!D42/'2002_totals_newvars'!$L42</f>
        <v>0.35222579871562582</v>
      </c>
      <c r="EU42">
        <f>'2003_totals_newvars'!D42/'2003_totals_newvars'!$L42</f>
        <v>0.35550602940443093</v>
      </c>
      <c r="EV42">
        <f>'2004_totals_newvars'!D42/'2004_totals_newvars'!$L42</f>
        <v>-0.10429067055887709</v>
      </c>
      <c r="EW42">
        <f>'2005_totals_newvars'!D42/'2005_totals_newvars'!$L42</f>
        <v>0.25025310769530967</v>
      </c>
      <c r="EX42">
        <f>'2006_totals_newvars'!D42/'2006_totals_newvars'!$L42</f>
        <v>6.4364595591810139E-2</v>
      </c>
      <c r="EY42">
        <f>'2007_totals_newvars'!D42/'2007_totals_newvars'!$L42</f>
        <v>8.1224974147538515E-2</v>
      </c>
      <c r="EZ42">
        <f>'2008_totals_newvars'!D42/'2008_totals_newvars'!$L42</f>
        <v>0.1413006570188319</v>
      </c>
      <c r="FA42">
        <f>'2009_totals_newvars'!D42/'2009_totals_newvars'!$L42</f>
        <v>0.18997884184618641</v>
      </c>
      <c r="FB42">
        <f>'2010_totals_newvars'!D42/'2010_totals_newvars'!$L42</f>
        <v>0.17078965697619922</v>
      </c>
      <c r="FC42">
        <f>'2011_totals_newvars'!D42/'2011_totals_newvars'!$L42</f>
        <v>8.1111699780089738E-2</v>
      </c>
      <c r="FD42">
        <f>'2012_totals_newvars'!D42/'2012_totals_newvars'!$L42</f>
        <v>0.11051669714478296</v>
      </c>
      <c r="FE42">
        <f>'2013_totals_newvars'!D42/'2013_totals_newvars'!$L42</f>
        <v>9.5491167748116862E-2</v>
      </c>
    </row>
    <row r="43" spans="1:161" x14ac:dyDescent="0.2">
      <c r="A43" t="str">
        <f>'1997_totals_newvars'!A43</f>
        <v>SOUTH DAKOTA</v>
      </c>
      <c r="B43">
        <f>'1998_totals_newvars'!J43/'1998_totals_newvars'!$L43</f>
        <v>9.2763391063033454E-2</v>
      </c>
      <c r="C43">
        <f>'1999_totals_newvars'!J43/'1999_totals_newvars'!$L43</f>
        <v>0.12307275405915302</v>
      </c>
      <c r="D43">
        <f>'2000_totals_newvars'!J43/'2000_totals_newvars'!$L43</f>
        <v>9.5232612328124341E-2</v>
      </c>
      <c r="E43">
        <f>'2001_totals_newvars'!J43/'2001_totals_newvars'!$L43</f>
        <v>9.8719009559847984E-2</v>
      </c>
      <c r="F43">
        <f>'2002_totals_newvars'!J43/'2002_totals_newvars'!$L43</f>
        <v>0.10170425171792606</v>
      </c>
      <c r="G43">
        <f>'2003_totals_newvars'!J43/'2003_totals_newvars'!$L43</f>
        <v>0.10332689206501515</v>
      </c>
      <c r="H43">
        <f>'2004_totals_newvars'!J43/'2004_totals_newvars'!$L43</f>
        <v>8.5076778860232877E-2</v>
      </c>
      <c r="I43">
        <f>'2005_totals_newvars'!J43/'2005_totals_newvars'!$L43</f>
        <v>8.907387169316372E-2</v>
      </c>
      <c r="J43">
        <f>'2006_totals_newvars'!J43/'2006_totals_newvars'!$L43</f>
        <v>7.6970457260314318E-2</v>
      </c>
      <c r="K43">
        <f>'2007_totals_newvars'!J43/'2007_totals_newvars'!$L43</f>
        <v>8.9042163312383626E-2</v>
      </c>
      <c r="L43">
        <f>'2008_totals_newvars'!J43/'2008_totals_newvars'!$L43</f>
        <v>7.7968380388352826E-2</v>
      </c>
      <c r="M43">
        <f>'2009_totals_newvars'!J43/'2009_totals_newvars'!$L43</f>
        <v>0.11940769528014507</v>
      </c>
      <c r="N43">
        <f>'2010_totals_newvars'!J43/'2010_totals_newvars'!$L43</f>
        <v>7.0680761352814661E-2</v>
      </c>
      <c r="O43">
        <f>'2011_totals_newvars'!J43/'2011_totals_newvars'!$L43</f>
        <v>8.5038903502783078E-2</v>
      </c>
      <c r="P43">
        <f>'2012_totals_newvars'!J43/'2012_totals_newvars'!$L43</f>
        <v>8.4426538986750094E-2</v>
      </c>
      <c r="Q43">
        <f>'2013_totals_newvars'!J43/'2013_totals_newvars'!$L43</f>
        <v>9.9970846320974222E-2</v>
      </c>
      <c r="R43">
        <f>'1998_totals_newvars'!B43/'1998_totals_newvars'!$L43</f>
        <v>0.53340831223929586</v>
      </c>
      <c r="S43">
        <f>'1999_totals_newvars'!B43/'1999_totals_newvars'!$L43</f>
        <v>0.4135949758777806</v>
      </c>
      <c r="T43">
        <f>'2000_totals_newvars'!B43/'2000_totals_newvars'!$L43</f>
        <v>0.36468014366956641</v>
      </c>
      <c r="U43">
        <f>'2001_totals_newvars'!B43/'2001_totals_newvars'!$L43</f>
        <v>0.35553184658402243</v>
      </c>
      <c r="V43">
        <f>'2002_totals_newvars'!B43/'2002_totals_newvars'!$L43</f>
        <v>0.4064659662535684</v>
      </c>
      <c r="W43">
        <f>'2003_totals_newvars'!B43/'2003_totals_newvars'!$L43</f>
        <v>0.36502361446592696</v>
      </c>
      <c r="X43">
        <f>'2004_totals_newvars'!B43/'2004_totals_newvars'!$L43</f>
        <v>0.36083636770373789</v>
      </c>
      <c r="Y43">
        <f>'2005_totals_newvars'!B43/'2005_totals_newvars'!$L43</f>
        <v>0.35757618182903933</v>
      </c>
      <c r="Z43">
        <f>'2006_totals_newvars'!B43/'2006_totals_newvars'!$L43</f>
        <v>0.39176512039049194</v>
      </c>
      <c r="AA43">
        <f>'2007_totals_newvars'!B43/'2007_totals_newvars'!$L43</f>
        <v>0.40813933928819962</v>
      </c>
      <c r="AB43">
        <f>'2008_totals_newvars'!B43/'2008_totals_newvars'!$L43</f>
        <v>0.41679373181354618</v>
      </c>
      <c r="AC43">
        <f>'2009_totals_newvars'!B43/'2009_totals_newvars'!$L43</f>
        <v>0.48944449581233718</v>
      </c>
      <c r="AD43">
        <f>'2010_totals_newvars'!B43/'2010_totals_newvars'!$L43</f>
        <v>0.42063027235164502</v>
      </c>
      <c r="AE43">
        <f>'2011_totals_newvars'!B43/'2011_totals_newvars'!$L43</f>
        <v>0.45282533085252591</v>
      </c>
      <c r="AF43">
        <f>'2012_totals_newvars'!B43/'2012_totals_newvars'!$L43</f>
        <v>0.48053122617207467</v>
      </c>
      <c r="AG43">
        <f>'2013_totals_newvars'!B43/'2013_totals_newvars'!$L43</f>
        <v>0.45695396780846775</v>
      </c>
      <c r="AH43">
        <f>'1998_totals_newvars'!C43/'1998_totals_newvars'!$L43</f>
        <v>3.0733925516640757E-2</v>
      </c>
      <c r="AI43">
        <f>'1999_totals_newvars'!C43/'1999_totals_newvars'!$L43</f>
        <v>8.9889070373465982E-2</v>
      </c>
      <c r="AJ43">
        <f>'2000_totals_newvars'!C43/'2000_totals_newvars'!$L43</f>
        <v>0.18427838751796183</v>
      </c>
      <c r="AK43">
        <f>'2001_totals_newvars'!C43/'2001_totals_newvars'!$L43</f>
        <v>0.17979140161270835</v>
      </c>
      <c r="AL43">
        <f>'2002_totals_newvars'!C43/'2002_totals_newvars'!$L43</f>
        <v>0.10253612579633468</v>
      </c>
      <c r="AM43">
        <f>'2003_totals_newvars'!C43/'2003_totals_newvars'!$L43</f>
        <v>8.2119330278266789E-2</v>
      </c>
      <c r="AN43">
        <f>'2004_totals_newvars'!C43/'2004_totals_newvars'!$L43</f>
        <v>2.5747755793031801E-2</v>
      </c>
      <c r="AO43">
        <f>'2005_totals_newvars'!C43/'2005_totals_newvars'!$L43</f>
        <v>2.4651499304817734E-2</v>
      </c>
      <c r="AP43">
        <f>'2006_totals_newvars'!C43/'2006_totals_newvars'!$L43</f>
        <v>2.587507817737052E-2</v>
      </c>
      <c r="AQ43">
        <f>'2007_totals_newvars'!C43/'2007_totals_newvars'!$L43</f>
        <v>2.6133879423917657E-2</v>
      </c>
      <c r="AR43">
        <f>'2008_totals_newvars'!C43/'2008_totals_newvars'!$L43</f>
        <v>2.6176365706631205E-2</v>
      </c>
      <c r="AS43">
        <f>'2009_totals_newvars'!C43/'2009_totals_newvars'!$L43</f>
        <v>2.8797207282693551E-2</v>
      </c>
      <c r="AT43">
        <f>'2010_totals_newvars'!C43/'2010_totals_newvars'!$L43</f>
        <v>0.13585595097626885</v>
      </c>
      <c r="AU43">
        <f>'2011_totals_newvars'!C43/'2011_totals_newvars'!$L43</f>
        <v>2.4175196512256525E-2</v>
      </c>
      <c r="AV43">
        <f>'2012_totals_newvars'!C43/'2012_totals_newvars'!$L43</f>
        <v>2.7254453754608082E-2</v>
      </c>
      <c r="AW43">
        <f>'2013_totals_newvars'!C43/'2013_totals_newvars'!$L43</f>
        <v>2.9096205147680868E-2</v>
      </c>
      <c r="AX43">
        <f>'1998_totals_newvars'!I43/'1998_totals_newvars'!$L43</f>
        <v>0.16460595250904692</v>
      </c>
      <c r="AY43">
        <f>'1999_totals_newvars'!I43/'1999_totals_newvars'!$L43</f>
        <v>9.0560475606887972E-2</v>
      </c>
      <c r="AZ43">
        <f>'2000_totals_newvars'!I43/'2000_totals_newvars'!$L43</f>
        <v>-0.22475095117150193</v>
      </c>
      <c r="BA43">
        <f>'2001_totals_newvars'!I43/'2001_totals_newvars'!$L43</f>
        <v>1.8794324541891106E-2</v>
      </c>
      <c r="BB43">
        <f>'2002_totals_newvars'!I43/'2002_totals_newvars'!$L43</f>
        <v>3.0838091550632305E-2</v>
      </c>
      <c r="BC43">
        <f>'2003_totals_newvars'!I43/'2003_totals_newvars'!$L43</f>
        <v>3.4821793782057124E-2</v>
      </c>
      <c r="BD43">
        <f>'2004_totals_newvars'!I43/'2004_totals_newvars'!$L43</f>
        <v>2.925659197115019E-2</v>
      </c>
      <c r="BE43">
        <f>'2005_totals_newvars'!I43/'2005_totals_newvars'!$L43</f>
        <v>3.4514321890650138E-2</v>
      </c>
      <c r="BF43">
        <f>'2006_totals_newvars'!I43/'2006_totals_newvars'!$L43</f>
        <v>5.5034322955370314E-2</v>
      </c>
      <c r="BG43">
        <f>'2007_totals_newvars'!I43/'2007_totals_newvars'!$L43</f>
        <v>3.4975400275258611E-2</v>
      </c>
      <c r="BH43">
        <f>'2008_totals_newvars'!I43/'2008_totals_newvars'!$L43</f>
        <v>4.3185490467554752E-2</v>
      </c>
      <c r="BI43">
        <f>'2009_totals_newvars'!I43/'2009_totals_newvars'!$L43</f>
        <v>2.085248720108579E-2</v>
      </c>
      <c r="BJ43">
        <f>'2010_totals_newvars'!I43/'2010_totals_newvars'!$L43</f>
        <v>3.1880834731792235E-2</v>
      </c>
      <c r="BK43">
        <f>'2011_totals_newvars'!I43/'2011_totals_newvars'!$L43</f>
        <v>2.5268255244554692E-2</v>
      </c>
      <c r="BL43">
        <f>'2012_totals_newvars'!I43/'2012_totals_newvars'!$L43</f>
        <v>3.0234434792573598E-2</v>
      </c>
      <c r="BM43">
        <f>'2013_totals_newvars'!I43/'2013_totals_newvars'!$L43</f>
        <v>3.0089821959623696E-2</v>
      </c>
      <c r="BN43">
        <f>'1998_totals_newvars'!H43/'1998_totals_newvars'!$L43</f>
        <v>0</v>
      </c>
      <c r="BO43">
        <f>'1999_totals_newvars'!H43/'1999_totals_newvars'!$L43</f>
        <v>0</v>
      </c>
      <c r="BP43">
        <f>'2000_totals_newvars'!H43/'2000_totals_newvars'!$L43</f>
        <v>7.309855319203579E-3</v>
      </c>
      <c r="BQ43">
        <f>'2001_totals_newvars'!H43/'2001_totals_newvars'!$L43</f>
        <v>1.8014091527660762E-2</v>
      </c>
      <c r="BR43">
        <f>'2002_totals_newvars'!H43/'2002_totals_newvars'!$L43</f>
        <v>2.7552591342627202E-2</v>
      </c>
      <c r="BS43">
        <f>'2003_totals_newvars'!H43/'2003_totals_newvars'!$L43</f>
        <v>6.7222706581422801E-3</v>
      </c>
      <c r="BT43">
        <f>'2004_totals_newvars'!H43/'2004_totals_newvars'!$L43</f>
        <v>1.6589423677209263E-2</v>
      </c>
      <c r="BU43">
        <f>'2005_totals_newvars'!H43/'2005_totals_newvars'!$L43</f>
        <v>1.7409506949443203E-2</v>
      </c>
      <c r="BV43">
        <f>'2006_totals_newvars'!H43/'2006_totals_newvars'!$L43</f>
        <v>0</v>
      </c>
      <c r="BW43">
        <f>'2007_totals_newvars'!H43/'2007_totals_newvars'!$L43</f>
        <v>0</v>
      </c>
      <c r="BX43">
        <f>'2008_totals_newvars'!H43/'2008_totals_newvars'!$L43</f>
        <v>0</v>
      </c>
      <c r="BY43">
        <f>'2009_totals_newvars'!H43/'2009_totals_newvars'!$L43</f>
        <v>0</v>
      </c>
      <c r="BZ43">
        <f>'2010_totals_newvars'!H43/'2010_totals_newvars'!$L43</f>
        <v>0</v>
      </c>
      <c r="CA43">
        <f>'2011_totals_newvars'!H43/'2011_totals_newvars'!$L43</f>
        <v>0</v>
      </c>
      <c r="CB43">
        <f>'2012_totals_newvars'!H43/'2012_totals_newvars'!$L43</f>
        <v>0</v>
      </c>
      <c r="CC43">
        <f>'2013_totals_newvars'!H43/'2013_totals_newvars'!$L43</f>
        <v>0</v>
      </c>
      <c r="CD43">
        <f>'1998_totals_newvars'!E43/'1998_totals_newvars'!$L43</f>
        <v>0</v>
      </c>
      <c r="CE43">
        <f>'1999_totals_newvars'!E43/'1999_totals_newvars'!$L43</f>
        <v>0</v>
      </c>
      <c r="CF43">
        <f>'2000_totals_newvars'!E43/'2000_totals_newvars'!$L43</f>
        <v>0.36861334684493563</v>
      </c>
      <c r="CG43">
        <f>'2001_totals_newvars'!E43/'2001_totals_newvars'!$L43</f>
        <v>0.12896578669087816</v>
      </c>
      <c r="CH43">
        <f>'2002_totals_newvars'!E43/'2002_totals_newvars'!$L43</f>
        <v>0.12572269517836418</v>
      </c>
      <c r="CI43">
        <f>'2003_totals_newvars'!E43/'2003_totals_newvars'!$L43</f>
        <v>0.23099425843778862</v>
      </c>
      <c r="CJ43">
        <f>'2004_totals_newvars'!E43/'2004_totals_newvars'!$L43</f>
        <v>0.30482409416876249</v>
      </c>
      <c r="CK43">
        <f>'2005_totals_newvars'!E43/'2005_totals_newvars'!$L43</f>
        <v>0.30136667752001461</v>
      </c>
      <c r="CL43">
        <f>'2006_totals_newvars'!E43/'2006_totals_newvars'!$L43</f>
        <v>0.24692976071625763</v>
      </c>
      <c r="CM43">
        <f>'2007_totals_newvars'!E43/'2007_totals_newvars'!$L43</f>
        <v>0.25948370848418068</v>
      </c>
      <c r="CN43">
        <f>'2008_totals_newvars'!E43/'2008_totals_newvars'!$L43</f>
        <v>0.23560796084091795</v>
      </c>
      <c r="CO43">
        <f>'2009_totals_newvars'!E43/'2009_totals_newvars'!$L43</f>
        <v>0.126013506655378</v>
      </c>
      <c r="CP43">
        <f>'2010_totals_newvars'!E43/'2010_totals_newvars'!$L43</f>
        <v>0.1594252280867248</v>
      </c>
      <c r="CQ43">
        <f>'2011_totals_newvars'!E43/'2011_totals_newvars'!$L43</f>
        <v>0.20555676578304335</v>
      </c>
      <c r="CR43">
        <f>'2012_totals_newvars'!E43/'2012_totals_newvars'!$L43</f>
        <v>0.16152688675077484</v>
      </c>
      <c r="CS43">
        <f>'2013_totals_newvars'!E43/'2013_totals_newvars'!$L43</f>
        <v>0.14996764829465473</v>
      </c>
      <c r="CT43">
        <f>'1998_totals_newvars'!G43/'1998_totals_newvars'!$L43</f>
        <v>0</v>
      </c>
      <c r="CU43">
        <f>'1999_totals_newvars'!G43/'1999_totals_newvars'!$L43</f>
        <v>0</v>
      </c>
      <c r="CV43">
        <f>'2000_totals_newvars'!G43/'2000_totals_newvars'!$L43</f>
        <v>0</v>
      </c>
      <c r="CW43">
        <f>'2001_totals_newvars'!G43/'2001_totals_newvars'!$L43</f>
        <v>0</v>
      </c>
      <c r="CX43">
        <f>'2002_totals_newvars'!G43/'2002_totals_newvars'!$L43</f>
        <v>0</v>
      </c>
      <c r="CY43">
        <f>'2003_totals_newvars'!G43/'2003_totals_newvars'!$L43</f>
        <v>0</v>
      </c>
      <c r="CZ43">
        <f>'2004_totals_newvars'!G43/'2004_totals_newvars'!$L43</f>
        <v>0</v>
      </c>
      <c r="DA43">
        <f>'2005_totals_newvars'!G43/'2005_totals_newvars'!$L43</f>
        <v>0</v>
      </c>
      <c r="DB43">
        <f>'2006_totals_newvars'!G43/'2006_totals_newvars'!$L43</f>
        <v>0</v>
      </c>
      <c r="DC43">
        <f>'2007_totals_newvars'!G43/'2007_totals_newvars'!$L43</f>
        <v>0</v>
      </c>
      <c r="DD43">
        <f>'2008_totals_newvars'!G43/'2008_totals_newvars'!$L43</f>
        <v>0</v>
      </c>
      <c r="DE43">
        <f>'2009_totals_newvars'!G43/'2009_totals_newvars'!$L43</f>
        <v>0</v>
      </c>
      <c r="DF43">
        <f>'2010_totals_newvars'!G43/'2010_totals_newvars'!$L43</f>
        <v>4.8495007213692745E-4</v>
      </c>
      <c r="DG43">
        <f>'2011_totals_newvars'!G43/'2011_totals_newvars'!$L43</f>
        <v>1.7552861808296655E-2</v>
      </c>
      <c r="DH43">
        <f>'2012_totals_newvars'!G43/'2012_totals_newvars'!$L43</f>
        <v>0</v>
      </c>
      <c r="DI43">
        <f>'2013_totals_newvars'!G43/'2013_totals_newvars'!$L43</f>
        <v>0</v>
      </c>
      <c r="DJ43">
        <f>'1998_totals_newvars'!K43/'1998_totals_newvars'!$L43</f>
        <v>8.1583426798589431E-2</v>
      </c>
      <c r="DK43">
        <f>'1999_totals_newvars'!K43/'1999_totals_newvars'!$L43</f>
        <v>0.14741250306327702</v>
      </c>
      <c r="DL43">
        <f>'2000_totals_newvars'!K43/'2000_totals_newvars'!$L43</f>
        <v>7.781944568544541E-2</v>
      </c>
      <c r="DM43">
        <f>'2001_totals_newvars'!K43/'2001_totals_newvars'!$L43</f>
        <v>7.7839125463041586E-2</v>
      </c>
      <c r="DN43">
        <f>'2002_totals_newvars'!K43/'2002_totals_newvars'!$L43</f>
        <v>8.0555298262341618E-2</v>
      </c>
      <c r="DO43">
        <f>'2003_totals_newvars'!K43/'2003_totals_newvars'!$L43</f>
        <v>7.5019684873385062E-2</v>
      </c>
      <c r="DP43">
        <f>'2004_totals_newvars'!K43/'2004_totals_newvars'!$L43</f>
        <v>7.0635679167712614E-2</v>
      </c>
      <c r="DQ43">
        <f>'2005_totals_newvars'!K43/'2005_totals_newvars'!$L43</f>
        <v>6.6689263736201321E-2</v>
      </c>
      <c r="DR43">
        <f>'2006_totals_newvars'!K43/'2006_totals_newvars'!$L43</f>
        <v>6.8576784977853494E-2</v>
      </c>
      <c r="DS43">
        <f>'2007_totals_newvars'!K43/'2007_totals_newvars'!$L43</f>
        <v>6.9262686574548385E-2</v>
      </c>
      <c r="DT43">
        <f>'2008_totals_newvars'!K43/'2008_totals_newvars'!$L43</f>
        <v>6.937528807681953E-2</v>
      </c>
      <c r="DU43">
        <f>'2009_totals_newvars'!K43/'2009_totals_newvars'!$L43</f>
        <v>7.6321311118397461E-2</v>
      </c>
      <c r="DV43">
        <f>'2010_totals_newvars'!K43/'2010_totals_newvars'!$L43</f>
        <v>5.7146792571428559E-2</v>
      </c>
      <c r="DW43">
        <f>'2011_totals_newvars'!K43/'2011_totals_newvars'!$L43</f>
        <v>6.4071584311898855E-2</v>
      </c>
      <c r="DX43">
        <f>'2012_totals_newvars'!K43/'2012_totals_newvars'!$L43</f>
        <v>7.2232547550453205E-2</v>
      </c>
      <c r="DY43">
        <f>'2013_totals_newvars'!K43/'2013_totals_newvars'!$L43</f>
        <v>7.7113745914362833E-2</v>
      </c>
      <c r="DZ43">
        <f>'1998_totals_newvars'!F43/'1998_totals_newvars'!$L43</f>
        <v>0</v>
      </c>
      <c r="EA43">
        <f>'1999_totals_newvars'!F43/'1999_totals_newvars'!$L43</f>
        <v>0</v>
      </c>
      <c r="EB43">
        <f>'2000_totals_newvars'!F43/'2000_totals_newvars'!$L43</f>
        <v>0</v>
      </c>
      <c r="EC43">
        <f>'2001_totals_newvars'!F43/'2001_totals_newvars'!$L43</f>
        <v>0</v>
      </c>
      <c r="ED43">
        <f>'2002_totals_newvars'!F43/'2002_totals_newvars'!$L43</f>
        <v>0</v>
      </c>
      <c r="EE43">
        <f>'2003_totals_newvars'!F43/'2003_totals_newvars'!$L43</f>
        <v>0</v>
      </c>
      <c r="EF43">
        <f>'2004_totals_newvars'!F43/'2004_totals_newvars'!$L43</f>
        <v>0</v>
      </c>
      <c r="EG43">
        <f>'2005_totals_newvars'!F43/'2005_totals_newvars'!$L43</f>
        <v>0</v>
      </c>
      <c r="EH43">
        <f>'2006_totals_newvars'!F43/'2006_totals_newvars'!$L43</f>
        <v>0</v>
      </c>
      <c r="EI43">
        <f>'2007_totals_newvars'!F43/'2007_totals_newvars'!$L43</f>
        <v>0</v>
      </c>
      <c r="EJ43">
        <f>'2008_totals_newvars'!F43/'2008_totals_newvars'!$L43</f>
        <v>0</v>
      </c>
      <c r="EK43">
        <f>'2009_totals_newvars'!F43/'2009_totals_newvars'!$L43</f>
        <v>0</v>
      </c>
      <c r="EL43">
        <f>'2010_totals_newvars'!F43/'2010_totals_newvars'!$L43</f>
        <v>0</v>
      </c>
      <c r="EM43">
        <f>'2011_totals_newvars'!F43/'2011_totals_newvars'!$L43</f>
        <v>0</v>
      </c>
      <c r="EN43">
        <f>'2012_totals_newvars'!F43/'2012_totals_newvars'!$L43</f>
        <v>0</v>
      </c>
      <c r="EO43">
        <f>'2013_totals_newvars'!F43/'2013_totals_newvars'!$L43</f>
        <v>0</v>
      </c>
      <c r="EP43">
        <f>'1998_totals_newvars'!D43/'1998_totals_newvars'!$L43</f>
        <v>9.6904991873393589E-2</v>
      </c>
      <c r="EQ43">
        <f>'1999_totals_newvars'!D43/'1999_totals_newvars'!$L43</f>
        <v>0.1354702210194354</v>
      </c>
      <c r="ER43">
        <f>'2000_totals_newvars'!D43/'2000_totals_newvars'!$L43</f>
        <v>0.12681715980626473</v>
      </c>
      <c r="ES43">
        <f>'2001_totals_newvars'!D43/'2001_totals_newvars'!$L43</f>
        <v>0.12234441401994961</v>
      </c>
      <c r="ET43">
        <f>'2002_totals_newvars'!D43/'2002_totals_newvars'!$L43</f>
        <v>0.12462497989820553</v>
      </c>
      <c r="EU43">
        <f>'2003_totals_newvars'!D43/'2003_totals_newvars'!$L43</f>
        <v>0.10197215543941798</v>
      </c>
      <c r="EV43">
        <f>'2004_totals_newvars'!D43/'2004_totals_newvars'!$L43</f>
        <v>0.10703330865816287</v>
      </c>
      <c r="EW43">
        <f>'2005_totals_newvars'!D43/'2005_totals_newvars'!$L43</f>
        <v>0.10871867707666992</v>
      </c>
      <c r="EX43">
        <f>'2006_totals_newvars'!D43/'2006_totals_newvars'!$L43</f>
        <v>0.1348484755223418</v>
      </c>
      <c r="EY43">
        <f>'2007_totals_newvars'!D43/'2007_totals_newvars'!$L43</f>
        <v>0.1129628226415114</v>
      </c>
      <c r="EZ43">
        <f>'2008_totals_newvars'!D43/'2008_totals_newvars'!$L43</f>
        <v>0.13089278270617757</v>
      </c>
      <c r="FA43">
        <f>'2009_totals_newvars'!D43/'2009_totals_newvars'!$L43</f>
        <v>0.13916329664996296</v>
      </c>
      <c r="FB43">
        <f>'2010_totals_newvars'!D43/'2010_totals_newvars'!$L43</f>
        <v>0.12389520985718895</v>
      </c>
      <c r="FC43">
        <f>'2011_totals_newvars'!D43/'2011_totals_newvars'!$L43</f>
        <v>0.12551110198464094</v>
      </c>
      <c r="FD43">
        <f>'2012_totals_newvars'!D43/'2012_totals_newvars'!$L43</f>
        <v>0.14379391199276551</v>
      </c>
      <c r="FE43">
        <f>'2013_totals_newvars'!D43/'2013_totals_newvars'!$L43</f>
        <v>0.1568077645542359</v>
      </c>
    </row>
    <row r="44" spans="1:161" x14ac:dyDescent="0.2">
      <c r="A44" t="str">
        <f>'1997_totals_newvars'!A44</f>
        <v>TENNESSEE</v>
      </c>
      <c r="B44">
        <f>'1998_totals_newvars'!J44/'1998_totals_newvars'!$L44</f>
        <v>0.23837288970272325</v>
      </c>
      <c r="C44">
        <f>'1999_totals_newvars'!J44/'1999_totals_newvars'!$L44</f>
        <v>8.8535379991632732E-2</v>
      </c>
      <c r="D44">
        <f>'2000_totals_newvars'!J44/'2000_totals_newvars'!$L44</f>
        <v>0.12023599579319123</v>
      </c>
      <c r="E44">
        <f>'2001_totals_newvars'!J44/'2001_totals_newvars'!$L44</f>
        <v>9.5167133246746832E-2</v>
      </c>
      <c r="F44">
        <f>'2002_totals_newvars'!J44/'2002_totals_newvars'!$L44</f>
        <v>9.3251292420791401E-2</v>
      </c>
      <c r="G44">
        <f>'2003_totals_newvars'!J44/'2003_totals_newvars'!$L44</f>
        <v>8.1375268809720749E-2</v>
      </c>
      <c r="H44">
        <f>'2004_totals_newvars'!J44/'2004_totals_newvars'!$L44</f>
        <v>0.10798370140453584</v>
      </c>
      <c r="I44">
        <f>'2005_totals_newvars'!J44/'2005_totals_newvars'!$L44</f>
        <v>9.6104908915268808E-2</v>
      </c>
      <c r="J44">
        <f>'2006_totals_newvars'!J44/'2006_totals_newvars'!$L44</f>
        <v>9.9625603532617388E-2</v>
      </c>
      <c r="K44">
        <f>'2007_totals_newvars'!J44/'2007_totals_newvars'!$L44</f>
        <v>0.16349497183068282</v>
      </c>
      <c r="L44">
        <f>'2008_totals_newvars'!J44/'2008_totals_newvars'!$L44</f>
        <v>0.11447593053227492</v>
      </c>
      <c r="M44">
        <f>'2009_totals_newvars'!J44/'2009_totals_newvars'!$L44</f>
        <v>8.160774215205148E-2</v>
      </c>
      <c r="N44">
        <f>'2010_totals_newvars'!J44/'2010_totals_newvars'!$L44</f>
        <v>0.10684598490903269</v>
      </c>
      <c r="O44">
        <f>'2011_totals_newvars'!J44/'2011_totals_newvars'!$L44</f>
        <v>9.4807363899561209E-2</v>
      </c>
      <c r="P44">
        <f>'2012_totals_newvars'!J44/'2012_totals_newvars'!$L44</f>
        <v>9.1131333561476902E-2</v>
      </c>
      <c r="Q44">
        <f>'2013_totals_newvars'!J44/'2013_totals_newvars'!$L44</f>
        <v>9.8842083159275576E-2</v>
      </c>
      <c r="R44">
        <f>'1998_totals_newvars'!B44/'1998_totals_newvars'!$L44</f>
        <v>-9.2572495649860471</v>
      </c>
      <c r="S44">
        <f>'1999_totals_newvars'!B44/'1999_totals_newvars'!$L44</f>
        <v>0.50388293917156057</v>
      </c>
      <c r="T44">
        <f>'2000_totals_newvars'!B44/'2000_totals_newvars'!$L44</f>
        <v>0.40569307830421908</v>
      </c>
      <c r="U44">
        <f>'2001_totals_newvars'!B44/'2001_totals_newvars'!$L44</f>
        <v>0.34607446326466978</v>
      </c>
      <c r="V44">
        <f>'2002_totals_newvars'!B44/'2002_totals_newvars'!$L44</f>
        <v>0.36160521237644405</v>
      </c>
      <c r="W44">
        <f>'2003_totals_newvars'!B44/'2003_totals_newvars'!$L44</f>
        <v>0.4174148605326749</v>
      </c>
      <c r="X44">
        <f>'2004_totals_newvars'!B44/'2004_totals_newvars'!$L44</f>
        <v>0.41224641816847651</v>
      </c>
      <c r="Y44">
        <f>'2005_totals_newvars'!B44/'2005_totals_newvars'!$L44</f>
        <v>0.40277212229876341</v>
      </c>
      <c r="Z44">
        <f>'2006_totals_newvars'!B44/'2006_totals_newvars'!$L44</f>
        <v>0.31393856064988102</v>
      </c>
      <c r="AA44">
        <f>'2007_totals_newvars'!B44/'2007_totals_newvars'!$L44</f>
        <v>0.27276701491237415</v>
      </c>
      <c r="AB44">
        <f>'2008_totals_newvars'!B44/'2008_totals_newvars'!$L44</f>
        <v>0.26801205726781846</v>
      </c>
      <c r="AC44">
        <f>'2009_totals_newvars'!B44/'2009_totals_newvars'!$L44</f>
        <v>0.31492148660858427</v>
      </c>
      <c r="AD44">
        <f>'2010_totals_newvars'!B44/'2010_totals_newvars'!$L44</f>
        <v>0.33297940456289116</v>
      </c>
      <c r="AE44">
        <f>'2011_totals_newvars'!B44/'2011_totals_newvars'!$L44</f>
        <v>0.3107502948075721</v>
      </c>
      <c r="AF44">
        <f>'2012_totals_newvars'!B44/'2012_totals_newvars'!$L44</f>
        <v>0.31800993919567117</v>
      </c>
      <c r="AG44">
        <f>'2013_totals_newvars'!B44/'2013_totals_newvars'!$L44</f>
        <v>0.3401385981324544</v>
      </c>
      <c r="AH44">
        <f>'1998_totals_newvars'!C44/'1998_totals_newvars'!$L44</f>
        <v>8.9121590142016718</v>
      </c>
      <c r="AI44">
        <f>'1999_totals_newvars'!C44/'1999_totals_newvars'!$L44</f>
        <v>8.7472251279497773E-2</v>
      </c>
      <c r="AJ44">
        <f>'2000_totals_newvars'!C44/'2000_totals_newvars'!$L44</f>
        <v>0.41860268912778587</v>
      </c>
      <c r="AK44">
        <f>'2001_totals_newvars'!C44/'2001_totals_newvars'!$L44</f>
        <v>0.31016916051476345</v>
      </c>
      <c r="AL44">
        <f>'2002_totals_newvars'!C44/'2002_totals_newvars'!$L44</f>
        <v>0.26748660260559648</v>
      </c>
      <c r="AM44">
        <f>'2003_totals_newvars'!C44/'2003_totals_newvars'!$L44</f>
        <v>0.26564539005569493</v>
      </c>
      <c r="AN44">
        <f>'2004_totals_newvars'!C44/'2004_totals_newvars'!$L44</f>
        <v>0.25331250785470671</v>
      </c>
      <c r="AO44">
        <f>'2005_totals_newvars'!C44/'2005_totals_newvars'!$L44</f>
        <v>0.29657282843607635</v>
      </c>
      <c r="AP44">
        <f>'2006_totals_newvars'!C44/'2006_totals_newvars'!$L44</f>
        <v>0.27770982674496708</v>
      </c>
      <c r="AQ44">
        <f>'2007_totals_newvars'!C44/'2007_totals_newvars'!$L44</f>
        <v>0.25570087774714212</v>
      </c>
      <c r="AR44">
        <f>'2008_totals_newvars'!C44/'2008_totals_newvars'!$L44</f>
        <v>0.26531749657586817</v>
      </c>
      <c r="AS44">
        <f>'2009_totals_newvars'!C44/'2009_totals_newvars'!$L44</f>
        <v>0.23409985928041324</v>
      </c>
      <c r="AT44">
        <f>'2010_totals_newvars'!C44/'2010_totals_newvars'!$L44</f>
        <v>0.19447522437203665</v>
      </c>
      <c r="AU44">
        <f>'2011_totals_newvars'!C44/'2011_totals_newvars'!$L44</f>
        <v>0.21481453426317801</v>
      </c>
      <c r="AV44">
        <f>'2012_totals_newvars'!C44/'2012_totals_newvars'!$L44</f>
        <v>0.22114432833997241</v>
      </c>
      <c r="AW44">
        <f>'2013_totals_newvars'!C44/'2013_totals_newvars'!$L44</f>
        <v>9.2751353868707212E-2</v>
      </c>
      <c r="AX44">
        <f>'1998_totals_newvars'!I44/'1998_totals_newvars'!$L44</f>
        <v>-8.176784948580444</v>
      </c>
      <c r="AY44">
        <f>'1999_totals_newvars'!I44/'1999_totals_newvars'!$L44</f>
        <v>0.22660409104166404</v>
      </c>
      <c r="AZ44">
        <f>'2000_totals_newvars'!I44/'2000_totals_newvars'!$L44</f>
        <v>-9.7019977206558888E-2</v>
      </c>
      <c r="BA44">
        <f>'2001_totals_newvars'!I44/'2001_totals_newvars'!$L44</f>
        <v>5.4474645971148303E-2</v>
      </c>
      <c r="BB44">
        <f>'2002_totals_newvars'!I44/'2002_totals_newvars'!$L44</f>
        <v>8.8987651594719983E-2</v>
      </c>
      <c r="BC44">
        <f>'2003_totals_newvars'!I44/'2003_totals_newvars'!$L44</f>
        <v>9.0581899596051008E-2</v>
      </c>
      <c r="BD44">
        <f>'2004_totals_newvars'!I44/'2004_totals_newvars'!$L44</f>
        <v>9.7797129188508206E-2</v>
      </c>
      <c r="BE44">
        <f>'2005_totals_newvars'!I44/'2005_totals_newvars'!$L44</f>
        <v>6.9912390972598132E-2</v>
      </c>
      <c r="BF44">
        <f>'2006_totals_newvars'!I44/'2006_totals_newvars'!$L44</f>
        <v>0.13796374173252174</v>
      </c>
      <c r="BG44">
        <f>'2007_totals_newvars'!I44/'2007_totals_newvars'!$L44</f>
        <v>0.16993342531215089</v>
      </c>
      <c r="BH44">
        <f>'2008_totals_newvars'!I44/'2008_totals_newvars'!$L44</f>
        <v>0.21809788361543483</v>
      </c>
      <c r="BI44">
        <f>'2009_totals_newvars'!I44/'2009_totals_newvars'!$L44</f>
        <v>0.18934392103858796</v>
      </c>
      <c r="BJ44">
        <f>'2010_totals_newvars'!I44/'2010_totals_newvars'!$L44</f>
        <v>0.1377102487321934</v>
      </c>
      <c r="BK44">
        <f>'2011_totals_newvars'!I44/'2011_totals_newvars'!$L44</f>
        <v>0.15935589979162534</v>
      </c>
      <c r="BL44">
        <f>'2012_totals_newvars'!I44/'2012_totals_newvars'!$L44</f>
        <v>0.18483584487825458</v>
      </c>
      <c r="BM44">
        <f>'2013_totals_newvars'!I44/'2013_totals_newvars'!$L44</f>
        <v>0.24430630913520146</v>
      </c>
      <c r="BN44">
        <f>'1998_totals_newvars'!H44/'1998_totals_newvars'!$L44</f>
        <v>0</v>
      </c>
      <c r="BO44">
        <f>'1999_totals_newvars'!H44/'1999_totals_newvars'!$L44</f>
        <v>0</v>
      </c>
      <c r="BP44">
        <f>'2000_totals_newvars'!H44/'2000_totals_newvars'!$L44</f>
        <v>0</v>
      </c>
      <c r="BQ44">
        <f>'2001_totals_newvars'!H44/'2001_totals_newvars'!$L44</f>
        <v>4.9154772239382496E-3</v>
      </c>
      <c r="BR44">
        <f>'2002_totals_newvars'!H44/'2002_totals_newvars'!$L44</f>
        <v>5.5274000750214674E-3</v>
      </c>
      <c r="BS44">
        <f>'2003_totals_newvars'!H44/'2003_totals_newvars'!$L44</f>
        <v>2.709633707852131E-3</v>
      </c>
      <c r="BT44">
        <f>'2004_totals_newvars'!H44/'2004_totals_newvars'!$L44</f>
        <v>0</v>
      </c>
      <c r="BU44">
        <f>'2005_totals_newvars'!H44/'2005_totals_newvars'!$L44</f>
        <v>0</v>
      </c>
      <c r="BV44">
        <f>'2006_totals_newvars'!H44/'2006_totals_newvars'!$L44</f>
        <v>0</v>
      </c>
      <c r="BW44">
        <f>'2007_totals_newvars'!H44/'2007_totals_newvars'!$L44</f>
        <v>0</v>
      </c>
      <c r="BX44">
        <f>'2008_totals_newvars'!H44/'2008_totals_newvars'!$L44</f>
        <v>0</v>
      </c>
      <c r="BY44">
        <f>'2009_totals_newvars'!H44/'2009_totals_newvars'!$L44</f>
        <v>0</v>
      </c>
      <c r="BZ44">
        <f>'2010_totals_newvars'!H44/'2010_totals_newvars'!$L44</f>
        <v>0</v>
      </c>
      <c r="CA44">
        <f>'2011_totals_newvars'!H44/'2011_totals_newvars'!$L44</f>
        <v>0</v>
      </c>
      <c r="CB44">
        <f>'2012_totals_newvars'!H44/'2012_totals_newvars'!$L44</f>
        <v>0</v>
      </c>
      <c r="CC44">
        <f>'2013_totals_newvars'!H44/'2013_totals_newvars'!$L44</f>
        <v>0</v>
      </c>
      <c r="CD44">
        <f>'1998_totals_newvars'!E44/'1998_totals_newvars'!$L44</f>
        <v>0</v>
      </c>
      <c r="CE44">
        <f>'1999_totals_newvars'!E44/'1999_totals_newvars'!$L44</f>
        <v>0</v>
      </c>
      <c r="CF44">
        <f>'2000_totals_newvars'!E44/'2000_totals_newvars'!$L44</f>
        <v>0</v>
      </c>
      <c r="CG44">
        <f>'2001_totals_newvars'!E44/'2001_totals_newvars'!$L44</f>
        <v>0</v>
      </c>
      <c r="CH44">
        <f>'2002_totals_newvars'!E44/'2002_totals_newvars'!$L44</f>
        <v>0</v>
      </c>
      <c r="CI44">
        <f>'2003_totals_newvars'!E44/'2003_totals_newvars'!$L44</f>
        <v>0</v>
      </c>
      <c r="CJ44">
        <f>'2004_totals_newvars'!E44/'2004_totals_newvars'!$L44</f>
        <v>0</v>
      </c>
      <c r="CK44">
        <f>'2005_totals_newvars'!E44/'2005_totals_newvars'!$L44</f>
        <v>0</v>
      </c>
      <c r="CL44">
        <f>'2006_totals_newvars'!E44/'2006_totals_newvars'!$L44</f>
        <v>0</v>
      </c>
      <c r="CM44">
        <f>'2007_totals_newvars'!E44/'2007_totals_newvars'!$L44</f>
        <v>0</v>
      </c>
      <c r="CN44">
        <f>'2008_totals_newvars'!E44/'2008_totals_newvars'!$L44</f>
        <v>0</v>
      </c>
      <c r="CO44">
        <f>'2009_totals_newvars'!E44/'2009_totals_newvars'!$L44</f>
        <v>0</v>
      </c>
      <c r="CP44">
        <f>'2010_totals_newvars'!E44/'2010_totals_newvars'!$L44</f>
        <v>0</v>
      </c>
      <c r="CQ44">
        <f>'2011_totals_newvars'!E44/'2011_totals_newvars'!$L44</f>
        <v>0</v>
      </c>
      <c r="CR44">
        <f>'2012_totals_newvars'!E44/'2012_totals_newvars'!$L44</f>
        <v>0</v>
      </c>
      <c r="CS44">
        <f>'2013_totals_newvars'!E44/'2013_totals_newvars'!$L44</f>
        <v>0</v>
      </c>
      <c r="CT44">
        <f>'1998_totals_newvars'!G44/'1998_totals_newvars'!$L44</f>
        <v>0</v>
      </c>
      <c r="CU44">
        <f>'1999_totals_newvars'!G44/'1999_totals_newvars'!$L44</f>
        <v>0</v>
      </c>
      <c r="CV44">
        <f>'2000_totals_newvars'!G44/'2000_totals_newvars'!$L44</f>
        <v>0</v>
      </c>
      <c r="CW44">
        <f>'2001_totals_newvars'!G44/'2001_totals_newvars'!$L44</f>
        <v>0</v>
      </c>
      <c r="CX44">
        <f>'2002_totals_newvars'!G44/'2002_totals_newvars'!$L44</f>
        <v>0</v>
      </c>
      <c r="CY44">
        <f>'2003_totals_newvars'!G44/'2003_totals_newvars'!$L44</f>
        <v>0</v>
      </c>
      <c r="CZ44">
        <f>'2004_totals_newvars'!G44/'2004_totals_newvars'!$L44</f>
        <v>0</v>
      </c>
      <c r="DA44">
        <f>'2005_totals_newvars'!G44/'2005_totals_newvars'!$L44</f>
        <v>0</v>
      </c>
      <c r="DB44">
        <f>'2006_totals_newvars'!G44/'2006_totals_newvars'!$L44</f>
        <v>0</v>
      </c>
      <c r="DC44">
        <f>'2007_totals_newvars'!G44/'2007_totals_newvars'!$L44</f>
        <v>0</v>
      </c>
      <c r="DD44">
        <f>'2008_totals_newvars'!G44/'2008_totals_newvars'!$L44</f>
        <v>0</v>
      </c>
      <c r="DE44">
        <f>'2009_totals_newvars'!G44/'2009_totals_newvars'!$L44</f>
        <v>0</v>
      </c>
      <c r="DF44">
        <f>'2010_totals_newvars'!G44/'2010_totals_newvars'!$L44</f>
        <v>0</v>
      </c>
      <c r="DG44">
        <f>'2011_totals_newvars'!G44/'2011_totals_newvars'!$L44</f>
        <v>0</v>
      </c>
      <c r="DH44">
        <f>'2012_totals_newvars'!G44/'2012_totals_newvars'!$L44</f>
        <v>0</v>
      </c>
      <c r="DI44">
        <f>'2013_totals_newvars'!G44/'2013_totals_newvars'!$L44</f>
        <v>0</v>
      </c>
      <c r="DJ44">
        <f>'1998_totals_newvars'!K44/'1998_totals_newvars'!$L44</f>
        <v>0.38363866878773301</v>
      </c>
      <c r="DK44">
        <f>'1999_totals_newvars'!K44/'1999_totals_newvars'!$L44</f>
        <v>0</v>
      </c>
      <c r="DL44">
        <f>'2000_totals_newvars'!K44/'2000_totals_newvars'!$L44</f>
        <v>0</v>
      </c>
      <c r="DM44">
        <f>'2001_totals_newvars'!K44/'2001_totals_newvars'!$L44</f>
        <v>1.0746539344140943E-3</v>
      </c>
      <c r="DN44">
        <f>'2002_totals_newvars'!K44/'2002_totals_newvars'!$L44</f>
        <v>2.4856782725680548E-2</v>
      </c>
      <c r="DO44">
        <f>'2003_totals_newvars'!K44/'2003_totals_newvars'!$L44</f>
        <v>1.5879438923926192E-2</v>
      </c>
      <c r="DP44">
        <f>'2004_totals_newvars'!K44/'2004_totals_newvars'!$L44</f>
        <v>0</v>
      </c>
      <c r="DQ44">
        <f>'2005_totals_newvars'!K44/'2005_totals_newvars'!$L44</f>
        <v>3.0180298794901032E-2</v>
      </c>
      <c r="DR44">
        <f>'2006_totals_newvars'!K44/'2006_totals_newvars'!$L44</f>
        <v>3.1180381851060968E-2</v>
      </c>
      <c r="DS44">
        <f>'2007_totals_newvars'!K44/'2007_totals_newvars'!$L44</f>
        <v>0</v>
      </c>
      <c r="DT44">
        <f>'2008_totals_newvars'!K44/'2008_totals_newvars'!$L44</f>
        <v>0</v>
      </c>
      <c r="DU44">
        <f>'2009_totals_newvars'!K44/'2009_totals_newvars'!$L44</f>
        <v>2.2173018979150805E-2</v>
      </c>
      <c r="DV44">
        <f>'2010_totals_newvars'!K44/'2010_totals_newvars'!$L44</f>
        <v>2.2373650069042846E-2</v>
      </c>
      <c r="DW44">
        <f>'2011_totals_newvars'!K44/'2011_totals_newvars'!$L44</f>
        <v>0</v>
      </c>
      <c r="DX44">
        <f>'2012_totals_newvars'!K44/'2012_totals_newvars'!$L44</f>
        <v>0</v>
      </c>
      <c r="DY44">
        <f>'2013_totals_newvars'!K44/'2013_totals_newvars'!$L44</f>
        <v>0</v>
      </c>
      <c r="DZ44">
        <f>'1998_totals_newvars'!F44/'1998_totals_newvars'!$L44</f>
        <v>0</v>
      </c>
      <c r="EA44">
        <f>'1999_totals_newvars'!F44/'1999_totals_newvars'!$L44</f>
        <v>0</v>
      </c>
      <c r="EB44">
        <f>'2000_totals_newvars'!F44/'2000_totals_newvars'!$L44</f>
        <v>0</v>
      </c>
      <c r="EC44">
        <f>'2001_totals_newvars'!F44/'2001_totals_newvars'!$L44</f>
        <v>0</v>
      </c>
      <c r="ED44">
        <f>'2002_totals_newvars'!F44/'2002_totals_newvars'!$L44</f>
        <v>0</v>
      </c>
      <c r="EE44">
        <f>'2003_totals_newvars'!F44/'2003_totals_newvars'!$L44</f>
        <v>0</v>
      </c>
      <c r="EF44">
        <f>'2004_totals_newvars'!F44/'2004_totals_newvars'!$L44</f>
        <v>0</v>
      </c>
      <c r="EG44">
        <f>'2005_totals_newvars'!F44/'2005_totals_newvars'!$L44</f>
        <v>0</v>
      </c>
      <c r="EH44">
        <f>'2006_totals_newvars'!F44/'2006_totals_newvars'!$L44</f>
        <v>0</v>
      </c>
      <c r="EI44">
        <f>'2007_totals_newvars'!F44/'2007_totals_newvars'!$L44</f>
        <v>0</v>
      </c>
      <c r="EJ44">
        <f>'2008_totals_newvars'!F44/'2008_totals_newvars'!$L44</f>
        <v>0</v>
      </c>
      <c r="EK44">
        <f>'2009_totals_newvars'!F44/'2009_totals_newvars'!$L44</f>
        <v>0</v>
      </c>
      <c r="EL44">
        <f>'2010_totals_newvars'!F44/'2010_totals_newvars'!$L44</f>
        <v>0</v>
      </c>
      <c r="EM44">
        <f>'2011_totals_newvars'!F44/'2011_totals_newvars'!$L44</f>
        <v>0</v>
      </c>
      <c r="EN44">
        <f>'2012_totals_newvars'!F44/'2012_totals_newvars'!$L44</f>
        <v>0</v>
      </c>
      <c r="EO44">
        <f>'2013_totals_newvars'!F44/'2013_totals_newvars'!$L44</f>
        <v>0</v>
      </c>
      <c r="EP44">
        <f>'1998_totals_newvars'!D44/'1998_totals_newvars'!$L44</f>
        <v>8.8998639408743614</v>
      </c>
      <c r="EQ44">
        <f>'1999_totals_newvars'!D44/'1999_totals_newvars'!$L44</f>
        <v>9.3505338515644867E-2</v>
      </c>
      <c r="ER44">
        <f>'2000_totals_newvars'!D44/'2000_totals_newvars'!$L44</f>
        <v>0.15248821398136272</v>
      </c>
      <c r="ES44">
        <f>'2001_totals_newvars'!D44/'2001_totals_newvars'!$L44</f>
        <v>0.18812446584431927</v>
      </c>
      <c r="ET44">
        <f>'2002_totals_newvars'!D44/'2002_totals_newvars'!$L44</f>
        <v>0.1582850582017461</v>
      </c>
      <c r="EU44">
        <f>'2003_totals_newvars'!D44/'2003_totals_newvars'!$L44</f>
        <v>0.12639350837408009</v>
      </c>
      <c r="EV44">
        <f>'2004_totals_newvars'!D44/'2004_totals_newvars'!$L44</f>
        <v>0.12866024338377274</v>
      </c>
      <c r="EW44">
        <f>'2005_totals_newvars'!D44/'2005_totals_newvars'!$L44</f>
        <v>0.10445745058239224</v>
      </c>
      <c r="EX44">
        <f>'2006_totals_newvars'!D44/'2006_totals_newvars'!$L44</f>
        <v>0.13958188548895178</v>
      </c>
      <c r="EY44">
        <f>'2007_totals_newvars'!D44/'2007_totals_newvars'!$L44</f>
        <v>0.13810371019765003</v>
      </c>
      <c r="EZ44">
        <f>'2008_totals_newvars'!D44/'2008_totals_newvars'!$L44</f>
        <v>0.13409663200860361</v>
      </c>
      <c r="FA44">
        <f>'2009_totals_newvars'!D44/'2009_totals_newvars'!$L44</f>
        <v>0.15785397194121226</v>
      </c>
      <c r="FB44">
        <f>'2010_totals_newvars'!D44/'2010_totals_newvars'!$L44</f>
        <v>0.20561548735480328</v>
      </c>
      <c r="FC44">
        <f>'2011_totals_newvars'!D44/'2011_totals_newvars'!$L44</f>
        <v>0.22027190723806334</v>
      </c>
      <c r="FD44">
        <f>'2012_totals_newvars'!D44/'2012_totals_newvars'!$L44</f>
        <v>0.18487855402462497</v>
      </c>
      <c r="FE44">
        <f>'2013_totals_newvars'!D44/'2013_totals_newvars'!$L44</f>
        <v>0.22396165570436138</v>
      </c>
    </row>
    <row r="45" spans="1:161" x14ac:dyDescent="0.2">
      <c r="A45" t="str">
        <f>'1997_totals_newvars'!A45</f>
        <v>TEXAS</v>
      </c>
      <c r="B45">
        <f>'1998_totals_newvars'!J45/'1998_totals_newvars'!$L45</f>
        <v>6.7290245094332721E-2</v>
      </c>
      <c r="C45">
        <f>'1999_totals_newvars'!J45/'1999_totals_newvars'!$L45</f>
        <v>7.8330768682250029E-2</v>
      </c>
      <c r="D45">
        <f>'2000_totals_newvars'!J45/'2000_totals_newvars'!$L45</f>
        <v>0.13053674522589281</v>
      </c>
      <c r="E45">
        <f>'2001_totals_newvars'!J45/'2001_totals_newvars'!$L45</f>
        <v>0.14877833993056958</v>
      </c>
      <c r="F45">
        <f>'2002_totals_newvars'!J45/'2002_totals_newvars'!$L45</f>
        <v>0.15045026212064122</v>
      </c>
      <c r="G45">
        <f>'2003_totals_newvars'!J45/'2003_totals_newvars'!$L45</f>
        <v>0.10415801384013293</v>
      </c>
      <c r="H45">
        <f>'2004_totals_newvars'!J45/'2004_totals_newvars'!$L45</f>
        <v>0.14283301645570612</v>
      </c>
      <c r="I45">
        <f>'2005_totals_newvars'!J45/'2005_totals_newvars'!$L45</f>
        <v>0.13300709984223816</v>
      </c>
      <c r="J45">
        <f>'2006_totals_newvars'!J45/'2006_totals_newvars'!$L45</f>
        <v>0.12369754325301854</v>
      </c>
      <c r="K45">
        <f>'2007_totals_newvars'!J45/'2007_totals_newvars'!$L45</f>
        <v>0.10823988602602548</v>
      </c>
      <c r="L45">
        <f>'2008_totals_newvars'!J45/'2008_totals_newvars'!$L45</f>
        <v>0.11032760041851922</v>
      </c>
      <c r="M45">
        <f>'2009_totals_newvars'!J45/'2009_totals_newvars'!$L45</f>
        <v>0.11083560837917611</v>
      </c>
      <c r="N45">
        <f>'2010_totals_newvars'!J45/'2010_totals_newvars'!$L45</f>
        <v>0.11294945634408311</v>
      </c>
      <c r="O45">
        <f>'2011_totals_newvars'!J45/'2011_totals_newvars'!$L45</f>
        <v>0.11115510026124095</v>
      </c>
      <c r="P45">
        <f>'2012_totals_newvars'!J45/'2012_totals_newvars'!$L45</f>
        <v>7.9874050881223707E-2</v>
      </c>
      <c r="Q45">
        <f>'2013_totals_newvars'!J45/'2013_totals_newvars'!$L45</f>
        <v>7.988432039653065E-2</v>
      </c>
      <c r="R45">
        <f>'1998_totals_newvars'!B45/'1998_totals_newvars'!$L45</f>
        <v>0.48906927668515027</v>
      </c>
      <c r="S45">
        <f>'1999_totals_newvars'!B45/'1999_totals_newvars'!$L45</f>
        <v>0.27704056503407548</v>
      </c>
      <c r="T45">
        <f>'2000_totals_newvars'!B45/'2000_totals_newvars'!$L45</f>
        <v>0.3219194217238272</v>
      </c>
      <c r="U45">
        <f>'2001_totals_newvars'!B45/'2001_totals_newvars'!$L45</f>
        <v>0.31488112767374232</v>
      </c>
      <c r="V45">
        <f>'2002_totals_newvars'!B45/'2002_totals_newvars'!$L45</f>
        <v>0.26181130711407113</v>
      </c>
      <c r="W45">
        <f>'2003_totals_newvars'!B45/'2003_totals_newvars'!$L45</f>
        <v>0.34534682807962502</v>
      </c>
      <c r="X45">
        <f>'2004_totals_newvars'!B45/'2004_totals_newvars'!$L45</f>
        <v>0.27744074585916073</v>
      </c>
      <c r="Y45">
        <f>'2005_totals_newvars'!B45/'2005_totals_newvars'!$L45</f>
        <v>0.19868417369893693</v>
      </c>
      <c r="Z45">
        <f>'2006_totals_newvars'!B45/'2006_totals_newvars'!$L45</f>
        <v>0.18226121205358553</v>
      </c>
      <c r="AA45">
        <f>'2007_totals_newvars'!B45/'2007_totals_newvars'!$L45</f>
        <v>0.13365785831436419</v>
      </c>
      <c r="AB45">
        <f>'2008_totals_newvars'!B45/'2008_totals_newvars'!$L45</f>
        <v>0.1150912218404556</v>
      </c>
      <c r="AC45">
        <f>'2009_totals_newvars'!B45/'2009_totals_newvars'!$L45</f>
        <v>0.10136828335078657</v>
      </c>
      <c r="AD45">
        <f>'2010_totals_newvars'!B45/'2010_totals_newvars'!$L45</f>
        <v>0.11469637883569171</v>
      </c>
      <c r="AE45">
        <f>'2011_totals_newvars'!B45/'2011_totals_newvars'!$L45</f>
        <v>0.12392861396103877</v>
      </c>
      <c r="AF45">
        <f>'2012_totals_newvars'!B45/'2012_totals_newvars'!$L45</f>
        <v>0.10123526423107621</v>
      </c>
      <c r="AG45">
        <f>'2013_totals_newvars'!B45/'2013_totals_newvars'!$L45</f>
        <v>8.8221645148178915E-2</v>
      </c>
      <c r="AH45">
        <f>'1998_totals_newvars'!C45/'1998_totals_newvars'!$L45</f>
        <v>7.8411652466352913E-2</v>
      </c>
      <c r="AI45">
        <f>'1999_totals_newvars'!C45/'1999_totals_newvars'!$L45</f>
        <v>0.18620103461635734</v>
      </c>
      <c r="AJ45">
        <f>'2000_totals_newvars'!C45/'2000_totals_newvars'!$L45</f>
        <v>9.4759017813210875E-2</v>
      </c>
      <c r="AK45">
        <f>'2001_totals_newvars'!C45/'2001_totals_newvars'!$L45</f>
        <v>3.6137153995460844E-2</v>
      </c>
      <c r="AL45">
        <f>'2002_totals_newvars'!C45/'2002_totals_newvars'!$L45</f>
        <v>3.9057345643162385E-2</v>
      </c>
      <c r="AM45">
        <f>'2003_totals_newvars'!C45/'2003_totals_newvars'!$L45</f>
        <v>3.7142907110269442E-2</v>
      </c>
      <c r="AN45">
        <f>'2004_totals_newvars'!C45/'2004_totals_newvars'!$L45</f>
        <v>2.9810109917874708E-2</v>
      </c>
      <c r="AO45">
        <f>'2005_totals_newvars'!C45/'2005_totals_newvars'!$L45</f>
        <v>2.4802209316013513E-2</v>
      </c>
      <c r="AP45">
        <f>'2006_totals_newvars'!C45/'2006_totals_newvars'!$L45</f>
        <v>3.5219740919352004E-2</v>
      </c>
      <c r="AQ45">
        <f>'2007_totals_newvars'!C45/'2007_totals_newvars'!$L45</f>
        <v>3.2715763239393292E-2</v>
      </c>
      <c r="AR45">
        <f>'2008_totals_newvars'!C45/'2008_totals_newvars'!$L45</f>
        <v>3.1440137131270279E-2</v>
      </c>
      <c r="AS45">
        <f>'2009_totals_newvars'!C45/'2009_totals_newvars'!$L45</f>
        <v>3.2290788503663813E-2</v>
      </c>
      <c r="AT45">
        <f>'2010_totals_newvars'!C45/'2010_totals_newvars'!$L45</f>
        <v>2.8921719647918072E-2</v>
      </c>
      <c r="AU45">
        <f>'2011_totals_newvars'!C45/'2011_totals_newvars'!$L45</f>
        <v>3.2018663600884685E-2</v>
      </c>
      <c r="AV45">
        <f>'2012_totals_newvars'!C45/'2012_totals_newvars'!$L45</f>
        <v>2.937107389071977E-2</v>
      </c>
      <c r="AW45">
        <f>'2013_totals_newvars'!C45/'2013_totals_newvars'!$L45</f>
        <v>3.1335498933949268E-2</v>
      </c>
      <c r="AX45">
        <f>'1998_totals_newvars'!I45/'1998_totals_newvars'!$L45</f>
        <v>0.23318758002697071</v>
      </c>
      <c r="AY45">
        <f>'1999_totals_newvars'!I45/'1999_totals_newvars'!$L45</f>
        <v>0.27285789112531661</v>
      </c>
      <c r="AZ45">
        <f>'2000_totals_newvars'!I45/'2000_totals_newvars'!$L45</f>
        <v>0.23614282903859865</v>
      </c>
      <c r="BA45">
        <f>'2001_totals_newvars'!I45/'2001_totals_newvars'!$L45</f>
        <v>0.28648169418629921</v>
      </c>
      <c r="BB45">
        <f>'2002_totals_newvars'!I45/'2002_totals_newvars'!$L45</f>
        <v>0.26941281042453114</v>
      </c>
      <c r="BC45">
        <f>'2003_totals_newvars'!I45/'2003_totals_newvars'!$L45</f>
        <v>0.24542729624609808</v>
      </c>
      <c r="BD45">
        <f>'2004_totals_newvars'!I45/'2004_totals_newvars'!$L45</f>
        <v>0.30514847943320067</v>
      </c>
      <c r="BE45">
        <f>'2005_totals_newvars'!I45/'2005_totals_newvars'!$L45</f>
        <v>0.35367006523805455</v>
      </c>
      <c r="BF45">
        <f>'2006_totals_newvars'!I45/'2006_totals_newvars'!$L45</f>
        <v>0.38071560644003888</v>
      </c>
      <c r="BG45">
        <f>'2007_totals_newvars'!I45/'2007_totals_newvars'!$L45</f>
        <v>0.35760846600257989</v>
      </c>
      <c r="BH45">
        <f>'2008_totals_newvars'!I45/'2008_totals_newvars'!$L45</f>
        <v>0.22850725140663097</v>
      </c>
      <c r="BI45">
        <f>'2009_totals_newvars'!I45/'2009_totals_newvars'!$L45</f>
        <v>0.23091176363132324</v>
      </c>
      <c r="BJ45">
        <f>'2010_totals_newvars'!I45/'2010_totals_newvars'!$L45</f>
        <v>0.18227434585852151</v>
      </c>
      <c r="BK45">
        <f>'2011_totals_newvars'!I45/'2011_totals_newvars'!$L45</f>
        <v>0.20793683235604055</v>
      </c>
      <c r="BL45">
        <f>'2012_totals_newvars'!I45/'2012_totals_newvars'!$L45</f>
        <v>0.39040469701366648</v>
      </c>
      <c r="BM45">
        <f>'2013_totals_newvars'!I45/'2013_totals_newvars'!$L45</f>
        <v>0.36301591546040313</v>
      </c>
      <c r="BN45">
        <f>'1998_totals_newvars'!H45/'1998_totals_newvars'!$L45</f>
        <v>0</v>
      </c>
      <c r="BO45">
        <f>'1999_totals_newvars'!H45/'1999_totals_newvars'!$L45</f>
        <v>0</v>
      </c>
      <c r="BP45">
        <f>'2000_totals_newvars'!H45/'2000_totals_newvars'!$L45</f>
        <v>1.7265244715327786E-2</v>
      </c>
      <c r="BQ45">
        <f>'2001_totals_newvars'!H45/'2001_totals_newvars'!$L45</f>
        <v>2.1645608911421434E-3</v>
      </c>
      <c r="BR45">
        <f>'2002_totals_newvars'!H45/'2002_totals_newvars'!$L45</f>
        <v>1.7820723355630838E-3</v>
      </c>
      <c r="BS45">
        <f>'2003_totals_newvars'!H45/'2003_totals_newvars'!$L45</f>
        <v>1.8734508318209505E-3</v>
      </c>
      <c r="BT45">
        <f>'2004_totals_newvars'!H45/'2004_totals_newvars'!$L45</f>
        <v>1.3874387650297191E-4</v>
      </c>
      <c r="BU45">
        <f>'2005_totals_newvars'!H45/'2005_totals_newvars'!$L45</f>
        <v>8.3673098550891868E-3</v>
      </c>
      <c r="BV45">
        <f>'2006_totals_newvars'!H45/'2006_totals_newvars'!$L45</f>
        <v>4.923834396906742E-3</v>
      </c>
      <c r="BW45">
        <f>'2007_totals_newvars'!H45/'2007_totals_newvars'!$L45</f>
        <v>7.4877862313096682E-3</v>
      </c>
      <c r="BX45">
        <f>'2008_totals_newvars'!H45/'2008_totals_newvars'!$L45</f>
        <v>1.3650712851351042E-2</v>
      </c>
      <c r="BY45">
        <f>'2009_totals_newvars'!H45/'2009_totals_newvars'!$L45</f>
        <v>1.99393971234849E-2</v>
      </c>
      <c r="BZ45">
        <f>'2010_totals_newvars'!H45/'2010_totals_newvars'!$L45</f>
        <v>1.6180549400750577E-2</v>
      </c>
      <c r="CA45">
        <f>'2011_totals_newvars'!H45/'2011_totals_newvars'!$L45</f>
        <v>1.6249219034632265E-2</v>
      </c>
      <c r="CB45">
        <f>'2012_totals_newvars'!H45/'2012_totals_newvars'!$L45</f>
        <v>6.9081666134887428E-3</v>
      </c>
      <c r="CC45">
        <f>'2013_totals_newvars'!H45/'2013_totals_newvars'!$L45</f>
        <v>1.1218660554255045E-2</v>
      </c>
      <c r="CD45">
        <f>'1998_totals_newvars'!E45/'1998_totals_newvars'!$L45</f>
        <v>0</v>
      </c>
      <c r="CE45">
        <f>'1999_totals_newvars'!E45/'1999_totals_newvars'!$L45</f>
        <v>0</v>
      </c>
      <c r="CF45">
        <f>'2000_totals_newvars'!E45/'2000_totals_newvars'!$L45</f>
        <v>8.2843473173321788E-2</v>
      </c>
      <c r="CG45">
        <f>'2001_totals_newvars'!E45/'2001_totals_newvars'!$L45</f>
        <v>9.7778755317521976E-2</v>
      </c>
      <c r="CH45">
        <f>'2002_totals_newvars'!E45/'2002_totals_newvars'!$L45</f>
        <v>0.1211686122634105</v>
      </c>
      <c r="CI45">
        <f>'2003_totals_newvars'!E45/'2003_totals_newvars'!$L45</f>
        <v>0.10625268860143915</v>
      </c>
      <c r="CJ45">
        <f>'2004_totals_newvars'!E45/'2004_totals_newvars'!$L45</f>
        <v>0.120406583613823</v>
      </c>
      <c r="CK45">
        <f>'2005_totals_newvars'!E45/'2005_totals_newvars'!$L45</f>
        <v>0.10393578340750192</v>
      </c>
      <c r="CL45">
        <f>'2006_totals_newvars'!E45/'2006_totals_newvars'!$L45</f>
        <v>0.1243261855438689</v>
      </c>
      <c r="CM45">
        <f>'2007_totals_newvars'!E45/'2007_totals_newvars'!$L45</f>
        <v>0.20550062124631643</v>
      </c>
      <c r="CN45">
        <f>'2008_totals_newvars'!E45/'2008_totals_newvars'!$L45</f>
        <v>0.36308800973002003</v>
      </c>
      <c r="CO45">
        <f>'2009_totals_newvars'!E45/'2009_totals_newvars'!$L45</f>
        <v>0.35076988193825515</v>
      </c>
      <c r="CP45">
        <f>'2010_totals_newvars'!E45/'2010_totals_newvars'!$L45</f>
        <v>0.35600672245350962</v>
      </c>
      <c r="CQ45">
        <f>'2011_totals_newvars'!E45/'2011_totals_newvars'!$L45</f>
        <v>0.33481338466970645</v>
      </c>
      <c r="CR45">
        <f>'2012_totals_newvars'!E45/'2012_totals_newvars'!$L45</f>
        <v>0.2507324797002598</v>
      </c>
      <c r="CS45">
        <f>'2013_totals_newvars'!E45/'2013_totals_newvars'!$L45</f>
        <v>0.26968663831956419</v>
      </c>
      <c r="CT45">
        <f>'1998_totals_newvars'!G45/'1998_totals_newvars'!$L45</f>
        <v>0</v>
      </c>
      <c r="CU45">
        <f>'1999_totals_newvars'!G45/'1999_totals_newvars'!$L45</f>
        <v>0</v>
      </c>
      <c r="CV45">
        <f>'2000_totals_newvars'!G45/'2000_totals_newvars'!$L45</f>
        <v>7.013403874385836E-3</v>
      </c>
      <c r="CW45">
        <f>'2001_totals_newvars'!G45/'2001_totals_newvars'!$L45</f>
        <v>3.8722369018959063E-3</v>
      </c>
      <c r="CX45">
        <f>'2002_totals_newvars'!G45/'2002_totals_newvars'!$L45</f>
        <v>8.3569761947528548E-3</v>
      </c>
      <c r="CY45">
        <f>'2003_totals_newvars'!G45/'2003_totals_newvars'!$L45</f>
        <v>1.6586120192257112E-2</v>
      </c>
      <c r="CZ45">
        <f>'2004_totals_newvars'!G45/'2004_totals_newvars'!$L45</f>
        <v>1.8707874273834611E-2</v>
      </c>
      <c r="DA45">
        <f>'2005_totals_newvars'!G45/'2005_totals_newvars'!$L45</f>
        <v>1.2243708199122304E-2</v>
      </c>
      <c r="DB45">
        <f>'2006_totals_newvars'!G45/'2006_totals_newvars'!$L45</f>
        <v>1.1440328091625025E-2</v>
      </c>
      <c r="DC45">
        <f>'2007_totals_newvars'!G45/'2007_totals_newvars'!$L45</f>
        <v>8.5290595247392506E-3</v>
      </c>
      <c r="DD45">
        <f>'2008_totals_newvars'!G45/'2008_totals_newvars'!$L45</f>
        <v>7.1950755349640579E-3</v>
      </c>
      <c r="DE45">
        <f>'2009_totals_newvars'!G45/'2009_totals_newvars'!$L45</f>
        <v>2.2277152877503828E-2</v>
      </c>
      <c r="DF45">
        <f>'2010_totals_newvars'!G45/'2010_totals_newvars'!$L45</f>
        <v>6.5131114873413394E-3</v>
      </c>
      <c r="DG45">
        <f>'2011_totals_newvars'!G45/'2011_totals_newvars'!$L45</f>
        <v>2.5061227321799173E-2</v>
      </c>
      <c r="DH45">
        <f>'2012_totals_newvars'!G45/'2012_totals_newvars'!$L45</f>
        <v>5.6766575333609733E-3</v>
      </c>
      <c r="DI45">
        <f>'2013_totals_newvars'!G45/'2013_totals_newvars'!$L45</f>
        <v>8.2032922664411773E-3</v>
      </c>
      <c r="DJ45">
        <f>'1998_totals_newvars'!K45/'1998_totals_newvars'!$L45</f>
        <v>3.8658689578629057E-2</v>
      </c>
      <c r="DK45">
        <f>'1999_totals_newvars'!K45/'1999_totals_newvars'!$L45</f>
        <v>0.12145243577260098</v>
      </c>
      <c r="DL45">
        <f>'2000_totals_newvars'!K45/'2000_totals_newvars'!$L45</f>
        <v>5.675477295213908E-3</v>
      </c>
      <c r="DM45">
        <f>'2001_totals_newvars'!K45/'2001_totals_newvars'!$L45</f>
        <v>1.9260957003904459E-2</v>
      </c>
      <c r="DN45">
        <f>'2002_totals_newvars'!K45/'2002_totals_newvars'!$L45</f>
        <v>4.0017635408108126E-2</v>
      </c>
      <c r="DO45">
        <f>'2003_totals_newvars'!K45/'2003_totals_newvars'!$L45</f>
        <v>2.9034502473604461E-2</v>
      </c>
      <c r="DP45">
        <f>'2004_totals_newvars'!K45/'2004_totals_newvars'!$L45</f>
        <v>0</v>
      </c>
      <c r="DQ45">
        <f>'2005_totals_newvars'!K45/'2005_totals_newvars'!$L45</f>
        <v>6.6974542018267011E-2</v>
      </c>
      <c r="DR45">
        <f>'2006_totals_newvars'!K45/'2006_totals_newvars'!$L45</f>
        <v>4.0977320853847296E-2</v>
      </c>
      <c r="DS45">
        <f>'2007_totals_newvars'!K45/'2007_totals_newvars'!$L45</f>
        <v>3.8049940726576623E-2</v>
      </c>
      <c r="DT45">
        <f>'2008_totals_newvars'!K45/'2008_totals_newvars'!$L45</f>
        <v>3.6048376985988985E-2</v>
      </c>
      <c r="DU45">
        <f>'2009_totals_newvars'!K45/'2009_totals_newvars'!$L45</f>
        <v>3.5828121048351085E-2</v>
      </c>
      <c r="DV45">
        <f>'2010_totals_newvars'!K45/'2010_totals_newvars'!$L45</f>
        <v>2.7481457800703234E-2</v>
      </c>
      <c r="DW45">
        <f>'2011_totals_newvars'!K45/'2011_totals_newvars'!$L45</f>
        <v>3.8448211887296156E-2</v>
      </c>
      <c r="DX45">
        <f>'2012_totals_newvars'!K45/'2012_totals_newvars'!$L45</f>
        <v>3.6704987577492638E-2</v>
      </c>
      <c r="DY45">
        <f>'2013_totals_newvars'!K45/'2013_totals_newvars'!$L45</f>
        <v>3.9264423497996033E-2</v>
      </c>
      <c r="DZ45">
        <f>'1998_totals_newvars'!F45/'1998_totals_newvars'!$L45</f>
        <v>0</v>
      </c>
      <c r="EA45">
        <f>'1999_totals_newvars'!F45/'1999_totals_newvars'!$L45</f>
        <v>0</v>
      </c>
      <c r="EB45">
        <f>'2000_totals_newvars'!F45/'2000_totals_newvars'!$L45</f>
        <v>0</v>
      </c>
      <c r="EC45">
        <f>'2001_totals_newvars'!F45/'2001_totals_newvars'!$L45</f>
        <v>0</v>
      </c>
      <c r="ED45">
        <f>'2002_totals_newvars'!F45/'2002_totals_newvars'!$L45</f>
        <v>0</v>
      </c>
      <c r="EE45">
        <f>'2003_totals_newvars'!F45/'2003_totals_newvars'!$L45</f>
        <v>0</v>
      </c>
      <c r="EF45">
        <f>'2004_totals_newvars'!F45/'2004_totals_newvars'!$L45</f>
        <v>0</v>
      </c>
      <c r="EG45">
        <f>'2005_totals_newvars'!F45/'2005_totals_newvars'!$L45</f>
        <v>0</v>
      </c>
      <c r="EH45">
        <f>'2006_totals_newvars'!F45/'2006_totals_newvars'!$L45</f>
        <v>0</v>
      </c>
      <c r="EI45">
        <f>'2007_totals_newvars'!F45/'2007_totals_newvars'!$L45</f>
        <v>0</v>
      </c>
      <c r="EJ45">
        <f>'2008_totals_newvars'!F45/'2008_totals_newvars'!$L45</f>
        <v>0</v>
      </c>
      <c r="EK45">
        <f>'2009_totals_newvars'!F45/'2009_totals_newvars'!$L45</f>
        <v>0</v>
      </c>
      <c r="EL45">
        <f>'2010_totals_newvars'!F45/'2010_totals_newvars'!$L45</f>
        <v>0</v>
      </c>
      <c r="EM45">
        <f>'2011_totals_newvars'!F45/'2011_totals_newvars'!$L45</f>
        <v>0</v>
      </c>
      <c r="EN45">
        <f>'2012_totals_newvars'!F45/'2012_totals_newvars'!$L45</f>
        <v>0</v>
      </c>
      <c r="EO45">
        <f>'2013_totals_newvars'!F45/'2013_totals_newvars'!$L45</f>
        <v>0</v>
      </c>
      <c r="EP45">
        <f>'1998_totals_newvars'!D45/'1998_totals_newvars'!$L45</f>
        <v>9.3382556148564319E-2</v>
      </c>
      <c r="EQ45">
        <f>'1999_totals_newvars'!D45/'1999_totals_newvars'!$L45</f>
        <v>6.4117304769399544E-2</v>
      </c>
      <c r="ER45">
        <f>'2000_totals_newvars'!D45/'2000_totals_newvars'!$L45</f>
        <v>0.10384438714022109</v>
      </c>
      <c r="ES45">
        <f>'2001_totals_newvars'!D45/'2001_totals_newvars'!$L45</f>
        <v>9.0645174099463599E-2</v>
      </c>
      <c r="ET45">
        <f>'2002_totals_newvars'!D45/'2002_totals_newvars'!$L45</f>
        <v>0.10794297849575955</v>
      </c>
      <c r="EU45">
        <f>'2003_totals_newvars'!D45/'2003_totals_newvars'!$L45</f>
        <v>0.11417819262475286</v>
      </c>
      <c r="EV45">
        <f>'2004_totals_newvars'!D45/'2004_totals_newvars'!$L45</f>
        <v>0.10551444656989724</v>
      </c>
      <c r="EW45">
        <f>'2005_totals_newvars'!D45/'2005_totals_newvars'!$L45</f>
        <v>9.8315108424776421E-2</v>
      </c>
      <c r="EX45">
        <f>'2006_totals_newvars'!D45/'2006_totals_newvars'!$L45</f>
        <v>9.6438228447757096E-2</v>
      </c>
      <c r="EY45">
        <f>'2007_totals_newvars'!D45/'2007_totals_newvars'!$L45</f>
        <v>0.10821061868869516</v>
      </c>
      <c r="EZ45">
        <f>'2008_totals_newvars'!D45/'2008_totals_newvars'!$L45</f>
        <v>9.4651614100799822E-2</v>
      </c>
      <c r="FA45">
        <f>'2009_totals_newvars'!D45/'2009_totals_newvars'!$L45</f>
        <v>9.5779003147455313E-2</v>
      </c>
      <c r="FB45">
        <f>'2010_totals_newvars'!D45/'2010_totals_newvars'!$L45</f>
        <v>0.15497625817148084</v>
      </c>
      <c r="FC45">
        <f>'2011_totals_newvars'!D45/'2011_totals_newvars'!$L45</f>
        <v>0.11038874690736102</v>
      </c>
      <c r="FD45">
        <f>'2012_totals_newvars'!D45/'2012_totals_newvars'!$L45</f>
        <v>9.9092622558711735E-2</v>
      </c>
      <c r="FE45">
        <f>'2013_totals_newvars'!D45/'2013_totals_newvars'!$L45</f>
        <v>0.10916960542268156</v>
      </c>
    </row>
    <row r="46" spans="1:161" x14ac:dyDescent="0.2">
      <c r="A46" t="str">
        <f>'1997_totals_newvars'!A46</f>
        <v>UTAH</v>
      </c>
      <c r="B46">
        <f>'1998_totals_newvars'!J46/'1998_totals_newvars'!$L46</f>
        <v>8.2347355522436924E-2</v>
      </c>
      <c r="C46">
        <f>'1999_totals_newvars'!J46/'1999_totals_newvars'!$L46</f>
        <v>0.10285018947419901</v>
      </c>
      <c r="D46">
        <f>'2000_totals_newvars'!J46/'2000_totals_newvars'!$L46</f>
        <v>0.17149127176989545</v>
      </c>
      <c r="E46">
        <f>'2001_totals_newvars'!J46/'2001_totals_newvars'!$L46</f>
        <v>0.22073542594938969</v>
      </c>
      <c r="F46">
        <f>'2002_totals_newvars'!J46/'2002_totals_newvars'!$L46</f>
        <v>0.17854913628010929</v>
      </c>
      <c r="G46">
        <f>'2003_totals_newvars'!J46/'2003_totals_newvars'!$L46</f>
        <v>0.26610658859239467</v>
      </c>
      <c r="H46">
        <f>'2004_totals_newvars'!J46/'2004_totals_newvars'!$L46</f>
        <v>0.203037465677673</v>
      </c>
      <c r="I46">
        <f>'2005_totals_newvars'!J46/'2005_totals_newvars'!$L46</f>
        <v>0.17752501896106132</v>
      </c>
      <c r="J46">
        <f>'2006_totals_newvars'!J46/'2006_totals_newvars'!$L46</f>
        <v>0.14067886982238945</v>
      </c>
      <c r="K46">
        <f>'2007_totals_newvars'!J46/'2007_totals_newvars'!$L46</f>
        <v>0.15506369063507264</v>
      </c>
      <c r="L46">
        <f>'2008_totals_newvars'!J46/'2008_totals_newvars'!$L46</f>
        <v>0.12580963167882067</v>
      </c>
      <c r="M46">
        <f>'2009_totals_newvars'!J46/'2009_totals_newvars'!$L46</f>
        <v>9.183188074668977E-2</v>
      </c>
      <c r="N46">
        <f>'2010_totals_newvars'!J46/'2010_totals_newvars'!$L46</f>
        <v>9.5024033752407353E-2</v>
      </c>
      <c r="O46">
        <f>'2011_totals_newvars'!J46/'2011_totals_newvars'!$L46</f>
        <v>9.9899467584834159E-2</v>
      </c>
      <c r="P46">
        <f>'2012_totals_newvars'!J46/'2012_totals_newvars'!$L46</f>
        <v>8.4171050273684808E-2</v>
      </c>
      <c r="Q46">
        <f>'2013_totals_newvars'!J46/'2013_totals_newvars'!$L46</f>
        <v>9.7526123211475885E-2</v>
      </c>
      <c r="R46">
        <f>'1998_totals_newvars'!B46/'1998_totals_newvars'!$L46</f>
        <v>0.5384857642346218</v>
      </c>
      <c r="S46">
        <f>'1999_totals_newvars'!B46/'1999_totals_newvars'!$L46</f>
        <v>0.46495236752422181</v>
      </c>
      <c r="T46">
        <f>'2000_totals_newvars'!B46/'2000_totals_newvars'!$L46</f>
        <v>0.3764942148664438</v>
      </c>
      <c r="U46">
        <f>'2001_totals_newvars'!B46/'2001_totals_newvars'!$L46</f>
        <v>0.46365182921715337</v>
      </c>
      <c r="V46">
        <f>'2002_totals_newvars'!B46/'2002_totals_newvars'!$L46</f>
        <v>0.35342863284412984</v>
      </c>
      <c r="W46">
        <f>'2003_totals_newvars'!B46/'2003_totals_newvars'!$L46</f>
        <v>0.30377612826504286</v>
      </c>
      <c r="X46">
        <f>'2004_totals_newvars'!B46/'2004_totals_newvars'!$L46</f>
        <v>0.39450004602620459</v>
      </c>
      <c r="Y46">
        <f>'2005_totals_newvars'!B46/'2005_totals_newvars'!$L46</f>
        <v>0.40759136054951484</v>
      </c>
      <c r="Z46">
        <f>'2006_totals_newvars'!B46/'2006_totals_newvars'!$L46</f>
        <v>0.36522813550493372</v>
      </c>
      <c r="AA46">
        <f>'2007_totals_newvars'!B46/'2007_totals_newvars'!$L46</f>
        <v>0.27025089011028475</v>
      </c>
      <c r="AB46">
        <f>'2008_totals_newvars'!B46/'2008_totals_newvars'!$L46</f>
        <v>0.26731897597747994</v>
      </c>
      <c r="AC46">
        <f>'2009_totals_newvars'!B46/'2009_totals_newvars'!$L46</f>
        <v>0.24183594870343433</v>
      </c>
      <c r="AD46">
        <f>'2010_totals_newvars'!B46/'2010_totals_newvars'!$L46</f>
        <v>0.26624722544372403</v>
      </c>
      <c r="AE46">
        <f>'2011_totals_newvars'!B46/'2011_totals_newvars'!$L46</f>
        <v>0.26437130516312995</v>
      </c>
      <c r="AF46">
        <f>'2012_totals_newvars'!B46/'2012_totals_newvars'!$L46</f>
        <v>0.25559624544136988</v>
      </c>
      <c r="AG46">
        <f>'2013_totals_newvars'!B46/'2013_totals_newvars'!$L46</f>
        <v>0.29907327633365643</v>
      </c>
      <c r="AH46">
        <f>'1998_totals_newvars'!C46/'1998_totals_newvars'!$L46</f>
        <v>9.5398130615141144E-2</v>
      </c>
      <c r="AI46">
        <f>'1999_totals_newvars'!C46/'1999_totals_newvars'!$L46</f>
        <v>9.4913677183553868E-2</v>
      </c>
      <c r="AJ46">
        <f>'2000_totals_newvars'!C46/'2000_totals_newvars'!$L46</f>
        <v>0.14252395032993842</v>
      </c>
      <c r="AK46">
        <f>'2001_totals_newvars'!C46/'2001_totals_newvars'!$L46</f>
        <v>-5.4602844672564668E-2</v>
      </c>
      <c r="AL46">
        <f>'2002_totals_newvars'!C46/'2002_totals_newvars'!$L46</f>
        <v>7.9022430754518591E-2</v>
      </c>
      <c r="AM46">
        <f>'2003_totals_newvars'!C46/'2003_totals_newvars'!$L46</f>
        <v>6.6707821560236191E-2</v>
      </c>
      <c r="AN46">
        <f>'2004_totals_newvars'!C46/'2004_totals_newvars'!$L46</f>
        <v>8.2368750877446398E-2</v>
      </c>
      <c r="AO46">
        <f>'2005_totals_newvars'!C46/'2005_totals_newvars'!$L46</f>
        <v>8.5485947324503958E-2</v>
      </c>
      <c r="AP46">
        <f>'2006_totals_newvars'!C46/'2006_totals_newvars'!$L46</f>
        <v>6.8987832332598281E-2</v>
      </c>
      <c r="AQ46">
        <f>'2007_totals_newvars'!C46/'2007_totals_newvars'!$L46</f>
        <v>0.11329052768295038</v>
      </c>
      <c r="AR46">
        <f>'2008_totals_newvars'!C46/'2008_totals_newvars'!$L46</f>
        <v>0.1176730664181147</v>
      </c>
      <c r="AS46">
        <f>'2009_totals_newvars'!C46/'2009_totals_newvars'!$L46</f>
        <v>0.10313300247285144</v>
      </c>
      <c r="AT46">
        <f>'2010_totals_newvars'!C46/'2010_totals_newvars'!$L46</f>
        <v>7.6217583060018385E-2</v>
      </c>
      <c r="AU46">
        <f>'2011_totals_newvars'!C46/'2011_totals_newvars'!$L46</f>
        <v>8.8169445682543229E-2</v>
      </c>
      <c r="AV46">
        <f>'2012_totals_newvars'!C46/'2012_totals_newvars'!$L46</f>
        <v>7.1842641198776092E-2</v>
      </c>
      <c r="AW46">
        <f>'2013_totals_newvars'!C46/'2013_totals_newvars'!$L46</f>
        <v>0.13506700190690202</v>
      </c>
      <c r="AX46">
        <f>'1998_totals_newvars'!I46/'1998_totals_newvars'!$L46</f>
        <v>1.388751670437223E-3</v>
      </c>
      <c r="AY46">
        <f>'1999_totals_newvars'!I46/'1999_totals_newvars'!$L46</f>
        <v>2.4219670471407545E-4</v>
      </c>
      <c r="AZ46">
        <f>'2000_totals_newvars'!I46/'2000_totals_newvars'!$L46</f>
        <v>7.7760165062233134E-4</v>
      </c>
      <c r="BA46">
        <f>'2001_totals_newvars'!I46/'2001_totals_newvars'!$L46</f>
        <v>2.2605349576855518E-4</v>
      </c>
      <c r="BB46">
        <f>'2002_totals_newvars'!I46/'2002_totals_newvars'!$L46</f>
        <v>1.1392473325666703E-3</v>
      </c>
      <c r="BC46">
        <f>'2003_totals_newvars'!I46/'2003_totals_newvars'!$L46</f>
        <v>1.4534280244797648E-2</v>
      </c>
      <c r="BD46">
        <f>'2004_totals_newvars'!I46/'2004_totals_newvars'!$L46</f>
        <v>-2.3688807071853652E-3</v>
      </c>
      <c r="BE46">
        <f>'2005_totals_newvars'!I46/'2005_totals_newvars'!$L46</f>
        <v>7.9392550992098791E-5</v>
      </c>
      <c r="BF46">
        <f>'2006_totals_newvars'!I46/'2006_totals_newvars'!$L46</f>
        <v>-8.7039360504410508E-5</v>
      </c>
      <c r="BG46">
        <f>'2007_totals_newvars'!I46/'2007_totals_newvars'!$L46</f>
        <v>2.4796857995395796E-2</v>
      </c>
      <c r="BH46">
        <f>'2008_totals_newvars'!I46/'2008_totals_newvars'!$L46</f>
        <v>2.8935470188664412E-2</v>
      </c>
      <c r="BI46">
        <f>'2009_totals_newvars'!I46/'2009_totals_newvars'!$L46</f>
        <v>0.17652687296356862</v>
      </c>
      <c r="BJ46">
        <f>'2010_totals_newvars'!I46/'2010_totals_newvars'!$L46</f>
        <v>0.15081560947228578</v>
      </c>
      <c r="BK46">
        <f>'2011_totals_newvars'!I46/'2011_totals_newvars'!$L46</f>
        <v>0.14191199561545106</v>
      </c>
      <c r="BL46">
        <f>'2012_totals_newvars'!I46/'2012_totals_newvars'!$L46</f>
        <v>0.14988861874606454</v>
      </c>
      <c r="BM46">
        <f>'2013_totals_newvars'!I46/'2013_totals_newvars'!$L46</f>
        <v>6.2272915746630207E-2</v>
      </c>
      <c r="BN46">
        <f>'1998_totals_newvars'!H46/'1998_totals_newvars'!$L46</f>
        <v>0</v>
      </c>
      <c r="BO46">
        <f>'1999_totals_newvars'!H46/'1999_totals_newvars'!$L46</f>
        <v>0</v>
      </c>
      <c r="BP46">
        <f>'2000_totals_newvars'!H46/'2000_totals_newvars'!$L46</f>
        <v>3.8021955236372676E-3</v>
      </c>
      <c r="BQ46">
        <f>'2001_totals_newvars'!H46/'2001_totals_newvars'!$L46</f>
        <v>4.5114374931122846E-3</v>
      </c>
      <c r="BR46">
        <f>'2002_totals_newvars'!H46/'2002_totals_newvars'!$L46</f>
        <v>3.9676753120294079E-3</v>
      </c>
      <c r="BS46">
        <f>'2003_totals_newvars'!H46/'2003_totals_newvars'!$L46</f>
        <v>7.0953183021811601E-3</v>
      </c>
      <c r="BT46">
        <f>'2004_totals_newvars'!H46/'2004_totals_newvars'!$L46</f>
        <v>4.252340517335234E-3</v>
      </c>
      <c r="BU46">
        <f>'2005_totals_newvars'!H46/'2005_totals_newvars'!$L46</f>
        <v>4.2209771485412885E-3</v>
      </c>
      <c r="BV46">
        <f>'2006_totals_newvars'!H46/'2006_totals_newvars'!$L46</f>
        <v>5.4175078328500869E-3</v>
      </c>
      <c r="BW46">
        <f>'2007_totals_newvars'!H46/'2007_totals_newvars'!$L46</f>
        <v>6.7488292656582788E-3</v>
      </c>
      <c r="BX46">
        <f>'2008_totals_newvars'!H46/'2008_totals_newvars'!$L46</f>
        <v>7.4894001079414043E-3</v>
      </c>
      <c r="BY46">
        <f>'2009_totals_newvars'!H46/'2009_totals_newvars'!$L46</f>
        <v>5.4716858554119216E-2</v>
      </c>
      <c r="BZ46">
        <f>'2010_totals_newvars'!H46/'2010_totals_newvars'!$L46</f>
        <v>6.0239467504801761E-2</v>
      </c>
      <c r="CA46">
        <f>'2011_totals_newvars'!H46/'2011_totals_newvars'!$L46</f>
        <v>6.228139553035493E-2</v>
      </c>
      <c r="CB46">
        <f>'2012_totals_newvars'!H46/'2012_totals_newvars'!$L46</f>
        <v>6.3947828352681466E-2</v>
      </c>
      <c r="CC46">
        <f>'2013_totals_newvars'!H46/'2013_totals_newvars'!$L46</f>
        <v>3.6561000781666457E-2</v>
      </c>
      <c r="CD46">
        <f>'1998_totals_newvars'!E46/'1998_totals_newvars'!$L46</f>
        <v>0</v>
      </c>
      <c r="CE46">
        <f>'1999_totals_newvars'!E46/'1999_totals_newvars'!$L46</f>
        <v>0</v>
      </c>
      <c r="CF46">
        <f>'2000_totals_newvars'!E46/'2000_totals_newvars'!$L46</f>
        <v>0</v>
      </c>
      <c r="CG46">
        <f>'2001_totals_newvars'!E46/'2001_totals_newvars'!$L46</f>
        <v>0</v>
      </c>
      <c r="CH46">
        <f>'2002_totals_newvars'!E46/'2002_totals_newvars'!$L46</f>
        <v>0</v>
      </c>
      <c r="CI46">
        <f>'2003_totals_newvars'!E46/'2003_totals_newvars'!$L46</f>
        <v>0</v>
      </c>
      <c r="CJ46">
        <f>'2004_totals_newvars'!E46/'2004_totals_newvars'!$L46</f>
        <v>0</v>
      </c>
      <c r="CK46">
        <f>'2005_totals_newvars'!E46/'2005_totals_newvars'!$L46</f>
        <v>0</v>
      </c>
      <c r="CL46">
        <f>'2006_totals_newvars'!E46/'2006_totals_newvars'!$L46</f>
        <v>0</v>
      </c>
      <c r="CM46">
        <f>'2007_totals_newvars'!E46/'2007_totals_newvars'!$L46</f>
        <v>0</v>
      </c>
      <c r="CN46">
        <f>'2008_totals_newvars'!E46/'2008_totals_newvars'!$L46</f>
        <v>0</v>
      </c>
      <c r="CO46">
        <f>'2009_totals_newvars'!E46/'2009_totals_newvars'!$L46</f>
        <v>0</v>
      </c>
      <c r="CP46">
        <f>'2010_totals_newvars'!E46/'2010_totals_newvars'!$L46</f>
        <v>0</v>
      </c>
      <c r="CQ46">
        <f>'2011_totals_newvars'!E46/'2011_totals_newvars'!$L46</f>
        <v>0</v>
      </c>
      <c r="CR46">
        <f>'2012_totals_newvars'!E46/'2012_totals_newvars'!$L46</f>
        <v>0</v>
      </c>
      <c r="CS46">
        <f>'2013_totals_newvars'!E46/'2013_totals_newvars'!$L46</f>
        <v>0</v>
      </c>
      <c r="CT46">
        <f>'1998_totals_newvars'!G46/'1998_totals_newvars'!$L46</f>
        <v>0</v>
      </c>
      <c r="CU46">
        <f>'1999_totals_newvars'!G46/'1999_totals_newvars'!$L46</f>
        <v>0</v>
      </c>
      <c r="CV46">
        <f>'2000_totals_newvars'!G46/'2000_totals_newvars'!$L46</f>
        <v>1.3918180744223662E-2</v>
      </c>
      <c r="CW46">
        <f>'2001_totals_newvars'!G46/'2001_totals_newvars'!$L46</f>
        <v>1.5457475406183944E-2</v>
      </c>
      <c r="CX46">
        <f>'2002_totals_newvars'!G46/'2002_totals_newvars'!$L46</f>
        <v>9.3468886342404963E-3</v>
      </c>
      <c r="CY46">
        <f>'2003_totals_newvars'!G46/'2003_totals_newvars'!$L46</f>
        <v>4.9624109543753249E-3</v>
      </c>
      <c r="CZ46">
        <f>'2004_totals_newvars'!G46/'2004_totals_newvars'!$L46</f>
        <v>6.8831804939634509E-3</v>
      </c>
      <c r="DA46">
        <f>'2005_totals_newvars'!G46/'2005_totals_newvars'!$L46</f>
        <v>7.7325367445642019E-3</v>
      </c>
      <c r="DB46">
        <f>'2006_totals_newvars'!G46/'2006_totals_newvars'!$L46</f>
        <v>8.1212866585553892E-3</v>
      </c>
      <c r="DC46">
        <f>'2007_totals_newvars'!G46/'2007_totals_newvars'!$L46</f>
        <v>1.1340573180657718E-2</v>
      </c>
      <c r="DD46">
        <f>'2008_totals_newvars'!G46/'2008_totals_newvars'!$L46</f>
        <v>1.0667136621481306E-2</v>
      </c>
      <c r="DE46">
        <f>'2009_totals_newvars'!G46/'2009_totals_newvars'!$L46</f>
        <v>4.9442052509486665E-3</v>
      </c>
      <c r="DF46">
        <f>'2010_totals_newvars'!G46/'2010_totals_newvars'!$L46</f>
        <v>1.8468093895423223E-2</v>
      </c>
      <c r="DG46">
        <f>'2011_totals_newvars'!G46/'2011_totals_newvars'!$L46</f>
        <v>3.7273042940380349E-2</v>
      </c>
      <c r="DH46">
        <f>'2012_totals_newvars'!G46/'2012_totals_newvars'!$L46</f>
        <v>4.3747711644445762E-2</v>
      </c>
      <c r="DI46">
        <f>'2013_totals_newvars'!G46/'2013_totals_newvars'!$L46</f>
        <v>3.6901462356218197E-2</v>
      </c>
      <c r="DJ46">
        <f>'1998_totals_newvars'!K46/'1998_totals_newvars'!$L46</f>
        <v>3.3307456937786056E-2</v>
      </c>
      <c r="DK46">
        <f>'1999_totals_newvars'!K46/'1999_totals_newvars'!$L46</f>
        <v>4.798476901907376E-2</v>
      </c>
      <c r="DL46">
        <f>'2000_totals_newvars'!K46/'2000_totals_newvars'!$L46</f>
        <v>4.798387193189365E-2</v>
      </c>
      <c r="DM46">
        <f>'2001_totals_newvars'!K46/'2001_totals_newvars'!$L46</f>
        <v>5.6193084039444056E-2</v>
      </c>
      <c r="DN46">
        <f>'2002_totals_newvars'!K46/'2002_totals_newvars'!$L46</f>
        <v>4.6684349874932002E-2</v>
      </c>
      <c r="DO46">
        <f>'2003_totals_newvars'!K46/'2003_totals_newvars'!$L46</f>
        <v>8.696580432105587E-2</v>
      </c>
      <c r="DP46">
        <f>'2004_totals_newvars'!K46/'2004_totals_newvars'!$L46</f>
        <v>1.3756346046832416E-2</v>
      </c>
      <c r="DQ46">
        <f>'2005_totals_newvars'!K46/'2005_totals_newvars'!$L46</f>
        <v>2.7119773668437382E-2</v>
      </c>
      <c r="DR46">
        <f>'2006_totals_newvars'!K46/'2006_totals_newvars'!$L46</f>
        <v>5.2490668886012108E-2</v>
      </c>
      <c r="DS46">
        <f>'2007_totals_newvars'!K46/'2007_totals_newvars'!$L46</f>
        <v>3.4330015282583823E-2</v>
      </c>
      <c r="DT46">
        <f>'2008_totals_newvars'!K46/'2008_totals_newvars'!$L46</f>
        <v>7.9546510786864477E-2</v>
      </c>
      <c r="DU46">
        <f>'2009_totals_newvars'!K46/'2009_totals_newvars'!$L46</f>
        <v>5.5780938360318624E-2</v>
      </c>
      <c r="DV46">
        <f>'2010_totals_newvars'!K46/'2010_totals_newvars'!$L46</f>
        <v>5.2451232049546728E-2</v>
      </c>
      <c r="DW46">
        <f>'2011_totals_newvars'!K46/'2011_totals_newvars'!$L46</f>
        <v>2.0588443025463008E-2</v>
      </c>
      <c r="DX46">
        <f>'2012_totals_newvars'!K46/'2012_totals_newvars'!$L46</f>
        <v>7.3267139077282176E-2</v>
      </c>
      <c r="DY46">
        <f>'2013_totals_newvars'!K46/'2013_totals_newvars'!$L46</f>
        <v>9.7493255594693101E-2</v>
      </c>
      <c r="DZ46">
        <f>'1998_totals_newvars'!F46/'1998_totals_newvars'!$L46</f>
        <v>0</v>
      </c>
      <c r="EA46">
        <f>'1999_totals_newvars'!F46/'1999_totals_newvars'!$L46</f>
        <v>0</v>
      </c>
      <c r="EB46">
        <f>'2000_totals_newvars'!F46/'2000_totals_newvars'!$L46</f>
        <v>0</v>
      </c>
      <c r="EC46">
        <f>'2001_totals_newvars'!F46/'2001_totals_newvars'!$L46</f>
        <v>0</v>
      </c>
      <c r="ED46">
        <f>'2002_totals_newvars'!F46/'2002_totals_newvars'!$L46</f>
        <v>0</v>
      </c>
      <c r="EE46">
        <f>'2003_totals_newvars'!F46/'2003_totals_newvars'!$L46</f>
        <v>0</v>
      </c>
      <c r="EF46">
        <f>'2004_totals_newvars'!F46/'2004_totals_newvars'!$L46</f>
        <v>0</v>
      </c>
      <c r="EG46">
        <f>'2005_totals_newvars'!F46/'2005_totals_newvars'!$L46</f>
        <v>0</v>
      </c>
      <c r="EH46">
        <f>'2006_totals_newvars'!F46/'2006_totals_newvars'!$L46</f>
        <v>0</v>
      </c>
      <c r="EI46">
        <f>'2007_totals_newvars'!F46/'2007_totals_newvars'!$L46</f>
        <v>0</v>
      </c>
      <c r="EJ46">
        <f>'2008_totals_newvars'!F46/'2008_totals_newvars'!$L46</f>
        <v>0</v>
      </c>
      <c r="EK46">
        <f>'2009_totals_newvars'!F46/'2009_totals_newvars'!$L46</f>
        <v>0</v>
      </c>
      <c r="EL46">
        <f>'2010_totals_newvars'!F46/'2010_totals_newvars'!$L46</f>
        <v>0</v>
      </c>
      <c r="EM46">
        <f>'2011_totals_newvars'!F46/'2011_totals_newvars'!$L46</f>
        <v>0</v>
      </c>
      <c r="EN46">
        <f>'2012_totals_newvars'!F46/'2012_totals_newvars'!$L46</f>
        <v>0</v>
      </c>
      <c r="EO46">
        <f>'2013_totals_newvars'!F46/'2013_totals_newvars'!$L46</f>
        <v>0</v>
      </c>
      <c r="EP46">
        <f>'1998_totals_newvars'!D46/'1998_totals_newvars'!$L46</f>
        <v>0.24907254101957688</v>
      </c>
      <c r="EQ46">
        <f>'1999_totals_newvars'!D46/'1999_totals_newvars'!$L46</f>
        <v>0.28905680009423745</v>
      </c>
      <c r="ER46">
        <f>'2000_totals_newvars'!D46/'2000_totals_newvars'!$L46</f>
        <v>0.24300871318334541</v>
      </c>
      <c r="ES46">
        <f>'2001_totals_newvars'!D46/'2001_totals_newvars'!$L46</f>
        <v>0.29382753907151277</v>
      </c>
      <c r="ET46">
        <f>'2002_totals_newvars'!D46/'2002_totals_newvars'!$L46</f>
        <v>0.32786163896747367</v>
      </c>
      <c r="EU46">
        <f>'2003_totals_newvars'!D46/'2003_totals_newvars'!$L46</f>
        <v>0.24985164775991625</v>
      </c>
      <c r="EV46">
        <f>'2004_totals_newvars'!D46/'2004_totals_newvars'!$L46</f>
        <v>0.29757075106773029</v>
      </c>
      <c r="EW46">
        <f>'2005_totals_newvars'!D46/'2005_totals_newvars'!$L46</f>
        <v>0.29024499305238494</v>
      </c>
      <c r="EX46">
        <f>'2006_totals_newvars'!D46/'2006_totals_newvars'!$L46</f>
        <v>0.35916273832316536</v>
      </c>
      <c r="EY46">
        <f>'2007_totals_newvars'!D46/'2007_totals_newvars'!$L46</f>
        <v>0.3841786158473966</v>
      </c>
      <c r="EZ46">
        <f>'2008_totals_newvars'!D46/'2008_totals_newvars'!$L46</f>
        <v>0.36255980822063305</v>
      </c>
      <c r="FA46">
        <f>'2009_totals_newvars'!D46/'2009_totals_newvars'!$L46</f>
        <v>0.27123029294806933</v>
      </c>
      <c r="FB46">
        <f>'2010_totals_newvars'!D46/'2010_totals_newvars'!$L46</f>
        <v>0.28053675482179274</v>
      </c>
      <c r="FC46">
        <f>'2011_totals_newvars'!D46/'2011_totals_newvars'!$L46</f>
        <v>0.28550490445784332</v>
      </c>
      <c r="FD46">
        <f>'2012_totals_newvars'!D46/'2012_totals_newvars'!$L46</f>
        <v>0.2575387652656953</v>
      </c>
      <c r="FE46">
        <f>'2013_totals_newvars'!D46/'2013_totals_newvars'!$L46</f>
        <v>0.23510496406875772</v>
      </c>
    </row>
    <row r="47" spans="1:161" x14ac:dyDescent="0.2">
      <c r="A47" t="str">
        <f>'1997_totals_newvars'!A47</f>
        <v>VERMONT</v>
      </c>
      <c r="B47">
        <f>'1998_totals_newvars'!J47/'1998_totals_newvars'!$L47</f>
        <v>0.16567505804961874</v>
      </c>
      <c r="C47">
        <f>'1999_totals_newvars'!J47/'1999_totals_newvars'!$L47</f>
        <v>0.1036089020894549</v>
      </c>
      <c r="D47">
        <f>'2000_totals_newvars'!J47/'2000_totals_newvars'!$L47</f>
        <v>9.4466557466150528E-2</v>
      </c>
      <c r="E47">
        <f>'2001_totals_newvars'!J47/'2001_totals_newvars'!$L47</f>
        <v>0.1068486094525765</v>
      </c>
      <c r="F47">
        <f>'2002_totals_newvars'!J47/'2002_totals_newvars'!$L47</f>
        <v>0.11013272728351234</v>
      </c>
      <c r="G47">
        <f>'2003_totals_newvars'!J47/'2003_totals_newvars'!$L47</f>
        <v>9.6499678451116136E-2</v>
      </c>
      <c r="H47">
        <f>'2004_totals_newvars'!J47/'2004_totals_newvars'!$L47</f>
        <v>9.2503349712994842E-2</v>
      </c>
      <c r="I47">
        <f>'2005_totals_newvars'!J47/'2005_totals_newvars'!$L47</f>
        <v>8.2035097631333279E-2</v>
      </c>
      <c r="J47">
        <f>'2006_totals_newvars'!J47/'2006_totals_newvars'!$L47</f>
        <v>8.0592573773074008E-2</v>
      </c>
      <c r="K47">
        <f>'2007_totals_newvars'!J47/'2007_totals_newvars'!$L47</f>
        <v>7.6263584438485729E-2</v>
      </c>
      <c r="L47">
        <f>'2008_totals_newvars'!J47/'2008_totals_newvars'!$L47</f>
        <v>8.3802287401037082E-2</v>
      </c>
      <c r="M47">
        <f>'2009_totals_newvars'!J47/'2009_totals_newvars'!$L47</f>
        <v>8.7112764855998753E-2</v>
      </c>
      <c r="N47">
        <f>'2010_totals_newvars'!J47/'2010_totals_newvars'!$L47</f>
        <v>0.10479170424798651</v>
      </c>
      <c r="O47">
        <f>'2011_totals_newvars'!J47/'2011_totals_newvars'!$L47</f>
        <v>7.0869476359053218E-2</v>
      </c>
      <c r="P47">
        <f>'2012_totals_newvars'!J47/'2012_totals_newvars'!$L47</f>
        <v>7.5799042281175275E-2</v>
      </c>
      <c r="Q47">
        <f>'2013_totals_newvars'!J47/'2013_totals_newvars'!$L47</f>
        <v>7.713995501651652E-2</v>
      </c>
      <c r="R47">
        <f>'1998_totals_newvars'!B47/'1998_totals_newvars'!$L47</f>
        <v>1.0577890338300144</v>
      </c>
      <c r="S47">
        <f>'1999_totals_newvars'!B47/'1999_totals_newvars'!$L47</f>
        <v>0.67685433177909138</v>
      </c>
      <c r="T47">
        <f>'2000_totals_newvars'!B47/'2000_totals_newvars'!$L47</f>
        <v>0.52327957251109392</v>
      </c>
      <c r="U47">
        <f>'2001_totals_newvars'!B47/'2001_totals_newvars'!$L47</f>
        <v>0.48406529635398088</v>
      </c>
      <c r="V47">
        <f>'2002_totals_newvars'!B47/'2002_totals_newvars'!$L47</f>
        <v>0.46865711818959316</v>
      </c>
      <c r="W47">
        <f>'2003_totals_newvars'!B47/'2003_totals_newvars'!$L47</f>
        <v>0.42744312176690213</v>
      </c>
      <c r="X47">
        <f>'2004_totals_newvars'!B47/'2004_totals_newvars'!$L47</f>
        <v>0.42845766166209925</v>
      </c>
      <c r="Y47">
        <f>'2005_totals_newvars'!B47/'2005_totals_newvars'!$L47</f>
        <v>0.44292321771064641</v>
      </c>
      <c r="Z47">
        <f>'2006_totals_newvars'!B47/'2006_totals_newvars'!$L47</f>
        <v>0.44311373040882174</v>
      </c>
      <c r="AA47">
        <f>'2007_totals_newvars'!B47/'2007_totals_newvars'!$L47</f>
        <v>0.36797726062994274</v>
      </c>
      <c r="AB47">
        <f>'2008_totals_newvars'!B47/'2008_totals_newvars'!$L47</f>
        <v>0.3026429869542232</v>
      </c>
      <c r="AC47">
        <f>'2009_totals_newvars'!B47/'2009_totals_newvars'!$L47</f>
        <v>0.19537832503578337</v>
      </c>
      <c r="AD47">
        <f>'2010_totals_newvars'!B47/'2010_totals_newvars'!$L47</f>
        <v>0.18191202216783506</v>
      </c>
      <c r="AE47">
        <f>'2011_totals_newvars'!B47/'2011_totals_newvars'!$L47</f>
        <v>0.18634932469497401</v>
      </c>
      <c r="AF47">
        <f>'2012_totals_newvars'!B47/'2012_totals_newvars'!$L47</f>
        <v>0.22305623862791946</v>
      </c>
      <c r="AG47">
        <f>'2013_totals_newvars'!B47/'2013_totals_newvars'!$L47</f>
        <v>0.21668003648366216</v>
      </c>
      <c r="AH47">
        <f>'1998_totals_newvars'!C47/'1998_totals_newvars'!$L47</f>
        <v>-0.37622422803963379</v>
      </c>
      <c r="AI47">
        <f>'1999_totals_newvars'!C47/'1999_totals_newvars'!$L47</f>
        <v>0.15495139497087354</v>
      </c>
      <c r="AJ47">
        <f>'2000_totals_newvars'!C47/'2000_totals_newvars'!$L47</f>
        <v>0.19593579039731876</v>
      </c>
      <c r="AK47">
        <f>'2001_totals_newvars'!C47/'2001_totals_newvars'!$L47</f>
        <v>0.1800169456697292</v>
      </c>
      <c r="AL47">
        <f>'2002_totals_newvars'!C47/'2002_totals_newvars'!$L47</f>
        <v>0.18246162164120647</v>
      </c>
      <c r="AM47">
        <f>'2003_totals_newvars'!C47/'2003_totals_newvars'!$L47</f>
        <v>0.20712841865840925</v>
      </c>
      <c r="AN47">
        <f>'2004_totals_newvars'!C47/'2004_totals_newvars'!$L47</f>
        <v>0.19670157988320189</v>
      </c>
      <c r="AO47">
        <f>'2005_totals_newvars'!C47/'2005_totals_newvars'!$L47</f>
        <v>0.21492970095687935</v>
      </c>
      <c r="AP47">
        <f>'2006_totals_newvars'!C47/'2006_totals_newvars'!$L47</f>
        <v>0.20007891498330271</v>
      </c>
      <c r="AQ47">
        <f>'2007_totals_newvars'!C47/'2007_totals_newvars'!$L47</f>
        <v>0.31850132732740888</v>
      </c>
      <c r="AR47">
        <f>'2008_totals_newvars'!C47/'2008_totals_newvars'!$L47</f>
        <v>0.28733346681693639</v>
      </c>
      <c r="AS47">
        <f>'2009_totals_newvars'!C47/'2009_totals_newvars'!$L47</f>
        <v>0.27583627463376914</v>
      </c>
      <c r="AT47">
        <f>'2010_totals_newvars'!C47/'2010_totals_newvars'!$L47</f>
        <v>0.25041800894202815</v>
      </c>
      <c r="AU47">
        <f>'2011_totals_newvars'!C47/'2011_totals_newvars'!$L47</f>
        <v>0.30288092177283482</v>
      </c>
      <c r="AV47">
        <f>'2012_totals_newvars'!C47/'2012_totals_newvars'!$L47</f>
        <v>0.2926051723350786</v>
      </c>
      <c r="AW47">
        <f>'2013_totals_newvars'!C47/'2013_totals_newvars'!$L47</f>
        <v>0.31209645636341726</v>
      </c>
      <c r="AX47">
        <f>'1998_totals_newvars'!I47/'1998_totals_newvars'!$L47</f>
        <v>0</v>
      </c>
      <c r="AY47">
        <f>'1999_totals_newvars'!I47/'1999_totals_newvars'!$L47</f>
        <v>0</v>
      </c>
      <c r="AZ47">
        <f>'2000_totals_newvars'!I47/'2000_totals_newvars'!$L47</f>
        <v>0</v>
      </c>
      <c r="BA47">
        <f>'2001_totals_newvars'!I47/'2001_totals_newvars'!$L47</f>
        <v>0</v>
      </c>
      <c r="BB47">
        <f>'2002_totals_newvars'!I47/'2002_totals_newvars'!$L47</f>
        <v>0</v>
      </c>
      <c r="BC47">
        <f>'2003_totals_newvars'!I47/'2003_totals_newvars'!$L47</f>
        <v>0</v>
      </c>
      <c r="BD47">
        <f>'2004_totals_newvars'!I47/'2004_totals_newvars'!$L47</f>
        <v>0</v>
      </c>
      <c r="BE47">
        <f>'2005_totals_newvars'!I47/'2005_totals_newvars'!$L47</f>
        <v>0</v>
      </c>
      <c r="BF47">
        <f>'2006_totals_newvars'!I47/'2006_totals_newvars'!$L47</f>
        <v>0</v>
      </c>
      <c r="BG47">
        <f>'2007_totals_newvars'!I47/'2007_totals_newvars'!$L47</f>
        <v>0</v>
      </c>
      <c r="BH47">
        <f>'2008_totals_newvars'!I47/'2008_totals_newvars'!$L47</f>
        <v>0</v>
      </c>
      <c r="BI47">
        <f>'2009_totals_newvars'!I47/'2009_totals_newvars'!$L47</f>
        <v>0</v>
      </c>
      <c r="BJ47">
        <f>'2010_totals_newvars'!I47/'2010_totals_newvars'!$L47</f>
        <v>0</v>
      </c>
      <c r="BK47">
        <f>'2011_totals_newvars'!I47/'2011_totals_newvars'!$L47</f>
        <v>0</v>
      </c>
      <c r="BL47">
        <f>'2012_totals_newvars'!I47/'2012_totals_newvars'!$L47</f>
        <v>0</v>
      </c>
      <c r="BM47">
        <f>'2013_totals_newvars'!I47/'2013_totals_newvars'!$L47</f>
        <v>0</v>
      </c>
      <c r="BN47">
        <f>'1998_totals_newvars'!H47/'1998_totals_newvars'!$L47</f>
        <v>0</v>
      </c>
      <c r="BO47">
        <f>'1999_totals_newvars'!H47/'1999_totals_newvars'!$L47</f>
        <v>0</v>
      </c>
      <c r="BP47">
        <f>'2000_totals_newvars'!H47/'2000_totals_newvars'!$L47</f>
        <v>0</v>
      </c>
      <c r="BQ47">
        <f>'2001_totals_newvars'!H47/'2001_totals_newvars'!$L47</f>
        <v>0</v>
      </c>
      <c r="BR47">
        <f>'2002_totals_newvars'!H47/'2002_totals_newvars'!$L47</f>
        <v>0</v>
      </c>
      <c r="BS47">
        <f>'2003_totals_newvars'!H47/'2003_totals_newvars'!$L47</f>
        <v>0</v>
      </c>
      <c r="BT47">
        <f>'2004_totals_newvars'!H47/'2004_totals_newvars'!$L47</f>
        <v>0</v>
      </c>
      <c r="BU47">
        <f>'2005_totals_newvars'!H47/'2005_totals_newvars'!$L47</f>
        <v>0</v>
      </c>
      <c r="BV47">
        <f>'2006_totals_newvars'!H47/'2006_totals_newvars'!$L47</f>
        <v>0</v>
      </c>
      <c r="BW47">
        <f>'2007_totals_newvars'!H47/'2007_totals_newvars'!$L47</f>
        <v>0</v>
      </c>
      <c r="BX47">
        <f>'2008_totals_newvars'!H47/'2008_totals_newvars'!$L47</f>
        <v>0</v>
      </c>
      <c r="BY47">
        <f>'2009_totals_newvars'!H47/'2009_totals_newvars'!$L47</f>
        <v>0</v>
      </c>
      <c r="BZ47">
        <f>'2010_totals_newvars'!H47/'2010_totals_newvars'!$L47</f>
        <v>0</v>
      </c>
      <c r="CA47">
        <f>'2011_totals_newvars'!H47/'2011_totals_newvars'!$L47</f>
        <v>0</v>
      </c>
      <c r="CB47">
        <f>'2012_totals_newvars'!H47/'2012_totals_newvars'!$L47</f>
        <v>0</v>
      </c>
      <c r="CC47">
        <f>'2013_totals_newvars'!H47/'2013_totals_newvars'!$L47</f>
        <v>0</v>
      </c>
      <c r="CD47">
        <f>'1998_totals_newvars'!E47/'1998_totals_newvars'!$L47</f>
        <v>0</v>
      </c>
      <c r="CE47">
        <f>'1999_totals_newvars'!E47/'1999_totals_newvars'!$L47</f>
        <v>0</v>
      </c>
      <c r="CF47">
        <f>'2000_totals_newvars'!E47/'2000_totals_newvars'!$L47</f>
        <v>0</v>
      </c>
      <c r="CG47">
        <f>'2001_totals_newvars'!E47/'2001_totals_newvars'!$L47</f>
        <v>0</v>
      </c>
      <c r="CH47">
        <f>'2002_totals_newvars'!E47/'2002_totals_newvars'!$L47</f>
        <v>0</v>
      </c>
      <c r="CI47">
        <f>'2003_totals_newvars'!E47/'2003_totals_newvars'!$L47</f>
        <v>0</v>
      </c>
      <c r="CJ47">
        <f>'2004_totals_newvars'!E47/'2004_totals_newvars'!$L47</f>
        <v>0</v>
      </c>
      <c r="CK47">
        <f>'2005_totals_newvars'!E47/'2005_totals_newvars'!$L47</f>
        <v>0</v>
      </c>
      <c r="CL47">
        <f>'2006_totals_newvars'!E47/'2006_totals_newvars'!$L47</f>
        <v>0</v>
      </c>
      <c r="CM47">
        <f>'2007_totals_newvars'!E47/'2007_totals_newvars'!$L47</f>
        <v>0</v>
      </c>
      <c r="CN47">
        <f>'2008_totals_newvars'!E47/'2008_totals_newvars'!$L47</f>
        <v>0</v>
      </c>
      <c r="CO47">
        <f>'2009_totals_newvars'!E47/'2009_totals_newvars'!$L47</f>
        <v>3.7744597952578944E-2</v>
      </c>
      <c r="CP47">
        <f>'2010_totals_newvars'!E47/'2010_totals_newvars'!$L47</f>
        <v>4.9997545070394334E-2</v>
      </c>
      <c r="CQ47">
        <f>'2011_totals_newvars'!E47/'2011_totals_newvars'!$L47</f>
        <v>3.9664742198724491E-2</v>
      </c>
      <c r="CR47">
        <f>'2012_totals_newvars'!E47/'2012_totals_newvars'!$L47</f>
        <v>2.9427279607852293E-2</v>
      </c>
      <c r="CS47">
        <f>'2013_totals_newvars'!E47/'2013_totals_newvars'!$L47</f>
        <v>2.8318727815669617E-2</v>
      </c>
      <c r="CT47">
        <f>'1998_totals_newvars'!G47/'1998_totals_newvars'!$L47</f>
        <v>0</v>
      </c>
      <c r="CU47">
        <f>'1999_totals_newvars'!G47/'1999_totals_newvars'!$L47</f>
        <v>0</v>
      </c>
      <c r="CV47">
        <f>'2000_totals_newvars'!G47/'2000_totals_newvars'!$L47</f>
        <v>1.0471528870744219E-2</v>
      </c>
      <c r="CW47">
        <f>'2001_totals_newvars'!G47/'2001_totals_newvars'!$L47</f>
        <v>1.1294736124988646E-2</v>
      </c>
      <c r="CX47">
        <f>'2002_totals_newvars'!G47/'2002_totals_newvars'!$L47</f>
        <v>1.4363855793643404E-2</v>
      </c>
      <c r="CY47">
        <f>'2003_totals_newvars'!G47/'2003_totals_newvars'!$L47</f>
        <v>2.2785748008195369E-2</v>
      </c>
      <c r="CZ47">
        <f>'2004_totals_newvars'!G47/'2004_totals_newvars'!$L47</f>
        <v>3.1098907842866303E-2</v>
      </c>
      <c r="DA47">
        <f>'2005_totals_newvars'!G47/'2005_totals_newvars'!$L47</f>
        <v>1.1506544294281005E-2</v>
      </c>
      <c r="DB47">
        <f>'2006_totals_newvars'!G47/'2006_totals_newvars'!$L47</f>
        <v>1.01347478337108E-2</v>
      </c>
      <c r="DC47">
        <f>'2007_totals_newvars'!G47/'2007_totals_newvars'!$L47</f>
        <v>1.2940072536000633E-2</v>
      </c>
      <c r="DD47">
        <f>'2008_totals_newvars'!G47/'2008_totals_newvars'!$L47</f>
        <v>1.4816192149491725E-2</v>
      </c>
      <c r="DE47">
        <f>'2009_totals_newvars'!G47/'2009_totals_newvars'!$L47</f>
        <v>6.6297655636581063E-2</v>
      </c>
      <c r="DF47">
        <f>'2010_totals_newvars'!G47/'2010_totals_newvars'!$L47</f>
        <v>9.7766563824003047E-2</v>
      </c>
      <c r="DG47">
        <f>'2011_totals_newvars'!G47/'2011_totals_newvars'!$L47</f>
        <v>5.7045721025729836E-2</v>
      </c>
      <c r="DH47">
        <f>'2012_totals_newvars'!G47/'2012_totals_newvars'!$L47</f>
        <v>4.6073661854585002E-2</v>
      </c>
      <c r="DI47">
        <f>'2013_totals_newvars'!G47/'2013_totals_newvars'!$L47</f>
        <v>4.3916118372252212E-2</v>
      </c>
      <c r="DJ47">
        <f>'1998_totals_newvars'!K47/'1998_totals_newvars'!$L47</f>
        <v>0.1467124925584195</v>
      </c>
      <c r="DK47">
        <f>'1999_totals_newvars'!K47/'1999_totals_newvars'!$L47</f>
        <v>6.1241585295515814E-2</v>
      </c>
      <c r="DL47">
        <f>'2000_totals_newvars'!K47/'2000_totals_newvars'!$L47</f>
        <v>6.3589754993914657E-2</v>
      </c>
      <c r="DM47">
        <f>'2001_totals_newvars'!K47/'2001_totals_newvars'!$L47</f>
        <v>6.556883060201299E-2</v>
      </c>
      <c r="DN47">
        <f>'2002_totals_newvars'!K47/'2002_totals_newvars'!$L47</f>
        <v>5.8396837839221373E-2</v>
      </c>
      <c r="DO47">
        <f>'2003_totals_newvars'!K47/'2003_totals_newvars'!$L47</f>
        <v>5.8773158513608356E-2</v>
      </c>
      <c r="DP47">
        <f>'2004_totals_newvars'!K47/'2004_totals_newvars'!$L47</f>
        <v>5.7409494342277226E-2</v>
      </c>
      <c r="DQ47">
        <f>'2005_totals_newvars'!K47/'2005_totals_newvars'!$L47</f>
        <v>5.8130287705590936E-2</v>
      </c>
      <c r="DR47">
        <f>'2006_totals_newvars'!K47/'2006_totals_newvars'!$L47</f>
        <v>6.0675381714457355E-2</v>
      </c>
      <c r="DS47">
        <f>'2007_totals_newvars'!K47/'2007_totals_newvars'!$L47</f>
        <v>5.6338474241703233E-2</v>
      </c>
      <c r="DT47">
        <f>'2008_totals_newvars'!K47/'2008_totals_newvars'!$L47</f>
        <v>5.4995995491908756E-2</v>
      </c>
      <c r="DU47">
        <f>'2009_totals_newvars'!K47/'2009_totals_newvars'!$L47</f>
        <v>5.4720795577460686E-2</v>
      </c>
      <c r="DV47">
        <f>'2010_totals_newvars'!K47/'2010_totals_newvars'!$L47</f>
        <v>5.144887076986538E-2</v>
      </c>
      <c r="DW47">
        <f>'2011_totals_newvars'!K47/'2011_totals_newvars'!$L47</f>
        <v>5.44367601480608E-2</v>
      </c>
      <c r="DX47">
        <f>'2012_totals_newvars'!K47/'2012_totals_newvars'!$L47</f>
        <v>5.772715710893285E-2</v>
      </c>
      <c r="DY47">
        <f>'2013_totals_newvars'!K47/'2013_totals_newvars'!$L47</f>
        <v>5.1202621778798252E-2</v>
      </c>
      <c r="DZ47">
        <f>'1998_totals_newvars'!F47/'1998_totals_newvars'!$L47</f>
        <v>0</v>
      </c>
      <c r="EA47">
        <f>'1999_totals_newvars'!F47/'1999_totals_newvars'!$L47</f>
        <v>0</v>
      </c>
      <c r="EB47">
        <f>'2000_totals_newvars'!F47/'2000_totals_newvars'!$L47</f>
        <v>2.9309322917184934E-2</v>
      </c>
      <c r="EC47">
        <f>'2001_totals_newvars'!F47/'2001_totals_newvars'!$L47</f>
        <v>4.974013778084007E-2</v>
      </c>
      <c r="ED47">
        <f>'2002_totals_newvars'!F47/'2002_totals_newvars'!$L47</f>
        <v>5.4655263946278614E-2</v>
      </c>
      <c r="EE47">
        <f>'2003_totals_newvars'!F47/'2003_totals_newvars'!$L47</f>
        <v>8.934724819465574E-2</v>
      </c>
      <c r="EF47">
        <f>'2004_totals_newvars'!F47/'2004_totals_newvars'!$L47</f>
        <v>9.0459721087883291E-2</v>
      </c>
      <c r="EG47">
        <f>'2005_totals_newvars'!F47/'2005_totals_newvars'!$L47</f>
        <v>9.8550970013341205E-2</v>
      </c>
      <c r="EH47">
        <f>'2006_totals_newvars'!F47/'2006_totals_newvars'!$L47</f>
        <v>0.11236310691984638</v>
      </c>
      <c r="EI47">
        <f>'2007_totals_newvars'!F47/'2007_totals_newvars'!$L47</f>
        <v>9.1022726151928135E-2</v>
      </c>
      <c r="EJ47">
        <f>'2008_totals_newvars'!F47/'2008_totals_newvars'!$L47</f>
        <v>0.18532040013490825</v>
      </c>
      <c r="EK47">
        <f>'2009_totals_newvars'!F47/'2009_totals_newvars'!$L47</f>
        <v>0.19035048609719429</v>
      </c>
      <c r="EL47">
        <f>'2010_totals_newvars'!F47/'2010_totals_newvars'!$L47</f>
        <v>0.21634244519832774</v>
      </c>
      <c r="EM47">
        <f>'2011_totals_newvars'!F47/'2011_totals_newvars'!$L47</f>
        <v>0.23165555522421807</v>
      </c>
      <c r="EN47">
        <f>'2012_totals_newvars'!F47/'2012_totals_newvars'!$L47</f>
        <v>0.20505790035133181</v>
      </c>
      <c r="EO47">
        <f>'2013_totals_newvars'!F47/'2013_totals_newvars'!$L47</f>
        <v>0.21121827845660338</v>
      </c>
      <c r="EP47">
        <f>'1998_totals_newvars'!D47/'1998_totals_newvars'!$L47</f>
        <v>6.0476436015810984E-3</v>
      </c>
      <c r="EQ47">
        <f>'1999_totals_newvars'!D47/'1999_totals_newvars'!$L47</f>
        <v>3.3437858650643996E-3</v>
      </c>
      <c r="ER47">
        <f>'2000_totals_newvars'!D47/'2000_totals_newvars'!$L47</f>
        <v>8.2947472843592968E-2</v>
      </c>
      <c r="ES47">
        <f>'2001_totals_newvars'!D47/'2001_totals_newvars'!$L47</f>
        <v>0.10246544401587171</v>
      </c>
      <c r="ET47">
        <f>'2002_totals_newvars'!D47/'2002_totals_newvars'!$L47</f>
        <v>0.11133257530654463</v>
      </c>
      <c r="EU47">
        <f>'2003_totals_newvars'!D47/'2003_totals_newvars'!$L47</f>
        <v>9.8022626407113039E-2</v>
      </c>
      <c r="EV47">
        <f>'2004_totals_newvars'!D47/'2004_totals_newvars'!$L47</f>
        <v>0.10336928546867721</v>
      </c>
      <c r="EW47">
        <f>'2005_totals_newvars'!D47/'2005_totals_newvars'!$L47</f>
        <v>9.1924181687927833E-2</v>
      </c>
      <c r="EX47">
        <f>'2006_totals_newvars'!D47/'2006_totals_newvars'!$L47</f>
        <v>9.3041544366787021E-2</v>
      </c>
      <c r="EY47">
        <f>'2007_totals_newvars'!D47/'2007_totals_newvars'!$L47</f>
        <v>7.6956554674530692E-2</v>
      </c>
      <c r="EZ47">
        <f>'2008_totals_newvars'!D47/'2008_totals_newvars'!$L47</f>
        <v>7.1088671051494634E-2</v>
      </c>
      <c r="FA47">
        <f>'2009_totals_newvars'!D47/'2009_totals_newvars'!$L47</f>
        <v>9.2559100210633766E-2</v>
      </c>
      <c r="FB47">
        <f>'2010_totals_newvars'!D47/'2010_totals_newvars'!$L47</f>
        <v>4.7322839779559818E-2</v>
      </c>
      <c r="FC47">
        <f>'2011_totals_newvars'!D47/'2011_totals_newvars'!$L47</f>
        <v>5.7097498576404754E-2</v>
      </c>
      <c r="FD47">
        <f>'2012_totals_newvars'!D47/'2012_totals_newvars'!$L47</f>
        <v>7.0253547833124735E-2</v>
      </c>
      <c r="FE47">
        <f>'2013_totals_newvars'!D47/'2013_totals_newvars'!$L47</f>
        <v>5.9427805713080602E-2</v>
      </c>
    </row>
    <row r="48" spans="1:161" x14ac:dyDescent="0.2">
      <c r="A48" t="str">
        <f>'1997_totals_newvars'!A48</f>
        <v>VIRGINIA</v>
      </c>
      <c r="B48">
        <f>'1998_totals_newvars'!J48/'1998_totals_newvars'!$L48</f>
        <v>0.24038991653444763</v>
      </c>
      <c r="C48">
        <f>'1999_totals_newvars'!J48/'1999_totals_newvars'!$L48</f>
        <v>7.9963265887480539E-2</v>
      </c>
      <c r="D48">
        <f>'2000_totals_newvars'!J48/'2000_totals_newvars'!$L48</f>
        <v>0.1172401932114248</v>
      </c>
      <c r="E48">
        <f>'2001_totals_newvars'!J48/'2001_totals_newvars'!$L48</f>
        <v>0.11892561375686292</v>
      </c>
      <c r="F48">
        <f>'2002_totals_newvars'!J48/'2002_totals_newvars'!$L48</f>
        <v>0.12405696615934285</v>
      </c>
      <c r="G48">
        <f>'2003_totals_newvars'!J48/'2003_totals_newvars'!$L48</f>
        <v>6.1069626967972135E-2</v>
      </c>
      <c r="H48">
        <f>'2004_totals_newvars'!J48/'2004_totals_newvars'!$L48</f>
        <v>8.2142532545800437E-2</v>
      </c>
      <c r="I48">
        <f>'2005_totals_newvars'!J48/'2005_totals_newvars'!$L48</f>
        <v>0.15106689732545645</v>
      </c>
      <c r="J48">
        <f>'2006_totals_newvars'!J48/'2006_totals_newvars'!$L48</f>
        <v>0.13645464619783745</v>
      </c>
      <c r="K48">
        <f>'2007_totals_newvars'!J48/'2007_totals_newvars'!$L48</f>
        <v>8.100193838628568E-2</v>
      </c>
      <c r="L48">
        <f>'2008_totals_newvars'!J48/'2008_totals_newvars'!$L48</f>
        <v>0.11431643810035738</v>
      </c>
      <c r="M48">
        <f>'2009_totals_newvars'!J48/'2009_totals_newvars'!$L48</f>
        <v>9.0588384497037058E-2</v>
      </c>
      <c r="N48">
        <f>'2010_totals_newvars'!J48/'2010_totals_newvars'!$L48</f>
        <v>7.6355114163203036E-2</v>
      </c>
      <c r="O48">
        <f>'2011_totals_newvars'!J48/'2011_totals_newvars'!$L48</f>
        <v>6.6854982636694996E-2</v>
      </c>
      <c r="P48">
        <f>'2012_totals_newvars'!J48/'2012_totals_newvars'!$L48</f>
        <v>6.7686427059106977E-2</v>
      </c>
      <c r="Q48">
        <f>'2013_totals_newvars'!J48/'2013_totals_newvars'!$L48</f>
        <v>7.9206125367501254E-2</v>
      </c>
      <c r="R48">
        <f>'1998_totals_newvars'!B48/'1998_totals_newvars'!$L48</f>
        <v>0.11082303179378099</v>
      </c>
      <c r="S48">
        <f>'1999_totals_newvars'!B48/'1999_totals_newvars'!$L48</f>
        <v>0.45905681434521461</v>
      </c>
      <c r="T48">
        <f>'2000_totals_newvars'!B48/'2000_totals_newvars'!$L48</f>
        <v>0.40382096863840505</v>
      </c>
      <c r="U48">
        <f>'2001_totals_newvars'!B48/'2001_totals_newvars'!$L48</f>
        <v>0.34419291985967199</v>
      </c>
      <c r="V48">
        <f>'2002_totals_newvars'!B48/'2002_totals_newvars'!$L48</f>
        <v>0.32692648357890136</v>
      </c>
      <c r="W48">
        <f>'2003_totals_newvars'!B48/'2003_totals_newvars'!$L48</f>
        <v>0.4590250878603393</v>
      </c>
      <c r="X48">
        <f>'2004_totals_newvars'!B48/'2004_totals_newvars'!$L48</f>
        <v>0.35940805704884099</v>
      </c>
      <c r="Y48">
        <f>'2005_totals_newvars'!B48/'2005_totals_newvars'!$L48</f>
        <v>0.46462480920122512</v>
      </c>
      <c r="Z48">
        <f>'2006_totals_newvars'!B48/'2006_totals_newvars'!$L48</f>
        <v>0.43996168642036054</v>
      </c>
      <c r="AA48">
        <f>'2007_totals_newvars'!B48/'2007_totals_newvars'!$L48</f>
        <v>0.31156518989653981</v>
      </c>
      <c r="AB48">
        <f>'2008_totals_newvars'!B48/'2008_totals_newvars'!$L48</f>
        <v>0.30569822982981187</v>
      </c>
      <c r="AC48">
        <f>'2009_totals_newvars'!B48/'2009_totals_newvars'!$L48</f>
        <v>0.26200093302627592</v>
      </c>
      <c r="AD48">
        <f>'2010_totals_newvars'!B48/'2010_totals_newvars'!$L48</f>
        <v>0.38459993742073922</v>
      </c>
      <c r="AE48">
        <f>'2011_totals_newvars'!B48/'2011_totals_newvars'!$L48</f>
        <v>0.38037651934541417</v>
      </c>
      <c r="AF48">
        <f>'2012_totals_newvars'!B48/'2012_totals_newvars'!$L48</f>
        <v>0.33928907071868042</v>
      </c>
      <c r="AG48">
        <f>'2013_totals_newvars'!B48/'2013_totals_newvars'!$L48</f>
        <v>0.35775728870595308</v>
      </c>
      <c r="AH48">
        <f>'1998_totals_newvars'!C48/'1998_totals_newvars'!$L48</f>
        <v>0.31604882612481894</v>
      </c>
      <c r="AI48">
        <f>'1999_totals_newvars'!C48/'1999_totals_newvars'!$L48</f>
        <v>0.21732017442733342</v>
      </c>
      <c r="AJ48">
        <f>'2000_totals_newvars'!C48/'2000_totals_newvars'!$L48</f>
        <v>0.22246252348307111</v>
      </c>
      <c r="AK48">
        <f>'2001_totals_newvars'!C48/'2001_totals_newvars'!$L48</f>
        <v>0.16462455340168222</v>
      </c>
      <c r="AL48">
        <f>'2002_totals_newvars'!C48/'2002_totals_newvars'!$L48</f>
        <v>0.16374776478414832</v>
      </c>
      <c r="AM48">
        <f>'2003_totals_newvars'!C48/'2003_totals_newvars'!$L48</f>
        <v>4.6815976605166239E-2</v>
      </c>
      <c r="AN48">
        <f>'2004_totals_newvars'!C48/'2004_totals_newvars'!$L48</f>
        <v>0.1248054170222226</v>
      </c>
      <c r="AO48">
        <f>'2005_totals_newvars'!C48/'2005_totals_newvars'!$L48</f>
        <v>8.1293870862381892E-2</v>
      </c>
      <c r="AP48">
        <f>'2006_totals_newvars'!C48/'2006_totals_newvars'!$L48</f>
        <v>0.13619896907665605</v>
      </c>
      <c r="AQ48">
        <f>'2007_totals_newvars'!C48/'2007_totals_newvars'!$L48</f>
        <v>0.12308115856314902</v>
      </c>
      <c r="AR48">
        <f>'2008_totals_newvars'!C48/'2008_totals_newvars'!$L48</f>
        <v>0.14950209407528223</v>
      </c>
      <c r="AS48">
        <f>'2009_totals_newvars'!C48/'2009_totals_newvars'!$L48</f>
        <v>0.14255534930925215</v>
      </c>
      <c r="AT48">
        <f>'2010_totals_newvars'!C48/'2010_totals_newvars'!$L48</f>
        <v>0.10435153575153872</v>
      </c>
      <c r="AU48">
        <f>'2011_totals_newvars'!C48/'2011_totals_newvars'!$L48</f>
        <v>0.12405523534586529</v>
      </c>
      <c r="AV48">
        <f>'2012_totals_newvars'!C48/'2012_totals_newvars'!$L48</f>
        <v>0.13889091246497029</v>
      </c>
      <c r="AW48">
        <f>'2013_totals_newvars'!C48/'2013_totals_newvars'!$L48</f>
        <v>0.10958269368069505</v>
      </c>
      <c r="AX48">
        <f>'1998_totals_newvars'!I48/'1998_totals_newvars'!$L48</f>
        <v>-4.0680439630024187E-7</v>
      </c>
      <c r="AY48">
        <f>'1999_totals_newvars'!I48/'1999_totals_newvars'!$L48</f>
        <v>3.2414266139562412E-6</v>
      </c>
      <c r="AZ48">
        <f>'2000_totals_newvars'!I48/'2000_totals_newvars'!$L48</f>
        <v>9.6924837170191147E-4</v>
      </c>
      <c r="BA48">
        <f>'2001_totals_newvars'!I48/'2001_totals_newvars'!$L48</f>
        <v>5.2715230887850323E-2</v>
      </c>
      <c r="BB48">
        <f>'2002_totals_newvars'!I48/'2002_totals_newvars'!$L48</f>
        <v>9.6140774050404276E-2</v>
      </c>
      <c r="BC48">
        <f>'2003_totals_newvars'!I48/'2003_totals_newvars'!$L48</f>
        <v>8.0924905312395337E-2</v>
      </c>
      <c r="BD48">
        <f>'2004_totals_newvars'!I48/'2004_totals_newvars'!$L48</f>
        <v>5.057020374904684E-2</v>
      </c>
      <c r="BE48">
        <f>'2005_totals_newvars'!I48/'2005_totals_newvars'!$L48</f>
        <v>4.3111825950378657E-2</v>
      </c>
      <c r="BF48">
        <f>'2006_totals_newvars'!I48/'2006_totals_newvars'!$L48</f>
        <v>4.6945379276523987E-2</v>
      </c>
      <c r="BG48">
        <f>'2007_totals_newvars'!I48/'2007_totals_newvars'!$L48</f>
        <v>4.3787912247475316E-2</v>
      </c>
      <c r="BH48">
        <f>'2008_totals_newvars'!I48/'2008_totals_newvars'!$L48</f>
        <v>5.4416759936781744E-2</v>
      </c>
      <c r="BI48">
        <f>'2009_totals_newvars'!I48/'2009_totals_newvars'!$L48</f>
        <v>8.3597301414026312E-2</v>
      </c>
      <c r="BJ48">
        <f>'2010_totals_newvars'!I48/'2010_totals_newvars'!$L48</f>
        <v>8.0419024266044456E-2</v>
      </c>
      <c r="BK48">
        <f>'2011_totals_newvars'!I48/'2011_totals_newvars'!$L48</f>
        <v>7.3524603529929775E-2</v>
      </c>
      <c r="BL48">
        <f>'2012_totals_newvars'!I48/'2012_totals_newvars'!$L48</f>
        <v>5.7311656018982686E-2</v>
      </c>
      <c r="BM48">
        <f>'2013_totals_newvars'!I48/'2013_totals_newvars'!$L48</f>
        <v>8.8913740502814479E-3</v>
      </c>
      <c r="BN48">
        <f>'1998_totals_newvars'!H48/'1998_totals_newvars'!$L48</f>
        <v>0</v>
      </c>
      <c r="BO48">
        <f>'1999_totals_newvars'!H48/'1999_totals_newvars'!$L48</f>
        <v>0</v>
      </c>
      <c r="BP48">
        <f>'2000_totals_newvars'!H48/'2000_totals_newvars'!$L48</f>
        <v>3.919088677538653E-3</v>
      </c>
      <c r="BQ48">
        <f>'2001_totals_newvars'!H48/'2001_totals_newvars'!$L48</f>
        <v>4.4872279815953257E-3</v>
      </c>
      <c r="BR48">
        <f>'2002_totals_newvars'!H48/'2002_totals_newvars'!$L48</f>
        <v>9.1926238720232232E-3</v>
      </c>
      <c r="BS48">
        <f>'2003_totals_newvars'!H48/'2003_totals_newvars'!$L48</f>
        <v>3.362349003470144E-3</v>
      </c>
      <c r="BT48">
        <f>'2004_totals_newvars'!H48/'2004_totals_newvars'!$L48</f>
        <v>4.9765372451321226E-3</v>
      </c>
      <c r="BU48">
        <f>'2005_totals_newvars'!H48/'2005_totals_newvars'!$L48</f>
        <v>2.0963127490720686E-3</v>
      </c>
      <c r="BV48">
        <f>'2006_totals_newvars'!H48/'2006_totals_newvars'!$L48</f>
        <v>3.0901212065138853E-3</v>
      </c>
      <c r="BW48">
        <f>'2007_totals_newvars'!H48/'2007_totals_newvars'!$L48</f>
        <v>2.7278559016914151E-2</v>
      </c>
      <c r="BX48">
        <f>'2008_totals_newvars'!H48/'2008_totals_newvars'!$L48</f>
        <v>7.1006416239025164E-2</v>
      </c>
      <c r="BY48">
        <f>'2009_totals_newvars'!H48/'2009_totals_newvars'!$L48</f>
        <v>0.11290957413009294</v>
      </c>
      <c r="BZ48">
        <f>'2010_totals_newvars'!H48/'2010_totals_newvars'!$L48</f>
        <v>0.10896189685451632</v>
      </c>
      <c r="CA48">
        <f>'2011_totals_newvars'!H48/'2011_totals_newvars'!$L48</f>
        <v>0.11435331230534609</v>
      </c>
      <c r="CB48">
        <f>'2012_totals_newvars'!H48/'2012_totals_newvars'!$L48</f>
        <v>0.15794726672793447</v>
      </c>
      <c r="CC48">
        <f>'2013_totals_newvars'!H48/'2013_totals_newvars'!$L48</f>
        <v>0.17682144041026071</v>
      </c>
      <c r="CD48">
        <f>'1998_totals_newvars'!E48/'1998_totals_newvars'!$L48</f>
        <v>0</v>
      </c>
      <c r="CE48">
        <f>'1999_totals_newvars'!E48/'1999_totals_newvars'!$L48</f>
        <v>0</v>
      </c>
      <c r="CF48">
        <f>'2000_totals_newvars'!E48/'2000_totals_newvars'!$L48</f>
        <v>0</v>
      </c>
      <c r="CG48">
        <f>'2001_totals_newvars'!E48/'2001_totals_newvars'!$L48</f>
        <v>0</v>
      </c>
      <c r="CH48">
        <f>'2002_totals_newvars'!E48/'2002_totals_newvars'!$L48</f>
        <v>0</v>
      </c>
      <c r="CI48">
        <f>'2003_totals_newvars'!E48/'2003_totals_newvars'!$L48</f>
        <v>0</v>
      </c>
      <c r="CJ48">
        <f>'2004_totals_newvars'!E48/'2004_totals_newvars'!$L48</f>
        <v>0</v>
      </c>
      <c r="CK48">
        <f>'2005_totals_newvars'!E48/'2005_totals_newvars'!$L48</f>
        <v>0</v>
      </c>
      <c r="CL48">
        <f>'2006_totals_newvars'!E48/'2006_totals_newvars'!$L48</f>
        <v>0</v>
      </c>
      <c r="CM48">
        <f>'2007_totals_newvars'!E48/'2007_totals_newvars'!$L48</f>
        <v>0</v>
      </c>
      <c r="CN48">
        <f>'2008_totals_newvars'!E48/'2008_totals_newvars'!$L48</f>
        <v>0</v>
      </c>
      <c r="CO48">
        <f>'2009_totals_newvars'!E48/'2009_totals_newvars'!$L48</f>
        <v>0</v>
      </c>
      <c r="CP48">
        <f>'2010_totals_newvars'!E48/'2010_totals_newvars'!$L48</f>
        <v>0</v>
      </c>
      <c r="CQ48">
        <f>'2011_totals_newvars'!E48/'2011_totals_newvars'!$L48</f>
        <v>0</v>
      </c>
      <c r="CR48">
        <f>'2012_totals_newvars'!E48/'2012_totals_newvars'!$L48</f>
        <v>0</v>
      </c>
      <c r="CS48">
        <f>'2013_totals_newvars'!E48/'2013_totals_newvars'!$L48</f>
        <v>0</v>
      </c>
      <c r="CT48">
        <f>'1998_totals_newvars'!G48/'1998_totals_newvars'!$L48</f>
        <v>0</v>
      </c>
      <c r="CU48">
        <f>'1999_totals_newvars'!G48/'1999_totals_newvars'!$L48</f>
        <v>0</v>
      </c>
      <c r="CV48">
        <f>'2000_totals_newvars'!G48/'2000_totals_newvars'!$L48</f>
        <v>5.044492925258711E-3</v>
      </c>
      <c r="CW48">
        <f>'2001_totals_newvars'!G48/'2001_totals_newvars'!$L48</f>
        <v>1.3562078009486193E-2</v>
      </c>
      <c r="CX48">
        <f>'2002_totals_newvars'!G48/'2002_totals_newvars'!$L48</f>
        <v>1.7573317335297132E-2</v>
      </c>
      <c r="CY48">
        <f>'2003_totals_newvars'!G48/'2003_totals_newvars'!$L48</f>
        <v>1.6934749670317994E-2</v>
      </c>
      <c r="CZ48">
        <f>'2004_totals_newvars'!G48/'2004_totals_newvars'!$L48</f>
        <v>3.150388543801632E-2</v>
      </c>
      <c r="DA48">
        <f>'2005_totals_newvars'!G48/'2005_totals_newvars'!$L48</f>
        <v>1.8454619654790439E-2</v>
      </c>
      <c r="DB48">
        <f>'2006_totals_newvars'!G48/'2006_totals_newvars'!$L48</f>
        <v>3.6035998249571155E-2</v>
      </c>
      <c r="DC48">
        <f>'2007_totals_newvars'!G48/'2007_totals_newvars'!$L48</f>
        <v>1.4159610157220066E-2</v>
      </c>
      <c r="DD48">
        <f>'2008_totals_newvars'!G48/'2008_totals_newvars'!$L48</f>
        <v>2.38867712554919E-2</v>
      </c>
      <c r="DE48">
        <f>'2009_totals_newvars'!G48/'2009_totals_newvars'!$L48</f>
        <v>3.1298384735339274E-2</v>
      </c>
      <c r="DF48">
        <f>'2010_totals_newvars'!G48/'2010_totals_newvars'!$L48</f>
        <v>2.3196412854009696E-2</v>
      </c>
      <c r="DG48">
        <f>'2011_totals_newvars'!G48/'2011_totals_newvars'!$L48</f>
        <v>5.7590729149140313E-3</v>
      </c>
      <c r="DH48">
        <f>'2012_totals_newvars'!G48/'2012_totals_newvars'!$L48</f>
        <v>2.5523014310931129E-3</v>
      </c>
      <c r="DI48">
        <f>'2013_totals_newvars'!G48/'2013_totals_newvars'!$L48</f>
        <v>5.9484034763684005E-5</v>
      </c>
      <c r="DJ48">
        <f>'1998_totals_newvars'!K48/'1998_totals_newvars'!$L48</f>
        <v>3.3045053196690119E-3</v>
      </c>
      <c r="DK48">
        <f>'1999_totals_newvars'!K48/'1999_totals_newvars'!$L48</f>
        <v>9.7894934728407018E-2</v>
      </c>
      <c r="DL48">
        <f>'2000_totals_newvars'!K48/'2000_totals_newvars'!$L48</f>
        <v>3.4278446450457307E-2</v>
      </c>
      <c r="DM48">
        <f>'2001_totals_newvars'!K48/'2001_totals_newvars'!$L48</f>
        <v>5.2996136728580133E-2</v>
      </c>
      <c r="DN48">
        <f>'2002_totals_newvars'!K48/'2002_totals_newvars'!$L48</f>
        <v>5.1144755960305266E-2</v>
      </c>
      <c r="DO48">
        <f>'2003_totals_newvars'!K48/'2003_totals_newvars'!$L48</f>
        <v>5.6326885692646086E-2</v>
      </c>
      <c r="DP48">
        <f>'2004_totals_newvars'!K48/'2004_totals_newvars'!$L48</f>
        <v>5.0866600963013292E-2</v>
      </c>
      <c r="DQ48">
        <f>'2005_totals_newvars'!K48/'2005_totals_newvars'!$L48</f>
        <v>4.9623199364968486E-2</v>
      </c>
      <c r="DR48">
        <f>'2006_totals_newvars'!K48/'2006_totals_newvars'!$L48</f>
        <v>4.7263640244761318E-2</v>
      </c>
      <c r="DS48">
        <f>'2007_totals_newvars'!K48/'2007_totals_newvars'!$L48</f>
        <v>5.1112182100107581E-2</v>
      </c>
      <c r="DT48">
        <f>'2008_totals_newvars'!K48/'2008_totals_newvars'!$L48</f>
        <v>5.2032319754526712E-2</v>
      </c>
      <c r="DU48">
        <f>'2009_totals_newvars'!K48/'2009_totals_newvars'!$L48</f>
        <v>4.9521070734584401E-2</v>
      </c>
      <c r="DV48">
        <f>'2010_totals_newvars'!K48/'2010_totals_newvars'!$L48</f>
        <v>4.0935874740925714E-2</v>
      </c>
      <c r="DW48">
        <f>'2011_totals_newvars'!K48/'2011_totals_newvars'!$L48</f>
        <v>4.0207597691293583E-2</v>
      </c>
      <c r="DX48">
        <f>'2012_totals_newvars'!K48/'2012_totals_newvars'!$L48</f>
        <v>4.1490368137080035E-2</v>
      </c>
      <c r="DY48">
        <f>'2013_totals_newvars'!K48/'2013_totals_newvars'!$L48</f>
        <v>4.919522178771988E-2</v>
      </c>
      <c r="DZ48">
        <f>'1998_totals_newvars'!F48/'1998_totals_newvars'!$L48</f>
        <v>0</v>
      </c>
      <c r="EA48">
        <f>'1999_totals_newvars'!F48/'1999_totals_newvars'!$L48</f>
        <v>0</v>
      </c>
      <c r="EB48">
        <f>'2000_totals_newvars'!F48/'2000_totals_newvars'!$L48</f>
        <v>0</v>
      </c>
      <c r="EC48">
        <f>'2001_totals_newvars'!F48/'2001_totals_newvars'!$L48</f>
        <v>0</v>
      </c>
      <c r="ED48">
        <f>'2002_totals_newvars'!F48/'2002_totals_newvars'!$L48</f>
        <v>0</v>
      </c>
      <c r="EE48">
        <f>'2003_totals_newvars'!F48/'2003_totals_newvars'!$L48</f>
        <v>0</v>
      </c>
      <c r="EF48">
        <f>'2004_totals_newvars'!F48/'2004_totals_newvars'!$L48</f>
        <v>0</v>
      </c>
      <c r="EG48">
        <f>'2005_totals_newvars'!F48/'2005_totals_newvars'!$L48</f>
        <v>0</v>
      </c>
      <c r="EH48">
        <f>'2006_totals_newvars'!F48/'2006_totals_newvars'!$L48</f>
        <v>0</v>
      </c>
      <c r="EI48">
        <f>'2007_totals_newvars'!F48/'2007_totals_newvars'!$L48</f>
        <v>0</v>
      </c>
      <c r="EJ48">
        <f>'2008_totals_newvars'!F48/'2008_totals_newvars'!$L48</f>
        <v>0</v>
      </c>
      <c r="EK48">
        <f>'2009_totals_newvars'!F48/'2009_totals_newvars'!$L48</f>
        <v>0</v>
      </c>
      <c r="EL48">
        <f>'2010_totals_newvars'!F48/'2010_totals_newvars'!$L48</f>
        <v>0</v>
      </c>
      <c r="EM48">
        <f>'2011_totals_newvars'!F48/'2011_totals_newvars'!$L48</f>
        <v>0</v>
      </c>
      <c r="EN48">
        <f>'2012_totals_newvars'!F48/'2012_totals_newvars'!$L48</f>
        <v>0</v>
      </c>
      <c r="EO48">
        <f>'2013_totals_newvars'!F48/'2013_totals_newvars'!$L48</f>
        <v>0</v>
      </c>
      <c r="EP48">
        <f>'1998_totals_newvars'!D48/'1998_totals_newvars'!$L48</f>
        <v>0.32943412703167974</v>
      </c>
      <c r="EQ48">
        <f>'1999_totals_newvars'!D48/'1999_totals_newvars'!$L48</f>
        <v>0.14576156918495048</v>
      </c>
      <c r="ER48">
        <f>'2000_totals_newvars'!D48/'2000_totals_newvars'!$L48</f>
        <v>0.21226503824214243</v>
      </c>
      <c r="ES48">
        <f>'2001_totals_newvars'!D48/'2001_totals_newvars'!$L48</f>
        <v>0.24849623937427093</v>
      </c>
      <c r="ET48">
        <f>'2002_totals_newvars'!D48/'2002_totals_newvars'!$L48</f>
        <v>0.21121731425957757</v>
      </c>
      <c r="EU48">
        <f>'2003_totals_newvars'!D48/'2003_totals_newvars'!$L48</f>
        <v>0.27554041888769276</v>
      </c>
      <c r="EV48">
        <f>'2004_totals_newvars'!D48/'2004_totals_newvars'!$L48</f>
        <v>0.29572676598792735</v>
      </c>
      <c r="EW48">
        <f>'2005_totals_newvars'!D48/'2005_totals_newvars'!$L48</f>
        <v>0.18972846489172684</v>
      </c>
      <c r="EX48">
        <f>'2006_totals_newvars'!D48/'2006_totals_newvars'!$L48</f>
        <v>0.15404955932777559</v>
      </c>
      <c r="EY48">
        <f>'2007_totals_newvars'!D48/'2007_totals_newvars'!$L48</f>
        <v>0.34801344963230835</v>
      </c>
      <c r="EZ48">
        <f>'2008_totals_newvars'!D48/'2008_totals_newvars'!$L48</f>
        <v>0.229140970808723</v>
      </c>
      <c r="FA48">
        <f>'2009_totals_newvars'!D48/'2009_totals_newvars'!$L48</f>
        <v>0.22752900215339195</v>
      </c>
      <c r="FB48">
        <f>'2010_totals_newvars'!D48/'2010_totals_newvars'!$L48</f>
        <v>0.18118020394902282</v>
      </c>
      <c r="FC48">
        <f>'2011_totals_newvars'!D48/'2011_totals_newvars'!$L48</f>
        <v>0.19486867623054208</v>
      </c>
      <c r="FD48">
        <f>'2012_totals_newvars'!D48/'2012_totals_newvars'!$L48</f>
        <v>0.19483199744215202</v>
      </c>
      <c r="FE48">
        <f>'2013_totals_newvars'!D48/'2013_totals_newvars'!$L48</f>
        <v>0.21848637196282486</v>
      </c>
    </row>
    <row r="49" spans="1:161" x14ac:dyDescent="0.2">
      <c r="A49" t="str">
        <f>'1997_totals_newvars'!A49</f>
        <v>WASHINGTON</v>
      </c>
      <c r="B49">
        <f>'1998_totals_newvars'!J49/'1998_totals_newvars'!$L49</f>
        <v>9.2439745693207967E-2</v>
      </c>
      <c r="C49">
        <f>'1999_totals_newvars'!J49/'1999_totals_newvars'!$L49</f>
        <v>9.2080826061308574E-2</v>
      </c>
      <c r="D49">
        <f>'2000_totals_newvars'!J49/'2000_totals_newvars'!$L49</f>
        <v>7.1659658768335119E-2</v>
      </c>
      <c r="E49">
        <f>'2001_totals_newvars'!J49/'2001_totals_newvars'!$L49</f>
        <v>6.6586398867131733E-2</v>
      </c>
      <c r="F49">
        <f>'2002_totals_newvars'!J49/'2002_totals_newvars'!$L49</f>
        <v>6.682222438907981E-2</v>
      </c>
      <c r="G49">
        <f>'2003_totals_newvars'!J49/'2003_totals_newvars'!$L49</f>
        <v>7.2227950491224074E-2</v>
      </c>
      <c r="H49">
        <f>'2004_totals_newvars'!J49/'2004_totals_newvars'!$L49</f>
        <v>7.4628264572243058E-2</v>
      </c>
      <c r="I49">
        <f>'2005_totals_newvars'!J49/'2005_totals_newvars'!$L49</f>
        <v>7.1323483240656738E-2</v>
      </c>
      <c r="J49">
        <f>'2006_totals_newvars'!J49/'2006_totals_newvars'!$L49</f>
        <v>6.1545720308755339E-2</v>
      </c>
      <c r="K49">
        <f>'2007_totals_newvars'!J49/'2007_totals_newvars'!$L49</f>
        <v>8.3673896180191887E-2</v>
      </c>
      <c r="L49">
        <f>'2008_totals_newvars'!J49/'2008_totals_newvars'!$L49</f>
        <v>8.1381248671843931E-2</v>
      </c>
      <c r="M49">
        <f>'2009_totals_newvars'!J49/'2009_totals_newvars'!$L49</f>
        <v>3.325179764338175E-2</v>
      </c>
      <c r="N49">
        <f>'2010_totals_newvars'!J49/'2010_totals_newvars'!$L49</f>
        <v>3.4891092275916059E-2</v>
      </c>
      <c r="O49">
        <f>'2011_totals_newvars'!J49/'2011_totals_newvars'!$L49</f>
        <v>3.6040197144423074E-2</v>
      </c>
      <c r="P49">
        <f>'2012_totals_newvars'!J49/'2012_totals_newvars'!$L49</f>
        <v>5.2026050998424146E-2</v>
      </c>
      <c r="Q49">
        <f>'2013_totals_newvars'!J49/'2013_totals_newvars'!$L49</f>
        <v>6.9367373215370523E-2</v>
      </c>
      <c r="R49">
        <f>'1998_totals_newvars'!B49/'1998_totals_newvars'!$L49</f>
        <v>0.67992224674320523</v>
      </c>
      <c r="S49">
        <f>'1999_totals_newvars'!B49/'1999_totals_newvars'!$L49</f>
        <v>0.51905392923090354</v>
      </c>
      <c r="T49">
        <f>'2000_totals_newvars'!B49/'2000_totals_newvars'!$L49</f>
        <v>0.47426805720130344</v>
      </c>
      <c r="U49">
        <f>'2001_totals_newvars'!B49/'2001_totals_newvars'!$L49</f>
        <v>0.37106178338351148</v>
      </c>
      <c r="V49">
        <f>'2002_totals_newvars'!B49/'2002_totals_newvars'!$L49</f>
        <v>0.39367942321353383</v>
      </c>
      <c r="W49">
        <f>'2003_totals_newvars'!B49/'2003_totals_newvars'!$L49</f>
        <v>0.39061785682739519</v>
      </c>
      <c r="X49">
        <f>'2004_totals_newvars'!B49/'2004_totals_newvars'!$L49</f>
        <v>0.4627526062972333</v>
      </c>
      <c r="Y49">
        <f>'2005_totals_newvars'!B49/'2005_totals_newvars'!$L49</f>
        <v>0.41189239642471337</v>
      </c>
      <c r="Z49">
        <f>'2006_totals_newvars'!B49/'2006_totals_newvars'!$L49</f>
        <v>0.38018415296636193</v>
      </c>
      <c r="AA49">
        <f>'2007_totals_newvars'!B49/'2007_totals_newvars'!$L49</f>
        <v>0.36579200535599116</v>
      </c>
      <c r="AB49">
        <f>'2008_totals_newvars'!B49/'2008_totals_newvars'!$L49</f>
        <v>0.32691121488347796</v>
      </c>
      <c r="AC49">
        <f>'2009_totals_newvars'!B49/'2009_totals_newvars'!$L49</f>
        <v>0.2034935586878637</v>
      </c>
      <c r="AD49">
        <f>'2010_totals_newvars'!B49/'2010_totals_newvars'!$L49</f>
        <v>0.22916235831710791</v>
      </c>
      <c r="AE49">
        <f>'2011_totals_newvars'!B49/'2011_totals_newvars'!$L49</f>
        <v>0.25911000984342414</v>
      </c>
      <c r="AF49">
        <f>'2012_totals_newvars'!B49/'2012_totals_newvars'!$L49</f>
        <v>0.22808812719929783</v>
      </c>
      <c r="AG49">
        <f>'2013_totals_newvars'!B49/'2013_totals_newvars'!$L49</f>
        <v>0.23363595093761158</v>
      </c>
      <c r="AH49">
        <f>'1998_totals_newvars'!C49/'1998_totals_newvars'!$L49</f>
        <v>0.1077990843682393</v>
      </c>
      <c r="AI49">
        <f>'1999_totals_newvars'!C49/'1999_totals_newvars'!$L49</f>
        <v>0.23985576637505818</v>
      </c>
      <c r="AJ49">
        <f>'2000_totals_newvars'!C49/'2000_totals_newvars'!$L49</f>
        <v>0.2007461468308239</v>
      </c>
      <c r="AK49">
        <f>'2001_totals_newvars'!C49/'2001_totals_newvars'!$L49</f>
        <v>0.27525188522052152</v>
      </c>
      <c r="AL49">
        <f>'2002_totals_newvars'!C49/'2002_totals_newvars'!$L49</f>
        <v>0.30598853521540792</v>
      </c>
      <c r="AM49">
        <f>'2003_totals_newvars'!C49/'2003_totals_newvars'!$L49</f>
        <v>0.30389371889110828</v>
      </c>
      <c r="AN49">
        <f>'2004_totals_newvars'!C49/'2004_totals_newvars'!$L49</f>
        <v>0.24147855583822683</v>
      </c>
      <c r="AO49">
        <f>'2005_totals_newvars'!C49/'2005_totals_newvars'!$L49</f>
        <v>0.27064081102209653</v>
      </c>
      <c r="AP49">
        <f>'2006_totals_newvars'!C49/'2006_totals_newvars'!$L49</f>
        <v>0.23933151164224806</v>
      </c>
      <c r="AQ49">
        <f>'2007_totals_newvars'!C49/'2007_totals_newvars'!$L49</f>
        <v>0.23529737377004231</v>
      </c>
      <c r="AR49">
        <f>'2008_totals_newvars'!C49/'2008_totals_newvars'!$L49</f>
        <v>0.18280224254168295</v>
      </c>
      <c r="AS49">
        <f>'2009_totals_newvars'!C49/'2009_totals_newvars'!$L49</f>
        <v>0.13832856143992639</v>
      </c>
      <c r="AT49">
        <f>'2010_totals_newvars'!C49/'2010_totals_newvars'!$L49</f>
        <v>0.13226985448002312</v>
      </c>
      <c r="AU49">
        <f>'2011_totals_newvars'!C49/'2011_totals_newvars'!$L49</f>
        <v>0.16712369899046448</v>
      </c>
      <c r="AV49">
        <f>'2012_totals_newvars'!C49/'2012_totals_newvars'!$L49</f>
        <v>0.11801937290912018</v>
      </c>
      <c r="AW49">
        <f>'2013_totals_newvars'!C49/'2013_totals_newvars'!$L49</f>
        <v>0.15144543478180719</v>
      </c>
      <c r="AX49">
        <f>'1998_totals_newvars'!I49/'1998_totals_newvars'!$L49</f>
        <v>7.7642582993060066E-2</v>
      </c>
      <c r="AY49">
        <f>'1999_totals_newvars'!I49/'1999_totals_newvars'!$L49</f>
        <v>8.8109015135408225E-2</v>
      </c>
      <c r="AZ49">
        <f>'2000_totals_newvars'!I49/'2000_totals_newvars'!$L49</f>
        <v>-4.8958824571085177E-2</v>
      </c>
      <c r="BA49">
        <f>'2001_totals_newvars'!I49/'2001_totals_newvars'!$L49</f>
        <v>2.2772073105303044E-2</v>
      </c>
      <c r="BB49">
        <f>'2002_totals_newvars'!I49/'2002_totals_newvars'!$L49</f>
        <v>-1.3690395986218509E-2</v>
      </c>
      <c r="BC49">
        <f>'2003_totals_newvars'!I49/'2003_totals_newvars'!$L49</f>
        <v>1.1615602276827222E-2</v>
      </c>
      <c r="BD49">
        <f>'2004_totals_newvars'!I49/'2004_totals_newvars'!$L49</f>
        <v>1.7808603406456701E-2</v>
      </c>
      <c r="BE49">
        <f>'2005_totals_newvars'!I49/'2005_totals_newvars'!$L49</f>
        <v>2.4043545729402083E-2</v>
      </c>
      <c r="BF49">
        <f>'2006_totals_newvars'!I49/'2006_totals_newvars'!$L49</f>
        <v>1.6539117049262499E-2</v>
      </c>
      <c r="BG49">
        <f>'2007_totals_newvars'!I49/'2007_totals_newvars'!$L49</f>
        <v>1.2210598437922857E-2</v>
      </c>
      <c r="BH49">
        <f>'2008_totals_newvars'!I49/'2008_totals_newvars'!$L49</f>
        <v>1.4417362988548678E-2</v>
      </c>
      <c r="BI49">
        <f>'2009_totals_newvars'!I49/'2009_totals_newvars'!$L49</f>
        <v>0.36915659238801563</v>
      </c>
      <c r="BJ49">
        <f>'2010_totals_newvars'!I49/'2010_totals_newvars'!$L49</f>
        <v>0.34698766656349422</v>
      </c>
      <c r="BK49">
        <f>'2011_totals_newvars'!I49/'2011_totals_newvars'!$L49</f>
        <v>0.19951727059524568</v>
      </c>
      <c r="BL49">
        <f>'2012_totals_newvars'!I49/'2012_totals_newvars'!$L49</f>
        <v>0.23438952365545007</v>
      </c>
      <c r="BM49">
        <f>'2013_totals_newvars'!I49/'2013_totals_newvars'!$L49</f>
        <v>0.14573031750443172</v>
      </c>
      <c r="BN49">
        <f>'1998_totals_newvars'!H49/'1998_totals_newvars'!$L49</f>
        <v>0</v>
      </c>
      <c r="BO49">
        <f>'1999_totals_newvars'!H49/'1999_totals_newvars'!$L49</f>
        <v>0</v>
      </c>
      <c r="BP49">
        <f>'2000_totals_newvars'!H49/'2000_totals_newvars'!$L49</f>
        <v>3.9789551096359289E-4</v>
      </c>
      <c r="BQ49">
        <f>'2001_totals_newvars'!H49/'2001_totals_newvars'!$L49</f>
        <v>3.938206803216983E-3</v>
      </c>
      <c r="BR49">
        <f>'2002_totals_newvars'!H49/'2002_totals_newvars'!$L49</f>
        <v>4.5086110400447289E-3</v>
      </c>
      <c r="BS49">
        <f>'2003_totals_newvars'!H49/'2003_totals_newvars'!$L49</f>
        <v>2.465315786983661E-3</v>
      </c>
      <c r="BT49">
        <f>'2004_totals_newvars'!H49/'2004_totals_newvars'!$L49</f>
        <v>0</v>
      </c>
      <c r="BU49">
        <f>'2005_totals_newvars'!H49/'2005_totals_newvars'!$L49</f>
        <v>0</v>
      </c>
      <c r="BV49">
        <f>'2006_totals_newvars'!H49/'2006_totals_newvars'!$L49</f>
        <v>0</v>
      </c>
      <c r="BW49">
        <f>'2007_totals_newvars'!H49/'2007_totals_newvars'!$L49</f>
        <v>0</v>
      </c>
      <c r="BX49">
        <f>'2008_totals_newvars'!H49/'2008_totals_newvars'!$L49</f>
        <v>0.22393829473300716</v>
      </c>
      <c r="BY49">
        <f>'2009_totals_newvars'!H49/'2009_totals_newvars'!$L49</f>
        <v>0.13385548356110988</v>
      </c>
      <c r="BZ49">
        <f>'2010_totals_newvars'!H49/'2010_totals_newvars'!$L49</f>
        <v>0.13511850424710528</v>
      </c>
      <c r="CA49">
        <f>'2011_totals_newvars'!H49/'2011_totals_newvars'!$L49</f>
        <v>0.19090767753946278</v>
      </c>
      <c r="CB49">
        <f>'2012_totals_newvars'!H49/'2012_totals_newvars'!$L49</f>
        <v>0.14306564754626516</v>
      </c>
      <c r="CC49">
        <f>'2013_totals_newvars'!H49/'2013_totals_newvars'!$L49</f>
        <v>0.16306763929608287</v>
      </c>
      <c r="CD49">
        <f>'1998_totals_newvars'!E49/'1998_totals_newvars'!$L49</f>
        <v>0</v>
      </c>
      <c r="CE49">
        <f>'1999_totals_newvars'!E49/'1999_totals_newvars'!$L49</f>
        <v>0</v>
      </c>
      <c r="CF49">
        <f>'2000_totals_newvars'!E49/'2000_totals_newvars'!$L49</f>
        <v>5.3930604302084385E-2</v>
      </c>
      <c r="CG49">
        <f>'2001_totals_newvars'!E49/'2001_totals_newvars'!$L49</f>
        <v>2.4692572177226883E-3</v>
      </c>
      <c r="CH49">
        <f>'2002_totals_newvars'!E49/'2002_totals_newvars'!$L49</f>
        <v>4.7519944087503381E-2</v>
      </c>
      <c r="CI49">
        <f>'2003_totals_newvars'!E49/'2003_totals_newvars'!$L49</f>
        <v>2.6782802094871279E-2</v>
      </c>
      <c r="CJ49">
        <f>'2004_totals_newvars'!E49/'2004_totals_newvars'!$L49</f>
        <v>2.4096552866135049E-2</v>
      </c>
      <c r="CK49">
        <f>'2005_totals_newvars'!E49/'2005_totals_newvars'!$L49</f>
        <v>4.2431325556557452E-2</v>
      </c>
      <c r="CL49">
        <f>'2006_totals_newvars'!E49/'2006_totals_newvars'!$L49</f>
        <v>2.0482119370310404E-2</v>
      </c>
      <c r="CM49">
        <f>'2007_totals_newvars'!E49/'2007_totals_newvars'!$L49</f>
        <v>2.316526736672413E-2</v>
      </c>
      <c r="CN49">
        <f>'2008_totals_newvars'!E49/'2008_totals_newvars'!$L49</f>
        <v>1.1675665410017444E-2</v>
      </c>
      <c r="CO49">
        <f>'2009_totals_newvars'!E49/'2009_totals_newvars'!$L49</f>
        <v>1.6048234581897025E-2</v>
      </c>
      <c r="CP49">
        <f>'2010_totals_newvars'!E49/'2010_totals_newvars'!$L49</f>
        <v>1.1723314772724282E-2</v>
      </c>
      <c r="CQ49">
        <f>'2011_totals_newvars'!E49/'2011_totals_newvars'!$L49</f>
        <v>9.7329912408195083E-3</v>
      </c>
      <c r="CR49">
        <f>'2012_totals_newvars'!E49/'2012_totals_newvars'!$L49</f>
        <v>1.9045156807871343E-2</v>
      </c>
      <c r="CS49">
        <f>'2013_totals_newvars'!E49/'2013_totals_newvars'!$L49</f>
        <v>1.2516998282509935E-2</v>
      </c>
      <c r="CT49">
        <f>'1998_totals_newvars'!G49/'1998_totals_newvars'!$L49</f>
        <v>0</v>
      </c>
      <c r="CU49">
        <f>'1999_totals_newvars'!G49/'1999_totals_newvars'!$L49</f>
        <v>0</v>
      </c>
      <c r="CV49">
        <f>'2000_totals_newvars'!G49/'2000_totals_newvars'!$L49</f>
        <v>7.4624701662803676E-3</v>
      </c>
      <c r="CW49">
        <f>'2001_totals_newvars'!G49/'2001_totals_newvars'!$L49</f>
        <v>5.2155910319114764E-3</v>
      </c>
      <c r="CX49">
        <f>'2002_totals_newvars'!G49/'2002_totals_newvars'!$L49</f>
        <v>6.8725634583904011E-3</v>
      </c>
      <c r="CY49">
        <f>'2003_totals_newvars'!G49/'2003_totals_newvars'!$L49</f>
        <v>8.0759625417797711E-3</v>
      </c>
      <c r="CZ49">
        <f>'2004_totals_newvars'!G49/'2004_totals_newvars'!$L49</f>
        <v>1.0622023027533709E-2</v>
      </c>
      <c r="DA49">
        <f>'2005_totals_newvars'!G49/'2005_totals_newvars'!$L49</f>
        <v>1.3501671215751476E-2</v>
      </c>
      <c r="DB49">
        <f>'2006_totals_newvars'!G49/'2006_totals_newvars'!$L49</f>
        <v>1.4889315339521611E-2</v>
      </c>
      <c r="DC49">
        <f>'2007_totals_newvars'!G49/'2007_totals_newvars'!$L49</f>
        <v>1.6216852817335842E-2</v>
      </c>
      <c r="DD49">
        <f>'2008_totals_newvars'!G49/'2008_totals_newvars'!$L49</f>
        <v>1.2425131027543874E-2</v>
      </c>
      <c r="DE49">
        <f>'2009_totals_newvars'!G49/'2009_totals_newvars'!$L49</f>
        <v>1.4586302578554786E-2</v>
      </c>
      <c r="DF49">
        <f>'2010_totals_newvars'!G49/'2010_totals_newvars'!$L49</f>
        <v>2.1787372730220449E-2</v>
      </c>
      <c r="DG49">
        <f>'2011_totals_newvars'!G49/'2011_totals_newvars'!$L49</f>
        <v>2.8324400627981122E-2</v>
      </c>
      <c r="DH49">
        <f>'2012_totals_newvars'!G49/'2012_totals_newvars'!$L49</f>
        <v>3.584140968555212E-2</v>
      </c>
      <c r="DI49">
        <f>'2013_totals_newvars'!G49/'2013_totals_newvars'!$L49</f>
        <v>3.1115698614226996E-2</v>
      </c>
      <c r="DJ49">
        <f>'1998_totals_newvars'!K49/'1998_totals_newvars'!$L49</f>
        <v>0</v>
      </c>
      <c r="DK49">
        <f>'1999_totals_newvars'!K49/'1999_totals_newvars'!$L49</f>
        <v>0</v>
      </c>
      <c r="DL49">
        <f>'2000_totals_newvars'!K49/'2000_totals_newvars'!$L49</f>
        <v>4.0541494131342531E-2</v>
      </c>
      <c r="DM49">
        <f>'2001_totals_newvars'!K49/'2001_totals_newvars'!$L49</f>
        <v>4.0314850060153812E-2</v>
      </c>
      <c r="DN49">
        <f>'2002_totals_newvars'!K49/'2002_totals_newvars'!$L49</f>
        <v>1.4141651613578814E-2</v>
      </c>
      <c r="DO49">
        <f>'2003_totals_newvars'!K49/'2003_totals_newvars'!$L49</f>
        <v>1.5124789716944715E-2</v>
      </c>
      <c r="DP49">
        <f>'2004_totals_newvars'!K49/'2004_totals_newvars'!$L49</f>
        <v>1.5342070240081634E-2</v>
      </c>
      <c r="DQ49">
        <f>'2005_totals_newvars'!K49/'2005_totals_newvars'!$L49</f>
        <v>1.2387072361819653E-2</v>
      </c>
      <c r="DR49">
        <f>'2006_totals_newvars'!K49/'2006_totals_newvars'!$L49</f>
        <v>1.3010633586346538E-2</v>
      </c>
      <c r="DS49">
        <f>'2007_totals_newvars'!K49/'2007_totals_newvars'!$L49</f>
        <v>1.0174827797958197E-2</v>
      </c>
      <c r="DT49">
        <f>'2008_totals_newvars'!K49/'2008_totals_newvars'!$L49</f>
        <v>1.1828576430690305E-2</v>
      </c>
      <c r="DU49">
        <f>'2009_totals_newvars'!K49/'2009_totals_newvars'!$L49</f>
        <v>5.5222923353197839E-3</v>
      </c>
      <c r="DV49">
        <f>'2010_totals_newvars'!K49/'2010_totals_newvars'!$L49</f>
        <v>5.0936734315441155E-3</v>
      </c>
      <c r="DW49">
        <f>'2011_totals_newvars'!K49/'2011_totals_newvars'!$L49</f>
        <v>9.0697573922950848E-3</v>
      </c>
      <c r="DX49">
        <f>'2012_totals_newvars'!K49/'2012_totals_newvars'!$L49</f>
        <v>6.7626373491786974E-3</v>
      </c>
      <c r="DY49">
        <f>'2013_totals_newvars'!K49/'2013_totals_newvars'!$L49</f>
        <v>5.4151580620293484E-3</v>
      </c>
      <c r="DZ49">
        <f>'1998_totals_newvars'!F49/'1998_totals_newvars'!$L49</f>
        <v>0</v>
      </c>
      <c r="EA49">
        <f>'1999_totals_newvars'!F49/'1999_totals_newvars'!$L49</f>
        <v>0</v>
      </c>
      <c r="EB49">
        <f>'2000_totals_newvars'!F49/'2000_totals_newvars'!$L49</f>
        <v>0</v>
      </c>
      <c r="EC49">
        <f>'2001_totals_newvars'!F49/'2001_totals_newvars'!$L49</f>
        <v>0</v>
      </c>
      <c r="ED49">
        <f>'2002_totals_newvars'!F49/'2002_totals_newvars'!$L49</f>
        <v>0</v>
      </c>
      <c r="EE49">
        <f>'2003_totals_newvars'!F49/'2003_totals_newvars'!$L49</f>
        <v>0</v>
      </c>
      <c r="EF49">
        <f>'2004_totals_newvars'!F49/'2004_totals_newvars'!$L49</f>
        <v>0</v>
      </c>
      <c r="EG49">
        <f>'2005_totals_newvars'!F49/'2005_totals_newvars'!$L49</f>
        <v>0</v>
      </c>
      <c r="EH49">
        <f>'2006_totals_newvars'!F49/'2006_totals_newvars'!$L49</f>
        <v>0</v>
      </c>
      <c r="EI49">
        <f>'2007_totals_newvars'!F49/'2007_totals_newvars'!$L49</f>
        <v>0</v>
      </c>
      <c r="EJ49">
        <f>'2008_totals_newvars'!F49/'2008_totals_newvars'!$L49</f>
        <v>0</v>
      </c>
      <c r="EK49">
        <f>'2009_totals_newvars'!F49/'2009_totals_newvars'!$L49</f>
        <v>0</v>
      </c>
      <c r="EL49">
        <f>'2010_totals_newvars'!F49/'2010_totals_newvars'!$L49</f>
        <v>0</v>
      </c>
      <c r="EM49">
        <f>'2011_totals_newvars'!F49/'2011_totals_newvars'!$L49</f>
        <v>0</v>
      </c>
      <c r="EN49">
        <f>'2012_totals_newvars'!F49/'2012_totals_newvars'!$L49</f>
        <v>0</v>
      </c>
      <c r="EO49">
        <f>'2013_totals_newvars'!F49/'2013_totals_newvars'!$L49</f>
        <v>0</v>
      </c>
      <c r="EP49">
        <f>'1998_totals_newvars'!D49/'1998_totals_newvars'!$L49</f>
        <v>4.2196340202287415E-2</v>
      </c>
      <c r="EQ49">
        <f>'1999_totals_newvars'!D49/'1999_totals_newvars'!$L49</f>
        <v>6.0900463197321536E-2</v>
      </c>
      <c r="ER49">
        <f>'2000_totals_newvars'!D49/'2000_totals_newvars'!$L49</f>
        <v>0.19995249765995182</v>
      </c>
      <c r="ES49">
        <f>'2001_totals_newvars'!D49/'2001_totals_newvars'!$L49</f>
        <v>0.21238995431052729</v>
      </c>
      <c r="ET49">
        <f>'2002_totals_newvars'!D49/'2002_totals_newvars'!$L49</f>
        <v>0.17415744296867963</v>
      </c>
      <c r="EU49">
        <f>'2003_totals_newvars'!D49/'2003_totals_newvars'!$L49</f>
        <v>0.16919600137286581</v>
      </c>
      <c r="EV49">
        <f>'2004_totals_newvars'!D49/'2004_totals_newvars'!$L49</f>
        <v>0.15327132375208974</v>
      </c>
      <c r="EW49">
        <f>'2005_totals_newvars'!D49/'2005_totals_newvars'!$L49</f>
        <v>0.15377969444900269</v>
      </c>
      <c r="EX49">
        <f>'2006_totals_newvars'!D49/'2006_totals_newvars'!$L49</f>
        <v>0.25401742973719366</v>
      </c>
      <c r="EY49">
        <f>'2007_totals_newvars'!D49/'2007_totals_newvars'!$L49</f>
        <v>0.25346917827383358</v>
      </c>
      <c r="EZ49">
        <f>'2008_totals_newvars'!D49/'2008_totals_newvars'!$L49</f>
        <v>0.13462026331318766</v>
      </c>
      <c r="FA49">
        <f>'2009_totals_newvars'!D49/'2009_totals_newvars'!$L49</f>
        <v>8.5757176783931063E-2</v>
      </c>
      <c r="FB49">
        <f>'2010_totals_newvars'!D49/'2010_totals_newvars'!$L49</f>
        <v>8.2966163181864561E-2</v>
      </c>
      <c r="FC49">
        <f>'2011_totals_newvars'!D49/'2011_totals_newvars'!$L49</f>
        <v>0.10017399662588414</v>
      </c>
      <c r="FD49">
        <f>'2012_totals_newvars'!D49/'2012_totals_newvars'!$L49</f>
        <v>0.16276207384884048</v>
      </c>
      <c r="FE49">
        <f>'2013_totals_newvars'!D49/'2013_totals_newvars'!$L49</f>
        <v>0.18770542930592984</v>
      </c>
    </row>
    <row r="50" spans="1:161" x14ac:dyDescent="0.2">
      <c r="A50" t="str">
        <f>'1997_totals_newvars'!A50</f>
        <v>WEST VIRGINIA</v>
      </c>
      <c r="B50">
        <f>'1998_totals_newvars'!J50/'1998_totals_newvars'!$L50</f>
        <v>0.20362139768840426</v>
      </c>
      <c r="C50">
        <f>'1999_totals_newvars'!J50/'1999_totals_newvars'!$L50</f>
        <v>0.23741483093748672</v>
      </c>
      <c r="D50">
        <f>'2000_totals_newvars'!J50/'2000_totals_newvars'!$L50</f>
        <v>0.1391945653374432</v>
      </c>
      <c r="E50">
        <f>'2001_totals_newvars'!J50/'2001_totals_newvars'!$L50</f>
        <v>0.10093659373897312</v>
      </c>
      <c r="F50">
        <f>'2002_totals_newvars'!J50/'2002_totals_newvars'!$L50</f>
        <v>0.11338880723152936</v>
      </c>
      <c r="G50">
        <f>'2003_totals_newvars'!J50/'2003_totals_newvars'!$L50</f>
        <v>0.15094159500084986</v>
      </c>
      <c r="H50">
        <f>'2004_totals_newvars'!J50/'2004_totals_newvars'!$L50</f>
        <v>0.16077871558829407</v>
      </c>
      <c r="I50">
        <f>'2005_totals_newvars'!J50/'2005_totals_newvars'!$L50</f>
        <v>0.18483142495438581</v>
      </c>
      <c r="J50">
        <f>'2006_totals_newvars'!J50/'2006_totals_newvars'!$L50</f>
        <v>0.19801178942492334</v>
      </c>
      <c r="K50">
        <f>'2007_totals_newvars'!J50/'2007_totals_newvars'!$L50</f>
        <v>0.22130231687473509</v>
      </c>
      <c r="L50">
        <f>'2008_totals_newvars'!J50/'2008_totals_newvars'!$L50</f>
        <v>0.2057547897111579</v>
      </c>
      <c r="M50">
        <f>'2009_totals_newvars'!J50/'2009_totals_newvars'!$L50</f>
        <v>0.16222106539417938</v>
      </c>
      <c r="N50">
        <f>'2010_totals_newvars'!J50/'2010_totals_newvars'!$L50</f>
        <v>0.11958984479347316</v>
      </c>
      <c r="O50">
        <f>'2011_totals_newvars'!J50/'2011_totals_newvars'!$L50</f>
        <v>0.12114164949578556</v>
      </c>
      <c r="P50">
        <f>'2012_totals_newvars'!J50/'2012_totals_newvars'!$L50</f>
        <v>9.411550509432462E-2</v>
      </c>
      <c r="Q50">
        <f>'2013_totals_newvars'!J50/'2013_totals_newvars'!$L50</f>
        <v>0.18130012679332427</v>
      </c>
      <c r="R50">
        <f>'1998_totals_newvars'!B50/'1998_totals_newvars'!$L50</f>
        <v>0.43906705315661776</v>
      </c>
      <c r="S50">
        <f>'1999_totals_newvars'!B50/'1999_totals_newvars'!$L50</f>
        <v>0.46075631412930551</v>
      </c>
      <c r="T50">
        <f>'2000_totals_newvars'!B50/'2000_totals_newvars'!$L50</f>
        <v>0.36237055286664555</v>
      </c>
      <c r="U50">
        <f>'2001_totals_newvars'!B50/'2001_totals_newvars'!$L50</f>
        <v>0.30942674372938461</v>
      </c>
      <c r="V50">
        <f>'2002_totals_newvars'!B50/'2002_totals_newvars'!$L50</f>
        <v>0.32944764229358831</v>
      </c>
      <c r="W50">
        <f>'2003_totals_newvars'!B50/'2003_totals_newvars'!$L50</f>
        <v>0.41776035687166335</v>
      </c>
      <c r="X50">
        <f>'2004_totals_newvars'!B50/'2004_totals_newvars'!$L50</f>
        <v>0.4388156307039211</v>
      </c>
      <c r="Y50">
        <f>'2005_totals_newvars'!B50/'2005_totals_newvars'!$L50</f>
        <v>0.31851926096847433</v>
      </c>
      <c r="Z50">
        <f>'2006_totals_newvars'!B50/'2006_totals_newvars'!$L50</f>
        <v>0.29572858840043575</v>
      </c>
      <c r="AA50">
        <f>'2007_totals_newvars'!B50/'2007_totals_newvars'!$L50</f>
        <v>0.28226426296813012</v>
      </c>
      <c r="AB50">
        <f>'2008_totals_newvars'!B50/'2008_totals_newvars'!$L50</f>
        <v>0.24681922589404259</v>
      </c>
      <c r="AC50">
        <f>'2009_totals_newvars'!B50/'2009_totals_newvars'!$L50</f>
        <v>0.20067318729772504</v>
      </c>
      <c r="AD50">
        <f>'2010_totals_newvars'!B50/'2010_totals_newvars'!$L50</f>
        <v>0.20619195554765452</v>
      </c>
      <c r="AE50">
        <f>'2011_totals_newvars'!B50/'2011_totals_newvars'!$L50</f>
        <v>0.18718545536989792</v>
      </c>
      <c r="AF50">
        <f>'2012_totals_newvars'!B50/'2012_totals_newvars'!$L50</f>
        <v>0.2279987914940137</v>
      </c>
      <c r="AG50">
        <f>'2013_totals_newvars'!B50/'2013_totals_newvars'!$L50</f>
        <v>0.21405206107398478</v>
      </c>
      <c r="AH50">
        <f>'1998_totals_newvars'!C50/'1998_totals_newvars'!$L50</f>
        <v>0.17772663947206743</v>
      </c>
      <c r="AI50">
        <f>'1999_totals_newvars'!C50/'1999_totals_newvars'!$L50</f>
        <v>0.1395991566952437</v>
      </c>
      <c r="AJ50">
        <f>'2000_totals_newvars'!C50/'2000_totals_newvars'!$L50</f>
        <v>3.7140929867900054E-2</v>
      </c>
      <c r="AK50">
        <f>'2001_totals_newvars'!C50/'2001_totals_newvars'!$L50</f>
        <v>0.14521510117820974</v>
      </c>
      <c r="AL50">
        <f>'2002_totals_newvars'!C50/'2002_totals_newvars'!$L50</f>
        <v>0.14592802577253211</v>
      </c>
      <c r="AM50">
        <f>'2003_totals_newvars'!C50/'2003_totals_newvars'!$L50</f>
        <v>0.14470769315126489</v>
      </c>
      <c r="AN50">
        <f>'2004_totals_newvars'!C50/'2004_totals_newvars'!$L50</f>
        <v>0.14282237828013872</v>
      </c>
      <c r="AO50">
        <f>'2005_totals_newvars'!C50/'2005_totals_newvars'!$L50</f>
        <v>0.15188255291467775</v>
      </c>
      <c r="AP50">
        <f>'2006_totals_newvars'!C50/'2006_totals_newvars'!$L50</f>
        <v>0.16610130151474961</v>
      </c>
      <c r="AQ50">
        <f>'2007_totals_newvars'!C50/'2007_totals_newvars'!$L50</f>
        <v>0.1647377692790449</v>
      </c>
      <c r="AR50">
        <f>'2008_totals_newvars'!C50/'2008_totals_newvars'!$L50</f>
        <v>0.17335523950069268</v>
      </c>
      <c r="AS50">
        <f>'2009_totals_newvars'!C50/'2009_totals_newvars'!$L50</f>
        <v>0.17821388056771584</v>
      </c>
      <c r="AT50">
        <f>'2010_totals_newvars'!C50/'2010_totals_newvars'!$L50</f>
        <v>0.12306714993573296</v>
      </c>
      <c r="AU50">
        <f>'2011_totals_newvars'!C50/'2011_totals_newvars'!$L50</f>
        <v>0.19454293269356548</v>
      </c>
      <c r="AV50">
        <f>'2012_totals_newvars'!C50/'2012_totals_newvars'!$L50</f>
        <v>0.19628792191122299</v>
      </c>
      <c r="AW50">
        <f>'2013_totals_newvars'!C50/'2013_totals_newvars'!$L50</f>
        <v>7.2161154223889912E-2</v>
      </c>
      <c r="AX50">
        <f>'1998_totals_newvars'!I50/'1998_totals_newvars'!$L50</f>
        <v>5.6705315661776355E-2</v>
      </c>
      <c r="AY50">
        <f>'1999_totals_newvars'!I50/'1999_totals_newvars'!$L50</f>
        <v>5.4944384273381318E-3</v>
      </c>
      <c r="AZ50">
        <f>'2000_totals_newvars'!I50/'2000_totals_newvars'!$L50</f>
        <v>1.6439216415632438E-2</v>
      </c>
      <c r="BA50">
        <f>'2001_totals_newvars'!I50/'2001_totals_newvars'!$L50</f>
        <v>2.6072657814436132E-2</v>
      </c>
      <c r="BB50">
        <f>'2002_totals_newvars'!I50/'2002_totals_newvars'!$L50</f>
        <v>4.1444440448583128E-2</v>
      </c>
      <c r="BC50">
        <f>'2003_totals_newvars'!I50/'2003_totals_newvars'!$L50</f>
        <v>4.5099487113644317E-2</v>
      </c>
      <c r="BD50">
        <f>'2004_totals_newvars'!I50/'2004_totals_newvars'!$L50</f>
        <v>3.2945142999907258E-2</v>
      </c>
      <c r="BE50">
        <f>'2005_totals_newvars'!I50/'2005_totals_newvars'!$L50</f>
        <v>4.1849683570978166E-2</v>
      </c>
      <c r="BF50">
        <f>'2006_totals_newvars'!I50/'2006_totals_newvars'!$L50</f>
        <v>9.8238089492878614E-2</v>
      </c>
      <c r="BG50">
        <f>'2007_totals_newvars'!I50/'2007_totals_newvars'!$L50</f>
        <v>8.6420356780296095E-2</v>
      </c>
      <c r="BH50">
        <f>'2008_totals_newvars'!I50/'2008_totals_newvars'!$L50</f>
        <v>0.10574028727284333</v>
      </c>
      <c r="BI50">
        <f>'2009_totals_newvars'!I50/'2009_totals_newvars'!$L50</f>
        <v>6.0043870737876391E-2</v>
      </c>
      <c r="BJ50">
        <f>'2010_totals_newvars'!I50/'2010_totals_newvars'!$L50</f>
        <v>1.861010719904118E-2</v>
      </c>
      <c r="BK50">
        <f>'2011_totals_newvars'!I50/'2011_totals_newvars'!$L50</f>
        <v>5.0572881936197363E-2</v>
      </c>
      <c r="BL50">
        <f>'2012_totals_newvars'!I50/'2012_totals_newvars'!$L50</f>
        <v>0.13023411197273624</v>
      </c>
      <c r="BM50">
        <f>'2013_totals_newvars'!I50/'2013_totals_newvars'!$L50</f>
        <v>7.0390851907150762E-2</v>
      </c>
      <c r="BN50">
        <f>'1998_totals_newvars'!H50/'1998_totals_newvars'!$L50</f>
        <v>0</v>
      </c>
      <c r="BO50">
        <f>'1999_totals_newvars'!H50/'1999_totals_newvars'!$L50</f>
        <v>0</v>
      </c>
      <c r="BP50">
        <f>'2000_totals_newvars'!H50/'2000_totals_newvars'!$L50</f>
        <v>0.25097952904674681</v>
      </c>
      <c r="BQ50">
        <f>'2001_totals_newvars'!H50/'2001_totals_newvars'!$L50</f>
        <v>0.19166578076376214</v>
      </c>
      <c r="BR50">
        <f>'2002_totals_newvars'!H50/'2002_totals_newvars'!$L50</f>
        <v>0.17006854964541887</v>
      </c>
      <c r="BS50">
        <f>'2003_totals_newvars'!H50/'2003_totals_newvars'!$L50</f>
        <v>4.7334690553840382E-2</v>
      </c>
      <c r="BT50">
        <f>'2004_totals_newvars'!H50/'2004_totals_newvars'!$L50</f>
        <v>3.843450168297087E-2</v>
      </c>
      <c r="BU50">
        <f>'2005_totals_newvars'!H50/'2005_totals_newvars'!$L50</f>
        <v>0.11245652458146406</v>
      </c>
      <c r="BV50">
        <f>'2006_totals_newvars'!H50/'2006_totals_newvars'!$L50</f>
        <v>-5.960395733696041E-4</v>
      </c>
      <c r="BW50">
        <f>'2007_totals_newvars'!H50/'2007_totals_newvars'!$L50</f>
        <v>4.2174861716215255E-3</v>
      </c>
      <c r="BX50">
        <f>'2008_totals_newvars'!H50/'2008_totals_newvars'!$L50</f>
        <v>3.7422225900350069E-2</v>
      </c>
      <c r="BY50">
        <f>'2009_totals_newvars'!H50/'2009_totals_newvars'!$L50</f>
        <v>2.2846213180813865E-2</v>
      </c>
      <c r="BZ50">
        <f>'2010_totals_newvars'!H50/'2010_totals_newvars'!$L50</f>
        <v>4.6908618429058781E-3</v>
      </c>
      <c r="CA50">
        <f>'2011_totals_newvars'!H50/'2011_totals_newvars'!$L50</f>
        <v>5.6128755055232425E-2</v>
      </c>
      <c r="CB50">
        <f>'2012_totals_newvars'!H50/'2012_totals_newvars'!$L50</f>
        <v>-2.8510711653565472E-3</v>
      </c>
      <c r="CC50">
        <f>'2013_totals_newvars'!H50/'2013_totals_newvars'!$L50</f>
        <v>3.1292426760281072E-2</v>
      </c>
      <c r="CD50">
        <f>'1998_totals_newvars'!E50/'1998_totals_newvars'!$L50</f>
        <v>0</v>
      </c>
      <c r="CE50">
        <f>'1999_totals_newvars'!E50/'1999_totals_newvars'!$L50</f>
        <v>0</v>
      </c>
      <c r="CF50">
        <f>'2000_totals_newvars'!E50/'2000_totals_newvars'!$L50</f>
        <v>0</v>
      </c>
      <c r="CG50">
        <f>'2001_totals_newvars'!E50/'2001_totals_newvars'!$L50</f>
        <v>0</v>
      </c>
      <c r="CH50">
        <f>'2002_totals_newvars'!E50/'2002_totals_newvars'!$L50</f>
        <v>0</v>
      </c>
      <c r="CI50">
        <f>'2003_totals_newvars'!E50/'2003_totals_newvars'!$L50</f>
        <v>0</v>
      </c>
      <c r="CJ50">
        <f>'2004_totals_newvars'!E50/'2004_totals_newvars'!$L50</f>
        <v>0</v>
      </c>
      <c r="CK50">
        <f>'2005_totals_newvars'!E50/'2005_totals_newvars'!$L50</f>
        <v>0</v>
      </c>
      <c r="CL50">
        <f>'2006_totals_newvars'!E50/'2006_totals_newvars'!$L50</f>
        <v>0</v>
      </c>
      <c r="CM50">
        <f>'2007_totals_newvars'!E50/'2007_totals_newvars'!$L50</f>
        <v>0</v>
      </c>
      <c r="CN50">
        <f>'2008_totals_newvars'!E50/'2008_totals_newvars'!$L50</f>
        <v>0</v>
      </c>
      <c r="CO50">
        <f>'2009_totals_newvars'!E50/'2009_totals_newvars'!$L50</f>
        <v>0.1897244627031677</v>
      </c>
      <c r="CP50">
        <f>'2010_totals_newvars'!E50/'2010_totals_newvars'!$L50</f>
        <v>0.12512645275495801</v>
      </c>
      <c r="CQ50">
        <f>'2011_totals_newvars'!E50/'2011_totals_newvars'!$L50</f>
        <v>0.10403243502959543</v>
      </c>
      <c r="CR50">
        <f>'2012_totals_newvars'!E50/'2012_totals_newvars'!$L50</f>
        <v>7.2887071662771641E-2</v>
      </c>
      <c r="CS50">
        <f>'2013_totals_newvars'!E50/'2013_totals_newvars'!$L50</f>
        <v>0.12545054804514996</v>
      </c>
      <c r="CT50">
        <f>'1998_totals_newvars'!G50/'1998_totals_newvars'!$L50</f>
        <v>0</v>
      </c>
      <c r="CU50">
        <f>'1999_totals_newvars'!G50/'1999_totals_newvars'!$L50</f>
        <v>0</v>
      </c>
      <c r="CV50">
        <f>'2000_totals_newvars'!G50/'2000_totals_newvars'!$L50</f>
        <v>0</v>
      </c>
      <c r="CW50">
        <f>'2001_totals_newvars'!G50/'2001_totals_newvars'!$L50</f>
        <v>8.4159463598282459E-3</v>
      </c>
      <c r="CX50">
        <f>'2002_totals_newvars'!G50/'2002_totals_newvars'!$L50</f>
        <v>1.2070004396736438E-2</v>
      </c>
      <c r="CY50">
        <f>'2003_totals_newvars'!G50/'2003_totals_newvars'!$L50</f>
        <v>1.482159051000452E-2</v>
      </c>
      <c r="CZ50">
        <f>'2004_totals_newvars'!G50/'2004_totals_newvars'!$L50</f>
        <v>1.5648893010827957E-2</v>
      </c>
      <c r="DA50">
        <f>'2005_totals_newvars'!G50/'2005_totals_newvars'!$L50</f>
        <v>1.5103585051948887E-2</v>
      </c>
      <c r="DB50">
        <f>'2006_totals_newvars'!G50/'2006_totals_newvars'!$L50</f>
        <v>1.2549299566574553E-2</v>
      </c>
      <c r="DC50">
        <f>'2007_totals_newvars'!G50/'2007_totals_newvars'!$L50</f>
        <v>1.368518520660692E-2</v>
      </c>
      <c r="DD50">
        <f>'2008_totals_newvars'!G50/'2008_totals_newvars'!$L50</f>
        <v>1.1879836133699074E-2</v>
      </c>
      <c r="DE50">
        <f>'2009_totals_newvars'!G50/'2009_totals_newvars'!$L50</f>
        <v>6.5916343048188694E-4</v>
      </c>
      <c r="DF50">
        <f>'2010_totals_newvars'!G50/'2010_totals_newvars'!$L50</f>
        <v>0.12646318950351046</v>
      </c>
      <c r="DG50">
        <f>'2011_totals_newvars'!G50/'2011_totals_newvars'!$L50</f>
        <v>0.11197650150002153</v>
      </c>
      <c r="DH50">
        <f>'2012_totals_newvars'!G50/'2012_totals_newvars'!$L50</f>
        <v>2.0598691475766889E-3</v>
      </c>
      <c r="DI50">
        <f>'2013_totals_newvars'!G50/'2013_totals_newvars'!$L50</f>
        <v>1.0603573340837178E-2</v>
      </c>
      <c r="DJ50">
        <f>'1998_totals_newvars'!K50/'1998_totals_newvars'!$L50</f>
        <v>0.10139058558269717</v>
      </c>
      <c r="DK50">
        <f>'1999_totals_newvars'!K50/'1999_totals_newvars'!$L50</f>
        <v>0.12815013845220941</v>
      </c>
      <c r="DL50">
        <f>'2000_totals_newvars'!K50/'2000_totals_newvars'!$L50</f>
        <v>4.7423915297682237E-2</v>
      </c>
      <c r="DM50">
        <f>'2001_totals_newvars'!K50/'2001_totals_newvars'!$L50</f>
        <v>1.5914338651308205E-2</v>
      </c>
      <c r="DN50">
        <f>'2002_totals_newvars'!K50/'2002_totals_newvars'!$L50</f>
        <v>6.0615427092481113E-3</v>
      </c>
      <c r="DO50">
        <f>'2003_totals_newvars'!K50/'2003_totals_newvars'!$L50</f>
        <v>4.2413807272616476E-2</v>
      </c>
      <c r="DP50">
        <f>'2004_totals_newvars'!K50/'2004_totals_newvars'!$L50</f>
        <v>4.7147823430546257E-2</v>
      </c>
      <c r="DQ50">
        <f>'2005_totals_newvars'!K50/'2005_totals_newvars'!$L50</f>
        <v>8.1711877112071091E-2</v>
      </c>
      <c r="DR50">
        <f>'2006_totals_newvars'!K50/'2006_totals_newvars'!$L50</f>
        <v>8.6676452315174984E-2</v>
      </c>
      <c r="DS50">
        <f>'2007_totals_newvars'!K50/'2007_totals_newvars'!$L50</f>
        <v>9.3712538820813512E-2</v>
      </c>
      <c r="DT50">
        <f>'2008_totals_newvars'!K50/'2008_totals_newvars'!$L50</f>
        <v>8.7303307807921976E-2</v>
      </c>
      <c r="DU50">
        <f>'2009_totals_newvars'!K50/'2009_totals_newvars'!$L50</f>
        <v>6.9561405761746131E-2</v>
      </c>
      <c r="DV50">
        <f>'2010_totals_newvars'!K50/'2010_totals_newvars'!$L50</f>
        <v>5.2494964390779372E-2</v>
      </c>
      <c r="DW50">
        <f>'2011_totals_newvars'!K50/'2011_totals_newvars'!$L50</f>
        <v>6.0214504496320854E-2</v>
      </c>
      <c r="DX50">
        <f>'2012_totals_newvars'!K50/'2012_totals_newvars'!$L50</f>
        <v>7.6187733276994837E-2</v>
      </c>
      <c r="DY50">
        <f>'2013_totals_newvars'!K50/'2013_totals_newvars'!$L50</f>
        <v>7.6181863108735121E-2</v>
      </c>
      <c r="DZ50">
        <f>'1998_totals_newvars'!F50/'1998_totals_newvars'!$L50</f>
        <v>0</v>
      </c>
      <c r="EA50">
        <f>'1999_totals_newvars'!F50/'1999_totals_newvars'!$L50</f>
        <v>0</v>
      </c>
      <c r="EB50">
        <f>'2000_totals_newvars'!F50/'2000_totals_newvars'!$L50</f>
        <v>0</v>
      </c>
      <c r="EC50">
        <f>'2001_totals_newvars'!F50/'2001_totals_newvars'!$L50</f>
        <v>0</v>
      </c>
      <c r="ED50">
        <f>'2002_totals_newvars'!F50/'2002_totals_newvars'!$L50</f>
        <v>0</v>
      </c>
      <c r="EE50">
        <f>'2003_totals_newvars'!F50/'2003_totals_newvars'!$L50</f>
        <v>0</v>
      </c>
      <c r="EF50">
        <f>'2004_totals_newvars'!F50/'2004_totals_newvars'!$L50</f>
        <v>0</v>
      </c>
      <c r="EG50">
        <f>'2005_totals_newvars'!F50/'2005_totals_newvars'!$L50</f>
        <v>0</v>
      </c>
      <c r="EH50">
        <f>'2006_totals_newvars'!F50/'2006_totals_newvars'!$L50</f>
        <v>0</v>
      </c>
      <c r="EI50">
        <f>'2007_totals_newvars'!F50/'2007_totals_newvars'!$L50</f>
        <v>0</v>
      </c>
      <c r="EJ50">
        <f>'2008_totals_newvars'!F50/'2008_totals_newvars'!$L50</f>
        <v>0</v>
      </c>
      <c r="EK50">
        <f>'2009_totals_newvars'!F50/'2009_totals_newvars'!$L50</f>
        <v>0</v>
      </c>
      <c r="EL50">
        <f>'2010_totals_newvars'!F50/'2010_totals_newvars'!$L50</f>
        <v>0</v>
      </c>
      <c r="EM50">
        <f>'2011_totals_newvars'!F50/'2011_totals_newvars'!$L50</f>
        <v>0</v>
      </c>
      <c r="EN50">
        <f>'2012_totals_newvars'!F50/'2012_totals_newvars'!$L50</f>
        <v>0</v>
      </c>
      <c r="EO50">
        <f>'2013_totals_newvars'!F50/'2013_totals_newvars'!$L50</f>
        <v>0</v>
      </c>
      <c r="EP50">
        <f>'1998_totals_newvars'!D50/'1998_totals_newvars'!$L50</f>
        <v>2.1489008438437006E-2</v>
      </c>
      <c r="EQ50">
        <f>'1999_totals_newvars'!D50/'1999_totals_newvars'!$L50</f>
        <v>2.8585121358416534E-2</v>
      </c>
      <c r="ER50">
        <f>'2000_totals_newvars'!D50/'2000_totals_newvars'!$L50</f>
        <v>0.14645129116794969</v>
      </c>
      <c r="ES50">
        <f>'2001_totals_newvars'!D50/'2001_totals_newvars'!$L50</f>
        <v>0.20235283776409776</v>
      </c>
      <c r="ET50">
        <f>'2002_totals_newvars'!D50/'2002_totals_newvars'!$L50</f>
        <v>0.18159098750236369</v>
      </c>
      <c r="EU50">
        <f>'2003_totals_newvars'!D50/'2003_totals_newvars'!$L50</f>
        <v>0.1369207795261162</v>
      </c>
      <c r="EV50">
        <f>'2004_totals_newvars'!D50/'2004_totals_newvars'!$L50</f>
        <v>0.12340691430339379</v>
      </c>
      <c r="EW50">
        <f>'2005_totals_newvars'!D50/'2005_totals_newvars'!$L50</f>
        <v>9.3645090845999923E-2</v>
      </c>
      <c r="EX50">
        <f>'2006_totals_newvars'!D50/'2006_totals_newvars'!$L50</f>
        <v>0.14329051885863273</v>
      </c>
      <c r="EY50">
        <f>'2007_totals_newvars'!D50/'2007_totals_newvars'!$L50</f>
        <v>0.13366008389875181</v>
      </c>
      <c r="EZ50">
        <f>'2008_totals_newvars'!D50/'2008_totals_newvars'!$L50</f>
        <v>0.13172508777929237</v>
      </c>
      <c r="FA50">
        <f>'2009_totals_newvars'!D50/'2009_totals_newvars'!$L50</f>
        <v>0.11605675092629374</v>
      </c>
      <c r="FB50">
        <f>'2010_totals_newvars'!D50/'2010_totals_newvars'!$L50</f>
        <v>0.22376547403194444</v>
      </c>
      <c r="FC50">
        <f>'2011_totals_newvars'!D50/'2011_totals_newvars'!$L50</f>
        <v>0.11420488442338345</v>
      </c>
      <c r="FD50">
        <f>'2012_totals_newvars'!D50/'2012_totals_newvars'!$L50</f>
        <v>0.20308006660571581</v>
      </c>
      <c r="FE50">
        <f>'2013_totals_newvars'!D50/'2013_totals_newvars'!$L50</f>
        <v>0.21856739474664694</v>
      </c>
    </row>
    <row r="51" spans="1:161" x14ac:dyDescent="0.2">
      <c r="A51" t="str">
        <f>'1997_totals_newvars'!A51</f>
        <v>WISCONSIN</v>
      </c>
      <c r="B51">
        <f>'1998_totals_newvars'!J51/'1998_totals_newvars'!$L51</f>
        <v>0.14467653704559694</v>
      </c>
      <c r="C51">
        <f>'1999_totals_newvars'!J51/'1999_totals_newvars'!$L51</f>
        <v>7.1196986685205868E-2</v>
      </c>
      <c r="D51">
        <f>'2000_totals_newvars'!J51/'2000_totals_newvars'!$L51</f>
        <v>6.7615982002604824E-2</v>
      </c>
      <c r="E51">
        <f>'2001_totals_newvars'!J51/'2001_totals_newvars'!$L51</f>
        <v>5.6137472946115319E-2</v>
      </c>
      <c r="F51">
        <f>'2002_totals_newvars'!J51/'2002_totals_newvars'!$L51</f>
        <v>4.8653809875080764E-2</v>
      </c>
      <c r="G51">
        <f>'2003_totals_newvars'!J51/'2003_totals_newvars'!$L51</f>
        <v>6.9212211206511415E-2</v>
      </c>
      <c r="H51">
        <f>'2004_totals_newvars'!J51/'2004_totals_newvars'!$L51</f>
        <v>7.8675887997370089E-2</v>
      </c>
      <c r="I51">
        <f>'2005_totals_newvars'!J51/'2005_totals_newvars'!$L51</f>
        <v>6.7970321995241986E-2</v>
      </c>
      <c r="J51">
        <f>'2006_totals_newvars'!J51/'2006_totals_newvars'!$L51</f>
        <v>5.3641327550274745E-2</v>
      </c>
      <c r="K51">
        <f>'2007_totals_newvars'!J51/'2007_totals_newvars'!$L51</f>
        <v>5.6294902063275323E-2</v>
      </c>
      <c r="L51">
        <f>'2008_totals_newvars'!J51/'2008_totals_newvars'!$L51</f>
        <v>4.6664849148856165E-2</v>
      </c>
      <c r="M51">
        <f>'2009_totals_newvars'!J51/'2009_totals_newvars'!$L51</f>
        <v>4.0933958282038815E-2</v>
      </c>
      <c r="N51">
        <f>'2010_totals_newvars'!J51/'2010_totals_newvars'!$L51</f>
        <v>4.8846746055017765E-2</v>
      </c>
      <c r="O51">
        <f>'2011_totals_newvars'!J51/'2011_totals_newvars'!$L51</f>
        <v>5.2282158174493047E-2</v>
      </c>
      <c r="P51">
        <f>'2012_totals_newvars'!J51/'2012_totals_newvars'!$L51</f>
        <v>4.0365586582774532E-2</v>
      </c>
      <c r="Q51">
        <f>'2013_totals_newvars'!J51/'2013_totals_newvars'!$L51</f>
        <v>3.8114487941278925E-2</v>
      </c>
      <c r="R51">
        <f>'1998_totals_newvars'!B51/'1998_totals_newvars'!$L51</f>
        <v>0.38427405468381753</v>
      </c>
      <c r="S51">
        <f>'1999_totals_newvars'!B51/'1999_totals_newvars'!$L51</f>
        <v>0.23206234698903525</v>
      </c>
      <c r="T51">
        <f>'2000_totals_newvars'!B51/'2000_totals_newvars'!$L51</f>
        <v>1.4641842734621578E-2</v>
      </c>
      <c r="U51">
        <f>'2001_totals_newvars'!B51/'2001_totals_newvars'!$L51</f>
        <v>0.13655729732616645</v>
      </c>
      <c r="V51">
        <f>'2002_totals_newvars'!B51/'2002_totals_newvars'!$L51</f>
        <v>0.22277331357421215</v>
      </c>
      <c r="W51">
        <f>'2003_totals_newvars'!B51/'2003_totals_newvars'!$L51</f>
        <v>0.19110939406288488</v>
      </c>
      <c r="X51">
        <f>'2004_totals_newvars'!B51/'2004_totals_newvars'!$L51</f>
        <v>0.23753514878404802</v>
      </c>
      <c r="Y51">
        <f>'2005_totals_newvars'!B51/'2005_totals_newvars'!$L51</f>
        <v>0.22055284148994914</v>
      </c>
      <c r="Z51">
        <f>'2006_totals_newvars'!B51/'2006_totals_newvars'!$L51</f>
        <v>0.21409535549357334</v>
      </c>
      <c r="AA51">
        <f>'2007_totals_newvars'!B51/'2007_totals_newvars'!$L51</f>
        <v>0.17082458953843802</v>
      </c>
      <c r="AB51">
        <f>'2008_totals_newvars'!B51/'2008_totals_newvars'!$L51</f>
        <v>0.16909543311651237</v>
      </c>
      <c r="AC51">
        <f>'2009_totals_newvars'!B51/'2009_totals_newvars'!$L51</f>
        <v>0.17584143022165055</v>
      </c>
      <c r="AD51">
        <f>'2010_totals_newvars'!B51/'2010_totals_newvars'!$L51</f>
        <v>0.24211498317743954</v>
      </c>
      <c r="AE51">
        <f>'2011_totals_newvars'!B51/'2011_totals_newvars'!$L51</f>
        <v>0.19564445719685833</v>
      </c>
      <c r="AF51">
        <f>'2012_totals_newvars'!B51/'2012_totals_newvars'!$L51</f>
        <v>0.22733344282815302</v>
      </c>
      <c r="AG51">
        <f>'2013_totals_newvars'!B51/'2013_totals_newvars'!$L51</f>
        <v>0.22222270407867745</v>
      </c>
      <c r="AH51">
        <f>'1998_totals_newvars'!C51/'1998_totals_newvars'!$L51</f>
        <v>0.13941997824010682</v>
      </c>
      <c r="AI51">
        <f>'1999_totals_newvars'!C51/'1999_totals_newvars'!$L51</f>
        <v>0.28802522083018828</v>
      </c>
      <c r="AJ51">
        <f>'2000_totals_newvars'!C51/'2000_totals_newvars'!$L51</f>
        <v>0.37299476223362127</v>
      </c>
      <c r="AK51">
        <f>'2001_totals_newvars'!C51/'2001_totals_newvars'!$L51</f>
        <v>0.39041696535635351</v>
      </c>
      <c r="AL51">
        <f>'2002_totals_newvars'!C51/'2002_totals_newvars'!$L51</f>
        <v>0.34104801843664839</v>
      </c>
      <c r="AM51">
        <f>'2003_totals_newvars'!C51/'2003_totals_newvars'!$L51</f>
        <v>0.42352644279508733</v>
      </c>
      <c r="AN51">
        <f>'2004_totals_newvars'!C51/'2004_totals_newvars'!$L51</f>
        <v>0.43855147511421255</v>
      </c>
      <c r="AO51">
        <f>'2005_totals_newvars'!C51/'2005_totals_newvars'!$L51</f>
        <v>0.44480278328774209</v>
      </c>
      <c r="AP51">
        <f>'2006_totals_newvars'!C51/'2006_totals_newvars'!$L51</f>
        <v>0.46963432160302609</v>
      </c>
      <c r="AQ51">
        <f>'2007_totals_newvars'!C51/'2007_totals_newvars'!$L51</f>
        <v>0.50878088719503356</v>
      </c>
      <c r="AR51">
        <f>'2008_totals_newvars'!C51/'2008_totals_newvars'!$L51</f>
        <v>0.52052580852237473</v>
      </c>
      <c r="AS51">
        <f>'2009_totals_newvars'!C51/'2009_totals_newvars'!$L51</f>
        <v>0.39525376830265185</v>
      </c>
      <c r="AT51">
        <f>'2010_totals_newvars'!C51/'2010_totals_newvars'!$L51</f>
        <v>0.48726710573767784</v>
      </c>
      <c r="AU51">
        <f>'2011_totals_newvars'!C51/'2011_totals_newvars'!$L51</f>
        <v>0.32250752294408924</v>
      </c>
      <c r="AV51">
        <f>'2012_totals_newvars'!C51/'2012_totals_newvars'!$L51</f>
        <v>0.29926050788878972</v>
      </c>
      <c r="AW51">
        <f>'2013_totals_newvars'!C51/'2013_totals_newvars'!$L51</f>
        <v>0.33111304145125281</v>
      </c>
      <c r="AX51">
        <f>'1998_totals_newvars'!I51/'1998_totals_newvars'!$L51</f>
        <v>1.6790799035274105E-2</v>
      </c>
      <c r="AY51">
        <f>'1999_totals_newvars'!I51/'1999_totals_newvars'!$L51</f>
        <v>0.17629788099643801</v>
      </c>
      <c r="AZ51">
        <f>'2000_totals_newvars'!I51/'2000_totals_newvars'!$L51</f>
        <v>0.11928540269409008</v>
      </c>
      <c r="BA51">
        <f>'2001_totals_newvars'!I51/'2001_totals_newvars'!$L51</f>
        <v>-2.0244803986612315E-2</v>
      </c>
      <c r="BB51">
        <f>'2002_totals_newvars'!I51/'2002_totals_newvars'!$L51</f>
        <v>6.4089919185697605E-2</v>
      </c>
      <c r="BC51">
        <f>'2003_totals_newvars'!I51/'2003_totals_newvars'!$L51</f>
        <v>2.2941890361622259E-2</v>
      </c>
      <c r="BD51">
        <f>'2004_totals_newvars'!I51/'2004_totals_newvars'!$L51</f>
        <v>1.8728721225675954E-2</v>
      </c>
      <c r="BE51">
        <f>'2005_totals_newvars'!I51/'2005_totals_newvars'!$L51</f>
        <v>1.4692233838164015E-2</v>
      </c>
      <c r="BF51">
        <f>'2006_totals_newvars'!I51/'2006_totals_newvars'!$L51</f>
        <v>6.4409001764628966E-3</v>
      </c>
      <c r="BG51">
        <f>'2007_totals_newvars'!I51/'2007_totals_newvars'!$L51</f>
        <v>1.5208467940644784E-2</v>
      </c>
      <c r="BH51">
        <f>'2008_totals_newvars'!I51/'2008_totals_newvars'!$L51</f>
        <v>1.4225357257781493E-2</v>
      </c>
      <c r="BI51">
        <f>'2009_totals_newvars'!I51/'2009_totals_newvars'!$L51</f>
        <v>0.1847088927102658</v>
      </c>
      <c r="BJ51">
        <f>'2010_totals_newvars'!I51/'2010_totals_newvars'!$L51</f>
        <v>1.4806260041874842E-2</v>
      </c>
      <c r="BK51">
        <f>'2011_totals_newvars'!I51/'2011_totals_newvars'!$L51</f>
        <v>0.13584366473765921</v>
      </c>
      <c r="BL51">
        <f>'2012_totals_newvars'!I51/'2012_totals_newvars'!$L51</f>
        <v>0.14515481561256555</v>
      </c>
      <c r="BM51">
        <f>'2013_totals_newvars'!I51/'2013_totals_newvars'!$L51</f>
        <v>0.14901269632479572</v>
      </c>
      <c r="BN51">
        <f>'1998_totals_newvars'!H51/'1998_totals_newvars'!$L51</f>
        <v>0</v>
      </c>
      <c r="BO51">
        <f>'1999_totals_newvars'!H51/'1999_totals_newvars'!$L51</f>
        <v>0</v>
      </c>
      <c r="BP51">
        <f>'2000_totals_newvars'!H51/'2000_totals_newvars'!$L51</f>
        <v>3.5138008016997395E-2</v>
      </c>
      <c r="BQ51">
        <f>'2001_totals_newvars'!H51/'2001_totals_newvars'!$L51</f>
        <v>-3.5115284472756378E-3</v>
      </c>
      <c r="BR51">
        <f>'2002_totals_newvars'!H51/'2002_totals_newvars'!$L51</f>
        <v>7.0752365055045827E-2</v>
      </c>
      <c r="BS51">
        <f>'2003_totals_newvars'!H51/'2003_totals_newvars'!$L51</f>
        <v>4.1993844125009609E-2</v>
      </c>
      <c r="BT51">
        <f>'2004_totals_newvars'!H51/'2004_totals_newvars'!$L51</f>
        <v>3.0849651061412325E-2</v>
      </c>
      <c r="BU51">
        <f>'2005_totals_newvars'!H51/'2005_totals_newvars'!$L51</f>
        <v>3.1552646248060708E-2</v>
      </c>
      <c r="BV51">
        <f>'2006_totals_newvars'!H51/'2006_totals_newvars'!$L51</f>
        <v>2.3297805060219907E-2</v>
      </c>
      <c r="BW51">
        <f>'2007_totals_newvars'!H51/'2007_totals_newvars'!$L51</f>
        <v>2.1223804512246466E-2</v>
      </c>
      <c r="BX51">
        <f>'2008_totals_newvars'!H51/'2008_totals_newvars'!$L51</f>
        <v>1.9721681984465809E-2</v>
      </c>
      <c r="BY51">
        <f>'2009_totals_newvars'!H51/'2009_totals_newvars'!$L51</f>
        <v>2.5127151944289328E-2</v>
      </c>
      <c r="BZ51">
        <f>'2010_totals_newvars'!H51/'2010_totals_newvars'!$L51</f>
        <v>2.5966498000101729E-2</v>
      </c>
      <c r="CA51">
        <f>'2011_totals_newvars'!H51/'2011_totals_newvars'!$L51</f>
        <v>2.2365210274259743E-2</v>
      </c>
      <c r="CB51">
        <f>'2012_totals_newvars'!H51/'2012_totals_newvars'!$L51</f>
        <v>2.3602053219792581E-2</v>
      </c>
      <c r="CC51">
        <f>'2013_totals_newvars'!H51/'2013_totals_newvars'!$L51</f>
        <v>2.1752967555204009E-2</v>
      </c>
      <c r="CD51">
        <f>'1998_totals_newvars'!E51/'1998_totals_newvars'!$L51</f>
        <v>0</v>
      </c>
      <c r="CE51">
        <f>'1999_totals_newvars'!E51/'1999_totals_newvars'!$L51</f>
        <v>0</v>
      </c>
      <c r="CF51">
        <f>'2000_totals_newvars'!E51/'2000_totals_newvars'!$L51</f>
        <v>0</v>
      </c>
      <c r="CG51">
        <f>'2001_totals_newvars'!E51/'2001_totals_newvars'!$L51</f>
        <v>0</v>
      </c>
      <c r="CH51">
        <f>'2002_totals_newvars'!E51/'2002_totals_newvars'!$L51</f>
        <v>0</v>
      </c>
      <c r="CI51">
        <f>'2003_totals_newvars'!E51/'2003_totals_newvars'!$L51</f>
        <v>0</v>
      </c>
      <c r="CJ51">
        <f>'2004_totals_newvars'!E51/'2004_totals_newvars'!$L51</f>
        <v>0</v>
      </c>
      <c r="CK51">
        <f>'2005_totals_newvars'!E51/'2005_totals_newvars'!$L51</f>
        <v>0</v>
      </c>
      <c r="CL51">
        <f>'2006_totals_newvars'!E51/'2006_totals_newvars'!$L51</f>
        <v>0</v>
      </c>
      <c r="CM51">
        <f>'2007_totals_newvars'!E51/'2007_totals_newvars'!$L51</f>
        <v>0</v>
      </c>
      <c r="CN51">
        <f>'2008_totals_newvars'!E51/'2008_totals_newvars'!$L51</f>
        <v>0</v>
      </c>
      <c r="CO51">
        <f>'2009_totals_newvars'!E51/'2009_totals_newvars'!$L51</f>
        <v>0</v>
      </c>
      <c r="CP51">
        <f>'2010_totals_newvars'!E51/'2010_totals_newvars'!$L51</f>
        <v>0</v>
      </c>
      <c r="CQ51">
        <f>'2011_totals_newvars'!E51/'2011_totals_newvars'!$L51</f>
        <v>4.5805205708209824E-4</v>
      </c>
      <c r="CR51">
        <f>'2012_totals_newvars'!E51/'2012_totals_newvars'!$L51</f>
        <v>0</v>
      </c>
      <c r="CS51">
        <f>'2013_totals_newvars'!E51/'2013_totals_newvars'!$L51</f>
        <v>0</v>
      </c>
      <c r="CT51">
        <f>'1998_totals_newvars'!G51/'1998_totals_newvars'!$L51</f>
        <v>0</v>
      </c>
      <c r="CU51">
        <f>'1999_totals_newvars'!G51/'1999_totals_newvars'!$L51</f>
        <v>0</v>
      </c>
      <c r="CV51">
        <f>'2000_totals_newvars'!G51/'2000_totals_newvars'!$L51</f>
        <v>2.5205878102829041E-2</v>
      </c>
      <c r="CW51">
        <f>'2001_totals_newvars'!G51/'2001_totals_newvars'!$L51</f>
        <v>9.4472573759045147E-3</v>
      </c>
      <c r="CX51">
        <f>'2002_totals_newvars'!G51/'2002_totals_newvars'!$L51</f>
        <v>1.1735866123040745E-2</v>
      </c>
      <c r="CY51">
        <f>'2003_totals_newvars'!G51/'2003_totals_newvars'!$L51</f>
        <v>1.1851054295903572E-2</v>
      </c>
      <c r="CZ51">
        <f>'2004_totals_newvars'!G51/'2004_totals_newvars'!$L51</f>
        <v>1.1454010192086079E-2</v>
      </c>
      <c r="DA51">
        <f>'2005_totals_newvars'!G51/'2005_totals_newvars'!$L51</f>
        <v>1.2112751902156771E-2</v>
      </c>
      <c r="DB51">
        <f>'2006_totals_newvars'!G51/'2006_totals_newvars'!$L51</f>
        <v>1.6431097857937029E-2</v>
      </c>
      <c r="DC51">
        <f>'2007_totals_newvars'!G51/'2007_totals_newvars'!$L51</f>
        <v>1.4177294857777384E-2</v>
      </c>
      <c r="DD51">
        <f>'2008_totals_newvars'!G51/'2008_totals_newvars'!$L51</f>
        <v>1.2970896956377237E-2</v>
      </c>
      <c r="DE51">
        <f>'2009_totals_newvars'!G51/'2009_totals_newvars'!$L51</f>
        <v>6.7231980060899962E-2</v>
      </c>
      <c r="DF51">
        <f>'2010_totals_newvars'!G51/'2010_totals_newvars'!$L51</f>
        <v>1.4412243267858798E-2</v>
      </c>
      <c r="DG51">
        <f>'2011_totals_newvars'!G51/'2011_totals_newvars'!$L51</f>
        <v>5.5661940716289146E-2</v>
      </c>
      <c r="DH51">
        <f>'2012_totals_newvars'!G51/'2012_totals_newvars'!$L51</f>
        <v>7.2305945223643614E-2</v>
      </c>
      <c r="DI51">
        <f>'2013_totals_newvars'!G51/'2013_totals_newvars'!$L51</f>
        <v>7.6425167629581445E-2</v>
      </c>
      <c r="DJ51">
        <f>'1998_totals_newvars'!K51/'1998_totals_newvars'!$L51</f>
        <v>0.10491700799071982</v>
      </c>
      <c r="DK51">
        <f>'1999_totals_newvars'!K51/'1999_totals_newvars'!$L51</f>
        <v>7.8256943633238998E-2</v>
      </c>
      <c r="DL51">
        <f>'2000_totals_newvars'!K51/'2000_totals_newvars'!$L51</f>
        <v>6.6463450266543003E-2</v>
      </c>
      <c r="DM51">
        <f>'2001_totals_newvars'!K51/'2001_totals_newvars'!$L51</f>
        <v>5.6322886998572935E-2</v>
      </c>
      <c r="DN51">
        <f>'2002_totals_newvars'!K51/'2002_totals_newvars'!$L51</f>
        <v>2.3748476462526608E-2</v>
      </c>
      <c r="DO51">
        <f>'2003_totals_newvars'!K51/'2003_totals_newvars'!$L51</f>
        <v>2.3668699759302147E-2</v>
      </c>
      <c r="DP51">
        <f>'2004_totals_newvars'!K51/'2004_totals_newvars'!$L51</f>
        <v>2.3488951259789795E-2</v>
      </c>
      <c r="DQ51">
        <f>'2005_totals_newvars'!K51/'2005_totals_newvars'!$L51</f>
        <v>2.5633878219372432E-2</v>
      </c>
      <c r="DR51">
        <f>'2006_totals_newvars'!K51/'2006_totals_newvars'!$L51</f>
        <v>2.8414554775621548E-2</v>
      </c>
      <c r="DS51">
        <f>'2007_totals_newvars'!K51/'2007_totals_newvars'!$L51</f>
        <v>2.5705584290478402E-2</v>
      </c>
      <c r="DT51">
        <f>'2008_totals_newvars'!K51/'2008_totals_newvars'!$L51</f>
        <v>2.5359724877115169E-2</v>
      </c>
      <c r="DU51">
        <f>'2009_totals_newvars'!K51/'2009_totals_newvars'!$L51</f>
        <v>2.0808658696776988E-2</v>
      </c>
      <c r="DV51">
        <f>'2010_totals_newvars'!K51/'2010_totals_newvars'!$L51</f>
        <v>2.4992920348632736E-2</v>
      </c>
      <c r="DW51">
        <f>'2011_totals_newvars'!K51/'2011_totals_newvars'!$L51</f>
        <v>2.272017768749016E-2</v>
      </c>
      <c r="DX51">
        <f>'2012_totals_newvars'!K51/'2012_totals_newvars'!$L51</f>
        <v>2.556031919933191E-2</v>
      </c>
      <c r="DY51">
        <f>'2013_totals_newvars'!K51/'2013_totals_newvars'!$L51</f>
        <v>2.5555281940570468E-2</v>
      </c>
      <c r="DZ51">
        <f>'1998_totals_newvars'!F51/'1998_totals_newvars'!$L51</f>
        <v>0</v>
      </c>
      <c r="EA51">
        <f>'1999_totals_newvars'!F51/'1999_totals_newvars'!$L51</f>
        <v>0</v>
      </c>
      <c r="EB51">
        <f>'2000_totals_newvars'!F51/'2000_totals_newvars'!$L51</f>
        <v>0.16625336379309016</v>
      </c>
      <c r="EC51">
        <f>'2001_totals_newvars'!F51/'2001_totals_newvars'!$L51</f>
        <v>0.16763722759936758</v>
      </c>
      <c r="ED51">
        <f>'2002_totals_newvars'!F51/'2002_totals_newvars'!$L51</f>
        <v>8.8495353199998766E-2</v>
      </c>
      <c r="EE51">
        <f>'2003_totals_newvars'!F51/'2003_totals_newvars'!$L51</f>
        <v>7.2941784704340457E-2</v>
      </c>
      <c r="EF51">
        <f>'2004_totals_newvars'!F51/'2004_totals_newvars'!$L51</f>
        <v>0.10132427935956048</v>
      </c>
      <c r="EG51">
        <f>'2005_totals_newvars'!F51/'2005_totals_newvars'!$L51</f>
        <v>0.11370932812903242</v>
      </c>
      <c r="EH51">
        <f>'2006_totals_newvars'!F51/'2006_totals_newvars'!$L51</f>
        <v>0.10665112872180665</v>
      </c>
      <c r="EI51">
        <f>'2007_totals_newvars'!F51/'2007_totals_newvars'!$L51</f>
        <v>0.12192719936039687</v>
      </c>
      <c r="EJ51">
        <f>'2008_totals_newvars'!F51/'2008_totals_newvars'!$L51</f>
        <v>0.12377104492466995</v>
      </c>
      <c r="EK51">
        <f>'2009_totals_newvars'!F51/'2009_totals_newvars'!$L51</f>
        <v>3.5356950906411638E-2</v>
      </c>
      <c r="EL51">
        <f>'2010_totals_newvars'!F51/'2010_totals_newvars'!$L51</f>
        <v>8.1349088732759645E-2</v>
      </c>
      <c r="EM51">
        <f>'2011_totals_newvars'!F51/'2011_totals_newvars'!$L51</f>
        <v>8.985969210514605E-2</v>
      </c>
      <c r="EN51">
        <f>'2012_totals_newvars'!F51/'2012_totals_newvars'!$L51</f>
        <v>7.2367813255143132E-2</v>
      </c>
      <c r="EO51">
        <f>'2013_totals_newvars'!F51/'2013_totals_newvars'!$L51</f>
        <v>7.2301981553369171E-2</v>
      </c>
      <c r="EP51">
        <f>'1998_totals_newvars'!D51/'1998_totals_newvars'!$L51</f>
        <v>0.20992162300448478</v>
      </c>
      <c r="EQ51">
        <f>'1999_totals_newvars'!D51/'1999_totals_newvars'!$L51</f>
        <v>0.15416062086589363</v>
      </c>
      <c r="ER51">
        <f>'2000_totals_newvars'!D51/'2000_totals_newvars'!$L51</f>
        <v>0.13240131015560266</v>
      </c>
      <c r="ES51">
        <f>'2001_totals_newvars'!D51/'2001_totals_newvars'!$L51</f>
        <v>0.20723722483140766</v>
      </c>
      <c r="ET51">
        <f>'2002_totals_newvars'!D51/'2002_totals_newvars'!$L51</f>
        <v>0.12870287808774911</v>
      </c>
      <c r="EU51">
        <f>'2003_totals_newvars'!D51/'2003_totals_newvars'!$L51</f>
        <v>0.14275467868933833</v>
      </c>
      <c r="EV51">
        <f>'2004_totals_newvars'!D51/'2004_totals_newvars'!$L51</f>
        <v>5.9391875005844669E-2</v>
      </c>
      <c r="EW51">
        <f>'2005_totals_newvars'!D51/'2005_totals_newvars'!$L51</f>
        <v>6.8973214890280451E-2</v>
      </c>
      <c r="EX51">
        <f>'2006_totals_newvars'!D51/'2006_totals_newvars'!$L51</f>
        <v>8.1393508761077787E-2</v>
      </c>
      <c r="EY51">
        <f>'2007_totals_newvars'!D51/'2007_totals_newvars'!$L51</f>
        <v>6.5857270241709162E-2</v>
      </c>
      <c r="EZ51">
        <f>'2008_totals_newvars'!D51/'2008_totals_newvars'!$L51</f>
        <v>6.7665203211847089E-2</v>
      </c>
      <c r="FA51">
        <f>'2009_totals_newvars'!D51/'2009_totals_newvars'!$L51</f>
        <v>5.4737208875015035E-2</v>
      </c>
      <c r="FB51">
        <f>'2010_totals_newvars'!D51/'2010_totals_newvars'!$L51</f>
        <v>6.024415463863713E-2</v>
      </c>
      <c r="FC51">
        <f>'2011_totals_newvars'!D51/'2011_totals_newvars'!$L51</f>
        <v>0.102657124106633</v>
      </c>
      <c r="FD51">
        <f>'2012_totals_newvars'!D51/'2012_totals_newvars'!$L51</f>
        <v>9.4049516189805948E-2</v>
      </c>
      <c r="FE51">
        <f>'2013_totals_newvars'!D51/'2013_totals_newvars'!$L51</f>
        <v>6.3501671525270018E-2</v>
      </c>
    </row>
    <row r="52" spans="1:161" x14ac:dyDescent="0.2">
      <c r="A52" t="str">
        <f>'1997_totals_newvars'!A52</f>
        <v>WYOMING</v>
      </c>
      <c r="B52">
        <f>'1998_totals_newvars'!J52/'1998_totals_newvars'!$L52</f>
        <v>0.10110879298068527</v>
      </c>
      <c r="C52">
        <f>'1999_totals_newvars'!J52/'1999_totals_newvars'!$L52</f>
        <v>-4.864074862030577E-2</v>
      </c>
      <c r="D52">
        <f>'2000_totals_newvars'!J52/'2000_totals_newvars'!$L52</f>
        <v>7.1521191665871953E-2</v>
      </c>
      <c r="E52">
        <f>'2001_totals_newvars'!J52/'2001_totals_newvars'!$L52</f>
        <v>4.6596991203715091E-2</v>
      </c>
      <c r="F52">
        <f>'2002_totals_newvars'!J52/'2002_totals_newvars'!$L52</f>
        <v>0.13181830112545964</v>
      </c>
      <c r="G52">
        <f>'2003_totals_newvars'!J52/'2003_totals_newvars'!$L52</f>
        <v>6.9944783876925071E-2</v>
      </c>
      <c r="H52">
        <f>'2004_totals_newvars'!J52/'2004_totals_newvars'!$L52</f>
        <v>-0.10915612043714074</v>
      </c>
      <c r="I52">
        <f>'2005_totals_newvars'!J52/'2005_totals_newvars'!$L52</f>
        <v>2.8616950673717979E-2</v>
      </c>
      <c r="J52">
        <f>'2006_totals_newvars'!J52/'2006_totals_newvars'!$L52</f>
        <v>3.1887624478015034E-2</v>
      </c>
      <c r="K52">
        <f>'2007_totals_newvars'!J52/'2007_totals_newvars'!$L52</f>
        <v>5.2977235246871111E-2</v>
      </c>
      <c r="L52">
        <f>'2008_totals_newvars'!J52/'2008_totals_newvars'!$L52</f>
        <v>3.8321611477826513E-2</v>
      </c>
      <c r="M52">
        <f>'2009_totals_newvars'!J52/'2009_totals_newvars'!$L52</f>
        <v>5.4349284914889079E-2</v>
      </c>
      <c r="N52">
        <f>'2010_totals_newvars'!J52/'2010_totals_newvars'!$L52</f>
        <v>1.5985465576584909E-2</v>
      </c>
      <c r="O52">
        <f>'2011_totals_newvars'!J52/'2011_totals_newvars'!$L52</f>
        <v>2.5505853827852327E-2</v>
      </c>
      <c r="P52">
        <f>'2012_totals_newvars'!J52/'2012_totals_newvars'!$L52</f>
        <v>9.6550017433652269E-2</v>
      </c>
      <c r="Q52">
        <f>'2013_totals_newvars'!J52/'2013_totals_newvars'!$L52</f>
        <v>0.22520694796383969</v>
      </c>
      <c r="R52">
        <f>'1998_totals_newvars'!B52/'1998_totals_newvars'!$L52</f>
        <v>0.55624831492679105</v>
      </c>
      <c r="S52">
        <f>'1999_totals_newvars'!B52/'1999_totals_newvars'!$L52</f>
        <v>-7.75779977893198E-2</v>
      </c>
      <c r="T52">
        <f>'2000_totals_newvars'!B52/'2000_totals_newvars'!$L52</f>
        <v>0.26493958067026691</v>
      </c>
      <c r="U52">
        <f>'2001_totals_newvars'!B52/'2001_totals_newvars'!$L52</f>
        <v>0.15233250985751989</v>
      </c>
      <c r="V52">
        <f>'2002_totals_newvars'!B52/'2002_totals_newvars'!$L52</f>
        <v>7.2934512090986295E-2</v>
      </c>
      <c r="W52">
        <f>'2003_totals_newvars'!B52/'2003_totals_newvars'!$L52</f>
        <v>0.16276838251780129</v>
      </c>
      <c r="X52">
        <f>'2004_totals_newvars'!B52/'2004_totals_newvars'!$L52</f>
        <v>0.12667319053464035</v>
      </c>
      <c r="Y52">
        <f>'2005_totals_newvars'!B52/'2005_totals_newvars'!$L52</f>
        <v>0.18474238624866302</v>
      </c>
      <c r="Z52">
        <f>'2006_totals_newvars'!B52/'2006_totals_newvars'!$L52</f>
        <v>0.39135508148306686</v>
      </c>
      <c r="AA52">
        <f>'2007_totals_newvars'!B52/'2007_totals_newvars'!$L52</f>
        <v>0.16361039016987378</v>
      </c>
      <c r="AB52">
        <f>'2008_totals_newvars'!B52/'2008_totals_newvars'!$L52</f>
        <v>0.37404985798570767</v>
      </c>
      <c r="AC52">
        <f>'2009_totals_newvars'!B52/'2009_totals_newvars'!$L52</f>
        <v>0.35938140841653354</v>
      </c>
      <c r="AD52">
        <f>'2010_totals_newvars'!B52/'2010_totals_newvars'!$L52</f>
        <v>0.35816412897633987</v>
      </c>
      <c r="AE52">
        <f>'2011_totals_newvars'!B52/'2011_totals_newvars'!$L52</f>
        <v>0.35372899811697928</v>
      </c>
      <c r="AF52">
        <f>'2012_totals_newvars'!B52/'2012_totals_newvars'!$L52</f>
        <v>0.27611899456578126</v>
      </c>
      <c r="AG52">
        <f>'2013_totals_newvars'!B52/'2013_totals_newvars'!$L52</f>
        <v>7.5007858590392454E-2</v>
      </c>
      <c r="AH52">
        <f>'1998_totals_newvars'!C52/'1998_totals_newvars'!$L52</f>
        <v>0.19159678002713718</v>
      </c>
      <c r="AI52">
        <f>'1999_totals_newvars'!C52/'1999_totals_newvars'!$L52</f>
        <v>0.77142660185174183</v>
      </c>
      <c r="AJ52">
        <f>'2000_totals_newvars'!C52/'2000_totals_newvars'!$L52</f>
        <v>7.4355381241803978E-2</v>
      </c>
      <c r="AK52">
        <f>'2001_totals_newvars'!C52/'2001_totals_newvars'!$L52</f>
        <v>-0.13837972118906816</v>
      </c>
      <c r="AL52">
        <f>'2002_totals_newvars'!C52/'2002_totals_newvars'!$L52</f>
        <v>0.34164486937996674</v>
      </c>
      <c r="AM52">
        <f>'2003_totals_newvars'!C52/'2003_totals_newvars'!$L52</f>
        <v>0.15098183790927566</v>
      </c>
      <c r="AN52">
        <f>'2004_totals_newvars'!C52/'2004_totals_newvars'!$L52</f>
        <v>3.7031195146480206E-2</v>
      </c>
      <c r="AO52">
        <f>'2005_totals_newvars'!C52/'2005_totals_newvars'!$L52</f>
        <v>0.18611073035905584</v>
      </c>
      <c r="AP52">
        <f>'2006_totals_newvars'!C52/'2006_totals_newvars'!$L52</f>
        <v>0.26255097777996456</v>
      </c>
      <c r="AQ52">
        <f>'2007_totals_newvars'!C52/'2007_totals_newvars'!$L52</f>
        <v>0.13175068265467038</v>
      </c>
      <c r="AR52">
        <f>'2008_totals_newvars'!C52/'2008_totals_newvars'!$L52</f>
        <v>5.3383802107339888E-2</v>
      </c>
      <c r="AS52">
        <f>'2009_totals_newvars'!C52/'2009_totals_newvars'!$L52</f>
        <v>0.18290324510530886</v>
      </c>
      <c r="AT52">
        <f>'2010_totals_newvars'!C52/'2010_totals_newvars'!$L52</f>
        <v>0.2259738480386029</v>
      </c>
      <c r="AU52">
        <f>'2011_totals_newvars'!C52/'2011_totals_newvars'!$L52</f>
        <v>9.4107428922072897E-2</v>
      </c>
      <c r="AV52">
        <f>'2012_totals_newvars'!C52/'2012_totals_newvars'!$L52</f>
        <v>0.11645937901646151</v>
      </c>
      <c r="AW52">
        <f>'2013_totals_newvars'!C52/'2013_totals_newvars'!$L52</f>
        <v>0.11144182700193968</v>
      </c>
      <c r="AX52">
        <f>'1998_totals_newvars'!I52/'1998_totals_newvars'!$L52</f>
        <v>0</v>
      </c>
      <c r="AY52">
        <f>'1999_totals_newvars'!I52/'1999_totals_newvars'!$L52</f>
        <v>0</v>
      </c>
      <c r="AZ52">
        <f>'2000_totals_newvars'!I52/'2000_totals_newvars'!$L52</f>
        <v>0.41535213848055624</v>
      </c>
      <c r="BA52">
        <f>'2001_totals_newvars'!I52/'2001_totals_newvars'!$L52</f>
        <v>0.68053505563650885</v>
      </c>
      <c r="BB52">
        <f>'2002_totals_newvars'!I52/'2002_totals_newvars'!$L52</f>
        <v>0.36290117186885951</v>
      </c>
      <c r="BC52">
        <f>'2003_totals_newvars'!I52/'2003_totals_newvars'!$L52</f>
        <v>0.46298734879252729</v>
      </c>
      <c r="BD52">
        <f>'2004_totals_newvars'!I52/'2004_totals_newvars'!$L52</f>
        <v>0.61970723582712794</v>
      </c>
      <c r="BE52">
        <f>'2005_totals_newvars'!I52/'2005_totals_newvars'!$L52</f>
        <v>0.52335226651890088</v>
      </c>
      <c r="BF52">
        <f>'2006_totals_newvars'!I52/'2006_totals_newvars'!$L52</f>
        <v>0.2289334341835445</v>
      </c>
      <c r="BG52">
        <f>'2007_totals_newvars'!I52/'2007_totals_newvars'!$L52</f>
        <v>0.53386750475732214</v>
      </c>
      <c r="BH52">
        <f>'2008_totals_newvars'!I52/'2008_totals_newvars'!$L52</f>
        <v>0.3509603766982145</v>
      </c>
      <c r="BI52">
        <f>'2009_totals_newvars'!I52/'2009_totals_newvars'!$L52</f>
        <v>0.37649422299577712</v>
      </c>
      <c r="BJ52">
        <f>'2010_totals_newvars'!I52/'2010_totals_newvars'!$L52</f>
        <v>0.38918385545582584</v>
      </c>
      <c r="BK52">
        <f>'2011_totals_newvars'!I52/'2011_totals_newvars'!$L52</f>
        <v>0.4724691287941033</v>
      </c>
      <c r="BL52">
        <f>'2012_totals_newvars'!I52/'2012_totals_newvars'!$L52</f>
        <v>0.39589891139997663</v>
      </c>
      <c r="BM52">
        <f>'2013_totals_newvars'!I52/'2013_totals_newvars'!$L52</f>
        <v>0.47244951759265863</v>
      </c>
      <c r="BN52">
        <f>'1998_totals_newvars'!H52/'1998_totals_newvars'!$L52</f>
        <v>0</v>
      </c>
      <c r="BO52">
        <f>'1999_totals_newvars'!H52/'1999_totals_newvars'!$L52</f>
        <v>0</v>
      </c>
      <c r="BP52">
        <f>'2000_totals_newvars'!H52/'2000_totals_newvars'!$L52</f>
        <v>0</v>
      </c>
      <c r="BQ52">
        <f>'2001_totals_newvars'!H52/'2001_totals_newvars'!$L52</f>
        <v>0</v>
      </c>
      <c r="BR52">
        <f>'2002_totals_newvars'!H52/'2002_totals_newvars'!$L52</f>
        <v>0</v>
      </c>
      <c r="BS52">
        <f>'2003_totals_newvars'!H52/'2003_totals_newvars'!$L52</f>
        <v>0</v>
      </c>
      <c r="BT52">
        <f>'2004_totals_newvars'!H52/'2004_totals_newvars'!$L52</f>
        <v>0</v>
      </c>
      <c r="BU52">
        <f>'2005_totals_newvars'!H52/'2005_totals_newvars'!$L52</f>
        <v>0</v>
      </c>
      <c r="BV52">
        <f>'2006_totals_newvars'!H52/'2006_totals_newvars'!$L52</f>
        <v>0</v>
      </c>
      <c r="BW52">
        <f>'2007_totals_newvars'!H52/'2007_totals_newvars'!$L52</f>
        <v>0</v>
      </c>
      <c r="BX52">
        <f>'2008_totals_newvars'!H52/'2008_totals_newvars'!$L52</f>
        <v>0</v>
      </c>
      <c r="BY52">
        <f>'2009_totals_newvars'!H52/'2009_totals_newvars'!$L52</f>
        <v>0</v>
      </c>
      <c r="BZ52">
        <f>'2010_totals_newvars'!H52/'2010_totals_newvars'!$L52</f>
        <v>0</v>
      </c>
      <c r="CA52">
        <f>'2011_totals_newvars'!H52/'2011_totals_newvars'!$L52</f>
        <v>0</v>
      </c>
      <c r="CB52">
        <f>'2012_totals_newvars'!H52/'2012_totals_newvars'!$L52</f>
        <v>0</v>
      </c>
      <c r="CC52">
        <f>'2013_totals_newvars'!H52/'2013_totals_newvars'!$L52</f>
        <v>0</v>
      </c>
      <c r="CD52">
        <f>'1998_totals_newvars'!E52/'1998_totals_newvars'!$L52</f>
        <v>0</v>
      </c>
      <c r="CE52">
        <f>'1999_totals_newvars'!E52/'1999_totals_newvars'!$L52</f>
        <v>0</v>
      </c>
      <c r="CF52">
        <f>'2000_totals_newvars'!E52/'2000_totals_newvars'!$L52</f>
        <v>0</v>
      </c>
      <c r="CG52">
        <f>'2001_totals_newvars'!E52/'2001_totals_newvars'!$L52</f>
        <v>0</v>
      </c>
      <c r="CH52">
        <f>'2002_totals_newvars'!E52/'2002_totals_newvars'!$L52</f>
        <v>0</v>
      </c>
      <c r="CI52">
        <f>'2003_totals_newvars'!E52/'2003_totals_newvars'!$L52</f>
        <v>0</v>
      </c>
      <c r="CJ52">
        <f>'2004_totals_newvars'!E52/'2004_totals_newvars'!$L52</f>
        <v>0</v>
      </c>
      <c r="CK52">
        <f>'2005_totals_newvars'!E52/'2005_totals_newvars'!$L52</f>
        <v>0</v>
      </c>
      <c r="CL52">
        <f>'2006_totals_newvars'!E52/'2006_totals_newvars'!$L52</f>
        <v>0</v>
      </c>
      <c r="CM52">
        <f>'2007_totals_newvars'!E52/'2007_totals_newvars'!$L52</f>
        <v>0</v>
      </c>
      <c r="CN52">
        <f>'2008_totals_newvars'!E52/'2008_totals_newvars'!$L52</f>
        <v>0</v>
      </c>
      <c r="CO52">
        <f>'2009_totals_newvars'!E52/'2009_totals_newvars'!$L52</f>
        <v>0</v>
      </c>
      <c r="CP52">
        <f>'2010_totals_newvars'!E52/'2010_totals_newvars'!$L52</f>
        <v>0</v>
      </c>
      <c r="CQ52">
        <f>'2011_totals_newvars'!E52/'2011_totals_newvars'!$L52</f>
        <v>0</v>
      </c>
      <c r="CR52">
        <f>'2012_totals_newvars'!E52/'2012_totals_newvars'!$L52</f>
        <v>0</v>
      </c>
      <c r="CS52">
        <f>'2013_totals_newvars'!E52/'2013_totals_newvars'!$L52</f>
        <v>0</v>
      </c>
      <c r="CT52">
        <f>'1998_totals_newvars'!G52/'1998_totals_newvars'!$L52</f>
        <v>0</v>
      </c>
      <c r="CU52">
        <f>'1999_totals_newvars'!G52/'1999_totals_newvars'!$L52</f>
        <v>0</v>
      </c>
      <c r="CV52">
        <f>'2000_totals_newvars'!G52/'2000_totals_newvars'!$L52</f>
        <v>0</v>
      </c>
      <c r="CW52">
        <f>'2001_totals_newvars'!G52/'2001_totals_newvars'!$L52</f>
        <v>0</v>
      </c>
      <c r="CX52">
        <f>'2002_totals_newvars'!G52/'2002_totals_newvars'!$L52</f>
        <v>0</v>
      </c>
      <c r="CY52">
        <f>'2003_totals_newvars'!G52/'2003_totals_newvars'!$L52</f>
        <v>0</v>
      </c>
      <c r="CZ52">
        <f>'2004_totals_newvars'!G52/'2004_totals_newvars'!$L52</f>
        <v>0</v>
      </c>
      <c r="DA52">
        <f>'2005_totals_newvars'!G52/'2005_totals_newvars'!$L52</f>
        <v>0</v>
      </c>
      <c r="DB52">
        <f>'2006_totals_newvars'!G52/'2006_totals_newvars'!$L52</f>
        <v>0</v>
      </c>
      <c r="DC52">
        <f>'2007_totals_newvars'!G52/'2007_totals_newvars'!$L52</f>
        <v>0</v>
      </c>
      <c r="DD52">
        <f>'2008_totals_newvars'!G52/'2008_totals_newvars'!$L52</f>
        <v>0</v>
      </c>
      <c r="DE52">
        <f>'2009_totals_newvars'!G52/'2009_totals_newvars'!$L52</f>
        <v>0</v>
      </c>
      <c r="DF52">
        <f>'2010_totals_newvars'!G52/'2010_totals_newvars'!$L52</f>
        <v>0</v>
      </c>
      <c r="DG52">
        <f>'2011_totals_newvars'!G52/'2011_totals_newvars'!$L52</f>
        <v>0</v>
      </c>
      <c r="DH52">
        <f>'2012_totals_newvars'!G52/'2012_totals_newvars'!$L52</f>
        <v>0</v>
      </c>
      <c r="DI52">
        <f>'2013_totals_newvars'!G52/'2013_totals_newvars'!$L52</f>
        <v>5.0461819146094379E-3</v>
      </c>
      <c r="DJ52">
        <f>'1998_totals_newvars'!K52/'1998_totals_newvars'!$L52</f>
        <v>0</v>
      </c>
      <c r="DK52">
        <f>'1999_totals_newvars'!K52/'1999_totals_newvars'!$L52</f>
        <v>0.47928576805289785</v>
      </c>
      <c r="DL52">
        <f>'2000_totals_newvars'!K52/'2000_totals_newvars'!$L52</f>
        <v>6.5408771730847512E-2</v>
      </c>
      <c r="DM52">
        <f>'2001_totals_newvars'!K52/'2001_totals_newvars'!$L52</f>
        <v>7.88587073317049E-2</v>
      </c>
      <c r="DN52">
        <f>'2002_totals_newvars'!K52/'2002_totals_newvars'!$L52</f>
        <v>7.0629121828817476E-2</v>
      </c>
      <c r="DO52">
        <f>'2003_totals_newvars'!K52/'2003_totals_newvars'!$L52</f>
        <v>8.8187733167830767E-2</v>
      </c>
      <c r="DP52">
        <f>'2004_totals_newvars'!K52/'2004_totals_newvars'!$L52</f>
        <v>4.43818696668015E-2</v>
      </c>
      <c r="DQ52">
        <f>'2005_totals_newvars'!K52/'2005_totals_newvars'!$L52</f>
        <v>0</v>
      </c>
      <c r="DR52">
        <f>'2006_totals_newvars'!K52/'2006_totals_newvars'!$L52</f>
        <v>0</v>
      </c>
      <c r="DS52">
        <f>'2007_totals_newvars'!K52/'2007_totals_newvars'!$L52</f>
        <v>6.6245203936238728E-2</v>
      </c>
      <c r="DT52">
        <f>'2008_totals_newvars'!K52/'2008_totals_newvars'!$L52</f>
        <v>6.3565951134989085E-2</v>
      </c>
      <c r="DU52">
        <f>'2009_totals_newvars'!K52/'2009_totals_newvars'!$L52</f>
        <v>0</v>
      </c>
      <c r="DV52">
        <f>'2010_totals_newvars'!K52/'2010_totals_newvars'!$L52</f>
        <v>0</v>
      </c>
      <c r="DW52">
        <f>'2011_totals_newvars'!K52/'2011_totals_newvars'!$L52</f>
        <v>4.7651256983542396E-2</v>
      </c>
      <c r="DX52">
        <f>'2012_totals_newvars'!K52/'2012_totals_newvars'!$L52</f>
        <v>5.8969157496083204E-2</v>
      </c>
      <c r="DY52">
        <f>'2013_totals_newvars'!K52/'2013_totals_newvars'!$L52</f>
        <v>5.6428522147621445E-2</v>
      </c>
      <c r="DZ52">
        <f>'1998_totals_newvars'!F52/'1998_totals_newvars'!$L52</f>
        <v>0</v>
      </c>
      <c r="EA52">
        <f>'1999_totals_newvars'!F52/'1999_totals_newvars'!$L52</f>
        <v>0</v>
      </c>
      <c r="EB52">
        <f>'2000_totals_newvars'!F52/'2000_totals_newvars'!$L52</f>
        <v>0</v>
      </c>
      <c r="EC52">
        <f>'2001_totals_newvars'!F52/'2001_totals_newvars'!$L52</f>
        <v>0</v>
      </c>
      <c r="ED52">
        <f>'2002_totals_newvars'!F52/'2002_totals_newvars'!$L52</f>
        <v>0</v>
      </c>
      <c r="EE52">
        <f>'2003_totals_newvars'!F52/'2003_totals_newvars'!$L52</f>
        <v>0</v>
      </c>
      <c r="EF52">
        <f>'2004_totals_newvars'!F52/'2004_totals_newvars'!$L52</f>
        <v>0</v>
      </c>
      <c r="EG52">
        <f>'2005_totals_newvars'!F52/'2005_totals_newvars'!$L52</f>
        <v>0</v>
      </c>
      <c r="EH52">
        <f>'2006_totals_newvars'!F52/'2006_totals_newvars'!$L52</f>
        <v>0</v>
      </c>
      <c r="EI52">
        <f>'2007_totals_newvars'!F52/'2007_totals_newvars'!$L52</f>
        <v>0</v>
      </c>
      <c r="EJ52">
        <f>'2008_totals_newvars'!F52/'2008_totals_newvars'!$L52</f>
        <v>0</v>
      </c>
      <c r="EK52">
        <f>'2009_totals_newvars'!F52/'2009_totals_newvars'!$L52</f>
        <v>0</v>
      </c>
      <c r="EL52">
        <f>'2010_totals_newvars'!F52/'2010_totals_newvars'!$L52</f>
        <v>0</v>
      </c>
      <c r="EM52">
        <f>'2011_totals_newvars'!F52/'2011_totals_newvars'!$L52</f>
        <v>0</v>
      </c>
      <c r="EN52">
        <f>'2012_totals_newvars'!F52/'2012_totals_newvars'!$L52</f>
        <v>0</v>
      </c>
      <c r="EO52">
        <f>'2013_totals_newvars'!F52/'2013_totals_newvars'!$L52</f>
        <v>0</v>
      </c>
      <c r="EP52">
        <f>'1998_totals_newvars'!D52/'1998_totals_newvars'!$L52</f>
        <v>0.15104611206538651</v>
      </c>
      <c r="EQ52">
        <f>'1999_totals_newvars'!D52/'1999_totals_newvars'!$L52</f>
        <v>-0.12449362349501408</v>
      </c>
      <c r="ER52">
        <f>'2000_totals_newvars'!D52/'2000_totals_newvars'!$L52</f>
        <v>0.10842293621065342</v>
      </c>
      <c r="ES52">
        <f>'2001_totals_newvars'!D52/'2001_totals_newvars'!$L52</f>
        <v>0.18005645715961938</v>
      </c>
      <c r="ET52">
        <f>'2002_totals_newvars'!D52/'2002_totals_newvars'!$L52</f>
        <v>2.0072023705910338E-2</v>
      </c>
      <c r="EU52">
        <f>'2003_totals_newvars'!D52/'2003_totals_newvars'!$L52</f>
        <v>6.5129913735639922E-2</v>
      </c>
      <c r="EV52">
        <f>'2004_totals_newvars'!D52/'2004_totals_newvars'!$L52</f>
        <v>0.28136262926209077</v>
      </c>
      <c r="EW52">
        <f>'2005_totals_newvars'!D52/'2005_totals_newvars'!$L52</f>
        <v>7.7177666199662306E-2</v>
      </c>
      <c r="EX52">
        <f>'2006_totals_newvars'!D52/'2006_totals_newvars'!$L52</f>
        <v>8.5272882075409048E-2</v>
      </c>
      <c r="EY52">
        <f>'2007_totals_newvars'!D52/'2007_totals_newvars'!$L52</f>
        <v>5.1548983235023819E-2</v>
      </c>
      <c r="EZ52">
        <f>'2008_totals_newvars'!D52/'2008_totals_newvars'!$L52</f>
        <v>0.11971840059592231</v>
      </c>
      <c r="FA52">
        <f>'2009_totals_newvars'!D52/'2009_totals_newvars'!$L52</f>
        <v>2.6871838567491396E-2</v>
      </c>
      <c r="FB52">
        <f>'2010_totals_newvars'!D52/'2010_totals_newvars'!$L52</f>
        <v>1.0692701952646448E-2</v>
      </c>
      <c r="FC52">
        <f>'2011_totals_newvars'!D52/'2011_totals_newvars'!$L52</f>
        <v>6.5373333554497514E-3</v>
      </c>
      <c r="FD52">
        <f>'2012_totals_newvars'!D52/'2012_totals_newvars'!$L52</f>
        <v>5.6003540088045124E-2</v>
      </c>
      <c r="FE52">
        <f>'2013_totals_newvars'!D52/'2013_totals_newvars'!$L52</f>
        <v>5.4419144788938667E-2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Y52"/>
  <sheetViews>
    <sheetView workbookViewId="0">
      <selection activeCell="I20" sqref="I20"/>
    </sheetView>
  </sheetViews>
  <sheetFormatPr baseColWidth="10" defaultRowHeight="16" x14ac:dyDescent="0.2"/>
  <cols>
    <col min="142" max="142" width="10.5" customWidth="1"/>
  </cols>
  <sheetData>
    <row r="1" spans="1:181" x14ac:dyDescent="0.2">
      <c r="A1" t="s">
        <v>1</v>
      </c>
      <c r="B1" t="str">
        <f>'1997_totals_newvars'!J1</f>
        <v>admin_1997</v>
      </c>
      <c r="C1" t="str">
        <f>'1998_totals_newvars'!J1</f>
        <v>admin_1998</v>
      </c>
      <c r="D1" t="str">
        <f>'1999_totals_newvars'!J1</f>
        <v>admin_1999</v>
      </c>
      <c r="E1" t="str">
        <f>'2000_totals_newvars'!J1</f>
        <v>admin_2000</v>
      </c>
      <c r="F1" t="str">
        <f>'2001_totals_newvars'!J1</f>
        <v>admin_2001</v>
      </c>
      <c r="G1" t="str">
        <f>'2002_totals_newvars'!J1</f>
        <v>admin_2002</v>
      </c>
      <c r="H1" t="str">
        <f>'2003_totals_newvars'!J1</f>
        <v>admin_2003</v>
      </c>
      <c r="I1" t="str">
        <f>'2004_totals_newvars'!J1</f>
        <v>admin_2004</v>
      </c>
      <c r="J1" t="str">
        <f>'2005_totals_newvars'!J1</f>
        <v>admin_2005</v>
      </c>
      <c r="K1" t="str">
        <f>'2006_totals_newvars'!J1</f>
        <v>admin_2006</v>
      </c>
      <c r="L1" t="str">
        <f>'2007_totals_newvars'!J1</f>
        <v>admin_2007</v>
      </c>
      <c r="M1" t="str">
        <f>'2008_totals_newvars'!J1</f>
        <v>admin_2008</v>
      </c>
      <c r="N1" t="str">
        <f>'2009_totals_newvars'!J1</f>
        <v>admin_2009</v>
      </c>
      <c r="O1" t="str">
        <f>'2010_totals_newvars'!J1</f>
        <v>admin_2010</v>
      </c>
      <c r="P1" t="str">
        <f>'2011_totals_newvars'!J1</f>
        <v>admin_2011</v>
      </c>
      <c r="Q1" t="str">
        <f>'2012_totals_newvars'!J1</f>
        <v>admin_2012</v>
      </c>
      <c r="R1" t="str">
        <f>'2013_totals_newvars'!J1</f>
        <v>admin_2013</v>
      </c>
      <c r="S1" t="str">
        <f>'2014_totals_newvars'!J1</f>
        <v>admin_2014</v>
      </c>
      <c r="T1" t="str">
        <f>'1997_totals_newvars'!B1</f>
        <v>ba_1997</v>
      </c>
      <c r="U1" t="str">
        <f>'1998_totals_newvars'!B1</f>
        <v>ba_1998</v>
      </c>
      <c r="V1" t="str">
        <f>'1999_totals_newvars'!B1</f>
        <v>ba_1999</v>
      </c>
      <c r="W1" t="str">
        <f>'2000_totals_newvars'!B1</f>
        <v>ba_2000</v>
      </c>
      <c r="X1" t="str">
        <f>'2001_totals_newvars'!B1</f>
        <v>ba_2001</v>
      </c>
      <c r="Y1" t="str">
        <f>'2002_totals_newvars'!B1</f>
        <v>ba_2002</v>
      </c>
      <c r="Z1" t="str">
        <f>'2003_totals_newvars'!B1</f>
        <v>ba_2003</v>
      </c>
      <c r="AA1" t="str">
        <f>'2004_totals_newvars'!B1</f>
        <v>ba_2004</v>
      </c>
      <c r="AB1" t="str">
        <f>'2005_totals_newvars'!B1</f>
        <v>ba_2005</v>
      </c>
      <c r="AC1" t="str">
        <f>'2006_totals_newvars'!B1</f>
        <v>ba_2006</v>
      </c>
      <c r="AD1" t="str">
        <f>'2007_totals_newvars'!B1</f>
        <v>ba_2007</v>
      </c>
      <c r="AE1" t="str">
        <f>'2008_totals_newvars'!B1</f>
        <v>ba_2008</v>
      </c>
      <c r="AF1" t="str">
        <f>'2009_totals_newvars'!B1</f>
        <v>ba_2009</v>
      </c>
      <c r="AG1" t="str">
        <f>'2010_totals_newvars'!B1</f>
        <v>ba_2010</v>
      </c>
      <c r="AH1" t="str">
        <f>'2011_totals_newvars'!B1</f>
        <v>ba_2011</v>
      </c>
      <c r="AI1" t="str">
        <f>'2012_totals_newvars'!B1</f>
        <v>ba_2012</v>
      </c>
      <c r="AJ1" t="str">
        <f>'2013_totals_newvars'!B1</f>
        <v>ba_2013</v>
      </c>
      <c r="AK1" t="str">
        <f>'2014_totals_newvars'!B1</f>
        <v>ba_2014</v>
      </c>
      <c r="AL1" t="str">
        <f>'1997_totals_newvars'!C1</f>
        <v>cc_1997</v>
      </c>
      <c r="AM1" t="str">
        <f>'1998_totals_newvars'!C1</f>
        <v>cc_1998</v>
      </c>
      <c r="AN1" t="str">
        <f>'1999_totals_newvars'!C1</f>
        <v>cc_1999</v>
      </c>
      <c r="AO1" t="str">
        <f>'2000_totals_newvars'!C1</f>
        <v>cc_2000</v>
      </c>
      <c r="AP1" t="str">
        <f>'2001_totals_newvars'!C1</f>
        <v>cc_2001</v>
      </c>
      <c r="AQ1" t="str">
        <f>'2002_totals_newvars'!C1</f>
        <v>cc_2002</v>
      </c>
      <c r="AR1" t="str">
        <f>'2003_totals_newvars'!C1</f>
        <v>cc_2003</v>
      </c>
      <c r="AS1" t="str">
        <f>'2004_totals_newvars'!C1</f>
        <v>cc_2004</v>
      </c>
      <c r="AT1" t="str">
        <f>'2005_totals_newvars'!C1</f>
        <v>cc_2005</v>
      </c>
      <c r="AU1" t="str">
        <f>'2006_totals_newvars'!C1</f>
        <v>cc_2006</v>
      </c>
      <c r="AV1" t="str">
        <f>'2007_totals_newvars'!C1</f>
        <v>cc_2007</v>
      </c>
      <c r="AW1" t="str">
        <f>'2008_totals_newvars'!C1</f>
        <v>cc_2008</v>
      </c>
      <c r="AX1" t="str">
        <f>'2009_totals_newvars'!C1</f>
        <v>cc_2009</v>
      </c>
      <c r="AY1" t="str">
        <f>'2010_totals_newvars'!C1</f>
        <v>cc_2010</v>
      </c>
      <c r="AZ1" t="str">
        <f>'2011_totals_newvars'!C1</f>
        <v>cc_2011</v>
      </c>
      <c r="BA1" t="str">
        <f>'2012_totals_newvars'!C1</f>
        <v>cc_2012</v>
      </c>
      <c r="BB1" t="str">
        <f>'2013_totals_newvars'!C1</f>
        <v>cc_2013</v>
      </c>
      <c r="BC1" t="str">
        <f>'2014_totals_newvars'!C1</f>
        <v>cc_2014</v>
      </c>
      <c r="BD1" t="str">
        <f>'1997_totals_newvars'!I1</f>
        <v>other_1997</v>
      </c>
      <c r="BE1" t="str">
        <f>'1998_totals_newvars'!I1</f>
        <v>other_1998</v>
      </c>
      <c r="BF1" t="str">
        <f>'1999_totals_newvars'!I1</f>
        <v>other_1999</v>
      </c>
      <c r="BG1" t="str">
        <f>'2000_totals_newvars'!I1</f>
        <v>other_2000</v>
      </c>
      <c r="BH1" t="str">
        <f>'2001_totals_newvars'!I1</f>
        <v>other_2001</v>
      </c>
      <c r="BI1" t="str">
        <f>'2002_totals_newvars'!I1</f>
        <v>other_2002</v>
      </c>
      <c r="BJ1" t="str">
        <f>'2003_totals_newvars'!I1</f>
        <v>other_2003</v>
      </c>
      <c r="BK1" t="str">
        <f>'2004_totals_newvars'!I1</f>
        <v>other_2004</v>
      </c>
      <c r="BL1" t="str">
        <f>'2005_totals_newvars'!I1</f>
        <v>other_2005</v>
      </c>
      <c r="BM1" t="str">
        <f>'2006_totals_newvars'!I1</f>
        <v>other_2006</v>
      </c>
      <c r="BN1" t="str">
        <f>'2007_totals_newvars'!I1</f>
        <v>other_2007</v>
      </c>
      <c r="BO1" t="str">
        <f>'2008_totals_newvars'!I1</f>
        <v>other_2008</v>
      </c>
      <c r="BP1" t="str">
        <f>'2009_totals_newvars'!I1</f>
        <v>other_2009</v>
      </c>
      <c r="BQ1" t="str">
        <f>'2010_totals_newvars'!I1</f>
        <v>other_2010</v>
      </c>
      <c r="BR1" t="str">
        <f>'2011_totals_newvars'!I1</f>
        <v>other_2011</v>
      </c>
      <c r="BS1" t="str">
        <f>'2012_totals_newvars'!I1</f>
        <v>other_2012</v>
      </c>
      <c r="BT1" t="str">
        <f>'2013_totals_newvars'!I1</f>
        <v>other_2013</v>
      </c>
      <c r="BU1" t="str">
        <f>'2014_totals_newvars'!I1</f>
        <v>other_2014</v>
      </c>
      <c r="BV1" t="str">
        <f>'1997_totals_newvars'!H1</f>
        <v>pregnancy_1997</v>
      </c>
      <c r="BW1" t="str">
        <f>'1998_totals_newvars'!H1</f>
        <v>pregnancy_1998</v>
      </c>
      <c r="BX1" t="str">
        <f>'1999_totals_newvars'!H1</f>
        <v>pregnancy_1999</v>
      </c>
      <c r="BY1" t="str">
        <f>'2000_totals_newvars'!H1</f>
        <v>pregnancy_2000</v>
      </c>
      <c r="BZ1" t="str">
        <f>'2001_totals_newvars'!H1</f>
        <v>pregnancy_2001</v>
      </c>
      <c r="CA1" t="str">
        <f>'2002_totals_newvars'!H1</f>
        <v>pregnancy_2002</v>
      </c>
      <c r="CB1" t="str">
        <f>'2003_totals_newvars'!H1</f>
        <v>pregnancy_2003</v>
      </c>
      <c r="CC1" t="str">
        <f>'2004_totals_newvars'!H1</f>
        <v>pregnancy_2004</v>
      </c>
      <c r="CD1" t="str">
        <f>'2005_totals_newvars'!H1</f>
        <v>pregnancy_2005</v>
      </c>
      <c r="CE1" t="str">
        <f>'2006_totals_newvars'!H1</f>
        <v>pregnancy_2006</v>
      </c>
      <c r="CF1" t="str">
        <f>'2007_totals_newvars'!H1</f>
        <v>pregnancy_2007</v>
      </c>
      <c r="CG1" t="str">
        <f>'2008_totals_newvars'!H1</f>
        <v>pregnancy_2008</v>
      </c>
      <c r="CH1" t="str">
        <f>'2009_totals_newvars'!H1</f>
        <v>pregnancy_2009</v>
      </c>
      <c r="CI1" t="str">
        <f>'2010_totals_newvars'!H1</f>
        <v>pregnancy_2010</v>
      </c>
      <c r="CJ1" t="str">
        <f>'2011_totals_newvars'!H1</f>
        <v>pregnancy_2011</v>
      </c>
      <c r="CK1" t="str">
        <f>'2012_totals_newvars'!H1</f>
        <v>pregnancy_2012</v>
      </c>
      <c r="CL1" t="str">
        <f>'2013_totals_newvars'!H1</f>
        <v>pregnancy_2013</v>
      </c>
      <c r="CM1" t="str">
        <f>'2014_totals_newvars'!H1</f>
        <v>pregnancy_2014</v>
      </c>
      <c r="CN1" t="str">
        <f>'1997_totals_newvars'!E1</f>
        <v>prior_1997</v>
      </c>
      <c r="CO1" t="str">
        <f>'1998_totals_newvars'!E1</f>
        <v>prior_1998</v>
      </c>
      <c r="CP1" t="str">
        <f>'1999_totals_newvars'!E1</f>
        <v>prior_1999</v>
      </c>
      <c r="CQ1" t="str">
        <f>'2000_totals_newvars'!E1</f>
        <v>prior_2000</v>
      </c>
      <c r="CR1" t="str">
        <f>'2001_totals_newvars'!E1</f>
        <v>prior_2001</v>
      </c>
      <c r="CS1" t="str">
        <f>'2002_totals_newvars'!E1</f>
        <v>prior_2002</v>
      </c>
      <c r="CT1" t="str">
        <f>'2003_totals_newvars'!E1</f>
        <v>prior_2003</v>
      </c>
      <c r="CU1" t="str">
        <f>'2004_totals_newvars'!E1</f>
        <v>prior_2004</v>
      </c>
      <c r="CV1" t="str">
        <f>'2005_totals_newvars'!E1</f>
        <v>prior_2005</v>
      </c>
      <c r="CW1" t="str">
        <f>'2006_totals_newvars'!E1</f>
        <v>prior_2006</v>
      </c>
      <c r="CX1" t="str">
        <f>'2007_totals_newvars'!E1</f>
        <v>prior_2007</v>
      </c>
      <c r="CY1" t="str">
        <f>'2008_totals_newvars'!E1</f>
        <v>prior_2008</v>
      </c>
      <c r="CZ1" t="str">
        <f>'2009_totals_newvars'!E1</f>
        <v>prior_2009</v>
      </c>
      <c r="DA1" t="str">
        <f>'2010_totals_newvars'!E1</f>
        <v>prior_2010</v>
      </c>
      <c r="DB1" t="str">
        <f>'2011_totals_newvars'!E1</f>
        <v>prior_2011</v>
      </c>
      <c r="DC1" t="str">
        <f>'2012_totals_newvars'!E1</f>
        <v>prior_2012</v>
      </c>
      <c r="DD1" t="str">
        <f>'2013_totals_newvars'!E1</f>
        <v>prior_2013</v>
      </c>
      <c r="DE1" t="str">
        <f>'2014_totals_newvars'!E1</f>
        <v>prior_2014</v>
      </c>
      <c r="DF1" t="str">
        <f>'1997_totals_newvars'!G1</f>
        <v>shortben_1997</v>
      </c>
      <c r="DG1" t="str">
        <f>'1998_totals_newvars'!G1</f>
        <v>shortben_1998</v>
      </c>
      <c r="DH1" t="str">
        <f>'1999_totals_newvars'!G1</f>
        <v>shortben_1999</v>
      </c>
      <c r="DI1" t="str">
        <f>'2000_totals_newvars'!G1</f>
        <v>shortben_2000</v>
      </c>
      <c r="DJ1" t="str">
        <f>'2001_totals_newvars'!G1</f>
        <v>shortben_2001</v>
      </c>
      <c r="DK1" t="str">
        <f>'2002_totals_newvars'!G1</f>
        <v>shortben_2002</v>
      </c>
      <c r="DL1" t="str">
        <f>'2003_totals_newvars'!G1</f>
        <v>shortben_2003</v>
      </c>
      <c r="DM1" t="str">
        <f>'2004_totals_newvars'!G1</f>
        <v>shortben_2004</v>
      </c>
      <c r="DN1" t="str">
        <f>'2005_totals_newvars'!G1</f>
        <v>shortben_2005</v>
      </c>
      <c r="DO1" t="str">
        <f>'2006_totals_newvars'!G1</f>
        <v>shortben_2006</v>
      </c>
      <c r="DP1" t="str">
        <f>'2007_totals_newvars'!G1</f>
        <v>shortben_2007</v>
      </c>
      <c r="DQ1" t="str">
        <f>'2008_totals_newvars'!G1</f>
        <v>shortben_2008</v>
      </c>
      <c r="DR1" t="str">
        <f>'2009_totals_newvars'!G1</f>
        <v>shortben_2009</v>
      </c>
      <c r="DS1" t="str">
        <f>'2010_totals_newvars'!G1</f>
        <v>shortben_2010</v>
      </c>
      <c r="DT1" t="str">
        <f>'2011_totals_newvars'!G1</f>
        <v>shortben_2011</v>
      </c>
      <c r="DU1" t="str">
        <f>'2012_totals_newvars'!G1</f>
        <v>shortben_2012</v>
      </c>
      <c r="DV1" t="str">
        <f>'2013_totals_newvars'!G1</f>
        <v>shortben_2013</v>
      </c>
      <c r="DW1" t="str">
        <f>'2014_totals_newvars'!G1</f>
        <v>shortben_2014</v>
      </c>
      <c r="DX1" t="str">
        <f>'1997_totals_newvars'!K1</f>
        <v>ssbg_1997</v>
      </c>
      <c r="DY1" t="str">
        <f>'1998_totals_newvars'!K1</f>
        <v>ssbg_1998</v>
      </c>
      <c r="DZ1" t="str">
        <f>'1999_totals_newvars'!K1</f>
        <v>ssbg_1999</v>
      </c>
      <c r="EA1" t="str">
        <f>'2000_totals_newvars'!K1</f>
        <v>ssbg_2000</v>
      </c>
      <c r="EB1" t="str">
        <f>'2001_totals_newvars'!K1</f>
        <v>ssbg_2001</v>
      </c>
      <c r="EC1" t="str">
        <f>'2002_totals_newvars'!K1</f>
        <v>ssbg_2002</v>
      </c>
      <c r="ED1" t="str">
        <f>'2003_totals_newvars'!K1</f>
        <v>ssbg_2003</v>
      </c>
      <c r="EE1" t="str">
        <f>'2004_totals_newvars'!K1</f>
        <v>ssbg_2004</v>
      </c>
      <c r="EF1" t="str">
        <f>'2005_totals_newvars'!K1</f>
        <v>ssbg_2005</v>
      </c>
      <c r="EG1" t="str">
        <f>'2006_totals_newvars'!K1</f>
        <v>ssbg_2006</v>
      </c>
      <c r="EH1" t="str">
        <f>'2007_totals_newvars'!K1</f>
        <v>ssbg_2007</v>
      </c>
      <c r="EI1" t="str">
        <f>'2008_totals_newvars'!K1</f>
        <v>ssbg_2008</v>
      </c>
      <c r="EJ1" t="str">
        <f>'2009_totals_newvars'!K1</f>
        <v>ssbg_2009</v>
      </c>
      <c r="EK1" t="str">
        <f>'2010_totals_newvars'!K1</f>
        <v>ssbg_2010</v>
      </c>
      <c r="EL1" t="str">
        <f>'2011_totals_newvars'!K1</f>
        <v>ssbg_2011</v>
      </c>
      <c r="EM1" t="str">
        <f>'2012_totals_newvars'!K1</f>
        <v>ssbg_2012</v>
      </c>
      <c r="EN1" t="str">
        <f>'2013_totals_newvars'!K1</f>
        <v>ssbg_2013</v>
      </c>
      <c r="EO1" t="str">
        <f>'2014_totals_newvars'!K1</f>
        <v>ssbg_2014</v>
      </c>
      <c r="EP1" t="str">
        <f>'1997_totals_newvars'!F1</f>
        <v>tax_1997</v>
      </c>
      <c r="EQ1" t="str">
        <f>'1998_totals_newvars'!F1</f>
        <v>tax_1998</v>
      </c>
      <c r="ER1" t="str">
        <f>'1999_totals_newvars'!F1</f>
        <v>tax_1999</v>
      </c>
      <c r="ES1" t="str">
        <f>'2000_totals_newvars'!F1</f>
        <v>tax_2000</v>
      </c>
      <c r="ET1" t="str">
        <f>'2001_totals_newvars'!F1</f>
        <v>tax_2001</v>
      </c>
      <c r="EU1" t="str">
        <f>'2002_totals_newvars'!F1</f>
        <v>tax_2002</v>
      </c>
      <c r="EV1" t="str">
        <f>'2003_totals_newvars'!F1</f>
        <v>tax_2003</v>
      </c>
      <c r="EW1" t="str">
        <f>'2004_totals_newvars'!F1</f>
        <v>tax_2004</v>
      </c>
      <c r="EX1" t="str">
        <f>'2005_totals_newvars'!F1</f>
        <v>tax_2005</v>
      </c>
      <c r="EY1" t="str">
        <f>'2006_totals_newvars'!F1</f>
        <v>tax_2006</v>
      </c>
      <c r="EZ1" t="str">
        <f>'2007_totals_newvars'!F1</f>
        <v>tax_2007</v>
      </c>
      <c r="FA1" t="str">
        <f>'2008_totals_newvars'!F1</f>
        <v>tax_2008</v>
      </c>
      <c r="FB1" t="str">
        <f>'2009_totals_newvars'!F1</f>
        <v>tax_2009</v>
      </c>
      <c r="FC1" t="str">
        <f>'2010_totals_newvars'!F1</f>
        <v>tax_2010</v>
      </c>
      <c r="FD1" t="str">
        <f>'2011_totals_newvars'!F1</f>
        <v>tax_2011</v>
      </c>
      <c r="FE1" t="str">
        <f>'2012_totals_newvars'!F1</f>
        <v>tax_2012</v>
      </c>
      <c r="FF1" t="str">
        <f>'2013_totals_newvars'!F1</f>
        <v>tax_2013</v>
      </c>
      <c r="FG1" t="str">
        <f>'2014_totals_newvars'!F1</f>
        <v>tax_2014</v>
      </c>
      <c r="FH1" t="str">
        <f>'1997_totals_newvars'!D1</f>
        <v>work_1997</v>
      </c>
      <c r="FI1" t="str">
        <f>'1998_totals_newvars'!D1</f>
        <v>work_1998</v>
      </c>
      <c r="FJ1" t="str">
        <f>'1999_totals_newvars'!D1</f>
        <v>work_1999</v>
      </c>
      <c r="FK1" t="str">
        <f>'2000_totals_newvars'!D1</f>
        <v>work_2000</v>
      </c>
      <c r="FL1" t="str">
        <f>'2001_totals_newvars'!D1</f>
        <v>work_2001</v>
      </c>
      <c r="FM1" t="str">
        <f>'2002_totals_newvars'!D1</f>
        <v>work_2002</v>
      </c>
      <c r="FN1" t="str">
        <f>'2003_totals_newvars'!D1</f>
        <v>work_2003</v>
      </c>
      <c r="FO1" t="str">
        <f>'2004_totals_newvars'!D1</f>
        <v>work_2004</v>
      </c>
      <c r="FP1" t="str">
        <f>'2005_totals_newvars'!D1</f>
        <v>work_2005</v>
      </c>
      <c r="FQ1" t="str">
        <f>'2006_totals_newvars'!D1</f>
        <v>work_2006</v>
      </c>
      <c r="FR1" t="str">
        <f>'2007_totals_newvars'!D1</f>
        <v>work_2007</v>
      </c>
      <c r="FS1" t="str">
        <f>'2008_totals_newvars'!D1</f>
        <v>work_2008</v>
      </c>
      <c r="FT1" t="str">
        <f>'2009_totals_newvars'!D1</f>
        <v>work_2009</v>
      </c>
      <c r="FU1" t="str">
        <f>'2010_totals_newvars'!D1</f>
        <v>work_2010</v>
      </c>
      <c r="FV1" t="str">
        <f>'2011_totals_newvars'!D1</f>
        <v>work_2011</v>
      </c>
      <c r="FW1" t="str">
        <f>'2012_totals_newvars'!D1</f>
        <v>work_2012</v>
      </c>
      <c r="FX1" t="str">
        <f>'2013_totals_newvars'!D1</f>
        <v>work_2013</v>
      </c>
      <c r="FY1" t="str">
        <f>'2014_totals_newvars'!D1</f>
        <v>work_2014</v>
      </c>
    </row>
    <row r="2" spans="1:181" x14ac:dyDescent="0.2">
      <c r="A2" t="str">
        <f>'1997_totals_newvars'!A2</f>
        <v>ALABAMA</v>
      </c>
      <c r="B2">
        <f>'1997_totals_newvars'!J2/'1997_totals_newvars'!$L2</f>
        <v>0.15325273065688058</v>
      </c>
      <c r="C2">
        <f>'1998_totals_newvars'!J2/'1998_totals_newvars'!$L2</f>
        <v>9.8907658028933435E-2</v>
      </c>
      <c r="D2">
        <f>'1999_totals_newvars'!J2/'1999_totals_newvars'!$L2</f>
        <v>7.3733099065933408E-2</v>
      </c>
      <c r="E2">
        <f>'2000_totals_newvars'!J2/'2000_totals_newvars'!$L2</f>
        <v>0.10601980525164392</v>
      </c>
      <c r="F2">
        <f>'2001_totals_newvars'!J2/'2001_totals_newvars'!$L2</f>
        <v>0.10190650991137869</v>
      </c>
      <c r="G2">
        <f>'2002_totals_newvars'!J2/'2002_totals_newvars'!$L2</f>
        <v>7.3921562687090339E-2</v>
      </c>
      <c r="H2">
        <f>'2003_totals_newvars'!J2/'2003_totals_newvars'!$L2</f>
        <v>7.1633932795886035E-2</v>
      </c>
      <c r="I2">
        <f>'2004_totals_newvars'!J2/'2004_totals_newvars'!$L2</f>
        <v>8.2200186751642507E-2</v>
      </c>
      <c r="J2">
        <f>'2005_totals_newvars'!J2/'2005_totals_newvars'!$L2</f>
        <v>8.9790543967287167E-2</v>
      </c>
      <c r="K2">
        <f>'2006_totals_newvars'!J2/'2006_totals_newvars'!$L2</f>
        <v>0.11251571889524845</v>
      </c>
      <c r="L2">
        <f>'2007_totals_newvars'!J2/'2007_totals_newvars'!$L2</f>
        <v>8.8807491119988799E-2</v>
      </c>
      <c r="M2">
        <f>'2008_totals_newvars'!J2/'2008_totals_newvars'!$L2</f>
        <v>9.162137698243869E-2</v>
      </c>
      <c r="N2">
        <f>'2009_totals_newvars'!J2/'2009_totals_newvars'!$L2</f>
        <v>0.10656378109081142</v>
      </c>
      <c r="O2">
        <f>'2010_totals_newvars'!J2/'2010_totals_newvars'!$L2</f>
        <v>8.1058442835212213E-2</v>
      </c>
      <c r="P2">
        <f>'2011_totals_newvars'!J2/'2011_totals_newvars'!$L2</f>
        <v>0.11713973099358428</v>
      </c>
      <c r="Q2">
        <f>'2012_totals_newvars'!J2/'2012_totals_newvars'!$L2</f>
        <v>0.1151818605319415</v>
      </c>
      <c r="R2">
        <f>'2013_totals_newvars'!J2/'2013_totals_newvars'!$L2</f>
        <v>0.14291556171366129</v>
      </c>
      <c r="S2">
        <f>'2014_totals_newvars'!J2/'2014_totals_newvars'!$L2</f>
        <v>4.3966858639411022E-2</v>
      </c>
      <c r="T2">
        <f>'1997_totals_newvars'!B2/'1997_totals_newvars'!$L2</f>
        <v>0.54650796728780571</v>
      </c>
      <c r="U2">
        <f>'1998_totals_newvars'!B2/'1998_totals_newvars'!$L2</f>
        <v>0.37339098333572013</v>
      </c>
      <c r="V2">
        <f>'1999_totals_newvars'!B2/'1999_totals_newvars'!$L2</f>
        <v>0.24150899005553866</v>
      </c>
      <c r="W2">
        <f>'2000_totals_newvars'!B2/'2000_totals_newvars'!$L2</f>
        <v>0.28249228855666486</v>
      </c>
      <c r="X2">
        <f>'2001_totals_newvars'!B2/'2001_totals_newvars'!$L2</f>
        <v>0.21947730879714961</v>
      </c>
      <c r="Y2">
        <f>'2002_totals_newvars'!B2/'2002_totals_newvars'!$L2</f>
        <v>0.19136929034725794</v>
      </c>
      <c r="Z2">
        <f>'2003_totals_newvars'!B2/'2003_totals_newvars'!$L2</f>
        <v>0.22875354306014953</v>
      </c>
      <c r="AA2">
        <f>'2004_totals_newvars'!B2/'2004_totals_newvars'!$L2</f>
        <v>0.30987310383125488</v>
      </c>
      <c r="AB2">
        <f>'2005_totals_newvars'!B2/'2005_totals_newvars'!$L2</f>
        <v>0.34367765138294698</v>
      </c>
      <c r="AC2">
        <f>'2006_totals_newvars'!B2/'2006_totals_newvars'!$L2</f>
        <v>0.27353819673153296</v>
      </c>
      <c r="AD2">
        <f>'2007_totals_newvars'!B2/'2007_totals_newvars'!$L2</f>
        <v>0.25146445509589971</v>
      </c>
      <c r="AE2">
        <f>'2008_totals_newvars'!B2/'2008_totals_newvars'!$L2</f>
        <v>0.23627710525721698</v>
      </c>
      <c r="AF2">
        <f>'2009_totals_newvars'!B2/'2009_totals_newvars'!$L2</f>
        <v>0.26474637461589229</v>
      </c>
      <c r="AG2">
        <f>'2010_totals_newvars'!B2/'2010_totals_newvars'!$L2</f>
        <v>0.24360757090356494</v>
      </c>
      <c r="AH2">
        <f>'2011_totals_newvars'!B2/'2011_totals_newvars'!$L2</f>
        <v>0.27436261755782676</v>
      </c>
      <c r="AI2">
        <f>'2012_totals_newvars'!B2/'2012_totals_newvars'!$L2</f>
        <v>0.29043251230164796</v>
      </c>
      <c r="AJ2">
        <f>'2013_totals_newvars'!B2/'2013_totals_newvars'!$L2</f>
        <v>0.26853988508075216</v>
      </c>
      <c r="AK2">
        <f>'2014_totals_newvars'!B2/'2014_totals_newvars'!$L2</f>
        <v>0.21039360173595989</v>
      </c>
      <c r="AL2">
        <f>'1997_totals_newvars'!C2/'1997_totals_newvars'!$L2</f>
        <v>6.7491505872544141E-2</v>
      </c>
      <c r="AM2">
        <f>'1998_totals_newvars'!C2/'1998_totals_newvars'!$L2</f>
        <v>0.20246241984650379</v>
      </c>
      <c r="AN2">
        <f>'1999_totals_newvars'!C2/'1999_totals_newvars'!$L2</f>
        <v>0.35928052224061408</v>
      </c>
      <c r="AO2">
        <f>'2000_totals_newvars'!C2/'2000_totals_newvars'!$L2</f>
        <v>0.22415295060308232</v>
      </c>
      <c r="AP2">
        <f>'2001_totals_newvars'!C2/'2001_totals_newvars'!$L2</f>
        <v>0.22529184753224896</v>
      </c>
      <c r="AQ2">
        <f>'2002_totals_newvars'!C2/'2002_totals_newvars'!$L2</f>
        <v>0.30023483989161048</v>
      </c>
      <c r="AR2">
        <f>'2003_totals_newvars'!C2/'2003_totals_newvars'!$L2</f>
        <v>0.30651167460568701</v>
      </c>
      <c r="AS2">
        <f>'2004_totals_newvars'!C2/'2004_totals_newvars'!$L2</f>
        <v>0.10758547911058998</v>
      </c>
      <c r="AT2">
        <f>'2005_totals_newvars'!C2/'2005_totals_newvars'!$L2</f>
        <v>7.5171429878250262E-2</v>
      </c>
      <c r="AU2">
        <f>'2006_totals_newvars'!C2/'2006_totals_newvars'!$L2</f>
        <v>0.1174813337846999</v>
      </c>
      <c r="AV2">
        <f>'2007_totals_newvars'!C2/'2007_totals_newvars'!$L2</f>
        <v>0.12274052082868084</v>
      </c>
      <c r="AW2">
        <f>'2008_totals_newvars'!C2/'2008_totals_newvars'!$L2</f>
        <v>0.14325231922047055</v>
      </c>
      <c r="AX2">
        <f>'2009_totals_newvars'!C2/'2009_totals_newvars'!$L2</f>
        <v>4.7070528538268229E-2</v>
      </c>
      <c r="AY2">
        <f>'2010_totals_newvars'!C2/'2010_totals_newvars'!$L2</f>
        <v>2.6608678069128068E-2</v>
      </c>
      <c r="AZ2">
        <f>'2011_totals_newvars'!C2/'2011_totals_newvars'!$L2</f>
        <v>4.3988463238390743E-2</v>
      </c>
      <c r="BA2">
        <f>'2012_totals_newvars'!C2/'2012_totals_newvars'!$L2</f>
        <v>3.2284035595090597E-2</v>
      </c>
      <c r="BB2">
        <f>'2013_totals_newvars'!C2/'2013_totals_newvars'!$L2</f>
        <v>3.2285351050688561E-2</v>
      </c>
      <c r="BC2">
        <f>'2014_totals_newvars'!C2/'2014_totals_newvars'!$L2</f>
        <v>2.9213446759026571E-2</v>
      </c>
      <c r="BD2">
        <f>'1997_totals_newvars'!I2/'1997_totals_newvars'!$L2</f>
        <v>0.16613097442844163</v>
      </c>
      <c r="BE2">
        <f>'1998_totals_newvars'!I2/'1998_totals_newvars'!$L2</f>
        <v>0.13604587482719072</v>
      </c>
      <c r="BF2">
        <f>'1999_totals_newvars'!I2/'1999_totals_newvars'!$L2</f>
        <v>0.10331919212501904</v>
      </c>
      <c r="BG2">
        <f>'2000_totals_newvars'!I2/'2000_totals_newvars'!$L2</f>
        <v>0.14549585551405389</v>
      </c>
      <c r="BH2">
        <f>'2001_totals_newvars'!I2/'2001_totals_newvars'!$L2</f>
        <v>8.3974605456529572E-2</v>
      </c>
      <c r="BI2">
        <f>'2002_totals_newvars'!I2/'2002_totals_newvars'!$L2</f>
        <v>0.29481350827576297</v>
      </c>
      <c r="BJ2">
        <f>'2003_totals_newvars'!I2/'2003_totals_newvars'!$L2</f>
        <v>0.18598412770326478</v>
      </c>
      <c r="BK2">
        <f>'2004_totals_newvars'!I2/'2004_totals_newvars'!$L2</f>
        <v>0.24550932654260568</v>
      </c>
      <c r="BL2">
        <f>'2005_totals_newvars'!I2/'2005_totals_newvars'!$L2</f>
        <v>0.26098095185541959</v>
      </c>
      <c r="BM2">
        <f>'2006_totals_newvars'!I2/'2006_totals_newvars'!$L2</f>
        <v>0.24146288551350506</v>
      </c>
      <c r="BN2">
        <f>'2007_totals_newvars'!I2/'2007_totals_newvars'!$L2</f>
        <v>0.3292333643462857</v>
      </c>
      <c r="BO2">
        <f>'2008_totals_newvars'!I2/'2008_totals_newvars'!$L2</f>
        <v>0.28079393942805669</v>
      </c>
      <c r="BP2">
        <f>'2009_totals_newvars'!I2/'2009_totals_newvars'!$L2</f>
        <v>0.31968808715406577</v>
      </c>
      <c r="BQ2">
        <f>'2010_totals_newvars'!I2/'2010_totals_newvars'!$L2</f>
        <v>0.27839402564778487</v>
      </c>
      <c r="BR2">
        <f>'2011_totals_newvars'!I2/'2011_totals_newvars'!$L2</f>
        <v>0.20119513449177073</v>
      </c>
      <c r="BS2">
        <f>'2012_totals_newvars'!I2/'2012_totals_newvars'!$L2</f>
        <v>0.22100175368216171</v>
      </c>
      <c r="BT2">
        <f>'2013_totals_newvars'!I2/'2013_totals_newvars'!$L2</f>
        <v>0.23467432824634984</v>
      </c>
      <c r="BU2">
        <f>'2014_totals_newvars'!I2/'2014_totals_newvars'!$L2</f>
        <v>0.37156245455531678</v>
      </c>
      <c r="BV2">
        <f>'1997_totals_newvars'!H2/'1997_totals_newvars'!$L2</f>
        <v>0</v>
      </c>
      <c r="BW2">
        <f>'1998_totals_newvars'!H2/'1998_totals_newvars'!$L2</f>
        <v>0</v>
      </c>
      <c r="BX2">
        <f>'1999_totals_newvars'!H2/'1999_totals_newvars'!$L2</f>
        <v>0</v>
      </c>
      <c r="BY2">
        <f>'2000_totals_newvars'!H2/'2000_totals_newvars'!$L2</f>
        <v>6.6064553805133316E-3</v>
      </c>
      <c r="BZ2">
        <f>'2001_totals_newvars'!H2/'2001_totals_newvars'!$L2</f>
        <v>1.4001991384471951E-2</v>
      </c>
      <c r="CA2">
        <f>'2002_totals_newvars'!H2/'2002_totals_newvars'!$L2</f>
        <v>3.580244850204882E-2</v>
      </c>
      <c r="CB2">
        <f>'2003_totals_newvars'!H2/'2003_totals_newvars'!$L2</f>
        <v>3.2636861067762639E-2</v>
      </c>
      <c r="CC2">
        <f>'2004_totals_newvars'!H2/'2004_totals_newvars'!$L2</f>
        <v>3.3910433545283822E-2</v>
      </c>
      <c r="CD2">
        <f>'2005_totals_newvars'!H2/'2005_totals_newvars'!$L2</f>
        <v>1.3768642941016589E-2</v>
      </c>
      <c r="CE2">
        <f>'2006_totals_newvars'!H2/'2006_totals_newvars'!$L2</f>
        <v>1.9035203822868232E-2</v>
      </c>
      <c r="CF2">
        <f>'2007_totals_newvars'!H2/'2007_totals_newvars'!$L2</f>
        <v>8.4274096620734346E-3</v>
      </c>
      <c r="CG2">
        <f>'2008_totals_newvars'!H2/'2008_totals_newvars'!$L2</f>
        <v>3.0267789434147405E-2</v>
      </c>
      <c r="CH2">
        <f>'2009_totals_newvars'!H2/'2009_totals_newvars'!$L2</f>
        <v>2.2325682043773328E-2</v>
      </c>
      <c r="CI2">
        <f>'2010_totals_newvars'!H2/'2010_totals_newvars'!$L2</f>
        <v>1.3667546403262572E-2</v>
      </c>
      <c r="CJ2">
        <f>'2011_totals_newvars'!H2/'2011_totals_newvars'!$L2</f>
        <v>1.4769479531728255E-2</v>
      </c>
      <c r="CK2">
        <f>'2012_totals_newvars'!H2/'2012_totals_newvars'!$L2</f>
        <v>1.6940415317096166E-2</v>
      </c>
      <c r="CL2">
        <f>'2013_totals_newvars'!H2/'2013_totals_newvars'!$L2</f>
        <v>1.0141461995464549E-2</v>
      </c>
      <c r="CM2">
        <f>'2014_totals_newvars'!H2/'2014_totals_newvars'!$L2</f>
        <v>9.775105025005934E-3</v>
      </c>
      <c r="CN2">
        <f>'1997_totals_newvars'!E2/'1997_totals_newvars'!$L2</f>
        <v>0</v>
      </c>
      <c r="CO2">
        <f>'1998_totals_newvars'!E2/'1998_totals_newvars'!$L2</f>
        <v>0</v>
      </c>
      <c r="CP2">
        <f>'1999_totals_newvars'!E2/'1999_totals_newvars'!$L2</f>
        <v>0</v>
      </c>
      <c r="CQ2">
        <f>'2000_totals_newvars'!E2/'2000_totals_newvars'!$L2</f>
        <v>0</v>
      </c>
      <c r="CR2">
        <f>'2001_totals_newvars'!E2/'2001_totals_newvars'!$L2</f>
        <v>0.11625328719205469</v>
      </c>
      <c r="CS2">
        <f>'2002_totals_newvars'!E2/'2002_totals_newvars'!$L2</f>
        <v>-9.8210067578576477E-2</v>
      </c>
      <c r="CT2">
        <f>'2003_totals_newvars'!E2/'2003_totals_newvars'!$L2</f>
        <v>0</v>
      </c>
      <c r="CU2">
        <f>'2004_totals_newvars'!E2/'2004_totals_newvars'!$L2</f>
        <v>0</v>
      </c>
      <c r="CV2">
        <f>'2005_totals_newvars'!E2/'2005_totals_newvars'!$L2</f>
        <v>0</v>
      </c>
      <c r="CW2">
        <f>'2006_totals_newvars'!E2/'2006_totals_newvars'!$L2</f>
        <v>0</v>
      </c>
      <c r="CX2">
        <f>'2007_totals_newvars'!E2/'2007_totals_newvars'!$L2</f>
        <v>0</v>
      </c>
      <c r="CY2">
        <f>'2008_totals_newvars'!E2/'2008_totals_newvars'!$L2</f>
        <v>0</v>
      </c>
      <c r="CZ2">
        <f>'2009_totals_newvars'!E2/'2009_totals_newvars'!$L2</f>
        <v>0</v>
      </c>
      <c r="DA2">
        <f>'2010_totals_newvars'!E2/'2010_totals_newvars'!$L2</f>
        <v>0</v>
      </c>
      <c r="DB2">
        <f>'2011_totals_newvars'!E2/'2011_totals_newvars'!$L2</f>
        <v>2.8303067718238897E-2</v>
      </c>
      <c r="DC2">
        <f>'2012_totals_newvars'!E2/'2012_totals_newvars'!$L2</f>
        <v>0</v>
      </c>
      <c r="DD2">
        <f>'2013_totals_newvars'!E2/'2013_totals_newvars'!$L2</f>
        <v>0</v>
      </c>
      <c r="DE2">
        <f>'2014_totals_newvars'!E2/'2014_totals_newvars'!$L2</f>
        <v>0</v>
      </c>
      <c r="DF2">
        <f>'1997_totals_newvars'!G2/'1997_totals_newvars'!$L2</f>
        <v>0</v>
      </c>
      <c r="DG2">
        <f>'1998_totals_newvars'!G2/'1998_totals_newvars'!$L2</f>
        <v>0</v>
      </c>
      <c r="DH2">
        <f>'1999_totals_newvars'!G2/'1999_totals_newvars'!$L2</f>
        <v>0</v>
      </c>
      <c r="DI2">
        <f>'2000_totals_newvars'!G2/'2000_totals_newvars'!$L2</f>
        <v>0</v>
      </c>
      <c r="DJ2">
        <f>'2001_totals_newvars'!G2/'2001_totals_newvars'!$L2</f>
        <v>0</v>
      </c>
      <c r="DK2">
        <f>'2002_totals_newvars'!G2/'2002_totals_newvars'!$L2</f>
        <v>0</v>
      </c>
      <c r="DL2">
        <f>'2003_totals_newvars'!G2/'2003_totals_newvars'!$L2</f>
        <v>0</v>
      </c>
      <c r="DM2">
        <f>'2004_totals_newvars'!G2/'2004_totals_newvars'!$L2</f>
        <v>0</v>
      </c>
      <c r="DN2">
        <f>'2005_totals_newvars'!G2/'2005_totals_newvars'!$L2</f>
        <v>0</v>
      </c>
      <c r="DO2">
        <f>'2006_totals_newvars'!G2/'2006_totals_newvars'!$L2</f>
        <v>6.6830865834159364E-4</v>
      </c>
      <c r="DP2">
        <f>'2007_totals_newvars'!G2/'2007_totals_newvars'!$L2</f>
        <v>3.6182904648786714E-4</v>
      </c>
      <c r="DQ2">
        <f>'2008_totals_newvars'!G2/'2008_totals_newvars'!$L2</f>
        <v>0</v>
      </c>
      <c r="DR2">
        <f>'2009_totals_newvars'!G2/'2009_totals_newvars'!$L2</f>
        <v>0</v>
      </c>
      <c r="DS2">
        <f>'2010_totals_newvars'!G2/'2010_totals_newvars'!$L2</f>
        <v>0.15458685481244863</v>
      </c>
      <c r="DT2">
        <f>'2011_totals_newvars'!G2/'2011_totals_newvars'!$L2</f>
        <v>0.1138618541928397</v>
      </c>
      <c r="DU2">
        <f>'2012_totals_newvars'!G2/'2012_totals_newvars'!$L2</f>
        <v>0.13594325642462599</v>
      </c>
      <c r="DV2">
        <f>'2013_totals_newvars'!G2/'2013_totals_newvars'!$L2</f>
        <v>0.1373192599696112</v>
      </c>
      <c r="DW2">
        <f>'2014_totals_newvars'!G2/'2014_totals_newvars'!$L2</f>
        <v>0.14957576984484727</v>
      </c>
      <c r="DX2">
        <f>'1997_totals_newvars'!K2/'1997_totals_newvars'!$L2</f>
        <v>0</v>
      </c>
      <c r="DY2">
        <f>'1998_totals_newvars'!K2/'1998_totals_newvars'!$L2</f>
        <v>8.0381304190547384E-2</v>
      </c>
      <c r="DZ2">
        <f>'1999_totals_newvars'!K2/'1999_totals_newvars'!$L2</f>
        <v>0.1256287161823135</v>
      </c>
      <c r="EA2">
        <f>'2000_totals_newvars'!K2/'2000_totals_newvars'!$L2</f>
        <v>9.4458010908516951E-2</v>
      </c>
      <c r="EB2">
        <f>'2001_totals_newvars'!K2/'2001_totals_newvars'!$L2</f>
        <v>9.2357748143050825E-2</v>
      </c>
      <c r="EC2">
        <f>'2002_totals_newvars'!K2/'2002_totals_newvars'!$L2</f>
        <v>7.2294956613343703E-2</v>
      </c>
      <c r="ED2">
        <f>'2003_totals_newvars'!K2/'2003_totals_newvars'!$L2</f>
        <v>5.2009830941101017E-2</v>
      </c>
      <c r="EE2">
        <f>'2004_totals_newvars'!K2/'2004_totals_newvars'!$L2</f>
        <v>7.3530516285584935E-2</v>
      </c>
      <c r="EF2">
        <f>'2005_totals_newvars'!K2/'2005_totals_newvars'!$L2</f>
        <v>7.5394923946276921E-2</v>
      </c>
      <c r="EG2">
        <f>'2006_totals_newvars'!K2/'2006_totals_newvars'!$L2</f>
        <v>8.2593039809324892E-2</v>
      </c>
      <c r="EH2">
        <f>'2007_totals_newvars'!K2/'2007_totals_newvars'!$L2</f>
        <v>5.7239414434949426E-2</v>
      </c>
      <c r="EI2">
        <f>'2008_totals_newvars'!K2/'2008_totals_newvars'!$L2</f>
        <v>6.0592986651529707E-2</v>
      </c>
      <c r="EJ2">
        <f>'2009_totals_newvars'!K2/'2009_totals_newvars'!$L2</f>
        <v>6.5378147991757063E-2</v>
      </c>
      <c r="EK2">
        <f>'2010_totals_newvars'!K2/'2010_totals_newvars'!$L2</f>
        <v>5.1808371660283146E-2</v>
      </c>
      <c r="EL2">
        <f>'2011_totals_newvars'!K2/'2011_totals_newvars'!$L2</f>
        <v>4.5568749486917574E-2</v>
      </c>
      <c r="EM2">
        <f>'2012_totals_newvars'!K2/'2012_totals_newvars'!$L2</f>
        <v>1.4628988345711106E-2</v>
      </c>
      <c r="EN2">
        <f>'2013_totals_newvars'!K2/'2013_totals_newvars'!$L2</f>
        <v>2.9259168846260179E-2</v>
      </c>
      <c r="EO2">
        <f>'2014_totals_newvars'!K2/'2014_totals_newvars'!$L2</f>
        <v>4.9410774271712747E-2</v>
      </c>
      <c r="EP2">
        <f>'1997_totals_newvars'!F2/'1997_totals_newvars'!$L2</f>
        <v>0</v>
      </c>
      <c r="EQ2">
        <f>'1998_totals_newvars'!F2/'1998_totals_newvars'!$L2</f>
        <v>0</v>
      </c>
      <c r="ER2">
        <f>'1999_totals_newvars'!F2/'1999_totals_newvars'!$L2</f>
        <v>0</v>
      </c>
      <c r="ES2">
        <f>'2000_totals_newvars'!F2/'2000_totals_newvars'!$L2</f>
        <v>0</v>
      </c>
      <c r="ET2">
        <f>'2001_totals_newvars'!F2/'2001_totals_newvars'!$L2</f>
        <v>0</v>
      </c>
      <c r="EU2">
        <f>'2002_totals_newvars'!F2/'2002_totals_newvars'!$L2</f>
        <v>0</v>
      </c>
      <c r="EV2">
        <f>'2003_totals_newvars'!F2/'2003_totals_newvars'!$L2</f>
        <v>0</v>
      </c>
      <c r="EW2">
        <f>'2004_totals_newvars'!F2/'2004_totals_newvars'!$L2</f>
        <v>0</v>
      </c>
      <c r="EX2">
        <f>'2005_totals_newvars'!F2/'2005_totals_newvars'!$L2</f>
        <v>0</v>
      </c>
      <c r="EY2">
        <f>'2006_totals_newvars'!F2/'2006_totals_newvars'!$L2</f>
        <v>0</v>
      </c>
      <c r="EZ2">
        <f>'2007_totals_newvars'!F2/'2007_totals_newvars'!$L2</f>
        <v>0</v>
      </c>
      <c r="FA2">
        <f>'2008_totals_newvars'!F2/'2008_totals_newvars'!$L2</f>
        <v>0</v>
      </c>
      <c r="FB2">
        <f>'2009_totals_newvars'!F2/'2009_totals_newvars'!$L2</f>
        <v>0</v>
      </c>
      <c r="FC2">
        <f>'2010_totals_newvars'!F2/'2010_totals_newvars'!$L2</f>
        <v>0</v>
      </c>
      <c r="FD2">
        <f>'2011_totals_newvars'!F2/'2011_totals_newvars'!$L2</f>
        <v>0</v>
      </c>
      <c r="FE2">
        <f>'2012_totals_newvars'!F2/'2012_totals_newvars'!$L2</f>
        <v>0</v>
      </c>
      <c r="FF2">
        <f>'2013_totals_newvars'!F2/'2013_totals_newvars'!$L2</f>
        <v>0</v>
      </c>
      <c r="FG2">
        <f>'2014_totals_newvars'!F2/'2014_totals_newvars'!$L2</f>
        <v>0</v>
      </c>
      <c r="FH2">
        <f>'1997_totals_newvars'!D2/'1997_totals_newvars'!$L2</f>
        <v>6.6616821754327898E-2</v>
      </c>
      <c r="FI2">
        <f>'1998_totals_newvars'!D2/'1998_totals_newvars'!$L2</f>
        <v>0.10881175977110454</v>
      </c>
      <c r="FJ2">
        <f>'1999_totals_newvars'!D2/'1999_totals_newvars'!$L2</f>
        <v>9.6529480330581327E-2</v>
      </c>
      <c r="FK2">
        <f>'2000_totals_newvars'!D2/'2000_totals_newvars'!$L2</f>
        <v>0.14077463378552474</v>
      </c>
      <c r="FL2">
        <f>'2001_totals_newvars'!D2/'2001_totals_newvars'!$L2</f>
        <v>0.14673670158311572</v>
      </c>
      <c r="FM2">
        <f>'2002_totals_newvars'!D2/'2002_totals_newvars'!$L2</f>
        <v>0.12977346126146219</v>
      </c>
      <c r="FN2">
        <f>'2003_totals_newvars'!D2/'2003_totals_newvars'!$L2</f>
        <v>0.12247002982614898</v>
      </c>
      <c r="FO2">
        <f>'2004_totals_newvars'!D2/'2004_totals_newvars'!$L2</f>
        <v>0.14739095393303817</v>
      </c>
      <c r="FP2">
        <f>'2005_totals_newvars'!D2/'2005_totals_newvars'!$L2</f>
        <v>0.14121585602880252</v>
      </c>
      <c r="FQ2">
        <f>'2006_totals_newvars'!D2/'2006_totals_newvars'!$L2</f>
        <v>0.15270531278447891</v>
      </c>
      <c r="FR2">
        <f>'2007_totals_newvars'!D2/'2007_totals_newvars'!$L2</f>
        <v>0.14172551546563428</v>
      </c>
      <c r="FS2">
        <f>'2008_totals_newvars'!D2/'2008_totals_newvars'!$L2</f>
        <v>0.15719448302613998</v>
      </c>
      <c r="FT2">
        <f>'2009_totals_newvars'!D2/'2009_totals_newvars'!$L2</f>
        <v>0.1742273985654319</v>
      </c>
      <c r="FU2">
        <f>'2010_totals_newvars'!D2/'2010_totals_newvars'!$L2</f>
        <v>0.15026850966831554</v>
      </c>
      <c r="FV2">
        <f>'2011_totals_newvars'!D2/'2011_totals_newvars'!$L2</f>
        <v>0.16081090278870305</v>
      </c>
      <c r="FW2">
        <f>'2012_totals_newvars'!D2/'2012_totals_newvars'!$L2</f>
        <v>0.17358717780172497</v>
      </c>
      <c r="FX2">
        <f>'2013_totals_newvars'!D2/'2013_totals_newvars'!$L2</f>
        <v>0.14486498309721224</v>
      </c>
      <c r="FY2">
        <f>'2014_totals_newvars'!D2/'2014_totals_newvars'!$L2</f>
        <v>0.13610198916871977</v>
      </c>
    </row>
    <row r="3" spans="1:181" x14ac:dyDescent="0.2">
      <c r="A3" t="str">
        <f>'1997_totals_newvars'!A3</f>
        <v>ALASKA</v>
      </c>
      <c r="B3">
        <f>'1997_totals_newvars'!J3/'1997_totals_newvars'!$L3</f>
        <v>4.1397625999006982E-2</v>
      </c>
      <c r="C3">
        <f>'1998_totals_newvars'!J3/'1998_totals_newvars'!$L3</f>
        <v>8.498463655255567E-2</v>
      </c>
      <c r="D3">
        <f>'1999_totals_newvars'!J3/'1999_totals_newvars'!$L3</f>
        <v>6.8021294592983214E-2</v>
      </c>
      <c r="E3">
        <f>'2000_totals_newvars'!J3/'2000_totals_newvars'!$L3</f>
        <v>8.605012743224523E-2</v>
      </c>
      <c r="F3">
        <f>'2001_totals_newvars'!J3/'2001_totals_newvars'!$L3</f>
        <v>8.5724081889788126E-2</v>
      </c>
      <c r="G3">
        <f>'2002_totals_newvars'!J3/'2002_totals_newvars'!$L3</f>
        <v>6.8646004681934283E-2</v>
      </c>
      <c r="H3">
        <f>'2003_totals_newvars'!J3/'2003_totals_newvars'!$L3</f>
        <v>6.3834439884926708E-2</v>
      </c>
      <c r="I3">
        <f>'2004_totals_newvars'!J3/'2004_totals_newvars'!$L3</f>
        <v>5.920706857906053E-2</v>
      </c>
      <c r="J3">
        <f>'2005_totals_newvars'!J3/'2005_totals_newvars'!$L3</f>
        <v>6.2703574489346242E-2</v>
      </c>
      <c r="K3">
        <f>'2006_totals_newvars'!J3/'2006_totals_newvars'!$L3</f>
        <v>7.7818543417828512E-2</v>
      </c>
      <c r="L3">
        <f>'2007_totals_newvars'!J3/'2007_totals_newvars'!$L3</f>
        <v>9.8509223819839273E-2</v>
      </c>
      <c r="M3">
        <f>'2008_totals_newvars'!J3/'2008_totals_newvars'!$L3</f>
        <v>6.8495738593531266E-2</v>
      </c>
      <c r="N3">
        <f>'2009_totals_newvars'!J3/'2009_totals_newvars'!$L3</f>
        <v>7.0630199652024273E-2</v>
      </c>
      <c r="O3">
        <f>'2010_totals_newvars'!J3/'2010_totals_newvars'!$L3</f>
        <v>5.064679004640843E-2</v>
      </c>
      <c r="P3">
        <f>'2011_totals_newvars'!J3/'2011_totals_newvars'!$L3</f>
        <v>7.7142135218825778E-2</v>
      </c>
      <c r="Q3">
        <f>'2012_totals_newvars'!J3/'2012_totals_newvars'!$L3</f>
        <v>6.0930493707547995E-2</v>
      </c>
      <c r="R3">
        <f>'2013_totals_newvars'!J3/'2013_totals_newvars'!$L3</f>
        <v>5.2099014762274652E-2</v>
      </c>
      <c r="S3">
        <f>'2014_totals_newvars'!J3/'2014_totals_newvars'!$L3</f>
        <v>5.4740137404393485E-2</v>
      </c>
      <c r="T3">
        <f>'1997_totals_newvars'!B3/'1997_totals_newvars'!$L3</f>
        <v>0.81194134202418944</v>
      </c>
      <c r="U3">
        <f>'1998_totals_newvars'!B3/'1998_totals_newvars'!$L3</f>
        <v>0.72055875499855915</v>
      </c>
      <c r="V3">
        <f>'1999_totals_newvars'!B3/'1999_totals_newvars'!$L3</f>
        <v>0.51534275074927705</v>
      </c>
      <c r="W3">
        <f>'2000_totals_newvars'!B3/'2000_totals_newvars'!$L3</f>
        <v>0.48958812036034477</v>
      </c>
      <c r="X3">
        <f>'2001_totals_newvars'!B3/'2001_totals_newvars'!$L3</f>
        <v>0.49487897023243588</v>
      </c>
      <c r="Y3">
        <f>'2002_totals_newvars'!B3/'2002_totals_newvars'!$L3</f>
        <v>0.49706971959943663</v>
      </c>
      <c r="Z3">
        <f>'2003_totals_newvars'!B3/'2003_totals_newvars'!$L3</f>
        <v>0.46475410490419911</v>
      </c>
      <c r="AA3">
        <f>'2004_totals_newvars'!B3/'2004_totals_newvars'!$L3</f>
        <v>0.45575502547142166</v>
      </c>
      <c r="AB3">
        <f>'2005_totals_newvars'!B3/'2005_totals_newvars'!$L3</f>
        <v>0.44440371954908897</v>
      </c>
      <c r="AC3">
        <f>'2006_totals_newvars'!B3/'2006_totals_newvars'!$L3</f>
        <v>0.4218151359435155</v>
      </c>
      <c r="AD3">
        <f>'2007_totals_newvars'!B3/'2007_totals_newvars'!$L3</f>
        <v>0.4022798912153297</v>
      </c>
      <c r="AE3">
        <f>'2008_totals_newvars'!B3/'2008_totals_newvars'!$L3</f>
        <v>0.42047293881313463</v>
      </c>
      <c r="AF3">
        <f>'2009_totals_newvars'!B3/'2009_totals_newvars'!$L3</f>
        <v>0.37316401593101045</v>
      </c>
      <c r="AG3">
        <f>'2010_totals_newvars'!B3/'2010_totals_newvars'!$L3</f>
        <v>0.52224016117989314</v>
      </c>
      <c r="AH3">
        <f>'2011_totals_newvars'!B3/'2011_totals_newvars'!$L3</f>
        <v>0.50247038478807593</v>
      </c>
      <c r="AI3">
        <f>'2012_totals_newvars'!B3/'2012_totals_newvars'!$L3</f>
        <v>0.48361958042429148</v>
      </c>
      <c r="AJ3">
        <f>'2013_totals_newvars'!B3/'2013_totals_newvars'!$L3</f>
        <v>0.43332617460743322</v>
      </c>
      <c r="AK3">
        <f>'2014_totals_newvars'!B3/'2014_totals_newvars'!$L3</f>
        <v>0.46024360755191251</v>
      </c>
      <c r="AL3">
        <f>'1997_totals_newvars'!C3/'1997_totals_newvars'!$L3</f>
        <v>0</v>
      </c>
      <c r="AM3">
        <f>'1998_totals_newvars'!C3/'1998_totals_newvars'!$L3</f>
        <v>5.2078769466510653E-2</v>
      </c>
      <c r="AN3">
        <f>'1999_totals_newvars'!C3/'1999_totals_newvars'!$L3</f>
        <v>0.28509701229804124</v>
      </c>
      <c r="AO3">
        <f>'2000_totals_newvars'!C3/'2000_totals_newvars'!$L3</f>
        <v>0.20981052536448391</v>
      </c>
      <c r="AP3">
        <f>'2001_totals_newvars'!C3/'2001_totals_newvars'!$L3</f>
        <v>0.21708118830631759</v>
      </c>
      <c r="AQ3">
        <f>'2002_totals_newvars'!C3/'2002_totals_newvars'!$L3</f>
        <v>0.20203117223021708</v>
      </c>
      <c r="AR3">
        <f>'2003_totals_newvars'!C3/'2003_totals_newvars'!$L3</f>
        <v>0.23285348837558212</v>
      </c>
      <c r="AS3">
        <f>'2004_totals_newvars'!C3/'2004_totals_newvars'!$L3</f>
        <v>0.30260266139246633</v>
      </c>
      <c r="AT3">
        <f>'2005_totals_newvars'!C3/'2005_totals_newvars'!$L3</f>
        <v>0.30257692611732284</v>
      </c>
      <c r="AU3">
        <f>'2006_totals_newvars'!C3/'2006_totals_newvars'!$L3</f>
        <v>0.29229226960378585</v>
      </c>
      <c r="AV3">
        <f>'2007_totals_newvars'!C3/'2007_totals_newvars'!$L3</f>
        <v>0.28377764260826621</v>
      </c>
      <c r="AW3">
        <f>'2008_totals_newvars'!C3/'2008_totals_newvars'!$L3</f>
        <v>0.31893540273453658</v>
      </c>
      <c r="AX3">
        <f>'2009_totals_newvars'!C3/'2009_totals_newvars'!$L3</f>
        <v>0.35912667620048849</v>
      </c>
      <c r="AY3">
        <f>'2010_totals_newvars'!C3/'2010_totals_newvars'!$L3</f>
        <v>0.20424522480812299</v>
      </c>
      <c r="AZ3">
        <f>'2011_totals_newvars'!C3/'2011_totals_newvars'!$L3</f>
        <v>0.18791245752537561</v>
      </c>
      <c r="BA3">
        <f>'2012_totals_newvars'!C3/'2012_totals_newvars'!$L3</f>
        <v>0.25532157321323529</v>
      </c>
      <c r="BB3">
        <f>'2013_totals_newvars'!C3/'2013_totals_newvars'!$L3</f>
        <v>0.30729282059370977</v>
      </c>
      <c r="BC3">
        <f>'2014_totals_newvars'!C3/'2014_totals_newvars'!$L3</f>
        <v>0.28705430064526594</v>
      </c>
      <c r="BD3">
        <f>'1997_totals_newvars'!I3/'1997_totals_newvars'!$L3</f>
        <v>8.1802933325958546E-2</v>
      </c>
      <c r="BE3">
        <f>'1998_totals_newvars'!I3/'1998_totals_newvars'!$L3</f>
        <v>4.846207485740159E-3</v>
      </c>
      <c r="BF3">
        <f>'1999_totals_newvars'!I3/'1999_totals_newvars'!$L3</f>
        <v>4.8641104431150078E-3</v>
      </c>
      <c r="BG3">
        <f>'2000_totals_newvars'!I3/'2000_totals_newvars'!$L3</f>
        <v>4.7601884890987656E-2</v>
      </c>
      <c r="BH3">
        <f>'2001_totals_newvars'!I3/'2001_totals_newvars'!$L3</f>
        <v>3.3126357550881586E-2</v>
      </c>
      <c r="BI3">
        <f>'2002_totals_newvars'!I3/'2002_totals_newvars'!$L3</f>
        <v>4.4711382200879814E-2</v>
      </c>
      <c r="BJ3">
        <f>'2003_totals_newvars'!I3/'2003_totals_newvars'!$L3</f>
        <v>4.5678391984929789E-2</v>
      </c>
      <c r="BK3">
        <f>'2004_totals_newvars'!I3/'2004_totals_newvars'!$L3</f>
        <v>2.0393180794868412E-3</v>
      </c>
      <c r="BL3">
        <f>'2005_totals_newvars'!I3/'2005_totals_newvars'!$L3</f>
        <v>4.150664474007173E-3</v>
      </c>
      <c r="BM3">
        <f>'2006_totals_newvars'!I3/'2006_totals_newvars'!$L3</f>
        <v>1.0071595594437089E-2</v>
      </c>
      <c r="BN3">
        <f>'2007_totals_newvars'!I3/'2007_totals_newvars'!$L3</f>
        <v>4.3704940582277854E-3</v>
      </c>
      <c r="BO3">
        <f>'2008_totals_newvars'!I3/'2008_totals_newvars'!$L3</f>
        <v>0</v>
      </c>
      <c r="BP3">
        <f>'2009_totals_newvars'!I3/'2009_totals_newvars'!$L3</f>
        <v>0</v>
      </c>
      <c r="BQ3">
        <f>'2010_totals_newvars'!I3/'2010_totals_newvars'!$L3</f>
        <v>0</v>
      </c>
      <c r="BR3">
        <f>'2011_totals_newvars'!I3/'2011_totals_newvars'!$L3</f>
        <v>0</v>
      </c>
      <c r="BS3">
        <f>'2012_totals_newvars'!I3/'2012_totals_newvars'!$L3</f>
        <v>0</v>
      </c>
      <c r="BT3">
        <f>'2013_totals_newvars'!I3/'2013_totals_newvars'!$L3</f>
        <v>0</v>
      </c>
      <c r="BU3">
        <f>'2014_totals_newvars'!I3/'2014_totals_newvars'!$L3</f>
        <v>0</v>
      </c>
      <c r="BV3">
        <f>'1997_totals_newvars'!H3/'1997_totals_newvars'!$L3</f>
        <v>0</v>
      </c>
      <c r="BW3">
        <f>'1998_totals_newvars'!H3/'1998_totals_newvars'!$L3</f>
        <v>0</v>
      </c>
      <c r="BX3">
        <f>'1999_totals_newvars'!H3/'1999_totals_newvars'!$L3</f>
        <v>0</v>
      </c>
      <c r="BY3">
        <f>'2000_totals_newvars'!H3/'2000_totals_newvars'!$L3</f>
        <v>8.4294386415386183E-3</v>
      </c>
      <c r="BZ3">
        <f>'2001_totals_newvars'!H3/'2001_totals_newvars'!$L3</f>
        <v>6.4017075188028041E-3</v>
      </c>
      <c r="CA3">
        <f>'2002_totals_newvars'!H3/'2002_totals_newvars'!$L3</f>
        <v>6.9727972711542191E-3</v>
      </c>
      <c r="CB3">
        <f>'2003_totals_newvars'!H3/'2003_totals_newvars'!$L3</f>
        <v>3.4586555824617049E-3</v>
      </c>
      <c r="CC3">
        <f>'2004_totals_newvars'!H3/'2004_totals_newvars'!$L3</f>
        <v>3.658667400418722E-6</v>
      </c>
      <c r="CD3">
        <f>'2005_totals_newvars'!H3/'2005_totals_newvars'!$L3</f>
        <v>7.0138256480332759E-3</v>
      </c>
      <c r="CE3">
        <f>'2006_totals_newvars'!H3/'2006_totals_newvars'!$L3</f>
        <v>7.4495915280085832E-3</v>
      </c>
      <c r="CF3">
        <f>'2007_totals_newvars'!H3/'2007_totals_newvars'!$L3</f>
        <v>5.4951724216486678E-3</v>
      </c>
      <c r="CG3">
        <f>'2008_totals_newvars'!H3/'2008_totals_newvars'!$L3</f>
        <v>4.4025203717315779E-3</v>
      </c>
      <c r="CH3">
        <f>'2009_totals_newvars'!H3/'2009_totals_newvars'!$L3</f>
        <v>3.9309625039054474E-3</v>
      </c>
      <c r="CI3">
        <f>'2010_totals_newvars'!H3/'2010_totals_newvars'!$L3</f>
        <v>3.3966491398842442E-3</v>
      </c>
      <c r="CJ3">
        <f>'2011_totals_newvars'!H3/'2011_totals_newvars'!$L3</f>
        <v>4.791427872363592E-3</v>
      </c>
      <c r="CK3">
        <f>'2012_totals_newvars'!H3/'2012_totals_newvars'!$L3</f>
        <v>4.3044840950052449E-3</v>
      </c>
      <c r="CL3">
        <f>'2013_totals_newvars'!H3/'2013_totals_newvars'!$L3</f>
        <v>4.1584161145778124E-3</v>
      </c>
      <c r="CM3">
        <f>'2014_totals_newvars'!H3/'2014_totals_newvars'!$L3</f>
        <v>4.3287789397921331E-3</v>
      </c>
      <c r="CN3">
        <f>'1997_totals_newvars'!E3/'1997_totals_newvars'!$L3</f>
        <v>0</v>
      </c>
      <c r="CO3">
        <f>'1998_totals_newvars'!E3/'1998_totals_newvars'!$L3</f>
        <v>0</v>
      </c>
      <c r="CP3">
        <f>'1999_totals_newvars'!E3/'1999_totals_newvars'!$L3</f>
        <v>0</v>
      </c>
      <c r="CQ3">
        <f>'2000_totals_newvars'!E3/'2000_totals_newvars'!$L3</f>
        <v>0</v>
      </c>
      <c r="CR3">
        <f>'2001_totals_newvars'!E3/'2001_totals_newvars'!$L3</f>
        <v>0</v>
      </c>
      <c r="CS3">
        <f>'2002_totals_newvars'!E3/'2002_totals_newvars'!$L3</f>
        <v>0</v>
      </c>
      <c r="CT3">
        <f>'2003_totals_newvars'!E3/'2003_totals_newvars'!$L3</f>
        <v>0</v>
      </c>
      <c r="CU3">
        <f>'2004_totals_newvars'!E3/'2004_totals_newvars'!$L3</f>
        <v>0</v>
      </c>
      <c r="CV3">
        <f>'2005_totals_newvars'!E3/'2005_totals_newvars'!$L3</f>
        <v>0</v>
      </c>
      <c r="CW3">
        <f>'2006_totals_newvars'!E3/'2006_totals_newvars'!$L3</f>
        <v>0</v>
      </c>
      <c r="CX3">
        <f>'2007_totals_newvars'!E3/'2007_totals_newvars'!$L3</f>
        <v>0</v>
      </c>
      <c r="CY3">
        <f>'2008_totals_newvars'!E3/'2008_totals_newvars'!$L3</f>
        <v>0</v>
      </c>
      <c r="CZ3">
        <f>'2009_totals_newvars'!E3/'2009_totals_newvars'!$L3</f>
        <v>0</v>
      </c>
      <c r="DA3">
        <f>'2010_totals_newvars'!E3/'2010_totals_newvars'!$L3</f>
        <v>0</v>
      </c>
      <c r="DB3">
        <f>'2011_totals_newvars'!E3/'2011_totals_newvars'!$L3</f>
        <v>0</v>
      </c>
      <c r="DC3">
        <f>'2012_totals_newvars'!E3/'2012_totals_newvars'!$L3</f>
        <v>0</v>
      </c>
      <c r="DD3">
        <f>'2013_totals_newvars'!E3/'2013_totals_newvars'!$L3</f>
        <v>0</v>
      </c>
      <c r="DE3">
        <f>'2014_totals_newvars'!E3/'2014_totals_newvars'!$L3</f>
        <v>0</v>
      </c>
      <c r="DF3">
        <f>'1997_totals_newvars'!G3/'1997_totals_newvars'!$L3</f>
        <v>0</v>
      </c>
      <c r="DG3">
        <f>'1998_totals_newvars'!G3/'1998_totals_newvars'!$L3</f>
        <v>0</v>
      </c>
      <c r="DH3">
        <f>'1999_totals_newvars'!G3/'1999_totals_newvars'!$L3</f>
        <v>0</v>
      </c>
      <c r="DI3">
        <f>'2000_totals_newvars'!G3/'2000_totals_newvars'!$L3</f>
        <v>2.4707127791751709E-3</v>
      </c>
      <c r="DJ3">
        <f>'2001_totals_newvars'!G3/'2001_totals_newvars'!$L3</f>
        <v>3.3535275065896776E-3</v>
      </c>
      <c r="DK3">
        <f>'2002_totals_newvars'!G3/'2002_totals_newvars'!$L3</f>
        <v>6.5305131216037713E-3</v>
      </c>
      <c r="DL3">
        <f>'2003_totals_newvars'!G3/'2003_totals_newvars'!$L3</f>
        <v>2.1859383421002285E-2</v>
      </c>
      <c r="DM3">
        <f>'2004_totals_newvars'!G3/'2004_totals_newvars'!$L3</f>
        <v>1.0229833806400079E-2</v>
      </c>
      <c r="DN3">
        <f>'2005_totals_newvars'!G3/'2005_totals_newvars'!$L3</f>
        <v>1.0425929878085357E-2</v>
      </c>
      <c r="DO3">
        <f>'2006_totals_newvars'!G3/'2006_totals_newvars'!$L3</f>
        <v>1.1828532531167325E-2</v>
      </c>
      <c r="DP3">
        <f>'2007_totals_newvars'!G3/'2007_totals_newvars'!$L3</f>
        <v>1.1297232200924269E-2</v>
      </c>
      <c r="DQ3">
        <f>'2008_totals_newvars'!G3/'2008_totals_newvars'!$L3</f>
        <v>1.0757370508214466E-2</v>
      </c>
      <c r="DR3">
        <f>'2009_totals_newvars'!G3/'2009_totals_newvars'!$L3</f>
        <v>7.559087336763989E-3</v>
      </c>
      <c r="DS3">
        <f>'2010_totals_newvars'!G3/'2010_totals_newvars'!$L3</f>
        <v>4.1682443650162904E-3</v>
      </c>
      <c r="DT3">
        <f>'2011_totals_newvars'!G3/'2011_totals_newvars'!$L3</f>
        <v>4.6465419253354503E-3</v>
      </c>
      <c r="DU3">
        <f>'2012_totals_newvars'!G3/'2012_totals_newvars'!$L3</f>
        <v>5.6764663976791496E-4</v>
      </c>
      <c r="DV3">
        <f>'2013_totals_newvars'!G3/'2013_totals_newvars'!$L3</f>
        <v>2.2226011366738636E-5</v>
      </c>
      <c r="DW3">
        <f>'2014_totals_newvars'!G3/'2014_totals_newvars'!$L3</f>
        <v>0</v>
      </c>
      <c r="DX3">
        <f>'1997_totals_newvars'!K3/'1997_totals_newvars'!$L3</f>
        <v>0</v>
      </c>
      <c r="DY3">
        <f>'1998_totals_newvars'!K3/'1998_totals_newvars'!$L3</f>
        <v>3.0428222813833231E-2</v>
      </c>
      <c r="DZ3">
        <f>'1999_totals_newvars'!K3/'1999_totals_newvars'!$L3</f>
        <v>4.4500414309502946E-2</v>
      </c>
      <c r="EA3">
        <f>'2000_totals_newvars'!K3/'2000_totals_newvars'!$L3</f>
        <v>5.7687723859765151E-2</v>
      </c>
      <c r="EB3">
        <f>'2001_totals_newvars'!K3/'2001_totals_newvars'!$L3</f>
        <v>4.5572161800740515E-2</v>
      </c>
      <c r="EC3">
        <f>'2002_totals_newvars'!K3/'2002_totals_newvars'!$L3</f>
        <v>4.0646965648463491E-2</v>
      </c>
      <c r="ED3">
        <f>'2003_totals_newvars'!K3/'2003_totals_newvars'!$L3</f>
        <v>3.7970770175208432E-2</v>
      </c>
      <c r="EE3">
        <f>'2004_totals_newvars'!K3/'2004_totals_newvars'!$L3</f>
        <v>3.6796942245590596E-2</v>
      </c>
      <c r="EF3">
        <f>'2005_totals_newvars'!K3/'2005_totals_newvars'!$L3</f>
        <v>3.3505089066362105E-2</v>
      </c>
      <c r="EG3">
        <f>'2006_totals_newvars'!K3/'2006_totals_newvars'!$L3</f>
        <v>4.7510150051075152E-2</v>
      </c>
      <c r="EH3">
        <f>'2007_totals_newvars'!K3/'2007_totals_newvars'!$L3</f>
        <v>5.5011265821846796E-2</v>
      </c>
      <c r="EI3">
        <f>'2008_totals_newvars'!K3/'2008_totals_newvars'!$L3</f>
        <v>6.399723491790027E-2</v>
      </c>
      <c r="EJ3">
        <f>'2009_totals_newvars'!K3/'2009_totals_newvars'!$L3</f>
        <v>5.9026690901630076E-2</v>
      </c>
      <c r="EK3">
        <f>'2010_totals_newvars'!K3/'2010_totals_newvars'!$L3</f>
        <v>6.806334207153053E-2</v>
      </c>
      <c r="EL3">
        <f>'2011_totals_newvars'!K3/'2011_totals_newvars'!$L3</f>
        <v>6.1318019742547358E-2</v>
      </c>
      <c r="EM3">
        <f>'2012_totals_newvars'!K3/'2012_totals_newvars'!$L3</f>
        <v>5.2935440960761179E-2</v>
      </c>
      <c r="EN3">
        <f>'2013_totals_newvars'!K3/'2013_totals_newvars'!$L3</f>
        <v>5.5835966073310622E-2</v>
      </c>
      <c r="EO3">
        <f>'2014_totals_newvars'!K3/'2014_totals_newvars'!$L3</f>
        <v>3.4705697294809865E-2</v>
      </c>
      <c r="EP3">
        <f>'1997_totals_newvars'!F3/'1997_totals_newvars'!$L3</f>
        <v>0</v>
      </c>
      <c r="EQ3">
        <f>'1998_totals_newvars'!F3/'1998_totals_newvars'!$L3</f>
        <v>0</v>
      </c>
      <c r="ER3">
        <f>'1999_totals_newvars'!F3/'1999_totals_newvars'!$L3</f>
        <v>0</v>
      </c>
      <c r="ES3">
        <f>'2000_totals_newvars'!F3/'2000_totals_newvars'!$L3</f>
        <v>0</v>
      </c>
      <c r="ET3">
        <f>'2001_totals_newvars'!F3/'2001_totals_newvars'!$L3</f>
        <v>0</v>
      </c>
      <c r="EU3">
        <f>'2002_totals_newvars'!F3/'2002_totals_newvars'!$L3</f>
        <v>0</v>
      </c>
      <c r="EV3">
        <f>'2003_totals_newvars'!F3/'2003_totals_newvars'!$L3</f>
        <v>0</v>
      </c>
      <c r="EW3">
        <f>'2004_totals_newvars'!F3/'2004_totals_newvars'!$L3</f>
        <v>0</v>
      </c>
      <c r="EX3">
        <f>'2005_totals_newvars'!F3/'2005_totals_newvars'!$L3</f>
        <v>0</v>
      </c>
      <c r="EY3">
        <f>'2006_totals_newvars'!F3/'2006_totals_newvars'!$L3</f>
        <v>0</v>
      </c>
      <c r="EZ3">
        <f>'2007_totals_newvars'!F3/'2007_totals_newvars'!$L3</f>
        <v>0</v>
      </c>
      <c r="FA3">
        <f>'2008_totals_newvars'!F3/'2008_totals_newvars'!$L3</f>
        <v>0</v>
      </c>
      <c r="FB3">
        <f>'2009_totals_newvars'!F3/'2009_totals_newvars'!$L3</f>
        <v>0</v>
      </c>
      <c r="FC3">
        <f>'2010_totals_newvars'!F3/'2010_totals_newvars'!$L3</f>
        <v>0</v>
      </c>
      <c r="FD3">
        <f>'2011_totals_newvars'!F3/'2011_totals_newvars'!$L3</f>
        <v>0</v>
      </c>
      <c r="FE3">
        <f>'2012_totals_newvars'!F3/'2012_totals_newvars'!$L3</f>
        <v>0</v>
      </c>
      <c r="FF3">
        <f>'2013_totals_newvars'!F3/'2013_totals_newvars'!$L3</f>
        <v>0</v>
      </c>
      <c r="FG3">
        <f>'2014_totals_newvars'!F3/'2014_totals_newvars'!$L3</f>
        <v>0</v>
      </c>
      <c r="FH3">
        <f>'1997_totals_newvars'!D3/'1997_totals_newvars'!$L3</f>
        <v>6.4858098650845047E-2</v>
      </c>
      <c r="FI3">
        <f>'1998_totals_newvars'!D3/'1998_totals_newvars'!$L3</f>
        <v>0.10710340868280119</v>
      </c>
      <c r="FJ3">
        <f>'1999_totals_newvars'!D3/'1999_totals_newvars'!$L3</f>
        <v>8.2174417607080483E-2</v>
      </c>
      <c r="FK3">
        <f>'2000_totals_newvars'!D3/'2000_totals_newvars'!$L3</f>
        <v>9.8361466671459494E-2</v>
      </c>
      <c r="FL3">
        <f>'2001_totals_newvars'!D3/'2001_totals_newvars'!$L3</f>
        <v>0.1138620051944438</v>
      </c>
      <c r="FM3">
        <f>'2002_totals_newvars'!D3/'2002_totals_newvars'!$L3</f>
        <v>0.13339144524631072</v>
      </c>
      <c r="FN3">
        <f>'2003_totals_newvars'!D3/'2003_totals_newvars'!$L3</f>
        <v>0.12959076567168987</v>
      </c>
      <c r="FO3">
        <f>'2004_totals_newvars'!D3/'2004_totals_newvars'!$L3</f>
        <v>0.13336549175817355</v>
      </c>
      <c r="FP3">
        <f>'2005_totals_newvars'!D3/'2005_totals_newvars'!$L3</f>
        <v>0.13522027077775406</v>
      </c>
      <c r="FQ3">
        <f>'2006_totals_newvars'!D3/'2006_totals_newvars'!$L3</f>
        <v>0.13121418133018201</v>
      </c>
      <c r="FR3">
        <f>'2007_totals_newvars'!D3/'2007_totals_newvars'!$L3</f>
        <v>0.13925907785391733</v>
      </c>
      <c r="FS3">
        <f>'2008_totals_newvars'!D3/'2008_totals_newvars'!$L3</f>
        <v>0.1129387940609512</v>
      </c>
      <c r="FT3">
        <f>'2009_totals_newvars'!D3/'2009_totals_newvars'!$L3</f>
        <v>0.12656236747417729</v>
      </c>
      <c r="FU3">
        <f>'2010_totals_newvars'!D3/'2010_totals_newvars'!$L3</f>
        <v>0.14723958838914439</v>
      </c>
      <c r="FV3">
        <f>'2011_totals_newvars'!D3/'2011_totals_newvars'!$L3</f>
        <v>0.16171903292747625</v>
      </c>
      <c r="FW3">
        <f>'2012_totals_newvars'!D3/'2012_totals_newvars'!$L3</f>
        <v>0.14232078095939088</v>
      </c>
      <c r="FX3">
        <f>'2013_totals_newvars'!D3/'2013_totals_newvars'!$L3</f>
        <v>0.14726538183732718</v>
      </c>
      <c r="FY3">
        <f>'2014_totals_newvars'!D3/'2014_totals_newvars'!$L3</f>
        <v>0.15892747816382605</v>
      </c>
    </row>
    <row r="4" spans="1:181" x14ac:dyDescent="0.2">
      <c r="A4" t="str">
        <f>'1997_totals_newvars'!A4</f>
        <v>ARIZONA</v>
      </c>
      <c r="B4">
        <f>'1997_totals_newvars'!J4/'1997_totals_newvars'!$L4</f>
        <v>9.0798331243855696E-2</v>
      </c>
      <c r="C4">
        <f>'1998_totals_newvars'!J4/'1998_totals_newvars'!$L4</f>
        <v>0.12097848504530878</v>
      </c>
      <c r="D4">
        <f>'1999_totals_newvars'!J4/'1999_totals_newvars'!$L4</f>
        <v>0.10896097366580611</v>
      </c>
      <c r="E4">
        <f>'2000_totals_newvars'!J4/'2000_totals_newvars'!$L4</f>
        <v>0.13071926588567911</v>
      </c>
      <c r="F4">
        <f>'2001_totals_newvars'!J4/'2001_totals_newvars'!$L4</f>
        <v>7.1438516486523121E-2</v>
      </c>
      <c r="G4">
        <f>'2002_totals_newvars'!J4/'2002_totals_newvars'!$L4</f>
        <v>0.10371405391085045</v>
      </c>
      <c r="H4">
        <f>'2003_totals_newvars'!J4/'2003_totals_newvars'!$L4</f>
        <v>9.5711436395450808E-2</v>
      </c>
      <c r="I4">
        <f>'2004_totals_newvars'!J4/'2004_totals_newvars'!$L4</f>
        <v>9.7462017490884026E-2</v>
      </c>
      <c r="J4">
        <f>'2005_totals_newvars'!J4/'2005_totals_newvars'!$L4</f>
        <v>0.11966310528306423</v>
      </c>
      <c r="K4">
        <f>'2006_totals_newvars'!J4/'2006_totals_newvars'!$L4</f>
        <v>0.10329906719175659</v>
      </c>
      <c r="L4">
        <f>'2007_totals_newvars'!J4/'2007_totals_newvars'!$L4</f>
        <v>9.6739740751719552E-2</v>
      </c>
      <c r="M4">
        <f>'2008_totals_newvars'!J4/'2008_totals_newvars'!$L4</f>
        <v>0.12273174222966783</v>
      </c>
      <c r="N4">
        <f>'2009_totals_newvars'!J4/'2009_totals_newvars'!$L4</f>
        <v>0.10653061185616049</v>
      </c>
      <c r="O4">
        <f>'2010_totals_newvars'!J4/'2010_totals_newvars'!$L4</f>
        <v>0.128385465289064</v>
      </c>
      <c r="P4">
        <f>'2011_totals_newvars'!J4/'2011_totals_newvars'!$L4</f>
        <v>0.11974008861399564</v>
      </c>
      <c r="Q4">
        <f>'2012_totals_newvars'!J4/'2012_totals_newvars'!$L4</f>
        <v>0.11320181606789294</v>
      </c>
      <c r="R4">
        <f>'2013_totals_newvars'!J4/'2013_totals_newvars'!$L4</f>
        <v>0.11711465721075079</v>
      </c>
      <c r="S4">
        <f>'2014_totals_newvars'!J4/'2014_totals_newvars'!$L4</f>
        <v>9.9442324192797318E-2</v>
      </c>
      <c r="T4">
        <f>'1997_totals_newvars'!B4/'1997_totals_newvars'!$L4</f>
        <v>0.67310919100694488</v>
      </c>
      <c r="U4">
        <f>'1998_totals_newvars'!B4/'1998_totals_newvars'!$L4</f>
        <v>0.51966279050828557</v>
      </c>
      <c r="V4">
        <f>'1999_totals_newvars'!B4/'1999_totals_newvars'!$L4</f>
        <v>0.35641992535825323</v>
      </c>
      <c r="W4">
        <f>'2000_totals_newvars'!B4/'2000_totals_newvars'!$L4</f>
        <v>0.31739094690721242</v>
      </c>
      <c r="X4">
        <f>'2001_totals_newvars'!B4/'2001_totals_newvars'!$L4</f>
        <v>0.30644459174882915</v>
      </c>
      <c r="Y4">
        <f>'2002_totals_newvars'!B4/'2002_totals_newvars'!$L4</f>
        <v>0.3900495556383865</v>
      </c>
      <c r="Z4">
        <f>'2003_totals_newvars'!B4/'2003_totals_newvars'!$L4</f>
        <v>0.48121029244025298</v>
      </c>
      <c r="AA4">
        <f>'2004_totals_newvars'!B4/'2004_totals_newvars'!$L4</f>
        <v>0.55700202550716738</v>
      </c>
      <c r="AB4">
        <f>'2005_totals_newvars'!B4/'2005_totals_newvars'!$L4</f>
        <v>0.49768002241949366</v>
      </c>
      <c r="AC4">
        <f>'2006_totals_newvars'!B4/'2006_totals_newvars'!$L4</f>
        <v>0.41315191753987468</v>
      </c>
      <c r="AD4">
        <f>'2007_totals_newvars'!B4/'2007_totals_newvars'!$L4</f>
        <v>0.37823601432809228</v>
      </c>
      <c r="AE4">
        <f>'2008_totals_newvars'!B4/'2008_totals_newvars'!$L4</f>
        <v>0.32805463788786726</v>
      </c>
      <c r="AF4">
        <f>'2009_totals_newvars'!B4/'2009_totals_newvars'!$L4</f>
        <v>0.33694348581716099</v>
      </c>
      <c r="AG4">
        <f>'2010_totals_newvars'!B4/'2010_totals_newvars'!$L4</f>
        <v>0.28162317795883646</v>
      </c>
      <c r="AH4">
        <f>'2011_totals_newvars'!B4/'2011_totals_newvars'!$L4</f>
        <v>0.23001050267247286</v>
      </c>
      <c r="AI4">
        <f>'2012_totals_newvars'!B4/'2012_totals_newvars'!$L4</f>
        <v>0.142499387113035</v>
      </c>
      <c r="AJ4">
        <f>'2013_totals_newvars'!B4/'2013_totals_newvars'!$L4</f>
        <v>-5.7506515746286714E-2</v>
      </c>
      <c r="AK4">
        <f>'2014_totals_newvars'!B4/'2014_totals_newvars'!$L4</f>
        <v>9.0054870414890451E-2</v>
      </c>
      <c r="AL4">
        <f>'1997_totals_newvars'!C4/'1997_totals_newvars'!$L4</f>
        <v>3.4693710294150075E-2</v>
      </c>
      <c r="AM4">
        <f>'1998_totals_newvars'!C4/'1998_totals_newvars'!$L4</f>
        <v>3.8180116925593928E-2</v>
      </c>
      <c r="AN4">
        <f>'1999_totals_newvars'!C4/'1999_totals_newvars'!$L4</f>
        <v>0.19497071249183373</v>
      </c>
      <c r="AO4">
        <f>'2000_totals_newvars'!C4/'2000_totals_newvars'!$L4</f>
        <v>0.26320657363243327</v>
      </c>
      <c r="AP4">
        <f>'2001_totals_newvars'!C4/'2001_totals_newvars'!$L4</f>
        <v>0.15919104263136249</v>
      </c>
      <c r="AQ4">
        <f>'2002_totals_newvars'!C4/'2002_totals_newvars'!$L4</f>
        <v>0.16532311066276884</v>
      </c>
      <c r="AR4">
        <f>'2003_totals_newvars'!C4/'2003_totals_newvars'!$L4</f>
        <v>0.11622368246452633</v>
      </c>
      <c r="AS4">
        <f>'2004_totals_newvars'!C4/'2004_totals_newvars'!$L4</f>
        <v>3.209520959775701E-2</v>
      </c>
      <c r="AT4">
        <f>'2005_totals_newvars'!C4/'2005_totals_newvars'!$L4</f>
        <v>3.0855028992164427E-2</v>
      </c>
      <c r="AU4">
        <f>'2006_totals_newvars'!C4/'2006_totals_newvars'!$L4</f>
        <v>9.9959412856886518E-2</v>
      </c>
      <c r="AV4">
        <f>'2007_totals_newvars'!C4/'2007_totals_newvars'!$L4</f>
        <v>0.18416004472008593</v>
      </c>
      <c r="AW4">
        <f>'2008_totals_newvars'!C4/'2008_totals_newvars'!$L4</f>
        <v>0.11936359291072254</v>
      </c>
      <c r="AX4">
        <f>'2009_totals_newvars'!C4/'2009_totals_newvars'!$L4</f>
        <v>0.1397000734256795</v>
      </c>
      <c r="AY4">
        <f>'2010_totals_newvars'!C4/'2010_totals_newvars'!$L4</f>
        <v>3.6121777451225669E-2</v>
      </c>
      <c r="AZ4">
        <f>'2011_totals_newvars'!C4/'2011_totals_newvars'!$L4</f>
        <v>6.9583838531381045E-2</v>
      </c>
      <c r="BA4">
        <f>'2012_totals_newvars'!C4/'2012_totals_newvars'!$L4</f>
        <v>-3.2357853031745351E-3</v>
      </c>
      <c r="BB4">
        <f>'2013_totals_newvars'!C4/'2013_totals_newvars'!$L4</f>
        <v>2.6677305253726698E-2</v>
      </c>
      <c r="BC4">
        <f>'2014_totals_newvars'!C4/'2014_totals_newvars'!$L4</f>
        <v>3.6381718126231088E-2</v>
      </c>
      <c r="BD4">
        <f>'1997_totals_newvars'!I4/'1997_totals_newvars'!$L4</f>
        <v>0.20139876745504934</v>
      </c>
      <c r="BE4">
        <f>'1998_totals_newvars'!I4/'1998_totals_newvars'!$L4</f>
        <v>0.20081661751765018</v>
      </c>
      <c r="BF4">
        <f>'1999_totals_newvars'!I4/'1999_totals_newvars'!$L4</f>
        <v>0.164649990091114</v>
      </c>
      <c r="BG4">
        <f>'2000_totals_newvars'!I4/'2000_totals_newvars'!$L4</f>
        <v>7.7995482085575371E-2</v>
      </c>
      <c r="BH4">
        <f>'2001_totals_newvars'!I4/'2001_totals_newvars'!$L4</f>
        <v>0.11685988703318721</v>
      </c>
      <c r="BI4">
        <f>'2002_totals_newvars'!I4/'2002_totals_newvars'!$L4</f>
        <v>0.11468902730621607</v>
      </c>
      <c r="BJ4">
        <f>'2003_totals_newvars'!I4/'2003_totals_newvars'!$L4</f>
        <v>9.9970213168848354E-2</v>
      </c>
      <c r="BK4">
        <f>'2004_totals_newvars'!I4/'2004_totals_newvars'!$L4</f>
        <v>0.10916466566295577</v>
      </c>
      <c r="BL4">
        <f>'2005_totals_newvars'!I4/'2005_totals_newvars'!$L4</f>
        <v>0.10554291784098416</v>
      </c>
      <c r="BM4">
        <f>'2006_totals_newvars'!I4/'2006_totals_newvars'!$L4</f>
        <v>0.12040280652902131</v>
      </c>
      <c r="BN4">
        <f>'2007_totals_newvars'!I4/'2007_totals_newvars'!$L4</f>
        <v>0.10862942177352898</v>
      </c>
      <c r="BO4">
        <f>'2008_totals_newvars'!I4/'2008_totals_newvars'!$L4</f>
        <v>0.16391588355370409</v>
      </c>
      <c r="BP4">
        <f>'2009_totals_newvars'!I4/'2009_totals_newvars'!$L4</f>
        <v>0.19724304852324565</v>
      </c>
      <c r="BQ4">
        <f>'2010_totals_newvars'!I4/'2010_totals_newvars'!$L4</f>
        <v>0.27409881009884868</v>
      </c>
      <c r="BR4">
        <f>'2011_totals_newvars'!I4/'2011_totals_newvars'!$L4</f>
        <v>0.36977937601078681</v>
      </c>
      <c r="BS4">
        <f>'2012_totals_newvars'!I4/'2012_totals_newvars'!$L4</f>
        <v>0.55089775852621015</v>
      </c>
      <c r="BT4">
        <f>'2013_totals_newvars'!I4/'2013_totals_newvars'!$L4</f>
        <v>0.71990655577117868</v>
      </c>
      <c r="BU4">
        <f>'2014_totals_newvars'!I4/'2014_totals_newvars'!$L4</f>
        <v>0.5471310151238894</v>
      </c>
      <c r="BV4">
        <f>'1997_totals_newvars'!H4/'1997_totals_newvars'!$L4</f>
        <v>0</v>
      </c>
      <c r="BW4">
        <f>'1998_totals_newvars'!H4/'1998_totals_newvars'!$L4</f>
        <v>0</v>
      </c>
      <c r="BX4">
        <f>'1999_totals_newvars'!H4/'1999_totals_newvars'!$L4</f>
        <v>0</v>
      </c>
      <c r="BY4">
        <f>'2000_totals_newvars'!H4/'2000_totals_newvars'!$L4</f>
        <v>4.2678045595092549E-3</v>
      </c>
      <c r="BZ4">
        <f>'2001_totals_newvars'!H4/'2001_totals_newvars'!$L4</f>
        <v>9.4505158383885995E-3</v>
      </c>
      <c r="CA4">
        <f>'2002_totals_newvars'!H4/'2002_totals_newvars'!$L4</f>
        <v>3.0028109376309314E-5</v>
      </c>
      <c r="CB4">
        <f>'2003_totals_newvars'!H4/'2003_totals_newvars'!$L4</f>
        <v>1.1410944831923328E-3</v>
      </c>
      <c r="CC4">
        <f>'2004_totals_newvars'!H4/'2004_totals_newvars'!$L4</f>
        <v>1.1851780804340716E-3</v>
      </c>
      <c r="CD4">
        <f>'2005_totals_newvars'!H4/'2005_totals_newvars'!$L4</f>
        <v>6.9863484140270874E-5</v>
      </c>
      <c r="CE4">
        <f>'2006_totals_newvars'!H4/'2006_totals_newvars'!$L4</f>
        <v>5.2429604758400038E-7</v>
      </c>
      <c r="CF4">
        <f>'2007_totals_newvars'!H4/'2007_totals_newvars'!$L4</f>
        <v>3.2096001354099978E-3</v>
      </c>
      <c r="CG4">
        <f>'2008_totals_newvars'!H4/'2008_totals_newvars'!$L4</f>
        <v>2.7349430554985637E-3</v>
      </c>
      <c r="CH4">
        <f>'2009_totals_newvars'!H4/'2009_totals_newvars'!$L4</f>
        <v>1.0388926546944901E-3</v>
      </c>
      <c r="CI4">
        <f>'2010_totals_newvars'!H4/'2010_totals_newvars'!$L4</f>
        <v>0</v>
      </c>
      <c r="CJ4">
        <f>'2011_totals_newvars'!H4/'2011_totals_newvars'!$L4</f>
        <v>0</v>
      </c>
      <c r="CK4">
        <f>'2012_totals_newvars'!H4/'2012_totals_newvars'!$L4</f>
        <v>0</v>
      </c>
      <c r="CL4">
        <f>'2013_totals_newvars'!H4/'2013_totals_newvars'!$L4</f>
        <v>0</v>
      </c>
      <c r="CM4">
        <f>'2014_totals_newvars'!H4/'2014_totals_newvars'!$L4</f>
        <v>0</v>
      </c>
      <c r="CN4">
        <f>'1997_totals_newvars'!E4/'1997_totals_newvars'!$L4</f>
        <v>0</v>
      </c>
      <c r="CO4">
        <f>'1998_totals_newvars'!E4/'1998_totals_newvars'!$L4</f>
        <v>0</v>
      </c>
      <c r="CP4">
        <f>'1999_totals_newvars'!E4/'1999_totals_newvars'!$L4</f>
        <v>0</v>
      </c>
      <c r="CQ4">
        <f>'2000_totals_newvars'!E4/'2000_totals_newvars'!$L4</f>
        <v>1.9130710608793528E-2</v>
      </c>
      <c r="CR4">
        <f>'2001_totals_newvars'!E4/'2001_totals_newvars'!$L4</f>
        <v>9.9428072621241453E-2</v>
      </c>
      <c r="CS4">
        <f>'2002_totals_newvars'!E4/'2002_totals_newvars'!$L4</f>
        <v>7.0813561997516483E-2</v>
      </c>
      <c r="CT4">
        <f>'2003_totals_newvars'!E4/'2003_totals_newvars'!$L4</f>
        <v>7.6131360712932791E-2</v>
      </c>
      <c r="CU4">
        <f>'2004_totals_newvars'!E4/'2004_totals_newvars'!$L4</f>
        <v>8.2586017584905996E-2</v>
      </c>
      <c r="CV4">
        <f>'2005_totals_newvars'!E4/'2005_totals_newvars'!$L4</f>
        <v>0.10613340885927307</v>
      </c>
      <c r="CW4">
        <f>'2006_totals_newvars'!E4/'2006_totals_newvars'!$L4</f>
        <v>0.12070945643974877</v>
      </c>
      <c r="CX4">
        <f>'2007_totals_newvars'!E4/'2007_totals_newvars'!$L4</f>
        <v>0.1268783669557916</v>
      </c>
      <c r="CY4">
        <f>'2008_totals_newvars'!E4/'2008_totals_newvars'!$L4</f>
        <v>0.15421767063467179</v>
      </c>
      <c r="CZ4">
        <f>'2009_totals_newvars'!E4/'2009_totals_newvars'!$L4</f>
        <v>0.12360727051715616</v>
      </c>
      <c r="DA4">
        <f>'2010_totals_newvars'!E4/'2010_totals_newvars'!$L4</f>
        <v>9.9124144203185383E-2</v>
      </c>
      <c r="DB4">
        <f>'2011_totals_newvars'!E4/'2011_totals_newvars'!$L4</f>
        <v>3.6644728970808782E-2</v>
      </c>
      <c r="DC4">
        <f>'2012_totals_newvars'!E4/'2012_totals_newvars'!$L4</f>
        <v>2.2469622435119619E-2</v>
      </c>
      <c r="DD4">
        <f>'2013_totals_newvars'!E4/'2013_totals_newvars'!$L4</f>
        <v>3.6691202645117431E-2</v>
      </c>
      <c r="DE4">
        <f>'2014_totals_newvars'!E4/'2014_totals_newvars'!$L4</f>
        <v>6.0970841885747605E-2</v>
      </c>
      <c r="DF4">
        <f>'1997_totals_newvars'!G4/'1997_totals_newvars'!$L4</f>
        <v>0</v>
      </c>
      <c r="DG4">
        <f>'1998_totals_newvars'!G4/'1998_totals_newvars'!$L4</f>
        <v>0</v>
      </c>
      <c r="DH4">
        <f>'1999_totals_newvars'!G4/'1999_totals_newvars'!$L4</f>
        <v>0</v>
      </c>
      <c r="DI4">
        <f>'2000_totals_newvars'!G4/'2000_totals_newvars'!$L4</f>
        <v>0</v>
      </c>
      <c r="DJ4">
        <f>'2001_totals_newvars'!G4/'2001_totals_newvars'!$L4</f>
        <v>0</v>
      </c>
      <c r="DK4">
        <f>'2002_totals_newvars'!G4/'2002_totals_newvars'!$L4</f>
        <v>0</v>
      </c>
      <c r="DL4">
        <f>'2003_totals_newvars'!G4/'2003_totals_newvars'!$L4</f>
        <v>0</v>
      </c>
      <c r="DM4">
        <f>'2004_totals_newvars'!G4/'2004_totals_newvars'!$L4</f>
        <v>0</v>
      </c>
      <c r="DN4">
        <f>'2005_totals_newvars'!G4/'2005_totals_newvars'!$L4</f>
        <v>0</v>
      </c>
      <c r="DO4">
        <f>'2006_totals_newvars'!G4/'2006_totals_newvars'!$L4</f>
        <v>7.9703364625892722E-3</v>
      </c>
      <c r="DP4">
        <f>'2007_totals_newvars'!G4/'2007_totals_newvars'!$L4</f>
        <v>1.6183411250276811E-3</v>
      </c>
      <c r="DQ4">
        <f>'2008_totals_newvars'!G4/'2008_totals_newvars'!$L4</f>
        <v>5.8331014978805018E-3</v>
      </c>
      <c r="DR4">
        <f>'2009_totals_newvars'!G4/'2009_totals_newvars'!$L4</f>
        <v>7.5309076151003759E-3</v>
      </c>
      <c r="DS4">
        <f>'2010_totals_newvars'!G4/'2010_totals_newvars'!$L4</f>
        <v>9.3272960355081008E-2</v>
      </c>
      <c r="DT4">
        <f>'2011_totals_newvars'!G4/'2011_totals_newvars'!$L4</f>
        <v>9.6003148663133295E-2</v>
      </c>
      <c r="DU4">
        <f>'2012_totals_newvars'!G4/'2012_totals_newvars'!$L4</f>
        <v>8.2716692239025544E-2</v>
      </c>
      <c r="DV4">
        <f>'2013_totals_newvars'!G4/'2013_totals_newvars'!$L4</f>
        <v>8.0573263283587826E-2</v>
      </c>
      <c r="DW4">
        <f>'2014_totals_newvars'!G4/'2014_totals_newvars'!$L4</f>
        <v>8.3295294869579817E-2</v>
      </c>
      <c r="DX4">
        <f>'1997_totals_newvars'!K4/'1997_totals_newvars'!$L4</f>
        <v>0</v>
      </c>
      <c r="DY4">
        <f>'1998_totals_newvars'!K4/'1998_totals_newvars'!$L4</f>
        <v>8.6155260152368296E-2</v>
      </c>
      <c r="DZ4">
        <f>'1999_totals_newvars'!K4/'1999_totals_newvars'!$L4</f>
        <v>0.10680133567350379</v>
      </c>
      <c r="EA4">
        <f>'2000_totals_newvars'!K4/'2000_totals_newvars'!$L4</f>
        <v>7.6454002444291097E-2</v>
      </c>
      <c r="EB4">
        <f>'2001_totals_newvars'!K4/'2001_totals_newvars'!$L4</f>
        <v>7.8232436867106181E-2</v>
      </c>
      <c r="EC4">
        <f>'2002_totals_newvars'!K4/'2002_totals_newvars'!$L4</f>
        <v>6.8734633926597191E-2</v>
      </c>
      <c r="ED4">
        <f>'2003_totals_newvars'!K4/'2003_totals_newvars'!$L4</f>
        <v>6.238260693833643E-2</v>
      </c>
      <c r="EE4">
        <f>'2004_totals_newvars'!K4/'2004_totals_newvars'!$L4</f>
        <v>6.9012079291537173E-2</v>
      </c>
      <c r="EF4">
        <f>'2005_totals_newvars'!K4/'2005_totals_newvars'!$L4</f>
        <v>7.1652623608884178E-2</v>
      </c>
      <c r="EG4">
        <f>'2006_totals_newvars'!K4/'2006_totals_newvars'!$L4</f>
        <v>6.8137553515560487E-2</v>
      </c>
      <c r="EH4">
        <f>'2007_totals_newvars'!K4/'2007_totals_newvars'!$L4</f>
        <v>6.5032316120824732E-2</v>
      </c>
      <c r="EI4">
        <f>'2008_totals_newvars'!K4/'2008_totals_newvars'!$L4</f>
        <v>6.0700722060108708E-2</v>
      </c>
      <c r="EJ4">
        <f>'2009_totals_newvars'!K4/'2009_totals_newvars'!$L4</f>
        <v>5.4740818487163348E-2</v>
      </c>
      <c r="EK4">
        <f>'2010_totals_newvars'!K4/'2010_totals_newvars'!$L4</f>
        <v>6.0157597120004534E-2</v>
      </c>
      <c r="EL4">
        <f>'2011_totals_newvars'!K4/'2011_totals_newvars'!$L4</f>
        <v>5.681070293567219E-2</v>
      </c>
      <c r="EM4">
        <f>'2012_totals_newvars'!K4/'2012_totals_newvars'!$L4</f>
        <v>5.7859692186991468E-2</v>
      </c>
      <c r="EN4">
        <f>'2013_totals_newvars'!K4/'2013_totals_newvars'!$L4</f>
        <v>5.2745959223186506E-2</v>
      </c>
      <c r="EO4">
        <f>'2014_totals_newvars'!K4/'2014_totals_newvars'!$L4</f>
        <v>5.6235494987855107E-2</v>
      </c>
      <c r="EP4">
        <f>'1997_totals_newvars'!F4/'1997_totals_newvars'!$L4</f>
        <v>0</v>
      </c>
      <c r="EQ4">
        <f>'1998_totals_newvars'!F4/'1998_totals_newvars'!$L4</f>
        <v>0</v>
      </c>
      <c r="ER4">
        <f>'1999_totals_newvars'!F4/'1999_totals_newvars'!$L4</f>
        <v>0</v>
      </c>
      <c r="ES4">
        <f>'2000_totals_newvars'!F4/'2000_totals_newvars'!$L4</f>
        <v>0</v>
      </c>
      <c r="ET4">
        <f>'2001_totals_newvars'!F4/'2001_totals_newvars'!$L4</f>
        <v>0</v>
      </c>
      <c r="EU4">
        <f>'2002_totals_newvars'!F4/'2002_totals_newvars'!$L4</f>
        <v>0</v>
      </c>
      <c r="EV4">
        <f>'2003_totals_newvars'!F4/'2003_totals_newvars'!$L4</f>
        <v>0</v>
      </c>
      <c r="EW4">
        <f>'2004_totals_newvars'!F4/'2004_totals_newvars'!$L4</f>
        <v>0</v>
      </c>
      <c r="EX4">
        <f>'2005_totals_newvars'!F4/'2005_totals_newvars'!$L4</f>
        <v>0</v>
      </c>
      <c r="EY4">
        <f>'2006_totals_newvars'!F4/'2006_totals_newvars'!$L4</f>
        <v>0</v>
      </c>
      <c r="EZ4">
        <f>'2007_totals_newvars'!F4/'2007_totals_newvars'!$L4</f>
        <v>0</v>
      </c>
      <c r="FA4">
        <f>'2008_totals_newvars'!F4/'2008_totals_newvars'!$L4</f>
        <v>0</v>
      </c>
      <c r="FB4">
        <f>'2009_totals_newvars'!F4/'2009_totals_newvars'!$L4</f>
        <v>0</v>
      </c>
      <c r="FC4">
        <f>'2010_totals_newvars'!F4/'2010_totals_newvars'!$L4</f>
        <v>0</v>
      </c>
      <c r="FD4">
        <f>'2011_totals_newvars'!F4/'2011_totals_newvars'!$L4</f>
        <v>0</v>
      </c>
      <c r="FE4">
        <f>'2012_totals_newvars'!F4/'2012_totals_newvars'!$L4</f>
        <v>0</v>
      </c>
      <c r="FF4">
        <f>'2013_totals_newvars'!F4/'2013_totals_newvars'!$L4</f>
        <v>0</v>
      </c>
      <c r="FG4">
        <f>'2014_totals_newvars'!F4/'2014_totals_newvars'!$L4</f>
        <v>0</v>
      </c>
      <c r="FH4">
        <f>'1997_totals_newvars'!D4/'1997_totals_newvars'!$L4</f>
        <v>0</v>
      </c>
      <c r="FI4">
        <f>'1998_totals_newvars'!D4/'1998_totals_newvars'!$L4</f>
        <v>3.4206729850793295E-2</v>
      </c>
      <c r="FJ4">
        <f>'1999_totals_newvars'!D4/'1999_totals_newvars'!$L4</f>
        <v>6.8197062719489152E-2</v>
      </c>
      <c r="FK4">
        <f>'2000_totals_newvars'!D4/'2000_totals_newvars'!$L4</f>
        <v>0.11083521387650591</v>
      </c>
      <c r="FL4">
        <f>'2001_totals_newvars'!D4/'2001_totals_newvars'!$L4</f>
        <v>0.15895493677336181</v>
      </c>
      <c r="FM4">
        <f>'2002_totals_newvars'!D4/'2002_totals_newvars'!$L4</f>
        <v>8.6646028448288157E-2</v>
      </c>
      <c r="FN4">
        <f>'2003_totals_newvars'!D4/'2003_totals_newvars'!$L4</f>
        <v>6.7229313396459989E-2</v>
      </c>
      <c r="FO4">
        <f>'2004_totals_newvars'!D4/'2004_totals_newvars'!$L4</f>
        <v>5.149280678435858E-2</v>
      </c>
      <c r="FP4">
        <f>'2005_totals_newvars'!D4/'2005_totals_newvars'!$L4</f>
        <v>6.8403029511996005E-2</v>
      </c>
      <c r="FQ4">
        <f>'2006_totals_newvars'!D4/'2006_totals_newvars'!$L4</f>
        <v>6.6368925168514781E-2</v>
      </c>
      <c r="FR4">
        <f>'2007_totals_newvars'!D4/'2007_totals_newvars'!$L4</f>
        <v>3.5496154089519234E-2</v>
      </c>
      <c r="FS4">
        <f>'2008_totals_newvars'!D4/'2008_totals_newvars'!$L4</f>
        <v>4.244770616987871E-2</v>
      </c>
      <c r="FT4">
        <f>'2009_totals_newvars'!D4/'2009_totals_newvars'!$L4</f>
        <v>3.2664891103638981E-2</v>
      </c>
      <c r="FU4">
        <f>'2010_totals_newvars'!D4/'2010_totals_newvars'!$L4</f>
        <v>2.7216067523754273E-2</v>
      </c>
      <c r="FV4">
        <f>'2011_totals_newvars'!D4/'2011_totals_newvars'!$L4</f>
        <v>2.142761360174935E-2</v>
      </c>
      <c r="FW4">
        <f>'2012_totals_newvars'!D4/'2012_totals_newvars'!$L4</f>
        <v>3.3590816734899789E-2</v>
      </c>
      <c r="FX4">
        <f>'2013_totals_newvars'!D4/'2013_totals_newvars'!$L4</f>
        <v>2.379757235873874E-2</v>
      </c>
      <c r="FY4">
        <f>'2014_totals_newvars'!D4/'2014_totals_newvars'!$L4</f>
        <v>2.6488440399009234E-2</v>
      </c>
    </row>
    <row r="5" spans="1:181" x14ac:dyDescent="0.2">
      <c r="A5" t="str">
        <f>'1997_totals_newvars'!A5</f>
        <v>ARKANSAS</v>
      </c>
      <c r="B5">
        <f>'1997_totals_newvars'!J5/'1997_totals_newvars'!$L5</f>
        <v>7.462166527679738E-2</v>
      </c>
      <c r="C5">
        <f>'1998_totals_newvars'!J5/'1998_totals_newvars'!$L5</f>
        <v>0.11815373124183037</v>
      </c>
      <c r="D5">
        <f>'1999_totals_newvars'!J5/'1999_totals_newvars'!$L5</f>
        <v>5.6531123942673255E-2</v>
      </c>
      <c r="E5">
        <f>'2000_totals_newvars'!J5/'2000_totals_newvars'!$L5</f>
        <v>0.13859443824072082</v>
      </c>
      <c r="F5">
        <f>'2001_totals_newvars'!J5/'2001_totals_newvars'!$L5</f>
        <v>0.13841651909026809</v>
      </c>
      <c r="G5">
        <f>'2002_totals_newvars'!J5/'2002_totals_newvars'!$L5</f>
        <v>0.1969116372510552</v>
      </c>
      <c r="H5">
        <f>'2003_totals_newvars'!J5/'2003_totals_newvars'!$L5</f>
        <v>0.1255026358472941</v>
      </c>
      <c r="I5">
        <f>'2004_totals_newvars'!J5/'2004_totals_newvars'!$L5</f>
        <v>9.9396405040636154E-2</v>
      </c>
      <c r="J5">
        <f>'2005_totals_newvars'!J5/'2005_totals_newvars'!$L5</f>
        <v>0.10117865657746197</v>
      </c>
      <c r="K5">
        <f>'2006_totals_newvars'!J5/'2006_totals_newvars'!$L5</f>
        <v>0.13262536589970889</v>
      </c>
      <c r="L5">
        <f>'2007_totals_newvars'!J5/'2007_totals_newvars'!$L5</f>
        <v>0.1198572988195781</v>
      </c>
      <c r="M5">
        <f>'2008_totals_newvars'!J5/'2008_totals_newvars'!$L5</f>
        <v>8.5862020273221526E-2</v>
      </c>
      <c r="N5">
        <f>'2009_totals_newvars'!J5/'2009_totals_newvars'!$L5</f>
        <v>9.6150417685095288E-2</v>
      </c>
      <c r="O5">
        <f>'2010_totals_newvars'!J5/'2010_totals_newvars'!$L5</f>
        <v>8.0706868472200391E-2</v>
      </c>
      <c r="P5">
        <f>'2011_totals_newvars'!J5/'2011_totals_newvars'!$L5</f>
        <v>7.2588264710408634E-2</v>
      </c>
      <c r="Q5">
        <f>'2012_totals_newvars'!J5/'2012_totals_newvars'!$L5</f>
        <v>5.1819835495282213E-2</v>
      </c>
      <c r="R5">
        <f>'2013_totals_newvars'!J5/'2013_totals_newvars'!$L5</f>
        <v>8.9102318842972358E-2</v>
      </c>
      <c r="S5">
        <f>'2014_totals_newvars'!J5/'2014_totals_newvars'!$L5</f>
        <v>9.4717790511954739E-2</v>
      </c>
      <c r="T5">
        <f>'1997_totals_newvars'!B5/'1997_totals_newvars'!$L5</f>
        <v>0.59333905261296538</v>
      </c>
      <c r="U5">
        <f>'1998_totals_newvars'!B5/'1998_totals_newvars'!$L5</f>
        <v>0.43005894813641937</v>
      </c>
      <c r="V5">
        <f>'1999_totals_newvars'!B5/'1999_totals_newvars'!$L5</f>
        <v>0.52616177739162606</v>
      </c>
      <c r="W5">
        <f>'2000_totals_newvars'!B5/'2000_totals_newvars'!$L5</f>
        <v>0.22693627083236875</v>
      </c>
      <c r="X5">
        <f>'2001_totals_newvars'!B5/'2001_totals_newvars'!$L5</f>
        <v>0.23427502560362473</v>
      </c>
      <c r="Y5">
        <f>'2002_totals_newvars'!B5/'2002_totals_newvars'!$L5</f>
        <v>0.41101905304691821</v>
      </c>
      <c r="Z5">
        <f>'2003_totals_newvars'!B5/'2003_totals_newvars'!$L5</f>
        <v>0.36570415354030666</v>
      </c>
      <c r="AA5">
        <f>'2004_totals_newvars'!B5/'2004_totals_newvars'!$L5</f>
        <v>0.27886979213164209</v>
      </c>
      <c r="AB5">
        <f>'2005_totals_newvars'!B5/'2005_totals_newvars'!$L5</f>
        <v>0.24163696170471508</v>
      </c>
      <c r="AC5">
        <f>'2006_totals_newvars'!B5/'2006_totals_newvars'!$L5</f>
        <v>0.19087611805668722</v>
      </c>
      <c r="AD5">
        <f>'2007_totals_newvars'!B5/'2007_totals_newvars'!$L5</f>
        <v>0.14186835393195904</v>
      </c>
      <c r="AE5">
        <f>'2008_totals_newvars'!B5/'2008_totals_newvars'!$L5</f>
        <v>8.5040817394135687E-2</v>
      </c>
      <c r="AF5">
        <f>'2009_totals_newvars'!B5/'2009_totals_newvars'!$L5</f>
        <v>0.11734916277802962</v>
      </c>
      <c r="AG5">
        <f>'2010_totals_newvars'!B5/'2010_totals_newvars'!$L5</f>
        <v>6.9434810670562341E-2</v>
      </c>
      <c r="AH5">
        <f>'2011_totals_newvars'!B5/'2011_totals_newvars'!$L5</f>
        <v>8.4060988749895732E-2</v>
      </c>
      <c r="AI5">
        <f>'2012_totals_newvars'!B5/'2012_totals_newvars'!$L5</f>
        <v>8.3489515785228327E-2</v>
      </c>
      <c r="AJ5">
        <f>'2013_totals_newvars'!B5/'2013_totals_newvars'!$L5</f>
        <v>8.4185419567158748E-2</v>
      </c>
      <c r="AK5">
        <f>'2014_totals_newvars'!B5/'2014_totals_newvars'!$L5</f>
        <v>7.8810567747592319E-2</v>
      </c>
      <c r="AL5">
        <f>'1997_totals_newvars'!C5/'1997_totals_newvars'!$L5</f>
        <v>5.0480791410312913E-2</v>
      </c>
      <c r="AM5">
        <f>'1998_totals_newvars'!C5/'1998_totals_newvars'!$L5</f>
        <v>7.1871747458597313E-2</v>
      </c>
      <c r="AN5">
        <f>'1999_totals_newvars'!C5/'1999_totals_newvars'!$L5</f>
        <v>0</v>
      </c>
      <c r="AO5">
        <f>'2000_totals_newvars'!C5/'2000_totals_newvars'!$L5</f>
        <v>0.13940538669666946</v>
      </c>
      <c r="AP5">
        <f>'2001_totals_newvars'!C5/'2001_totals_newvars'!$L5</f>
        <v>0.17924883598051319</v>
      </c>
      <c r="AQ5">
        <f>'2002_totals_newvars'!C5/'2002_totals_newvars'!$L5</f>
        <v>-3.6955590678491627E-2</v>
      </c>
      <c r="AR5">
        <f>'2003_totals_newvars'!C5/'2003_totals_newvars'!$L5</f>
        <v>0.13060532489315008</v>
      </c>
      <c r="AS5">
        <f>'2004_totals_newvars'!C5/'2004_totals_newvars'!$L5</f>
        <v>0.28704882867914172</v>
      </c>
      <c r="AT5">
        <f>'2005_totals_newvars'!C5/'2005_totals_newvars'!$L5</f>
        <v>0.29185374441225714</v>
      </c>
      <c r="AU5">
        <f>'2006_totals_newvars'!C5/'2006_totals_newvars'!$L5</f>
        <v>0.34869592360805429</v>
      </c>
      <c r="AV5">
        <f>'2007_totals_newvars'!C5/'2007_totals_newvars'!$L5</f>
        <v>0.42971251592129228</v>
      </c>
      <c r="AW5">
        <f>'2008_totals_newvars'!C5/'2008_totals_newvars'!$L5</f>
        <v>9.6727962736682174E-2</v>
      </c>
      <c r="AX5">
        <f>'2009_totals_newvars'!C5/'2009_totals_newvars'!$L5</f>
        <v>0.10997107455379009</v>
      </c>
      <c r="AY5">
        <f>'2010_totals_newvars'!C5/'2010_totals_newvars'!$L5</f>
        <v>0.10833452792057872</v>
      </c>
      <c r="AZ5">
        <f>'2011_totals_newvars'!C5/'2011_totals_newvars'!$L5</f>
        <v>4.8106047140713875E-3</v>
      </c>
      <c r="BA5">
        <f>'2012_totals_newvars'!C5/'2012_totals_newvars'!$L5</f>
        <v>6.1262565681898327E-2</v>
      </c>
      <c r="BB5">
        <f>'2013_totals_newvars'!C5/'2013_totals_newvars'!$L5</f>
        <v>5.4996378337045015E-2</v>
      </c>
      <c r="BC5">
        <f>'2014_totals_newvars'!C5/'2014_totals_newvars'!$L5</f>
        <v>2.5650075378963137E-3</v>
      </c>
      <c r="BD5">
        <f>'1997_totals_newvars'!I5/'1997_totals_newvars'!$L5</f>
        <v>0.11931832071575525</v>
      </c>
      <c r="BE5">
        <f>'1998_totals_newvars'!I5/'1998_totals_newvars'!$L5</f>
        <v>0.15699740220545552</v>
      </c>
      <c r="BF5">
        <f>'1999_totals_newvars'!I5/'1999_totals_newvars'!$L5</f>
        <v>0.12551759932547291</v>
      </c>
      <c r="BG5">
        <f>'2000_totals_newvars'!I5/'2000_totals_newvars'!$L5</f>
        <v>9.809608693395229E-2</v>
      </c>
      <c r="BH5">
        <f>'2001_totals_newvars'!I5/'2001_totals_newvars'!$L5</f>
        <v>5.9345313746564772E-2</v>
      </c>
      <c r="BI5">
        <f>'2002_totals_newvars'!I5/'2002_totals_newvars'!$L5</f>
        <v>7.203945111075262E-2</v>
      </c>
      <c r="BJ5">
        <f>'2003_totals_newvars'!I5/'2003_totals_newvars'!$L5</f>
        <v>7.8857355188439435E-2</v>
      </c>
      <c r="BK5">
        <f>'2004_totals_newvars'!I5/'2004_totals_newvars'!$L5</f>
        <v>6.7719971516681104E-2</v>
      </c>
      <c r="BL5">
        <f>'2005_totals_newvars'!I5/'2005_totals_newvars'!$L5</f>
        <v>6.7036064269696827E-2</v>
      </c>
      <c r="BM5">
        <f>'2006_totals_newvars'!I5/'2006_totals_newvars'!$L5</f>
        <v>6.5189923566341249E-2</v>
      </c>
      <c r="BN5">
        <f>'2007_totals_newvars'!I5/'2007_totals_newvars'!$L5</f>
        <v>4.605444792599267E-2</v>
      </c>
      <c r="BO5">
        <f>'2008_totals_newvars'!I5/'2008_totals_newvars'!$L5</f>
        <v>3.232315137739003E-2</v>
      </c>
      <c r="BP5">
        <f>'2009_totals_newvars'!I5/'2009_totals_newvars'!$L5</f>
        <v>2.9697864402925767E-2</v>
      </c>
      <c r="BQ5">
        <f>'2010_totals_newvars'!I5/'2010_totals_newvars'!$L5</f>
        <v>0</v>
      </c>
      <c r="BR5">
        <f>'2011_totals_newvars'!I5/'2011_totals_newvars'!$L5</f>
        <v>4.3589384012307303E-2</v>
      </c>
      <c r="BS5">
        <f>'2012_totals_newvars'!I5/'2012_totals_newvars'!$L5</f>
        <v>4.3853283280032698E-2</v>
      </c>
      <c r="BT5">
        <f>'2013_totals_newvars'!I5/'2013_totals_newvars'!$L5</f>
        <v>7.4960720762351897E-4</v>
      </c>
      <c r="BU5">
        <f>'2014_totals_newvars'!I5/'2014_totals_newvars'!$L5</f>
        <v>-3.5644582736344119E-2</v>
      </c>
      <c r="BV5">
        <f>'1997_totals_newvars'!H5/'1997_totals_newvars'!$L5</f>
        <v>0</v>
      </c>
      <c r="BW5">
        <f>'1998_totals_newvars'!H5/'1998_totals_newvars'!$L5</f>
        <v>0</v>
      </c>
      <c r="BX5">
        <f>'1999_totals_newvars'!H5/'1999_totals_newvars'!$L5</f>
        <v>0</v>
      </c>
      <c r="BY5">
        <f>'2000_totals_newvars'!H5/'2000_totals_newvars'!$L5</f>
        <v>2.5252350708387505E-2</v>
      </c>
      <c r="BZ5">
        <f>'2001_totals_newvars'!H5/'2001_totals_newvars'!$L5</f>
        <v>2.3038144066032818E-2</v>
      </c>
      <c r="CA5">
        <f>'2002_totals_newvars'!H5/'2002_totals_newvars'!$L5</f>
        <v>3.1785126057887178E-2</v>
      </c>
      <c r="CB5">
        <f>'2003_totals_newvars'!H5/'2003_totals_newvars'!$L5</f>
        <v>3.8022810468867359E-2</v>
      </c>
      <c r="CC5">
        <f>'2004_totals_newvars'!H5/'2004_totals_newvars'!$L5</f>
        <v>3.1181992168676773E-2</v>
      </c>
      <c r="CD5">
        <f>'2005_totals_newvars'!H5/'2005_totals_newvars'!$L5</f>
        <v>3.2951781399694277E-2</v>
      </c>
      <c r="CE5">
        <f>'2006_totals_newvars'!H5/'2006_totals_newvars'!$L5</f>
        <v>3.4643927803707612E-2</v>
      </c>
      <c r="CF5">
        <f>'2007_totals_newvars'!H5/'2007_totals_newvars'!$L5</f>
        <v>1.9459964432174244E-2</v>
      </c>
      <c r="CG5">
        <f>'2008_totals_newvars'!H5/'2008_totals_newvars'!$L5</f>
        <v>0.52157092631858426</v>
      </c>
      <c r="CH5">
        <f>'2009_totals_newvars'!H5/'2009_totals_newvars'!$L5</f>
        <v>0.42643707710080869</v>
      </c>
      <c r="CI5">
        <f>'2010_totals_newvars'!H5/'2010_totals_newvars'!$L5</f>
        <v>0.41379865955089179</v>
      </c>
      <c r="CJ5">
        <f>'2011_totals_newvars'!H5/'2011_totals_newvars'!$L5</f>
        <v>0.62218105545008573</v>
      </c>
      <c r="CK5">
        <f>'2012_totals_newvars'!H5/'2012_totals_newvars'!$L5</f>
        <v>0.54763690645162699</v>
      </c>
      <c r="CL5">
        <f>'2013_totals_newvars'!H5/'2013_totals_newvars'!$L5</f>
        <v>0.55388118296109834</v>
      </c>
      <c r="CM5">
        <f>'2014_totals_newvars'!H5/'2014_totals_newvars'!$L5</f>
        <v>0.66251120276311204</v>
      </c>
      <c r="CN5">
        <f>'1997_totals_newvars'!E5/'1997_totals_newvars'!$L5</f>
        <v>0</v>
      </c>
      <c r="CO5">
        <f>'1998_totals_newvars'!E5/'1998_totals_newvars'!$L5</f>
        <v>0</v>
      </c>
      <c r="CP5">
        <f>'1999_totals_newvars'!E5/'1999_totals_newvars'!$L5</f>
        <v>0</v>
      </c>
      <c r="CQ5">
        <f>'2000_totals_newvars'!E5/'2000_totals_newvars'!$L5</f>
        <v>0</v>
      </c>
      <c r="CR5">
        <f>'2001_totals_newvars'!E5/'2001_totals_newvars'!$L5</f>
        <v>0</v>
      </c>
      <c r="CS5">
        <f>'2002_totals_newvars'!E5/'2002_totals_newvars'!$L5</f>
        <v>0</v>
      </c>
      <c r="CT5">
        <f>'2003_totals_newvars'!E5/'2003_totals_newvars'!$L5</f>
        <v>0</v>
      </c>
      <c r="CU5">
        <f>'2004_totals_newvars'!E5/'2004_totals_newvars'!$L5</f>
        <v>0</v>
      </c>
      <c r="CV5">
        <f>'2005_totals_newvars'!E5/'2005_totals_newvars'!$L5</f>
        <v>0</v>
      </c>
      <c r="CW5">
        <f>'2006_totals_newvars'!E5/'2006_totals_newvars'!$L5</f>
        <v>0</v>
      </c>
      <c r="CX5">
        <f>'2007_totals_newvars'!E5/'2007_totals_newvars'!$L5</f>
        <v>0</v>
      </c>
      <c r="CY5">
        <f>'2008_totals_newvars'!E5/'2008_totals_newvars'!$L5</f>
        <v>0</v>
      </c>
      <c r="CZ5">
        <f>'2009_totals_newvars'!E5/'2009_totals_newvars'!$L5</f>
        <v>0</v>
      </c>
      <c r="DA5">
        <f>'2010_totals_newvars'!E5/'2010_totals_newvars'!$L5</f>
        <v>5.5932046181095423E-2</v>
      </c>
      <c r="DB5">
        <f>'2011_totals_newvars'!E5/'2011_totals_newvars'!$L5</f>
        <v>0</v>
      </c>
      <c r="DC5">
        <f>'2012_totals_newvars'!E5/'2012_totals_newvars'!$L5</f>
        <v>0</v>
      </c>
      <c r="DD5">
        <f>'2013_totals_newvars'!E5/'2013_totals_newvars'!$L5</f>
        <v>4.38586738688918E-2</v>
      </c>
      <c r="DE5">
        <f>'2014_totals_newvars'!E5/'2014_totals_newvars'!$L5</f>
        <v>5.5186647329086042E-2</v>
      </c>
      <c r="DF5">
        <f>'1997_totals_newvars'!G5/'1997_totals_newvars'!$L5</f>
        <v>0</v>
      </c>
      <c r="DG5">
        <f>'1998_totals_newvars'!G5/'1998_totals_newvars'!$L5</f>
        <v>0</v>
      </c>
      <c r="DH5">
        <f>'1999_totals_newvars'!G5/'1999_totals_newvars'!$L5</f>
        <v>0</v>
      </c>
      <c r="DI5">
        <f>'2000_totals_newvars'!G5/'2000_totals_newvars'!$L5</f>
        <v>0</v>
      </c>
      <c r="DJ5">
        <f>'2001_totals_newvars'!G5/'2001_totals_newvars'!$L5</f>
        <v>0</v>
      </c>
      <c r="DK5">
        <f>'2002_totals_newvars'!G5/'2002_totals_newvars'!$L5</f>
        <v>0</v>
      </c>
      <c r="DL5">
        <f>'2003_totals_newvars'!G5/'2003_totals_newvars'!$L5</f>
        <v>0</v>
      </c>
      <c r="DM5">
        <f>'2004_totals_newvars'!G5/'2004_totals_newvars'!$L5</f>
        <v>0</v>
      </c>
      <c r="DN5">
        <f>'2005_totals_newvars'!G5/'2005_totals_newvars'!$L5</f>
        <v>1.3804994508998679E-3</v>
      </c>
      <c r="DO5">
        <f>'2006_totals_newvars'!G5/'2006_totals_newvars'!$L5</f>
        <v>3.2491265458897836E-3</v>
      </c>
      <c r="DP5">
        <f>'2007_totals_newvars'!G5/'2007_totals_newvars'!$L5</f>
        <v>1.2994472548317813E-3</v>
      </c>
      <c r="DQ5">
        <f>'2008_totals_newvars'!G5/'2008_totals_newvars'!$L5</f>
        <v>-8.9936353866767397E-4</v>
      </c>
      <c r="DR5">
        <f>'2009_totals_newvars'!G5/'2009_totals_newvars'!$L5</f>
        <v>0</v>
      </c>
      <c r="DS5">
        <f>'2010_totals_newvars'!G5/'2010_totals_newvars'!$L5</f>
        <v>8.2135793718670167E-3</v>
      </c>
      <c r="DT5">
        <f>'2011_totals_newvars'!G5/'2011_totals_newvars'!$L5</f>
        <v>-5.5557266437128796E-4</v>
      </c>
      <c r="DU5">
        <f>'2012_totals_newvars'!G5/'2012_totals_newvars'!$L5</f>
        <v>0</v>
      </c>
      <c r="DV5">
        <f>'2013_totals_newvars'!G5/'2013_totals_newvars'!$L5</f>
        <v>0</v>
      </c>
      <c r="DW5">
        <f>'2014_totals_newvars'!G5/'2014_totals_newvars'!$L5</f>
        <v>3.4791491753147463E-4</v>
      </c>
      <c r="DX5">
        <f>'1997_totals_newvars'!K5/'1997_totals_newvars'!$L5</f>
        <v>0</v>
      </c>
      <c r="DY5">
        <f>'1998_totals_newvars'!K5/'1998_totals_newvars'!$L5</f>
        <v>0</v>
      </c>
      <c r="DZ5">
        <f>'1999_totals_newvars'!K5/'1999_totals_newvars'!$L5</f>
        <v>0</v>
      </c>
      <c r="EA5">
        <f>'2000_totals_newvars'!K5/'2000_totals_newvars'!$L5</f>
        <v>4.1385745238170464E-2</v>
      </c>
      <c r="EB5">
        <f>'2001_totals_newvars'!K5/'2001_totals_newvars'!$L5</f>
        <v>2.4186716106367065E-2</v>
      </c>
      <c r="EC5">
        <f>'2002_totals_newvars'!K5/'2002_totals_newvars'!$L5</f>
        <v>0</v>
      </c>
      <c r="ED5">
        <f>'2003_totals_newvars'!K5/'2003_totals_newvars'!$L5</f>
        <v>0</v>
      </c>
      <c r="EE5">
        <f>'2004_totals_newvars'!K5/'2004_totals_newvars'!$L5</f>
        <v>4.4275871487037467E-2</v>
      </c>
      <c r="EF5">
        <f>'2005_totals_newvars'!K5/'2005_totals_newvars'!$L5</f>
        <v>3.1741024588517783E-2</v>
      </c>
      <c r="EG5">
        <f>'2006_totals_newvars'!K5/'2006_totals_newvars'!$L5</f>
        <v>-2.1218266280285489E-2</v>
      </c>
      <c r="EH5">
        <f>'2007_totals_newvars'!K5/'2007_totals_newvars'!$L5</f>
        <v>0</v>
      </c>
      <c r="EI5">
        <f>'2008_totals_newvars'!K5/'2008_totals_newvars'!$L5</f>
        <v>1.2584231135378654E-2</v>
      </c>
      <c r="EJ5">
        <f>'2009_totals_newvars'!K5/'2009_totals_newvars'!$L5</f>
        <v>0</v>
      </c>
      <c r="EK5">
        <f>'2010_totals_newvars'!K5/'2010_totals_newvars'!$L5</f>
        <v>0</v>
      </c>
      <c r="EL5">
        <f>'2011_totals_newvars'!K5/'2011_totals_newvars'!$L5</f>
        <v>0</v>
      </c>
      <c r="EM5">
        <f>'2012_totals_newvars'!K5/'2012_totals_newvars'!$L5</f>
        <v>0</v>
      </c>
      <c r="EN5">
        <f>'2013_totals_newvars'!K5/'2013_totals_newvars'!$L5</f>
        <v>0</v>
      </c>
      <c r="EO5">
        <f>'2014_totals_newvars'!K5/'2014_totals_newvars'!$L5</f>
        <v>0</v>
      </c>
      <c r="EP5">
        <f>'1997_totals_newvars'!F5/'1997_totals_newvars'!$L5</f>
        <v>0</v>
      </c>
      <c r="EQ5">
        <f>'1998_totals_newvars'!F5/'1998_totals_newvars'!$L5</f>
        <v>0</v>
      </c>
      <c r="ER5">
        <f>'1999_totals_newvars'!F5/'1999_totals_newvars'!$L5</f>
        <v>0</v>
      </c>
      <c r="ES5">
        <f>'2000_totals_newvars'!F5/'2000_totals_newvars'!$L5</f>
        <v>0</v>
      </c>
      <c r="ET5">
        <f>'2001_totals_newvars'!F5/'2001_totals_newvars'!$L5</f>
        <v>0</v>
      </c>
      <c r="EU5">
        <f>'2002_totals_newvars'!F5/'2002_totals_newvars'!$L5</f>
        <v>0</v>
      </c>
      <c r="EV5">
        <f>'2003_totals_newvars'!F5/'2003_totals_newvars'!$L5</f>
        <v>0</v>
      </c>
      <c r="EW5">
        <f>'2004_totals_newvars'!F5/'2004_totals_newvars'!$L5</f>
        <v>0</v>
      </c>
      <c r="EX5">
        <f>'2005_totals_newvars'!F5/'2005_totals_newvars'!$L5</f>
        <v>0</v>
      </c>
      <c r="EY5">
        <f>'2006_totals_newvars'!F5/'2006_totals_newvars'!$L5</f>
        <v>0</v>
      </c>
      <c r="EZ5">
        <f>'2007_totals_newvars'!F5/'2007_totals_newvars'!$L5</f>
        <v>0</v>
      </c>
      <c r="FA5">
        <f>'2008_totals_newvars'!F5/'2008_totals_newvars'!$L5</f>
        <v>0</v>
      </c>
      <c r="FB5">
        <f>'2009_totals_newvars'!F5/'2009_totals_newvars'!$L5</f>
        <v>0</v>
      </c>
      <c r="FC5">
        <f>'2010_totals_newvars'!F5/'2010_totals_newvars'!$L5</f>
        <v>0</v>
      </c>
      <c r="FD5">
        <f>'2011_totals_newvars'!F5/'2011_totals_newvars'!$L5</f>
        <v>0</v>
      </c>
      <c r="FE5">
        <f>'2012_totals_newvars'!F5/'2012_totals_newvars'!$L5</f>
        <v>0</v>
      </c>
      <c r="FF5">
        <f>'2013_totals_newvars'!F5/'2013_totals_newvars'!$L5</f>
        <v>0</v>
      </c>
      <c r="FG5">
        <f>'2014_totals_newvars'!F5/'2014_totals_newvars'!$L5</f>
        <v>0</v>
      </c>
      <c r="FH5">
        <f>'1997_totals_newvars'!D5/'1997_totals_newvars'!$L5</f>
        <v>0.1622401699841691</v>
      </c>
      <c r="FI5">
        <f>'1998_totals_newvars'!D5/'1998_totals_newvars'!$L5</f>
        <v>0.22291817095769739</v>
      </c>
      <c r="FJ5">
        <f>'1999_totals_newvars'!D5/'1999_totals_newvars'!$L5</f>
        <v>0.2917894993402278</v>
      </c>
      <c r="FK5">
        <f>'2000_totals_newvars'!D5/'2000_totals_newvars'!$L5</f>
        <v>0.33032972134973071</v>
      </c>
      <c r="FL5">
        <f>'2001_totals_newvars'!D5/'2001_totals_newvars'!$L5</f>
        <v>0.34148944540662929</v>
      </c>
      <c r="FM5">
        <f>'2002_totals_newvars'!D5/'2002_totals_newvars'!$L5</f>
        <v>0.32520032321187842</v>
      </c>
      <c r="FN5">
        <f>'2003_totals_newvars'!D5/'2003_totals_newvars'!$L5</f>
        <v>0.26130772006194236</v>
      </c>
      <c r="FO5">
        <f>'2004_totals_newvars'!D5/'2004_totals_newvars'!$L5</f>
        <v>0.19150713897618468</v>
      </c>
      <c r="FP5">
        <f>'2005_totals_newvars'!D5/'2005_totals_newvars'!$L5</f>
        <v>0.23222126759675707</v>
      </c>
      <c r="FQ5">
        <f>'2006_totals_newvars'!D5/'2006_totals_newvars'!$L5</f>
        <v>0.24593788079989645</v>
      </c>
      <c r="FR5">
        <f>'2007_totals_newvars'!D5/'2007_totals_newvars'!$L5</f>
        <v>0.24174797171417189</v>
      </c>
      <c r="FS5">
        <f>'2008_totals_newvars'!D5/'2008_totals_newvars'!$L5</f>
        <v>0.16679025430327538</v>
      </c>
      <c r="FT5">
        <f>'2009_totals_newvars'!D5/'2009_totals_newvars'!$L5</f>
        <v>0.22039440347935055</v>
      </c>
      <c r="FU5">
        <f>'2010_totals_newvars'!D5/'2010_totals_newvars'!$L5</f>
        <v>0.26357950783280426</v>
      </c>
      <c r="FV5">
        <f>'2011_totals_newvars'!D5/'2011_totals_newvars'!$L5</f>
        <v>0.17332527502760256</v>
      </c>
      <c r="FW5">
        <f>'2012_totals_newvars'!D5/'2012_totals_newvars'!$L5</f>
        <v>0.21193789330593149</v>
      </c>
      <c r="FX5">
        <f>'2013_totals_newvars'!D5/'2013_totals_newvars'!$L5</f>
        <v>0.1732264192152102</v>
      </c>
      <c r="FY5">
        <f>'2014_totals_newvars'!D5/'2014_totals_newvars'!$L5</f>
        <v>0.14150545192917122</v>
      </c>
    </row>
    <row r="6" spans="1:181" x14ac:dyDescent="0.2">
      <c r="A6" t="str">
        <f>'1997_totals_newvars'!A6</f>
        <v>CALIFORNIA</v>
      </c>
      <c r="B6">
        <f>'1997_totals_newvars'!J6/'1997_totals_newvars'!$L6</f>
        <v>4.5176394496200721E-2</v>
      </c>
      <c r="C6">
        <f>'1998_totals_newvars'!J6/'1998_totals_newvars'!$L6</f>
        <v>5.8183153994558999E-2</v>
      </c>
      <c r="D6">
        <f>'1999_totals_newvars'!J6/'1999_totals_newvars'!$L6</f>
        <v>7.1988910394264943E-2</v>
      </c>
      <c r="E6">
        <f>'2000_totals_newvars'!J6/'2000_totals_newvars'!$L6</f>
        <v>8.0770279048961502E-2</v>
      </c>
      <c r="F6">
        <f>'2001_totals_newvars'!J6/'2001_totals_newvars'!$L6</f>
        <v>8.7332940591940675E-2</v>
      </c>
      <c r="G6">
        <f>'2002_totals_newvars'!J6/'2002_totals_newvars'!$L6</f>
        <v>0.10608769340142883</v>
      </c>
      <c r="H6">
        <f>'2003_totals_newvars'!J6/'2003_totals_newvars'!$L6</f>
        <v>8.8584169769282295E-2</v>
      </c>
      <c r="I6">
        <f>'2004_totals_newvars'!J6/'2004_totals_newvars'!$L6</f>
        <v>9.1073709764499564E-2</v>
      </c>
      <c r="J6">
        <f>'2005_totals_newvars'!J6/'2005_totals_newvars'!$L6</f>
        <v>8.6770713269265193E-2</v>
      </c>
      <c r="K6">
        <f>'2006_totals_newvars'!J6/'2006_totals_newvars'!$L6</f>
        <v>9.2930180964341635E-2</v>
      </c>
      <c r="L6">
        <f>'2007_totals_newvars'!J6/'2007_totals_newvars'!$L6</f>
        <v>8.3957857466151184E-2</v>
      </c>
      <c r="M6">
        <f>'2008_totals_newvars'!J6/'2008_totals_newvars'!$L6</f>
        <v>9.2699719302344913E-2</v>
      </c>
      <c r="N6">
        <f>'2009_totals_newvars'!J6/'2009_totals_newvars'!$L6</f>
        <v>8.8848550661342965E-2</v>
      </c>
      <c r="O6">
        <f>'2010_totals_newvars'!J6/'2010_totals_newvars'!$L6</f>
        <v>8.2043247093385535E-2</v>
      </c>
      <c r="P6">
        <f>'2011_totals_newvars'!J6/'2011_totals_newvars'!$L6</f>
        <v>8.1957022190812662E-2</v>
      </c>
      <c r="Q6">
        <f>'2012_totals_newvars'!J6/'2012_totals_newvars'!$L6</f>
        <v>8.7777970461977883E-2</v>
      </c>
      <c r="R6">
        <f>'2013_totals_newvars'!J6/'2013_totals_newvars'!$L6</f>
        <v>7.915051288257155E-2</v>
      </c>
      <c r="S6">
        <f>'2014_totals_newvars'!J6/'2014_totals_newvars'!$L6</f>
        <v>8.4627990387820651E-2</v>
      </c>
      <c r="T6">
        <f>'1997_totals_newvars'!B6/'1997_totals_newvars'!$L6</f>
        <v>0.84550722920679044</v>
      </c>
      <c r="U6">
        <f>'1998_totals_newvars'!B6/'1998_totals_newvars'!$L6</f>
        <v>0.64767782010745678</v>
      </c>
      <c r="V6">
        <f>'1999_totals_newvars'!B6/'1999_totals_newvars'!$L6</f>
        <v>0.63012064439480575</v>
      </c>
      <c r="W6">
        <f>'2000_totals_newvars'!B6/'2000_totals_newvars'!$L6</f>
        <v>0.52325964265120073</v>
      </c>
      <c r="X6">
        <f>'2001_totals_newvars'!B6/'2001_totals_newvars'!$L6</f>
        <v>0.46459545608488817</v>
      </c>
      <c r="Y6">
        <f>'2002_totals_newvars'!B6/'2002_totals_newvars'!$L6</f>
        <v>0.43678944850911672</v>
      </c>
      <c r="Z6">
        <f>'2003_totals_newvars'!B6/'2003_totals_newvars'!$L6</f>
        <v>0.47948830032090378</v>
      </c>
      <c r="AA6">
        <f>'2004_totals_newvars'!B6/'2004_totals_newvars'!$L6</f>
        <v>0.50197793324172801</v>
      </c>
      <c r="AB6">
        <f>'2005_totals_newvars'!B6/'2005_totals_newvars'!$L6</f>
        <v>0.54546601680897622</v>
      </c>
      <c r="AC6">
        <f>'2006_totals_newvars'!B6/'2006_totals_newvars'!$L6</f>
        <v>0.5311289694335819</v>
      </c>
      <c r="AD6">
        <f>'2007_totals_newvars'!B6/'2007_totals_newvars'!$L6</f>
        <v>0.45600622072934743</v>
      </c>
      <c r="AE6">
        <f>'2008_totals_newvars'!B6/'2008_totals_newvars'!$L6</f>
        <v>0.46235690475321123</v>
      </c>
      <c r="AF6">
        <f>'2009_totals_newvars'!B6/'2009_totals_newvars'!$L6</f>
        <v>0.5098420388429199</v>
      </c>
      <c r="AG6">
        <f>'2010_totals_newvars'!B6/'2010_totals_newvars'!$L6</f>
        <v>0.51985682992683546</v>
      </c>
      <c r="AH6">
        <f>'2011_totals_newvars'!B6/'2011_totals_newvars'!$L6</f>
        <v>0.53023909091626586</v>
      </c>
      <c r="AI6">
        <f>'2012_totals_newvars'!B6/'2012_totals_newvars'!$L6</f>
        <v>0.50676152722538759</v>
      </c>
      <c r="AJ6">
        <f>'2013_totals_newvars'!B6/'2013_totals_newvars'!$L6</f>
        <v>0.45866531316136738</v>
      </c>
      <c r="AK6">
        <f>'2014_totals_newvars'!B6/'2014_totals_newvars'!$L6</f>
        <v>0.45876026572456902</v>
      </c>
      <c r="AL6">
        <f>'1997_totals_newvars'!C6/'1997_totals_newvars'!$L6</f>
        <v>1.9155148059204381E-2</v>
      </c>
      <c r="AM6">
        <f>'1998_totals_newvars'!C6/'1998_totals_newvars'!$L6</f>
        <v>5.8364438344685132E-2</v>
      </c>
      <c r="AN6">
        <f>'1999_totals_newvars'!C6/'1999_totals_newvars'!$L6</f>
        <v>0.1164044193446261</v>
      </c>
      <c r="AO6">
        <f>'2000_totals_newvars'!C6/'2000_totals_newvars'!$L6</f>
        <v>0.20839708522470254</v>
      </c>
      <c r="AP6">
        <f>'2001_totals_newvars'!C6/'2001_totals_newvars'!$L6</f>
        <v>0.1641433422520199</v>
      </c>
      <c r="AQ6">
        <f>'2002_totals_newvars'!C6/'2002_totals_newvars'!$L6</f>
        <v>0.21233060086257766</v>
      </c>
      <c r="AR6">
        <f>'2003_totals_newvars'!C6/'2003_totals_newvars'!$L6</f>
        <v>0.1956495178234057</v>
      </c>
      <c r="AS6">
        <f>'2004_totals_newvars'!C6/'2004_totals_newvars'!$L6</f>
        <v>0.16834520923782195</v>
      </c>
      <c r="AT6">
        <f>'2005_totals_newvars'!C6/'2005_totals_newvars'!$L6</f>
        <v>0.16845393349119159</v>
      </c>
      <c r="AU6">
        <f>'2006_totals_newvars'!C6/'2006_totals_newvars'!$L6</f>
        <v>0.14834917809821105</v>
      </c>
      <c r="AV6">
        <f>'2007_totals_newvars'!C6/'2007_totals_newvars'!$L6</f>
        <v>0.15096742273059777</v>
      </c>
      <c r="AW6">
        <f>'2008_totals_newvars'!C6/'2008_totals_newvars'!$L6</f>
        <v>0.16743297451589303</v>
      </c>
      <c r="AX6">
        <f>'2009_totals_newvars'!C6/'2009_totals_newvars'!$L6</f>
        <v>0.1482129056990043</v>
      </c>
      <c r="AY6">
        <f>'2010_totals_newvars'!C6/'2010_totals_newvars'!$L6</f>
        <v>0.12048503034570143</v>
      </c>
      <c r="AZ6">
        <f>'2011_totals_newvars'!C6/'2011_totals_newvars'!$L6</f>
        <v>0.13125048447817483</v>
      </c>
      <c r="BA6">
        <f>'2012_totals_newvars'!C6/'2012_totals_newvars'!$L6</f>
        <v>0.1223262851964117</v>
      </c>
      <c r="BB6">
        <f>'2013_totals_newvars'!C6/'2013_totals_newvars'!$L6</f>
        <v>0.1195124171226252</v>
      </c>
      <c r="BC6">
        <f>'2014_totals_newvars'!C6/'2014_totals_newvars'!$L6</f>
        <v>0.11870365328628048</v>
      </c>
      <c r="BD6">
        <f>'1997_totals_newvars'!I6/'1997_totals_newvars'!$L6</f>
        <v>9.0161228237804467E-2</v>
      </c>
      <c r="BE6">
        <f>'1998_totals_newvars'!I6/'1998_totals_newvars'!$L6</f>
        <v>0.16100121512922774</v>
      </c>
      <c r="BF6">
        <f>'1999_totals_newvars'!I6/'1999_totals_newvars'!$L6</f>
        <v>0.12483849897058036</v>
      </c>
      <c r="BG6">
        <f>'2000_totals_newvars'!I6/'2000_totals_newvars'!$L6</f>
        <v>2.9794345559165214E-2</v>
      </c>
      <c r="BH6">
        <f>'2001_totals_newvars'!I6/'2001_totals_newvars'!$L6</f>
        <v>0.10806685450052643</v>
      </c>
      <c r="BI6">
        <f>'2002_totals_newvars'!I6/'2002_totals_newvars'!$L6</f>
        <v>3.4706316248593341E-2</v>
      </c>
      <c r="BJ6">
        <f>'2003_totals_newvars'!I6/'2003_totals_newvars'!$L6</f>
        <v>7.6466976589102051E-2</v>
      </c>
      <c r="BK6">
        <f>'2004_totals_newvars'!I6/'2004_totals_newvars'!$L6</f>
        <v>8.3077060989823218E-2</v>
      </c>
      <c r="BL6">
        <f>'2005_totals_newvars'!I6/'2005_totals_newvars'!$L6</f>
        <v>5.5333556402205872E-2</v>
      </c>
      <c r="BM6">
        <f>'2006_totals_newvars'!I6/'2006_totals_newvars'!$L6</f>
        <v>6.0639337019964414E-2</v>
      </c>
      <c r="BN6">
        <f>'2007_totals_newvars'!I6/'2007_totals_newvars'!$L6</f>
        <v>5.6167251107463304E-2</v>
      </c>
      <c r="BO6">
        <f>'2008_totals_newvars'!I6/'2008_totals_newvars'!$L6</f>
        <v>6.086607111674304E-2</v>
      </c>
      <c r="BP6">
        <f>'2009_totals_newvars'!I6/'2009_totals_newvars'!$L6</f>
        <v>5.6015266338949904E-2</v>
      </c>
      <c r="BQ6">
        <f>'2010_totals_newvars'!I6/'2010_totals_newvars'!$L6</f>
        <v>4.7733628262251457E-2</v>
      </c>
      <c r="BR6">
        <f>'2011_totals_newvars'!I6/'2011_totals_newvars'!$L6</f>
        <v>5.6125690970745157E-2</v>
      </c>
      <c r="BS6">
        <f>'2012_totals_newvars'!I6/'2012_totals_newvars'!$L6</f>
        <v>5.2357701506871496E-2</v>
      </c>
      <c r="BT6">
        <f>'2013_totals_newvars'!I6/'2013_totals_newvars'!$L6</f>
        <v>5.0497671540354561E-2</v>
      </c>
      <c r="BU6">
        <f>'2014_totals_newvars'!I6/'2014_totals_newvars'!$L6</f>
        <v>5.5485452264582839E-2</v>
      </c>
      <c r="BV6">
        <f>'1997_totals_newvars'!H6/'1997_totals_newvars'!$L6</f>
        <v>0</v>
      </c>
      <c r="BW6">
        <f>'1998_totals_newvars'!H6/'1998_totals_newvars'!$L6</f>
        <v>0</v>
      </c>
      <c r="BX6">
        <f>'1999_totals_newvars'!H6/'1999_totals_newvars'!$L6</f>
        <v>0</v>
      </c>
      <c r="BY6">
        <f>'2000_totals_newvars'!H6/'2000_totals_newvars'!$L6</f>
        <v>2.0604087143480368E-4</v>
      </c>
      <c r="BZ6">
        <f>'2001_totals_newvars'!H6/'2001_totals_newvars'!$L6</f>
        <v>2.179201256260701E-3</v>
      </c>
      <c r="CA6">
        <f>'2002_totals_newvars'!H6/'2002_totals_newvars'!$L6</f>
        <v>2.9874170240086605E-3</v>
      </c>
      <c r="CB6">
        <f>'2003_totals_newvars'!H6/'2003_totals_newvars'!$L6</f>
        <v>1.45492546606974E-3</v>
      </c>
      <c r="CC6">
        <f>'2004_totals_newvars'!H6/'2004_totals_newvars'!$L6</f>
        <v>3.59478859821447E-3</v>
      </c>
      <c r="CD6">
        <f>'2005_totals_newvars'!H6/'2005_totals_newvars'!$L6</f>
        <v>3.4345452133768984E-3</v>
      </c>
      <c r="CE6">
        <f>'2006_totals_newvars'!H6/'2006_totals_newvars'!$L6</f>
        <v>2.2119290713035816E-3</v>
      </c>
      <c r="CF6">
        <f>'2007_totals_newvars'!H6/'2007_totals_newvars'!$L6</f>
        <v>9.459879597725579E-2</v>
      </c>
      <c r="CG6">
        <f>'2008_totals_newvars'!H6/'2008_totals_newvars'!$L6</f>
        <v>4.6793037897647195E-2</v>
      </c>
      <c r="CH6">
        <f>'2009_totals_newvars'!H6/'2009_totals_newvars'!$L6</f>
        <v>2.0699581296156538E-2</v>
      </c>
      <c r="CI6">
        <f>'2010_totals_newvars'!H6/'2010_totals_newvars'!$L6</f>
        <v>4.4737361886866113E-3</v>
      </c>
      <c r="CJ6">
        <f>'2011_totals_newvars'!H6/'2011_totals_newvars'!$L6</f>
        <v>4.6561280821425252E-3</v>
      </c>
      <c r="CK6">
        <f>'2012_totals_newvars'!H6/'2012_totals_newvars'!$L6</f>
        <v>3.3847578273360095E-2</v>
      </c>
      <c r="CL6">
        <f>'2013_totals_newvars'!H6/'2013_totals_newvars'!$L6</f>
        <v>0.10716414355085919</v>
      </c>
      <c r="CM6">
        <f>'2014_totals_newvars'!H6/'2014_totals_newvars'!$L6</f>
        <v>7.740327272354583E-2</v>
      </c>
      <c r="CN6">
        <f>'1997_totals_newvars'!E6/'1997_totals_newvars'!$L6</f>
        <v>0</v>
      </c>
      <c r="CO6">
        <f>'1998_totals_newvars'!E6/'1998_totals_newvars'!$L6</f>
        <v>0</v>
      </c>
      <c r="CP6">
        <f>'1999_totals_newvars'!E6/'1999_totals_newvars'!$L6</f>
        <v>0</v>
      </c>
      <c r="CQ6">
        <f>'2000_totals_newvars'!E6/'2000_totals_newvars'!$L6</f>
        <v>6.1043336360983545E-2</v>
      </c>
      <c r="CR6">
        <f>'2001_totals_newvars'!E6/'2001_totals_newvars'!$L6</f>
        <v>6.5800176363907184E-2</v>
      </c>
      <c r="CS6">
        <f>'2002_totals_newvars'!E6/'2002_totals_newvars'!$L6</f>
        <v>7.7899659276656999E-2</v>
      </c>
      <c r="CT6">
        <f>'2003_totals_newvars'!E6/'2003_totals_newvars'!$L6</f>
        <v>4.2635527721227272E-2</v>
      </c>
      <c r="CU6">
        <f>'2004_totals_newvars'!E6/'2004_totals_newvars'!$L6</f>
        <v>5.4965819795423171E-2</v>
      </c>
      <c r="CV6">
        <f>'2005_totals_newvars'!E6/'2005_totals_newvars'!$L6</f>
        <v>2.877314886363171E-2</v>
      </c>
      <c r="CW6">
        <f>'2006_totals_newvars'!E6/'2006_totals_newvars'!$L6</f>
        <v>3.4082959539119093E-2</v>
      </c>
      <c r="CX6">
        <f>'2007_totals_newvars'!E6/'2007_totals_newvars'!$L6</f>
        <v>1.966192738334761E-2</v>
      </c>
      <c r="CY6">
        <f>'2008_totals_newvars'!E6/'2008_totals_newvars'!$L6</f>
        <v>2.3520933385525224E-2</v>
      </c>
      <c r="CZ6">
        <f>'2009_totals_newvars'!E6/'2009_totals_newvars'!$L6</f>
        <v>2.5383410268793635E-2</v>
      </c>
      <c r="DA6">
        <f>'2010_totals_newvars'!E6/'2010_totals_newvars'!$L6</f>
        <v>3.0320338158422395E-2</v>
      </c>
      <c r="DB6">
        <f>'2011_totals_newvars'!E6/'2011_totals_newvars'!$L6</f>
        <v>3.1246531042043474E-2</v>
      </c>
      <c r="DC6">
        <f>'2012_totals_newvars'!E6/'2012_totals_newvars'!$L6</f>
        <v>3.3304598258224266E-2</v>
      </c>
      <c r="DD6">
        <f>'2013_totals_newvars'!E6/'2013_totals_newvars'!$L6</f>
        <v>3.3660305267112806E-2</v>
      </c>
      <c r="DE6">
        <f>'2014_totals_newvars'!E6/'2014_totals_newvars'!$L6</f>
        <v>3.5587357033794093E-2</v>
      </c>
      <c r="DF6">
        <f>'1997_totals_newvars'!G6/'1997_totals_newvars'!$L6</f>
        <v>0</v>
      </c>
      <c r="DG6">
        <f>'1998_totals_newvars'!G6/'1998_totals_newvars'!$L6</f>
        <v>0</v>
      </c>
      <c r="DH6">
        <f>'1999_totals_newvars'!G6/'1999_totals_newvars'!$L6</f>
        <v>0</v>
      </c>
      <c r="DI6">
        <f>'2000_totals_newvars'!G6/'2000_totals_newvars'!$L6</f>
        <v>1.0513222198961114E-4</v>
      </c>
      <c r="DJ6">
        <f>'2001_totals_newvars'!G6/'2001_totals_newvars'!$L6</f>
        <v>1.4306936798312852E-4</v>
      </c>
      <c r="DK6">
        <f>'2002_totals_newvars'!G6/'2002_totals_newvars'!$L6</f>
        <v>1.933038731615921E-4</v>
      </c>
      <c r="DL6">
        <f>'2003_totals_newvars'!G6/'2003_totals_newvars'!$L6</f>
        <v>2.5596210438406892E-4</v>
      </c>
      <c r="DM6">
        <f>'2004_totals_newvars'!G6/'2004_totals_newvars'!$L6</f>
        <v>2.2948855695735919E-4</v>
      </c>
      <c r="DN6">
        <f>'2005_totals_newvars'!G6/'2005_totals_newvars'!$L6</f>
        <v>3.1610872814747537E-4</v>
      </c>
      <c r="DO6">
        <f>'2006_totals_newvars'!G6/'2006_totals_newvars'!$L6</f>
        <v>3.4072486445032939E-4</v>
      </c>
      <c r="DP6">
        <f>'2007_totals_newvars'!G6/'2007_totals_newvars'!$L6</f>
        <v>2.3656068194852217E-4</v>
      </c>
      <c r="DQ6">
        <f>'2008_totals_newvars'!G6/'2008_totals_newvars'!$L6</f>
        <v>2.1314359503496919E-4</v>
      </c>
      <c r="DR6">
        <f>'2009_totals_newvars'!G6/'2009_totals_newvars'!$L6</f>
        <v>1.0105134241548532E-4</v>
      </c>
      <c r="DS6">
        <f>'2010_totals_newvars'!G6/'2010_totals_newvars'!$L6</f>
        <v>1.1987103643368585E-2</v>
      </c>
      <c r="DT6">
        <f>'2011_totals_newvars'!G6/'2011_totals_newvars'!$L6</f>
        <v>-9.5543095639727667E-5</v>
      </c>
      <c r="DU6">
        <f>'2012_totals_newvars'!G6/'2012_totals_newvars'!$L6</f>
        <v>1.1035639392269784E-4</v>
      </c>
      <c r="DV6">
        <f>'2013_totals_newvars'!G6/'2013_totals_newvars'!$L6</f>
        <v>1.2734573398378356E-3</v>
      </c>
      <c r="DW6">
        <f>'2014_totals_newvars'!G6/'2014_totals_newvars'!$L6</f>
        <v>7.1589067700046614E-5</v>
      </c>
      <c r="DX6">
        <f>'1997_totals_newvars'!K6/'1997_totals_newvars'!$L6</f>
        <v>0</v>
      </c>
      <c r="DY6">
        <f>'1998_totals_newvars'!K6/'1998_totals_newvars'!$L6</f>
        <v>2.9041602826055828E-2</v>
      </c>
      <c r="DZ6">
        <f>'1999_totals_newvars'!K6/'1999_totals_newvars'!$L6</f>
        <v>0</v>
      </c>
      <c r="EA6">
        <f>'2000_totals_newvars'!K6/'2000_totals_newvars'!$L6</f>
        <v>0</v>
      </c>
      <c r="EB6">
        <f>'2001_totals_newvars'!K6/'2001_totals_newvars'!$L6</f>
        <v>2.9615468749741975E-3</v>
      </c>
      <c r="EC6">
        <f>'2002_totals_newvars'!K6/'2002_totals_newvars'!$L6</f>
        <v>1.1835211260399138E-2</v>
      </c>
      <c r="ED6">
        <f>'2003_totals_newvars'!K6/'2003_totals_newvars'!$L6</f>
        <v>1.2533301993827238E-2</v>
      </c>
      <c r="EE6">
        <f>'2004_totals_newvars'!K6/'2004_totals_newvars'!$L6</f>
        <v>1.3289877584299939E-2</v>
      </c>
      <c r="EF6">
        <f>'2005_totals_newvars'!K6/'2005_totals_newvars'!$L6</f>
        <v>1.9953075639306313E-2</v>
      </c>
      <c r="EG6">
        <f>'2006_totals_newvars'!K6/'2006_totals_newvars'!$L6</f>
        <v>2.7687359454958125E-2</v>
      </c>
      <c r="EH6">
        <f>'2007_totals_newvars'!K6/'2007_totals_newvars'!$L6</f>
        <v>4.9737340909205056E-2</v>
      </c>
      <c r="EI6">
        <f>'2008_totals_newvars'!K6/'2008_totals_newvars'!$L6</f>
        <v>5.1973509286093345E-2</v>
      </c>
      <c r="EJ6">
        <f>'2009_totals_newvars'!K6/'2009_totals_newvars'!$L6</f>
        <v>5.0503582043372922E-2</v>
      </c>
      <c r="EK6">
        <f>'2010_totals_newvars'!K6/'2010_totals_newvars'!$L6</f>
        <v>4.822635615878227E-2</v>
      </c>
      <c r="EL6">
        <f>'2011_totals_newvars'!K6/'2011_totals_newvars'!$L6</f>
        <v>4.853228695384048E-2</v>
      </c>
      <c r="EM6">
        <f>'2012_totals_newvars'!K6/'2012_totals_newvars'!$L6</f>
        <v>5.6656500024628659E-2</v>
      </c>
      <c r="EN6">
        <f>'2013_totals_newvars'!K6/'2013_totals_newvars'!$L6</f>
        <v>5.1828057971777301E-2</v>
      </c>
      <c r="EO6">
        <f>'2014_totals_newvars'!K6/'2014_totals_newvars'!$L6</f>
        <v>5.4228396265168143E-2</v>
      </c>
      <c r="EP6">
        <f>'1997_totals_newvars'!F6/'1997_totals_newvars'!$L6</f>
        <v>0</v>
      </c>
      <c r="EQ6">
        <f>'1998_totals_newvars'!F6/'1998_totals_newvars'!$L6</f>
        <v>0</v>
      </c>
      <c r="ER6">
        <f>'1999_totals_newvars'!F6/'1999_totals_newvars'!$L6</f>
        <v>0</v>
      </c>
      <c r="ES6">
        <f>'2000_totals_newvars'!F6/'2000_totals_newvars'!$L6</f>
        <v>0</v>
      </c>
      <c r="ET6">
        <f>'2001_totals_newvars'!F6/'2001_totals_newvars'!$L6</f>
        <v>0</v>
      </c>
      <c r="EU6">
        <f>'2002_totals_newvars'!F6/'2002_totals_newvars'!$L6</f>
        <v>0</v>
      </c>
      <c r="EV6">
        <f>'2003_totals_newvars'!F6/'2003_totals_newvars'!$L6</f>
        <v>0</v>
      </c>
      <c r="EW6">
        <f>'2004_totals_newvars'!F6/'2004_totals_newvars'!$L6</f>
        <v>0</v>
      </c>
      <c r="EX6">
        <f>'2005_totals_newvars'!F6/'2005_totals_newvars'!$L6</f>
        <v>0</v>
      </c>
      <c r="EY6">
        <f>'2006_totals_newvars'!F6/'2006_totals_newvars'!$L6</f>
        <v>0</v>
      </c>
      <c r="EZ6">
        <f>'2007_totals_newvars'!F6/'2007_totals_newvars'!$L6</f>
        <v>0</v>
      </c>
      <c r="FA6">
        <f>'2008_totals_newvars'!F6/'2008_totals_newvars'!$L6</f>
        <v>0</v>
      </c>
      <c r="FB6">
        <f>'2009_totals_newvars'!F6/'2009_totals_newvars'!$L6</f>
        <v>0</v>
      </c>
      <c r="FC6">
        <f>'2010_totals_newvars'!F6/'2010_totals_newvars'!$L6</f>
        <v>0</v>
      </c>
      <c r="FD6">
        <f>'2011_totals_newvars'!F6/'2011_totals_newvars'!$L6</f>
        <v>0</v>
      </c>
      <c r="FE6">
        <f>'2012_totals_newvars'!F6/'2012_totals_newvars'!$L6</f>
        <v>0</v>
      </c>
      <c r="FF6">
        <f>'2013_totals_newvars'!F6/'2013_totals_newvars'!$L6</f>
        <v>0</v>
      </c>
      <c r="FG6">
        <f>'2014_totals_newvars'!F6/'2014_totals_newvars'!$L6</f>
        <v>0</v>
      </c>
      <c r="FH6">
        <f>'1997_totals_newvars'!D6/'1997_totals_newvars'!$L6</f>
        <v>0</v>
      </c>
      <c r="FI6">
        <f>'1998_totals_newvars'!D6/'1998_totals_newvars'!$L6</f>
        <v>4.5731769598015497E-2</v>
      </c>
      <c r="FJ6">
        <f>'1999_totals_newvars'!D6/'1999_totals_newvars'!$L6</f>
        <v>5.6647526895722805E-2</v>
      </c>
      <c r="FK6">
        <f>'2000_totals_newvars'!D6/'2000_totals_newvars'!$L6</f>
        <v>9.642413806156204E-2</v>
      </c>
      <c r="FL6">
        <f>'2001_totals_newvars'!D6/'2001_totals_newvars'!$L6</f>
        <v>0.10477741270749963</v>
      </c>
      <c r="FM6">
        <f>'2002_totals_newvars'!D6/'2002_totals_newvars'!$L6</f>
        <v>0.11717034954405701</v>
      </c>
      <c r="FN6">
        <f>'2003_totals_newvars'!D6/'2003_totals_newvars'!$L6</f>
        <v>0.10293131821179784</v>
      </c>
      <c r="FO6">
        <f>'2004_totals_newvars'!D6/'2004_totals_newvars'!$L6</f>
        <v>8.3446112231232272E-2</v>
      </c>
      <c r="FP6">
        <f>'2005_totals_newvars'!D6/'2005_totals_newvars'!$L6</f>
        <v>9.1498901583898729E-2</v>
      </c>
      <c r="FQ6">
        <f>'2006_totals_newvars'!D6/'2006_totals_newvars'!$L6</f>
        <v>0.10262936155406993</v>
      </c>
      <c r="FR6">
        <f>'2007_totals_newvars'!D6/'2007_totals_newvars'!$L6</f>
        <v>8.8666623014683338E-2</v>
      </c>
      <c r="FS6">
        <f>'2008_totals_newvars'!D6/'2008_totals_newvars'!$L6</f>
        <v>9.4143706147507042E-2</v>
      </c>
      <c r="FT6">
        <f>'2009_totals_newvars'!D6/'2009_totals_newvars'!$L6</f>
        <v>0.10039361350704436</v>
      </c>
      <c r="FU6">
        <f>'2010_totals_newvars'!D6/'2010_totals_newvars'!$L6</f>
        <v>0.13487373022256624</v>
      </c>
      <c r="FV6">
        <f>'2011_totals_newvars'!D6/'2011_totals_newvars'!$L6</f>
        <v>0.11608830846161469</v>
      </c>
      <c r="FW6">
        <f>'2012_totals_newvars'!D6/'2012_totals_newvars'!$L6</f>
        <v>0.10685748265921564</v>
      </c>
      <c r="FX6">
        <f>'2013_totals_newvars'!D6/'2013_totals_newvars'!$L6</f>
        <v>9.824812116349417E-2</v>
      </c>
      <c r="FY6">
        <f>'2014_totals_newvars'!D6/'2014_totals_newvars'!$L6</f>
        <v>0.1151320232465389</v>
      </c>
    </row>
    <row r="7" spans="1:181" x14ac:dyDescent="0.2">
      <c r="A7" t="str">
        <f>'1997_totals_newvars'!A7</f>
        <v>COLORADO</v>
      </c>
      <c r="B7">
        <f>'1997_totals_newvars'!J7/'1997_totals_newvars'!$L7</f>
        <v>5.335427253381396E-2</v>
      </c>
      <c r="C7">
        <f>'1998_totals_newvars'!J7/'1998_totals_newvars'!$L7</f>
        <v>8.623305874584522E-2</v>
      </c>
      <c r="D7">
        <f>'1999_totals_newvars'!J7/'1999_totals_newvars'!$L7</f>
        <v>7.4428814055734094E-2</v>
      </c>
      <c r="E7">
        <f>'2000_totals_newvars'!J7/'2000_totals_newvars'!$L7</f>
        <v>7.202606377838261E-2</v>
      </c>
      <c r="F7">
        <f>'2001_totals_newvars'!J7/'2001_totals_newvars'!$L7</f>
        <v>0.10924087666749102</v>
      </c>
      <c r="G7">
        <f>'2002_totals_newvars'!J7/'2002_totals_newvars'!$L7</f>
        <v>7.0685384475518989E-2</v>
      </c>
      <c r="H7">
        <f>'2003_totals_newvars'!J7/'2003_totals_newvars'!$L7</f>
        <v>0.16203353812057966</v>
      </c>
      <c r="I7">
        <f>'2004_totals_newvars'!J7/'2004_totals_newvars'!$L7</f>
        <v>8.3684440248214045E-2</v>
      </c>
      <c r="J7">
        <f>'2005_totals_newvars'!J7/'2005_totals_newvars'!$L7</f>
        <v>9.0978005490366484E-2</v>
      </c>
      <c r="K7">
        <f>'2006_totals_newvars'!J7/'2006_totals_newvars'!$L7</f>
        <v>7.8229609776296685E-2</v>
      </c>
      <c r="L7">
        <f>'2007_totals_newvars'!J7/'2007_totals_newvars'!$L7</f>
        <v>7.0426722481046172E-2</v>
      </c>
      <c r="M7">
        <f>'2008_totals_newvars'!J7/'2008_totals_newvars'!$L7</f>
        <v>6.9374310559286584E-2</v>
      </c>
      <c r="N7">
        <f>'2009_totals_newvars'!J7/'2009_totals_newvars'!$L7</f>
        <v>3.7904351970239926E-2</v>
      </c>
      <c r="O7">
        <f>'2010_totals_newvars'!J7/'2010_totals_newvars'!$L7</f>
        <v>5.4936329372332941E-2</v>
      </c>
      <c r="P7">
        <f>'2011_totals_newvars'!J7/'2011_totals_newvars'!$L7</f>
        <v>6.347919431987499E-2</v>
      </c>
      <c r="Q7">
        <f>'2012_totals_newvars'!J7/'2012_totals_newvars'!$L7</f>
        <v>7.674717472242204E-2</v>
      </c>
      <c r="R7">
        <f>'2013_totals_newvars'!J7/'2013_totals_newvars'!$L7</f>
        <v>6.5506265425191348E-2</v>
      </c>
      <c r="S7">
        <f>'2014_totals_newvars'!J7/'2014_totals_newvars'!$L7</f>
        <v>6.4948793476217487E-2</v>
      </c>
      <c r="T7">
        <f>'1997_totals_newvars'!B7/'1997_totals_newvars'!$L7</f>
        <v>0.48554138695515758</v>
      </c>
      <c r="U7">
        <f>'1998_totals_newvars'!B7/'1998_totals_newvars'!$L7</f>
        <v>0.41656947013241463</v>
      </c>
      <c r="V7">
        <f>'1999_totals_newvars'!B7/'1999_totals_newvars'!$L7</f>
        <v>0.26907486084485949</v>
      </c>
      <c r="W7">
        <f>'2000_totals_newvars'!B7/'2000_totals_newvars'!$L7</f>
        <v>0.19242083536925408</v>
      </c>
      <c r="X7">
        <f>'2001_totals_newvars'!B7/'2001_totals_newvars'!$L7</f>
        <v>0.23884798031978854</v>
      </c>
      <c r="Y7">
        <f>'2002_totals_newvars'!B7/'2002_totals_newvars'!$L7</f>
        <v>0.1856795249382773</v>
      </c>
      <c r="Z7">
        <f>'2003_totals_newvars'!B7/'2003_totals_newvars'!$L7</f>
        <v>0.18553101531675451</v>
      </c>
      <c r="AA7">
        <f>'2004_totals_newvars'!B7/'2004_totals_newvars'!$L7</f>
        <v>0.25649857180605279</v>
      </c>
      <c r="AB7">
        <f>'2005_totals_newvars'!B7/'2005_totals_newvars'!$L7</f>
        <v>0.32461118285937196</v>
      </c>
      <c r="AC7">
        <f>'2006_totals_newvars'!B7/'2006_totals_newvars'!$L7</f>
        <v>0.26662659235808339</v>
      </c>
      <c r="AD7">
        <f>'2007_totals_newvars'!B7/'2007_totals_newvars'!$L7</f>
        <v>0.22716209330703169</v>
      </c>
      <c r="AE7">
        <f>'2008_totals_newvars'!B7/'2008_totals_newvars'!$L7</f>
        <v>0.15482290728556455</v>
      </c>
      <c r="AF7">
        <f>'2009_totals_newvars'!B7/'2009_totals_newvars'!$L7</f>
        <v>0.1385419557993792</v>
      </c>
      <c r="AG7">
        <f>'2010_totals_newvars'!B7/'2010_totals_newvars'!$L7</f>
        <v>0.21528287928196027</v>
      </c>
      <c r="AH7">
        <f>'2011_totals_newvars'!B7/'2011_totals_newvars'!$L7</f>
        <v>0.22674136213591389</v>
      </c>
      <c r="AI7">
        <f>'2012_totals_newvars'!B7/'2012_totals_newvars'!$L7</f>
        <v>0.2660926945500286</v>
      </c>
      <c r="AJ7">
        <f>'2013_totals_newvars'!B7/'2013_totals_newvars'!$L7</f>
        <v>0.22387111396867362</v>
      </c>
      <c r="AK7">
        <f>'2014_totals_newvars'!B7/'2014_totals_newvars'!$L7</f>
        <v>0.25086330317860928</v>
      </c>
      <c r="AL7">
        <f>'1997_totals_newvars'!C7/'1997_totals_newvars'!$L7</f>
        <v>0.18716052988074308</v>
      </c>
      <c r="AM7">
        <f>'1998_totals_newvars'!C7/'1998_totals_newvars'!$L7</f>
        <v>5.7599695682242248E-2</v>
      </c>
      <c r="AN7">
        <f>'1999_totals_newvars'!C7/'1999_totals_newvars'!$L7</f>
        <v>0.17591440760662252</v>
      </c>
      <c r="AO7">
        <f>'2000_totals_newvars'!C7/'2000_totals_newvars'!$L7</f>
        <v>0.15204966421892513</v>
      </c>
      <c r="AP7">
        <f>'2001_totals_newvars'!C7/'2001_totals_newvars'!$L7</f>
        <v>0.14904485966406872</v>
      </c>
      <c r="AQ7">
        <f>'2002_totals_newvars'!C7/'2002_totals_newvars'!$L7</f>
        <v>0.14523754640332365</v>
      </c>
      <c r="AR7">
        <f>'2003_totals_newvars'!C7/'2003_totals_newvars'!$L7</f>
        <v>8.6153920805511666E-2</v>
      </c>
      <c r="AS7">
        <f>'2004_totals_newvars'!C7/'2004_totals_newvars'!$L7</f>
        <v>0.11467170371248037</v>
      </c>
      <c r="AT7">
        <f>'2005_totals_newvars'!C7/'2005_totals_newvars'!$L7</f>
        <v>1.9882207056540157E-2</v>
      </c>
      <c r="AU7">
        <f>'2006_totals_newvars'!C7/'2006_totals_newvars'!$L7</f>
        <v>5.5036901807370989E-2</v>
      </c>
      <c r="AV7">
        <f>'2007_totals_newvars'!C7/'2007_totals_newvars'!$L7</f>
        <v>-5.5737229728465018E-3</v>
      </c>
      <c r="AW7">
        <f>'2008_totals_newvars'!C7/'2008_totals_newvars'!$L7</f>
        <v>0.10894795288972339</v>
      </c>
      <c r="AX7">
        <f>'2009_totals_newvars'!C7/'2009_totals_newvars'!$L7</f>
        <v>8.1995194447735648E-2</v>
      </c>
      <c r="AY7">
        <f>'2010_totals_newvars'!C7/'2010_totals_newvars'!$L7</f>
        <v>1.7792900531402523E-2</v>
      </c>
      <c r="AZ7">
        <f>'2011_totals_newvars'!C7/'2011_totals_newvars'!$L7</f>
        <v>3.1156737954280284E-2</v>
      </c>
      <c r="BA7">
        <f>'2012_totals_newvars'!C7/'2012_totals_newvars'!$L7</f>
        <v>-0.11591976817732796</v>
      </c>
      <c r="BB7">
        <f>'2013_totals_newvars'!C7/'2013_totals_newvars'!$L7</f>
        <v>3.7971173711349618E-3</v>
      </c>
      <c r="BC7">
        <f>'2014_totals_newvars'!C7/'2014_totals_newvars'!$L7</f>
        <v>2.8403334673057258E-3</v>
      </c>
      <c r="BD7">
        <f>'1997_totals_newvars'!I7/'1997_totals_newvars'!$L7</f>
        <v>0.26684086421506076</v>
      </c>
      <c r="BE7">
        <f>'1998_totals_newvars'!I7/'1998_totals_newvars'!$L7</f>
        <v>0.39985953387611956</v>
      </c>
      <c r="BF7">
        <f>'1999_totals_newvars'!I7/'1999_totals_newvars'!$L7</f>
        <v>0.31736553464819056</v>
      </c>
      <c r="BG7">
        <f>'2000_totals_newvars'!I7/'2000_totals_newvars'!$L7</f>
        <v>0.49570410506546103</v>
      </c>
      <c r="BH7">
        <f>'2001_totals_newvars'!I7/'2001_totals_newvars'!$L7</f>
        <v>0.36572642883906098</v>
      </c>
      <c r="BI7">
        <f>'2002_totals_newvars'!I7/'2002_totals_newvars'!$L7</f>
        <v>0.39759762405351418</v>
      </c>
      <c r="BJ7">
        <f>'2003_totals_newvars'!I7/'2003_totals_newvars'!$L7</f>
        <v>0.28285938023416918</v>
      </c>
      <c r="BK7">
        <f>'2004_totals_newvars'!I7/'2004_totals_newvars'!$L7</f>
        <v>0.41257144549783953</v>
      </c>
      <c r="BL7">
        <f>'2005_totals_newvars'!I7/'2005_totals_newvars'!$L7</f>
        <v>0.44031737556306466</v>
      </c>
      <c r="BM7">
        <f>'2006_totals_newvars'!I7/'2006_totals_newvars'!$L7</f>
        <v>0.47771183231168163</v>
      </c>
      <c r="BN7">
        <f>'2007_totals_newvars'!I7/'2007_totals_newvars'!$L7</f>
        <v>0.56339285087049507</v>
      </c>
      <c r="BO7">
        <f>'2008_totals_newvars'!I7/'2008_totals_newvars'!$L7</f>
        <v>0.53637005807801896</v>
      </c>
      <c r="BP7">
        <f>'2009_totals_newvars'!I7/'2009_totals_newvars'!$L7</f>
        <v>0.62609023559918253</v>
      </c>
      <c r="BQ7">
        <f>'2010_totals_newvars'!I7/'2010_totals_newvars'!$L7</f>
        <v>0.64703258143485409</v>
      </c>
      <c r="BR7">
        <f>'2011_totals_newvars'!I7/'2011_totals_newvars'!$L7</f>
        <v>0.57594794793736259</v>
      </c>
      <c r="BS7">
        <f>'2012_totals_newvars'!I7/'2012_totals_newvars'!$L7</f>
        <v>0.74346125486721404</v>
      </c>
      <c r="BT7">
        <f>'2013_totals_newvars'!I7/'2013_totals_newvars'!$L7</f>
        <v>0.65313714183940386</v>
      </c>
      <c r="BU7">
        <f>'2014_totals_newvars'!I7/'2014_totals_newvars'!$L7</f>
        <v>0.63465211891962492</v>
      </c>
      <c r="BV7">
        <f>'1997_totals_newvars'!H7/'1997_totals_newvars'!$L7</f>
        <v>0</v>
      </c>
      <c r="BW7">
        <f>'1998_totals_newvars'!H7/'1998_totals_newvars'!$L7</f>
        <v>0</v>
      </c>
      <c r="BX7">
        <f>'1999_totals_newvars'!H7/'1999_totals_newvars'!$L7</f>
        <v>0</v>
      </c>
      <c r="BY7">
        <f>'2000_totals_newvars'!H7/'2000_totals_newvars'!$L7</f>
        <v>0</v>
      </c>
      <c r="BZ7">
        <f>'2001_totals_newvars'!H7/'2001_totals_newvars'!$L7</f>
        <v>0</v>
      </c>
      <c r="CA7">
        <f>'2002_totals_newvars'!H7/'2002_totals_newvars'!$L7</f>
        <v>9.1086908876455706E-5</v>
      </c>
      <c r="CB7">
        <f>'2003_totals_newvars'!H7/'2003_totals_newvars'!$L7</f>
        <v>1.3713892484213898E-3</v>
      </c>
      <c r="CC7">
        <f>'2004_totals_newvars'!H7/'2004_totals_newvars'!$L7</f>
        <v>8.6590866424583496E-4</v>
      </c>
      <c r="CD7">
        <f>'2005_totals_newvars'!H7/'2005_totals_newvars'!$L7</f>
        <v>4.3478276649019639E-4</v>
      </c>
      <c r="CE7">
        <f>'2006_totals_newvars'!H7/'2006_totals_newvars'!$L7</f>
        <v>3.8424714642334062E-4</v>
      </c>
      <c r="CF7">
        <f>'2007_totals_newvars'!H7/'2007_totals_newvars'!$L7</f>
        <v>2.027204182287767E-2</v>
      </c>
      <c r="CG7">
        <f>'2008_totals_newvars'!H7/'2008_totals_newvars'!$L7</f>
        <v>1.8139477982661221E-2</v>
      </c>
      <c r="CH7">
        <f>'2009_totals_newvars'!H7/'2009_totals_newvars'!$L7</f>
        <v>9.7913317383474599E-3</v>
      </c>
      <c r="CI7">
        <f>'2010_totals_newvars'!H7/'2010_totals_newvars'!$L7</f>
        <v>1.9414450480113741E-3</v>
      </c>
      <c r="CJ7">
        <f>'2011_totals_newvars'!H7/'2011_totals_newvars'!$L7</f>
        <v>1.4782525316855177E-3</v>
      </c>
      <c r="CK7">
        <f>'2012_totals_newvars'!H7/'2012_totals_newvars'!$L7</f>
        <v>1.4896922756152068E-3</v>
      </c>
      <c r="CL7">
        <f>'2013_totals_newvars'!H7/'2013_totals_newvars'!$L7</f>
        <v>1.2576061553036301E-3</v>
      </c>
      <c r="CM7">
        <f>'2014_totals_newvars'!H7/'2014_totals_newvars'!$L7</f>
        <v>1.2355120455282485E-3</v>
      </c>
      <c r="CN7">
        <f>'1997_totals_newvars'!E7/'1997_totals_newvars'!$L7</f>
        <v>0</v>
      </c>
      <c r="CO7">
        <f>'1998_totals_newvars'!E7/'1998_totals_newvars'!$L7</f>
        <v>0</v>
      </c>
      <c r="CP7">
        <f>'1999_totals_newvars'!E7/'1999_totals_newvars'!$L7</f>
        <v>0</v>
      </c>
      <c r="CQ7">
        <f>'2000_totals_newvars'!E7/'2000_totals_newvars'!$L7</f>
        <v>2.4372407037293255E-3</v>
      </c>
      <c r="CR7">
        <f>'2001_totals_newvars'!E7/'2001_totals_newvars'!$L7</f>
        <v>1.8649437073238677E-2</v>
      </c>
      <c r="CS7">
        <f>'2002_totals_newvars'!E7/'2002_totals_newvars'!$L7</f>
        <v>1.4554329215391871E-2</v>
      </c>
      <c r="CT7">
        <f>'2003_totals_newvars'!E7/'2003_totals_newvars'!$L7</f>
        <v>6.1682888482678952E-3</v>
      </c>
      <c r="CU7">
        <f>'2004_totals_newvars'!E7/'2004_totals_newvars'!$L7</f>
        <v>5.0060998133078525E-3</v>
      </c>
      <c r="CV7">
        <f>'2005_totals_newvars'!E7/'2005_totals_newvars'!$L7</f>
        <v>4.2432743148776543E-3</v>
      </c>
      <c r="CW7">
        <f>'2006_totals_newvars'!E7/'2006_totals_newvars'!$L7</f>
        <v>5.4647819765882523E-3</v>
      </c>
      <c r="CX7">
        <f>'2007_totals_newvars'!E7/'2007_totals_newvars'!$L7</f>
        <v>6.3529796824839729E-3</v>
      </c>
      <c r="CY7">
        <f>'2008_totals_newvars'!E7/'2008_totals_newvars'!$L7</f>
        <v>5.9545645092260874E-3</v>
      </c>
      <c r="CZ7">
        <f>'2009_totals_newvars'!E7/'2009_totals_newvars'!$L7</f>
        <v>1.3327420686995542E-2</v>
      </c>
      <c r="DA7">
        <f>'2010_totals_newvars'!E7/'2010_totals_newvars'!$L7</f>
        <v>2.8633739609392811E-3</v>
      </c>
      <c r="DB7">
        <f>'2011_totals_newvars'!E7/'2011_totals_newvars'!$L7</f>
        <v>8.3386106946975241E-4</v>
      </c>
      <c r="DC7">
        <f>'2012_totals_newvars'!E7/'2012_totals_newvars'!$L7</f>
        <v>5.0504140051520284E-4</v>
      </c>
      <c r="DD7">
        <f>'2013_totals_newvars'!E7/'2013_totals_newvars'!$L7</f>
        <v>9.3780785180377121E-4</v>
      </c>
      <c r="DE7">
        <f>'2014_totals_newvars'!E7/'2014_totals_newvars'!$L7</f>
        <v>1.5147742827345014E-3</v>
      </c>
      <c r="DF7">
        <f>'1997_totals_newvars'!G7/'1997_totals_newvars'!$L7</f>
        <v>0</v>
      </c>
      <c r="DG7">
        <f>'1998_totals_newvars'!G7/'1998_totals_newvars'!$L7</f>
        <v>0</v>
      </c>
      <c r="DH7">
        <f>'1999_totals_newvars'!G7/'1999_totals_newvars'!$L7</f>
        <v>0</v>
      </c>
      <c r="DI7">
        <f>'2000_totals_newvars'!G7/'2000_totals_newvars'!$L7</f>
        <v>2.2256921002619941E-2</v>
      </c>
      <c r="DJ7">
        <f>'2001_totals_newvars'!G7/'2001_totals_newvars'!$L7</f>
        <v>3.312581539263193E-2</v>
      </c>
      <c r="DK7">
        <f>'2002_totals_newvars'!G7/'2002_totals_newvars'!$L7</f>
        <v>3.899279373533001E-2</v>
      </c>
      <c r="DL7">
        <f>'2003_totals_newvars'!G7/'2003_totals_newvars'!$L7</f>
        <v>2.4943864751336812E-2</v>
      </c>
      <c r="DM7">
        <f>'2004_totals_newvars'!G7/'2004_totals_newvars'!$L7</f>
        <v>1.6954063766441985E-2</v>
      </c>
      <c r="DN7">
        <f>'2005_totals_newvars'!G7/'2005_totals_newvars'!$L7</f>
        <v>1.3330735752107692E-2</v>
      </c>
      <c r="DO7">
        <f>'2006_totals_newvars'!G7/'2006_totals_newvars'!$L7</f>
        <v>1.3453408813129706E-2</v>
      </c>
      <c r="DP7">
        <f>'2007_totals_newvars'!G7/'2007_totals_newvars'!$L7</f>
        <v>1.9878516689457202E-2</v>
      </c>
      <c r="DQ7">
        <f>'2008_totals_newvars'!G7/'2008_totals_newvars'!$L7</f>
        <v>2.4900550627407092E-2</v>
      </c>
      <c r="DR7">
        <f>'2009_totals_newvars'!G7/'2009_totals_newvars'!$L7</f>
        <v>2.7440876489163143E-2</v>
      </c>
      <c r="DS7">
        <f>'2010_totals_newvars'!G7/'2010_totals_newvars'!$L7</f>
        <v>1.5106046590707752E-2</v>
      </c>
      <c r="DT7">
        <f>'2011_totals_newvars'!G7/'2011_totals_newvars'!$L7</f>
        <v>1.1533649998785124E-2</v>
      </c>
      <c r="DU7">
        <f>'2012_totals_newvars'!G7/'2012_totals_newvars'!$L7</f>
        <v>1.6963944960315454E-2</v>
      </c>
      <c r="DV7">
        <f>'2013_totals_newvars'!G7/'2013_totals_newvars'!$L7</f>
        <v>1.4973061432153207E-2</v>
      </c>
      <c r="DW7">
        <f>'2014_totals_newvars'!G7/'2014_totals_newvars'!$L7</f>
        <v>1.4275747504038391E-2</v>
      </c>
      <c r="DX7">
        <f>'1997_totals_newvars'!K7/'1997_totals_newvars'!$L7</f>
        <v>0</v>
      </c>
      <c r="DY7">
        <f>'1998_totals_newvars'!K7/'1998_totals_newvars'!$L7</f>
        <v>1.1935034157052909E-2</v>
      </c>
      <c r="DZ7">
        <f>'1999_totals_newvars'!K7/'1999_totals_newvars'!$L7</f>
        <v>0.11970137099305142</v>
      </c>
      <c r="EA7">
        <f>'2000_totals_newvars'!K7/'2000_totals_newvars'!$L7</f>
        <v>3.4519431678588536E-2</v>
      </c>
      <c r="EB7">
        <f>'2001_totals_newvars'!K7/'2001_totals_newvars'!$L7</f>
        <v>5.2308072622121927E-2</v>
      </c>
      <c r="EC7">
        <f>'2002_totals_newvars'!K7/'2002_totals_newvars'!$L7</f>
        <v>5.9650459804427833E-2</v>
      </c>
      <c r="ED7">
        <f>'2003_totals_newvars'!K7/'2003_totals_newvars'!$L7</f>
        <v>5.4729443736454268E-2</v>
      </c>
      <c r="EE7">
        <f>'2004_totals_newvars'!K7/'2004_totals_newvars'!$L7</f>
        <v>5.8703520432854289E-2</v>
      </c>
      <c r="EF7">
        <f>'2005_totals_newvars'!K7/'2005_totals_newvars'!$L7</f>
        <v>6.4647048559900416E-2</v>
      </c>
      <c r="EG7">
        <f>'2006_totals_newvars'!K7/'2006_totals_newvars'!$L7</f>
        <v>6.1911195407821751E-2</v>
      </c>
      <c r="EH7">
        <f>'2007_totals_newvars'!K7/'2007_totals_newvars'!$L7</f>
        <v>5.9699044221341362E-2</v>
      </c>
      <c r="EI7">
        <f>'2008_totals_newvars'!K7/'2008_totals_newvars'!$L7</f>
        <v>5.4328448349491909E-2</v>
      </c>
      <c r="EJ7">
        <f>'2009_totals_newvars'!K7/'2009_totals_newvars'!$L7</f>
        <v>3.619552378433457E-2</v>
      </c>
      <c r="EK7">
        <f>'2010_totals_newvars'!K7/'2010_totals_newvars'!$L7</f>
        <v>1.0604131400650332E-2</v>
      </c>
      <c r="EL7">
        <f>'2011_totals_newvars'!K7/'2011_totals_newvars'!$L7</f>
        <v>4.7006701679323609E-2</v>
      </c>
      <c r="EM7">
        <f>'2012_totals_newvars'!K7/'2012_totals_newvars'!$L7</f>
        <v>-3.6886508263959283E-2</v>
      </c>
      <c r="EN7">
        <f>'2013_totals_newvars'!K7/'2013_totals_newvars'!$L7</f>
        <v>3.464710248496667E-3</v>
      </c>
      <c r="EO7">
        <f>'2014_totals_newvars'!K7/'2014_totals_newvars'!$L7</f>
        <v>0</v>
      </c>
      <c r="EP7">
        <f>'1997_totals_newvars'!F7/'1997_totals_newvars'!$L7</f>
        <v>0</v>
      </c>
      <c r="EQ7">
        <f>'1998_totals_newvars'!F7/'1998_totals_newvars'!$L7</f>
        <v>0</v>
      </c>
      <c r="ER7">
        <f>'1999_totals_newvars'!F7/'1999_totals_newvars'!$L7</f>
        <v>0</v>
      </c>
      <c r="ES7">
        <f>'2000_totals_newvars'!F7/'2000_totals_newvars'!$L7</f>
        <v>0</v>
      </c>
      <c r="ET7">
        <f>'2001_totals_newvars'!F7/'2001_totals_newvars'!$L7</f>
        <v>0</v>
      </c>
      <c r="EU7">
        <f>'2002_totals_newvars'!F7/'2002_totals_newvars'!$L7</f>
        <v>6.408927008499167E-2</v>
      </c>
      <c r="EV7">
        <f>'2003_totals_newvars'!F7/'2003_totals_newvars'!$L7</f>
        <v>0.17200779717569706</v>
      </c>
      <c r="EW7">
        <f>'2004_totals_newvars'!F7/'2004_totals_newvars'!$L7</f>
        <v>2.5287870189224664E-2</v>
      </c>
      <c r="EX7">
        <f>'2005_totals_newvars'!F7/'2005_totals_newvars'!$L7</f>
        <v>2.1826219310076989E-2</v>
      </c>
      <c r="EY7">
        <f>'2006_totals_newvars'!F7/'2006_totals_newvars'!$L7</f>
        <v>1.9305270287103268E-2</v>
      </c>
      <c r="EZ7">
        <f>'2007_totals_newvars'!F7/'2007_totals_newvars'!$L7</f>
        <v>1.9797120457418157E-2</v>
      </c>
      <c r="FA7">
        <f>'2008_totals_newvars'!F7/'2008_totals_newvars'!$L7</f>
        <v>1.4993035656413061E-2</v>
      </c>
      <c r="FB7">
        <f>'2009_totals_newvars'!F7/'2009_totals_newvars'!$L7</f>
        <v>1.0400725509450613E-2</v>
      </c>
      <c r="FC7">
        <f>'2010_totals_newvars'!F7/'2010_totals_newvars'!$L7</f>
        <v>1.0663275813086518E-2</v>
      </c>
      <c r="FD7">
        <f>'2011_totals_newvars'!F7/'2011_totals_newvars'!$L7</f>
        <v>1.010660429388186E-2</v>
      </c>
      <c r="FE7">
        <f>'2012_totals_newvars'!F7/'2012_totals_newvars'!$L7</f>
        <v>1.2583640944311077E-2</v>
      </c>
      <c r="FF7">
        <f>'2013_totals_newvars'!F7/'2013_totals_newvars'!$L7</f>
        <v>9.3587376032537549E-3</v>
      </c>
      <c r="FG7">
        <f>'2014_totals_newvars'!F7/'2014_totals_newvars'!$L7</f>
        <v>8.9160967377398641E-3</v>
      </c>
      <c r="FH7">
        <f>'1997_totals_newvars'!D7/'1997_totals_newvars'!$L7</f>
        <v>7.1029464152246322E-3</v>
      </c>
      <c r="FI7">
        <f>'1998_totals_newvars'!D7/'1998_totals_newvars'!$L7</f>
        <v>2.7803207406325442E-2</v>
      </c>
      <c r="FJ7">
        <f>'1999_totals_newvars'!D7/'1999_totals_newvars'!$L7</f>
        <v>4.3515011851541933E-2</v>
      </c>
      <c r="FK7">
        <f>'2000_totals_newvars'!D7/'2000_totals_newvars'!$L7</f>
        <v>2.8585738183039364E-2</v>
      </c>
      <c r="FL7">
        <f>'2001_totals_newvars'!D7/'2001_totals_newvars'!$L7</f>
        <v>3.3056529421598202E-2</v>
      </c>
      <c r="FM7">
        <f>'2002_totals_newvars'!D7/'2002_totals_newvars'!$L7</f>
        <v>2.3421980380348022E-2</v>
      </c>
      <c r="FN7">
        <f>'2003_totals_newvars'!D7/'2003_totals_newvars'!$L7</f>
        <v>2.4201361762807547E-2</v>
      </c>
      <c r="FO7">
        <f>'2004_totals_newvars'!D7/'2004_totals_newvars'!$L7</f>
        <v>2.5756375869338644E-2</v>
      </c>
      <c r="FP7">
        <f>'2005_totals_newvars'!D7/'2005_totals_newvars'!$L7</f>
        <v>1.9729168327203776E-2</v>
      </c>
      <c r="FQ7">
        <f>'2006_totals_newvars'!D7/'2006_totals_newvars'!$L7</f>
        <v>2.1876160115500986E-2</v>
      </c>
      <c r="FR7">
        <f>'2007_totals_newvars'!D7/'2007_totals_newvars'!$L7</f>
        <v>1.8592353440695202E-2</v>
      </c>
      <c r="FS7">
        <f>'2008_totals_newvars'!D7/'2008_totals_newvars'!$L7</f>
        <v>1.2168694062207167E-2</v>
      </c>
      <c r="FT7">
        <f>'2009_totals_newvars'!D7/'2009_totals_newvars'!$L7</f>
        <v>1.8312383975171338E-2</v>
      </c>
      <c r="FU7">
        <f>'2010_totals_newvars'!D7/'2010_totals_newvars'!$L7</f>
        <v>2.3777036566054913E-2</v>
      </c>
      <c r="FV7">
        <f>'2011_totals_newvars'!D7/'2011_totals_newvars'!$L7</f>
        <v>3.1715688079422349E-2</v>
      </c>
      <c r="FW7">
        <f>'2012_totals_newvars'!D7/'2012_totals_newvars'!$L7</f>
        <v>3.4962832720865658E-2</v>
      </c>
      <c r="FX7">
        <f>'2013_totals_newvars'!D7/'2013_totals_newvars'!$L7</f>
        <v>2.3696438104585157E-2</v>
      </c>
      <c r="FY7">
        <f>'2014_totals_newvars'!D7/'2014_totals_newvars'!$L7</f>
        <v>2.0753320388201591E-2</v>
      </c>
    </row>
    <row r="8" spans="1:181" x14ac:dyDescent="0.2">
      <c r="A8" t="str">
        <f>'1997_totals_newvars'!A8</f>
        <v>CONNECTICUT</v>
      </c>
      <c r="B8">
        <f>'1997_totals_newvars'!J8/'1997_totals_newvars'!$L8</f>
        <v>0.11863635286394666</v>
      </c>
      <c r="C8">
        <f>'1998_totals_newvars'!J8/'1998_totals_newvars'!$L8</f>
        <v>6.3873293836070696E-2</v>
      </c>
      <c r="D8">
        <f>'1999_totals_newvars'!J8/'1999_totals_newvars'!$L8</f>
        <v>8.4329415768933255E-2</v>
      </c>
      <c r="E8">
        <f>'2000_totals_newvars'!J8/'2000_totals_newvars'!$L8</f>
        <v>8.4400699850148656E-2</v>
      </c>
      <c r="F8">
        <f>'2001_totals_newvars'!J8/'2001_totals_newvars'!$L8</f>
        <v>8.0650514898181605E-2</v>
      </c>
      <c r="G8">
        <f>'2002_totals_newvars'!J8/'2002_totals_newvars'!$L8</f>
        <v>5.7247245811539706E-2</v>
      </c>
      <c r="H8">
        <f>'2003_totals_newvars'!J8/'2003_totals_newvars'!$L8</f>
        <v>4.6807612830882757E-2</v>
      </c>
      <c r="I8">
        <f>'2004_totals_newvars'!J8/'2004_totals_newvars'!$L8</f>
        <v>6.1408823977053884E-2</v>
      </c>
      <c r="J8">
        <f>'2005_totals_newvars'!J8/'2005_totals_newvars'!$L8</f>
        <v>6.0275324806139556E-2</v>
      </c>
      <c r="K8">
        <f>'2006_totals_newvars'!J8/'2006_totals_newvars'!$L8</f>
        <v>7.0995404232176082E-2</v>
      </c>
      <c r="L8">
        <f>'2007_totals_newvars'!J8/'2007_totals_newvars'!$L8</f>
        <v>7.1577646055460104E-2</v>
      </c>
      <c r="M8">
        <f>'2008_totals_newvars'!J8/'2008_totals_newvars'!$L8</f>
        <v>6.6641830450705097E-2</v>
      </c>
      <c r="N8">
        <f>'2009_totals_newvars'!J8/'2009_totals_newvars'!$L8</f>
        <v>7.3234468442606837E-2</v>
      </c>
      <c r="O8">
        <f>'2010_totals_newvars'!J8/'2010_totals_newvars'!$L8</f>
        <v>5.7068212005666745E-2</v>
      </c>
      <c r="P8">
        <f>'2011_totals_newvars'!J8/'2011_totals_newvars'!$L8</f>
        <v>6.4009335661567149E-2</v>
      </c>
      <c r="Q8">
        <f>'2012_totals_newvars'!J8/'2012_totals_newvars'!$L8</f>
        <v>6.3648306991800116E-2</v>
      </c>
      <c r="R8">
        <f>'2013_totals_newvars'!J8/'2013_totals_newvars'!$L8</f>
        <v>6.0331224041828113E-2</v>
      </c>
      <c r="S8">
        <f>'2014_totals_newvars'!J8/'2014_totals_newvars'!$L8</f>
        <v>7.6720626519214241E-2</v>
      </c>
      <c r="T8">
        <f>'1997_totals_newvars'!B8/'1997_totals_newvars'!$L8</f>
        <v>0.74050778252839122</v>
      </c>
      <c r="U8">
        <f>'1998_totals_newvars'!B8/'1998_totals_newvars'!$L8</f>
        <v>0.5881146292102396</v>
      </c>
      <c r="V8">
        <f>'1999_totals_newvars'!B8/'1999_totals_newvars'!$L8</f>
        <v>0.44938417633491512</v>
      </c>
      <c r="W8">
        <f>'2000_totals_newvars'!B8/'2000_totals_newvars'!$L8</f>
        <v>0.36087559744030645</v>
      </c>
      <c r="X8">
        <f>'2001_totals_newvars'!B8/'2001_totals_newvars'!$L8</f>
        <v>0.34382716511420713</v>
      </c>
      <c r="Y8">
        <f>'2002_totals_newvars'!B8/'2002_totals_newvars'!$L8</f>
        <v>0.27636832208739154</v>
      </c>
      <c r="Z8">
        <f>'2003_totals_newvars'!B8/'2003_totals_newvars'!$L8</f>
        <v>0.27996219437417674</v>
      </c>
      <c r="AA8">
        <f>'2004_totals_newvars'!B8/'2004_totals_newvars'!$L8</f>
        <v>0.27341013507345185</v>
      </c>
      <c r="AB8">
        <f>'2005_totals_newvars'!B8/'2005_totals_newvars'!$L8</f>
        <v>0.25900572421368084</v>
      </c>
      <c r="AC8">
        <f>'2006_totals_newvars'!B8/'2006_totals_newvars'!$L8</f>
        <v>0.25051784238738667</v>
      </c>
      <c r="AD8">
        <f>'2007_totals_newvars'!B8/'2007_totals_newvars'!$L8</f>
        <v>0.20896923885985305</v>
      </c>
      <c r="AE8">
        <f>'2008_totals_newvars'!B8/'2008_totals_newvars'!$L8</f>
        <v>0.19208661246269138</v>
      </c>
      <c r="AF8">
        <f>'2009_totals_newvars'!B8/'2009_totals_newvars'!$L8</f>
        <v>0.17708649486980019</v>
      </c>
      <c r="AG8">
        <f>'2010_totals_newvars'!B8/'2010_totals_newvars'!$L8</f>
        <v>0.176257073235318</v>
      </c>
      <c r="AH8">
        <f>'2011_totals_newvars'!B8/'2011_totals_newvars'!$L8</f>
        <v>0.176512001008167</v>
      </c>
      <c r="AI8">
        <f>'2012_totals_newvars'!B8/'2012_totals_newvars'!$L8</f>
        <v>0.16431335129787111</v>
      </c>
      <c r="AJ8">
        <f>'2013_totals_newvars'!B8/'2013_totals_newvars'!$L8</f>
        <v>0.16759163317151837</v>
      </c>
      <c r="AK8">
        <f>'2014_totals_newvars'!B8/'2014_totals_newvars'!$L8</f>
        <v>0.1678461234902329</v>
      </c>
      <c r="AL8">
        <f>'1997_totals_newvars'!C8/'1997_totals_newvars'!$L8</f>
        <v>0.14319924276816232</v>
      </c>
      <c r="AM8">
        <f>'1998_totals_newvars'!C8/'1998_totals_newvars'!$L8</f>
        <v>0.22261632017015762</v>
      </c>
      <c r="AN8">
        <f>'1999_totals_newvars'!C8/'1999_totals_newvars'!$L8</f>
        <v>0.25423786762074357</v>
      </c>
      <c r="AO8">
        <f>'2000_totals_newvars'!C8/'2000_totals_newvars'!$L8</f>
        <v>0.25858153707048287</v>
      </c>
      <c r="AP8">
        <f>'2001_totals_newvars'!C8/'2001_totals_newvars'!$L8</f>
        <v>0.2181525883260115</v>
      </c>
      <c r="AQ8">
        <f>'2002_totals_newvars'!C8/'2002_totals_newvars'!$L8</f>
        <v>0.12257511748675785</v>
      </c>
      <c r="AR8">
        <f>'2003_totals_newvars'!C8/'2003_totals_newvars'!$L8</f>
        <v>8.129821762624885E-2</v>
      </c>
      <c r="AS8">
        <f>'2004_totals_newvars'!C8/'2004_totals_newvars'!$L8</f>
        <v>2.7990186960928538E-2</v>
      </c>
      <c r="AT8">
        <f>'2005_totals_newvars'!C8/'2005_totals_newvars'!$L8</f>
        <v>2.5291125782279249E-2</v>
      </c>
      <c r="AU8">
        <f>'2006_totals_newvars'!C8/'2006_totals_newvars'!$L8</f>
        <v>4.6459745760617017E-2</v>
      </c>
      <c r="AV8">
        <f>'2007_totals_newvars'!C8/'2007_totals_newvars'!$L8</f>
        <v>7.2040656448297158E-2</v>
      </c>
      <c r="AW8">
        <f>'2008_totals_newvars'!C8/'2008_totals_newvars'!$L8</f>
        <v>0.10212246112323325</v>
      </c>
      <c r="AX8">
        <f>'2009_totals_newvars'!C8/'2009_totals_newvars'!$L8</f>
        <v>5.4072752276501115E-2</v>
      </c>
      <c r="AY8">
        <f>'2010_totals_newvars'!C8/'2010_totals_newvars'!$L8</f>
        <v>6.4686021125191936E-2</v>
      </c>
      <c r="AZ8">
        <f>'2011_totals_newvars'!C8/'2011_totals_newvars'!$L8</f>
        <v>7.243874698412249E-2</v>
      </c>
      <c r="BA8">
        <f>'2012_totals_newvars'!C8/'2012_totals_newvars'!$L8</f>
        <v>7.251362112447951E-2</v>
      </c>
      <c r="BB8">
        <f>'2013_totals_newvars'!C8/'2013_totals_newvars'!$L8</f>
        <v>7.3202147512084675E-2</v>
      </c>
      <c r="BC8">
        <f>'2014_totals_newvars'!C8/'2014_totals_newvars'!$L8</f>
        <v>7.9374185045601633E-2</v>
      </c>
      <c r="BD8">
        <f>'1997_totals_newvars'!I8/'1997_totals_newvars'!$L8</f>
        <v>-1.7305014928066388E-2</v>
      </c>
      <c r="BE8">
        <f>'1998_totals_newvars'!I8/'1998_totals_newvars'!$L8</f>
        <v>3.2315166774566147E-2</v>
      </c>
      <c r="BF8">
        <f>'1999_totals_newvars'!I8/'1999_totals_newvars'!$L8</f>
        <v>0.12395500771649638</v>
      </c>
      <c r="BG8">
        <f>'2000_totals_newvars'!I8/'2000_totals_newvars'!$L8</f>
        <v>0.15720322275611273</v>
      </c>
      <c r="BH8">
        <f>'2001_totals_newvars'!I8/'2001_totals_newvars'!$L8</f>
        <v>0.14293252164237408</v>
      </c>
      <c r="BI8">
        <f>'2002_totals_newvars'!I8/'2002_totals_newvars'!$L8</f>
        <v>0.28861907518822721</v>
      </c>
      <c r="BJ8">
        <f>'2003_totals_newvars'!I8/'2003_totals_newvars'!$L8</f>
        <v>0.2382910250120652</v>
      </c>
      <c r="BK8">
        <f>'2004_totals_newvars'!I8/'2004_totals_newvars'!$L8</f>
        <v>0.28178488182773731</v>
      </c>
      <c r="BL8">
        <f>'2005_totals_newvars'!I8/'2005_totals_newvars'!$L8</f>
        <v>0.32422113755389964</v>
      </c>
      <c r="BM8">
        <f>'2006_totals_newvars'!I8/'2006_totals_newvars'!$L8</f>
        <v>0.30417709168214879</v>
      </c>
      <c r="BN8">
        <f>'2007_totals_newvars'!I8/'2007_totals_newvars'!$L8</f>
        <v>0.33286226751319509</v>
      </c>
      <c r="BO8">
        <f>'2008_totals_newvars'!I8/'2008_totals_newvars'!$L8</f>
        <v>0.33872556100903373</v>
      </c>
      <c r="BP8">
        <f>'2009_totals_newvars'!I8/'2009_totals_newvars'!$L8</f>
        <v>0.38735217332376071</v>
      </c>
      <c r="BQ8">
        <f>'2010_totals_newvars'!I8/'2010_totals_newvars'!$L8</f>
        <v>0.33116746798474878</v>
      </c>
      <c r="BR8">
        <f>'2011_totals_newvars'!I8/'2011_totals_newvars'!$L8</f>
        <v>0.38882829464596302</v>
      </c>
      <c r="BS8">
        <f>'2012_totals_newvars'!I8/'2012_totals_newvars'!$L8</f>
        <v>0.39366442284623565</v>
      </c>
      <c r="BT8">
        <f>'2013_totals_newvars'!I8/'2013_totals_newvars'!$L8</f>
        <v>0.37817358674129431</v>
      </c>
      <c r="BU8">
        <f>'2014_totals_newvars'!I8/'2014_totals_newvars'!$L8</f>
        <v>0.38598663363111185</v>
      </c>
      <c r="BV8">
        <f>'1997_totals_newvars'!H8/'1997_totals_newvars'!$L8</f>
        <v>0</v>
      </c>
      <c r="BW8">
        <f>'1998_totals_newvars'!H8/'1998_totals_newvars'!$L8</f>
        <v>0</v>
      </c>
      <c r="BX8">
        <f>'1999_totals_newvars'!H8/'1999_totals_newvars'!$L8</f>
        <v>0</v>
      </c>
      <c r="BY8">
        <f>'2000_totals_newvars'!H8/'2000_totals_newvars'!$L8</f>
        <v>2.6996775513264838E-3</v>
      </c>
      <c r="BZ8">
        <f>'2001_totals_newvars'!H8/'2001_totals_newvars'!$L8</f>
        <v>4.8790767968583816E-2</v>
      </c>
      <c r="CA8">
        <f>'2002_totals_newvars'!H8/'2002_totals_newvars'!$L8</f>
        <v>8.0946409646740422E-2</v>
      </c>
      <c r="CB8">
        <f>'2003_totals_newvars'!H8/'2003_totals_newvars'!$L8</f>
        <v>0.15007386616582616</v>
      </c>
      <c r="CC8">
        <f>'2004_totals_newvars'!H8/'2004_totals_newvars'!$L8</f>
        <v>0.15174917094727688</v>
      </c>
      <c r="CD8">
        <f>'2005_totals_newvars'!H8/'2005_totals_newvars'!$L8</f>
        <v>0.15264297157945958</v>
      </c>
      <c r="CE8">
        <f>'2006_totals_newvars'!H8/'2006_totals_newvars'!$L8</f>
        <v>0.15957427011708067</v>
      </c>
      <c r="CF8">
        <f>'2007_totals_newvars'!H8/'2007_totals_newvars'!$L8</f>
        <v>0.16850732756735418</v>
      </c>
      <c r="CG8">
        <f>'2008_totals_newvars'!H8/'2008_totals_newvars'!$L8</f>
        <v>0.15621270113496366</v>
      </c>
      <c r="CH8">
        <f>'2009_totals_newvars'!H8/'2009_totals_newvars'!$L8</f>
        <v>0.16191290086211468</v>
      </c>
      <c r="CI8">
        <f>'2010_totals_newvars'!H8/'2010_totals_newvars'!$L8</f>
        <v>0.1820815894595284</v>
      </c>
      <c r="CJ8">
        <f>'2011_totals_newvars'!H8/'2011_totals_newvars'!$L8</f>
        <v>0.15893608314169852</v>
      </c>
      <c r="CK8">
        <f>'2012_totals_newvars'!H8/'2012_totals_newvars'!$L8</f>
        <v>0.17522209693165058</v>
      </c>
      <c r="CL8">
        <f>'2013_totals_newvars'!H8/'2013_totals_newvars'!$L8</f>
        <v>0.19151717512841843</v>
      </c>
      <c r="CM8">
        <f>'2014_totals_newvars'!H8/'2014_totals_newvars'!$L8</f>
        <v>0.15661530989264141</v>
      </c>
      <c r="CN8">
        <f>'1997_totals_newvars'!E8/'1997_totals_newvars'!$L8</f>
        <v>0</v>
      </c>
      <c r="CO8">
        <f>'1998_totals_newvars'!E8/'1998_totals_newvars'!$L8</f>
        <v>0</v>
      </c>
      <c r="CP8">
        <f>'1999_totals_newvars'!E8/'1999_totals_newvars'!$L8</f>
        <v>0</v>
      </c>
      <c r="CQ8">
        <f>'2000_totals_newvars'!E8/'2000_totals_newvars'!$L8</f>
        <v>2.6863381153512764E-2</v>
      </c>
      <c r="CR8">
        <f>'2001_totals_newvars'!E8/'2001_totals_newvars'!$L8</f>
        <v>4.4252024293333796E-2</v>
      </c>
      <c r="CS8">
        <f>'2002_totals_newvars'!E8/'2002_totals_newvars'!$L8</f>
        <v>3.5116333069167095E-2</v>
      </c>
      <c r="CT8">
        <f>'2003_totals_newvars'!E8/'2003_totals_newvars'!$L8</f>
        <v>3.9222891985981494E-2</v>
      </c>
      <c r="CU8">
        <f>'2004_totals_newvars'!E8/'2004_totals_newvars'!$L8</f>
        <v>3.5525414216106464E-2</v>
      </c>
      <c r="CV8">
        <f>'2005_totals_newvars'!E8/'2005_totals_newvars'!$L8</f>
        <v>3.689110779964732E-2</v>
      </c>
      <c r="CW8">
        <f>'2006_totals_newvars'!E8/'2006_totals_newvars'!$L8</f>
        <v>3.4321656851878359E-2</v>
      </c>
      <c r="CX8">
        <f>'2007_totals_newvars'!E8/'2007_totals_newvars'!$L8</f>
        <v>4.1604452654260916E-2</v>
      </c>
      <c r="CY8">
        <f>'2008_totals_newvars'!E8/'2008_totals_newvars'!$L8</f>
        <v>3.8162859031421373E-2</v>
      </c>
      <c r="CZ8">
        <f>'2009_totals_newvars'!E8/'2009_totals_newvars'!$L8</f>
        <v>4.4618541920168467E-2</v>
      </c>
      <c r="DA8">
        <f>'2010_totals_newvars'!E8/'2010_totals_newvars'!$L8</f>
        <v>2.9914870665336522E-2</v>
      </c>
      <c r="DB8">
        <f>'2011_totals_newvars'!E8/'2011_totals_newvars'!$L8</f>
        <v>3.2875705436385703E-2</v>
      </c>
      <c r="DC8">
        <f>'2012_totals_newvars'!E8/'2012_totals_newvars'!$L8</f>
        <v>3.0774393517983951E-2</v>
      </c>
      <c r="DD8">
        <f>'2013_totals_newvars'!E8/'2013_totals_newvars'!$L8</f>
        <v>3.0918184657136121E-2</v>
      </c>
      <c r="DE8">
        <f>'2014_totals_newvars'!E8/'2014_totals_newvars'!$L8</f>
        <v>3.4210542624964771E-2</v>
      </c>
      <c r="DF8">
        <f>'1997_totals_newvars'!G8/'1997_totals_newvars'!$L8</f>
        <v>0</v>
      </c>
      <c r="DG8">
        <f>'1998_totals_newvars'!G8/'1998_totals_newvars'!$L8</f>
        <v>0</v>
      </c>
      <c r="DH8">
        <f>'1999_totals_newvars'!G8/'1999_totals_newvars'!$L8</f>
        <v>0</v>
      </c>
      <c r="DI8">
        <f>'2000_totals_newvars'!G8/'2000_totals_newvars'!$L8</f>
        <v>2.4553504250451885E-4</v>
      </c>
      <c r="DJ8">
        <f>'2001_totals_newvars'!G8/'2001_totals_newvars'!$L8</f>
        <v>8.0484968383023371E-5</v>
      </c>
      <c r="DK8">
        <f>'2002_totals_newvars'!G8/'2002_totals_newvars'!$L8</f>
        <v>6.1001694797874983E-5</v>
      </c>
      <c r="DL8">
        <f>'2003_totals_newvars'!G8/'2003_totals_newvars'!$L8</f>
        <v>4.6616470196470628E-5</v>
      </c>
      <c r="DM8">
        <f>'2004_totals_newvars'!G8/'2004_totals_newvars'!$L8</f>
        <v>4.4042356163098569E-5</v>
      </c>
      <c r="DN8">
        <f>'2005_totals_newvars'!G8/'2005_totals_newvars'!$L8</f>
        <v>3.8552455805956895E-5</v>
      </c>
      <c r="DO8">
        <f>'2006_totals_newvars'!G8/'2006_totals_newvars'!$L8</f>
        <v>2.9463232212827166E-5</v>
      </c>
      <c r="DP8">
        <f>'2007_totals_newvars'!G8/'2007_totals_newvars'!$L8</f>
        <v>3.4096049888812902E-5</v>
      </c>
      <c r="DQ8">
        <f>'2008_totals_newvars'!G8/'2008_totals_newvars'!$L8</f>
        <v>1.9330452463802275E-5</v>
      </c>
      <c r="DR8">
        <f>'2009_totals_newvars'!G8/'2009_totals_newvars'!$L8</f>
        <v>1.2976949322386962E-5</v>
      </c>
      <c r="DS8">
        <f>'2010_totals_newvars'!G8/'2010_totals_newvars'!$L8</f>
        <v>3.1213475095681262E-2</v>
      </c>
      <c r="DT8">
        <f>'2011_totals_newvars'!G8/'2011_totals_newvars'!$L8</f>
        <v>1.0600308219378888E-2</v>
      </c>
      <c r="DU8">
        <f>'2012_totals_newvars'!G8/'2012_totals_newvars'!$L8</f>
        <v>1.7387198144542303E-3</v>
      </c>
      <c r="DV8">
        <f>'2013_totals_newvars'!G8/'2013_totals_newvars'!$L8</f>
        <v>0</v>
      </c>
      <c r="DW8">
        <f>'2014_totals_newvars'!G8/'2014_totals_newvars'!$L8</f>
        <v>3.8651792323189432E-5</v>
      </c>
      <c r="DX8">
        <f>'1997_totals_newvars'!K8/'1997_totals_newvars'!$L8</f>
        <v>1.3766619861572498E-2</v>
      </c>
      <c r="DY8">
        <f>'1998_totals_newvars'!K8/'1998_totals_newvars'!$L8</f>
        <v>5.0149876156942781E-2</v>
      </c>
      <c r="DZ8">
        <f>'1999_totals_newvars'!K8/'1999_totals_newvars'!$L8</f>
        <v>5.3536402434784504E-2</v>
      </c>
      <c r="EA8">
        <f>'2000_totals_newvars'!K8/'2000_totals_newvars'!$L8</f>
        <v>5.2959403111066006E-2</v>
      </c>
      <c r="EB8">
        <f>'2001_totals_newvars'!K8/'2001_totals_newvars'!$L8</f>
        <v>6.0714907560979268E-2</v>
      </c>
      <c r="EC8">
        <f>'2002_totals_newvars'!K8/'2002_totals_newvars'!$L8</f>
        <v>5.7692673444308382E-2</v>
      </c>
      <c r="ED8">
        <f>'2003_totals_newvars'!K8/'2003_totals_newvars'!$L8</f>
        <v>5.5975873221815763E-2</v>
      </c>
      <c r="EE8">
        <f>'2004_totals_newvars'!K8/'2004_totals_newvars'!$L8</f>
        <v>5.7801930934063148E-2</v>
      </c>
      <c r="EF8">
        <f>'2005_totals_newvars'!K8/'2005_totals_newvars'!$L8</f>
        <v>5.4954778984853653E-2</v>
      </c>
      <c r="EG8">
        <f>'2006_totals_newvars'!K8/'2006_totals_newvars'!$L8</f>
        <v>5.3350427160366129E-2</v>
      </c>
      <c r="EH8">
        <f>'2007_totals_newvars'!K8/'2007_totals_newvars'!$L8</f>
        <v>5.1240086712359023E-2</v>
      </c>
      <c r="EI8">
        <f>'2008_totals_newvars'!K8/'2008_totals_newvars'!$L8</f>
        <v>5.100014522308275E-2</v>
      </c>
      <c r="EJ8">
        <f>'2009_totals_newvars'!K8/'2009_totals_newvars'!$L8</f>
        <v>5.2912970403727728E-2</v>
      </c>
      <c r="EK8">
        <f>'2010_totals_newvars'!K8/'2010_totals_newvars'!$L8</f>
        <v>5.0633213780157331E-2</v>
      </c>
      <c r="EL8">
        <f>'2011_totals_newvars'!K8/'2011_totals_newvars'!$L8</f>
        <v>5.23885403431531E-2</v>
      </c>
      <c r="EM8">
        <f>'2012_totals_newvars'!K8/'2012_totals_newvars'!$L8</f>
        <v>5.4042154898781926E-2</v>
      </c>
      <c r="EN8">
        <f>'2013_totals_newvars'!K8/'2013_totals_newvars'!$L8</f>
        <v>5.4982884031310866E-2</v>
      </c>
      <c r="EO8">
        <f>'2014_totals_newvars'!K8/'2014_totals_newvars'!$L8</f>
        <v>5.3346904353424471E-2</v>
      </c>
      <c r="EP8">
        <f>'1997_totals_newvars'!F8/'1997_totals_newvars'!$L8</f>
        <v>0</v>
      </c>
      <c r="EQ8">
        <f>'1998_totals_newvars'!F8/'1998_totals_newvars'!$L8</f>
        <v>0</v>
      </c>
      <c r="ER8">
        <f>'1999_totals_newvars'!F8/'1999_totals_newvars'!$L8</f>
        <v>0</v>
      </c>
      <c r="ES8">
        <f>'2000_totals_newvars'!F8/'2000_totals_newvars'!$L8</f>
        <v>0</v>
      </c>
      <c r="ET8">
        <f>'2001_totals_newvars'!F8/'2001_totals_newvars'!$L8</f>
        <v>0</v>
      </c>
      <c r="EU8">
        <f>'2002_totals_newvars'!F8/'2002_totals_newvars'!$L8</f>
        <v>0</v>
      </c>
      <c r="EV8">
        <f>'2003_totals_newvars'!F8/'2003_totals_newvars'!$L8</f>
        <v>0</v>
      </c>
      <c r="EW8">
        <f>'2004_totals_newvars'!F8/'2004_totals_newvars'!$L8</f>
        <v>0</v>
      </c>
      <c r="EX8">
        <f>'2005_totals_newvars'!F8/'2005_totals_newvars'!$L8</f>
        <v>0</v>
      </c>
      <c r="EY8">
        <f>'2006_totals_newvars'!F8/'2006_totals_newvars'!$L8</f>
        <v>0</v>
      </c>
      <c r="EZ8">
        <f>'2007_totals_newvars'!F8/'2007_totals_newvars'!$L8</f>
        <v>0</v>
      </c>
      <c r="FA8">
        <f>'2008_totals_newvars'!F8/'2008_totals_newvars'!$L8</f>
        <v>0</v>
      </c>
      <c r="FB8">
        <f>'2009_totals_newvars'!F8/'2009_totals_newvars'!$L8</f>
        <v>0</v>
      </c>
      <c r="FC8">
        <f>'2010_totals_newvars'!F8/'2010_totals_newvars'!$L8</f>
        <v>0</v>
      </c>
      <c r="FD8">
        <f>'2011_totals_newvars'!F8/'2011_totals_newvars'!$L8</f>
        <v>0</v>
      </c>
      <c r="FE8">
        <f>'2012_totals_newvars'!F8/'2012_totals_newvars'!$L8</f>
        <v>0</v>
      </c>
      <c r="FF8">
        <f>'2013_totals_newvars'!F8/'2013_totals_newvars'!$L8</f>
        <v>0</v>
      </c>
      <c r="FG8">
        <f>'2014_totals_newvars'!F8/'2014_totals_newvars'!$L8</f>
        <v>0</v>
      </c>
      <c r="FH8">
        <f>'1997_totals_newvars'!D8/'1997_totals_newvars'!$L8</f>
        <v>1.1950169059937378E-3</v>
      </c>
      <c r="FI8">
        <f>'1998_totals_newvars'!D8/'1998_totals_newvars'!$L8</f>
        <v>4.29307138520231E-2</v>
      </c>
      <c r="FJ8">
        <f>'1999_totals_newvars'!D8/'1999_totals_newvars'!$L8</f>
        <v>3.4557130124127124E-2</v>
      </c>
      <c r="FK8">
        <f>'2000_totals_newvars'!D8/'2000_totals_newvars'!$L8</f>
        <v>5.6170946024539474E-2</v>
      </c>
      <c r="FL8">
        <f>'2001_totals_newvars'!D8/'2001_totals_newvars'!$L8</f>
        <v>6.0599025227945746E-2</v>
      </c>
      <c r="FM8">
        <f>'2002_totals_newvars'!D8/'2002_totals_newvars'!$L8</f>
        <v>8.1373821571069899E-2</v>
      </c>
      <c r="FN8">
        <f>'2003_totals_newvars'!D8/'2003_totals_newvars'!$L8</f>
        <v>0.10832170231280658</v>
      </c>
      <c r="FO8">
        <f>'2004_totals_newvars'!D8/'2004_totals_newvars'!$L8</f>
        <v>0.1102854137072188</v>
      </c>
      <c r="FP8">
        <f>'2005_totals_newvars'!D8/'2005_totals_newvars'!$L8</f>
        <v>8.667927682423425E-2</v>
      </c>
      <c r="FQ8">
        <f>'2006_totals_newvars'!D8/'2006_totals_newvars'!$L8</f>
        <v>8.0574098576133457E-2</v>
      </c>
      <c r="FR8">
        <f>'2007_totals_newvars'!D8/'2007_totals_newvars'!$L8</f>
        <v>5.3164228139331693E-2</v>
      </c>
      <c r="FS8">
        <f>'2008_totals_newvars'!D8/'2008_totals_newvars'!$L8</f>
        <v>5.5028499112404962E-2</v>
      </c>
      <c r="FT8">
        <f>'2009_totals_newvars'!D8/'2009_totals_newvars'!$L8</f>
        <v>4.8796720951997885E-2</v>
      </c>
      <c r="FU8">
        <f>'2010_totals_newvars'!D8/'2010_totals_newvars'!$L8</f>
        <v>7.6978076648371002E-2</v>
      </c>
      <c r="FV8">
        <f>'2011_totals_newvars'!D8/'2011_totals_newvars'!$L8</f>
        <v>4.3410984559564131E-2</v>
      </c>
      <c r="FW8">
        <f>'2012_totals_newvars'!D8/'2012_totals_newvars'!$L8</f>
        <v>4.4082932576742909E-2</v>
      </c>
      <c r="FX8">
        <f>'2013_totals_newvars'!D8/'2013_totals_newvars'!$L8</f>
        <v>4.3283164716409118E-2</v>
      </c>
      <c r="FY8">
        <f>'2014_totals_newvars'!D8/'2014_totals_newvars'!$L8</f>
        <v>4.5861022650485542E-2</v>
      </c>
    </row>
    <row r="9" spans="1:181" x14ac:dyDescent="0.2">
      <c r="A9" t="str">
        <f>'1997_totals_newvars'!A9</f>
        <v>DELAWARE</v>
      </c>
      <c r="B9">
        <f>'1997_totals_newvars'!J9/'1997_totals_newvars'!$L9</f>
        <v>0.12219784654535647</v>
      </c>
      <c r="C9">
        <f>'1998_totals_newvars'!J9/'1998_totals_newvars'!$L9</f>
        <v>0.12497705691725992</v>
      </c>
      <c r="D9">
        <f>'1999_totals_newvars'!J9/'1999_totals_newvars'!$L9</f>
        <v>0.22261264004717601</v>
      </c>
      <c r="E9">
        <f>'2000_totals_newvars'!J9/'2000_totals_newvars'!$L9</f>
        <v>0.14287297428583756</v>
      </c>
      <c r="F9">
        <f>'2001_totals_newvars'!J9/'2001_totals_newvars'!$L9</f>
        <v>0.11666198858023009</v>
      </c>
      <c r="G9">
        <f>'2002_totals_newvars'!J9/'2002_totals_newvars'!$L9</f>
        <v>8.4665706299392171E-2</v>
      </c>
      <c r="H9">
        <f>'2003_totals_newvars'!J9/'2003_totals_newvars'!$L9</f>
        <v>7.3947089339285857E-2</v>
      </c>
      <c r="I9">
        <f>'2004_totals_newvars'!J9/'2004_totals_newvars'!$L9</f>
        <v>6.3278128568280509E-2</v>
      </c>
      <c r="J9">
        <f>'2005_totals_newvars'!J9/'2005_totals_newvars'!$L9</f>
        <v>9.6964571350093717E-2</v>
      </c>
      <c r="K9">
        <f>'2006_totals_newvars'!J9/'2006_totals_newvars'!$L9</f>
        <v>7.7335074755625108E-2</v>
      </c>
      <c r="L9">
        <f>'2007_totals_newvars'!J9/'2007_totals_newvars'!$L9</f>
        <v>6.1049527378988132E-2</v>
      </c>
      <c r="M9">
        <f>'2008_totals_newvars'!J9/'2008_totals_newvars'!$L9</f>
        <v>5.1740498155688139E-2</v>
      </c>
      <c r="N9">
        <f>'2009_totals_newvars'!J9/'2009_totals_newvars'!$L9</f>
        <v>0.11745689831085455</v>
      </c>
      <c r="O9">
        <f>'2010_totals_newvars'!J9/'2010_totals_newvars'!$L9</f>
        <v>0.10601006976375738</v>
      </c>
      <c r="P9">
        <f>'2011_totals_newvars'!J9/'2011_totals_newvars'!$L9</f>
        <v>9.1098706952456365E-2</v>
      </c>
      <c r="Q9">
        <f>'2012_totals_newvars'!J9/'2012_totals_newvars'!$L9</f>
        <v>8.8542626106789493E-2</v>
      </c>
      <c r="R9">
        <f>'2013_totals_newvars'!J9/'2013_totals_newvars'!$L9</f>
        <v>-2.1480594084934772E-3</v>
      </c>
      <c r="S9">
        <f>'2014_totals_newvars'!J9/'2014_totals_newvars'!$L9</f>
        <v>5.8620313453613647E-2</v>
      </c>
      <c r="T9">
        <f>'1997_totals_newvars'!B9/'1997_totals_newvars'!$L9</f>
        <v>0.44803412447023783</v>
      </c>
      <c r="U9">
        <f>'1998_totals_newvars'!B9/'1998_totals_newvars'!$L9</f>
        <v>0.40790403848478224</v>
      </c>
      <c r="V9">
        <f>'1999_totals_newvars'!B9/'1999_totals_newvars'!$L9</f>
        <v>0.40095678693495024</v>
      </c>
      <c r="W9">
        <f>'2000_totals_newvars'!B9/'2000_totals_newvars'!$L9</f>
        <v>0.3283988351335434</v>
      </c>
      <c r="X9">
        <f>'2001_totals_newvars'!B9/'2001_totals_newvars'!$L9</f>
        <v>0.3515605874264312</v>
      </c>
      <c r="Y9">
        <f>'2002_totals_newvars'!B9/'2002_totals_newvars'!$L9</f>
        <v>0.33348683489650832</v>
      </c>
      <c r="Z9">
        <f>'2003_totals_newvars'!B9/'2003_totals_newvars'!$L9</f>
        <v>0.33976152842912588</v>
      </c>
      <c r="AA9">
        <f>'2004_totals_newvars'!B9/'2004_totals_newvars'!$L9</f>
        <v>0.34034105706087436</v>
      </c>
      <c r="AB9">
        <f>'2005_totals_newvars'!B9/'2005_totals_newvars'!$L9</f>
        <v>0.32506365254529396</v>
      </c>
      <c r="AC9">
        <f>'2006_totals_newvars'!B9/'2006_totals_newvars'!$L9</f>
        <v>0.23093081568185383</v>
      </c>
      <c r="AD9">
        <f>'2007_totals_newvars'!B9/'2007_totals_newvars'!$L9</f>
        <v>0.21085775599071357</v>
      </c>
      <c r="AE9">
        <f>'2008_totals_newvars'!B9/'2008_totals_newvars'!$L9</f>
        <v>0.17376709991298933</v>
      </c>
      <c r="AF9">
        <f>'2009_totals_newvars'!B9/'2009_totals_newvars'!$L9</f>
        <v>0.29067909117345841</v>
      </c>
      <c r="AG9">
        <f>'2010_totals_newvars'!B9/'2010_totals_newvars'!$L9</f>
        <v>0.13556929111816743</v>
      </c>
      <c r="AH9">
        <f>'2011_totals_newvars'!B9/'2011_totals_newvars'!$L9</f>
        <v>0.34860985451677229</v>
      </c>
      <c r="AI9">
        <f>'2012_totals_newvars'!B9/'2012_totals_newvars'!$L9</f>
        <v>0.2172745317816758</v>
      </c>
      <c r="AJ9">
        <f>'2013_totals_newvars'!B9/'2013_totals_newvars'!$L9</f>
        <v>0.15528223150627865</v>
      </c>
      <c r="AK9">
        <f>'2014_totals_newvars'!B9/'2014_totals_newvars'!$L9</f>
        <v>0.20078091811089782</v>
      </c>
      <c r="AL9">
        <f>'1997_totals_newvars'!C9/'1997_totals_newvars'!$L9</f>
        <v>0.22565131765661572</v>
      </c>
      <c r="AM9">
        <f>'1998_totals_newvars'!C9/'1998_totals_newvars'!$L9</f>
        <v>0.23042880546308198</v>
      </c>
      <c r="AN9">
        <f>'1999_totals_newvars'!C9/'1999_totals_newvars'!$L9</f>
        <v>0.20800027715814368</v>
      </c>
      <c r="AO9">
        <f>'2000_totals_newvars'!C9/'2000_totals_newvars'!$L9</f>
        <v>0.36248755269351435</v>
      </c>
      <c r="AP9">
        <f>'2001_totals_newvars'!C9/'2001_totals_newvars'!$L9</f>
        <v>0.25560518749958361</v>
      </c>
      <c r="AQ9">
        <f>'2002_totals_newvars'!C9/'2002_totals_newvars'!$L9</f>
        <v>0.3553572844824982</v>
      </c>
      <c r="AR9">
        <f>'2003_totals_newvars'!C9/'2003_totals_newvars'!$L9</f>
        <v>0.36841694142370357</v>
      </c>
      <c r="AS9">
        <f>'2004_totals_newvars'!C9/'2004_totals_newvars'!$L9</f>
        <v>0.40691371309121915</v>
      </c>
      <c r="AT9">
        <f>'2005_totals_newvars'!C9/'2005_totals_newvars'!$L9</f>
        <v>0.32718588091621964</v>
      </c>
      <c r="AU9">
        <f>'2006_totals_newvars'!C9/'2006_totals_newvars'!$L9</f>
        <v>0.43605384720959006</v>
      </c>
      <c r="AV9">
        <f>'2007_totals_newvars'!C9/'2007_totals_newvars'!$L9</f>
        <v>0.49283893983896288</v>
      </c>
      <c r="AW9">
        <f>'2008_totals_newvars'!C9/'2008_totals_newvars'!$L9</f>
        <v>0.34165126419738706</v>
      </c>
      <c r="AX9">
        <f>'2009_totals_newvars'!C9/'2009_totals_newvars'!$L9</f>
        <v>0.49431425649896316</v>
      </c>
      <c r="AY9">
        <f>'2010_totals_newvars'!C9/'2010_totals_newvars'!$L9</f>
        <v>0.39227573509108155</v>
      </c>
      <c r="AZ9">
        <f>'2011_totals_newvars'!C9/'2011_totals_newvars'!$L9</f>
        <v>0.38698097926429192</v>
      </c>
      <c r="BA9">
        <f>'2012_totals_newvars'!C9/'2012_totals_newvars'!$L9</f>
        <v>0.51236830319050308</v>
      </c>
      <c r="BB9">
        <f>'2013_totals_newvars'!C9/'2013_totals_newvars'!$L9</f>
        <v>0.68721602066037835</v>
      </c>
      <c r="BC9">
        <f>'2014_totals_newvars'!C9/'2014_totals_newvars'!$L9</f>
        <v>0.57725724984550508</v>
      </c>
      <c r="BD9">
        <f>'1997_totals_newvars'!I9/'1997_totals_newvars'!$L9</f>
        <v>0</v>
      </c>
      <c r="BE9">
        <f>'1998_totals_newvars'!I9/'1998_totals_newvars'!$L9</f>
        <v>0</v>
      </c>
      <c r="BF9">
        <f>'1999_totals_newvars'!I9/'1999_totals_newvars'!$L9</f>
        <v>0</v>
      </c>
      <c r="BG9">
        <f>'2000_totals_newvars'!I9/'2000_totals_newvars'!$L9</f>
        <v>0</v>
      </c>
      <c r="BH9">
        <f>'2001_totals_newvars'!I9/'2001_totals_newvars'!$L9</f>
        <v>0</v>
      </c>
      <c r="BI9">
        <f>'2002_totals_newvars'!I9/'2002_totals_newvars'!$L9</f>
        <v>0</v>
      </c>
      <c r="BJ9">
        <f>'2003_totals_newvars'!I9/'2003_totals_newvars'!$L9</f>
        <v>0</v>
      </c>
      <c r="BK9">
        <f>'2004_totals_newvars'!I9/'2004_totals_newvars'!$L9</f>
        <v>0</v>
      </c>
      <c r="BL9">
        <f>'2005_totals_newvars'!I9/'2005_totals_newvars'!$L9</f>
        <v>0</v>
      </c>
      <c r="BM9">
        <f>'2006_totals_newvars'!I9/'2006_totals_newvars'!$L9</f>
        <v>0</v>
      </c>
      <c r="BN9">
        <f>'2007_totals_newvars'!I9/'2007_totals_newvars'!$L9</f>
        <v>0</v>
      </c>
      <c r="BO9">
        <f>'2008_totals_newvars'!I9/'2008_totals_newvars'!$L9</f>
        <v>0</v>
      </c>
      <c r="BP9">
        <f>'2009_totals_newvars'!I9/'2009_totals_newvars'!$L9</f>
        <v>1.1584956857098913E-2</v>
      </c>
      <c r="BQ9">
        <f>'2010_totals_newvars'!I9/'2010_totals_newvars'!$L9</f>
        <v>0.14495529104428984</v>
      </c>
      <c r="BR9">
        <f>'2011_totals_newvars'!I9/'2011_totals_newvars'!$L9</f>
        <v>0.14783447205034589</v>
      </c>
      <c r="BS9">
        <f>'2012_totals_newvars'!I9/'2012_totals_newvars'!$L9</f>
        <v>0.10298406655522925</v>
      </c>
      <c r="BT9">
        <f>'2013_totals_newvars'!I9/'2013_totals_newvars'!$L9</f>
        <v>0.11246627735950047</v>
      </c>
      <c r="BU9">
        <f>'2014_totals_newvars'!I9/'2014_totals_newvars'!$L9</f>
        <v>6.9370443346515098E-2</v>
      </c>
      <c r="BV9">
        <f>'1997_totals_newvars'!H9/'1997_totals_newvars'!$L9</f>
        <v>0</v>
      </c>
      <c r="BW9">
        <f>'1998_totals_newvars'!H9/'1998_totals_newvars'!$L9</f>
        <v>0</v>
      </c>
      <c r="BX9">
        <f>'1999_totals_newvars'!H9/'1999_totals_newvars'!$L9</f>
        <v>0</v>
      </c>
      <c r="BY9">
        <f>'2000_totals_newvars'!H9/'2000_totals_newvars'!$L9</f>
        <v>0</v>
      </c>
      <c r="BZ9">
        <f>'2001_totals_newvars'!H9/'2001_totals_newvars'!$L9</f>
        <v>2.9611176703027046E-4</v>
      </c>
      <c r="CA9">
        <f>'2002_totals_newvars'!H9/'2002_totals_newvars'!$L9</f>
        <v>0</v>
      </c>
      <c r="CB9">
        <f>'2003_totals_newvars'!H9/'2003_totals_newvars'!$L9</f>
        <v>0</v>
      </c>
      <c r="CC9">
        <f>'2004_totals_newvars'!H9/'2004_totals_newvars'!$L9</f>
        <v>0</v>
      </c>
      <c r="CD9">
        <f>'2005_totals_newvars'!H9/'2005_totals_newvars'!$L9</f>
        <v>0</v>
      </c>
      <c r="CE9">
        <f>'2006_totals_newvars'!H9/'2006_totals_newvars'!$L9</f>
        <v>7.7581103678898171E-3</v>
      </c>
      <c r="CF9">
        <f>'2007_totals_newvars'!H9/'2007_totals_newvars'!$L9</f>
        <v>7.0718770572937547E-3</v>
      </c>
      <c r="CG9">
        <f>'2008_totals_newvars'!H9/'2008_totals_newvars'!$L9</f>
        <v>5.6548869293402221E-2</v>
      </c>
      <c r="CH9">
        <f>'2009_totals_newvars'!H9/'2009_totals_newvars'!$L9</f>
        <v>3.3609738757902489E-7</v>
      </c>
      <c r="CI9">
        <f>'2010_totals_newvars'!H9/'2010_totals_newvars'!$L9</f>
        <v>3.9875029916082534E-3</v>
      </c>
      <c r="CJ9">
        <f>'2011_totals_newvars'!H9/'2011_totals_newvars'!$L9</f>
        <v>2.4728403540229361E-2</v>
      </c>
      <c r="CK9">
        <f>'2012_totals_newvars'!H9/'2012_totals_newvars'!$L9</f>
        <v>0</v>
      </c>
      <c r="CL9">
        <f>'2013_totals_newvars'!H9/'2013_totals_newvars'!$L9</f>
        <v>0</v>
      </c>
      <c r="CM9">
        <f>'2014_totals_newvars'!H9/'2014_totals_newvars'!$L9</f>
        <v>0</v>
      </c>
      <c r="CN9">
        <f>'1997_totals_newvars'!E9/'1997_totals_newvars'!$L9</f>
        <v>0</v>
      </c>
      <c r="CO9">
        <f>'1998_totals_newvars'!E9/'1998_totals_newvars'!$L9</f>
        <v>0</v>
      </c>
      <c r="CP9">
        <f>'1999_totals_newvars'!E9/'1999_totals_newvars'!$L9</f>
        <v>0</v>
      </c>
      <c r="CQ9">
        <f>'2000_totals_newvars'!E9/'2000_totals_newvars'!$L9</f>
        <v>0</v>
      </c>
      <c r="CR9">
        <f>'2001_totals_newvars'!E9/'2001_totals_newvars'!$L9</f>
        <v>0</v>
      </c>
      <c r="CS9">
        <f>'2002_totals_newvars'!E9/'2002_totals_newvars'!$L9</f>
        <v>0</v>
      </c>
      <c r="CT9">
        <f>'2003_totals_newvars'!E9/'2003_totals_newvars'!$L9</f>
        <v>0</v>
      </c>
      <c r="CU9">
        <f>'2004_totals_newvars'!E9/'2004_totals_newvars'!$L9</f>
        <v>0</v>
      </c>
      <c r="CV9">
        <f>'2005_totals_newvars'!E9/'2005_totals_newvars'!$L9</f>
        <v>0</v>
      </c>
      <c r="CW9">
        <f>'2006_totals_newvars'!E9/'2006_totals_newvars'!$L9</f>
        <v>0</v>
      </c>
      <c r="CX9">
        <f>'2007_totals_newvars'!E9/'2007_totals_newvars'!$L9</f>
        <v>0</v>
      </c>
      <c r="CY9">
        <f>'2008_totals_newvars'!E9/'2008_totals_newvars'!$L9</f>
        <v>0</v>
      </c>
      <c r="CZ9">
        <f>'2009_totals_newvars'!E9/'2009_totals_newvars'!$L9</f>
        <v>0</v>
      </c>
      <c r="DA9">
        <f>'2010_totals_newvars'!E9/'2010_totals_newvars'!$L9</f>
        <v>1.1570884831474276E-5</v>
      </c>
      <c r="DB9">
        <f>'2011_totals_newvars'!E9/'2011_totals_newvars'!$L9</f>
        <v>6.9781522319003397E-6</v>
      </c>
      <c r="DC9">
        <f>'2012_totals_newvars'!E9/'2012_totals_newvars'!$L9</f>
        <v>1.0696429660091198E-5</v>
      </c>
      <c r="DD9">
        <f>'2013_totals_newvars'!E9/'2013_totals_newvars'!$L9</f>
        <v>0</v>
      </c>
      <c r="DE9">
        <f>'2014_totals_newvars'!E9/'2014_totals_newvars'!$L9</f>
        <v>0</v>
      </c>
      <c r="DF9">
        <f>'1997_totals_newvars'!G9/'1997_totals_newvars'!$L9</f>
        <v>0</v>
      </c>
      <c r="DG9">
        <f>'1998_totals_newvars'!G9/'1998_totals_newvars'!$L9</f>
        <v>0</v>
      </c>
      <c r="DH9">
        <f>'1999_totals_newvars'!G9/'1999_totals_newvars'!$L9</f>
        <v>0</v>
      </c>
      <c r="DI9">
        <f>'2000_totals_newvars'!G9/'2000_totals_newvars'!$L9</f>
        <v>0</v>
      </c>
      <c r="DJ9">
        <f>'2001_totals_newvars'!G9/'2001_totals_newvars'!$L9</f>
        <v>0</v>
      </c>
      <c r="DK9">
        <f>'2002_totals_newvars'!G9/'2002_totals_newvars'!$L9</f>
        <v>0</v>
      </c>
      <c r="DL9">
        <f>'2003_totals_newvars'!G9/'2003_totals_newvars'!$L9</f>
        <v>0</v>
      </c>
      <c r="DM9">
        <f>'2004_totals_newvars'!G9/'2004_totals_newvars'!$L9</f>
        <v>0</v>
      </c>
      <c r="DN9">
        <f>'2005_totals_newvars'!G9/'2005_totals_newvars'!$L9</f>
        <v>0</v>
      </c>
      <c r="DO9">
        <f>'2006_totals_newvars'!G9/'2006_totals_newvars'!$L9</f>
        <v>3.3971060101651733E-2</v>
      </c>
      <c r="DP9">
        <f>'2007_totals_newvars'!G9/'2007_totals_newvars'!$L9</f>
        <v>3.9899528859131027E-2</v>
      </c>
      <c r="DQ9">
        <f>'2008_totals_newvars'!G9/'2008_totals_newvars'!$L9</f>
        <v>0.13959241854223736</v>
      </c>
      <c r="DR9">
        <f>'2009_totals_newvars'!G9/'2009_totals_newvars'!$L9</f>
        <v>2.7818380653978295E-2</v>
      </c>
      <c r="DS9">
        <f>'2010_totals_newvars'!G9/'2010_totals_newvars'!$L9</f>
        <v>6.3061284600388609E-2</v>
      </c>
      <c r="DT9">
        <f>'2011_totals_newvars'!G9/'2011_totals_newvars'!$L9</f>
        <v>1.6499156686915321E-2</v>
      </c>
      <c r="DU9">
        <f>'2012_totals_newvars'!G9/'2012_totals_newvars'!$L9</f>
        <v>2.7266198445409073E-2</v>
      </c>
      <c r="DV9">
        <f>'2013_totals_newvars'!G9/'2013_totals_newvars'!$L9</f>
        <v>3.0528153184398714E-2</v>
      </c>
      <c r="DW9">
        <f>'2014_totals_newvars'!G9/'2014_totals_newvars'!$L9</f>
        <v>2.8642153582910241E-2</v>
      </c>
      <c r="DX9">
        <f>'1997_totals_newvars'!K9/'1997_totals_newvars'!$L9</f>
        <v>0</v>
      </c>
      <c r="DY9">
        <f>'1998_totals_newvars'!K9/'1998_totals_newvars'!$L9</f>
        <v>5.4057251068807821E-2</v>
      </c>
      <c r="DZ9">
        <f>'1999_totals_newvars'!K9/'1999_totals_newvars'!$L9</f>
        <v>0</v>
      </c>
      <c r="EA9">
        <f>'2000_totals_newvars'!K9/'2000_totals_newvars'!$L9</f>
        <v>0</v>
      </c>
      <c r="EB9">
        <f>'2001_totals_newvars'!K9/'2001_totals_newvars'!$L9</f>
        <v>7.4879102928094882E-2</v>
      </c>
      <c r="EC9">
        <f>'2002_totals_newvars'!K9/'2002_totals_newvars'!$L9</f>
        <v>2.1396077297821708E-2</v>
      </c>
      <c r="ED9">
        <f>'2003_totals_newvars'!K9/'2003_totals_newvars'!$L9</f>
        <v>2.2628625552952222E-2</v>
      </c>
      <c r="EE9">
        <f>'2004_totals_newvars'!K9/'2004_totals_newvars'!$L9</f>
        <v>5.7001662870694338E-2</v>
      </c>
      <c r="EF9">
        <f>'2005_totals_newvars'!K9/'2005_totals_newvars'!$L9</f>
        <v>4.0429935748292727E-2</v>
      </c>
      <c r="EG9">
        <f>'2006_totals_newvars'!K9/'2006_totals_newvars'!$L9</f>
        <v>3.4793595726316136E-2</v>
      </c>
      <c r="EH9">
        <f>'2007_totals_newvars'!K9/'2007_totals_newvars'!$L9</f>
        <v>3.8100166483116961E-2</v>
      </c>
      <c r="EI9">
        <f>'2008_totals_newvars'!K9/'2008_totals_newvars'!$L9</f>
        <v>3.9745927018381533E-2</v>
      </c>
      <c r="EJ9">
        <f>'2009_totals_newvars'!K9/'2009_totals_newvars'!$L9</f>
        <v>4.4634773371932251E-2</v>
      </c>
      <c r="EK9">
        <f>'2010_totals_newvars'!K9/'2010_totals_newvars'!$L9</f>
        <v>3.6972674688886889E-2</v>
      </c>
      <c r="EL9">
        <f>'2011_totals_newvars'!K9/'2011_totals_newvars'!$L9</f>
        <v>-4.3753664884902767E-2</v>
      </c>
      <c r="EM9">
        <f>'2012_totals_newvars'!K9/'2012_totals_newvars'!$L9</f>
        <v>0</v>
      </c>
      <c r="EN9">
        <f>'2013_totals_newvars'!K9/'2013_totals_newvars'!$L9</f>
        <v>0</v>
      </c>
      <c r="EO9">
        <f>'2014_totals_newvars'!K9/'2014_totals_newvars'!$L9</f>
        <v>0</v>
      </c>
      <c r="EP9">
        <f>'1997_totals_newvars'!F9/'1997_totals_newvars'!$L9</f>
        <v>0</v>
      </c>
      <c r="EQ9">
        <f>'1998_totals_newvars'!F9/'1998_totals_newvars'!$L9</f>
        <v>0</v>
      </c>
      <c r="ER9">
        <f>'1999_totals_newvars'!F9/'1999_totals_newvars'!$L9</f>
        <v>0</v>
      </c>
      <c r="ES9">
        <f>'2000_totals_newvars'!F9/'2000_totals_newvars'!$L9</f>
        <v>0</v>
      </c>
      <c r="ET9">
        <f>'2001_totals_newvars'!F9/'2001_totals_newvars'!$L9</f>
        <v>0</v>
      </c>
      <c r="EU9">
        <f>'2002_totals_newvars'!F9/'2002_totals_newvars'!$L9</f>
        <v>0</v>
      </c>
      <c r="EV9">
        <f>'2003_totals_newvars'!F9/'2003_totals_newvars'!$L9</f>
        <v>0</v>
      </c>
      <c r="EW9">
        <f>'2004_totals_newvars'!F9/'2004_totals_newvars'!$L9</f>
        <v>0</v>
      </c>
      <c r="EX9">
        <f>'2005_totals_newvars'!F9/'2005_totals_newvars'!$L9</f>
        <v>0</v>
      </c>
      <c r="EY9">
        <f>'2006_totals_newvars'!F9/'2006_totals_newvars'!$L9</f>
        <v>0</v>
      </c>
      <c r="EZ9">
        <f>'2007_totals_newvars'!F9/'2007_totals_newvars'!$L9</f>
        <v>0</v>
      </c>
      <c r="FA9">
        <f>'2008_totals_newvars'!F9/'2008_totals_newvars'!$L9</f>
        <v>0</v>
      </c>
      <c r="FB9">
        <f>'2009_totals_newvars'!F9/'2009_totals_newvars'!$L9</f>
        <v>0</v>
      </c>
      <c r="FC9">
        <f>'2010_totals_newvars'!F9/'2010_totals_newvars'!$L9</f>
        <v>0</v>
      </c>
      <c r="FD9">
        <f>'2011_totals_newvars'!F9/'2011_totals_newvars'!$L9</f>
        <v>0</v>
      </c>
      <c r="FE9">
        <f>'2012_totals_newvars'!F9/'2012_totals_newvars'!$L9</f>
        <v>0</v>
      </c>
      <c r="FF9">
        <f>'2013_totals_newvars'!F9/'2013_totals_newvars'!$L9</f>
        <v>0</v>
      </c>
      <c r="FG9">
        <f>'2014_totals_newvars'!F9/'2014_totals_newvars'!$L9</f>
        <v>0</v>
      </c>
      <c r="FH9">
        <f>'1997_totals_newvars'!D9/'1997_totals_newvars'!$L9</f>
        <v>0.20411671132779</v>
      </c>
      <c r="FI9">
        <f>'1998_totals_newvars'!D9/'1998_totals_newvars'!$L9</f>
        <v>0.18263284806606805</v>
      </c>
      <c r="FJ9">
        <f>'1999_totals_newvars'!D9/'1999_totals_newvars'!$L9</f>
        <v>0.16843029585973007</v>
      </c>
      <c r="FK9">
        <f>'2000_totals_newvars'!D9/'2000_totals_newvars'!$L9</f>
        <v>0.16624063788710466</v>
      </c>
      <c r="FL9">
        <f>'2001_totals_newvars'!D9/'2001_totals_newvars'!$L9</f>
        <v>0.20099702179862999</v>
      </c>
      <c r="FM9">
        <f>'2002_totals_newvars'!D9/'2002_totals_newvars'!$L9</f>
        <v>0.20509409702377962</v>
      </c>
      <c r="FN9">
        <f>'2003_totals_newvars'!D9/'2003_totals_newvars'!$L9</f>
        <v>0.19524581525493245</v>
      </c>
      <c r="FO9">
        <f>'2004_totals_newvars'!D9/'2004_totals_newvars'!$L9</f>
        <v>0.13246543840893166</v>
      </c>
      <c r="FP9">
        <f>'2005_totals_newvars'!D9/'2005_totals_newvars'!$L9</f>
        <v>0.21035595944009997</v>
      </c>
      <c r="FQ9">
        <f>'2006_totals_newvars'!D9/'2006_totals_newvars'!$L9</f>
        <v>0.1791574961570733</v>
      </c>
      <c r="FR9">
        <f>'2007_totals_newvars'!D9/'2007_totals_newvars'!$L9</f>
        <v>0.15018220439179369</v>
      </c>
      <c r="FS9">
        <f>'2008_totals_newvars'!D9/'2008_totals_newvars'!$L9</f>
        <v>0.19695392287991434</v>
      </c>
      <c r="FT9">
        <f>'2009_totals_newvars'!D9/'2009_totals_newvars'!$L9</f>
        <v>1.3511307036326846E-2</v>
      </c>
      <c r="FU9">
        <f>'2010_totals_newvars'!D9/'2010_totals_newvars'!$L9</f>
        <v>0.1171565798169886</v>
      </c>
      <c r="FV9">
        <f>'2011_totals_newvars'!D9/'2011_totals_newvars'!$L9</f>
        <v>2.7995113721659692E-2</v>
      </c>
      <c r="FW9">
        <f>'2012_totals_newvars'!D9/'2012_totals_newvars'!$L9</f>
        <v>5.1553577490733193E-2</v>
      </c>
      <c r="FX9">
        <f>'2013_totals_newvars'!D9/'2013_totals_newvars'!$L9</f>
        <v>1.6655376697937322E-2</v>
      </c>
      <c r="FY9">
        <f>'2014_totals_newvars'!D9/'2014_totals_newvars'!$L9</f>
        <v>6.532892166055812E-2</v>
      </c>
    </row>
    <row r="10" spans="1:181" x14ac:dyDescent="0.2">
      <c r="A10" t="str">
        <f>'1997_totals_newvars'!A10</f>
        <v>DIST.OF COLUMBIA</v>
      </c>
      <c r="B10">
        <f>'1997_totals_newvars'!J10/'1997_totals_newvars'!$L10</f>
        <v>9.3610239618306737E-2</v>
      </c>
      <c r="C10">
        <f>'1998_totals_newvars'!J10/'1998_totals_newvars'!$L10</f>
        <v>9.3002481671879939E-2</v>
      </c>
      <c r="D10">
        <f>'1999_totals_newvars'!J10/'1999_totals_newvars'!$L10</f>
        <v>7.7239951650019609E-2</v>
      </c>
      <c r="E10">
        <f>'2000_totals_newvars'!J10/'2000_totals_newvars'!$L10</f>
        <v>0.1183135954490117</v>
      </c>
      <c r="F10">
        <f>'2001_totals_newvars'!J10/'2001_totals_newvars'!$L10</f>
        <v>9.1186611678101825E-2</v>
      </c>
      <c r="G10">
        <f>'2002_totals_newvars'!J10/'2002_totals_newvars'!$L10</f>
        <v>8.303127577482175E-2</v>
      </c>
      <c r="H10">
        <f>'2003_totals_newvars'!J10/'2003_totals_newvars'!$L10</f>
        <v>8.7121273030441801E-2</v>
      </c>
      <c r="I10">
        <f>'2004_totals_newvars'!J10/'2004_totals_newvars'!$L10</f>
        <v>9.0732331867741586E-2</v>
      </c>
      <c r="J10">
        <f>'2005_totals_newvars'!J10/'2005_totals_newvars'!$L10</f>
        <v>8.35446093983815E-2</v>
      </c>
      <c r="K10">
        <f>'2006_totals_newvars'!J10/'2006_totals_newvars'!$L10</f>
        <v>8.3862235213622849E-2</v>
      </c>
      <c r="L10">
        <f>'2007_totals_newvars'!J10/'2007_totals_newvars'!$L10</f>
        <v>0.11965110757333954</v>
      </c>
      <c r="M10">
        <f>'2008_totals_newvars'!J10/'2008_totals_newvars'!$L10</f>
        <v>0.11075799615775772</v>
      </c>
      <c r="N10">
        <f>'2009_totals_newvars'!J10/'2009_totals_newvars'!$L10</f>
        <v>6.9528569046351477E-2</v>
      </c>
      <c r="O10">
        <f>'2010_totals_newvars'!J10/'2010_totals_newvars'!$L10</f>
        <v>3.6005284632323845E-2</v>
      </c>
      <c r="P10">
        <f>'2011_totals_newvars'!J10/'2011_totals_newvars'!$L10</f>
        <v>3.0725660032902027E-2</v>
      </c>
      <c r="Q10">
        <f>'2012_totals_newvars'!J10/'2012_totals_newvars'!$L10</f>
        <v>4.3479079092934553E-2</v>
      </c>
      <c r="R10">
        <f>'2013_totals_newvars'!J10/'2013_totals_newvars'!$L10</f>
        <v>2.9195575409960178E-2</v>
      </c>
      <c r="S10">
        <f>'2014_totals_newvars'!J10/'2014_totals_newvars'!$L10</f>
        <v>3.244771568683083E-2</v>
      </c>
      <c r="T10">
        <f>'1997_totals_newvars'!B10/'1997_totals_newvars'!$L10</f>
        <v>0.72982997097614133</v>
      </c>
      <c r="U10">
        <f>'1998_totals_newvars'!B10/'1998_totals_newvars'!$L10</f>
        <v>0.61166307600508552</v>
      </c>
      <c r="V10">
        <f>'1999_totals_newvars'!B10/'1999_totals_newvars'!$L10</f>
        <v>0.49674490410596289</v>
      </c>
      <c r="W10">
        <f>'2000_totals_newvars'!B10/'2000_totals_newvars'!$L10</f>
        <v>0.39008373677000613</v>
      </c>
      <c r="X10">
        <f>'2001_totals_newvars'!B10/'2001_totals_newvars'!$L10</f>
        <v>0.35498470543826438</v>
      </c>
      <c r="Y10">
        <f>'2002_totals_newvars'!B10/'2002_totals_newvars'!$L10</f>
        <v>0.28873985231423843</v>
      </c>
      <c r="Z10">
        <f>'2003_totals_newvars'!B10/'2003_totals_newvars'!$L10</f>
        <v>0.35785624722664389</v>
      </c>
      <c r="AA10">
        <f>'2004_totals_newvars'!B10/'2004_totals_newvars'!$L10</f>
        <v>0.36460646502278155</v>
      </c>
      <c r="AB10">
        <f>'2005_totals_newvars'!B10/'2005_totals_newvars'!$L10</f>
        <v>0.37151987093874611</v>
      </c>
      <c r="AC10">
        <f>'2006_totals_newvars'!B10/'2006_totals_newvars'!$L10</f>
        <v>0.28783873631154705</v>
      </c>
      <c r="AD10">
        <f>'2007_totals_newvars'!B10/'2007_totals_newvars'!$L10</f>
        <v>0.1086915556922107</v>
      </c>
      <c r="AE10">
        <f>'2008_totals_newvars'!B10/'2008_totals_newvars'!$L10</f>
        <v>0.12997297048900522</v>
      </c>
      <c r="AF10">
        <f>'2009_totals_newvars'!B10/'2009_totals_newvars'!$L10</f>
        <v>0.12881033386427632</v>
      </c>
      <c r="AG10">
        <f>'2010_totals_newvars'!B10/'2010_totals_newvars'!$L10</f>
        <v>0.20829485213528373</v>
      </c>
      <c r="AH10">
        <f>'2011_totals_newvars'!B10/'2011_totals_newvars'!$L10</f>
        <v>0.26481505618210299</v>
      </c>
      <c r="AI10">
        <f>'2012_totals_newvars'!B10/'2012_totals_newvars'!$L10</f>
        <v>0.20518343861066288</v>
      </c>
      <c r="AJ10">
        <f>'2013_totals_newvars'!B10/'2013_totals_newvars'!$L10</f>
        <v>0.23264398092189456</v>
      </c>
      <c r="AK10">
        <f>'2014_totals_newvars'!B10/'2014_totals_newvars'!$L10</f>
        <v>0.22813613872156102</v>
      </c>
      <c r="AL10">
        <f>'1997_totals_newvars'!C10/'1997_totals_newvars'!$L10</f>
        <v>0.12226234736615726</v>
      </c>
      <c r="AM10">
        <f>'1998_totals_newvars'!C10/'1998_totals_newvars'!$L10</f>
        <v>0.10850568048833126</v>
      </c>
      <c r="AN10">
        <f>'1999_totals_newvars'!C10/'1999_totals_newvars'!$L10</f>
        <v>0.28123069797984024</v>
      </c>
      <c r="AO10">
        <f>'2000_totals_newvars'!C10/'2000_totals_newvars'!$L10</f>
        <v>0.29131073573286903</v>
      </c>
      <c r="AP10">
        <f>'2001_totals_newvars'!C10/'2001_totals_newvars'!$L10</f>
        <v>0.32918701535851808</v>
      </c>
      <c r="AQ10">
        <f>'2002_totals_newvars'!C10/'2002_totals_newvars'!$L10</f>
        <v>0.33935632365753737</v>
      </c>
      <c r="AR10">
        <f>'2003_totals_newvars'!C10/'2003_totals_newvars'!$L10</f>
        <v>0.3229885309509456</v>
      </c>
      <c r="AS10">
        <f>'2004_totals_newvars'!C10/'2004_totals_newvars'!$L10</f>
        <v>0.32195415067899896</v>
      </c>
      <c r="AT10">
        <f>'2005_totals_newvars'!C10/'2005_totals_newvars'!$L10</f>
        <v>0.32452837269724677</v>
      </c>
      <c r="AU10">
        <f>'2006_totals_newvars'!C10/'2006_totals_newvars'!$L10</f>
        <v>0.37628483491614434</v>
      </c>
      <c r="AV10">
        <f>'2007_totals_newvars'!C10/'2007_totals_newvars'!$L10</f>
        <v>0.38009002491747079</v>
      </c>
      <c r="AW10">
        <f>'2008_totals_newvars'!C10/'2008_totals_newvars'!$L10</f>
        <v>0.34901907129673454</v>
      </c>
      <c r="AX10">
        <f>'2009_totals_newvars'!C10/'2009_totals_newvars'!$L10</f>
        <v>0.4606857158938546</v>
      </c>
      <c r="AY10">
        <f>'2010_totals_newvars'!C10/'2010_totals_newvars'!$L10</f>
        <v>0.27312591950929044</v>
      </c>
      <c r="AZ10">
        <f>'2011_totals_newvars'!C10/'2011_totals_newvars'!$L10</f>
        <v>0.26591510527301798</v>
      </c>
      <c r="BA10">
        <f>'2012_totals_newvars'!C10/'2012_totals_newvars'!$L10</f>
        <v>0.32379107848186611</v>
      </c>
      <c r="BB10">
        <f>'2013_totals_newvars'!C10/'2013_totals_newvars'!$L10</f>
        <v>0.30119303778972439</v>
      </c>
      <c r="BC10">
        <f>'2014_totals_newvars'!C10/'2014_totals_newvars'!$L10</f>
        <v>0.21067617302997624</v>
      </c>
      <c r="BD10">
        <f>'1997_totals_newvars'!I10/'1997_totals_newvars'!$L10</f>
        <v>6.1131173683078638E-3</v>
      </c>
      <c r="BE10">
        <f>'1998_totals_newvars'!I10/'1998_totals_newvars'!$L10</f>
        <v>7.8867010222978789E-2</v>
      </c>
      <c r="BF10">
        <f>'1999_totals_newvars'!I10/'1999_totals_newvars'!$L10</f>
        <v>1.1349479680400764E-2</v>
      </c>
      <c r="BG10">
        <f>'2000_totals_newvars'!I10/'2000_totals_newvars'!$L10</f>
        <v>9.5384295714893551E-3</v>
      </c>
      <c r="BH10">
        <f>'2001_totals_newvars'!I10/'2001_totals_newvars'!$L10</f>
        <v>1.9738612321521153E-2</v>
      </c>
      <c r="BI10">
        <f>'2002_totals_newvars'!I10/'2002_totals_newvars'!$L10</f>
        <v>3.5232555117045053E-2</v>
      </c>
      <c r="BJ10">
        <f>'2003_totals_newvars'!I10/'2003_totals_newvars'!$L10</f>
        <v>7.0808308908732229E-2</v>
      </c>
      <c r="BK10">
        <f>'2004_totals_newvars'!I10/'2004_totals_newvars'!$L10</f>
        <v>5.0586069909676575E-2</v>
      </c>
      <c r="BL10">
        <f>'2005_totals_newvars'!I10/'2005_totals_newvars'!$L10</f>
        <v>7.1006283602296355E-2</v>
      </c>
      <c r="BM10">
        <f>'2006_totals_newvars'!I10/'2006_totals_newvars'!$L10</f>
        <v>7.3485925359610821E-2</v>
      </c>
      <c r="BN10">
        <f>'2007_totals_newvars'!I10/'2007_totals_newvars'!$L10</f>
        <v>8.1084274361698697E-2</v>
      </c>
      <c r="BO10">
        <f>'2008_totals_newvars'!I10/'2008_totals_newvars'!$L10</f>
        <v>0.10453316867996874</v>
      </c>
      <c r="BP10">
        <f>'2009_totals_newvars'!I10/'2009_totals_newvars'!$L10</f>
        <v>0.11235627985561332</v>
      </c>
      <c r="BQ10">
        <f>'2010_totals_newvars'!I10/'2010_totals_newvars'!$L10</f>
        <v>0.14549876088524019</v>
      </c>
      <c r="BR10">
        <f>'2011_totals_newvars'!I10/'2011_totals_newvars'!$L10</f>
        <v>9.3031517484826062E-2</v>
      </c>
      <c r="BS10">
        <f>'2012_totals_newvars'!I10/'2012_totals_newvars'!$L10</f>
        <v>0.18959100026055989</v>
      </c>
      <c r="BT10">
        <f>'2013_totals_newvars'!I10/'2013_totals_newvars'!$L10</f>
        <v>0.13884752204268891</v>
      </c>
      <c r="BU10">
        <f>'2014_totals_newvars'!I10/'2014_totals_newvars'!$L10</f>
        <v>0.23256923015591474</v>
      </c>
      <c r="BV10">
        <f>'1997_totals_newvars'!H10/'1997_totals_newvars'!$L10</f>
        <v>0</v>
      </c>
      <c r="BW10">
        <f>'1998_totals_newvars'!H10/'1998_totals_newvars'!$L10</f>
        <v>0</v>
      </c>
      <c r="BX10">
        <f>'1999_totals_newvars'!H10/'1999_totals_newvars'!$L10</f>
        <v>0</v>
      </c>
      <c r="BY10">
        <f>'2000_totals_newvars'!H10/'2000_totals_newvars'!$L10</f>
        <v>6.5532810317742912E-2</v>
      </c>
      <c r="BZ10">
        <f>'2001_totals_newvars'!H10/'2001_totals_newvars'!$L10</f>
        <v>6.391533374514656E-2</v>
      </c>
      <c r="CA10">
        <f>'2002_totals_newvars'!H10/'2002_totals_newvars'!$L10</f>
        <v>7.6478902114248903E-2</v>
      </c>
      <c r="CB10">
        <f>'2003_totals_newvars'!H10/'2003_totals_newvars'!$L10</f>
        <v>9.6839637226746635E-3</v>
      </c>
      <c r="CC10">
        <f>'2004_totals_newvars'!H10/'2004_totals_newvars'!$L10</f>
        <v>3.2108534823760318E-2</v>
      </c>
      <c r="CD10">
        <f>'2005_totals_newvars'!H10/'2005_totals_newvars'!$L10</f>
        <v>1.5751911862114561E-2</v>
      </c>
      <c r="CE10">
        <f>'2006_totals_newvars'!H10/'2006_totals_newvars'!$L10</f>
        <v>6.3349360609697342E-2</v>
      </c>
      <c r="CF10">
        <f>'2007_totals_newvars'!H10/'2007_totals_newvars'!$L10</f>
        <v>8.3621517550840019E-2</v>
      </c>
      <c r="CG10">
        <f>'2008_totals_newvars'!H10/'2008_totals_newvars'!$L10</f>
        <v>7.1444454248997119E-2</v>
      </c>
      <c r="CH10">
        <f>'2009_totals_newvars'!H10/'2009_totals_newvars'!$L10</f>
        <v>6.7700580387080184E-2</v>
      </c>
      <c r="CI10">
        <f>'2010_totals_newvars'!H10/'2010_totals_newvars'!$L10</f>
        <v>4.8280591842138849E-2</v>
      </c>
      <c r="CJ10">
        <f>'2011_totals_newvars'!H10/'2011_totals_newvars'!$L10</f>
        <v>4.5088593170336616E-2</v>
      </c>
      <c r="CK10">
        <f>'2012_totals_newvars'!H10/'2012_totals_newvars'!$L10</f>
        <v>3.2001286561358304E-2</v>
      </c>
      <c r="CL10">
        <f>'2013_totals_newvars'!H10/'2013_totals_newvars'!$L10</f>
        <v>9.3121810855385095E-3</v>
      </c>
      <c r="CM10">
        <f>'2014_totals_newvars'!H10/'2014_totals_newvars'!$L10</f>
        <v>5.4223565924643368E-3</v>
      </c>
      <c r="CN10">
        <f>'1997_totals_newvars'!E10/'1997_totals_newvars'!$L10</f>
        <v>0</v>
      </c>
      <c r="CO10">
        <f>'1998_totals_newvars'!E10/'1998_totals_newvars'!$L10</f>
        <v>0</v>
      </c>
      <c r="CP10">
        <f>'1999_totals_newvars'!E10/'1999_totals_newvars'!$L10</f>
        <v>0</v>
      </c>
      <c r="CQ10">
        <f>'2000_totals_newvars'!E10/'2000_totals_newvars'!$L10</f>
        <v>0</v>
      </c>
      <c r="CR10">
        <f>'2001_totals_newvars'!E10/'2001_totals_newvars'!$L10</f>
        <v>0</v>
      </c>
      <c r="CS10">
        <f>'2002_totals_newvars'!E10/'2002_totals_newvars'!$L10</f>
        <v>0</v>
      </c>
      <c r="CT10">
        <f>'2003_totals_newvars'!E10/'2003_totals_newvars'!$L10</f>
        <v>0</v>
      </c>
      <c r="CU10">
        <f>'2004_totals_newvars'!E10/'2004_totals_newvars'!$L10</f>
        <v>0</v>
      </c>
      <c r="CV10">
        <f>'2005_totals_newvars'!E10/'2005_totals_newvars'!$L10</f>
        <v>0</v>
      </c>
      <c r="CW10">
        <f>'2006_totals_newvars'!E10/'2006_totals_newvars'!$L10</f>
        <v>0</v>
      </c>
      <c r="CX10">
        <f>'2007_totals_newvars'!E10/'2007_totals_newvars'!$L10</f>
        <v>0</v>
      </c>
      <c r="CY10">
        <f>'2008_totals_newvars'!E10/'2008_totals_newvars'!$L10</f>
        <v>0</v>
      </c>
      <c r="CZ10">
        <f>'2009_totals_newvars'!E10/'2009_totals_newvars'!$L10</f>
        <v>0</v>
      </c>
      <c r="DA10">
        <f>'2010_totals_newvars'!E10/'2010_totals_newvars'!$L10</f>
        <v>0</v>
      </c>
      <c r="DB10">
        <f>'2011_totals_newvars'!E10/'2011_totals_newvars'!$L10</f>
        <v>6.0912024074133986E-2</v>
      </c>
      <c r="DC10">
        <f>'2012_totals_newvars'!E10/'2012_totals_newvars'!$L10</f>
        <v>0</v>
      </c>
      <c r="DD10">
        <f>'2013_totals_newvars'!E10/'2013_totals_newvars'!$L10</f>
        <v>0</v>
      </c>
      <c r="DE10">
        <f>'2014_totals_newvars'!E10/'2014_totals_newvars'!$L10</f>
        <v>0</v>
      </c>
      <c r="DF10">
        <f>'1997_totals_newvars'!G10/'1997_totals_newvars'!$L10</f>
        <v>0</v>
      </c>
      <c r="DG10">
        <f>'1998_totals_newvars'!G10/'1998_totals_newvars'!$L10</f>
        <v>0</v>
      </c>
      <c r="DH10">
        <f>'1999_totals_newvars'!G10/'1999_totals_newvars'!$L10</f>
        <v>0</v>
      </c>
      <c r="DI10">
        <f>'2000_totals_newvars'!G10/'2000_totals_newvars'!$L10</f>
        <v>0</v>
      </c>
      <c r="DJ10">
        <f>'2001_totals_newvars'!G10/'2001_totals_newvars'!$L10</f>
        <v>0</v>
      </c>
      <c r="DK10">
        <f>'2002_totals_newvars'!G10/'2002_totals_newvars'!$L10</f>
        <v>0</v>
      </c>
      <c r="DL10">
        <f>'2003_totals_newvars'!G10/'2003_totals_newvars'!$L10</f>
        <v>0</v>
      </c>
      <c r="DM10">
        <f>'2004_totals_newvars'!G10/'2004_totals_newvars'!$L10</f>
        <v>0</v>
      </c>
      <c r="DN10">
        <f>'2005_totals_newvars'!G10/'2005_totals_newvars'!$L10</f>
        <v>0</v>
      </c>
      <c r="DO10">
        <f>'2006_totals_newvars'!G10/'2006_totals_newvars'!$L10</f>
        <v>0</v>
      </c>
      <c r="DP10">
        <f>'2007_totals_newvars'!G10/'2007_totals_newvars'!$L10</f>
        <v>0</v>
      </c>
      <c r="DQ10">
        <f>'2008_totals_newvars'!G10/'2008_totals_newvars'!$L10</f>
        <v>0</v>
      </c>
      <c r="DR10">
        <f>'2009_totals_newvars'!G10/'2009_totals_newvars'!$L10</f>
        <v>0</v>
      </c>
      <c r="DS10">
        <f>'2010_totals_newvars'!G10/'2010_totals_newvars'!$L10</f>
        <v>8.8833365135652473E-2</v>
      </c>
      <c r="DT10">
        <f>'2011_totals_newvars'!G10/'2011_totals_newvars'!$L10</f>
        <v>6.9112307285102106E-2</v>
      </c>
      <c r="DU10">
        <f>'2012_totals_newvars'!G10/'2012_totals_newvars'!$L10</f>
        <v>2.691654603863379E-2</v>
      </c>
      <c r="DV10">
        <f>'2013_totals_newvars'!G10/'2013_totals_newvars'!$L10</f>
        <v>6.2484996578500637E-2</v>
      </c>
      <c r="DW10">
        <f>'2014_totals_newvars'!G10/'2014_totals_newvars'!$L10</f>
        <v>6.5442178800463408E-2</v>
      </c>
      <c r="DX10">
        <f>'1997_totals_newvars'!K10/'1997_totals_newvars'!$L10</f>
        <v>0</v>
      </c>
      <c r="DY10">
        <f>'1998_totals_newvars'!K10/'1998_totals_newvars'!$L10</f>
        <v>0</v>
      </c>
      <c r="DZ10">
        <f>'1999_totals_newvars'!K10/'1999_totals_newvars'!$L10</f>
        <v>5.7245311864519179E-2</v>
      </c>
      <c r="EA10">
        <f>'2000_totals_newvars'!K10/'2000_totals_newvars'!$L10</f>
        <v>5.0067541581946283E-2</v>
      </c>
      <c r="EB10">
        <f>'2001_totals_newvars'!K10/'2001_totals_newvars'!$L10</f>
        <v>2.0731916450784978E-2</v>
      </c>
      <c r="EC10">
        <f>'2002_totals_newvars'!K10/'2002_totals_newvars'!$L10</f>
        <v>1.6994670141436116E-2</v>
      </c>
      <c r="ED10">
        <f>'2003_totals_newvars'!K10/'2003_totals_newvars'!$L10</f>
        <v>2.084640630778101E-2</v>
      </c>
      <c r="EE10">
        <f>'2004_totals_newvars'!K10/'2004_totals_newvars'!$L10</f>
        <v>2.0444186219741787E-2</v>
      </c>
      <c r="EF10">
        <f>'2005_totals_newvars'!K10/'2005_totals_newvars'!$L10</f>
        <v>2.1899356042641229E-2</v>
      </c>
      <c r="EG10">
        <f>'2006_totals_newvars'!K10/'2006_totals_newvars'!$L10</f>
        <v>1.8508586077967758E-2</v>
      </c>
      <c r="EH10">
        <f>'2007_totals_newvars'!K10/'2007_totals_newvars'!$L10</f>
        <v>2.2904695677437217E-2</v>
      </c>
      <c r="EI10">
        <f>'2008_totals_newvars'!K10/'2008_totals_newvars'!$L10</f>
        <v>2.3888104399918071E-2</v>
      </c>
      <c r="EJ10">
        <f>'2009_totals_newvars'!K10/'2009_totals_newvars'!$L10</f>
        <v>2.2331929255540704E-2</v>
      </c>
      <c r="EK10">
        <f>'2010_totals_newvars'!K10/'2010_totals_newvars'!$L10</f>
        <v>1.5424681272376497E-2</v>
      </c>
      <c r="EL10">
        <f>'2011_totals_newvars'!K10/'2011_totals_newvars'!$L10</f>
        <v>1.5507417274113403E-2</v>
      </c>
      <c r="EM10">
        <f>'2012_totals_newvars'!K10/'2012_totals_newvars'!$L10</f>
        <v>2.257560597092172E-2</v>
      </c>
      <c r="EN10">
        <f>'2013_totals_newvars'!K10/'2013_totals_newvars'!$L10</f>
        <v>1.551199388934363E-2</v>
      </c>
      <c r="EO10">
        <f>'2014_totals_newvars'!K10/'2014_totals_newvars'!$L10</f>
        <v>1.4882620366231425E-2</v>
      </c>
      <c r="EP10">
        <f>'1997_totals_newvars'!F10/'1997_totals_newvars'!$L10</f>
        <v>0</v>
      </c>
      <c r="EQ10">
        <f>'1998_totals_newvars'!F10/'1998_totals_newvars'!$L10</f>
        <v>0</v>
      </c>
      <c r="ER10">
        <f>'1999_totals_newvars'!F10/'1999_totals_newvars'!$L10</f>
        <v>0</v>
      </c>
      <c r="ES10">
        <f>'2000_totals_newvars'!F10/'2000_totals_newvars'!$L10</f>
        <v>0</v>
      </c>
      <c r="ET10">
        <f>'2001_totals_newvars'!F10/'2001_totals_newvars'!$L10</f>
        <v>0</v>
      </c>
      <c r="EU10">
        <f>'2002_totals_newvars'!F10/'2002_totals_newvars'!$L10</f>
        <v>0</v>
      </c>
      <c r="EV10">
        <f>'2003_totals_newvars'!F10/'2003_totals_newvars'!$L10</f>
        <v>0</v>
      </c>
      <c r="EW10">
        <f>'2004_totals_newvars'!F10/'2004_totals_newvars'!$L10</f>
        <v>0</v>
      </c>
      <c r="EX10">
        <f>'2005_totals_newvars'!F10/'2005_totals_newvars'!$L10</f>
        <v>0</v>
      </c>
      <c r="EY10">
        <f>'2006_totals_newvars'!F10/'2006_totals_newvars'!$L10</f>
        <v>0</v>
      </c>
      <c r="EZ10">
        <f>'2007_totals_newvars'!F10/'2007_totals_newvars'!$L10</f>
        <v>8.2846663754519934E-2</v>
      </c>
      <c r="FA10">
        <f>'2008_totals_newvars'!F10/'2008_totals_newvars'!$L10</f>
        <v>9.6312725963488527E-2</v>
      </c>
      <c r="FB10">
        <f>'2009_totals_newvars'!F10/'2009_totals_newvars'!$L10</f>
        <v>2.2155250238912991E-2</v>
      </c>
      <c r="FC10">
        <f>'2010_totals_newvars'!F10/'2010_totals_newvars'!$L10</f>
        <v>8.5960441990708389E-2</v>
      </c>
      <c r="FD10">
        <f>'2011_totals_newvars'!F10/'2011_totals_newvars'!$L10</f>
        <v>5.918358038143165E-2</v>
      </c>
      <c r="FE10">
        <f>'2012_totals_newvars'!F10/'2012_totals_newvars'!$L10</f>
        <v>8.6036898024990316E-2</v>
      </c>
      <c r="FF10">
        <f>'2013_totals_newvars'!F10/'2013_totals_newvars'!$L10</f>
        <v>5.9117076996327532E-2</v>
      </c>
      <c r="FG10">
        <f>'2014_totals_newvars'!F10/'2014_totals_newvars'!$L10</f>
        <v>7.5624665694075485E-2</v>
      </c>
      <c r="FH10">
        <f>'1997_totals_newvars'!D10/'1997_totals_newvars'!$L10</f>
        <v>4.8184324671086777E-2</v>
      </c>
      <c r="FI10">
        <f>'1998_totals_newvars'!D10/'1998_totals_newvars'!$L10</f>
        <v>0.10796175161172447</v>
      </c>
      <c r="FJ10">
        <f>'1999_totals_newvars'!D10/'1999_totals_newvars'!$L10</f>
        <v>7.6189654719257316E-2</v>
      </c>
      <c r="FK10">
        <f>'2000_totals_newvars'!D10/'2000_totals_newvars'!$L10</f>
        <v>7.5153150576934585E-2</v>
      </c>
      <c r="FL10">
        <f>'2001_totals_newvars'!D10/'2001_totals_newvars'!$L10</f>
        <v>0.12025580500766299</v>
      </c>
      <c r="FM10">
        <f>'2002_totals_newvars'!D10/'2002_totals_newvars'!$L10</f>
        <v>0.16016642088067237</v>
      </c>
      <c r="FN10">
        <f>'2003_totals_newvars'!D10/'2003_totals_newvars'!$L10</f>
        <v>0.13069526985278079</v>
      </c>
      <c r="FO10">
        <f>'2004_totals_newvars'!D10/'2004_totals_newvars'!$L10</f>
        <v>0.11956826147729922</v>
      </c>
      <c r="FP10">
        <f>'2005_totals_newvars'!D10/'2005_totals_newvars'!$L10</f>
        <v>0.11174959545857348</v>
      </c>
      <c r="FQ10">
        <f>'2006_totals_newvars'!D10/'2006_totals_newvars'!$L10</f>
        <v>9.6670321511409835E-2</v>
      </c>
      <c r="FR10">
        <f>'2007_totals_newvars'!D10/'2007_totals_newvars'!$L10</f>
        <v>0.12111016047248309</v>
      </c>
      <c r="FS10">
        <f>'2008_totals_newvars'!D10/'2008_totals_newvars'!$L10</f>
        <v>0.11407150876413008</v>
      </c>
      <c r="FT10">
        <f>'2009_totals_newvars'!D10/'2009_totals_newvars'!$L10</f>
        <v>0.11643134145837042</v>
      </c>
      <c r="FU10">
        <f>'2010_totals_newvars'!D10/'2010_totals_newvars'!$L10</f>
        <v>9.8576102596985613E-2</v>
      </c>
      <c r="FV10">
        <f>'2011_totals_newvars'!D10/'2011_totals_newvars'!$L10</f>
        <v>9.5708738842033181E-2</v>
      </c>
      <c r="FW10">
        <f>'2012_totals_newvars'!D10/'2012_totals_newvars'!$L10</f>
        <v>7.0425066958072491E-2</v>
      </c>
      <c r="FX10">
        <f>'2013_totals_newvars'!D10/'2013_totals_newvars'!$L10</f>
        <v>0.15169363528602162</v>
      </c>
      <c r="FY10">
        <f>'2014_totals_newvars'!D10/'2014_totals_newvars'!$L10</f>
        <v>0.13479892095248253</v>
      </c>
    </row>
    <row r="11" spans="1:181" x14ac:dyDescent="0.2">
      <c r="A11" t="str">
        <f>'1997_totals_newvars'!A11</f>
        <v>FLORIDA</v>
      </c>
      <c r="B11">
        <f>'1997_totals_newvars'!J11/'1997_totals_newvars'!$L11</f>
        <v>3.7893187120744236E-2</v>
      </c>
      <c r="C11">
        <f>'1998_totals_newvars'!J11/'1998_totals_newvars'!$L11</f>
        <v>7.3002693349388095E-2</v>
      </c>
      <c r="D11">
        <f>'1999_totals_newvars'!J11/'1999_totals_newvars'!$L11</f>
        <v>8.4337376186432458E-2</v>
      </c>
      <c r="E11">
        <f>'2000_totals_newvars'!J11/'2000_totals_newvars'!$L11</f>
        <v>0.10054292301891081</v>
      </c>
      <c r="F11">
        <f>'2001_totals_newvars'!J11/'2001_totals_newvars'!$L11</f>
        <v>6.7401648676765777E-2</v>
      </c>
      <c r="G11">
        <f>'2002_totals_newvars'!J11/'2002_totals_newvars'!$L11</f>
        <v>7.9788965046079866E-2</v>
      </c>
      <c r="H11">
        <f>'2003_totals_newvars'!J11/'2003_totals_newvars'!$L11</f>
        <v>5.2441572677095226E-2</v>
      </c>
      <c r="I11">
        <f>'2004_totals_newvars'!J11/'2004_totals_newvars'!$L11</f>
        <v>6.4190041058651615E-2</v>
      </c>
      <c r="J11">
        <f>'2005_totals_newvars'!J11/'2005_totals_newvars'!$L11</f>
        <v>8.8267179263814E-2</v>
      </c>
      <c r="K11">
        <f>'2006_totals_newvars'!J11/'2006_totals_newvars'!$L11</f>
        <v>6.9867752880068051E-2</v>
      </c>
      <c r="L11">
        <f>'2007_totals_newvars'!J11/'2007_totals_newvars'!$L11</f>
        <v>4.7274680793184211E-3</v>
      </c>
      <c r="M11">
        <f>'2008_totals_newvars'!J11/'2008_totals_newvars'!$L11</f>
        <v>4.1750319668724459E-2</v>
      </c>
      <c r="N11">
        <f>'2009_totals_newvars'!J11/'2009_totals_newvars'!$L11</f>
        <v>3.7143702937114831E-2</v>
      </c>
      <c r="O11">
        <f>'2010_totals_newvars'!J11/'2010_totals_newvars'!$L11</f>
        <v>3.5440984839055042E-2</v>
      </c>
      <c r="P11">
        <f>'2011_totals_newvars'!J11/'2011_totals_newvars'!$L11</f>
        <v>3.3304679789833855E-2</v>
      </c>
      <c r="Q11">
        <f>'2012_totals_newvars'!J11/'2012_totals_newvars'!$L11</f>
        <v>3.3055622916829966E-2</v>
      </c>
      <c r="R11">
        <f>'2013_totals_newvars'!J11/'2013_totals_newvars'!$L11</f>
        <v>3.0390043321813161E-2</v>
      </c>
      <c r="S11">
        <f>'2014_totals_newvars'!J11/'2014_totals_newvars'!$L11</f>
        <v>4.133850651852862E-2</v>
      </c>
      <c r="T11">
        <f>'1997_totals_newvars'!B11/'1997_totals_newvars'!$L11</f>
        <v>0.70994031233958166</v>
      </c>
      <c r="U11">
        <f>'1998_totals_newvars'!B11/'1998_totals_newvars'!$L11</f>
        <v>0.46670565190511293</v>
      </c>
      <c r="V11">
        <f>'1999_totals_newvars'!B11/'1999_totals_newvars'!$L11</f>
        <v>0.31176554023652014</v>
      </c>
      <c r="W11">
        <f>'2000_totals_newvars'!B11/'2000_totals_newvars'!$L11</f>
        <v>0.2443540962207654</v>
      </c>
      <c r="X11">
        <f>'2001_totals_newvars'!B11/'2001_totals_newvars'!$L11</f>
        <v>0.22611600525208936</v>
      </c>
      <c r="Y11">
        <f>'2002_totals_newvars'!B11/'2002_totals_newvars'!$L11</f>
        <v>0.21732340971732486</v>
      </c>
      <c r="Z11">
        <f>'2003_totals_newvars'!B11/'2003_totals_newvars'!$L11</f>
        <v>0.24401560489180779</v>
      </c>
      <c r="AA11">
        <f>'2004_totals_newvars'!B11/'2004_totals_newvars'!$L11</f>
        <v>0.22549968677295723</v>
      </c>
      <c r="AB11">
        <f>'2005_totals_newvars'!B11/'2005_totals_newvars'!$L11</f>
        <v>0.174898123971858</v>
      </c>
      <c r="AC11">
        <f>'2006_totals_newvars'!B11/'2006_totals_newvars'!$L11</f>
        <v>0.17067933512913061</v>
      </c>
      <c r="AD11">
        <f>'2007_totals_newvars'!B11/'2007_totals_newvars'!$L11</f>
        <v>0.15016797846287913</v>
      </c>
      <c r="AE11">
        <f>'2008_totals_newvars'!B11/'2008_totals_newvars'!$L11</f>
        <v>0.14024053669010619</v>
      </c>
      <c r="AF11">
        <f>'2009_totals_newvars'!B11/'2009_totals_newvars'!$L11</f>
        <v>0.17291152026157894</v>
      </c>
      <c r="AG11">
        <f>'2010_totals_newvars'!B11/'2010_totals_newvars'!$L11</f>
        <v>0.17256624415174365</v>
      </c>
      <c r="AH11">
        <f>'2011_totals_newvars'!B11/'2011_totals_newvars'!$L11</f>
        <v>0.16950065539903392</v>
      </c>
      <c r="AI11">
        <f>'2012_totals_newvars'!B11/'2012_totals_newvars'!$L11</f>
        <v>0.17366817292685632</v>
      </c>
      <c r="AJ11">
        <f>'2013_totals_newvars'!B11/'2013_totals_newvars'!$L11</f>
        <v>0.17367565369653667</v>
      </c>
      <c r="AK11">
        <f>'2014_totals_newvars'!B11/'2014_totals_newvars'!$L11</f>
        <v>0.16566636386425568</v>
      </c>
      <c r="AL11">
        <f>'1997_totals_newvars'!C11/'1997_totals_newvars'!$L11</f>
        <v>4.4707321600647262E-2</v>
      </c>
      <c r="AM11">
        <f>'1998_totals_newvars'!C11/'1998_totals_newvars'!$L11</f>
        <v>0.1728054783271058</v>
      </c>
      <c r="AN11">
        <f>'1999_totals_newvars'!C11/'1999_totals_newvars'!$L11</f>
        <v>0.26828101827008977</v>
      </c>
      <c r="AO11">
        <f>'2000_totals_newvars'!C11/'2000_totals_newvars'!$L11</f>
        <v>0.29581033567888321</v>
      </c>
      <c r="AP11">
        <f>'2001_totals_newvars'!C11/'2001_totals_newvars'!$L11</f>
        <v>0.34162773105416344</v>
      </c>
      <c r="AQ11">
        <f>'2002_totals_newvars'!C11/'2002_totals_newvars'!$L11</f>
        <v>0.33417589852624957</v>
      </c>
      <c r="AR11">
        <f>'2003_totals_newvars'!C11/'2003_totals_newvars'!$L11</f>
        <v>0.34732999809878151</v>
      </c>
      <c r="AS11">
        <f>'2004_totals_newvars'!C11/'2004_totals_newvars'!$L11</f>
        <v>0.32874408704352209</v>
      </c>
      <c r="AT11">
        <f>'2005_totals_newvars'!C11/'2005_totals_newvars'!$L11</f>
        <v>0.3464439706644622</v>
      </c>
      <c r="AU11">
        <f>'2006_totals_newvars'!C11/'2006_totals_newvars'!$L11</f>
        <v>0.37644778440493548</v>
      </c>
      <c r="AV11">
        <f>'2007_totals_newvars'!C11/'2007_totals_newvars'!$L11</f>
        <v>0.36242671120266573</v>
      </c>
      <c r="AW11">
        <f>'2008_totals_newvars'!C11/'2008_totals_newvars'!$L11</f>
        <v>0.33831106885537932</v>
      </c>
      <c r="AX11">
        <f>'2009_totals_newvars'!C11/'2009_totals_newvars'!$L11</f>
        <v>0.36082040166857365</v>
      </c>
      <c r="AY11">
        <f>'2010_totals_newvars'!C11/'2010_totals_newvars'!$L11</f>
        <v>0.33973343267285877</v>
      </c>
      <c r="AZ11">
        <f>'2011_totals_newvars'!C11/'2011_totals_newvars'!$L11</f>
        <v>0.35544978997604981</v>
      </c>
      <c r="BA11">
        <f>'2012_totals_newvars'!C11/'2012_totals_newvars'!$L11</f>
        <v>0.34154799108545036</v>
      </c>
      <c r="BB11">
        <f>'2013_totals_newvars'!C11/'2013_totals_newvars'!$L11</f>
        <v>0.34353938706171483</v>
      </c>
      <c r="BC11">
        <f>'2014_totals_newvars'!C11/'2014_totals_newvars'!$L11</f>
        <v>0.33809825285621448</v>
      </c>
      <c r="BD11">
        <f>'1997_totals_newvars'!I11/'1997_totals_newvars'!$L11</f>
        <v>0.16273867494290803</v>
      </c>
      <c r="BE11">
        <f>'1998_totals_newvars'!I11/'1998_totals_newvars'!$L11</f>
        <v>0.10790203037324432</v>
      </c>
      <c r="BF11">
        <f>'1999_totals_newvars'!I11/'1999_totals_newvars'!$L11</f>
        <v>2.9964998870257987E-2</v>
      </c>
      <c r="BG11">
        <f>'2000_totals_newvars'!I11/'2000_totals_newvars'!$L11</f>
        <v>5.5962329503909593E-2</v>
      </c>
      <c r="BH11">
        <f>'2001_totals_newvars'!I11/'2001_totals_newvars'!$L11</f>
        <v>0.16411564217414254</v>
      </c>
      <c r="BI11">
        <f>'2002_totals_newvars'!I11/'2002_totals_newvars'!$L11</f>
        <v>0.17390482541841498</v>
      </c>
      <c r="BJ11">
        <f>'2003_totals_newvars'!I11/'2003_totals_newvars'!$L11</f>
        <v>0.19787138591070069</v>
      </c>
      <c r="BK11">
        <f>'2004_totals_newvars'!I11/'2004_totals_newvars'!$L11</f>
        <v>0.21593726503410349</v>
      </c>
      <c r="BL11">
        <f>'2005_totals_newvars'!I11/'2005_totals_newvars'!$L11</f>
        <v>0.2227331247924863</v>
      </c>
      <c r="BM11">
        <f>'2006_totals_newvars'!I11/'2006_totals_newvars'!$L11</f>
        <v>0.20607084004733633</v>
      </c>
      <c r="BN11">
        <f>'2007_totals_newvars'!I11/'2007_totals_newvars'!$L11</f>
        <v>0.29103815217158496</v>
      </c>
      <c r="BO11">
        <f>'2008_totals_newvars'!I11/'2008_totals_newvars'!$L11</f>
        <v>0.28384134250101367</v>
      </c>
      <c r="BP11">
        <f>'2009_totals_newvars'!I11/'2009_totals_newvars'!$L11</f>
        <v>0.29257056951846577</v>
      </c>
      <c r="BQ11">
        <f>'2010_totals_newvars'!I11/'2010_totals_newvars'!$L11</f>
        <v>0.28601672862581246</v>
      </c>
      <c r="BR11">
        <f>'2011_totals_newvars'!I11/'2011_totals_newvars'!$L11</f>
        <v>0.29534148286351902</v>
      </c>
      <c r="BS11">
        <f>'2012_totals_newvars'!I11/'2012_totals_newvars'!$L11</f>
        <v>0.32356307927827155</v>
      </c>
      <c r="BT11">
        <f>'2013_totals_newvars'!I11/'2013_totals_newvars'!$L11</f>
        <v>0.32690152046659998</v>
      </c>
      <c r="BU11">
        <f>'2014_totals_newvars'!I11/'2014_totals_newvars'!$L11</f>
        <v>0.33900163037270198</v>
      </c>
      <c r="BV11">
        <f>'1997_totals_newvars'!H11/'1997_totals_newvars'!$L11</f>
        <v>0</v>
      </c>
      <c r="BW11">
        <f>'1998_totals_newvars'!H11/'1998_totals_newvars'!$L11</f>
        <v>0</v>
      </c>
      <c r="BX11">
        <f>'1999_totals_newvars'!H11/'1999_totals_newvars'!$L11</f>
        <v>0</v>
      </c>
      <c r="BY11">
        <f>'2000_totals_newvars'!H11/'2000_totals_newvars'!$L11</f>
        <v>3.8144747039587895E-2</v>
      </c>
      <c r="BZ11">
        <f>'2001_totals_newvars'!H11/'2001_totals_newvars'!$L11</f>
        <v>2.594650802367594E-2</v>
      </c>
      <c r="CA11">
        <f>'2002_totals_newvars'!H11/'2002_totals_newvars'!$L11</f>
        <v>1.4752504168775717E-2</v>
      </c>
      <c r="CB11">
        <f>'2003_totals_newvars'!H11/'2003_totals_newvars'!$L11</f>
        <v>1.093621351600322E-2</v>
      </c>
      <c r="CC11">
        <f>'2004_totals_newvars'!H11/'2004_totals_newvars'!$L11</f>
        <v>5.8416201930996635E-3</v>
      </c>
      <c r="CD11">
        <f>'2005_totals_newvars'!H11/'2005_totals_newvars'!$L11</f>
        <v>1.0705864521511487E-2</v>
      </c>
      <c r="CE11">
        <f>'2006_totals_newvars'!H11/'2006_totals_newvars'!$L11</f>
        <v>6.9196801111641257E-3</v>
      </c>
      <c r="CF11">
        <f>'2007_totals_newvars'!H11/'2007_totals_newvars'!$L11</f>
        <v>5.4470556378134728E-2</v>
      </c>
      <c r="CG11">
        <f>'2008_totals_newvars'!H11/'2008_totals_newvars'!$L11</f>
        <v>6.4432450622891449E-2</v>
      </c>
      <c r="CH11">
        <f>'2009_totals_newvars'!H11/'2009_totals_newvars'!$L11</f>
        <v>6.5318376946581396E-3</v>
      </c>
      <c r="CI11">
        <f>'2010_totals_newvars'!H11/'2010_totals_newvars'!$L11</f>
        <v>4.4255023937333103E-3</v>
      </c>
      <c r="CJ11">
        <f>'2011_totals_newvars'!H11/'2011_totals_newvars'!$L11</f>
        <v>4.1665394075780871E-3</v>
      </c>
      <c r="CK11">
        <f>'2012_totals_newvars'!H11/'2012_totals_newvars'!$L11</f>
        <v>5.1705087773385137E-3</v>
      </c>
      <c r="CL11">
        <f>'2013_totals_newvars'!H11/'2013_totals_newvars'!$L11</f>
        <v>5.2085745911343885E-3</v>
      </c>
      <c r="CM11">
        <f>'2014_totals_newvars'!H11/'2014_totals_newvars'!$L11</f>
        <v>7.2665413345906248E-3</v>
      </c>
      <c r="CN11">
        <f>'1997_totals_newvars'!E11/'1997_totals_newvars'!$L11</f>
        <v>0</v>
      </c>
      <c r="CO11">
        <f>'1998_totals_newvars'!E11/'1998_totals_newvars'!$L11</f>
        <v>0</v>
      </c>
      <c r="CP11">
        <f>'1999_totals_newvars'!E11/'1999_totals_newvars'!$L11</f>
        <v>0</v>
      </c>
      <c r="CQ11">
        <f>'2000_totals_newvars'!E11/'2000_totals_newvars'!$L11</f>
        <v>0</v>
      </c>
      <c r="CR11">
        <f>'2001_totals_newvars'!E11/'2001_totals_newvars'!$L11</f>
        <v>8.2675032912566671E-3</v>
      </c>
      <c r="CS11">
        <f>'2002_totals_newvars'!E11/'2002_totals_newvars'!$L11</f>
        <v>0</v>
      </c>
      <c r="CT11">
        <f>'2003_totals_newvars'!E11/'2003_totals_newvars'!$L11</f>
        <v>0</v>
      </c>
      <c r="CU11">
        <f>'2004_totals_newvars'!E11/'2004_totals_newvars'!$L11</f>
        <v>1.0646117384297457E-2</v>
      </c>
      <c r="CV11">
        <f>'2005_totals_newvars'!E11/'2005_totals_newvars'!$L11</f>
        <v>1.1387800389409355E-2</v>
      </c>
      <c r="CW11">
        <f>'2006_totals_newvars'!E11/'2006_totals_newvars'!$L11</f>
        <v>1.2549118855097133E-2</v>
      </c>
      <c r="CX11">
        <f>'2007_totals_newvars'!E11/'2007_totals_newvars'!$L11</f>
        <v>-2.7200163924016086E-3</v>
      </c>
      <c r="CY11">
        <f>'2008_totals_newvars'!E11/'2008_totals_newvars'!$L11</f>
        <v>0</v>
      </c>
      <c r="CZ11">
        <f>'2009_totals_newvars'!E11/'2009_totals_newvars'!$L11</f>
        <v>0</v>
      </c>
      <c r="DA11">
        <f>'2010_totals_newvars'!E11/'2010_totals_newvars'!$L11</f>
        <v>0</v>
      </c>
      <c r="DB11">
        <f>'2011_totals_newvars'!E11/'2011_totals_newvars'!$L11</f>
        <v>0</v>
      </c>
      <c r="DC11">
        <f>'2012_totals_newvars'!E11/'2012_totals_newvars'!$L11</f>
        <v>0</v>
      </c>
      <c r="DD11">
        <f>'2013_totals_newvars'!E11/'2013_totals_newvars'!$L11</f>
        <v>0</v>
      </c>
      <c r="DE11">
        <f>'2014_totals_newvars'!E11/'2014_totals_newvars'!$L11</f>
        <v>0</v>
      </c>
      <c r="DF11">
        <f>'1997_totals_newvars'!G11/'1997_totals_newvars'!$L11</f>
        <v>0</v>
      </c>
      <c r="DG11">
        <f>'1998_totals_newvars'!G11/'1998_totals_newvars'!$L11</f>
        <v>0</v>
      </c>
      <c r="DH11">
        <f>'1999_totals_newvars'!G11/'1999_totals_newvars'!$L11</f>
        <v>0</v>
      </c>
      <c r="DI11">
        <f>'2000_totals_newvars'!G11/'2000_totals_newvars'!$L11</f>
        <v>9.3071331626066629E-3</v>
      </c>
      <c r="DJ11">
        <f>'2001_totals_newvars'!G11/'2001_totals_newvars'!$L11</f>
        <v>2.7427560821300426E-3</v>
      </c>
      <c r="DK11">
        <f>'2002_totals_newvars'!G11/'2002_totals_newvars'!$L11</f>
        <v>8.1569209992194845E-4</v>
      </c>
      <c r="DL11">
        <f>'2003_totals_newvars'!G11/'2003_totals_newvars'!$L11</f>
        <v>1.7442729879990793E-3</v>
      </c>
      <c r="DM11">
        <f>'2004_totals_newvars'!G11/'2004_totals_newvars'!$L11</f>
        <v>1.6232169548530463E-3</v>
      </c>
      <c r="DN11">
        <f>'2005_totals_newvars'!G11/'2005_totals_newvars'!$L11</f>
        <v>1.8574641260173418E-3</v>
      </c>
      <c r="DO11">
        <f>'2006_totals_newvars'!G11/'2006_totals_newvars'!$L11</f>
        <v>2.9998249468666371E-3</v>
      </c>
      <c r="DP11">
        <f>'2007_totals_newvars'!G11/'2007_totals_newvars'!$L11</f>
        <v>2.4593254348983036E-3</v>
      </c>
      <c r="DQ11">
        <f>'2008_totals_newvars'!G11/'2008_totals_newvars'!$L11</f>
        <v>1.7159228116568281E-3</v>
      </c>
      <c r="DR11">
        <f>'2009_totals_newvars'!G11/'2009_totals_newvars'!$L11</f>
        <v>1.341425113535432E-3</v>
      </c>
      <c r="DS11">
        <f>'2010_totals_newvars'!G11/'2010_totals_newvars'!$L11</f>
        <v>1.2776576031108551E-3</v>
      </c>
      <c r="DT11">
        <f>'2011_totals_newvars'!G11/'2011_totals_newvars'!$L11</f>
        <v>5.1856682341846656E-3</v>
      </c>
      <c r="DU11">
        <f>'2012_totals_newvars'!G11/'2012_totals_newvars'!$L11</f>
        <v>8.1036413342363222E-4</v>
      </c>
      <c r="DV11">
        <f>'2013_totals_newvars'!G11/'2013_totals_newvars'!$L11</f>
        <v>4.987578331031692E-4</v>
      </c>
      <c r="DW11">
        <f>'2014_totals_newvars'!G11/'2014_totals_newvars'!$L11</f>
        <v>7.1293679755495497E-4</v>
      </c>
      <c r="DX11">
        <f>'1997_totals_newvars'!K11/'1997_totals_newvars'!$L11</f>
        <v>0</v>
      </c>
      <c r="DY11">
        <f>'1998_totals_newvars'!K11/'1998_totals_newvars'!$L11</f>
        <v>7.3875197328353945E-2</v>
      </c>
      <c r="DZ11">
        <f>'1999_totals_newvars'!K11/'1999_totals_newvars'!$L11</f>
        <v>0.12729139228128428</v>
      </c>
      <c r="EA11">
        <f>'2000_totals_newvars'!K11/'2000_totals_newvars'!$L11</f>
        <v>6.2912641354944746E-2</v>
      </c>
      <c r="EB11">
        <f>'2001_totals_newvars'!K11/'2001_totals_newvars'!$L11</f>
        <v>3.232117400520719E-2</v>
      </c>
      <c r="EC11">
        <f>'2002_totals_newvars'!K11/'2002_totals_newvars'!$L11</f>
        <v>5.2893914240233569E-2</v>
      </c>
      <c r="ED11">
        <f>'2003_totals_newvars'!K11/'2003_totals_newvars'!$L11</f>
        <v>5.0907870551686878E-2</v>
      </c>
      <c r="EE11">
        <f>'2004_totals_newvars'!K11/'2004_totals_newvars'!$L11</f>
        <v>5.8645067557525229E-2</v>
      </c>
      <c r="EF11">
        <f>'2005_totals_newvars'!K11/'2005_totals_newvars'!$L11</f>
        <v>5.9131706904531608E-2</v>
      </c>
      <c r="EG11">
        <f>'2006_totals_newvars'!K11/'2006_totals_newvars'!$L11</f>
        <v>6.2698337883234798E-2</v>
      </c>
      <c r="EH11">
        <f>'2007_totals_newvars'!K11/'2007_totals_newvars'!$L11</f>
        <v>6.111758399755389E-2</v>
      </c>
      <c r="EI11">
        <f>'2008_totals_newvars'!K11/'2008_totals_newvars'!$L11</f>
        <v>5.4956988776230432E-2</v>
      </c>
      <c r="EJ11">
        <f>'2009_totals_newvars'!K11/'2009_totals_newvars'!$L11</f>
        <v>5.983685883701087E-2</v>
      </c>
      <c r="EK11">
        <f>'2010_totals_newvars'!K11/'2010_totals_newvars'!$L11</f>
        <v>5.7358416671571141E-2</v>
      </c>
      <c r="EL11">
        <f>'2011_totals_newvars'!K11/'2011_totals_newvars'!$L11</f>
        <v>5.9467056570807891E-2</v>
      </c>
      <c r="EM11">
        <f>'2012_totals_newvars'!K11/'2012_totals_newvars'!$L11</f>
        <v>5.7423562838133546E-2</v>
      </c>
      <c r="EN11">
        <f>'2013_totals_newvars'!K11/'2013_totals_newvars'!$L11</f>
        <v>5.5742547819899062E-2</v>
      </c>
      <c r="EO11">
        <f>'2014_totals_newvars'!K11/'2014_totals_newvars'!$L11</f>
        <v>5.6275593711500552E-2</v>
      </c>
      <c r="EP11">
        <f>'1997_totals_newvars'!F11/'1997_totals_newvars'!$L11</f>
        <v>0</v>
      </c>
      <c r="EQ11">
        <f>'1998_totals_newvars'!F11/'1998_totals_newvars'!$L11</f>
        <v>0</v>
      </c>
      <c r="ER11">
        <f>'1999_totals_newvars'!F11/'1999_totals_newvars'!$L11</f>
        <v>0</v>
      </c>
      <c r="ES11">
        <f>'2000_totals_newvars'!F11/'2000_totals_newvars'!$L11</f>
        <v>0</v>
      </c>
      <c r="ET11">
        <f>'2001_totals_newvars'!F11/'2001_totals_newvars'!$L11</f>
        <v>0</v>
      </c>
      <c r="EU11">
        <f>'2002_totals_newvars'!F11/'2002_totals_newvars'!$L11</f>
        <v>0</v>
      </c>
      <c r="EV11">
        <f>'2003_totals_newvars'!F11/'2003_totals_newvars'!$L11</f>
        <v>0</v>
      </c>
      <c r="EW11">
        <f>'2004_totals_newvars'!F11/'2004_totals_newvars'!$L11</f>
        <v>0</v>
      </c>
      <c r="EX11">
        <f>'2005_totals_newvars'!F11/'2005_totals_newvars'!$L11</f>
        <v>0</v>
      </c>
      <c r="EY11">
        <f>'2006_totals_newvars'!F11/'2006_totals_newvars'!$L11</f>
        <v>0</v>
      </c>
      <c r="EZ11">
        <f>'2007_totals_newvars'!F11/'2007_totals_newvars'!$L11</f>
        <v>0</v>
      </c>
      <c r="FA11">
        <f>'2008_totals_newvars'!F11/'2008_totals_newvars'!$L11</f>
        <v>0</v>
      </c>
      <c r="FB11">
        <f>'2009_totals_newvars'!F11/'2009_totals_newvars'!$L11</f>
        <v>0</v>
      </c>
      <c r="FC11">
        <f>'2010_totals_newvars'!F11/'2010_totals_newvars'!$L11</f>
        <v>0</v>
      </c>
      <c r="FD11">
        <f>'2011_totals_newvars'!F11/'2011_totals_newvars'!$L11</f>
        <v>0</v>
      </c>
      <c r="FE11">
        <f>'2012_totals_newvars'!F11/'2012_totals_newvars'!$L11</f>
        <v>0</v>
      </c>
      <c r="FF11">
        <f>'2013_totals_newvars'!F11/'2013_totals_newvars'!$L11</f>
        <v>0</v>
      </c>
      <c r="FG11">
        <f>'2014_totals_newvars'!F11/'2014_totals_newvars'!$L11</f>
        <v>0</v>
      </c>
      <c r="FH11">
        <f>'1997_totals_newvars'!D11/'1997_totals_newvars'!$L11</f>
        <v>4.4720503996118828E-2</v>
      </c>
      <c r="FI11">
        <f>'1998_totals_newvars'!D11/'1998_totals_newvars'!$L11</f>
        <v>0.10570894871679488</v>
      </c>
      <c r="FJ11">
        <f>'1999_totals_newvars'!D11/'1999_totals_newvars'!$L11</f>
        <v>0.17835967415541534</v>
      </c>
      <c r="FK11">
        <f>'2000_totals_newvars'!D11/'2000_totals_newvars'!$L11</f>
        <v>0.19296579402039168</v>
      </c>
      <c r="FL11">
        <f>'2001_totals_newvars'!D11/'2001_totals_newvars'!$L11</f>
        <v>0.131461031440569</v>
      </c>
      <c r="FM11">
        <f>'2002_totals_newvars'!D11/'2002_totals_newvars'!$L11</f>
        <v>0.12634479078299948</v>
      </c>
      <c r="FN11">
        <f>'2003_totals_newvars'!D11/'2003_totals_newvars'!$L11</f>
        <v>9.4753081365925612E-2</v>
      </c>
      <c r="FO11">
        <f>'2004_totals_newvars'!D11/'2004_totals_newvars'!$L11</f>
        <v>8.8872898000990172E-2</v>
      </c>
      <c r="FP11">
        <f>'2005_totals_newvars'!D11/'2005_totals_newvars'!$L11</f>
        <v>8.4574765365909729E-2</v>
      </c>
      <c r="FQ11">
        <f>'2006_totals_newvars'!D11/'2006_totals_newvars'!$L11</f>
        <v>9.1767325742166839E-2</v>
      </c>
      <c r="FR11">
        <f>'2007_totals_newvars'!D11/'2007_totals_newvars'!$L11</f>
        <v>7.6312240665366432E-2</v>
      </c>
      <c r="FS11">
        <f>'2008_totals_newvars'!D11/'2008_totals_newvars'!$L11</f>
        <v>7.4751370073997639E-2</v>
      </c>
      <c r="FT11">
        <f>'2009_totals_newvars'!D11/'2009_totals_newvars'!$L11</f>
        <v>6.8843683969062361E-2</v>
      </c>
      <c r="FU11">
        <f>'2010_totals_newvars'!D11/'2010_totals_newvars'!$L11</f>
        <v>0.10318103304211479</v>
      </c>
      <c r="FV11">
        <f>'2011_totals_newvars'!D11/'2011_totals_newvars'!$L11</f>
        <v>7.758412775899276E-2</v>
      </c>
      <c r="FW11">
        <f>'2012_totals_newvars'!D11/'2012_totals_newvars'!$L11</f>
        <v>6.4760698043696149E-2</v>
      </c>
      <c r="FX11">
        <f>'2013_totals_newvars'!D11/'2013_totals_newvars'!$L11</f>
        <v>6.4043515209198709E-2</v>
      </c>
      <c r="FY11">
        <f>'2014_totals_newvars'!D11/'2014_totals_newvars'!$L11</f>
        <v>5.1640174544653139E-2</v>
      </c>
    </row>
    <row r="12" spans="1:181" x14ac:dyDescent="0.2">
      <c r="A12" t="str">
        <f>'1997_totals_newvars'!A12</f>
        <v>GEORGIA</v>
      </c>
      <c r="B12">
        <f>'1997_totals_newvars'!J12/'1997_totals_newvars'!$L12</f>
        <v>5.1000126310471135E-2</v>
      </c>
      <c r="C12">
        <f>'1998_totals_newvars'!J12/'1998_totals_newvars'!$L12</f>
        <v>4.8001558777566296E-2</v>
      </c>
      <c r="D12">
        <f>'1999_totals_newvars'!J12/'1999_totals_newvars'!$L12</f>
        <v>8.4656012455076826E-2</v>
      </c>
      <c r="E12">
        <f>'2000_totals_newvars'!J12/'2000_totals_newvars'!$L12</f>
        <v>-2.3946945633542766E-4</v>
      </c>
      <c r="F12">
        <f>'2001_totals_newvars'!J12/'2001_totals_newvars'!$L12</f>
        <v>7.8257675845618754E-2</v>
      </c>
      <c r="G12">
        <f>'2002_totals_newvars'!J12/'2002_totals_newvars'!$L12</f>
        <v>4.6986465523423469E-2</v>
      </c>
      <c r="H12">
        <f>'2003_totals_newvars'!J12/'2003_totals_newvars'!$L12</f>
        <v>3.4666980368117398E-2</v>
      </c>
      <c r="I12">
        <f>'2004_totals_newvars'!J12/'2004_totals_newvars'!$L12</f>
        <v>4.0602113212647659E-2</v>
      </c>
      <c r="J12">
        <f>'2005_totals_newvars'!J12/'2005_totals_newvars'!$L12</f>
        <v>3.5579886194968602E-2</v>
      </c>
      <c r="K12">
        <f>'2006_totals_newvars'!J12/'2006_totals_newvars'!$L12</f>
        <v>3.9004184857318304E-2</v>
      </c>
      <c r="L12">
        <f>'2007_totals_newvars'!J12/'2007_totals_newvars'!$L12</f>
        <v>4.4191783429756271E-2</v>
      </c>
      <c r="M12">
        <f>'2008_totals_newvars'!J12/'2008_totals_newvars'!$L12</f>
        <v>6.6424537212287152E-2</v>
      </c>
      <c r="N12">
        <f>'2009_totals_newvars'!J12/'2009_totals_newvars'!$L12</f>
        <v>4.2322076619450484E-2</v>
      </c>
      <c r="O12">
        <f>'2010_totals_newvars'!J12/'2010_totals_newvars'!$L12</f>
        <v>3.617447664306514E-2</v>
      </c>
      <c r="P12">
        <f>'2011_totals_newvars'!J12/'2011_totals_newvars'!$L12</f>
        <v>5.698481090476977E-2</v>
      </c>
      <c r="Q12">
        <f>'2012_totals_newvars'!J12/'2012_totals_newvars'!$L12</f>
        <v>4.577164656607003E-2</v>
      </c>
      <c r="R12">
        <f>'2013_totals_newvars'!J12/'2013_totals_newvars'!$L12</f>
        <v>3.182705903757492E-2</v>
      </c>
      <c r="S12">
        <f>'2014_totals_newvars'!J12/'2014_totals_newvars'!$L12</f>
        <v>3.4402585838954843E-2</v>
      </c>
      <c r="T12">
        <f>'1997_totals_newvars'!B12/'1997_totals_newvars'!$L12</f>
        <v>0.64923927065619857</v>
      </c>
      <c r="U12">
        <f>'1998_totals_newvars'!B12/'1998_totals_newvars'!$L12</f>
        <v>0.60251975717879169</v>
      </c>
      <c r="V12">
        <f>'1999_totals_newvars'!B12/'1999_totals_newvars'!$L12</f>
        <v>0.29192141716644043</v>
      </c>
      <c r="W12">
        <f>'2000_totals_newvars'!B12/'2000_totals_newvars'!$L12</f>
        <v>0.37996871131945853</v>
      </c>
      <c r="X12">
        <f>'2001_totals_newvars'!B12/'2001_totals_newvars'!$L12</f>
        <v>0.32630121393823475</v>
      </c>
      <c r="Y12">
        <f>'2002_totals_newvars'!B12/'2002_totals_newvars'!$L12</f>
        <v>0.19132111533558635</v>
      </c>
      <c r="Z12">
        <f>'2003_totals_newvars'!B12/'2003_totals_newvars'!$L12</f>
        <v>0.30551147515420551</v>
      </c>
      <c r="AA12">
        <f>'2004_totals_newvars'!B12/'2004_totals_newvars'!$L12</f>
        <v>0.2961238303906244</v>
      </c>
      <c r="AB12">
        <f>'2005_totals_newvars'!B12/'2005_totals_newvars'!$L12</f>
        <v>0.21964064264228578</v>
      </c>
      <c r="AC12">
        <f>'2006_totals_newvars'!B12/'2006_totals_newvars'!$L12</f>
        <v>0.16731489942026853</v>
      </c>
      <c r="AD12">
        <f>'2007_totals_newvars'!B12/'2007_totals_newvars'!$L12</f>
        <v>9.2958202602035647E-2</v>
      </c>
      <c r="AE12">
        <f>'2008_totals_newvars'!B12/'2008_totals_newvars'!$L12</f>
        <v>0.11909516012749195</v>
      </c>
      <c r="AF12">
        <f>'2009_totals_newvars'!B12/'2009_totals_newvars'!$L12</f>
        <v>0.10548599788238827</v>
      </c>
      <c r="AG12">
        <f>'2010_totals_newvars'!B12/'2010_totals_newvars'!$L12</f>
        <v>8.3727415585650555E-2</v>
      </c>
      <c r="AH12">
        <f>'2011_totals_newvars'!B12/'2011_totals_newvars'!$L12</f>
        <v>9.1110471767274478E-2</v>
      </c>
      <c r="AI12">
        <f>'2012_totals_newvars'!B12/'2012_totals_newvars'!$L12</f>
        <v>8.3967335871438453E-2</v>
      </c>
      <c r="AJ12">
        <f>'2013_totals_newvars'!B12/'2013_totals_newvars'!$L12</f>
        <v>9.6208271839174603E-2</v>
      </c>
      <c r="AK12">
        <f>'2014_totals_newvars'!B12/'2014_totals_newvars'!$L12</f>
        <v>8.3679248170699425E-2</v>
      </c>
      <c r="AL12">
        <f>'1997_totals_newvars'!C12/'1997_totals_newvars'!$L12</f>
        <v>0.14975990223639127</v>
      </c>
      <c r="AM12">
        <f>'1998_totals_newvars'!C12/'1998_totals_newvars'!$L12</f>
        <v>0.11421628150684804</v>
      </c>
      <c r="AN12">
        <f>'1999_totals_newvars'!C12/'1999_totals_newvars'!$L12</f>
        <v>7.1368276417982116E-2</v>
      </c>
      <c r="AO12">
        <f>'2000_totals_newvars'!C12/'2000_totals_newvars'!$L12</f>
        <v>0.19586101057516139</v>
      </c>
      <c r="AP12">
        <f>'2001_totals_newvars'!C12/'2001_totals_newvars'!$L12</f>
        <v>0.13035652546195808</v>
      </c>
      <c r="AQ12">
        <f>'2002_totals_newvars'!C12/'2002_totals_newvars'!$L12</f>
        <v>8.7401804154760315E-2</v>
      </c>
      <c r="AR12">
        <f>'2003_totals_newvars'!C12/'2003_totals_newvars'!$L12</f>
        <v>9.9043827550629404E-2</v>
      </c>
      <c r="AS12">
        <f>'2004_totals_newvars'!C12/'2004_totals_newvars'!$L12</f>
        <v>6.4492368528920319E-2</v>
      </c>
      <c r="AT12">
        <f>'2005_totals_newvars'!C12/'2005_totals_newvars'!$L12</f>
        <v>4.152757986229981E-2</v>
      </c>
      <c r="AU12">
        <f>'2006_totals_newvars'!C12/'2006_totals_newvars'!$L12</f>
        <v>-1.3140474983410243E-2</v>
      </c>
      <c r="AV12">
        <f>'2007_totals_newvars'!C12/'2007_totals_newvars'!$L12</f>
        <v>9.5201712634715205E-2</v>
      </c>
      <c r="AW12">
        <f>'2008_totals_newvars'!C12/'2008_totals_newvars'!$L12</f>
        <v>3.7137818225174202E-2</v>
      </c>
      <c r="AX12">
        <f>'2009_totals_newvars'!C12/'2009_totals_newvars'!$L12</f>
        <v>4.2537264912044542E-2</v>
      </c>
      <c r="AY12">
        <f>'2010_totals_newvars'!C12/'2010_totals_newvars'!$L12</f>
        <v>3.8440907303143181E-2</v>
      </c>
      <c r="AZ12">
        <f>'2011_totals_newvars'!C12/'2011_totals_newvars'!$L12</f>
        <v>3.9505862310381099E-2</v>
      </c>
      <c r="BA12">
        <f>'2012_totals_newvars'!C12/'2012_totals_newvars'!$L12</f>
        <v>4.4596320030786292E-2</v>
      </c>
      <c r="BB12">
        <f>'2013_totals_newvars'!C12/'2013_totals_newvars'!$L12</f>
        <v>4.490900235775263E-2</v>
      </c>
      <c r="BC12">
        <f>'2014_totals_newvars'!C12/'2014_totals_newvars'!$L12</f>
        <v>4.3589776325279397E-2</v>
      </c>
      <c r="BD12">
        <f>'1997_totals_newvars'!I12/'1997_totals_newvars'!$L12</f>
        <v>0.10686054871634809</v>
      </c>
      <c r="BE12">
        <f>'1998_totals_newvars'!I12/'1998_totals_newvars'!$L12</f>
        <v>0.11829457835303731</v>
      </c>
      <c r="BF12">
        <f>'1999_totals_newvars'!I12/'1999_totals_newvars'!$L12</f>
        <v>0.39164616667368823</v>
      </c>
      <c r="BG12">
        <f>'2000_totals_newvars'!I12/'2000_totals_newvars'!$L12</f>
        <v>-0.24127846079599266</v>
      </c>
      <c r="BH12">
        <f>'2001_totals_newvars'!I12/'2001_totals_newvars'!$L12</f>
        <v>0.15583309034101347</v>
      </c>
      <c r="BI12">
        <f>'2002_totals_newvars'!I12/'2002_totals_newvars'!$L12</f>
        <v>0.22027401237906835</v>
      </c>
      <c r="BJ12">
        <f>'2003_totals_newvars'!I12/'2003_totals_newvars'!$L12</f>
        <v>0.21789063324962821</v>
      </c>
      <c r="BK12">
        <f>'2004_totals_newvars'!I12/'2004_totals_newvars'!$L12</f>
        <v>0.25943937095462233</v>
      </c>
      <c r="BL12">
        <f>'2005_totals_newvars'!I12/'2005_totals_newvars'!$L12</f>
        <v>0.2572497810641392</v>
      </c>
      <c r="BM12">
        <f>'2006_totals_newvars'!I12/'2006_totals_newvars'!$L12</f>
        <v>0.36014146976050881</v>
      </c>
      <c r="BN12">
        <f>'2007_totals_newvars'!I12/'2007_totals_newvars'!$L12</f>
        <v>0.39741606954313363</v>
      </c>
      <c r="BO12">
        <f>'2008_totals_newvars'!I12/'2008_totals_newvars'!$L12</f>
        <v>0.47661708727589003</v>
      </c>
      <c r="BP12">
        <f>'2009_totals_newvars'!I12/'2009_totals_newvars'!$L12</f>
        <v>0.58212078296537739</v>
      </c>
      <c r="BQ12">
        <f>'2010_totals_newvars'!I12/'2010_totals_newvars'!$L12</f>
        <v>0.55381488502414589</v>
      </c>
      <c r="BR12">
        <f>'2011_totals_newvars'!I12/'2011_totals_newvars'!$L12</f>
        <v>0.60319056628976508</v>
      </c>
      <c r="BS12">
        <f>'2012_totals_newvars'!I12/'2012_totals_newvars'!$L12</f>
        <v>0.65615228433316541</v>
      </c>
      <c r="BT12">
        <f>'2013_totals_newvars'!I12/'2013_totals_newvars'!$L12</f>
        <v>0.74784527739396889</v>
      </c>
      <c r="BU12">
        <f>'2014_totals_newvars'!I12/'2014_totals_newvars'!$L12</f>
        <v>0.71472386831527135</v>
      </c>
      <c r="BV12">
        <f>'1997_totals_newvars'!H12/'1997_totals_newvars'!$L12</f>
        <v>0</v>
      </c>
      <c r="BW12">
        <f>'1998_totals_newvars'!H12/'1998_totals_newvars'!$L12</f>
        <v>0</v>
      </c>
      <c r="BX12">
        <f>'1999_totals_newvars'!H12/'1999_totals_newvars'!$L12</f>
        <v>0</v>
      </c>
      <c r="BY12">
        <f>'2000_totals_newvars'!H12/'2000_totals_newvars'!$L12</f>
        <v>9.6248558844687804E-2</v>
      </c>
      <c r="BZ12">
        <f>'2001_totals_newvars'!H12/'2001_totals_newvars'!$L12</f>
        <v>5.2659718884018797E-2</v>
      </c>
      <c r="CA12">
        <f>'2002_totals_newvars'!H12/'2002_totals_newvars'!$L12</f>
        <v>3.8598512939172484E-2</v>
      </c>
      <c r="CB12">
        <f>'2003_totals_newvars'!H12/'2003_totals_newvars'!$L12</f>
        <v>3.2738766814947175E-2</v>
      </c>
      <c r="CC12">
        <f>'2004_totals_newvars'!H12/'2004_totals_newvars'!$L12</f>
        <v>4.6110117377232307E-2</v>
      </c>
      <c r="CD12">
        <f>'2005_totals_newvars'!H12/'2005_totals_newvars'!$L12</f>
        <v>5.8985670572957095E-2</v>
      </c>
      <c r="CE12">
        <f>'2006_totals_newvars'!H12/'2006_totals_newvars'!$L12</f>
        <v>6.272409701386894E-2</v>
      </c>
      <c r="CF12">
        <f>'2007_totals_newvars'!H12/'2007_totals_newvars'!$L12</f>
        <v>6.266073262706455E-2</v>
      </c>
      <c r="CG12">
        <f>'2008_totals_newvars'!H12/'2008_totals_newvars'!$L12</f>
        <v>5.8464230286850397E-2</v>
      </c>
      <c r="CH12">
        <f>'2009_totals_newvars'!H12/'2009_totals_newvars'!$L12</f>
        <v>5.3593867885740491E-2</v>
      </c>
      <c r="CI12">
        <f>'2010_totals_newvars'!H12/'2010_totals_newvars'!$L12</f>
        <v>4.7579338347320949E-2</v>
      </c>
      <c r="CJ12">
        <f>'2011_totals_newvars'!H12/'2011_totals_newvars'!$L12</f>
        <v>5.4265679157374479E-2</v>
      </c>
      <c r="CK12">
        <f>'2012_totals_newvars'!H12/'2012_totals_newvars'!$L12</f>
        <v>5.1749044639554945E-2</v>
      </c>
      <c r="CL12">
        <f>'2013_totals_newvars'!H12/'2013_totals_newvars'!$L12</f>
        <v>-8.5381691549664621E-5</v>
      </c>
      <c r="CM12">
        <f>'2014_totals_newvars'!H12/'2014_totals_newvars'!$L12</f>
        <v>2.6243550965231229E-2</v>
      </c>
      <c r="CN12">
        <f>'1997_totals_newvars'!E12/'1997_totals_newvars'!$L12</f>
        <v>0</v>
      </c>
      <c r="CO12">
        <f>'1998_totals_newvars'!E12/'1998_totals_newvars'!$L12</f>
        <v>0</v>
      </c>
      <c r="CP12">
        <f>'1999_totals_newvars'!E12/'1999_totals_newvars'!$L12</f>
        <v>0</v>
      </c>
      <c r="CQ12">
        <f>'2000_totals_newvars'!E12/'2000_totals_newvars'!$L12</f>
        <v>6.1896358472767268E-4</v>
      </c>
      <c r="CR12">
        <f>'2001_totals_newvars'!E12/'2001_totals_newvars'!$L12</f>
        <v>6.2803021792768379E-3</v>
      </c>
      <c r="CS12">
        <f>'2002_totals_newvars'!E12/'2002_totals_newvars'!$L12</f>
        <v>0.16309702902811876</v>
      </c>
      <c r="CT12">
        <f>'2003_totals_newvars'!E12/'2003_totals_newvars'!$L12</f>
        <v>5.9752403596990723E-2</v>
      </c>
      <c r="CU12">
        <f>'2004_totals_newvars'!E12/'2004_totals_newvars'!$L12</f>
        <v>7.4601110108863E-2</v>
      </c>
      <c r="CV12">
        <f>'2005_totals_newvars'!E12/'2005_totals_newvars'!$L12</f>
        <v>0.17266677436962063</v>
      </c>
      <c r="CW12">
        <f>'2006_totals_newvars'!E12/'2006_totals_newvars'!$L12</f>
        <v>0.19194968144576396</v>
      </c>
      <c r="CX12">
        <f>'2007_totals_newvars'!E12/'2007_totals_newvars'!$L12</f>
        <v>0.14503463540068434</v>
      </c>
      <c r="CY12">
        <f>'2008_totals_newvars'!E12/'2008_totals_newvars'!$L12</f>
        <v>0.13915743259402535</v>
      </c>
      <c r="CZ12">
        <f>'2009_totals_newvars'!E12/'2009_totals_newvars'!$L12</f>
        <v>0.10928210820816679</v>
      </c>
      <c r="DA12">
        <f>'2010_totals_newvars'!E12/'2010_totals_newvars'!$L12</f>
        <v>6.5444382545459437E-2</v>
      </c>
      <c r="DB12">
        <f>'2011_totals_newvars'!E12/'2011_totals_newvars'!$L12</f>
        <v>5.903618637020893E-2</v>
      </c>
      <c r="DC12">
        <f>'2012_totals_newvars'!E12/'2012_totals_newvars'!$L12</f>
        <v>5.7246932736076485E-2</v>
      </c>
      <c r="DD12">
        <f>'2013_totals_newvars'!E12/'2013_totals_newvars'!$L12</f>
        <v>3.9939271254568948E-2</v>
      </c>
      <c r="DE12">
        <f>'2014_totals_newvars'!E12/'2014_totals_newvars'!$L12</f>
        <v>5.1424493287504092E-2</v>
      </c>
      <c r="DF12">
        <f>'1997_totals_newvars'!G12/'1997_totals_newvars'!$L12</f>
        <v>0</v>
      </c>
      <c r="DG12">
        <f>'1998_totals_newvars'!G12/'1998_totals_newvars'!$L12</f>
        <v>0</v>
      </c>
      <c r="DH12">
        <f>'1999_totals_newvars'!G12/'1999_totals_newvars'!$L12</f>
        <v>0</v>
      </c>
      <c r="DI12">
        <f>'2000_totals_newvars'!G12/'2000_totals_newvars'!$L12</f>
        <v>1.8459543604620556E-4</v>
      </c>
      <c r="DJ12">
        <f>'2001_totals_newvars'!G12/'2001_totals_newvars'!$L12</f>
        <v>0</v>
      </c>
      <c r="DK12">
        <f>'2002_totals_newvars'!G12/'2002_totals_newvars'!$L12</f>
        <v>5.0325648011994521E-3</v>
      </c>
      <c r="DL12">
        <f>'2003_totals_newvars'!G12/'2003_totals_newvars'!$L12</f>
        <v>4.4380112788944062E-3</v>
      </c>
      <c r="DM12">
        <f>'2004_totals_newvars'!G12/'2004_totals_newvars'!$L12</f>
        <v>-4.25164491529139E-6</v>
      </c>
      <c r="DN12">
        <f>'2005_totals_newvars'!G12/'2005_totals_newvars'!$L12</f>
        <v>0</v>
      </c>
      <c r="DO12">
        <f>'2006_totals_newvars'!G12/'2006_totals_newvars'!$L12</f>
        <v>0</v>
      </c>
      <c r="DP12">
        <f>'2007_totals_newvars'!G12/'2007_totals_newvars'!$L12</f>
        <v>0</v>
      </c>
      <c r="DQ12">
        <f>'2008_totals_newvars'!G12/'2008_totals_newvars'!$L12</f>
        <v>0</v>
      </c>
      <c r="DR12">
        <f>'2009_totals_newvars'!G12/'2009_totals_newvars'!$L12</f>
        <v>1.6514298738348613E-4</v>
      </c>
      <c r="DS12">
        <f>'2010_totals_newvars'!G12/'2010_totals_newvars'!$L12</f>
        <v>1.1518640469958897E-2</v>
      </c>
      <c r="DT12">
        <f>'2011_totals_newvars'!G12/'2011_totals_newvars'!$L12</f>
        <v>3.0079479554906627E-2</v>
      </c>
      <c r="DU12">
        <f>'2012_totals_newvars'!G12/'2012_totals_newvars'!$L12</f>
        <v>0</v>
      </c>
      <c r="DV12">
        <f>'2013_totals_newvars'!G12/'2013_totals_newvars'!$L12</f>
        <v>1.072221071715592E-4</v>
      </c>
      <c r="DW12">
        <f>'2014_totals_newvars'!G12/'2014_totals_newvars'!$L12</f>
        <v>6.0678442046818594E-5</v>
      </c>
      <c r="DX12">
        <f>'1997_totals_newvars'!K12/'1997_totals_newvars'!$L12</f>
        <v>0</v>
      </c>
      <c r="DY12">
        <f>'1998_totals_newvars'!K12/'1998_totals_newvars'!$L12</f>
        <v>7.9760206305126508E-2</v>
      </c>
      <c r="DZ12">
        <f>'1999_totals_newvars'!K12/'1999_totals_newvars'!$L12</f>
        <v>7.395131601399435E-2</v>
      </c>
      <c r="EA12">
        <f>'2000_totals_newvars'!K12/'2000_totals_newvars'!$L12</f>
        <v>7.5629560775075266E-2</v>
      </c>
      <c r="EB12">
        <f>'2001_totals_newvars'!K12/'2001_totals_newvars'!$L12</f>
        <v>2.7321467178733478E-2</v>
      </c>
      <c r="EC12">
        <f>'2002_totals_newvars'!K12/'2002_totals_newvars'!$L12</f>
        <v>6.4482138771997197E-2</v>
      </c>
      <c r="ED12">
        <f>'2003_totals_newvars'!K12/'2003_totals_newvars'!$L12</f>
        <v>3.4199803730048557E-2</v>
      </c>
      <c r="EE12">
        <f>'2004_totals_newvars'!K12/'2004_totals_newvars'!$L12</f>
        <v>-7.3895120095058027E-5</v>
      </c>
      <c r="EF12">
        <f>'2005_totals_newvars'!K12/'2005_totals_newvars'!$L12</f>
        <v>2.6396253362973941E-2</v>
      </c>
      <c r="EG12">
        <f>'2006_totals_newvars'!K12/'2006_totals_newvars'!$L12</f>
        <v>3.5160558486456488E-2</v>
      </c>
      <c r="EH12">
        <f>'2007_totals_newvars'!K12/'2007_totals_newvars'!$L12</f>
        <v>3.9892069322798866E-2</v>
      </c>
      <c r="EI12">
        <f>'2008_totals_newvars'!K12/'2008_totals_newvars'!$L12</f>
        <v>1.1254546428779919E-2</v>
      </c>
      <c r="EJ12">
        <f>'2009_totals_newvars'!K12/'2009_totals_newvars'!$L12</f>
        <v>0</v>
      </c>
      <c r="EK12">
        <f>'2010_totals_newvars'!K12/'2010_totals_newvars'!$L12</f>
        <v>2.391438790536694E-2</v>
      </c>
      <c r="EL12">
        <f>'2011_totals_newvars'!K12/'2011_totals_newvars'!$L12</f>
        <v>0</v>
      </c>
      <c r="EM12">
        <f>'2012_totals_newvars'!K12/'2012_totals_newvars'!$L12</f>
        <v>0</v>
      </c>
      <c r="EN12">
        <f>'2013_totals_newvars'!K12/'2013_totals_newvars'!$L12</f>
        <v>0</v>
      </c>
      <c r="EO12">
        <f>'2014_totals_newvars'!K12/'2014_totals_newvars'!$L12</f>
        <v>3.2265882899559567E-3</v>
      </c>
      <c r="EP12">
        <f>'1997_totals_newvars'!F12/'1997_totals_newvars'!$L12</f>
        <v>0</v>
      </c>
      <c r="EQ12">
        <f>'1998_totals_newvars'!F12/'1998_totals_newvars'!$L12</f>
        <v>0</v>
      </c>
      <c r="ER12">
        <f>'1999_totals_newvars'!F12/'1999_totals_newvars'!$L12</f>
        <v>0</v>
      </c>
      <c r="ES12">
        <f>'2000_totals_newvars'!F12/'2000_totals_newvars'!$L12</f>
        <v>0</v>
      </c>
      <c r="ET12">
        <f>'2001_totals_newvars'!F12/'2001_totals_newvars'!$L12</f>
        <v>0</v>
      </c>
      <c r="EU12">
        <f>'2002_totals_newvars'!F12/'2002_totals_newvars'!$L12</f>
        <v>0</v>
      </c>
      <c r="EV12">
        <f>'2003_totals_newvars'!F12/'2003_totals_newvars'!$L12</f>
        <v>0</v>
      </c>
      <c r="EW12">
        <f>'2004_totals_newvars'!F12/'2004_totals_newvars'!$L12</f>
        <v>0</v>
      </c>
      <c r="EX12">
        <f>'2005_totals_newvars'!F12/'2005_totals_newvars'!$L12</f>
        <v>0</v>
      </c>
      <c r="EY12">
        <f>'2006_totals_newvars'!F12/'2006_totals_newvars'!$L12</f>
        <v>0</v>
      </c>
      <c r="EZ12">
        <f>'2007_totals_newvars'!F12/'2007_totals_newvars'!$L12</f>
        <v>0</v>
      </c>
      <c r="FA12">
        <f>'2008_totals_newvars'!F12/'2008_totals_newvars'!$L12</f>
        <v>0</v>
      </c>
      <c r="FB12">
        <f>'2009_totals_newvars'!F12/'2009_totals_newvars'!$L12</f>
        <v>0</v>
      </c>
      <c r="FC12">
        <f>'2010_totals_newvars'!F12/'2010_totals_newvars'!$L12</f>
        <v>0</v>
      </c>
      <c r="FD12">
        <f>'2011_totals_newvars'!F12/'2011_totals_newvars'!$L12</f>
        <v>0</v>
      </c>
      <c r="FE12">
        <f>'2012_totals_newvars'!F12/'2012_totals_newvars'!$L12</f>
        <v>0</v>
      </c>
      <c r="FF12">
        <f>'2013_totals_newvars'!F12/'2013_totals_newvars'!$L12</f>
        <v>0</v>
      </c>
      <c r="FG12">
        <f>'2014_totals_newvars'!F12/'2014_totals_newvars'!$L12</f>
        <v>0</v>
      </c>
      <c r="FH12">
        <f>'1997_totals_newvars'!D12/'1997_totals_newvars'!$L12</f>
        <v>4.3140152080590952E-2</v>
      </c>
      <c r="FI12">
        <f>'1998_totals_newvars'!D12/'1998_totals_newvars'!$L12</f>
        <v>3.7207617878630118E-2</v>
      </c>
      <c r="FJ12">
        <f>'1999_totals_newvars'!D12/'1999_totals_newvars'!$L12</f>
        <v>8.6456811272818082E-2</v>
      </c>
      <c r="FK12">
        <f>'2000_totals_newvars'!D12/'2000_totals_newvars'!$L12</f>
        <v>0.49300652971717118</v>
      </c>
      <c r="FL12">
        <f>'2001_totals_newvars'!D12/'2001_totals_newvars'!$L12</f>
        <v>0.22299000617114581</v>
      </c>
      <c r="FM12">
        <f>'2002_totals_newvars'!D12/'2002_totals_newvars'!$L12</f>
        <v>0.18280635706667364</v>
      </c>
      <c r="FN12">
        <f>'2003_totals_newvars'!D12/'2003_totals_newvars'!$L12</f>
        <v>0.2117580982565386</v>
      </c>
      <c r="FO12">
        <f>'2004_totals_newvars'!D12/'2004_totals_newvars'!$L12</f>
        <v>0.21870923619210036</v>
      </c>
      <c r="FP12">
        <f>'2005_totals_newvars'!D12/'2005_totals_newvars'!$L12</f>
        <v>0.18795341193075493</v>
      </c>
      <c r="FQ12">
        <f>'2006_totals_newvars'!D12/'2006_totals_newvars'!$L12</f>
        <v>0.15684558399922516</v>
      </c>
      <c r="FR12">
        <f>'2007_totals_newvars'!D12/'2007_totals_newvars'!$L12</f>
        <v>0.12264479443981147</v>
      </c>
      <c r="FS12">
        <f>'2008_totals_newvars'!D12/'2008_totals_newvars'!$L12</f>
        <v>9.1849187849500996E-2</v>
      </c>
      <c r="FT12">
        <f>'2009_totals_newvars'!D12/'2009_totals_newvars'!$L12</f>
        <v>6.4492758539448566E-2</v>
      </c>
      <c r="FU12">
        <f>'2010_totals_newvars'!D12/'2010_totals_newvars'!$L12</f>
        <v>0.13938556617588901</v>
      </c>
      <c r="FV12">
        <f>'2011_totals_newvars'!D12/'2011_totals_newvars'!$L12</f>
        <v>6.5826943645319561E-2</v>
      </c>
      <c r="FW12">
        <f>'2012_totals_newvars'!D12/'2012_totals_newvars'!$L12</f>
        <v>6.0516435822908332E-2</v>
      </c>
      <c r="FX12">
        <f>'2013_totals_newvars'!D12/'2013_totals_newvars'!$L12</f>
        <v>3.9249277701338126E-2</v>
      </c>
      <c r="FY12">
        <f>'2014_totals_newvars'!D12/'2014_totals_newvars'!$L12</f>
        <v>4.2649210365056922E-2</v>
      </c>
    </row>
    <row r="13" spans="1:181" x14ac:dyDescent="0.2">
      <c r="A13" t="str">
        <f>'1997_totals_newvars'!A13</f>
        <v>HAWAII</v>
      </c>
      <c r="B13">
        <f>'1997_totals_newvars'!J13/'1997_totals_newvars'!$L13</f>
        <v>8.1293667848177362E-2</v>
      </c>
      <c r="C13">
        <f>'1998_totals_newvars'!J13/'1998_totals_newvars'!$L13</f>
        <v>6.5920083317963077E-2</v>
      </c>
      <c r="D13">
        <f>'1999_totals_newvars'!J13/'1999_totals_newvars'!$L13</f>
        <v>7.1073512679141665E-2</v>
      </c>
      <c r="E13">
        <f>'2000_totals_newvars'!J13/'2000_totals_newvars'!$L13</f>
        <v>7.0156442944901198E-2</v>
      </c>
      <c r="F13">
        <f>'2001_totals_newvars'!J13/'2001_totals_newvars'!$L13</f>
        <v>0.10073713922012427</v>
      </c>
      <c r="G13">
        <f>'2002_totals_newvars'!J13/'2002_totals_newvars'!$L13</f>
        <v>7.6275744343785881E-2</v>
      </c>
      <c r="H13">
        <f>'2003_totals_newvars'!J13/'2003_totals_newvars'!$L13</f>
        <v>0.10034172078687632</v>
      </c>
      <c r="I13">
        <f>'2004_totals_newvars'!J13/'2004_totals_newvars'!$L13</f>
        <v>0.10450906180258615</v>
      </c>
      <c r="J13">
        <f>'2005_totals_newvars'!J13/'2005_totals_newvars'!$L13</f>
        <v>9.5857407853619042E-2</v>
      </c>
      <c r="K13">
        <f>'2006_totals_newvars'!J13/'2006_totals_newvars'!$L13</f>
        <v>0.10348915649299398</v>
      </c>
      <c r="L13">
        <f>'2007_totals_newvars'!J13/'2007_totals_newvars'!$L13</f>
        <v>7.6363810056448919E-2</v>
      </c>
      <c r="M13">
        <f>'2008_totals_newvars'!J13/'2008_totals_newvars'!$L13</f>
        <v>5.8425831003072907E-2</v>
      </c>
      <c r="N13">
        <f>'2009_totals_newvars'!J13/'2009_totals_newvars'!$L13</f>
        <v>5.3003538251714069E-2</v>
      </c>
      <c r="O13">
        <f>'2010_totals_newvars'!J13/'2010_totals_newvars'!$L13</f>
        <v>3.9763912128462496E-2</v>
      </c>
      <c r="P13">
        <f>'2011_totals_newvars'!J13/'2011_totals_newvars'!$L13</f>
        <v>3.6457276441019315E-2</v>
      </c>
      <c r="Q13">
        <f>'2012_totals_newvars'!J13/'2012_totals_newvars'!$L13</f>
        <v>5.8880899533333309E-2</v>
      </c>
      <c r="R13">
        <f>'2013_totals_newvars'!J13/'2013_totals_newvars'!$L13</f>
        <v>6.1064874651102038E-2</v>
      </c>
      <c r="S13">
        <f>'2014_totals_newvars'!J13/'2014_totals_newvars'!$L13</f>
        <v>6.002422859869494E-2</v>
      </c>
      <c r="T13">
        <f>'1997_totals_newvars'!B13/'1997_totals_newvars'!$L13</f>
        <v>0.87465173004718322</v>
      </c>
      <c r="U13">
        <f>'1998_totals_newvars'!B13/'1998_totals_newvars'!$L13</f>
        <v>0.85596624861956006</v>
      </c>
      <c r="V13">
        <f>'1999_totals_newvars'!B13/'1999_totals_newvars'!$L13</f>
        <v>0.8265909680712763</v>
      </c>
      <c r="W13">
        <f>'2000_totals_newvars'!B13/'2000_totals_newvars'!$L13</f>
        <v>0.85843024743117269</v>
      </c>
      <c r="X13">
        <f>'2001_totals_newvars'!B13/'2001_totals_newvars'!$L13</f>
        <v>0.80065712051622673</v>
      </c>
      <c r="Y13">
        <f>'2002_totals_newvars'!B13/'2002_totals_newvars'!$L13</f>
        <v>0.57093854752341522</v>
      </c>
      <c r="Z13">
        <f>'2003_totals_newvars'!B13/'2003_totals_newvars'!$L13</f>
        <v>0.58800097629718229</v>
      </c>
      <c r="AA13">
        <f>'2004_totals_newvars'!B13/'2004_totals_newvars'!$L13</f>
        <v>0.60111783282823161</v>
      </c>
      <c r="AB13">
        <f>'2005_totals_newvars'!B13/'2005_totals_newvars'!$L13</f>
        <v>0.54975687106139604</v>
      </c>
      <c r="AC13">
        <f>'2006_totals_newvars'!B13/'2006_totals_newvars'!$L13</f>
        <v>0.4943750058543443</v>
      </c>
      <c r="AD13">
        <f>'2007_totals_newvars'!B13/'2007_totals_newvars'!$L13</f>
        <v>0.51786602824872063</v>
      </c>
      <c r="AE13">
        <f>'2008_totals_newvars'!B13/'2008_totals_newvars'!$L13</f>
        <v>0.18799877094907691</v>
      </c>
      <c r="AF13">
        <f>'2009_totals_newvars'!B13/'2009_totals_newvars'!$L13</f>
        <v>0.19207338455308509</v>
      </c>
      <c r="AG13">
        <f>'2010_totals_newvars'!B13/'2010_totals_newvars'!$L13</f>
        <v>0.17425647408056066</v>
      </c>
      <c r="AH13">
        <f>'2011_totals_newvars'!B13/'2011_totals_newvars'!$L13</f>
        <v>0.2101440968326283</v>
      </c>
      <c r="AI13">
        <f>'2012_totals_newvars'!B13/'2012_totals_newvars'!$L13</f>
        <v>0.25930922987112648</v>
      </c>
      <c r="AJ13">
        <f>'2013_totals_newvars'!B13/'2013_totals_newvars'!$L13</f>
        <v>0.2620181380292575</v>
      </c>
      <c r="AK13">
        <f>'2014_totals_newvars'!B13/'2014_totals_newvars'!$L13</f>
        <v>0.22206939303204076</v>
      </c>
      <c r="AL13">
        <f>'1997_totals_newvars'!C13/'1997_totals_newvars'!$L13</f>
        <v>0</v>
      </c>
      <c r="AM13">
        <f>'1998_totals_newvars'!C13/'1998_totals_newvars'!$L13</f>
        <v>4.133367434731796E-2</v>
      </c>
      <c r="AN13">
        <f>'1999_totals_newvars'!C13/'1999_totals_newvars'!$L13</f>
        <v>6.5372915967047432E-2</v>
      </c>
      <c r="AO13">
        <f>'2000_totals_newvars'!C13/'2000_totals_newvars'!$L13</f>
        <v>5.5718113744431036E-3</v>
      </c>
      <c r="AP13">
        <f>'2001_totals_newvars'!C13/'2001_totals_newvars'!$L13</f>
        <v>4.3365866128456144E-2</v>
      </c>
      <c r="AQ13">
        <f>'2002_totals_newvars'!C13/'2002_totals_newvars'!$L13</f>
        <v>0.26364436733856816</v>
      </c>
      <c r="AR13">
        <f>'2003_totals_newvars'!C13/'2003_totals_newvars'!$L13</f>
        <v>0.16678259668858647</v>
      </c>
      <c r="AS13">
        <f>'2004_totals_newvars'!C13/'2004_totals_newvars'!$L13</f>
        <v>0.14240852140253882</v>
      </c>
      <c r="AT13">
        <f>'2005_totals_newvars'!C13/'2005_totals_newvars'!$L13</f>
        <v>0.1402890628078394</v>
      </c>
      <c r="AU13">
        <f>'2006_totals_newvars'!C13/'2006_totals_newvars'!$L13</f>
        <v>0.11526652046904177</v>
      </c>
      <c r="AV13">
        <f>'2007_totals_newvars'!C13/'2007_totals_newvars'!$L13</f>
        <v>0.13018012699973211</v>
      </c>
      <c r="AW13">
        <f>'2008_totals_newvars'!C13/'2008_totals_newvars'!$L13</f>
        <v>0.1190728850862102</v>
      </c>
      <c r="AX13">
        <f>'2009_totals_newvars'!C13/'2009_totals_newvars'!$L13</f>
        <v>9.157636170738491E-2</v>
      </c>
      <c r="AY13">
        <f>'2010_totals_newvars'!C13/'2010_totals_newvars'!$L13</f>
        <v>0.10854784166094371</v>
      </c>
      <c r="AZ13">
        <f>'2011_totals_newvars'!C13/'2011_totals_newvars'!$L13</f>
        <v>9.3990538804467505E-2</v>
      </c>
      <c r="BA13">
        <f>'2012_totals_newvars'!C13/'2012_totals_newvars'!$L13</f>
        <v>9.4732377936381409E-2</v>
      </c>
      <c r="BB13">
        <f>'2013_totals_newvars'!C13/'2013_totals_newvars'!$L13</f>
        <v>5.3056454942154441E-2</v>
      </c>
      <c r="BC13">
        <f>'2014_totals_newvars'!C13/'2014_totals_newvars'!$L13</f>
        <v>7.5618076491524619E-2</v>
      </c>
      <c r="BD13">
        <f>'1997_totals_newvars'!I13/'1997_totals_newvars'!$L13</f>
        <v>0</v>
      </c>
      <c r="BE13">
        <f>'1998_totals_newvars'!I13/'1998_totals_newvars'!$L13</f>
        <v>0</v>
      </c>
      <c r="BF13">
        <f>'1999_totals_newvars'!I13/'1999_totals_newvars'!$L13</f>
        <v>0</v>
      </c>
      <c r="BG13">
        <f>'2000_totals_newvars'!I13/'2000_totals_newvars'!$L13</f>
        <v>0</v>
      </c>
      <c r="BH13">
        <f>'2001_totals_newvars'!I13/'2001_totals_newvars'!$L13</f>
        <v>0</v>
      </c>
      <c r="BI13">
        <f>'2002_totals_newvars'!I13/'2002_totals_newvars'!$L13</f>
        <v>0</v>
      </c>
      <c r="BJ13">
        <f>'2003_totals_newvars'!I13/'2003_totals_newvars'!$L13</f>
        <v>0</v>
      </c>
      <c r="BK13">
        <f>'2004_totals_newvars'!I13/'2004_totals_newvars'!$L13</f>
        <v>0</v>
      </c>
      <c r="BL13">
        <f>'2005_totals_newvars'!I13/'2005_totals_newvars'!$L13</f>
        <v>0</v>
      </c>
      <c r="BM13">
        <f>'2006_totals_newvars'!I13/'2006_totals_newvars'!$L13</f>
        <v>0</v>
      </c>
      <c r="BN13">
        <f>'2007_totals_newvars'!I13/'2007_totals_newvars'!$L13</f>
        <v>0</v>
      </c>
      <c r="BO13">
        <f>'2008_totals_newvars'!I13/'2008_totals_newvars'!$L13</f>
        <v>0.30934995554449007</v>
      </c>
      <c r="BP13">
        <f>'2009_totals_newvars'!I13/'2009_totals_newvars'!$L13</f>
        <v>0.10491219685090084</v>
      </c>
      <c r="BQ13">
        <f>'2010_totals_newvars'!I13/'2010_totals_newvars'!$L13</f>
        <v>7.113265221628455E-2</v>
      </c>
      <c r="BR13">
        <f>'2011_totals_newvars'!I13/'2011_totals_newvars'!$L13</f>
        <v>6.7551493320299832E-2</v>
      </c>
      <c r="BS13">
        <f>'2012_totals_newvars'!I13/'2012_totals_newvars'!$L13</f>
        <v>0.11244077531219474</v>
      </c>
      <c r="BT13">
        <f>'2013_totals_newvars'!I13/'2013_totals_newvars'!$L13</f>
        <v>0.11771920956666745</v>
      </c>
      <c r="BU13">
        <f>'2014_totals_newvars'!I13/'2014_totals_newvars'!$L13</f>
        <v>0.14426363354867883</v>
      </c>
      <c r="BV13">
        <f>'1997_totals_newvars'!H13/'1997_totals_newvars'!$L13</f>
        <v>0</v>
      </c>
      <c r="BW13">
        <f>'1998_totals_newvars'!H13/'1998_totals_newvars'!$L13</f>
        <v>0</v>
      </c>
      <c r="BX13">
        <f>'1999_totals_newvars'!H13/'1999_totals_newvars'!$L13</f>
        <v>0</v>
      </c>
      <c r="BY13">
        <f>'2000_totals_newvars'!H13/'2000_totals_newvars'!$L13</f>
        <v>0</v>
      </c>
      <c r="BZ13">
        <f>'2001_totals_newvars'!H13/'2001_totals_newvars'!$L13</f>
        <v>0</v>
      </c>
      <c r="CA13">
        <f>'2002_totals_newvars'!H13/'2002_totals_newvars'!$L13</f>
        <v>0</v>
      </c>
      <c r="CB13">
        <f>'2003_totals_newvars'!H13/'2003_totals_newvars'!$L13</f>
        <v>0</v>
      </c>
      <c r="CC13">
        <f>'2004_totals_newvars'!H13/'2004_totals_newvars'!$L13</f>
        <v>0</v>
      </c>
      <c r="CD13">
        <f>'2005_totals_newvars'!H13/'2005_totals_newvars'!$L13</f>
        <v>0</v>
      </c>
      <c r="CE13">
        <f>'2006_totals_newvars'!H13/'2006_totals_newvars'!$L13</f>
        <v>0</v>
      </c>
      <c r="CF13">
        <f>'2007_totals_newvars'!H13/'2007_totals_newvars'!$L13</f>
        <v>0</v>
      </c>
      <c r="CG13">
        <f>'2008_totals_newvars'!H13/'2008_totals_newvars'!$L13</f>
        <v>0</v>
      </c>
      <c r="CH13">
        <f>'2009_totals_newvars'!H13/'2009_totals_newvars'!$L13</f>
        <v>0.10439924051763222</v>
      </c>
      <c r="CI13">
        <f>'2010_totals_newvars'!H13/'2010_totals_newvars'!$L13</f>
        <v>9.4343398277381266E-2</v>
      </c>
      <c r="CJ13">
        <f>'2011_totals_newvars'!H13/'2011_totals_newvars'!$L13</f>
        <v>0.12207635004832718</v>
      </c>
      <c r="CK13">
        <f>'2012_totals_newvars'!H13/'2012_totals_newvars'!$L13</f>
        <v>4.9986503890007646E-2</v>
      </c>
      <c r="CL13">
        <f>'2013_totals_newvars'!H13/'2013_totals_newvars'!$L13</f>
        <v>5.6230672846657469E-2</v>
      </c>
      <c r="CM13">
        <f>'2014_totals_newvars'!H13/'2014_totals_newvars'!$L13</f>
        <v>7.2903995306927705E-2</v>
      </c>
      <c r="CN13">
        <f>'1997_totals_newvars'!E13/'1997_totals_newvars'!$L13</f>
        <v>0</v>
      </c>
      <c r="CO13">
        <f>'1998_totals_newvars'!E13/'1998_totals_newvars'!$L13</f>
        <v>0</v>
      </c>
      <c r="CP13">
        <f>'1999_totals_newvars'!E13/'1999_totals_newvars'!$L13</f>
        <v>0</v>
      </c>
      <c r="CQ13">
        <f>'2000_totals_newvars'!E13/'2000_totals_newvars'!$L13</f>
        <v>0</v>
      </c>
      <c r="CR13">
        <f>'2001_totals_newvars'!E13/'2001_totals_newvars'!$L13</f>
        <v>0</v>
      </c>
      <c r="CS13">
        <f>'2002_totals_newvars'!E13/'2002_totals_newvars'!$L13</f>
        <v>0</v>
      </c>
      <c r="CT13">
        <f>'2003_totals_newvars'!E13/'2003_totals_newvars'!$L13</f>
        <v>0</v>
      </c>
      <c r="CU13">
        <f>'2004_totals_newvars'!E13/'2004_totals_newvars'!$L13</f>
        <v>0</v>
      </c>
      <c r="CV13">
        <f>'2005_totals_newvars'!E13/'2005_totals_newvars'!$L13</f>
        <v>0</v>
      </c>
      <c r="CW13">
        <f>'2006_totals_newvars'!E13/'2006_totals_newvars'!$L13</f>
        <v>0</v>
      </c>
      <c r="CX13">
        <f>'2007_totals_newvars'!E13/'2007_totals_newvars'!$L13</f>
        <v>0</v>
      </c>
      <c r="CY13">
        <f>'2008_totals_newvars'!E13/'2008_totals_newvars'!$L13</f>
        <v>0</v>
      </c>
      <c r="CZ13">
        <f>'2009_totals_newvars'!E13/'2009_totals_newvars'!$L13</f>
        <v>2.7107382391232384E-3</v>
      </c>
      <c r="DA13">
        <f>'2010_totals_newvars'!E13/'2010_totals_newvars'!$L13</f>
        <v>1.9213789217890666E-2</v>
      </c>
      <c r="DB13">
        <f>'2011_totals_newvars'!E13/'2011_totals_newvars'!$L13</f>
        <v>1.4157456519325406E-2</v>
      </c>
      <c r="DC13">
        <f>'2012_totals_newvars'!E13/'2012_totals_newvars'!$L13</f>
        <v>0</v>
      </c>
      <c r="DD13">
        <f>'2013_totals_newvars'!E13/'2013_totals_newvars'!$L13</f>
        <v>0</v>
      </c>
      <c r="DE13">
        <f>'2014_totals_newvars'!E13/'2014_totals_newvars'!$L13</f>
        <v>0</v>
      </c>
      <c r="DF13">
        <f>'1997_totals_newvars'!G13/'1997_totals_newvars'!$L13</f>
        <v>0</v>
      </c>
      <c r="DG13">
        <f>'1998_totals_newvars'!G13/'1998_totals_newvars'!$L13</f>
        <v>0</v>
      </c>
      <c r="DH13">
        <f>'1999_totals_newvars'!G13/'1999_totals_newvars'!$L13</f>
        <v>0</v>
      </c>
      <c r="DI13">
        <f>'2000_totals_newvars'!G13/'2000_totals_newvars'!$L13</f>
        <v>0</v>
      </c>
      <c r="DJ13">
        <f>'2001_totals_newvars'!G13/'2001_totals_newvars'!$L13</f>
        <v>0</v>
      </c>
      <c r="DK13">
        <f>'2002_totals_newvars'!G13/'2002_totals_newvars'!$L13</f>
        <v>0</v>
      </c>
      <c r="DL13">
        <f>'2003_totals_newvars'!G13/'2003_totals_newvars'!$L13</f>
        <v>0</v>
      </c>
      <c r="DM13">
        <f>'2004_totals_newvars'!G13/'2004_totals_newvars'!$L13</f>
        <v>0</v>
      </c>
      <c r="DN13">
        <f>'2005_totals_newvars'!G13/'2005_totals_newvars'!$L13</f>
        <v>0</v>
      </c>
      <c r="DO13">
        <f>'2006_totals_newvars'!G13/'2006_totals_newvars'!$L13</f>
        <v>0</v>
      </c>
      <c r="DP13">
        <f>'2007_totals_newvars'!G13/'2007_totals_newvars'!$L13</f>
        <v>0</v>
      </c>
      <c r="DQ13">
        <f>'2008_totals_newvars'!G13/'2008_totals_newvars'!$L13</f>
        <v>0</v>
      </c>
      <c r="DR13">
        <f>'2009_totals_newvars'!G13/'2009_totals_newvars'!$L13</f>
        <v>2.6807654739636731E-2</v>
      </c>
      <c r="DS13">
        <f>'2010_totals_newvars'!G13/'2010_totals_newvars'!$L13</f>
        <v>6.4685617769996498E-2</v>
      </c>
      <c r="DT13">
        <f>'2011_totals_newvars'!G13/'2011_totals_newvars'!$L13</f>
        <v>2.9131436452094511E-2</v>
      </c>
      <c r="DU13">
        <f>'2012_totals_newvars'!G13/'2012_totals_newvars'!$L13</f>
        <v>2.3989788677493275E-2</v>
      </c>
      <c r="DV13">
        <f>'2013_totals_newvars'!G13/'2013_totals_newvars'!$L13</f>
        <v>1.6177911171839917E-2</v>
      </c>
      <c r="DW13">
        <f>'2014_totals_newvars'!G13/'2014_totals_newvars'!$L13</f>
        <v>1.4276818757949781E-2</v>
      </c>
      <c r="DX13">
        <f>'1997_totals_newvars'!K13/'1997_totals_newvars'!$L13</f>
        <v>0</v>
      </c>
      <c r="DY13">
        <f>'1998_totals_newvars'!K13/'1998_totals_newvars'!$L13</f>
        <v>5.5856316685564816E-3</v>
      </c>
      <c r="DZ13">
        <f>'1999_totals_newvars'!K13/'1999_totals_newvars'!$L13</f>
        <v>1.0988424255456514E-2</v>
      </c>
      <c r="EA13">
        <f>'2000_totals_newvars'!K13/'2000_totals_newvars'!$L13</f>
        <v>6.0894113381891844E-3</v>
      </c>
      <c r="EB13">
        <f>'2001_totals_newvars'!K13/'2001_totals_newvars'!$L13</f>
        <v>1.2738991928154328E-2</v>
      </c>
      <c r="EC13">
        <f>'2002_totals_newvars'!K13/'2002_totals_newvars'!$L13</f>
        <v>2.1498253891664307E-2</v>
      </c>
      <c r="ED13">
        <f>'2003_totals_newvars'!K13/'2003_totals_newvars'!$L13</f>
        <v>6.3802262068236582E-2</v>
      </c>
      <c r="EE13">
        <f>'2004_totals_newvars'!K13/'2004_totals_newvars'!$L13</f>
        <v>6.7491364786070707E-2</v>
      </c>
      <c r="EF13">
        <f>'2005_totals_newvars'!K13/'2005_totals_newvars'!$L13</f>
        <v>6.7143960450834053E-2</v>
      </c>
      <c r="EG13">
        <f>'2006_totals_newvars'!K13/'2006_totals_newvars'!$L13</f>
        <v>5.7419887634431219E-2</v>
      </c>
      <c r="EH13">
        <f>'2007_totals_newvars'!K13/'2007_totals_newvars'!$L13</f>
        <v>4.4536719071799923E-2</v>
      </c>
      <c r="EI13">
        <f>'2008_totals_newvars'!K13/'2008_totals_newvars'!$L13</f>
        <v>3.8192553535643811E-2</v>
      </c>
      <c r="EJ13">
        <f>'2009_totals_newvars'!K13/'2009_totals_newvars'!$L13</f>
        <v>2.7079700311338793E-2</v>
      </c>
      <c r="EK13">
        <f>'2010_totals_newvars'!K13/'2010_totals_newvars'!$L13</f>
        <v>2.4570437818122265E-2</v>
      </c>
      <c r="EL13">
        <f>'2011_totals_newvars'!K13/'2011_totals_newvars'!$L13</f>
        <v>2.8898880817351282E-2</v>
      </c>
      <c r="EM13">
        <f>'2012_totals_newvars'!K13/'2012_totals_newvars'!$L13</f>
        <v>3.7039773511035559E-2</v>
      </c>
      <c r="EN13">
        <f>'2013_totals_newvars'!K13/'2013_totals_newvars'!$L13</f>
        <v>3.0338997838624027E-2</v>
      </c>
      <c r="EO13">
        <f>'2014_totals_newvars'!K13/'2014_totals_newvars'!$L13</f>
        <v>2.953294231036185E-2</v>
      </c>
      <c r="EP13">
        <f>'1997_totals_newvars'!F13/'1997_totals_newvars'!$L13</f>
        <v>0</v>
      </c>
      <c r="EQ13">
        <f>'1998_totals_newvars'!F13/'1998_totals_newvars'!$L13</f>
        <v>0</v>
      </c>
      <c r="ER13">
        <f>'1999_totals_newvars'!F13/'1999_totals_newvars'!$L13</f>
        <v>0</v>
      </c>
      <c r="ES13">
        <f>'2000_totals_newvars'!F13/'2000_totals_newvars'!$L13</f>
        <v>0</v>
      </c>
      <c r="ET13">
        <f>'2001_totals_newvars'!F13/'2001_totals_newvars'!$L13</f>
        <v>0</v>
      </c>
      <c r="EU13">
        <f>'2002_totals_newvars'!F13/'2002_totals_newvars'!$L13</f>
        <v>0</v>
      </c>
      <c r="EV13">
        <f>'2003_totals_newvars'!F13/'2003_totals_newvars'!$L13</f>
        <v>0</v>
      </c>
      <c r="EW13">
        <f>'2004_totals_newvars'!F13/'2004_totals_newvars'!$L13</f>
        <v>0</v>
      </c>
      <c r="EX13">
        <f>'2005_totals_newvars'!F13/'2005_totals_newvars'!$L13</f>
        <v>0</v>
      </c>
      <c r="EY13">
        <f>'2006_totals_newvars'!F13/'2006_totals_newvars'!$L13</f>
        <v>0</v>
      </c>
      <c r="EZ13">
        <f>'2007_totals_newvars'!F13/'2007_totals_newvars'!$L13</f>
        <v>0</v>
      </c>
      <c r="FA13">
        <f>'2008_totals_newvars'!F13/'2008_totals_newvars'!$L13</f>
        <v>0</v>
      </c>
      <c r="FB13">
        <f>'2009_totals_newvars'!F13/'2009_totals_newvars'!$L13</f>
        <v>0</v>
      </c>
      <c r="FC13">
        <f>'2010_totals_newvars'!F13/'2010_totals_newvars'!$L13</f>
        <v>0</v>
      </c>
      <c r="FD13">
        <f>'2011_totals_newvars'!F13/'2011_totals_newvars'!$L13</f>
        <v>0</v>
      </c>
      <c r="FE13">
        <f>'2012_totals_newvars'!F13/'2012_totals_newvars'!$L13</f>
        <v>0</v>
      </c>
      <c r="FF13">
        <f>'2013_totals_newvars'!F13/'2013_totals_newvars'!$L13</f>
        <v>0</v>
      </c>
      <c r="FG13">
        <f>'2014_totals_newvars'!F13/'2014_totals_newvars'!$L13</f>
        <v>0</v>
      </c>
      <c r="FH13">
        <f>'1997_totals_newvars'!D13/'1997_totals_newvars'!$L13</f>
        <v>4.4054602104639372E-2</v>
      </c>
      <c r="FI13">
        <f>'1998_totals_newvars'!D13/'1998_totals_newvars'!$L13</f>
        <v>3.1194362046602479E-2</v>
      </c>
      <c r="FJ13">
        <f>'1999_totals_newvars'!D13/'1999_totals_newvars'!$L13</f>
        <v>2.5974179027078104E-2</v>
      </c>
      <c r="FK13">
        <f>'2000_totals_newvars'!D13/'2000_totals_newvars'!$L13</f>
        <v>5.9752086911293828E-2</v>
      </c>
      <c r="FL13">
        <f>'2001_totals_newvars'!D13/'2001_totals_newvars'!$L13</f>
        <v>4.2500882207038501E-2</v>
      </c>
      <c r="FM13">
        <f>'2002_totals_newvars'!D13/'2002_totals_newvars'!$L13</f>
        <v>6.7643086902566374E-2</v>
      </c>
      <c r="FN13">
        <f>'2003_totals_newvars'!D13/'2003_totals_newvars'!$L13</f>
        <v>8.1072444159118379E-2</v>
      </c>
      <c r="FO13">
        <f>'2004_totals_newvars'!D13/'2004_totals_newvars'!$L13</f>
        <v>8.4473219180572726E-2</v>
      </c>
      <c r="FP13">
        <f>'2005_totals_newvars'!D13/'2005_totals_newvars'!$L13</f>
        <v>0.14695269782631148</v>
      </c>
      <c r="FQ13">
        <f>'2006_totals_newvars'!D13/'2006_totals_newvars'!$L13</f>
        <v>0.22944942954918873</v>
      </c>
      <c r="FR13">
        <f>'2007_totals_newvars'!D13/'2007_totals_newvars'!$L13</f>
        <v>0.23105331562329845</v>
      </c>
      <c r="FS13">
        <f>'2008_totals_newvars'!D13/'2008_totals_newvars'!$L13</f>
        <v>0.28696000388150611</v>
      </c>
      <c r="FT13">
        <f>'2009_totals_newvars'!D13/'2009_totals_newvars'!$L13</f>
        <v>0.39743718482918411</v>
      </c>
      <c r="FU13">
        <f>'2010_totals_newvars'!D13/'2010_totals_newvars'!$L13</f>
        <v>0.40348587683035786</v>
      </c>
      <c r="FV13">
        <f>'2011_totals_newvars'!D13/'2011_totals_newvars'!$L13</f>
        <v>0.39759247076448667</v>
      </c>
      <c r="FW13">
        <f>'2012_totals_newvars'!D13/'2012_totals_newvars'!$L13</f>
        <v>0.36362065126842763</v>
      </c>
      <c r="FX13">
        <f>'2013_totals_newvars'!D13/'2013_totals_newvars'!$L13</f>
        <v>0.40339374095369718</v>
      </c>
      <c r="FY13">
        <f>'2014_totals_newvars'!D13/'2014_totals_newvars'!$L13</f>
        <v>0.3813109119538215</v>
      </c>
    </row>
    <row r="14" spans="1:181" x14ac:dyDescent="0.2">
      <c r="A14" t="str">
        <f>'1997_totals_newvars'!A14</f>
        <v>IDAHO</v>
      </c>
      <c r="B14">
        <f>'1997_totals_newvars'!J14/'1997_totals_newvars'!$L14</f>
        <v>0.14107587048237358</v>
      </c>
      <c r="C14">
        <f>'1998_totals_newvars'!J14/'1998_totals_newvars'!$L14</f>
        <v>0.13543288204005263</v>
      </c>
      <c r="D14">
        <f>'1999_totals_newvars'!J14/'1999_totals_newvars'!$L14</f>
        <v>8.8513060310392716E-2</v>
      </c>
      <c r="E14">
        <f>'2000_totals_newvars'!J14/'2000_totals_newvars'!$L14</f>
        <v>5.6400448620648837E-2</v>
      </c>
      <c r="F14">
        <f>'2001_totals_newvars'!J14/'2001_totals_newvars'!$L14</f>
        <v>4.1052055448161803E-2</v>
      </c>
      <c r="G14">
        <f>'2002_totals_newvars'!J14/'2002_totals_newvars'!$L14</f>
        <v>5.4271123622446779E-2</v>
      </c>
      <c r="H14">
        <f>'2003_totals_newvars'!J14/'2003_totals_newvars'!$L14</f>
        <v>6.0461428723652101E-2</v>
      </c>
      <c r="I14">
        <f>'2004_totals_newvars'!J14/'2004_totals_newvars'!$L14</f>
        <v>5.1850824875400443E-2</v>
      </c>
      <c r="J14">
        <f>'2005_totals_newvars'!J14/'2005_totals_newvars'!$L14</f>
        <v>4.4257365396794472E-2</v>
      </c>
      <c r="K14">
        <f>'2006_totals_newvars'!J14/'2006_totals_newvars'!$L14</f>
        <v>4.9831228432566016E-2</v>
      </c>
      <c r="L14">
        <f>'2007_totals_newvars'!J14/'2007_totals_newvars'!$L14</f>
        <v>0.22227357403321271</v>
      </c>
      <c r="M14">
        <f>'2008_totals_newvars'!J14/'2008_totals_newvars'!$L14</f>
        <v>0.23382903995500706</v>
      </c>
      <c r="N14">
        <f>'2009_totals_newvars'!J14/'2009_totals_newvars'!$L14</f>
        <v>0.28156335939381189</v>
      </c>
      <c r="O14">
        <f>'2010_totals_newvars'!J14/'2010_totals_newvars'!$L14</f>
        <v>0.35547786843719131</v>
      </c>
      <c r="P14">
        <f>'2011_totals_newvars'!J14/'2011_totals_newvars'!$L14</f>
        <v>-0.17986252073108755</v>
      </c>
      <c r="Q14">
        <f>'2012_totals_newvars'!J14/'2012_totals_newvars'!$L14</f>
        <v>0.11090720075913697</v>
      </c>
      <c r="R14">
        <f>'2013_totals_newvars'!J14/'2013_totals_newvars'!$L14</f>
        <v>0.12066961607394917</v>
      </c>
      <c r="S14">
        <f>'2014_totals_newvars'!J14/'2014_totals_newvars'!$L14</f>
        <v>0.11017078231407057</v>
      </c>
      <c r="T14">
        <f>'1997_totals_newvars'!B14/'1997_totals_newvars'!$L14</f>
        <v>0.34089674487702754</v>
      </c>
      <c r="U14">
        <f>'1998_totals_newvars'!B14/'1998_totals_newvars'!$L14</f>
        <v>0.24541045355383245</v>
      </c>
      <c r="V14">
        <f>'1999_totals_newvars'!B14/'1999_totals_newvars'!$L14</f>
        <v>0.11642114541215115</v>
      </c>
      <c r="W14">
        <f>'2000_totals_newvars'!B14/'2000_totals_newvars'!$L14</f>
        <v>6.1616600162726125E-2</v>
      </c>
      <c r="X14">
        <f>'2001_totals_newvars'!B14/'2001_totals_newvars'!$L14</f>
        <v>8.1230322204004141E-2</v>
      </c>
      <c r="Y14">
        <f>'2002_totals_newvars'!B14/'2002_totals_newvars'!$L14</f>
        <v>9.9091306527436376E-2</v>
      </c>
      <c r="Z14">
        <f>'2003_totals_newvars'!B14/'2003_totals_newvars'!$L14</f>
        <v>0.11902256598224875</v>
      </c>
      <c r="AA14">
        <f>'2004_totals_newvars'!B14/'2004_totals_newvars'!$L14</f>
        <v>0.13958806777681662</v>
      </c>
      <c r="AB14">
        <f>'2005_totals_newvars'!B14/'2005_totals_newvars'!$L14</f>
        <v>0.14600714236429999</v>
      </c>
      <c r="AC14">
        <f>'2006_totals_newvars'!B14/'2006_totals_newvars'!$L14</f>
        <v>0.14741056369683156</v>
      </c>
      <c r="AD14">
        <f>'2007_totals_newvars'!B14/'2007_totals_newvars'!$L14</f>
        <v>0.12531939033788489</v>
      </c>
      <c r="AE14">
        <f>'2008_totals_newvars'!B14/'2008_totals_newvars'!$L14</f>
        <v>0.1225954943030048</v>
      </c>
      <c r="AF14">
        <f>'2009_totals_newvars'!B14/'2009_totals_newvars'!$L14</f>
        <v>0.13845590303902952</v>
      </c>
      <c r="AG14">
        <f>'2010_totals_newvars'!B14/'2010_totals_newvars'!$L14</f>
        <v>0.17179069553416884</v>
      </c>
      <c r="AH14">
        <f>'2011_totals_newvars'!B14/'2011_totals_newvars'!$L14</f>
        <v>0.12931255492418398</v>
      </c>
      <c r="AI14">
        <f>'2012_totals_newvars'!B14/'2012_totals_newvars'!$L14</f>
        <v>0.16787401896959059</v>
      </c>
      <c r="AJ14">
        <f>'2013_totals_newvars'!B14/'2013_totals_newvars'!$L14</f>
        <v>0.1415088434140882</v>
      </c>
      <c r="AK14">
        <f>'2014_totals_newvars'!B14/'2014_totals_newvars'!$L14</f>
        <v>0.14386303135801254</v>
      </c>
      <c r="AL14">
        <f>'1997_totals_newvars'!C14/'1997_totals_newvars'!$L14</f>
        <v>4.856564039799522E-2</v>
      </c>
      <c r="AM14">
        <f>'1998_totals_newvars'!C14/'1998_totals_newvars'!$L14</f>
        <v>4.8036138868689182E-2</v>
      </c>
      <c r="AN14">
        <f>'1999_totals_newvars'!C14/'1999_totals_newvars'!$L14</f>
        <v>0.17628109477095141</v>
      </c>
      <c r="AO14">
        <f>'2000_totals_newvars'!C14/'2000_totals_newvars'!$L14</f>
        <v>0.19597455119205129</v>
      </c>
      <c r="AP14">
        <f>'2001_totals_newvars'!C14/'2001_totals_newvars'!$L14</f>
        <v>0.19590354922605407</v>
      </c>
      <c r="AQ14">
        <f>'2002_totals_newvars'!C14/'2002_totals_newvars'!$L14</f>
        <v>0.22761636375380256</v>
      </c>
      <c r="AR14">
        <f>'2003_totals_newvars'!C14/'2003_totals_newvars'!$L14</f>
        <v>0.21326136460595405</v>
      </c>
      <c r="AS14">
        <f>'2004_totals_newvars'!C14/'2004_totals_newvars'!$L14</f>
        <v>0.1536062963385722</v>
      </c>
      <c r="AT14">
        <f>'2005_totals_newvars'!C14/'2005_totals_newvars'!$L14</f>
        <v>0.1906752330414086</v>
      </c>
      <c r="AU14">
        <f>'2006_totals_newvars'!C14/'2006_totals_newvars'!$L14</f>
        <v>0.20179270782182335</v>
      </c>
      <c r="AV14">
        <f>'2007_totals_newvars'!C14/'2007_totals_newvars'!$L14</f>
        <v>0.20854634880520109</v>
      </c>
      <c r="AW14">
        <f>'2008_totals_newvars'!C14/'2008_totals_newvars'!$L14</f>
        <v>0.22061379154109562</v>
      </c>
      <c r="AX14">
        <f>'2009_totals_newvars'!C14/'2009_totals_newvars'!$L14</f>
        <v>0.20482158578609438</v>
      </c>
      <c r="AY14">
        <f>'2010_totals_newvars'!C14/'2010_totals_newvars'!$L14</f>
        <v>3.2603671075426194E-2</v>
      </c>
      <c r="AZ14">
        <f>'2011_totals_newvars'!C14/'2011_totals_newvars'!$L14</f>
        <v>0.21624174600385515</v>
      </c>
      <c r="BA14">
        <f>'2012_totals_newvars'!C14/'2012_totals_newvars'!$L14</f>
        <v>0.25587444298534051</v>
      </c>
      <c r="BB14">
        <f>'2013_totals_newvars'!C14/'2013_totals_newvars'!$L14</f>
        <v>0.23282818008159362</v>
      </c>
      <c r="BC14">
        <f>'2014_totals_newvars'!C14/'2014_totals_newvars'!$L14</f>
        <v>0.25557481774671653</v>
      </c>
      <c r="BD14">
        <f>'1997_totals_newvars'!I14/'1997_totals_newvars'!$L14</f>
        <v>0.46039460501829255</v>
      </c>
      <c r="BE14">
        <f>'1998_totals_newvars'!I14/'1998_totals_newvars'!$L14</f>
        <v>0.40971876557533765</v>
      </c>
      <c r="BF14">
        <f>'1999_totals_newvars'!I14/'1999_totals_newvars'!$L14</f>
        <v>0.50277267757051292</v>
      </c>
      <c r="BG14">
        <f>'2000_totals_newvars'!I14/'2000_totals_newvars'!$L14</f>
        <v>0.30867271445460526</v>
      </c>
      <c r="BH14">
        <f>'2001_totals_newvars'!I14/'2001_totals_newvars'!$L14</f>
        <v>0.34604792296882209</v>
      </c>
      <c r="BI14">
        <f>'2002_totals_newvars'!I14/'2002_totals_newvars'!$L14</f>
        <v>0.27673158474496451</v>
      </c>
      <c r="BJ14">
        <f>'2003_totals_newvars'!I14/'2003_totals_newvars'!$L14</f>
        <v>0.2572963845282254</v>
      </c>
      <c r="BK14">
        <f>'2004_totals_newvars'!I14/'2004_totals_newvars'!$L14</f>
        <v>0.39839783179789734</v>
      </c>
      <c r="BL14">
        <f>'2005_totals_newvars'!I14/'2005_totals_newvars'!$L14</f>
        <v>0.33545702530289112</v>
      </c>
      <c r="BM14">
        <f>'2006_totals_newvars'!I14/'2006_totals_newvars'!$L14</f>
        <v>0.20984390488505753</v>
      </c>
      <c r="BN14">
        <f>'2007_totals_newvars'!I14/'2007_totals_newvars'!$L14</f>
        <v>0.1606315729695377</v>
      </c>
      <c r="BO14">
        <f>'2008_totals_newvars'!I14/'2008_totals_newvars'!$L14</f>
        <v>9.1007212041923871E-2</v>
      </c>
      <c r="BP14">
        <f>'2009_totals_newvars'!I14/'2009_totals_newvars'!$L14</f>
        <v>8.0740814005056449E-2</v>
      </c>
      <c r="BQ14">
        <f>'2010_totals_newvars'!I14/'2010_totals_newvars'!$L14</f>
        <v>9.0171519067596337E-2</v>
      </c>
      <c r="BR14">
        <f>'2011_totals_newvars'!I14/'2011_totals_newvars'!$L14</f>
        <v>7.1513535049730251E-2</v>
      </c>
      <c r="BS14">
        <f>'2012_totals_newvars'!I14/'2012_totals_newvars'!$L14</f>
        <v>9.9595302072865155E-2</v>
      </c>
      <c r="BT14">
        <f>'2013_totals_newvars'!I14/'2013_totals_newvars'!$L14</f>
        <v>9.4208810818560459E-2</v>
      </c>
      <c r="BU14">
        <f>'2014_totals_newvars'!I14/'2014_totals_newvars'!$L14</f>
        <v>8.9806357775089565E-2</v>
      </c>
      <c r="BV14">
        <f>'1997_totals_newvars'!H14/'1997_totals_newvars'!$L14</f>
        <v>0</v>
      </c>
      <c r="BW14">
        <f>'1998_totals_newvars'!H14/'1998_totals_newvars'!$L14</f>
        <v>0</v>
      </c>
      <c r="BX14">
        <f>'1999_totals_newvars'!H14/'1999_totals_newvars'!$L14</f>
        <v>0</v>
      </c>
      <c r="BY14">
        <f>'2000_totals_newvars'!H14/'2000_totals_newvars'!$L14</f>
        <v>0.11399639485210053</v>
      </c>
      <c r="BZ14">
        <f>'2001_totals_newvars'!H14/'2001_totals_newvars'!$L14</f>
        <v>0.11360308691159267</v>
      </c>
      <c r="CA14">
        <f>'2002_totals_newvars'!H14/'2002_totals_newvars'!$L14</f>
        <v>0.1201772439664934</v>
      </c>
      <c r="CB14">
        <f>'2003_totals_newvars'!H14/'2003_totals_newvars'!$L14</f>
        <v>0.1430513598254492</v>
      </c>
      <c r="CC14">
        <f>'2004_totals_newvars'!H14/'2004_totals_newvars'!$L14</f>
        <v>-1.1154315547124311E-2</v>
      </c>
      <c r="CD14">
        <f>'2005_totals_newvars'!H14/'2005_totals_newvars'!$L14</f>
        <v>5.0405093545940333E-2</v>
      </c>
      <c r="CE14">
        <f>'2006_totals_newvars'!H14/'2006_totals_newvars'!$L14</f>
        <v>4.8265266988615427E-2</v>
      </c>
      <c r="CF14">
        <f>'2007_totals_newvars'!H14/'2007_totals_newvars'!$L14</f>
        <v>4.742535147066107E-2</v>
      </c>
      <c r="CG14">
        <f>'2008_totals_newvars'!H14/'2008_totals_newvars'!$L14</f>
        <v>7.1115012133333017E-2</v>
      </c>
      <c r="CH14">
        <f>'2009_totals_newvars'!H14/'2009_totals_newvars'!$L14</f>
        <v>2.7754719328889971E-2</v>
      </c>
      <c r="CI14">
        <f>'2010_totals_newvars'!H14/'2010_totals_newvars'!$L14</f>
        <v>2.4549192870448752E-2</v>
      </c>
      <c r="CJ14">
        <f>'2011_totals_newvars'!H14/'2011_totals_newvars'!$L14</f>
        <v>-7.766479159631208E-2</v>
      </c>
      <c r="CK14">
        <f>'2012_totals_newvars'!H14/'2012_totals_newvars'!$L14</f>
        <v>9.1490696643464365E-3</v>
      </c>
      <c r="CL14">
        <f>'2013_totals_newvars'!H14/'2013_totals_newvars'!$L14</f>
        <v>8.7576415012698434E-3</v>
      </c>
      <c r="CM14">
        <f>'2014_totals_newvars'!H14/'2014_totals_newvars'!$L14</f>
        <v>8.5749921641665398E-3</v>
      </c>
      <c r="CN14">
        <f>'1997_totals_newvars'!E14/'1997_totals_newvars'!$L14</f>
        <v>0</v>
      </c>
      <c r="CO14">
        <f>'1998_totals_newvars'!E14/'1998_totals_newvars'!$L14</f>
        <v>0</v>
      </c>
      <c r="CP14">
        <f>'1999_totals_newvars'!E14/'1999_totals_newvars'!$L14</f>
        <v>0</v>
      </c>
      <c r="CQ14">
        <f>'2000_totals_newvars'!E14/'2000_totals_newvars'!$L14</f>
        <v>0</v>
      </c>
      <c r="CR14">
        <f>'2001_totals_newvars'!E14/'2001_totals_newvars'!$L14</f>
        <v>0</v>
      </c>
      <c r="CS14">
        <f>'2002_totals_newvars'!E14/'2002_totals_newvars'!$L14</f>
        <v>0</v>
      </c>
      <c r="CT14">
        <f>'2003_totals_newvars'!E14/'2003_totals_newvars'!$L14</f>
        <v>0</v>
      </c>
      <c r="CU14">
        <f>'2004_totals_newvars'!E14/'2004_totals_newvars'!$L14</f>
        <v>0</v>
      </c>
      <c r="CV14">
        <f>'2005_totals_newvars'!E14/'2005_totals_newvars'!$L14</f>
        <v>0</v>
      </c>
      <c r="CW14">
        <f>'2006_totals_newvars'!E14/'2006_totals_newvars'!$L14</f>
        <v>0.10549725034629079</v>
      </c>
      <c r="CX14">
        <f>'2007_totals_newvars'!E14/'2007_totals_newvars'!$L14</f>
        <v>6.8125547831875535E-2</v>
      </c>
      <c r="CY14">
        <f>'2008_totals_newvars'!E14/'2008_totals_newvars'!$L14</f>
        <v>5.9438101386665998E-2</v>
      </c>
      <c r="CZ14">
        <f>'2009_totals_newvars'!E14/'2009_totals_newvars'!$L14</f>
        <v>3.9862735342411866E-2</v>
      </c>
      <c r="DA14">
        <f>'2010_totals_newvars'!E14/'2010_totals_newvars'!$L14</f>
        <v>3.8209227658012886E-2</v>
      </c>
      <c r="DB14">
        <f>'2011_totals_newvars'!E14/'2011_totals_newvars'!$L14</f>
        <v>0.5061475876993129</v>
      </c>
      <c r="DC14">
        <f>'2012_totals_newvars'!E14/'2012_totals_newvars'!$L14</f>
        <v>0.13281052005392252</v>
      </c>
      <c r="DD14">
        <f>'2013_totals_newvars'!E14/'2013_totals_newvars'!$L14</f>
        <v>0.1761229386191748</v>
      </c>
      <c r="DE14">
        <f>'2014_totals_newvars'!E14/'2014_totals_newvars'!$L14</f>
        <v>0.17949768206116526</v>
      </c>
      <c r="DF14">
        <f>'1997_totals_newvars'!G14/'1997_totals_newvars'!$L14</f>
        <v>0</v>
      </c>
      <c r="DG14">
        <f>'1998_totals_newvars'!G14/'1998_totals_newvars'!$L14</f>
        <v>0</v>
      </c>
      <c r="DH14">
        <f>'1999_totals_newvars'!G14/'1999_totals_newvars'!$L14</f>
        <v>0</v>
      </c>
      <c r="DI14">
        <f>'2000_totals_newvars'!G14/'2000_totals_newvars'!$L14</f>
        <v>5.0102396838977555E-2</v>
      </c>
      <c r="DJ14">
        <f>'2001_totals_newvars'!G14/'2001_totals_newvars'!$L14</f>
        <v>4.3585358411717505E-2</v>
      </c>
      <c r="DK14">
        <f>'2002_totals_newvars'!G14/'2002_totals_newvars'!$L14</f>
        <v>3.5134098167033709E-2</v>
      </c>
      <c r="DL14">
        <f>'2003_totals_newvars'!G14/'2003_totals_newvars'!$L14</f>
        <v>3.8890448711909317E-2</v>
      </c>
      <c r="DM14">
        <f>'2004_totals_newvars'!G14/'2004_totals_newvars'!$L14</f>
        <v>4.1214900787414889E-2</v>
      </c>
      <c r="DN14">
        <f>'2005_totals_newvars'!G14/'2005_totals_newvars'!$L14</f>
        <v>4.5871382236190673E-2</v>
      </c>
      <c r="DO14">
        <f>'2006_totals_newvars'!G14/'2006_totals_newvars'!$L14</f>
        <v>4.3740298919059506E-2</v>
      </c>
      <c r="DP14">
        <f>'2007_totals_newvars'!G14/'2007_totals_newvars'!$L14</f>
        <v>2.1748737335865659E-2</v>
      </c>
      <c r="DQ14">
        <f>'2008_totals_newvars'!G14/'2008_totals_newvars'!$L14</f>
        <v>2.86015197539016E-2</v>
      </c>
      <c r="DR14">
        <f>'2009_totals_newvars'!G14/'2009_totals_newvars'!$L14</f>
        <v>3.5624591915502414E-2</v>
      </c>
      <c r="DS14">
        <f>'2010_totals_newvars'!G14/'2010_totals_newvars'!$L14</f>
        <v>6.8792076716203451E-2</v>
      </c>
      <c r="DT14">
        <f>'2011_totals_newvars'!G14/'2011_totals_newvars'!$L14</f>
        <v>-2.2075482023516581E-2</v>
      </c>
      <c r="DU14">
        <f>'2012_totals_newvars'!G14/'2012_totals_newvars'!$L14</f>
        <v>3.4054462312461946E-2</v>
      </c>
      <c r="DV14">
        <f>'2013_totals_newvars'!G14/'2013_totals_newvars'!$L14</f>
        <v>5.0113943895717647E-2</v>
      </c>
      <c r="DW14">
        <f>'2014_totals_newvars'!G14/'2014_totals_newvars'!$L14</f>
        <v>5.1301115321882224E-2</v>
      </c>
      <c r="DX14">
        <f>'1997_totals_newvars'!K14/'1997_totals_newvars'!$L14</f>
        <v>0</v>
      </c>
      <c r="DY14">
        <f>'1998_totals_newvars'!K14/'1998_totals_newvars'!$L14</f>
        <v>0.13391726380638783</v>
      </c>
      <c r="DZ14">
        <f>'1999_totals_newvars'!K14/'1999_totals_newvars'!$L14</f>
        <v>7.482965735399448E-2</v>
      </c>
      <c r="EA14">
        <f>'2000_totals_newvars'!K14/'2000_totals_newvars'!$L14</f>
        <v>6.2042576257269111E-2</v>
      </c>
      <c r="EB14">
        <f>'2001_totals_newvars'!K14/'2001_totals_newvars'!$L14</f>
        <v>3.8054621665935859E-2</v>
      </c>
      <c r="EC14">
        <f>'2002_totals_newvars'!K14/'2002_totals_newvars'!$L14</f>
        <v>2.9821800497724853E-2</v>
      </c>
      <c r="ED14">
        <f>'2003_totals_newvars'!K14/'2003_totals_newvars'!$L14</f>
        <v>2.7032088278201034E-2</v>
      </c>
      <c r="EE14">
        <f>'2004_totals_newvars'!K14/'2004_totals_newvars'!$L14</f>
        <v>6.854394101170809E-2</v>
      </c>
      <c r="EF14">
        <f>'2005_totals_newvars'!K14/'2005_totals_newvars'!$L14</f>
        <v>2.8848271587993163E-2</v>
      </c>
      <c r="EG14">
        <f>'2006_totals_newvars'!K14/'2006_totals_newvars'!$L14</f>
        <v>2.9353014150415968E-2</v>
      </c>
      <c r="EH14">
        <f>'2007_totals_newvars'!K14/'2007_totals_newvars'!$L14</f>
        <v>3.0335407030177289E-2</v>
      </c>
      <c r="EI14">
        <f>'2008_totals_newvars'!K14/'2008_totals_newvars'!$L14</f>
        <v>3.2090752013697744E-2</v>
      </c>
      <c r="EJ14">
        <f>'2009_totals_newvars'!K14/'2009_totals_newvars'!$L14</f>
        <v>3.3810392986661469E-2</v>
      </c>
      <c r="EK14">
        <f>'2010_totals_newvars'!K14/'2010_totals_newvars'!$L14</f>
        <v>3.5839969884680412E-2</v>
      </c>
      <c r="EL14">
        <f>'2011_totals_newvars'!K14/'2011_totals_newvars'!$L14</f>
        <v>9.1655590575465129E-2</v>
      </c>
      <c r="EM14">
        <f>'2012_totals_newvars'!K14/'2012_totals_newvars'!$L14</f>
        <v>3.0046839327553795E-2</v>
      </c>
      <c r="EN14">
        <f>'2013_totals_newvars'!K14/'2013_totals_newvars'!$L14</f>
        <v>2.7928954498177429E-2</v>
      </c>
      <c r="EO14">
        <f>'2014_totals_newvars'!K14/'2014_totals_newvars'!$L14</f>
        <v>2.7901050044856369E-2</v>
      </c>
      <c r="EP14">
        <f>'1997_totals_newvars'!F14/'1997_totals_newvars'!$L14</f>
        <v>0</v>
      </c>
      <c r="EQ14">
        <f>'1998_totals_newvars'!F14/'1998_totals_newvars'!$L14</f>
        <v>0</v>
      </c>
      <c r="ER14">
        <f>'1999_totals_newvars'!F14/'1999_totals_newvars'!$L14</f>
        <v>0</v>
      </c>
      <c r="ES14">
        <f>'2000_totals_newvars'!F14/'2000_totals_newvars'!$L14</f>
        <v>0</v>
      </c>
      <c r="ET14">
        <f>'2001_totals_newvars'!F14/'2001_totals_newvars'!$L14</f>
        <v>0</v>
      </c>
      <c r="EU14">
        <f>'2002_totals_newvars'!F14/'2002_totals_newvars'!$L14</f>
        <v>0</v>
      </c>
      <c r="EV14">
        <f>'2003_totals_newvars'!F14/'2003_totals_newvars'!$L14</f>
        <v>0</v>
      </c>
      <c r="EW14">
        <f>'2004_totals_newvars'!F14/'2004_totals_newvars'!$L14</f>
        <v>0</v>
      </c>
      <c r="EX14">
        <f>'2005_totals_newvars'!F14/'2005_totals_newvars'!$L14</f>
        <v>0</v>
      </c>
      <c r="EY14">
        <f>'2006_totals_newvars'!F14/'2006_totals_newvars'!$L14</f>
        <v>0</v>
      </c>
      <c r="EZ14">
        <f>'2007_totals_newvars'!F14/'2007_totals_newvars'!$L14</f>
        <v>0</v>
      </c>
      <c r="FA14">
        <f>'2008_totals_newvars'!F14/'2008_totals_newvars'!$L14</f>
        <v>0</v>
      </c>
      <c r="FB14">
        <f>'2009_totals_newvars'!F14/'2009_totals_newvars'!$L14</f>
        <v>0</v>
      </c>
      <c r="FC14">
        <f>'2010_totals_newvars'!F14/'2010_totals_newvars'!$L14</f>
        <v>0</v>
      </c>
      <c r="FD14">
        <f>'2011_totals_newvars'!F14/'2011_totals_newvars'!$L14</f>
        <v>0</v>
      </c>
      <c r="FE14">
        <f>'2012_totals_newvars'!F14/'2012_totals_newvars'!$L14</f>
        <v>0</v>
      </c>
      <c r="FF14">
        <f>'2013_totals_newvars'!F14/'2013_totals_newvars'!$L14</f>
        <v>0</v>
      </c>
      <c r="FG14">
        <f>'2014_totals_newvars'!F14/'2014_totals_newvars'!$L14</f>
        <v>0</v>
      </c>
      <c r="FH14">
        <f>'1997_totals_newvars'!D14/'1997_totals_newvars'!$L14</f>
        <v>9.0671392243111219E-3</v>
      </c>
      <c r="FI14">
        <f>'1998_totals_newvars'!D14/'1998_totals_newvars'!$L14</f>
        <v>2.7484496155700266E-2</v>
      </c>
      <c r="FJ14">
        <f>'1999_totals_newvars'!D14/'1999_totals_newvars'!$L14</f>
        <v>4.1182364581997276E-2</v>
      </c>
      <c r="FK14">
        <f>'2000_totals_newvars'!D14/'2000_totals_newvars'!$L14</f>
        <v>0.1511943176216213</v>
      </c>
      <c r="FL14">
        <f>'2001_totals_newvars'!D14/'2001_totals_newvars'!$L14</f>
        <v>0.14052308316371187</v>
      </c>
      <c r="FM14">
        <f>'2002_totals_newvars'!D14/'2002_totals_newvars'!$L14</f>
        <v>0.15715647872009783</v>
      </c>
      <c r="FN14">
        <f>'2003_totals_newvars'!D14/'2003_totals_newvars'!$L14</f>
        <v>0.14098435934436016</v>
      </c>
      <c r="FO14">
        <f>'2004_totals_newvars'!D14/'2004_totals_newvars'!$L14</f>
        <v>0.15795245295931468</v>
      </c>
      <c r="FP14">
        <f>'2005_totals_newvars'!D14/'2005_totals_newvars'!$L14</f>
        <v>0.15847848652448168</v>
      </c>
      <c r="FQ14">
        <f>'2006_totals_newvars'!D14/'2006_totals_newvars'!$L14</f>
        <v>0.16426576475933988</v>
      </c>
      <c r="FR14">
        <f>'2007_totals_newvars'!D14/'2007_totals_newvars'!$L14</f>
        <v>0.11559407018558407</v>
      </c>
      <c r="FS14">
        <f>'2008_totals_newvars'!D14/'2008_totals_newvars'!$L14</f>
        <v>0.14070907687137027</v>
      </c>
      <c r="FT14">
        <f>'2009_totals_newvars'!D14/'2009_totals_newvars'!$L14</f>
        <v>0.15736589820254204</v>
      </c>
      <c r="FU14">
        <f>'2010_totals_newvars'!D14/'2010_totals_newvars'!$L14</f>
        <v>0.18256577875627181</v>
      </c>
      <c r="FV14">
        <f>'2011_totals_newvars'!D14/'2011_totals_newvars'!$L14</f>
        <v>0.26473178009836879</v>
      </c>
      <c r="FW14">
        <f>'2012_totals_newvars'!D14/'2012_totals_newvars'!$L14</f>
        <v>0.15968814385478206</v>
      </c>
      <c r="FX14">
        <f>'2013_totals_newvars'!D14/'2013_totals_newvars'!$L14</f>
        <v>0.14786107109746885</v>
      </c>
      <c r="FY14">
        <f>'2014_totals_newvars'!D14/'2014_totals_newvars'!$L14</f>
        <v>0.13331017121404043</v>
      </c>
    </row>
    <row r="15" spans="1:181" x14ac:dyDescent="0.2">
      <c r="A15" t="str">
        <f>'1997_totals_newvars'!A15</f>
        <v>ILLINOIS</v>
      </c>
      <c r="B15">
        <f>'1997_totals_newvars'!J15/'1997_totals_newvars'!$L15</f>
        <v>5.7511386914602169E-2</v>
      </c>
      <c r="C15">
        <f>'1998_totals_newvars'!J15/'1998_totals_newvars'!$L15</f>
        <v>0.13704235532265338</v>
      </c>
      <c r="D15">
        <f>'1999_totals_newvars'!J15/'1999_totals_newvars'!$L15</f>
        <v>0.11342700181814076</v>
      </c>
      <c r="E15">
        <f>'2000_totals_newvars'!J15/'2000_totals_newvars'!$L15</f>
        <v>9.853569173562847E-2</v>
      </c>
      <c r="F15">
        <f>'2001_totals_newvars'!J15/'2001_totals_newvars'!$L15</f>
        <v>3.2765651826696406E-2</v>
      </c>
      <c r="G15">
        <f>'2002_totals_newvars'!J15/'2002_totals_newvars'!$L15</f>
        <v>4.1174448675124591E-2</v>
      </c>
      <c r="H15">
        <f>'2003_totals_newvars'!J15/'2003_totals_newvars'!$L15</f>
        <v>2.5584480658568179E-2</v>
      </c>
      <c r="I15">
        <f>'2004_totals_newvars'!J15/'2004_totals_newvars'!$L15</f>
        <v>2.2541049358682206E-2</v>
      </c>
      <c r="J15">
        <f>'2005_totals_newvars'!J15/'2005_totals_newvars'!$L15</f>
        <v>2.3283235762995198E-2</v>
      </c>
      <c r="K15">
        <f>'2006_totals_newvars'!J15/'2006_totals_newvars'!$L15</f>
        <v>2.4752969489871563E-2</v>
      </c>
      <c r="L15">
        <f>'2007_totals_newvars'!J15/'2007_totals_newvars'!$L15</f>
        <v>2.9227530258125113E-2</v>
      </c>
      <c r="M15">
        <f>'2008_totals_newvars'!J15/'2008_totals_newvars'!$L15</f>
        <v>2.5954696777269203E-2</v>
      </c>
      <c r="N15">
        <f>'2009_totals_newvars'!J15/'2009_totals_newvars'!$L15</f>
        <v>2.495108025666529E-2</v>
      </c>
      <c r="O15">
        <f>'2010_totals_newvars'!J15/'2010_totals_newvars'!$L15</f>
        <v>2.6331170528214404E-2</v>
      </c>
      <c r="P15">
        <f>'2011_totals_newvars'!J15/'2011_totals_newvars'!$L15</f>
        <v>2.5450816227835033E-2</v>
      </c>
      <c r="Q15">
        <f>'2012_totals_newvars'!J15/'2012_totals_newvars'!$L15</f>
        <v>2.7886701486923671E-2</v>
      </c>
      <c r="R15">
        <f>'2013_totals_newvars'!J15/'2013_totals_newvars'!$L15</f>
        <v>2.3667754014732818E-2</v>
      </c>
      <c r="S15">
        <f>'2014_totals_newvars'!J15/'2014_totals_newvars'!$L15</f>
        <v>2.1279885458101139E-2</v>
      </c>
      <c r="T15">
        <f>'1997_totals_newvars'!B15/'1997_totals_newvars'!$L15</f>
        <v>0.77760392164558678</v>
      </c>
      <c r="U15">
        <f>'1998_totals_newvars'!B15/'1998_totals_newvars'!$L15</f>
        <v>0.70474379335119763</v>
      </c>
      <c r="V15">
        <f>'1999_totals_newvars'!B15/'1999_totals_newvars'!$L15</f>
        <v>0.56601998529364062</v>
      </c>
      <c r="W15">
        <f>'2000_totals_newvars'!B15/'2000_totals_newvars'!$L15</f>
        <v>0.25242603534704666</v>
      </c>
      <c r="X15">
        <f>'2001_totals_newvars'!B15/'2001_totals_newvars'!$L15</f>
        <v>0.1821460937958479</v>
      </c>
      <c r="Y15">
        <f>'2002_totals_newvars'!B15/'2002_totals_newvars'!$L15</f>
        <v>0.14420600597597494</v>
      </c>
      <c r="Z15">
        <f>'2003_totals_newvars'!B15/'2003_totals_newvars'!$L15</f>
        <v>0.11343139790147826</v>
      </c>
      <c r="AA15">
        <f>'2004_totals_newvars'!B15/'2004_totals_newvars'!$L15</f>
        <v>0.10879090509729301</v>
      </c>
      <c r="AB15">
        <f>'2005_totals_newvars'!B15/'2005_totals_newvars'!$L15</f>
        <v>0.12026790844013317</v>
      </c>
      <c r="AC15">
        <f>'2006_totals_newvars'!B15/'2006_totals_newvars'!$L15</f>
        <v>0.12165987655560426</v>
      </c>
      <c r="AD15">
        <f>'2007_totals_newvars'!B15/'2007_totals_newvars'!$L15</f>
        <v>8.9866253345283822E-2</v>
      </c>
      <c r="AE15">
        <f>'2008_totals_newvars'!B15/'2008_totals_newvars'!$L15</f>
        <v>5.7340109873511361E-2</v>
      </c>
      <c r="AF15">
        <f>'2009_totals_newvars'!B15/'2009_totals_newvars'!$L15</f>
        <v>5.4042047438968163E-2</v>
      </c>
      <c r="AG15">
        <f>'2010_totals_newvars'!B15/'2010_totals_newvars'!$L15</f>
        <v>5.6344940364584664E-2</v>
      </c>
      <c r="AH15">
        <f>'2011_totals_newvars'!B15/'2011_totals_newvars'!$L15</f>
        <v>8.0703720463379577E-2</v>
      </c>
      <c r="AI15">
        <f>'2012_totals_newvars'!B15/'2012_totals_newvars'!$L15</f>
        <v>0.10747057126415448</v>
      </c>
      <c r="AJ15">
        <f>'2013_totals_newvars'!B15/'2013_totals_newvars'!$L15</f>
        <v>6.9778968915868406E-2</v>
      </c>
      <c r="AK15">
        <f>'2014_totals_newvars'!B15/'2014_totals_newvars'!$L15</f>
        <v>6.3470574502958177E-2</v>
      </c>
      <c r="AL15">
        <f>'1997_totals_newvars'!C15/'1997_totals_newvars'!$L15</f>
        <v>0.16402796952404711</v>
      </c>
      <c r="AM15">
        <f>'1998_totals_newvars'!C15/'1998_totals_newvars'!$L15</f>
        <v>6.9039299286965547E-2</v>
      </c>
      <c r="AN15">
        <f>'1999_totals_newvars'!C15/'1999_totals_newvars'!$L15</f>
        <v>0.23023084803825622</v>
      </c>
      <c r="AO15">
        <f>'2000_totals_newvars'!C15/'2000_totals_newvars'!$L15</f>
        <v>0.36318954968725597</v>
      </c>
      <c r="AP15">
        <f>'2001_totals_newvars'!C15/'2001_totals_newvars'!$L15</f>
        <v>0.32919532863050344</v>
      </c>
      <c r="AQ15">
        <f>'2002_totals_newvars'!C15/'2002_totals_newvars'!$L15</f>
        <v>0.35321019259203418</v>
      </c>
      <c r="AR15">
        <f>'2003_totals_newvars'!C15/'2003_totals_newvars'!$L15</f>
        <v>0.37328660907561123</v>
      </c>
      <c r="AS15">
        <f>'2004_totals_newvars'!C15/'2004_totals_newvars'!$L15</f>
        <v>0.36932456003166281</v>
      </c>
      <c r="AT15">
        <f>'2005_totals_newvars'!C15/'2005_totals_newvars'!$L15</f>
        <v>0.40882418820631045</v>
      </c>
      <c r="AU15">
        <f>'2006_totals_newvars'!C15/'2006_totals_newvars'!$L15</f>
        <v>0.40007064191735348</v>
      </c>
      <c r="AV15">
        <f>'2007_totals_newvars'!C15/'2007_totals_newvars'!$L15</f>
        <v>0.37153101542719524</v>
      </c>
      <c r="AW15">
        <f>'2008_totals_newvars'!C15/'2008_totals_newvars'!$L15</f>
        <v>0.41390869081010245</v>
      </c>
      <c r="AX15">
        <f>'2009_totals_newvars'!C15/'2009_totals_newvars'!$L15</f>
        <v>0.43409532404407447</v>
      </c>
      <c r="AY15">
        <f>'2010_totals_newvars'!C15/'2010_totals_newvars'!$L15</f>
        <v>0.37832378318610238</v>
      </c>
      <c r="AZ15">
        <f>'2011_totals_newvars'!C15/'2011_totals_newvars'!$L15</f>
        <v>0.46203795743175985</v>
      </c>
      <c r="BA15">
        <f>'2012_totals_newvars'!C15/'2012_totals_newvars'!$L15</f>
        <v>0.52671459256923869</v>
      </c>
      <c r="BB15">
        <f>'2013_totals_newvars'!C15/'2013_totals_newvars'!$L15</f>
        <v>0.55603516456601942</v>
      </c>
      <c r="BC15">
        <f>'2014_totals_newvars'!C15/'2014_totals_newvars'!$L15</f>
        <v>0.58217821222409616</v>
      </c>
      <c r="BD15">
        <f>'1997_totals_newvars'!I15/'1997_totals_newvars'!$L15</f>
        <v>0</v>
      </c>
      <c r="BE15">
        <f>'1998_totals_newvars'!I15/'1998_totals_newvars'!$L15</f>
        <v>0</v>
      </c>
      <c r="BF15">
        <f>'1999_totals_newvars'!I15/'1999_totals_newvars'!$L15</f>
        <v>0</v>
      </c>
      <c r="BG15">
        <f>'2000_totals_newvars'!I15/'2000_totals_newvars'!$L15</f>
        <v>0.1629221590088524</v>
      </c>
      <c r="BH15">
        <f>'2001_totals_newvars'!I15/'2001_totals_newvars'!$L15</f>
        <v>0.15625367565578249</v>
      </c>
      <c r="BI15">
        <f>'2002_totals_newvars'!I15/'2002_totals_newvars'!$L15</f>
        <v>0.1575047110528833</v>
      </c>
      <c r="BJ15">
        <f>'2003_totals_newvars'!I15/'2003_totals_newvars'!$L15</f>
        <v>0.19933348081309904</v>
      </c>
      <c r="BK15">
        <f>'2004_totals_newvars'!I15/'2004_totals_newvars'!$L15</f>
        <v>0.19974988246828579</v>
      </c>
      <c r="BL15">
        <f>'2005_totals_newvars'!I15/'2005_totals_newvars'!$L15</f>
        <v>0.16136465324113924</v>
      </c>
      <c r="BM15">
        <f>'2006_totals_newvars'!I15/'2006_totals_newvars'!$L15</f>
        <v>0.16408751744293656</v>
      </c>
      <c r="BN15">
        <f>'2007_totals_newvars'!I15/'2007_totals_newvars'!$L15</f>
        <v>0.18534785122257103</v>
      </c>
      <c r="BO15">
        <f>'2008_totals_newvars'!I15/'2008_totals_newvars'!$L15</f>
        <v>0.17028980251100662</v>
      </c>
      <c r="BP15">
        <f>'2009_totals_newvars'!I15/'2009_totals_newvars'!$L15</f>
        <v>0.15512819532720371</v>
      </c>
      <c r="BQ15">
        <f>'2010_totals_newvars'!I15/'2010_totals_newvars'!$L15</f>
        <v>9.4760662109950752E-2</v>
      </c>
      <c r="BR15">
        <f>'2011_totals_newvars'!I15/'2011_totals_newvars'!$L15</f>
        <v>8.7034049920435147E-2</v>
      </c>
      <c r="BS15">
        <f>'2012_totals_newvars'!I15/'2012_totals_newvars'!$L15</f>
        <v>8.1615176864374694E-2</v>
      </c>
      <c r="BT15">
        <f>'2013_totals_newvars'!I15/'2013_totals_newvars'!$L15</f>
        <v>7.0026616701639899E-2</v>
      </c>
      <c r="BU15">
        <f>'2014_totals_newvars'!I15/'2014_totals_newvars'!$L15</f>
        <v>6.4717071900553202E-2</v>
      </c>
      <c r="BV15">
        <f>'1997_totals_newvars'!H15/'1997_totals_newvars'!$L15</f>
        <v>0</v>
      </c>
      <c r="BW15">
        <f>'1998_totals_newvars'!H15/'1998_totals_newvars'!$L15</f>
        <v>0</v>
      </c>
      <c r="BX15">
        <f>'1999_totals_newvars'!H15/'1999_totals_newvars'!$L15</f>
        <v>0</v>
      </c>
      <c r="BY15">
        <f>'2000_totals_newvars'!H15/'2000_totals_newvars'!$L15</f>
        <v>1.0384100376743446E-3</v>
      </c>
      <c r="BZ15">
        <f>'2001_totals_newvars'!H15/'2001_totals_newvars'!$L15</f>
        <v>8.0459810605576314E-4</v>
      </c>
      <c r="CA15">
        <f>'2002_totals_newvars'!H15/'2002_totals_newvars'!$L15</f>
        <v>7.6915108907582997E-4</v>
      </c>
      <c r="CB15">
        <f>'2003_totals_newvars'!H15/'2003_totals_newvars'!$L15</f>
        <v>1.1882190305094575E-3</v>
      </c>
      <c r="CC15">
        <f>'2004_totals_newvars'!H15/'2004_totals_newvars'!$L15</f>
        <v>9.8508080055818392E-4</v>
      </c>
      <c r="CD15">
        <f>'2005_totals_newvars'!H15/'2005_totals_newvars'!$L15</f>
        <v>1.1812216807085328E-3</v>
      </c>
      <c r="CE15">
        <f>'2006_totals_newvars'!H15/'2006_totals_newvars'!$L15</f>
        <v>1.1820969606698205E-3</v>
      </c>
      <c r="CF15">
        <f>'2007_totals_newvars'!H15/'2007_totals_newvars'!$L15</f>
        <v>7.5164967537363903E-4</v>
      </c>
      <c r="CG15">
        <f>'2008_totals_newvars'!H15/'2008_totals_newvars'!$L15</f>
        <v>0</v>
      </c>
      <c r="CH15">
        <f>'2009_totals_newvars'!H15/'2009_totals_newvars'!$L15</f>
        <v>0</v>
      </c>
      <c r="CI15">
        <f>'2010_totals_newvars'!H15/'2010_totals_newvars'!$L15</f>
        <v>0</v>
      </c>
      <c r="CJ15">
        <f>'2011_totals_newvars'!H15/'2011_totals_newvars'!$L15</f>
        <v>0</v>
      </c>
      <c r="CK15">
        <f>'2012_totals_newvars'!H15/'2012_totals_newvars'!$L15</f>
        <v>0</v>
      </c>
      <c r="CL15">
        <f>'2013_totals_newvars'!H15/'2013_totals_newvars'!$L15</f>
        <v>0</v>
      </c>
      <c r="CM15">
        <f>'2014_totals_newvars'!H15/'2014_totals_newvars'!$L15</f>
        <v>0</v>
      </c>
      <c r="CN15">
        <f>'1997_totals_newvars'!E15/'1997_totals_newvars'!$L15</f>
        <v>0</v>
      </c>
      <c r="CO15">
        <f>'1998_totals_newvars'!E15/'1998_totals_newvars'!$L15</f>
        <v>0</v>
      </c>
      <c r="CP15">
        <f>'1999_totals_newvars'!E15/'1999_totals_newvars'!$L15</f>
        <v>0</v>
      </c>
      <c r="CQ15">
        <f>'2000_totals_newvars'!E15/'2000_totals_newvars'!$L15</f>
        <v>0</v>
      </c>
      <c r="CR15">
        <f>'2001_totals_newvars'!E15/'2001_totals_newvars'!$L15</f>
        <v>0.14617207954507458</v>
      </c>
      <c r="CS15">
        <f>'2002_totals_newvars'!E15/'2002_totals_newvars'!$L15</f>
        <v>0.14877487672937745</v>
      </c>
      <c r="CT15">
        <f>'2003_totals_newvars'!E15/'2003_totals_newvars'!$L15</f>
        <v>0.15224356650762386</v>
      </c>
      <c r="CU15">
        <f>'2004_totals_newvars'!E15/'2004_totals_newvars'!$L15</f>
        <v>0.14776212008372758</v>
      </c>
      <c r="CV15">
        <f>'2005_totals_newvars'!E15/'2005_totals_newvars'!$L15</f>
        <v>0.16325020984821506</v>
      </c>
      <c r="CW15">
        <f>'2006_totals_newvars'!E15/'2006_totals_newvars'!$L15</f>
        <v>0.16539076456586302</v>
      </c>
      <c r="CX15">
        <f>'2007_totals_newvars'!E15/'2007_totals_newvars'!$L15</f>
        <v>0.18768114093610774</v>
      </c>
      <c r="CY15">
        <f>'2008_totals_newvars'!E15/'2008_totals_newvars'!$L15</f>
        <v>0.20883250784850779</v>
      </c>
      <c r="CZ15">
        <f>'2009_totals_newvars'!E15/'2009_totals_newvars'!$L15</f>
        <v>0.21937273391000436</v>
      </c>
      <c r="DA15">
        <f>'2010_totals_newvars'!E15/'2010_totals_newvars'!$L15</f>
        <v>0.17493908694815505</v>
      </c>
      <c r="DB15">
        <f>'2011_totals_newvars'!E15/'2011_totals_newvars'!$L15</f>
        <v>0.18430813703994595</v>
      </c>
      <c r="DC15">
        <f>'2012_totals_newvars'!E15/'2012_totals_newvars'!$L15</f>
        <v>0.21357898027754224</v>
      </c>
      <c r="DD15">
        <f>'2013_totals_newvars'!E15/'2013_totals_newvars'!$L15</f>
        <v>0.23106844183884251</v>
      </c>
      <c r="DE15">
        <f>'2014_totals_newvars'!E15/'2014_totals_newvars'!$L15</f>
        <v>0.21217131521445651</v>
      </c>
      <c r="DF15">
        <f>'1997_totals_newvars'!G15/'1997_totals_newvars'!$L15</f>
        <v>0</v>
      </c>
      <c r="DG15">
        <f>'1998_totals_newvars'!G15/'1998_totals_newvars'!$L15</f>
        <v>0</v>
      </c>
      <c r="DH15">
        <f>'1999_totals_newvars'!G15/'1999_totals_newvars'!$L15</f>
        <v>0</v>
      </c>
      <c r="DI15">
        <f>'2000_totals_newvars'!G15/'2000_totals_newvars'!$L15</f>
        <v>0</v>
      </c>
      <c r="DJ15">
        <f>'2001_totals_newvars'!G15/'2001_totals_newvars'!$L15</f>
        <v>0</v>
      </c>
      <c r="DK15">
        <f>'2002_totals_newvars'!G15/'2002_totals_newvars'!$L15</f>
        <v>0</v>
      </c>
      <c r="DL15">
        <f>'2003_totals_newvars'!G15/'2003_totals_newvars'!$L15</f>
        <v>0</v>
      </c>
      <c r="DM15">
        <f>'2004_totals_newvars'!G15/'2004_totals_newvars'!$L15</f>
        <v>0</v>
      </c>
      <c r="DN15">
        <f>'2005_totals_newvars'!G15/'2005_totals_newvars'!$L15</f>
        <v>5.4306962075994982E-4</v>
      </c>
      <c r="DO15">
        <f>'2006_totals_newvars'!G15/'2006_totals_newvars'!$L15</f>
        <v>0</v>
      </c>
      <c r="DP15">
        <f>'2007_totals_newvars'!G15/'2007_totals_newvars'!$L15</f>
        <v>0</v>
      </c>
      <c r="DQ15">
        <f>'2008_totals_newvars'!G15/'2008_totals_newvars'!$L15</f>
        <v>0</v>
      </c>
      <c r="DR15">
        <f>'2009_totals_newvars'!G15/'2009_totals_newvars'!$L15</f>
        <v>0</v>
      </c>
      <c r="DS15">
        <f>'2010_totals_newvars'!G15/'2010_totals_newvars'!$L15</f>
        <v>5.6084121607450511E-3</v>
      </c>
      <c r="DT15">
        <f>'2011_totals_newvars'!G15/'2011_totals_newvars'!$L15</f>
        <v>1.8335437030301189E-3</v>
      </c>
      <c r="DU15">
        <f>'2012_totals_newvars'!G15/'2012_totals_newvars'!$L15</f>
        <v>0</v>
      </c>
      <c r="DV15">
        <f>'2013_totals_newvars'!G15/'2013_totals_newvars'!$L15</f>
        <v>0</v>
      </c>
      <c r="DW15">
        <f>'2014_totals_newvars'!G15/'2014_totals_newvars'!$L15</f>
        <v>0</v>
      </c>
      <c r="DX15">
        <f>'1997_totals_newvars'!K15/'1997_totals_newvars'!$L15</f>
        <v>0</v>
      </c>
      <c r="DY15">
        <f>'1998_totals_newvars'!K15/'1998_totals_newvars'!$L15</f>
        <v>5.4110180297923381E-2</v>
      </c>
      <c r="DZ15">
        <f>'1999_totals_newvars'!K15/'1999_totals_newvars'!$L15</f>
        <v>5.7563624005307887E-2</v>
      </c>
      <c r="EA15">
        <f>'2000_totals_newvars'!K15/'2000_totals_newvars'!$L15</f>
        <v>5.8716633213565482E-2</v>
      </c>
      <c r="EB15">
        <f>'2001_totals_newvars'!K15/'2001_totals_newvars'!$L15</f>
        <v>5.7508881385936954E-2</v>
      </c>
      <c r="EC15">
        <f>'2002_totals_newvars'!K15/'2002_totals_newvars'!$L15</f>
        <v>4.3224628389670297E-2</v>
      </c>
      <c r="ED15">
        <f>'2003_totals_newvars'!K15/'2003_totals_newvars'!$L15</f>
        <v>2.030120237477891E-2</v>
      </c>
      <c r="EE15">
        <f>'2004_totals_newvars'!K15/'2004_totals_newvars'!$L15</f>
        <v>3.348327369691928E-2</v>
      </c>
      <c r="EF15">
        <f>'2005_totals_newvars'!K15/'2005_totals_newvars'!$L15</f>
        <v>1.7194584313970036E-2</v>
      </c>
      <c r="EG15">
        <f>'2006_totals_newvars'!K15/'2006_totals_newvars'!$L15</f>
        <v>3.2927929470200602E-2</v>
      </c>
      <c r="EH15">
        <f>'2007_totals_newvars'!K15/'2007_totals_newvars'!$L15</f>
        <v>3.7269774954236258E-2</v>
      </c>
      <c r="EI15">
        <f>'2008_totals_newvars'!K15/'2008_totals_newvars'!$L15</f>
        <v>3.9411491591830418E-2</v>
      </c>
      <c r="EJ15">
        <f>'2009_totals_newvars'!K15/'2009_totals_newvars'!$L15</f>
        <v>3.5094366365839194E-2</v>
      </c>
      <c r="EK15">
        <f>'2010_totals_newvars'!K15/'2010_totals_newvars'!$L15</f>
        <v>2.1795208515831162E-2</v>
      </c>
      <c r="EL15">
        <f>'2011_totals_newvars'!K15/'2011_totals_newvars'!$L15</f>
        <v>6.001261107462256E-3</v>
      </c>
      <c r="EM15">
        <f>'2012_totals_newvars'!K15/'2012_totals_newvars'!$L15</f>
        <v>1.0120502230901523E-3</v>
      </c>
      <c r="EN15">
        <f>'2013_totals_newvars'!K15/'2013_totals_newvars'!$L15</f>
        <v>1.0336603232201735E-3</v>
      </c>
      <c r="EO15">
        <f>'2014_totals_newvars'!K15/'2014_totals_newvars'!$L15</f>
        <v>9.8381605213487865E-4</v>
      </c>
      <c r="EP15">
        <f>'1997_totals_newvars'!F15/'1997_totals_newvars'!$L15</f>
        <v>0</v>
      </c>
      <c r="EQ15">
        <f>'1998_totals_newvars'!F15/'1998_totals_newvars'!$L15</f>
        <v>0</v>
      </c>
      <c r="ER15">
        <f>'1999_totals_newvars'!F15/'1999_totals_newvars'!$L15</f>
        <v>0</v>
      </c>
      <c r="ES15">
        <f>'2000_totals_newvars'!F15/'2000_totals_newvars'!$L15</f>
        <v>0</v>
      </c>
      <c r="ET15">
        <f>'2001_totals_newvars'!F15/'2001_totals_newvars'!$L15</f>
        <v>0</v>
      </c>
      <c r="EU15">
        <f>'2002_totals_newvars'!F15/'2002_totals_newvars'!$L15</f>
        <v>0</v>
      </c>
      <c r="EV15">
        <f>'2003_totals_newvars'!F15/'2003_totals_newvars'!$L15</f>
        <v>0</v>
      </c>
      <c r="EW15">
        <f>'2004_totals_newvars'!F15/'2004_totals_newvars'!$L15</f>
        <v>1.2992303574541128E-2</v>
      </c>
      <c r="EX15">
        <f>'2005_totals_newvars'!F15/'2005_totals_newvars'!$L15</f>
        <v>1.4710299904890688E-2</v>
      </c>
      <c r="EY15">
        <f>'2006_totals_newvars'!F15/'2006_totals_newvars'!$L15</f>
        <v>1.3674200146626715E-2</v>
      </c>
      <c r="EZ15">
        <f>'2007_totals_newvars'!F15/'2007_totals_newvars'!$L15</f>
        <v>1.3020539820496719E-2</v>
      </c>
      <c r="FA15">
        <f>'2008_totals_newvars'!F15/'2008_totals_newvars'!$L15</f>
        <v>1.3590963596101324E-2</v>
      </c>
      <c r="FB15">
        <f>'2009_totals_newvars'!F15/'2009_totals_newvars'!$L15</f>
        <v>1.339627935102995E-2</v>
      </c>
      <c r="FC15">
        <f>'2010_totals_newvars'!F15/'2010_totals_newvars'!$L15</f>
        <v>1.2931380490841792E-2</v>
      </c>
      <c r="FD15">
        <f>'2011_totals_newvars'!F15/'2011_totals_newvars'!$L15</f>
        <v>1.2506788394677074E-2</v>
      </c>
      <c r="FE15">
        <f>'2012_totals_newvars'!F15/'2012_totals_newvars'!$L15</f>
        <v>7.7570579714183472E-3</v>
      </c>
      <c r="FF15">
        <f>'2013_totals_newvars'!F15/'2013_totals_newvars'!$L15</f>
        <v>1.6490021037209947E-2</v>
      </c>
      <c r="FG15">
        <f>'2014_totals_newvars'!F15/'2014_totals_newvars'!$L15</f>
        <v>3.3406342267905814E-2</v>
      </c>
      <c r="FH15">
        <f>'1997_totals_newvars'!D15/'1997_totals_newvars'!$L15</f>
        <v>8.5672191576390108E-4</v>
      </c>
      <c r="FI15">
        <f>'1998_totals_newvars'!D15/'1998_totals_newvars'!$L15</f>
        <v>3.5064371741260064E-2</v>
      </c>
      <c r="FJ15">
        <f>'1999_totals_newvars'!D15/'1999_totals_newvars'!$L15</f>
        <v>3.2758540844654516E-2</v>
      </c>
      <c r="FK15">
        <f>'2000_totals_newvars'!D15/'2000_totals_newvars'!$L15</f>
        <v>6.3171520969976705E-2</v>
      </c>
      <c r="FL15">
        <f>'2001_totals_newvars'!D15/'2001_totals_newvars'!$L15</f>
        <v>9.5153691054102485E-2</v>
      </c>
      <c r="FM15">
        <f>'2002_totals_newvars'!D15/'2002_totals_newvars'!$L15</f>
        <v>0.11113598549585943</v>
      </c>
      <c r="FN15">
        <f>'2003_totals_newvars'!D15/'2003_totals_newvars'!$L15</f>
        <v>0.11463104363833111</v>
      </c>
      <c r="FO15">
        <f>'2004_totals_newvars'!D15/'2004_totals_newvars'!$L15</f>
        <v>0.10437082488833004</v>
      </c>
      <c r="FP15">
        <f>'2005_totals_newvars'!D15/'2005_totals_newvars'!$L15</f>
        <v>8.9380628980877633E-2</v>
      </c>
      <c r="FQ15">
        <f>'2006_totals_newvars'!D15/'2006_totals_newvars'!$L15</f>
        <v>7.6254003450873992E-2</v>
      </c>
      <c r="FR15">
        <f>'2007_totals_newvars'!D15/'2007_totals_newvars'!$L15</f>
        <v>8.5304244360610432E-2</v>
      </c>
      <c r="FS15">
        <f>'2008_totals_newvars'!D15/'2008_totals_newvars'!$L15</f>
        <v>7.0671736991670855E-2</v>
      </c>
      <c r="FT15">
        <f>'2009_totals_newvars'!D15/'2009_totals_newvars'!$L15</f>
        <v>6.3919973306214836E-2</v>
      </c>
      <c r="FU15">
        <f>'2010_totals_newvars'!D15/'2010_totals_newvars'!$L15</f>
        <v>0.22896535569557475</v>
      </c>
      <c r="FV15">
        <f>'2011_totals_newvars'!D15/'2011_totals_newvars'!$L15</f>
        <v>0.14012372571147502</v>
      </c>
      <c r="FW15">
        <f>'2012_totals_newvars'!D15/'2012_totals_newvars'!$L15</f>
        <v>3.3964869343257764E-2</v>
      </c>
      <c r="FX15">
        <f>'2013_totals_newvars'!D15/'2013_totals_newvars'!$L15</f>
        <v>3.189937260246687E-2</v>
      </c>
      <c r="FY15">
        <f>'2014_totals_newvars'!D15/'2014_totals_newvars'!$L15</f>
        <v>2.1792782379794165E-2</v>
      </c>
    </row>
    <row r="16" spans="1:181" x14ac:dyDescent="0.2">
      <c r="A16" t="str">
        <f>'1997_totals_newvars'!A16</f>
        <v>INDIANA</v>
      </c>
      <c r="B16">
        <f>'1997_totals_newvars'!J16/'1997_totals_newvars'!$L16</f>
        <v>0.14714309493616548</v>
      </c>
      <c r="C16">
        <f>'1998_totals_newvars'!J16/'1998_totals_newvars'!$L16</f>
        <v>0.19919012822507182</v>
      </c>
      <c r="D16">
        <f>'1999_totals_newvars'!J16/'1999_totals_newvars'!$L16</f>
        <v>0.11842504146664024</v>
      </c>
      <c r="E16">
        <f>'2000_totals_newvars'!J16/'2000_totals_newvars'!$L16</f>
        <v>9.7922705029192911E-2</v>
      </c>
      <c r="F16">
        <f>'2001_totals_newvars'!J16/'2001_totals_newvars'!$L16</f>
        <v>9.5731527746119996E-2</v>
      </c>
      <c r="G16">
        <f>'2002_totals_newvars'!J16/'2002_totals_newvars'!$L16</f>
        <v>0.10479246035038614</v>
      </c>
      <c r="H16">
        <f>'2003_totals_newvars'!J16/'2003_totals_newvars'!$L16</f>
        <v>0.10927511286595042</v>
      </c>
      <c r="I16">
        <f>'2004_totals_newvars'!J16/'2004_totals_newvars'!$L16</f>
        <v>0.10627405395149253</v>
      </c>
      <c r="J16">
        <f>'2005_totals_newvars'!J16/'2005_totals_newvars'!$L16</f>
        <v>0.12921935271583765</v>
      </c>
      <c r="K16">
        <f>'2006_totals_newvars'!J16/'2006_totals_newvars'!$L16</f>
        <v>0.10509136301145505</v>
      </c>
      <c r="L16">
        <f>'2007_totals_newvars'!J16/'2007_totals_newvars'!$L16</f>
        <v>9.4115952860267804E-2</v>
      </c>
      <c r="M16">
        <f>'2008_totals_newvars'!J16/'2008_totals_newvars'!$L16</f>
        <v>9.1662185043017791E-2</v>
      </c>
      <c r="N16">
        <f>'2009_totals_newvars'!J16/'2009_totals_newvars'!$L16</f>
        <v>8.7626701070313756E-2</v>
      </c>
      <c r="O16">
        <f>'2010_totals_newvars'!J16/'2010_totals_newvars'!$L16</f>
        <v>8.5776868634866499E-2</v>
      </c>
      <c r="P16">
        <f>'2011_totals_newvars'!J16/'2011_totals_newvars'!$L16</f>
        <v>7.7181189120719224E-2</v>
      </c>
      <c r="Q16">
        <f>'2012_totals_newvars'!J16/'2012_totals_newvars'!$L16</f>
        <v>9.3934686318932814E-2</v>
      </c>
      <c r="R16">
        <f>'2013_totals_newvars'!J16/'2013_totals_newvars'!$L16</f>
        <v>6.430969287694735E-2</v>
      </c>
      <c r="S16">
        <f>'2014_totals_newvars'!J16/'2014_totals_newvars'!$L16</f>
        <v>7.0231596071893526E-2</v>
      </c>
      <c r="T16">
        <f>'1997_totals_newvars'!B16/'1997_totals_newvars'!$L16</f>
        <v>0.65367537853849889</v>
      </c>
      <c r="U16">
        <f>'1998_totals_newvars'!B16/'1998_totals_newvars'!$L16</f>
        <v>0.40071274130586981</v>
      </c>
      <c r="V16">
        <f>'1999_totals_newvars'!B16/'1999_totals_newvars'!$L16</f>
        <v>0.18440520822555051</v>
      </c>
      <c r="W16">
        <f>'2000_totals_newvars'!B16/'2000_totals_newvars'!$L16</f>
        <v>0.21415916971567026</v>
      </c>
      <c r="X16">
        <f>'2001_totals_newvars'!B16/'2001_totals_newvars'!$L16</f>
        <v>0.28902960518944654</v>
      </c>
      <c r="Y16">
        <f>'2002_totals_newvars'!B16/'2002_totals_newvars'!$L16</f>
        <v>0.40792880214924299</v>
      </c>
      <c r="Z16">
        <f>'2003_totals_newvars'!B16/'2003_totals_newvars'!$L16</f>
        <v>0.41671714139704819</v>
      </c>
      <c r="AA16">
        <f>'2004_totals_newvars'!B16/'2004_totals_newvars'!$L16</f>
        <v>0.38095461787562185</v>
      </c>
      <c r="AB16">
        <f>'2005_totals_newvars'!B16/'2005_totals_newvars'!$L16</f>
        <v>0.36088746163254087</v>
      </c>
      <c r="AC16">
        <f>'2006_totals_newvars'!B16/'2006_totals_newvars'!$L16</f>
        <v>0.3302831600295012</v>
      </c>
      <c r="AD16">
        <f>'2007_totals_newvars'!B16/'2007_totals_newvars'!$L16</f>
        <v>0.32092119605985964</v>
      </c>
      <c r="AE16">
        <f>'2008_totals_newvars'!B16/'2008_totals_newvars'!$L16</f>
        <v>0.21902629878242805</v>
      </c>
      <c r="AF16">
        <f>'2009_totals_newvars'!B16/'2009_totals_newvars'!$L16</f>
        <v>0.30762670039053114</v>
      </c>
      <c r="AG16">
        <f>'2010_totals_newvars'!B16/'2010_totals_newvars'!$L16</f>
        <v>0.25137977673869222</v>
      </c>
      <c r="AH16">
        <f>'2011_totals_newvars'!B16/'2011_totals_newvars'!$L16</f>
        <v>0.22394055892386019</v>
      </c>
      <c r="AI16">
        <f>'2012_totals_newvars'!B16/'2012_totals_newvars'!$L16</f>
        <v>0.16432164242396918</v>
      </c>
      <c r="AJ16">
        <f>'2013_totals_newvars'!B16/'2013_totals_newvars'!$L16</f>
        <v>0.10352965861314854</v>
      </c>
      <c r="AK16">
        <f>'2014_totals_newvars'!B16/'2014_totals_newvars'!$L16</f>
        <v>8.7650848044827825E-2</v>
      </c>
      <c r="AL16">
        <f>'1997_totals_newvars'!C16/'1997_totals_newvars'!$L16</f>
        <v>7.9815856669452664E-2</v>
      </c>
      <c r="AM16">
        <f>'1998_totals_newvars'!C16/'1998_totals_newvars'!$L16</f>
        <v>0.22033766435403535</v>
      </c>
      <c r="AN16">
        <f>'1999_totals_newvars'!C16/'1999_totals_newvars'!$L16</f>
        <v>0.32893798875830138</v>
      </c>
      <c r="AO16">
        <f>'2000_totals_newvars'!C16/'2000_totals_newvars'!$L16</f>
        <v>0.41521016713551556</v>
      </c>
      <c r="AP16">
        <f>'2001_totals_newvars'!C16/'2001_totals_newvars'!$L16</f>
        <v>0.28416074038891082</v>
      </c>
      <c r="AQ16">
        <f>'2002_totals_newvars'!C16/'2002_totals_newvars'!$L16</f>
        <v>0.10301664204483581</v>
      </c>
      <c r="AR16">
        <f>'2003_totals_newvars'!C16/'2003_totals_newvars'!$L16</f>
        <v>0.10102881662001738</v>
      </c>
      <c r="AS16">
        <f>'2004_totals_newvars'!C16/'2004_totals_newvars'!$L16</f>
        <v>6.0648222484936662E-2</v>
      </c>
      <c r="AT16">
        <f>'2005_totals_newvars'!C16/'2005_totals_newvars'!$L16</f>
        <v>6.4545620094969711E-2</v>
      </c>
      <c r="AU16">
        <f>'2006_totals_newvars'!C16/'2006_totals_newvars'!$L16</f>
        <v>7.9789899561950442E-2</v>
      </c>
      <c r="AV16">
        <f>'2007_totals_newvars'!C16/'2007_totals_newvars'!$L16</f>
        <v>0.14883868858502758</v>
      </c>
      <c r="AW16">
        <f>'2008_totals_newvars'!C16/'2008_totals_newvars'!$L16</f>
        <v>0.15130985431030833</v>
      </c>
      <c r="AX16">
        <f>'2009_totals_newvars'!C16/'2009_totals_newvars'!$L16</f>
        <v>0.14874648000772642</v>
      </c>
      <c r="AY16">
        <f>'2010_totals_newvars'!C16/'2010_totals_newvars'!$L16</f>
        <v>0.10257701034356589</v>
      </c>
      <c r="AZ16">
        <f>'2011_totals_newvars'!C16/'2011_totals_newvars'!$L16</f>
        <v>0.13311531736266022</v>
      </c>
      <c r="BA16">
        <f>'2012_totals_newvars'!C16/'2012_totals_newvars'!$L16</f>
        <v>0.15621255990581637</v>
      </c>
      <c r="BB16">
        <f>'2013_totals_newvars'!C16/'2013_totals_newvars'!$L16</f>
        <v>0.27817792673922104</v>
      </c>
      <c r="BC16">
        <f>'2014_totals_newvars'!C16/'2014_totals_newvars'!$L16</f>
        <v>0.29041438440554962</v>
      </c>
      <c r="BD16">
        <f>'1997_totals_newvars'!I16/'1997_totals_newvars'!$L16</f>
        <v>2.1081100328107765E-2</v>
      </c>
      <c r="BE16">
        <f>'1998_totals_newvars'!I16/'1998_totals_newvars'!$L16</f>
        <v>6.0210326146330213E-2</v>
      </c>
      <c r="BF16">
        <f>'1999_totals_newvars'!I16/'1999_totals_newvars'!$L16</f>
        <v>0.32436836668272961</v>
      </c>
      <c r="BG16">
        <f>'2000_totals_newvars'!I16/'2000_totals_newvars'!$L16</f>
        <v>0.14985710679899944</v>
      </c>
      <c r="BH16">
        <f>'2001_totals_newvars'!I16/'2001_totals_newvars'!$L16</f>
        <v>0.22823607550370215</v>
      </c>
      <c r="BI16">
        <f>'2002_totals_newvars'!I16/'2002_totals_newvars'!$L16</f>
        <v>0.26962031001821368</v>
      </c>
      <c r="BJ16">
        <f>'2003_totals_newvars'!I16/'2003_totals_newvars'!$L16</f>
        <v>0.24849257511029618</v>
      </c>
      <c r="BK16">
        <f>'2004_totals_newvars'!I16/'2004_totals_newvars'!$L16</f>
        <v>0.2826839745735229</v>
      </c>
      <c r="BL16">
        <f>'2005_totals_newvars'!I16/'2005_totals_newvars'!$L16</f>
        <v>0.28342861656627655</v>
      </c>
      <c r="BM16">
        <f>'2006_totals_newvars'!I16/'2006_totals_newvars'!$L16</f>
        <v>0.31877418229457494</v>
      </c>
      <c r="BN16">
        <f>'2007_totals_newvars'!I16/'2007_totals_newvars'!$L16</f>
        <v>0.26902094366877644</v>
      </c>
      <c r="BO16">
        <f>'2008_totals_newvars'!I16/'2008_totals_newvars'!$L16</f>
        <v>0.32028312013804916</v>
      </c>
      <c r="BP16">
        <f>'2009_totals_newvars'!I16/'2009_totals_newvars'!$L16</f>
        <v>0.29809335818339111</v>
      </c>
      <c r="BQ16">
        <f>'2010_totals_newvars'!I16/'2010_totals_newvars'!$L16</f>
        <v>0.43399966378526117</v>
      </c>
      <c r="BR16">
        <f>'2011_totals_newvars'!I16/'2011_totals_newvars'!$L16</f>
        <v>0.39020967464379169</v>
      </c>
      <c r="BS16">
        <f>'2012_totals_newvars'!I16/'2012_totals_newvars'!$L16</f>
        <v>0.34727315812599663</v>
      </c>
      <c r="BT16">
        <f>'2013_totals_newvars'!I16/'2013_totals_newvars'!$L16</f>
        <v>0.36792454377105099</v>
      </c>
      <c r="BU16">
        <f>'2014_totals_newvars'!I16/'2014_totals_newvars'!$L16</f>
        <v>0.37253007807622834</v>
      </c>
      <c r="BV16">
        <f>'1997_totals_newvars'!H16/'1997_totals_newvars'!$L16</f>
        <v>0</v>
      </c>
      <c r="BW16">
        <f>'1998_totals_newvars'!H16/'1998_totals_newvars'!$L16</f>
        <v>0</v>
      </c>
      <c r="BX16">
        <f>'1999_totals_newvars'!H16/'1999_totals_newvars'!$L16</f>
        <v>0</v>
      </c>
      <c r="BY16">
        <f>'2000_totals_newvars'!H16/'2000_totals_newvars'!$L16</f>
        <v>0</v>
      </c>
      <c r="BZ16">
        <f>'2001_totals_newvars'!H16/'2001_totals_newvars'!$L16</f>
        <v>0</v>
      </c>
      <c r="CA16">
        <f>'2002_totals_newvars'!H16/'2002_totals_newvars'!$L16</f>
        <v>5.9188211789192747E-3</v>
      </c>
      <c r="CB16">
        <f>'2003_totals_newvars'!H16/'2003_totals_newvars'!$L16</f>
        <v>4.1665540985254806E-3</v>
      </c>
      <c r="CC16">
        <f>'2004_totals_newvars'!H16/'2004_totals_newvars'!$L16</f>
        <v>5.1660990854103797E-3</v>
      </c>
      <c r="CD16">
        <f>'2005_totals_newvars'!H16/'2005_totals_newvars'!$L16</f>
        <v>4.9749498304297981E-3</v>
      </c>
      <c r="CE16">
        <f>'2006_totals_newvars'!H16/'2006_totals_newvars'!$L16</f>
        <v>4.8709099742425873E-3</v>
      </c>
      <c r="CF16">
        <f>'2007_totals_newvars'!H16/'2007_totals_newvars'!$L16</f>
        <v>4.5437348374704287E-3</v>
      </c>
      <c r="CG16">
        <f>'2008_totals_newvars'!H16/'2008_totals_newvars'!$L16</f>
        <v>4.2048748528817608E-3</v>
      </c>
      <c r="CH16">
        <f>'2009_totals_newvars'!H16/'2009_totals_newvars'!$L16</f>
        <v>3.6442551194471244E-3</v>
      </c>
      <c r="CI16">
        <f>'2010_totals_newvars'!H16/'2010_totals_newvars'!$L16</f>
        <v>1.1995607279682895E-3</v>
      </c>
      <c r="CJ16">
        <f>'2011_totals_newvars'!H16/'2011_totals_newvars'!$L16</f>
        <v>0</v>
      </c>
      <c r="CK16">
        <f>'2012_totals_newvars'!H16/'2012_totals_newvars'!$L16</f>
        <v>1.7383080020617156E-2</v>
      </c>
      <c r="CL16">
        <f>'2013_totals_newvars'!H16/'2013_totals_newvars'!$L16</f>
        <v>7.6100220927671387E-3</v>
      </c>
      <c r="CM16">
        <f>'2014_totals_newvars'!H16/'2014_totals_newvars'!$L16</f>
        <v>1.5178879796038738E-3</v>
      </c>
      <c r="CN16">
        <f>'1997_totals_newvars'!E16/'1997_totals_newvars'!$L16</f>
        <v>0</v>
      </c>
      <c r="CO16">
        <f>'1998_totals_newvars'!E16/'1998_totals_newvars'!$L16</f>
        <v>0</v>
      </c>
      <c r="CP16">
        <f>'1999_totals_newvars'!E16/'1999_totals_newvars'!$L16</f>
        <v>0</v>
      </c>
      <c r="CQ16">
        <f>'2000_totals_newvars'!E16/'2000_totals_newvars'!$L16</f>
        <v>0</v>
      </c>
      <c r="CR16">
        <f>'2001_totals_newvars'!E16/'2001_totals_newvars'!$L16</f>
        <v>0</v>
      </c>
      <c r="CS16">
        <f>'2002_totals_newvars'!E16/'2002_totals_newvars'!$L16</f>
        <v>0</v>
      </c>
      <c r="CT16">
        <f>'2003_totals_newvars'!E16/'2003_totals_newvars'!$L16</f>
        <v>0</v>
      </c>
      <c r="CU16">
        <f>'2004_totals_newvars'!E16/'2004_totals_newvars'!$L16</f>
        <v>0</v>
      </c>
      <c r="CV16">
        <f>'2005_totals_newvars'!E16/'2005_totals_newvars'!$L16</f>
        <v>0</v>
      </c>
      <c r="CW16">
        <f>'2006_totals_newvars'!E16/'2006_totals_newvars'!$L16</f>
        <v>0</v>
      </c>
      <c r="CX16">
        <f>'2007_totals_newvars'!E16/'2007_totals_newvars'!$L16</f>
        <v>0</v>
      </c>
      <c r="CY16">
        <f>'2008_totals_newvars'!E16/'2008_totals_newvars'!$L16</f>
        <v>0</v>
      </c>
      <c r="CZ16">
        <f>'2009_totals_newvars'!E16/'2009_totals_newvars'!$L16</f>
        <v>0</v>
      </c>
      <c r="DA16">
        <f>'2010_totals_newvars'!E16/'2010_totals_newvars'!$L16</f>
        <v>0</v>
      </c>
      <c r="DB16">
        <f>'2011_totals_newvars'!E16/'2011_totals_newvars'!$L16</f>
        <v>1.5959484043828534E-2</v>
      </c>
      <c r="DC16">
        <f>'2012_totals_newvars'!E16/'2012_totals_newvars'!$L16</f>
        <v>0</v>
      </c>
      <c r="DD16">
        <f>'2013_totals_newvars'!E16/'2013_totals_newvars'!$L16</f>
        <v>0</v>
      </c>
      <c r="DE16">
        <f>'2014_totals_newvars'!E16/'2014_totals_newvars'!$L16</f>
        <v>0</v>
      </c>
      <c r="DF16">
        <f>'1997_totals_newvars'!G16/'1997_totals_newvars'!$L16</f>
        <v>0</v>
      </c>
      <c r="DG16">
        <f>'1998_totals_newvars'!G16/'1998_totals_newvars'!$L16</f>
        <v>0</v>
      </c>
      <c r="DH16">
        <f>'1999_totals_newvars'!G16/'1999_totals_newvars'!$L16</f>
        <v>0</v>
      </c>
      <c r="DI16">
        <f>'2000_totals_newvars'!G16/'2000_totals_newvars'!$L16</f>
        <v>0</v>
      </c>
      <c r="DJ16">
        <f>'2001_totals_newvars'!G16/'2001_totals_newvars'!$L16</f>
        <v>0</v>
      </c>
      <c r="DK16">
        <f>'2002_totals_newvars'!G16/'2002_totals_newvars'!$L16</f>
        <v>0</v>
      </c>
      <c r="DL16">
        <f>'2003_totals_newvars'!G16/'2003_totals_newvars'!$L16</f>
        <v>0</v>
      </c>
      <c r="DM16">
        <f>'2004_totals_newvars'!G16/'2004_totals_newvars'!$L16</f>
        <v>0</v>
      </c>
      <c r="DN16">
        <f>'2005_totals_newvars'!G16/'2005_totals_newvars'!$L16</f>
        <v>0</v>
      </c>
      <c r="DO16">
        <f>'2006_totals_newvars'!G16/'2006_totals_newvars'!$L16</f>
        <v>0</v>
      </c>
      <c r="DP16">
        <f>'2007_totals_newvars'!G16/'2007_totals_newvars'!$L16</f>
        <v>0</v>
      </c>
      <c r="DQ16">
        <f>'2008_totals_newvars'!G16/'2008_totals_newvars'!$L16</f>
        <v>5.7687812848203172E-2</v>
      </c>
      <c r="DR16">
        <f>'2009_totals_newvars'!G16/'2009_totals_newvars'!$L16</f>
        <v>0</v>
      </c>
      <c r="DS16">
        <f>'2010_totals_newvars'!G16/'2010_totals_newvars'!$L16</f>
        <v>0</v>
      </c>
      <c r="DT16">
        <f>'2011_totals_newvars'!G16/'2011_totals_newvars'!$L16</f>
        <v>0</v>
      </c>
      <c r="DU16">
        <f>'2012_totals_newvars'!G16/'2012_totals_newvars'!$L16</f>
        <v>0</v>
      </c>
      <c r="DV16">
        <f>'2013_totals_newvars'!G16/'2013_totals_newvars'!$L16</f>
        <v>0</v>
      </c>
      <c r="DW16">
        <f>'2014_totals_newvars'!G16/'2014_totals_newvars'!$L16</f>
        <v>0</v>
      </c>
      <c r="DX16">
        <f>'1997_totals_newvars'!K16/'1997_totals_newvars'!$L16</f>
        <v>0</v>
      </c>
      <c r="DY16">
        <f>'1998_totals_newvars'!K16/'1998_totals_newvars'!$L16</f>
        <v>9.9811561147023095E-2</v>
      </c>
      <c r="DZ16">
        <f>'1999_totals_newvars'!K16/'1999_totals_newvars'!$L16</f>
        <v>1.3790686368942205E-2</v>
      </c>
      <c r="EA16">
        <f>'2000_totals_newvars'!K16/'2000_totals_newvars'!$L16</f>
        <v>5.1161715352169547E-2</v>
      </c>
      <c r="EB16">
        <f>'2001_totals_newvars'!K16/'2001_totals_newvars'!$L16</f>
        <v>2.1233991101472088E-2</v>
      </c>
      <c r="EC16">
        <f>'2002_totals_newvars'!K16/'2002_totals_newvars'!$L16</f>
        <v>2.4573634003404347E-2</v>
      </c>
      <c r="ED16">
        <f>'2003_totals_newvars'!K16/'2003_totals_newvars'!$L16</f>
        <v>5.9936447885895385E-3</v>
      </c>
      <c r="EE16">
        <f>'2004_totals_newvars'!K16/'2004_totals_newvars'!$L16</f>
        <v>6.249220175437358E-3</v>
      </c>
      <c r="EF16">
        <f>'2005_totals_newvars'!K16/'2005_totals_newvars'!$L16</f>
        <v>6.3748675589390289E-3</v>
      </c>
      <c r="EG16">
        <f>'2006_totals_newvars'!K16/'2006_totals_newvars'!$L16</f>
        <v>6.0796433953552312E-3</v>
      </c>
      <c r="EH16">
        <f>'2007_totals_newvars'!K16/'2007_totals_newvars'!$L16</f>
        <v>6.2756298094210775E-3</v>
      </c>
      <c r="EI16">
        <f>'2008_totals_newvars'!K16/'2008_totals_newvars'!$L16</f>
        <v>5.7624785738801358E-3</v>
      </c>
      <c r="EJ16">
        <f>'2009_totals_newvars'!K16/'2009_totals_newvars'!$L16</f>
        <v>5.6648551271932471E-3</v>
      </c>
      <c r="EK16">
        <f>'2010_totals_newvars'!K16/'2010_totals_newvars'!$L16</f>
        <v>0</v>
      </c>
      <c r="EL16">
        <f>'2011_totals_newvars'!K16/'2011_totals_newvars'!$L16</f>
        <v>0</v>
      </c>
      <c r="EM16">
        <f>'2012_totals_newvars'!K16/'2012_totals_newvars'!$L16</f>
        <v>8.0759750584009082E-3</v>
      </c>
      <c r="EN16">
        <f>'2013_totals_newvars'!K16/'2013_totals_newvars'!$L16</f>
        <v>0</v>
      </c>
      <c r="EO16">
        <f>'2014_totals_newvars'!K16/'2014_totals_newvars'!$L16</f>
        <v>0</v>
      </c>
      <c r="EP16">
        <f>'1997_totals_newvars'!F16/'1997_totals_newvars'!$L16</f>
        <v>0</v>
      </c>
      <c r="EQ16">
        <f>'1998_totals_newvars'!F16/'1998_totals_newvars'!$L16</f>
        <v>0</v>
      </c>
      <c r="ER16">
        <f>'1999_totals_newvars'!F16/'1999_totals_newvars'!$L16</f>
        <v>0</v>
      </c>
      <c r="ES16">
        <f>'2000_totals_newvars'!F16/'2000_totals_newvars'!$L16</f>
        <v>3.7194563582486101E-2</v>
      </c>
      <c r="ET16">
        <f>'2001_totals_newvars'!F16/'2001_totals_newvars'!$L16</f>
        <v>3.6378567144427894E-2</v>
      </c>
      <c r="EU16">
        <f>'2002_totals_newvars'!F16/'2002_totals_newvars'!$L16</f>
        <v>4.3329532162398668E-2</v>
      </c>
      <c r="EV16">
        <f>'2003_totals_newvars'!F16/'2003_totals_newvars'!$L16</f>
        <v>4.4614009650217633E-2</v>
      </c>
      <c r="EW16">
        <f>'2004_totals_newvars'!F16/'2004_totals_newvars'!$L16</f>
        <v>0.10935785350685551</v>
      </c>
      <c r="EX16">
        <f>'2005_totals_newvars'!F16/'2005_totals_newvars'!$L16</f>
        <v>0.11493776879788434</v>
      </c>
      <c r="EY16">
        <f>'2006_totals_newvars'!F16/'2006_totals_newvars'!$L16</f>
        <v>0.11674583877211898</v>
      </c>
      <c r="EZ16">
        <f>'2007_totals_newvars'!F16/'2007_totals_newvars'!$L16</f>
        <v>0.12475989401126468</v>
      </c>
      <c r="FA16">
        <f>'2008_totals_newvars'!F16/'2008_totals_newvars'!$L16</f>
        <v>0.12530201942546509</v>
      </c>
      <c r="FB16">
        <f>'2009_totals_newvars'!F16/'2009_totals_newvars'!$L16</f>
        <v>8.9884896431804626E-2</v>
      </c>
      <c r="FC16">
        <f>'2010_totals_newvars'!F16/'2010_totals_newvars'!$L16</f>
        <v>8.7737383029526883E-2</v>
      </c>
      <c r="FD16">
        <f>'2011_totals_newvars'!F16/'2011_totals_newvars'!$L16</f>
        <v>0.10678802878875847</v>
      </c>
      <c r="FE16">
        <f>'2012_totals_newvars'!F16/'2012_totals_newvars'!$L16</f>
        <v>0.12933993057043863</v>
      </c>
      <c r="FF16">
        <f>'2013_totals_newvars'!F16/'2013_totals_newvars'!$L16</f>
        <v>0.12130665985359461</v>
      </c>
      <c r="FG16">
        <f>'2014_totals_newvars'!F16/'2014_totals_newvars'!$L16</f>
        <v>0.12160953094497501</v>
      </c>
      <c r="FH16">
        <f>'1997_totals_newvars'!D16/'1997_totals_newvars'!$L16</f>
        <v>9.8284569527775256E-2</v>
      </c>
      <c r="FI16">
        <f>'1998_totals_newvars'!D16/'1998_totals_newvars'!$L16</f>
        <v>1.97375788216697E-2</v>
      </c>
      <c r="FJ16">
        <f>'1999_totals_newvars'!D16/'1999_totals_newvars'!$L16</f>
        <v>3.0072708497836109E-2</v>
      </c>
      <c r="FK16">
        <f>'2000_totals_newvars'!D16/'2000_totals_newvars'!$L16</f>
        <v>3.4494572385966191E-2</v>
      </c>
      <c r="FL16">
        <f>'2001_totals_newvars'!D16/'2001_totals_newvars'!$L16</f>
        <v>4.5229492925920482E-2</v>
      </c>
      <c r="FM16">
        <f>'2002_totals_newvars'!D16/'2002_totals_newvars'!$L16</f>
        <v>4.0819798092599086E-2</v>
      </c>
      <c r="FN16">
        <f>'2003_totals_newvars'!D16/'2003_totals_newvars'!$L16</f>
        <v>6.9712145469355211E-2</v>
      </c>
      <c r="FO16">
        <f>'2004_totals_newvars'!D16/'2004_totals_newvars'!$L16</f>
        <v>4.8665958346722805E-2</v>
      </c>
      <c r="FP16">
        <f>'2005_totals_newvars'!D16/'2005_totals_newvars'!$L16</f>
        <v>3.5631362803122082E-2</v>
      </c>
      <c r="FQ16">
        <f>'2006_totals_newvars'!D16/'2006_totals_newvars'!$L16</f>
        <v>3.8365002960801531E-2</v>
      </c>
      <c r="FR16">
        <f>'2007_totals_newvars'!D16/'2007_totals_newvars'!$L16</f>
        <v>3.1523960167912382E-2</v>
      </c>
      <c r="FS16">
        <f>'2008_totals_newvars'!D16/'2008_totals_newvars'!$L16</f>
        <v>2.4761356025766509E-2</v>
      </c>
      <c r="FT16">
        <f>'2009_totals_newvars'!D16/'2009_totals_newvars'!$L16</f>
        <v>5.8712753669592603E-2</v>
      </c>
      <c r="FU16">
        <f>'2010_totals_newvars'!D16/'2010_totals_newvars'!$L16</f>
        <v>3.7329736740119052E-2</v>
      </c>
      <c r="FV16">
        <f>'2011_totals_newvars'!D16/'2011_totals_newvars'!$L16</f>
        <v>5.2805747116381654E-2</v>
      </c>
      <c r="FW16">
        <f>'2012_totals_newvars'!D16/'2012_totals_newvars'!$L16</f>
        <v>8.3458967575828311E-2</v>
      </c>
      <c r="FX16">
        <f>'2013_totals_newvars'!D16/'2013_totals_newvars'!$L16</f>
        <v>5.7141496053270333E-2</v>
      </c>
      <c r="FY16">
        <f>'2014_totals_newvars'!D16/'2014_totals_newvars'!$L16</f>
        <v>5.6045674476921818E-2</v>
      </c>
    </row>
    <row r="17" spans="1:181" x14ac:dyDescent="0.2">
      <c r="A17" t="str">
        <f>'1997_totals_newvars'!A17</f>
        <v>IOWA</v>
      </c>
      <c r="B17">
        <f>'1997_totals_newvars'!J17/'1997_totals_newvars'!$L17</f>
        <v>0.11083353810897328</v>
      </c>
      <c r="C17">
        <f>'1998_totals_newvars'!J17/'1998_totals_newvars'!$L17</f>
        <v>0.10139119544801686</v>
      </c>
      <c r="D17">
        <f>'1999_totals_newvars'!J17/'1999_totals_newvars'!$L17</f>
        <v>0.14376138081029277</v>
      </c>
      <c r="E17">
        <f>'2000_totals_newvars'!J17/'2000_totals_newvars'!$L17</f>
        <v>0.11817137681437338</v>
      </c>
      <c r="F17">
        <f>'2001_totals_newvars'!J17/'2001_totals_newvars'!$L17</f>
        <v>0.10179851604221768</v>
      </c>
      <c r="G17">
        <f>'2002_totals_newvars'!J17/'2002_totals_newvars'!$L17</f>
        <v>7.9296487036316601E-2</v>
      </c>
      <c r="H17">
        <f>'2003_totals_newvars'!J17/'2003_totals_newvars'!$L17</f>
        <v>5.5026066883739164E-2</v>
      </c>
      <c r="I17">
        <f>'2004_totals_newvars'!J17/'2004_totals_newvars'!$L17</f>
        <v>6.5353916790163599E-2</v>
      </c>
      <c r="J17">
        <f>'2005_totals_newvars'!J17/'2005_totals_newvars'!$L17</f>
        <v>6.7116851940780764E-2</v>
      </c>
      <c r="K17">
        <f>'2006_totals_newvars'!J17/'2006_totals_newvars'!$L17</f>
        <v>6.1315335222973166E-2</v>
      </c>
      <c r="L17">
        <f>'2007_totals_newvars'!J17/'2007_totals_newvars'!$L17</f>
        <v>5.4873661285566949E-2</v>
      </c>
      <c r="M17">
        <f>'2008_totals_newvars'!J17/'2008_totals_newvars'!$L17</f>
        <v>5.6889710047188367E-2</v>
      </c>
      <c r="N17">
        <f>'2009_totals_newvars'!J17/'2009_totals_newvars'!$L17</f>
        <v>4.9185693785405334E-2</v>
      </c>
      <c r="O17">
        <f>'2010_totals_newvars'!J17/'2010_totals_newvars'!$L17</f>
        <v>3.890199995077858E-2</v>
      </c>
      <c r="P17">
        <f>'2011_totals_newvars'!J17/'2011_totals_newvars'!$L17</f>
        <v>4.4967211261699988E-2</v>
      </c>
      <c r="Q17">
        <f>'2012_totals_newvars'!J17/'2012_totals_newvars'!$L17</f>
        <v>6.7012316483091666E-2</v>
      </c>
      <c r="R17">
        <f>'2013_totals_newvars'!J17/'2013_totals_newvars'!$L17</f>
        <v>3.3757101427771524E-2</v>
      </c>
      <c r="S17">
        <f>'2014_totals_newvars'!J17/'2014_totals_newvars'!$L17</f>
        <v>3.7309461547756315E-2</v>
      </c>
      <c r="T17">
        <f>'1997_totals_newvars'!B17/'1997_totals_newvars'!$L17</f>
        <v>0.65990196762942954</v>
      </c>
      <c r="U17">
        <f>'1998_totals_newvars'!B17/'1998_totals_newvars'!$L17</f>
        <v>0.55976955502586567</v>
      </c>
      <c r="V17">
        <f>'1999_totals_newvars'!B17/'1999_totals_newvars'!$L17</f>
        <v>0.45375122171501686</v>
      </c>
      <c r="W17">
        <f>'2000_totals_newvars'!B17/'2000_totals_newvars'!$L17</f>
        <v>0.38976657545928378</v>
      </c>
      <c r="X17">
        <f>'2001_totals_newvars'!B17/'2001_totals_newvars'!$L17</f>
        <v>0.39282512254538837</v>
      </c>
      <c r="Y17">
        <f>'2002_totals_newvars'!B17/'2002_totals_newvars'!$L17</f>
        <v>0.40301238649739118</v>
      </c>
      <c r="Z17">
        <f>'2003_totals_newvars'!B17/'2003_totals_newvars'!$L17</f>
        <v>0.41368679481003545</v>
      </c>
      <c r="AA17">
        <f>'2004_totals_newvars'!B17/'2004_totals_newvars'!$L17</f>
        <v>0.39390781778398148</v>
      </c>
      <c r="AB17">
        <f>'2005_totals_newvars'!B17/'2005_totals_newvars'!$L17</f>
        <v>0.3791145050276058</v>
      </c>
      <c r="AC17">
        <f>'2006_totals_newvars'!B17/'2006_totals_newvars'!$L17</f>
        <v>0.36869151527346233</v>
      </c>
      <c r="AD17">
        <f>'2007_totals_newvars'!B17/'2007_totals_newvars'!$L17</f>
        <v>0.3191076978712396</v>
      </c>
      <c r="AE17">
        <f>'2008_totals_newvars'!B17/'2008_totals_newvars'!$L17</f>
        <v>0.28387202577618603</v>
      </c>
      <c r="AF17">
        <f>'2009_totals_newvars'!B17/'2009_totals_newvars'!$L17</f>
        <v>0.28294744612300887</v>
      </c>
      <c r="AG17">
        <f>'2010_totals_newvars'!B17/'2010_totals_newvars'!$L17</f>
        <v>0.303091312087716</v>
      </c>
      <c r="AH17">
        <f>'2011_totals_newvars'!B17/'2011_totals_newvars'!$L17</f>
        <v>0.29670476624416259</v>
      </c>
      <c r="AI17">
        <f>'2012_totals_newvars'!B17/'2012_totals_newvars'!$L17</f>
        <v>0.29308571695114766</v>
      </c>
      <c r="AJ17">
        <f>'2013_totals_newvars'!B17/'2013_totals_newvars'!$L17</f>
        <v>0.25677507116820386</v>
      </c>
      <c r="AK17">
        <f>'2014_totals_newvars'!B17/'2014_totals_newvars'!$L17</f>
        <v>0.22796465679122074</v>
      </c>
      <c r="AL17">
        <f>'1997_totals_newvars'!C17/'1997_totals_newvars'!$L17</f>
        <v>6.248884312795621E-2</v>
      </c>
      <c r="AM17">
        <f>'1998_totals_newvars'!C17/'1998_totals_newvars'!$L17</f>
        <v>5.46763699878813E-2</v>
      </c>
      <c r="AN17">
        <f>'1999_totals_newvars'!C17/'1999_totals_newvars'!$L17</f>
        <v>0.10198894323058162</v>
      </c>
      <c r="AO17">
        <f>'2000_totals_newvars'!C17/'2000_totals_newvars'!$L17</f>
        <v>0.14736647318127921</v>
      </c>
      <c r="AP17">
        <f>'2001_totals_newvars'!C17/'2001_totals_newvars'!$L17</f>
        <v>0.16518547158800903</v>
      </c>
      <c r="AQ17">
        <f>'2002_totals_newvars'!C17/'2002_totals_newvars'!$L17</f>
        <v>0.17178994943404904</v>
      </c>
      <c r="AR17">
        <f>'2003_totals_newvars'!C17/'2003_totals_newvars'!$L17</f>
        <v>0.19631832944653876</v>
      </c>
      <c r="AS17">
        <f>'2004_totals_newvars'!C17/'2004_totals_newvars'!$L17</f>
        <v>0.16954592926651374</v>
      </c>
      <c r="AT17">
        <f>'2005_totals_newvars'!C17/'2005_totals_newvars'!$L17</f>
        <v>0.15231682053802639</v>
      </c>
      <c r="AU17">
        <f>'2006_totals_newvars'!C17/'2006_totals_newvars'!$L17</f>
        <v>0.13731243643257304</v>
      </c>
      <c r="AV17">
        <f>'2007_totals_newvars'!C17/'2007_totals_newvars'!$L17</f>
        <v>0.20602006889899724</v>
      </c>
      <c r="AW17">
        <f>'2008_totals_newvars'!C17/'2008_totals_newvars'!$L17</f>
        <v>0.21938071472219758</v>
      </c>
      <c r="AX17">
        <f>'2009_totals_newvars'!C17/'2009_totals_newvars'!$L17</f>
        <v>0.20749576993235799</v>
      </c>
      <c r="AY17">
        <f>'2010_totals_newvars'!C17/'2010_totals_newvars'!$L17</f>
        <v>0.19965279067576816</v>
      </c>
      <c r="AZ17">
        <f>'2011_totals_newvars'!C17/'2011_totals_newvars'!$L17</f>
        <v>0.19885416386301549</v>
      </c>
      <c r="BA17">
        <f>'2012_totals_newvars'!C17/'2012_totals_newvars'!$L17</f>
        <v>0.19929689709182336</v>
      </c>
      <c r="BB17">
        <f>'2013_totals_newvars'!C17/'2013_totals_newvars'!$L17</f>
        <v>0.20952884027983174</v>
      </c>
      <c r="BC17">
        <f>'2014_totals_newvars'!C17/'2014_totals_newvars'!$L17</f>
        <v>0.20452837718499062</v>
      </c>
      <c r="BD17">
        <f>'1997_totals_newvars'!I17/'1997_totals_newvars'!$L17</f>
        <v>2.9797099832884942E-2</v>
      </c>
      <c r="BE17">
        <f>'1998_totals_newvars'!I17/'1998_totals_newvars'!$L17</f>
        <v>0.13332155216693781</v>
      </c>
      <c r="BF17">
        <f>'1999_totals_newvars'!I17/'1999_totals_newvars'!$L17</f>
        <v>0.11701661276559945</v>
      </c>
      <c r="BG17">
        <f>'2000_totals_newvars'!I17/'2000_totals_newvars'!$L17</f>
        <v>0.12776347086823886</v>
      </c>
      <c r="BH17">
        <f>'2001_totals_newvars'!I17/'2001_totals_newvars'!$L17</f>
        <v>0.12213966596467929</v>
      </c>
      <c r="BI17">
        <f>'2002_totals_newvars'!I17/'2002_totals_newvars'!$L17</f>
        <v>0.13225945451244023</v>
      </c>
      <c r="BJ17">
        <f>'2003_totals_newvars'!I17/'2003_totals_newvars'!$L17</f>
        <v>0.15133044228335579</v>
      </c>
      <c r="BK17">
        <f>'2004_totals_newvars'!I17/'2004_totals_newvars'!$L17</f>
        <v>0.17346861444319253</v>
      </c>
      <c r="BL17">
        <f>'2005_totals_newvars'!I17/'2005_totals_newvars'!$L17</f>
        <v>0.17852380731834019</v>
      </c>
      <c r="BM17">
        <f>'2006_totals_newvars'!I17/'2006_totals_newvars'!$L17</f>
        <v>7.413441048337463E-2</v>
      </c>
      <c r="BN17">
        <f>'2007_totals_newvars'!I17/'2007_totals_newvars'!$L17</f>
        <v>9.8330634427827536E-4</v>
      </c>
      <c r="BO17">
        <f>'2008_totals_newvars'!I17/'2008_totals_newvars'!$L17</f>
        <v>0</v>
      </c>
      <c r="BP17">
        <f>'2009_totals_newvars'!I17/'2009_totals_newvars'!$L17</f>
        <v>0</v>
      </c>
      <c r="BQ17">
        <f>'2010_totals_newvars'!I17/'2010_totals_newvars'!$L17</f>
        <v>0</v>
      </c>
      <c r="BR17">
        <f>'2011_totals_newvars'!I17/'2011_totals_newvars'!$L17</f>
        <v>0</v>
      </c>
      <c r="BS17">
        <f>'2012_totals_newvars'!I17/'2012_totals_newvars'!$L17</f>
        <v>0</v>
      </c>
      <c r="BT17">
        <f>'2013_totals_newvars'!I17/'2013_totals_newvars'!$L17</f>
        <v>0</v>
      </c>
      <c r="BU17">
        <f>'2014_totals_newvars'!I17/'2014_totals_newvars'!$L17</f>
        <v>0</v>
      </c>
      <c r="BV17">
        <f>'1997_totals_newvars'!H17/'1997_totals_newvars'!$L17</f>
        <v>0</v>
      </c>
      <c r="BW17">
        <f>'1998_totals_newvars'!H17/'1998_totals_newvars'!$L17</f>
        <v>0</v>
      </c>
      <c r="BX17">
        <f>'1999_totals_newvars'!H17/'1999_totals_newvars'!$L17</f>
        <v>0</v>
      </c>
      <c r="BY17">
        <f>'2000_totals_newvars'!H17/'2000_totals_newvars'!$L17</f>
        <v>2.5539827821442155E-4</v>
      </c>
      <c r="BZ17">
        <f>'2001_totals_newvars'!H17/'2001_totals_newvars'!$L17</f>
        <v>9.2426429452390352E-3</v>
      </c>
      <c r="CA17">
        <f>'2002_totals_newvars'!H17/'2002_totals_newvars'!$L17</f>
        <v>1.0898615719662916E-2</v>
      </c>
      <c r="CB17">
        <f>'2003_totals_newvars'!H17/'2003_totals_newvars'!$L17</f>
        <v>9.0860901081659552E-3</v>
      </c>
      <c r="CC17">
        <f>'2004_totals_newvars'!H17/'2004_totals_newvars'!$L17</f>
        <v>1.7368288346541985E-2</v>
      </c>
      <c r="CD17">
        <f>'2005_totals_newvars'!H17/'2005_totals_newvars'!$L17</f>
        <v>4.1644567615963628E-2</v>
      </c>
      <c r="CE17">
        <f>'2006_totals_newvars'!H17/'2006_totals_newvars'!$L17</f>
        <v>7.6149756816555225E-2</v>
      </c>
      <c r="CF17">
        <f>'2007_totals_newvars'!H17/'2007_totals_newvars'!$L17</f>
        <v>0.18654270733234285</v>
      </c>
      <c r="CG17">
        <f>'2008_totals_newvars'!H17/'2008_totals_newvars'!$L17</f>
        <v>0.18284245695538751</v>
      </c>
      <c r="CH17">
        <f>'2009_totals_newvars'!H17/'2009_totals_newvars'!$L17</f>
        <v>0.21949984741673509</v>
      </c>
      <c r="CI17">
        <f>'2010_totals_newvars'!H17/'2010_totals_newvars'!$L17</f>
        <v>0.22350713749950307</v>
      </c>
      <c r="CJ17">
        <f>'2011_totals_newvars'!H17/'2011_totals_newvars'!$L17</f>
        <v>0.24104382653686801</v>
      </c>
      <c r="CK17">
        <f>'2012_totals_newvars'!H17/'2012_totals_newvars'!$L17</f>
        <v>0.22518305590956797</v>
      </c>
      <c r="CL17">
        <f>'2013_totals_newvars'!H17/'2013_totals_newvars'!$L17</f>
        <v>0.29914564368754809</v>
      </c>
      <c r="CM17">
        <f>'2014_totals_newvars'!H17/'2014_totals_newvars'!$L17</f>
        <v>0.2654017640614364</v>
      </c>
      <c r="CN17">
        <f>'1997_totals_newvars'!E17/'1997_totals_newvars'!$L17</f>
        <v>0</v>
      </c>
      <c r="CO17">
        <f>'1998_totals_newvars'!E17/'1998_totals_newvars'!$L17</f>
        <v>0</v>
      </c>
      <c r="CP17">
        <f>'1999_totals_newvars'!E17/'1999_totals_newvars'!$L17</f>
        <v>0</v>
      </c>
      <c r="CQ17">
        <f>'2000_totals_newvars'!E17/'2000_totals_newvars'!$L17</f>
        <v>0</v>
      </c>
      <c r="CR17">
        <f>'2001_totals_newvars'!E17/'2001_totals_newvars'!$L17</f>
        <v>0</v>
      </c>
      <c r="CS17">
        <f>'2002_totals_newvars'!E17/'2002_totals_newvars'!$L17</f>
        <v>0</v>
      </c>
      <c r="CT17">
        <f>'2003_totals_newvars'!E17/'2003_totals_newvars'!$L17</f>
        <v>0</v>
      </c>
      <c r="CU17">
        <f>'2004_totals_newvars'!E17/'2004_totals_newvars'!$L17</f>
        <v>0</v>
      </c>
      <c r="CV17">
        <f>'2005_totals_newvars'!E17/'2005_totals_newvars'!$L17</f>
        <v>0</v>
      </c>
      <c r="CW17">
        <f>'2006_totals_newvars'!E17/'2006_totals_newvars'!$L17</f>
        <v>9.7099172329453726E-2</v>
      </c>
      <c r="CX17">
        <f>'2007_totals_newvars'!E17/'2007_totals_newvars'!$L17</f>
        <v>5.0667327487862276E-2</v>
      </c>
      <c r="CY17">
        <f>'2008_totals_newvars'!E17/'2008_totals_newvars'!$L17</f>
        <v>1.8253068923501054E-2</v>
      </c>
      <c r="CZ17">
        <f>'2009_totals_newvars'!E17/'2009_totals_newvars'!$L17</f>
        <v>2.0936940075523495E-3</v>
      </c>
      <c r="DA17">
        <f>'2010_totals_newvars'!E17/'2010_totals_newvars'!$L17</f>
        <v>3.6545979390128539E-3</v>
      </c>
      <c r="DB17">
        <f>'2011_totals_newvars'!E17/'2011_totals_newvars'!$L17</f>
        <v>5.3241497864609617E-4</v>
      </c>
      <c r="DC17">
        <f>'2012_totals_newvars'!E17/'2012_totals_newvars'!$L17</f>
        <v>0</v>
      </c>
      <c r="DD17">
        <f>'2013_totals_newvars'!E17/'2013_totals_newvars'!$L17</f>
        <v>0</v>
      </c>
      <c r="DE17">
        <f>'2014_totals_newvars'!E17/'2014_totals_newvars'!$L17</f>
        <v>0</v>
      </c>
      <c r="DF17">
        <f>'1997_totals_newvars'!G17/'1997_totals_newvars'!$L17</f>
        <v>0</v>
      </c>
      <c r="DG17">
        <f>'1998_totals_newvars'!G17/'1998_totals_newvars'!$L17</f>
        <v>0</v>
      </c>
      <c r="DH17">
        <f>'1999_totals_newvars'!G17/'1999_totals_newvars'!$L17</f>
        <v>0</v>
      </c>
      <c r="DI17">
        <f>'2000_totals_newvars'!G17/'2000_totals_newvars'!$L17</f>
        <v>2.2986260465799043E-2</v>
      </c>
      <c r="DJ17">
        <f>'2001_totals_newvars'!G17/'2001_totals_newvars'!$L17</f>
        <v>1.7102906970065949E-2</v>
      </c>
      <c r="DK17">
        <f>'2002_totals_newvars'!G17/'2002_totals_newvars'!$L17</f>
        <v>1.7334505489778409E-2</v>
      </c>
      <c r="DL17">
        <f>'2003_totals_newvars'!G17/'2003_totals_newvars'!$L17</f>
        <v>2.020554994295961E-3</v>
      </c>
      <c r="DM17">
        <f>'2004_totals_newvars'!G17/'2004_totals_newvars'!$L17</f>
        <v>1.2172600062123609E-3</v>
      </c>
      <c r="DN17">
        <f>'2005_totals_newvars'!G17/'2005_totals_newvars'!$L17</f>
        <v>2.0408535090755083E-3</v>
      </c>
      <c r="DO17">
        <f>'2006_totals_newvars'!G17/'2006_totals_newvars'!$L17</f>
        <v>2.464713119199516E-3</v>
      </c>
      <c r="DP17">
        <f>'2007_totals_newvars'!G17/'2007_totals_newvars'!$L17</f>
        <v>2.8270352389903699E-3</v>
      </c>
      <c r="DQ17">
        <f>'2008_totals_newvars'!G17/'2008_totals_newvars'!$L17</f>
        <v>2.1081265409036813E-3</v>
      </c>
      <c r="DR17">
        <f>'2009_totals_newvars'!G17/'2009_totals_newvars'!$L17</f>
        <v>1.0815176029915103E-2</v>
      </c>
      <c r="DS17">
        <f>'2010_totals_newvars'!G17/'2010_totals_newvars'!$L17</f>
        <v>4.4867505268255644E-3</v>
      </c>
      <c r="DT17">
        <f>'2011_totals_newvars'!G17/'2011_totals_newvars'!$L17</f>
        <v>8.1715789746810612E-4</v>
      </c>
      <c r="DU17">
        <f>'2012_totals_newvars'!G17/'2012_totals_newvars'!$L17</f>
        <v>6.215857010098833E-4</v>
      </c>
      <c r="DV17">
        <f>'2013_totals_newvars'!G17/'2013_totals_newvars'!$L17</f>
        <v>5.5534885231043674E-4</v>
      </c>
      <c r="DW17">
        <f>'2014_totals_newvars'!G17/'2014_totals_newvars'!$L17</f>
        <v>6.178375742023212E-4</v>
      </c>
      <c r="DX17">
        <f>'1997_totals_newvars'!K17/'1997_totals_newvars'!$L17</f>
        <v>3.4351158939446562E-2</v>
      </c>
      <c r="DY17">
        <f>'1998_totals_newvars'!K17/'1998_totals_newvars'!$L17</f>
        <v>3.6799660654571506E-2</v>
      </c>
      <c r="DZ17">
        <f>'1999_totals_newvars'!K17/'1999_totals_newvars'!$L17</f>
        <v>6.3335614087013367E-2</v>
      </c>
      <c r="EA17">
        <f>'2000_totals_newvars'!K17/'2000_totals_newvars'!$L17</f>
        <v>6.2912036015024653E-2</v>
      </c>
      <c r="EB17">
        <f>'2001_totals_newvars'!K17/'2001_totals_newvars'!$L17</f>
        <v>6.0444539762884254E-2</v>
      </c>
      <c r="EC17">
        <f>'2002_totals_newvars'!K17/'2002_totals_newvars'!$L17</f>
        <v>6.133497324102731E-2</v>
      </c>
      <c r="ED17">
        <f>'2003_totals_newvars'!K17/'2003_totals_newvars'!$L17</f>
        <v>5.7569121367337869E-2</v>
      </c>
      <c r="EE17">
        <f>'2004_totals_newvars'!K17/'2004_totals_newvars'!$L17</f>
        <v>5.8736661003414903E-2</v>
      </c>
      <c r="EF17">
        <f>'2005_totals_newvars'!K17/'2005_totals_newvars'!$L17</f>
        <v>6.4147883375026055E-2</v>
      </c>
      <c r="EG17">
        <f>'2006_totals_newvars'!K17/'2006_totals_newvars'!$L17</f>
        <v>6.494658021509904E-2</v>
      </c>
      <c r="EH17">
        <f>'2007_totals_newvars'!K17/'2007_totals_newvars'!$L17</f>
        <v>6.3728123504928791E-2</v>
      </c>
      <c r="EI17">
        <f>'2008_totals_newvars'!K17/'2008_totals_newvars'!$L17</f>
        <v>6.1217270623486891E-2</v>
      </c>
      <c r="EJ17">
        <f>'2009_totals_newvars'!K17/'2009_totals_newvars'!$L17</f>
        <v>5.9233756131486265E-2</v>
      </c>
      <c r="EK17">
        <f>'2010_totals_newvars'!K17/'2010_totals_newvars'!$L17</f>
        <v>5.5760220119979387E-2</v>
      </c>
      <c r="EL17">
        <f>'2011_totals_newvars'!K17/'2011_totals_newvars'!$L17</f>
        <v>5.6016876999062708E-2</v>
      </c>
      <c r="EM17">
        <f>'2012_totals_newvars'!K17/'2012_totals_newvars'!$L17</f>
        <v>5.7222596637635494E-2</v>
      </c>
      <c r="EN17">
        <f>'2013_totals_newvars'!K17/'2013_totals_newvars'!$L17</f>
        <v>6.1508799091169852E-2</v>
      </c>
      <c r="EO17">
        <f>'2014_totals_newvars'!K17/'2014_totals_newvars'!$L17</f>
        <v>5.8761404825926768E-2</v>
      </c>
      <c r="EP17">
        <f>'1997_totals_newvars'!F17/'1997_totals_newvars'!$L17</f>
        <v>0</v>
      </c>
      <c r="EQ17">
        <f>'1998_totals_newvars'!F17/'1998_totals_newvars'!$L17</f>
        <v>0</v>
      </c>
      <c r="ER17">
        <f>'1999_totals_newvars'!F17/'1999_totals_newvars'!$L17</f>
        <v>0</v>
      </c>
      <c r="ES17">
        <f>'2000_totals_newvars'!F17/'2000_totals_newvars'!$L17</f>
        <v>0</v>
      </c>
      <c r="ET17">
        <f>'2001_totals_newvars'!F17/'2001_totals_newvars'!$L17</f>
        <v>0</v>
      </c>
      <c r="EU17">
        <f>'2002_totals_newvars'!F17/'2002_totals_newvars'!$L17</f>
        <v>0</v>
      </c>
      <c r="EV17">
        <f>'2003_totals_newvars'!F17/'2003_totals_newvars'!$L17</f>
        <v>0</v>
      </c>
      <c r="EW17">
        <f>'2004_totals_newvars'!F17/'2004_totals_newvars'!$L17</f>
        <v>0</v>
      </c>
      <c r="EX17">
        <f>'2005_totals_newvars'!F17/'2005_totals_newvars'!$L17</f>
        <v>0</v>
      </c>
      <c r="EY17">
        <f>'2006_totals_newvars'!F17/'2006_totals_newvars'!$L17</f>
        <v>0</v>
      </c>
      <c r="EZ17">
        <f>'2007_totals_newvars'!F17/'2007_totals_newvars'!$L17</f>
        <v>0</v>
      </c>
      <c r="FA17">
        <f>'2008_totals_newvars'!F17/'2008_totals_newvars'!$L17</f>
        <v>5.5245142760646133E-2</v>
      </c>
      <c r="FB17">
        <f>'2009_totals_newvars'!F17/'2009_totals_newvars'!$L17</f>
        <v>5.5133043471970442E-2</v>
      </c>
      <c r="FC17">
        <f>'2010_totals_newvars'!F17/'2010_totals_newvars'!$L17</f>
        <v>5.2913108135170625E-2</v>
      </c>
      <c r="FD17">
        <f>'2011_totals_newvars'!F17/'2011_totals_newvars'!$L17</f>
        <v>5.3638382508791514E-2</v>
      </c>
      <c r="FE17">
        <f>'2012_totals_newvars'!F17/'2012_totals_newvars'!$L17</f>
        <v>5.8357631437314109E-2</v>
      </c>
      <c r="FF17">
        <f>'2013_totals_newvars'!F17/'2013_totals_newvars'!$L17</f>
        <v>4.5483223328806797E-2</v>
      </c>
      <c r="FG17">
        <f>'2014_totals_newvars'!F17/'2014_totals_newvars'!$L17</f>
        <v>0.10993247012239184</v>
      </c>
      <c r="FH17">
        <f>'1997_totals_newvars'!D17/'1997_totals_newvars'!$L17</f>
        <v>0.10262739236130947</v>
      </c>
      <c r="FI17">
        <f>'1998_totals_newvars'!D17/'1998_totals_newvars'!$L17</f>
        <v>0.11404166671672684</v>
      </c>
      <c r="FJ17">
        <f>'1999_totals_newvars'!D17/'1999_totals_newvars'!$L17</f>
        <v>0.1201462273914959</v>
      </c>
      <c r="FK17">
        <f>'2000_totals_newvars'!D17/'2000_totals_newvars'!$L17</f>
        <v>0.13077840891778661</v>
      </c>
      <c r="FL17">
        <f>'2001_totals_newvars'!D17/'2001_totals_newvars'!$L17</f>
        <v>0.13126113418151636</v>
      </c>
      <c r="FM17">
        <f>'2002_totals_newvars'!D17/'2002_totals_newvars'!$L17</f>
        <v>0.12407362806933432</v>
      </c>
      <c r="FN17">
        <f>'2003_totals_newvars'!D17/'2003_totals_newvars'!$L17</f>
        <v>0.11496260010653103</v>
      </c>
      <c r="FO17">
        <f>'2004_totals_newvars'!D17/'2004_totals_newvars'!$L17</f>
        <v>0.12040151235997938</v>
      </c>
      <c r="FP17">
        <f>'2005_totals_newvars'!D17/'2005_totals_newvars'!$L17</f>
        <v>0.11509471067518165</v>
      </c>
      <c r="FQ17">
        <f>'2006_totals_newvars'!D17/'2006_totals_newvars'!$L17</f>
        <v>0.11788608010730928</v>
      </c>
      <c r="FR17">
        <f>'2007_totals_newvars'!D17/'2007_totals_newvars'!$L17</f>
        <v>0.11525007203579365</v>
      </c>
      <c r="FS17">
        <f>'2008_totals_newvars'!D17/'2008_totals_newvars'!$L17</f>
        <v>0.12019148365050271</v>
      </c>
      <c r="FT17">
        <f>'2009_totals_newvars'!D17/'2009_totals_newvars'!$L17</f>
        <v>0.11359557310156854</v>
      </c>
      <c r="FU17">
        <f>'2010_totals_newvars'!D17/'2010_totals_newvars'!$L17</f>
        <v>0.11803208306524572</v>
      </c>
      <c r="FV17">
        <f>'2011_totals_newvars'!D17/'2011_totals_newvars'!$L17</f>
        <v>0.1074251997102855</v>
      </c>
      <c r="FW17">
        <f>'2012_totals_newvars'!D17/'2012_totals_newvars'!$L17</f>
        <v>9.9220199788409846E-2</v>
      </c>
      <c r="FX17">
        <f>'2013_totals_newvars'!D17/'2013_totals_newvars'!$L17</f>
        <v>9.3245972164357732E-2</v>
      </c>
      <c r="FY17">
        <f>'2014_totals_newvars'!D17/'2014_totals_newvars'!$L17</f>
        <v>9.5484027892075038E-2</v>
      </c>
    </row>
    <row r="18" spans="1:181" x14ac:dyDescent="0.2">
      <c r="A18" t="str">
        <f>'1997_totals_newvars'!A18</f>
        <v>KANSAS</v>
      </c>
      <c r="B18">
        <f>'1997_totals_newvars'!J18/'1997_totals_newvars'!$L18</f>
        <v>5.272757889821203E-2</v>
      </c>
      <c r="C18">
        <f>'1998_totals_newvars'!J18/'1998_totals_newvars'!$L18</f>
        <v>4.4836347403319952E-2</v>
      </c>
      <c r="D18">
        <f>'1999_totals_newvars'!J18/'1999_totals_newvars'!$L18</f>
        <v>5.5396173739772146E-2</v>
      </c>
      <c r="E18">
        <f>'2000_totals_newvars'!J18/'2000_totals_newvars'!$L18</f>
        <v>0.26921402313377979</v>
      </c>
      <c r="F18">
        <f>'2001_totals_newvars'!J18/'2001_totals_newvars'!$L18</f>
        <v>4.4176413647260319E-2</v>
      </c>
      <c r="G18">
        <f>'2002_totals_newvars'!J18/'2002_totals_newvars'!$L18</f>
        <v>5.6085479501762112E-2</v>
      </c>
      <c r="H18">
        <f>'2003_totals_newvars'!J18/'2003_totals_newvars'!$L18</f>
        <v>6.184350927653836E-2</v>
      </c>
      <c r="I18">
        <f>'2004_totals_newvars'!J18/'2004_totals_newvars'!$L18</f>
        <v>5.5782863441047867E-2</v>
      </c>
      <c r="J18">
        <f>'2005_totals_newvars'!J18/'2005_totals_newvars'!$L18</f>
        <v>4.6508964452739589E-2</v>
      </c>
      <c r="K18">
        <f>'2006_totals_newvars'!J18/'2006_totals_newvars'!$L18</f>
        <v>4.8005850256384083E-2</v>
      </c>
      <c r="L18">
        <f>'2007_totals_newvars'!J18/'2007_totals_newvars'!$L18</f>
        <v>4.987773465175916E-2</v>
      </c>
      <c r="M18">
        <f>'2008_totals_newvars'!J18/'2008_totals_newvars'!$L18</f>
        <v>5.8608586698436674E-2</v>
      </c>
      <c r="N18">
        <f>'2009_totals_newvars'!J18/'2009_totals_newvars'!$L18</f>
        <v>5.658610301206414E-2</v>
      </c>
      <c r="O18">
        <f>'2010_totals_newvars'!J18/'2010_totals_newvars'!$L18</f>
        <v>4.2918805047056779E-2</v>
      </c>
      <c r="P18">
        <f>'2011_totals_newvars'!J18/'2011_totals_newvars'!$L18</f>
        <v>6.0159902772729555E-2</v>
      </c>
      <c r="Q18">
        <f>'2012_totals_newvars'!J18/'2012_totals_newvars'!$L18</f>
        <v>6.6375413801493033E-2</v>
      </c>
      <c r="R18">
        <f>'2013_totals_newvars'!J18/'2013_totals_newvars'!$L18</f>
        <v>7.7798882141622352E-2</v>
      </c>
      <c r="S18">
        <f>'2014_totals_newvars'!J18/'2014_totals_newvars'!$L18</f>
        <v>6.4433224044422588E-2</v>
      </c>
      <c r="T18">
        <f>'1997_totals_newvars'!B18/'1997_totals_newvars'!$L18</f>
        <v>0.52306004141046425</v>
      </c>
      <c r="U18">
        <f>'1998_totals_newvars'!B18/'1998_totals_newvars'!$L18</f>
        <v>0.24648023364413371</v>
      </c>
      <c r="V18">
        <f>'1999_totals_newvars'!B18/'1999_totals_newvars'!$L18</f>
        <v>0.26825080421795189</v>
      </c>
      <c r="W18">
        <f>'2000_totals_newvars'!B18/'2000_totals_newvars'!$L18</f>
        <v>0.24069122957326852</v>
      </c>
      <c r="X18">
        <f>'2001_totals_newvars'!B18/'2001_totals_newvars'!$L18</f>
        <v>0.32960036555892636</v>
      </c>
      <c r="Y18">
        <f>'2002_totals_newvars'!B18/'2002_totals_newvars'!$L18</f>
        <v>0.30869598166663004</v>
      </c>
      <c r="Z18">
        <f>'2003_totals_newvars'!B18/'2003_totals_newvars'!$L18</f>
        <v>0.33026571990956488</v>
      </c>
      <c r="AA18">
        <f>'2004_totals_newvars'!B18/'2004_totals_newvars'!$L18</f>
        <v>0.33528680294735924</v>
      </c>
      <c r="AB18">
        <f>'2005_totals_newvars'!B18/'2005_totals_newvars'!$L18</f>
        <v>0.36298551695875092</v>
      </c>
      <c r="AC18">
        <f>'2006_totals_newvars'!B18/'2006_totals_newvars'!$L18</f>
        <v>0.34697485015244356</v>
      </c>
      <c r="AD18">
        <f>'2007_totals_newvars'!B18/'2007_totals_newvars'!$L18</f>
        <v>0.27476997018783211</v>
      </c>
      <c r="AE18">
        <f>'2008_totals_newvars'!B18/'2008_totals_newvars'!$L18</f>
        <v>0.22444011490291421</v>
      </c>
      <c r="AF18">
        <f>'2009_totals_newvars'!B18/'2009_totals_newvars'!$L18</f>
        <v>0.2348715870254581</v>
      </c>
      <c r="AG18">
        <f>'2010_totals_newvars'!B18/'2010_totals_newvars'!$L18</f>
        <v>0.22010311065503518</v>
      </c>
      <c r="AH18">
        <f>'2011_totals_newvars'!B18/'2011_totals_newvars'!$L18</f>
        <v>0.23220898991330488</v>
      </c>
      <c r="AI18">
        <f>'2012_totals_newvars'!B18/'2012_totals_newvars'!$L18</f>
        <v>0.18067019961238959</v>
      </c>
      <c r="AJ18">
        <f>'2013_totals_newvars'!B18/'2013_totals_newvars'!$L18</f>
        <v>0.15817981106962367</v>
      </c>
      <c r="AK18">
        <f>'2014_totals_newvars'!B18/'2014_totals_newvars'!$L18</f>
        <v>0.14334243277808542</v>
      </c>
      <c r="AL18">
        <f>'1997_totals_newvars'!C18/'1997_totals_newvars'!$L18</f>
        <v>0</v>
      </c>
      <c r="AM18">
        <f>'1998_totals_newvars'!C18/'1998_totals_newvars'!$L18</f>
        <v>6.7328527213775566E-2</v>
      </c>
      <c r="AN18">
        <f>'1999_totals_newvars'!C18/'1999_totals_newvars'!$L18</f>
        <v>7.4857667647928741E-2</v>
      </c>
      <c r="AO18">
        <f>'2000_totals_newvars'!C18/'2000_totals_newvars'!$L18</f>
        <v>0.12528726153264388</v>
      </c>
      <c r="AP18">
        <f>'2001_totals_newvars'!C18/'2001_totals_newvars'!$L18</f>
        <v>0.10329921843824388</v>
      </c>
      <c r="AQ18">
        <f>'2002_totals_newvars'!C18/'2002_totals_newvars'!$L18</f>
        <v>0.13394624167264751</v>
      </c>
      <c r="AR18">
        <f>'2003_totals_newvars'!C18/'2003_totals_newvars'!$L18</f>
        <v>0.11125835305062542</v>
      </c>
      <c r="AS18">
        <f>'2004_totals_newvars'!C18/'2004_totals_newvars'!$L18</f>
        <v>0.15469991457663662</v>
      </c>
      <c r="AT18">
        <f>'2005_totals_newvars'!C18/'2005_totals_newvars'!$L18</f>
        <v>0.16277171999789417</v>
      </c>
      <c r="AU18">
        <f>'2006_totals_newvars'!C18/'2006_totals_newvars'!$L18</f>
        <v>0.20993971721803736</v>
      </c>
      <c r="AV18">
        <f>'2007_totals_newvars'!C18/'2007_totals_newvars'!$L18</f>
        <v>0.20050671262349409</v>
      </c>
      <c r="AW18">
        <f>'2008_totals_newvars'!C18/'2008_totals_newvars'!$L18</f>
        <v>0.2206211216325695</v>
      </c>
      <c r="AX18">
        <f>'2009_totals_newvars'!C18/'2009_totals_newvars'!$L18</f>
        <v>0.19302075109536679</v>
      </c>
      <c r="AY18">
        <f>'2010_totals_newvars'!C18/'2010_totals_newvars'!$L18</f>
        <v>0.14744155519044305</v>
      </c>
      <c r="AZ18">
        <f>'2011_totals_newvars'!C18/'2011_totals_newvars'!$L18</f>
        <v>0.13969068994139597</v>
      </c>
      <c r="BA18">
        <f>'2012_totals_newvars'!C18/'2012_totals_newvars'!$L18</f>
        <v>0.1091993333002743</v>
      </c>
      <c r="BB18">
        <f>'2013_totals_newvars'!C18/'2013_totals_newvars'!$L18</f>
        <v>0.12967198776398572</v>
      </c>
      <c r="BC18">
        <f>'2014_totals_newvars'!C18/'2014_totals_newvars'!$L18</f>
        <v>0.12421402275009853</v>
      </c>
      <c r="BD18">
        <f>'1997_totals_newvars'!I18/'1997_totals_newvars'!$L18</f>
        <v>0.32983737443782052</v>
      </c>
      <c r="BE18">
        <f>'1998_totals_newvars'!I18/'1998_totals_newvars'!$L18</f>
        <v>0.56404474206148347</v>
      </c>
      <c r="BF18">
        <f>'1999_totals_newvars'!I18/'1999_totals_newvars'!$L18</f>
        <v>0.49747663343219051</v>
      </c>
      <c r="BG18">
        <f>'2000_totals_newvars'!I18/'2000_totals_newvars'!$L18</f>
        <v>-0.43476450279677104</v>
      </c>
      <c r="BH18">
        <f>'2001_totals_newvars'!I18/'2001_totals_newvars'!$L18</f>
        <v>0.16940337173483924</v>
      </c>
      <c r="BI18">
        <f>'2002_totals_newvars'!I18/'2002_totals_newvars'!$L18</f>
        <v>0.14039874812375924</v>
      </c>
      <c r="BJ18">
        <f>'2003_totals_newvars'!I18/'2003_totals_newvars'!$L18</f>
        <v>0.12839610939439428</v>
      </c>
      <c r="BK18">
        <f>'2004_totals_newvars'!I18/'2004_totals_newvars'!$L18</f>
        <v>7.6687461154920547E-2</v>
      </c>
      <c r="BL18">
        <f>'2005_totals_newvars'!I18/'2005_totals_newvars'!$L18</f>
        <v>9.0458490299562169E-2</v>
      </c>
      <c r="BM18">
        <f>'2006_totals_newvars'!I18/'2006_totals_newvars'!$L18</f>
        <v>9.5971149287888705E-2</v>
      </c>
      <c r="BN18">
        <f>'2007_totals_newvars'!I18/'2007_totals_newvars'!$L18</f>
        <v>0.2102074560425832</v>
      </c>
      <c r="BO18">
        <f>'2008_totals_newvars'!I18/'2008_totals_newvars'!$L18</f>
        <v>0.19981798054294567</v>
      </c>
      <c r="BP18">
        <f>'2009_totals_newvars'!I18/'2009_totals_newvars'!$L18</f>
        <v>0.20283741065256439</v>
      </c>
      <c r="BQ18">
        <f>'2010_totals_newvars'!I18/'2010_totals_newvars'!$L18</f>
        <v>0.1690947350506396</v>
      </c>
      <c r="BR18">
        <f>'2011_totals_newvars'!I18/'2011_totals_newvars'!$L18</f>
        <v>0.15768474916327591</v>
      </c>
      <c r="BS18">
        <f>'2012_totals_newvars'!I18/'2012_totals_newvars'!$L18</f>
        <v>0.15564397163643745</v>
      </c>
      <c r="BT18">
        <f>'2013_totals_newvars'!I18/'2013_totals_newvars'!$L18</f>
        <v>0.140925599420508</v>
      </c>
      <c r="BU18">
        <f>'2014_totals_newvars'!I18/'2014_totals_newvars'!$L18</f>
        <v>0.16200622617735008</v>
      </c>
      <c r="BV18">
        <f>'1997_totals_newvars'!H18/'1997_totals_newvars'!$L18</f>
        <v>0</v>
      </c>
      <c r="BW18">
        <f>'1998_totals_newvars'!H18/'1998_totals_newvars'!$L18</f>
        <v>0</v>
      </c>
      <c r="BX18">
        <f>'1999_totals_newvars'!H18/'1999_totals_newvars'!$L18</f>
        <v>0</v>
      </c>
      <c r="BY18">
        <f>'2000_totals_newvars'!H18/'2000_totals_newvars'!$L18</f>
        <v>2.2635449070078314E-3</v>
      </c>
      <c r="BZ18">
        <f>'2001_totals_newvars'!H18/'2001_totals_newvars'!$L18</f>
        <v>1.0293480583132694E-3</v>
      </c>
      <c r="CA18">
        <f>'2002_totals_newvars'!H18/'2002_totals_newvars'!$L18</f>
        <v>0</v>
      </c>
      <c r="CB18">
        <f>'2003_totals_newvars'!H18/'2003_totals_newvars'!$L18</f>
        <v>0</v>
      </c>
      <c r="CC18">
        <f>'2004_totals_newvars'!H18/'2004_totals_newvars'!$L18</f>
        <v>0</v>
      </c>
      <c r="CD18">
        <f>'2005_totals_newvars'!H18/'2005_totals_newvars'!$L18</f>
        <v>0</v>
      </c>
      <c r="CE18">
        <f>'2006_totals_newvars'!H18/'2006_totals_newvars'!$L18</f>
        <v>0</v>
      </c>
      <c r="CF18">
        <f>'2007_totals_newvars'!H18/'2007_totals_newvars'!$L18</f>
        <v>0</v>
      </c>
      <c r="CG18">
        <f>'2008_totals_newvars'!H18/'2008_totals_newvars'!$L18</f>
        <v>0</v>
      </c>
      <c r="CH18">
        <f>'2009_totals_newvars'!H18/'2009_totals_newvars'!$L18</f>
        <v>0</v>
      </c>
      <c r="CI18">
        <f>'2010_totals_newvars'!H18/'2010_totals_newvars'!$L18</f>
        <v>0</v>
      </c>
      <c r="CJ18">
        <f>'2011_totals_newvars'!H18/'2011_totals_newvars'!$L18</f>
        <v>0</v>
      </c>
      <c r="CK18">
        <f>'2012_totals_newvars'!H18/'2012_totals_newvars'!$L18</f>
        <v>0</v>
      </c>
      <c r="CL18">
        <f>'2013_totals_newvars'!H18/'2013_totals_newvars'!$L18</f>
        <v>1.5766242231131777E-2</v>
      </c>
      <c r="CM18">
        <f>'2014_totals_newvars'!H18/'2014_totals_newvars'!$L18</f>
        <v>9.0834941306735095E-3</v>
      </c>
      <c r="CN18">
        <f>'1997_totals_newvars'!E18/'1997_totals_newvars'!$L18</f>
        <v>0</v>
      </c>
      <c r="CO18">
        <f>'1998_totals_newvars'!E18/'1998_totals_newvars'!$L18</f>
        <v>0</v>
      </c>
      <c r="CP18">
        <f>'1999_totals_newvars'!E18/'1999_totals_newvars'!$L18</f>
        <v>0</v>
      </c>
      <c r="CQ18">
        <f>'2000_totals_newvars'!E18/'2000_totals_newvars'!$L18</f>
        <v>0.69255269449075296</v>
      </c>
      <c r="CR18">
        <f>'2001_totals_newvars'!E18/'2001_totals_newvars'!$L18</f>
        <v>0.16644680338007489</v>
      </c>
      <c r="CS18">
        <f>'2002_totals_newvars'!E18/'2002_totals_newvars'!$L18</f>
        <v>0.16499353132331965</v>
      </c>
      <c r="CT18">
        <f>'2003_totals_newvars'!E18/'2003_totals_newvars'!$L18</f>
        <v>9.1685966131835647E-2</v>
      </c>
      <c r="CU18">
        <f>'2004_totals_newvars'!E18/'2004_totals_newvars'!$L18</f>
        <v>0.12275928499918461</v>
      </c>
      <c r="CV18">
        <f>'2005_totals_newvars'!E18/'2005_totals_newvars'!$L18</f>
        <v>0.10342871188702916</v>
      </c>
      <c r="CW18">
        <f>'2006_totals_newvars'!E18/'2006_totals_newvars'!$L18</f>
        <v>3.7430892433942514E-2</v>
      </c>
      <c r="CX18">
        <f>'2007_totals_newvars'!E18/'2007_totals_newvars'!$L18</f>
        <v>3.0451655065201737E-2</v>
      </c>
      <c r="CY18">
        <f>'2008_totals_newvars'!E18/'2008_totals_newvars'!$L18</f>
        <v>2.1693583212077844E-2</v>
      </c>
      <c r="CZ18">
        <f>'2009_totals_newvars'!E18/'2009_totals_newvars'!$L18</f>
        <v>2.9843675202811833E-2</v>
      </c>
      <c r="DA18">
        <f>'2010_totals_newvars'!E18/'2010_totals_newvars'!$L18</f>
        <v>9.3162662236641158E-2</v>
      </c>
      <c r="DB18">
        <f>'2011_totals_newvars'!E18/'2011_totals_newvars'!$L18</f>
        <v>8.142214198298553E-2</v>
      </c>
      <c r="DC18">
        <f>'2012_totals_newvars'!E18/'2012_totals_newvars'!$L18</f>
        <v>7.9095040228888761E-2</v>
      </c>
      <c r="DD18">
        <f>'2013_totals_newvars'!E18/'2013_totals_newvars'!$L18</f>
        <v>0.10410665962972787</v>
      </c>
      <c r="DE18">
        <f>'2014_totals_newvars'!E18/'2014_totals_newvars'!$L18</f>
        <v>0.10881559854778179</v>
      </c>
      <c r="DF18">
        <f>'1997_totals_newvars'!G18/'1997_totals_newvars'!$L18</f>
        <v>0</v>
      </c>
      <c r="DG18">
        <f>'1998_totals_newvars'!G18/'1998_totals_newvars'!$L18</f>
        <v>0</v>
      </c>
      <c r="DH18">
        <f>'1999_totals_newvars'!G18/'1999_totals_newvars'!$L18</f>
        <v>0</v>
      </c>
      <c r="DI18">
        <f>'2000_totals_newvars'!G18/'2000_totals_newvars'!$L18</f>
        <v>0</v>
      </c>
      <c r="DJ18">
        <f>'2001_totals_newvars'!G18/'2001_totals_newvars'!$L18</f>
        <v>0</v>
      </c>
      <c r="DK18">
        <f>'2002_totals_newvars'!G18/'2002_totals_newvars'!$L18</f>
        <v>0</v>
      </c>
      <c r="DL18">
        <f>'2003_totals_newvars'!G18/'2003_totals_newvars'!$L18</f>
        <v>0</v>
      </c>
      <c r="DM18">
        <f>'2004_totals_newvars'!G18/'2004_totals_newvars'!$L18</f>
        <v>0</v>
      </c>
      <c r="DN18">
        <f>'2005_totals_newvars'!G18/'2005_totals_newvars'!$L18</f>
        <v>0</v>
      </c>
      <c r="DO18">
        <f>'2006_totals_newvars'!G18/'2006_totals_newvars'!$L18</f>
        <v>0</v>
      </c>
      <c r="DP18">
        <f>'2007_totals_newvars'!G18/'2007_totals_newvars'!$L18</f>
        <v>0</v>
      </c>
      <c r="DQ18">
        <f>'2008_totals_newvars'!G18/'2008_totals_newvars'!$L18</f>
        <v>0</v>
      </c>
      <c r="DR18">
        <f>'2009_totals_newvars'!G18/'2009_totals_newvars'!$L18</f>
        <v>0</v>
      </c>
      <c r="DS18">
        <f>'2010_totals_newvars'!G18/'2010_totals_newvars'!$L18</f>
        <v>4.9904147477104532E-2</v>
      </c>
      <c r="DT18">
        <f>'2011_totals_newvars'!G18/'2011_totals_newvars'!$L18</f>
        <v>4.1612633750575372E-3</v>
      </c>
      <c r="DU18">
        <f>'2012_totals_newvars'!G18/'2012_totals_newvars'!$L18</f>
        <v>4.2219398087794149E-4</v>
      </c>
      <c r="DV18">
        <f>'2013_totals_newvars'!G18/'2013_totals_newvars'!$L18</f>
        <v>5.7611825301864649E-6</v>
      </c>
      <c r="DW18">
        <f>'2014_totals_newvars'!G18/'2014_totals_newvars'!$L18</f>
        <v>8.5155182299970949E-4</v>
      </c>
      <c r="DX18">
        <f>'1997_totals_newvars'!K18/'1997_totals_newvars'!$L18</f>
        <v>5.7533231957093742E-2</v>
      </c>
      <c r="DY18">
        <f>'1998_totals_newvars'!K18/'1998_totals_newvars'!$L18</f>
        <v>6.1366858783936315E-2</v>
      </c>
      <c r="DZ18">
        <f>'1999_totals_newvars'!K18/'1999_totals_newvars'!$L18</f>
        <v>5.9862156616977288E-2</v>
      </c>
      <c r="EA18">
        <f>'2000_totals_newvars'!K18/'2000_totals_newvars'!$L18</f>
        <v>5.7681382932227424E-2</v>
      </c>
      <c r="EB18">
        <f>'2001_totals_newvars'!K18/'2001_totals_newvars'!$L18</f>
        <v>5.961507880273486E-2</v>
      </c>
      <c r="EC18">
        <f>'2002_totals_newvars'!K18/'2002_totals_newvars'!$L18</f>
        <v>6.2766512056245199E-2</v>
      </c>
      <c r="ED18">
        <f>'2003_totals_newvars'!K18/'2003_totals_newvars'!$L18</f>
        <v>2.5919648461533072E-2</v>
      </c>
      <c r="EE18">
        <f>'2004_totals_newvars'!K18/'2004_totals_newvars'!$L18</f>
        <v>2.3821508606170019E-2</v>
      </c>
      <c r="EF18">
        <f>'2005_totals_newvars'!K18/'2005_totals_newvars'!$L18</f>
        <v>2.4060211361098208E-2</v>
      </c>
      <c r="EG18">
        <f>'2006_totals_newvars'!K18/'2006_totals_newvars'!$L18</f>
        <v>3.9756531440945785E-2</v>
      </c>
      <c r="EH18">
        <f>'2007_totals_newvars'!K18/'2007_totals_newvars'!$L18</f>
        <v>3.6314722824020748E-2</v>
      </c>
      <c r="EI18">
        <f>'2008_totals_newvars'!K18/'2008_totals_newvars'!$L18</f>
        <v>3.4986452533073704E-2</v>
      </c>
      <c r="EJ18">
        <f>'2009_totals_newvars'!K18/'2009_totals_newvars'!$L18</f>
        <v>3.632827884098748E-2</v>
      </c>
      <c r="EK18">
        <f>'2010_totals_newvars'!K18/'2010_totals_newvars'!$L18</f>
        <v>3.1432967854830227E-2</v>
      </c>
      <c r="EL18">
        <f>'2011_totals_newvars'!K18/'2011_totals_newvars'!$L18</f>
        <v>4.2140975961872246E-2</v>
      </c>
      <c r="EM18">
        <f>'2012_totals_newvars'!K18/'2012_totals_newvars'!$L18</f>
        <v>5.5698229442571329E-2</v>
      </c>
      <c r="EN18">
        <f>'2013_totals_newvars'!K18/'2013_totals_newvars'!$L18</f>
        <v>5.8724344215538835E-2</v>
      </c>
      <c r="EO18">
        <f>'2014_totals_newvars'!K18/'2014_totals_newvars'!$L18</f>
        <v>6.411977451839225E-2</v>
      </c>
      <c r="EP18">
        <f>'1997_totals_newvars'!F18/'1997_totals_newvars'!$L18</f>
        <v>0</v>
      </c>
      <c r="EQ18">
        <f>'1998_totals_newvars'!F18/'1998_totals_newvars'!$L18</f>
        <v>0</v>
      </c>
      <c r="ER18">
        <f>'1999_totals_newvars'!F18/'1999_totals_newvars'!$L18</f>
        <v>0</v>
      </c>
      <c r="ES18">
        <f>'2000_totals_newvars'!F18/'2000_totals_newvars'!$L18</f>
        <v>0</v>
      </c>
      <c r="ET18">
        <f>'2001_totals_newvars'!F18/'2001_totals_newvars'!$L18</f>
        <v>7.7104848632905884E-2</v>
      </c>
      <c r="EU18">
        <f>'2002_totals_newvars'!F18/'2002_totals_newvars'!$L18</f>
        <v>8.4795265839646264E-2</v>
      </c>
      <c r="EV18">
        <f>'2003_totals_newvars'!F18/'2003_totals_newvars'!$L18</f>
        <v>0.15656711698057343</v>
      </c>
      <c r="EW18">
        <f>'2004_totals_newvars'!F18/'2004_totals_newvars'!$L18</f>
        <v>0.15032797953578514</v>
      </c>
      <c r="EX18">
        <f>'2005_totals_newvars'!F18/'2005_totals_newvars'!$L18</f>
        <v>0.15221849420245195</v>
      </c>
      <c r="EY18">
        <f>'2006_totals_newvars'!F18/'2006_totals_newvars'!$L18</f>
        <v>0.16139623567098144</v>
      </c>
      <c r="EZ18">
        <f>'2007_totals_newvars'!F18/'2007_totals_newvars'!$L18</f>
        <v>0.14870587554693743</v>
      </c>
      <c r="FA18">
        <f>'2008_totals_newvars'!F18/'2008_totals_newvars'!$L18</f>
        <v>0.17884436983699253</v>
      </c>
      <c r="FB18">
        <f>'2009_totals_newvars'!F18/'2009_totals_newvars'!$L18</f>
        <v>0.18755091386819306</v>
      </c>
      <c r="FC18">
        <f>'2010_totals_newvars'!F18/'2010_totals_newvars'!$L18</f>
        <v>0.19364777150008997</v>
      </c>
      <c r="FD18">
        <f>'2011_totals_newvars'!F18/'2011_totals_newvars'!$L18</f>
        <v>0.22871890338488568</v>
      </c>
      <c r="FE18">
        <f>'2012_totals_newvars'!F18/'2012_totals_newvars'!$L18</f>
        <v>0.30932428007453855</v>
      </c>
      <c r="FF18">
        <f>'2013_totals_newvars'!F18/'2013_totals_newvars'!$L18</f>
        <v>0.28038356063618114</v>
      </c>
      <c r="FG18">
        <f>'2014_totals_newvars'!F18/'2014_totals_newvars'!$L18</f>
        <v>0.28794558950524513</v>
      </c>
      <c r="FH18">
        <f>'1997_totals_newvars'!D18/'1997_totals_newvars'!$L18</f>
        <v>3.6841773296409502E-2</v>
      </c>
      <c r="FI18">
        <f>'1998_totals_newvars'!D18/'1998_totals_newvars'!$L18</f>
        <v>1.5943290893350993E-2</v>
      </c>
      <c r="FJ18">
        <f>'1999_totals_newvars'!D18/'1999_totals_newvars'!$L18</f>
        <v>4.415656434517945E-2</v>
      </c>
      <c r="FK18">
        <f>'2000_totals_newvars'!D18/'2000_totals_newvars'!$L18</f>
        <v>4.7074366227090582E-2</v>
      </c>
      <c r="FL18">
        <f>'2001_totals_newvars'!D18/'2001_totals_newvars'!$L18</f>
        <v>4.9324551746701306E-2</v>
      </c>
      <c r="FM18">
        <f>'2002_totals_newvars'!D18/'2002_totals_newvars'!$L18</f>
        <v>4.8318239815989934E-2</v>
      </c>
      <c r="FN18">
        <f>'2003_totals_newvars'!D18/'2003_totals_newvars'!$L18</f>
        <v>9.4063576794934919E-2</v>
      </c>
      <c r="FO18">
        <f>'2004_totals_newvars'!D18/'2004_totals_newvars'!$L18</f>
        <v>8.0634184738895928E-2</v>
      </c>
      <c r="FP18">
        <f>'2005_totals_newvars'!D18/'2005_totals_newvars'!$L18</f>
        <v>5.7567890840473861E-2</v>
      </c>
      <c r="FQ18">
        <f>'2006_totals_newvars'!D18/'2006_totals_newvars'!$L18</f>
        <v>6.0524773539376533E-2</v>
      </c>
      <c r="FR18">
        <f>'2007_totals_newvars'!D18/'2007_totals_newvars'!$L18</f>
        <v>4.9165873058171487E-2</v>
      </c>
      <c r="FS18">
        <f>'2008_totals_newvars'!D18/'2008_totals_newvars'!$L18</f>
        <v>6.0987790640989886E-2</v>
      </c>
      <c r="FT18">
        <f>'2009_totals_newvars'!D18/'2009_totals_newvars'!$L18</f>
        <v>5.8961280302554216E-2</v>
      </c>
      <c r="FU18">
        <f>'2010_totals_newvars'!D18/'2010_totals_newvars'!$L18</f>
        <v>5.2294244988159488E-2</v>
      </c>
      <c r="FV18">
        <f>'2011_totals_newvars'!D18/'2011_totals_newvars'!$L18</f>
        <v>5.3812383504492696E-2</v>
      </c>
      <c r="FW18">
        <f>'2012_totals_newvars'!D18/'2012_totals_newvars'!$L18</f>
        <v>4.3571337922529013E-2</v>
      </c>
      <c r="FX18">
        <f>'2013_totals_newvars'!D18/'2013_totals_newvars'!$L18</f>
        <v>3.4437151709150432E-2</v>
      </c>
      <c r="FY18">
        <f>'2014_totals_newvars'!D18/'2014_totals_newvars'!$L18</f>
        <v>3.5188085724950996E-2</v>
      </c>
    </row>
    <row r="19" spans="1:181" x14ac:dyDescent="0.2">
      <c r="A19" t="str">
        <f>'1997_totals_newvars'!A19</f>
        <v>KENTUCKY</v>
      </c>
      <c r="B19">
        <f>'1997_totals_newvars'!J19/'1997_totals_newvars'!$L19</f>
        <v>0.13111319653954184</v>
      </c>
      <c r="C19">
        <f>'1998_totals_newvars'!J19/'1998_totals_newvars'!$L19</f>
        <v>0.11926545131180631</v>
      </c>
      <c r="D19">
        <f>'1999_totals_newvars'!J19/'1999_totals_newvars'!$L19</f>
        <v>7.4849841772279102E-2</v>
      </c>
      <c r="E19">
        <f>'2000_totals_newvars'!J19/'2000_totals_newvars'!$L19</f>
        <v>9.6041254168317089E-2</v>
      </c>
      <c r="F19">
        <f>'2001_totals_newvars'!J19/'2001_totals_newvars'!$L19</f>
        <v>8.863821617118893E-2</v>
      </c>
      <c r="G19">
        <f>'2002_totals_newvars'!J19/'2002_totals_newvars'!$L19</f>
        <v>8.9028410405564515E-2</v>
      </c>
      <c r="H19">
        <f>'2003_totals_newvars'!J19/'2003_totals_newvars'!$L19</f>
        <v>7.9825838789893577E-2</v>
      </c>
      <c r="I19">
        <f>'2004_totals_newvars'!J19/'2004_totals_newvars'!$L19</f>
        <v>6.1662584808752516E-2</v>
      </c>
      <c r="J19">
        <f>'2005_totals_newvars'!J19/'2005_totals_newvars'!$L19</f>
        <v>6.1250776872546812E-2</v>
      </c>
      <c r="K19">
        <f>'2006_totals_newvars'!J19/'2006_totals_newvars'!$L19</f>
        <v>7.0544539648321566E-2</v>
      </c>
      <c r="L19">
        <f>'2007_totals_newvars'!J19/'2007_totals_newvars'!$L19</f>
        <v>5.8946427081932297E-2</v>
      </c>
      <c r="M19">
        <f>'2008_totals_newvars'!J19/'2008_totals_newvars'!$L19</f>
        <v>5.5602730914864298E-2</v>
      </c>
      <c r="N19">
        <f>'2009_totals_newvars'!J19/'2009_totals_newvars'!$L19</f>
        <v>4.6427191416355131E-2</v>
      </c>
      <c r="O19">
        <f>'2010_totals_newvars'!J19/'2010_totals_newvars'!$L19</f>
        <v>3.9457331333940672E-2</v>
      </c>
      <c r="P19">
        <f>'2011_totals_newvars'!J19/'2011_totals_newvars'!$L19</f>
        <v>4.6497598355000065E-2</v>
      </c>
      <c r="Q19">
        <f>'2012_totals_newvars'!J19/'2012_totals_newvars'!$L19</f>
        <v>4.170345160867283E-2</v>
      </c>
      <c r="R19">
        <f>'2013_totals_newvars'!J19/'2013_totals_newvars'!$L19</f>
        <v>4.2688369014787612E-2</v>
      </c>
      <c r="S19">
        <f>'2014_totals_newvars'!J19/'2014_totals_newvars'!$L19</f>
        <v>4.388215164657408E-2</v>
      </c>
      <c r="T19">
        <f>'1997_totals_newvars'!B19/'1997_totals_newvars'!$L19</f>
        <v>0.75335737466244124</v>
      </c>
      <c r="U19">
        <f>'1998_totals_newvars'!B19/'1998_totals_newvars'!$L19</f>
        <v>0.66097404979919239</v>
      </c>
      <c r="V19">
        <f>'1999_totals_newvars'!B19/'1999_totals_newvars'!$L19</f>
        <v>0.40244758547633258</v>
      </c>
      <c r="W19">
        <f>'2000_totals_newvars'!B19/'2000_totals_newvars'!$L19</f>
        <v>0.40446964770581922</v>
      </c>
      <c r="X19">
        <f>'2001_totals_newvars'!B19/'2001_totals_newvars'!$L19</f>
        <v>0.44392496709049317</v>
      </c>
      <c r="Y19">
        <f>'2002_totals_newvars'!B19/'2002_totals_newvars'!$L19</f>
        <v>0.41703842554682075</v>
      </c>
      <c r="Z19">
        <f>'2003_totals_newvars'!B19/'2003_totals_newvars'!$L19</f>
        <v>0.42956161452240965</v>
      </c>
      <c r="AA19">
        <f>'2004_totals_newvars'!B19/'2004_totals_newvars'!$L19</f>
        <v>0.43688396751019826</v>
      </c>
      <c r="AB19">
        <f>'2005_totals_newvars'!B19/'2005_totals_newvars'!$L19</f>
        <v>0.38743305453219379</v>
      </c>
      <c r="AC19">
        <f>'2006_totals_newvars'!B19/'2006_totals_newvars'!$L19</f>
        <v>0.41149187724631736</v>
      </c>
      <c r="AD19">
        <f>'2007_totals_newvars'!B19/'2007_totals_newvars'!$L19</f>
        <v>0.48030890823741107</v>
      </c>
      <c r="AE19">
        <f>'2008_totals_newvars'!B19/'2008_totals_newvars'!$L19</f>
        <v>0.42883180083517547</v>
      </c>
      <c r="AF19">
        <f>'2009_totals_newvars'!B19/'2009_totals_newvars'!$L19</f>
        <v>0.42614887495035636</v>
      </c>
      <c r="AG19">
        <f>'2010_totals_newvars'!B19/'2010_totals_newvars'!$L19</f>
        <v>0.36645910342742527</v>
      </c>
      <c r="AH19">
        <f>'2011_totals_newvars'!B19/'2011_totals_newvars'!$L19</f>
        <v>0.40393912445808344</v>
      </c>
      <c r="AI19">
        <f>'2012_totals_newvars'!B19/'2012_totals_newvars'!$L19</f>
        <v>0.3650554006566375</v>
      </c>
      <c r="AJ19">
        <f>'2013_totals_newvars'!B19/'2013_totals_newvars'!$L19</f>
        <v>0.36755344492447695</v>
      </c>
      <c r="AK19">
        <f>'2014_totals_newvars'!B19/'2014_totals_newvars'!$L19</f>
        <v>0.51086738466717041</v>
      </c>
      <c r="AL19">
        <f>'1997_totals_newvars'!C19/'1997_totals_newvars'!$L19</f>
        <v>3.202658092231557E-2</v>
      </c>
      <c r="AM19">
        <f>'1998_totals_newvars'!C19/'1998_totals_newvars'!$L19</f>
        <v>8.1126377372649078E-2</v>
      </c>
      <c r="AN19">
        <f>'1999_totals_newvars'!C19/'1999_totals_newvars'!$L19</f>
        <v>0.24454114027934581</v>
      </c>
      <c r="AO19">
        <f>'2000_totals_newvars'!C19/'2000_totals_newvars'!$L19</f>
        <v>0.15144458480596742</v>
      </c>
      <c r="AP19">
        <f>'2001_totals_newvars'!C19/'2001_totals_newvars'!$L19</f>
        <v>0.20862356178051411</v>
      </c>
      <c r="AQ19">
        <f>'2002_totals_newvars'!C19/'2002_totals_newvars'!$L19</f>
        <v>0.22006428473940937</v>
      </c>
      <c r="AR19">
        <f>'2003_totals_newvars'!C19/'2003_totals_newvars'!$L19</f>
        <v>0.28326575552893002</v>
      </c>
      <c r="AS19">
        <f>'2004_totals_newvars'!C19/'2004_totals_newvars'!$L19</f>
        <v>0.28149277113791932</v>
      </c>
      <c r="AT19">
        <f>'2005_totals_newvars'!C19/'2005_totals_newvars'!$L19</f>
        <v>0.27809609255900142</v>
      </c>
      <c r="AU19">
        <f>'2006_totals_newvars'!C19/'2006_totals_newvars'!$L19</f>
        <v>0.30828945889591397</v>
      </c>
      <c r="AV19">
        <f>'2007_totals_newvars'!C19/'2007_totals_newvars'!$L19</f>
        <v>0.28357287943653364</v>
      </c>
      <c r="AW19">
        <f>'2008_totals_newvars'!C19/'2008_totals_newvars'!$L19</f>
        <v>0.29836457765390401</v>
      </c>
      <c r="AX19">
        <f>'2009_totals_newvars'!C19/'2009_totals_newvars'!$L19</f>
        <v>0.30160158482034272</v>
      </c>
      <c r="AY19">
        <f>'2010_totals_newvars'!C19/'2010_totals_newvars'!$L19</f>
        <v>0.24714766861785015</v>
      </c>
      <c r="AZ19">
        <f>'2011_totals_newvars'!C19/'2011_totals_newvars'!$L19</f>
        <v>0.23410210389622912</v>
      </c>
      <c r="BA19">
        <f>'2012_totals_newvars'!C19/'2012_totals_newvars'!$L19</f>
        <v>0.31999230321807692</v>
      </c>
      <c r="BB19">
        <f>'2013_totals_newvars'!C19/'2013_totals_newvars'!$L19</f>
        <v>0.26795097627009917</v>
      </c>
      <c r="BC19">
        <f>'2014_totals_newvars'!C19/'2014_totals_newvars'!$L19</f>
        <v>0.121423900622894</v>
      </c>
      <c r="BD19">
        <f>'1997_totals_newvars'!I19/'1997_totals_newvars'!$L19</f>
        <v>4.6841245646912548E-2</v>
      </c>
      <c r="BE19">
        <f>'1998_totals_newvars'!I19/'1998_totals_newvars'!$L19</f>
        <v>5.3577265807438573E-2</v>
      </c>
      <c r="BF19">
        <f>'1999_totals_newvars'!I19/'1999_totals_newvars'!$L19</f>
        <v>0.1272840584867754</v>
      </c>
      <c r="BG19">
        <f>'2000_totals_newvars'!I19/'2000_totals_newvars'!$L19</f>
        <v>4.1605387654119488E-2</v>
      </c>
      <c r="BH19">
        <f>'2001_totals_newvars'!I19/'2001_totals_newvars'!$L19</f>
        <v>5.7258819795553244E-2</v>
      </c>
      <c r="BI19">
        <f>'2002_totals_newvars'!I19/'2002_totals_newvars'!$L19</f>
        <v>8.6876806073743804E-2</v>
      </c>
      <c r="BJ19">
        <f>'2003_totals_newvars'!I19/'2003_totals_newvars'!$L19</f>
        <v>5.7114530883978352E-2</v>
      </c>
      <c r="BK19">
        <f>'2004_totals_newvars'!I19/'2004_totals_newvars'!$L19</f>
        <v>8.2109384257062781E-2</v>
      </c>
      <c r="BL19">
        <f>'2005_totals_newvars'!I19/'2005_totals_newvars'!$L19</f>
        <v>0.14970727869903622</v>
      </c>
      <c r="BM19">
        <f>'2006_totals_newvars'!I19/'2006_totals_newvars'!$L19</f>
        <v>8.1978267167594376E-2</v>
      </c>
      <c r="BN19">
        <f>'2007_totals_newvars'!I19/'2007_totals_newvars'!$L19</f>
        <v>6.2725166504284349E-2</v>
      </c>
      <c r="BO19">
        <f>'2008_totals_newvars'!I19/'2008_totals_newvars'!$L19</f>
        <v>9.3264254586462758E-2</v>
      </c>
      <c r="BP19">
        <f>'2009_totals_newvars'!I19/'2009_totals_newvars'!$L19</f>
        <v>0.10858306765980526</v>
      </c>
      <c r="BQ19">
        <f>'2010_totals_newvars'!I19/'2010_totals_newvars'!$L19</f>
        <v>7.8114351317652653E-2</v>
      </c>
      <c r="BR19">
        <f>'2011_totals_newvars'!I19/'2011_totals_newvars'!$L19</f>
        <v>0.11577391574239156</v>
      </c>
      <c r="BS19">
        <f>'2012_totals_newvars'!I19/'2012_totals_newvars'!$L19</f>
        <v>8.8544473273004798E-2</v>
      </c>
      <c r="BT19">
        <f>'2013_totals_newvars'!I19/'2013_totals_newvars'!$L19</f>
        <v>0.12067136746799598</v>
      </c>
      <c r="BU19">
        <f>'2014_totals_newvars'!I19/'2014_totals_newvars'!$L19</f>
        <v>0.11737877015733092</v>
      </c>
      <c r="BV19">
        <f>'1997_totals_newvars'!H19/'1997_totals_newvars'!$L19</f>
        <v>0</v>
      </c>
      <c r="BW19">
        <f>'1998_totals_newvars'!H19/'1998_totals_newvars'!$L19</f>
        <v>0</v>
      </c>
      <c r="BX19">
        <f>'1999_totals_newvars'!H19/'1999_totals_newvars'!$L19</f>
        <v>0</v>
      </c>
      <c r="BY19">
        <f>'2000_totals_newvars'!H19/'2000_totals_newvars'!$L19</f>
        <v>3.2791420591419491E-2</v>
      </c>
      <c r="BZ19">
        <f>'2001_totals_newvars'!H19/'2001_totals_newvars'!$L19</f>
        <v>1.0616309544721565E-3</v>
      </c>
      <c r="CA19">
        <f>'2002_totals_newvars'!H19/'2002_totals_newvars'!$L19</f>
        <v>1.0889386194896592E-3</v>
      </c>
      <c r="CB19">
        <f>'2003_totals_newvars'!H19/'2003_totals_newvars'!$L19</f>
        <v>0</v>
      </c>
      <c r="CC19">
        <f>'2004_totals_newvars'!H19/'2004_totals_newvars'!$L19</f>
        <v>0</v>
      </c>
      <c r="CD19">
        <f>'2005_totals_newvars'!H19/'2005_totals_newvars'!$L19</f>
        <v>0</v>
      </c>
      <c r="CE19">
        <f>'2006_totals_newvars'!H19/'2006_totals_newvars'!$L19</f>
        <v>0</v>
      </c>
      <c r="CF19">
        <f>'2007_totals_newvars'!H19/'2007_totals_newvars'!$L19</f>
        <v>0</v>
      </c>
      <c r="CG19">
        <f>'2008_totals_newvars'!H19/'2008_totals_newvars'!$L19</f>
        <v>0</v>
      </c>
      <c r="CH19">
        <f>'2009_totals_newvars'!H19/'2009_totals_newvars'!$L19</f>
        <v>0</v>
      </c>
      <c r="CI19">
        <f>'2010_totals_newvars'!H19/'2010_totals_newvars'!$L19</f>
        <v>0</v>
      </c>
      <c r="CJ19">
        <f>'2011_totals_newvars'!H19/'2011_totals_newvars'!$L19</f>
        <v>0</v>
      </c>
      <c r="CK19">
        <f>'2012_totals_newvars'!H19/'2012_totals_newvars'!$L19</f>
        <v>0</v>
      </c>
      <c r="CL19">
        <f>'2013_totals_newvars'!H19/'2013_totals_newvars'!$L19</f>
        <v>0</v>
      </c>
      <c r="CM19">
        <f>'2014_totals_newvars'!H19/'2014_totals_newvars'!$L19</f>
        <v>0</v>
      </c>
      <c r="CN19">
        <f>'1997_totals_newvars'!E19/'1997_totals_newvars'!$L19</f>
        <v>0</v>
      </c>
      <c r="CO19">
        <f>'1998_totals_newvars'!E19/'1998_totals_newvars'!$L19</f>
        <v>0</v>
      </c>
      <c r="CP19">
        <f>'1999_totals_newvars'!E19/'1999_totals_newvars'!$L19</f>
        <v>0</v>
      </c>
      <c r="CQ19">
        <f>'2000_totals_newvars'!E19/'2000_totals_newvars'!$L19</f>
        <v>0</v>
      </c>
      <c r="CR19">
        <f>'2001_totals_newvars'!E19/'2001_totals_newvars'!$L19</f>
        <v>0</v>
      </c>
      <c r="CS19">
        <f>'2002_totals_newvars'!E19/'2002_totals_newvars'!$L19</f>
        <v>0</v>
      </c>
      <c r="CT19">
        <f>'2003_totals_newvars'!E19/'2003_totals_newvars'!$L19</f>
        <v>0</v>
      </c>
      <c r="CU19">
        <f>'2004_totals_newvars'!E19/'2004_totals_newvars'!$L19</f>
        <v>0</v>
      </c>
      <c r="CV19">
        <f>'2005_totals_newvars'!E19/'2005_totals_newvars'!$L19</f>
        <v>0</v>
      </c>
      <c r="CW19">
        <f>'2006_totals_newvars'!E19/'2006_totals_newvars'!$L19</f>
        <v>0</v>
      </c>
      <c r="CX19">
        <f>'2007_totals_newvars'!E19/'2007_totals_newvars'!$L19</f>
        <v>0</v>
      </c>
      <c r="CY19">
        <f>'2008_totals_newvars'!E19/'2008_totals_newvars'!$L19</f>
        <v>0</v>
      </c>
      <c r="CZ19">
        <f>'2009_totals_newvars'!E19/'2009_totals_newvars'!$L19</f>
        <v>0</v>
      </c>
      <c r="DA19">
        <f>'2010_totals_newvars'!E19/'2010_totals_newvars'!$L19</f>
        <v>0</v>
      </c>
      <c r="DB19">
        <f>'2011_totals_newvars'!E19/'2011_totals_newvars'!$L19</f>
        <v>0</v>
      </c>
      <c r="DC19">
        <f>'2012_totals_newvars'!E19/'2012_totals_newvars'!$L19</f>
        <v>0</v>
      </c>
      <c r="DD19">
        <f>'2013_totals_newvars'!E19/'2013_totals_newvars'!$L19</f>
        <v>0</v>
      </c>
      <c r="DE19">
        <f>'2014_totals_newvars'!E19/'2014_totals_newvars'!$L19</f>
        <v>0</v>
      </c>
      <c r="DF19">
        <f>'1997_totals_newvars'!G19/'1997_totals_newvars'!$L19</f>
        <v>0</v>
      </c>
      <c r="DG19">
        <f>'1998_totals_newvars'!G19/'1998_totals_newvars'!$L19</f>
        <v>0</v>
      </c>
      <c r="DH19">
        <f>'1999_totals_newvars'!G19/'1999_totals_newvars'!$L19</f>
        <v>0</v>
      </c>
      <c r="DI19">
        <f>'2000_totals_newvars'!G19/'2000_totals_newvars'!$L19</f>
        <v>0</v>
      </c>
      <c r="DJ19">
        <f>'2001_totals_newvars'!G19/'2001_totals_newvars'!$L19</f>
        <v>0</v>
      </c>
      <c r="DK19">
        <f>'2002_totals_newvars'!G19/'2002_totals_newvars'!$L19</f>
        <v>0</v>
      </c>
      <c r="DL19">
        <f>'2003_totals_newvars'!G19/'2003_totals_newvars'!$L19</f>
        <v>0</v>
      </c>
      <c r="DM19">
        <f>'2004_totals_newvars'!G19/'2004_totals_newvars'!$L19</f>
        <v>0</v>
      </c>
      <c r="DN19">
        <f>'2005_totals_newvars'!G19/'2005_totals_newvars'!$L19</f>
        <v>0</v>
      </c>
      <c r="DO19">
        <f>'2006_totals_newvars'!G19/'2006_totals_newvars'!$L19</f>
        <v>0</v>
      </c>
      <c r="DP19">
        <f>'2007_totals_newvars'!G19/'2007_totals_newvars'!$L19</f>
        <v>0</v>
      </c>
      <c r="DQ19">
        <f>'2008_totals_newvars'!G19/'2008_totals_newvars'!$L19</f>
        <v>0</v>
      </c>
      <c r="DR19">
        <f>'2009_totals_newvars'!G19/'2009_totals_newvars'!$L19</f>
        <v>0</v>
      </c>
      <c r="DS19">
        <f>'2010_totals_newvars'!G19/'2010_totals_newvars'!$L19</f>
        <v>0</v>
      </c>
      <c r="DT19">
        <f>'2011_totals_newvars'!G19/'2011_totals_newvars'!$L19</f>
        <v>0</v>
      </c>
      <c r="DU19">
        <f>'2012_totals_newvars'!G19/'2012_totals_newvars'!$L19</f>
        <v>0</v>
      </c>
      <c r="DV19">
        <f>'2013_totals_newvars'!G19/'2013_totals_newvars'!$L19</f>
        <v>0</v>
      </c>
      <c r="DW19">
        <f>'2014_totals_newvars'!G19/'2014_totals_newvars'!$L19</f>
        <v>0</v>
      </c>
      <c r="DX19">
        <f>'1997_totals_newvars'!K19/'1997_totals_newvars'!$L19</f>
        <v>1.6720819926604236E-2</v>
      </c>
      <c r="DY19">
        <f>'1998_totals_newvars'!K19/'1998_totals_newvars'!$L19</f>
        <v>4.1464592879353973E-2</v>
      </c>
      <c r="DZ19">
        <f>'1999_totals_newvars'!K19/'1999_totals_newvars'!$L19</f>
        <v>9.0576627424834133E-2</v>
      </c>
      <c r="EA19">
        <f>'2000_totals_newvars'!K19/'2000_totals_newvars'!$L19</f>
        <v>7.0295852197896413E-2</v>
      </c>
      <c r="EB19">
        <f>'2001_totals_newvars'!K19/'2001_totals_newvars'!$L19</f>
        <v>3.026626166933068E-2</v>
      </c>
      <c r="EC19">
        <f>'2002_totals_newvars'!K19/'2002_totals_newvars'!$L19</f>
        <v>-4.1342104104817416E-3</v>
      </c>
      <c r="ED19">
        <f>'2003_totals_newvars'!K19/'2003_totals_newvars'!$L19</f>
        <v>0</v>
      </c>
      <c r="EE19">
        <f>'2004_totals_newvars'!K19/'2004_totals_newvars'!$L19</f>
        <v>0</v>
      </c>
      <c r="EF19">
        <f>'2005_totals_newvars'!K19/'2005_totals_newvars'!$L19</f>
        <v>0</v>
      </c>
      <c r="EG19">
        <f>'2006_totals_newvars'!K19/'2006_totals_newvars'!$L19</f>
        <v>0</v>
      </c>
      <c r="EH19">
        <f>'2007_totals_newvars'!K19/'2007_totals_newvars'!$L19</f>
        <v>0</v>
      </c>
      <c r="EI19">
        <f>'2008_totals_newvars'!K19/'2008_totals_newvars'!$L19</f>
        <v>0</v>
      </c>
      <c r="EJ19">
        <f>'2009_totals_newvars'!K19/'2009_totals_newvars'!$L19</f>
        <v>0</v>
      </c>
      <c r="EK19">
        <f>'2010_totals_newvars'!K19/'2010_totals_newvars'!$L19</f>
        <v>0</v>
      </c>
      <c r="EL19">
        <f>'2011_totals_newvars'!K19/'2011_totals_newvars'!$L19</f>
        <v>0</v>
      </c>
      <c r="EM19">
        <f>'2012_totals_newvars'!K19/'2012_totals_newvars'!$L19</f>
        <v>0</v>
      </c>
      <c r="EN19">
        <f>'2013_totals_newvars'!K19/'2013_totals_newvars'!$L19</f>
        <v>0</v>
      </c>
      <c r="EO19">
        <f>'2014_totals_newvars'!K19/'2014_totals_newvars'!$L19</f>
        <v>0</v>
      </c>
      <c r="EP19">
        <f>'1997_totals_newvars'!F19/'1997_totals_newvars'!$L19</f>
        <v>0</v>
      </c>
      <c r="EQ19">
        <f>'1998_totals_newvars'!F19/'1998_totals_newvars'!$L19</f>
        <v>0</v>
      </c>
      <c r="ER19">
        <f>'1999_totals_newvars'!F19/'1999_totals_newvars'!$L19</f>
        <v>0</v>
      </c>
      <c r="ES19">
        <f>'2000_totals_newvars'!F19/'2000_totals_newvars'!$L19</f>
        <v>0</v>
      </c>
      <c r="ET19">
        <f>'2001_totals_newvars'!F19/'2001_totals_newvars'!$L19</f>
        <v>0</v>
      </c>
      <c r="EU19">
        <f>'2002_totals_newvars'!F19/'2002_totals_newvars'!$L19</f>
        <v>0</v>
      </c>
      <c r="EV19">
        <f>'2003_totals_newvars'!F19/'2003_totals_newvars'!$L19</f>
        <v>0</v>
      </c>
      <c r="EW19">
        <f>'2004_totals_newvars'!F19/'2004_totals_newvars'!$L19</f>
        <v>0</v>
      </c>
      <c r="EX19">
        <f>'2005_totals_newvars'!F19/'2005_totals_newvars'!$L19</f>
        <v>0</v>
      </c>
      <c r="EY19">
        <f>'2006_totals_newvars'!F19/'2006_totals_newvars'!$L19</f>
        <v>0</v>
      </c>
      <c r="EZ19">
        <f>'2007_totals_newvars'!F19/'2007_totals_newvars'!$L19</f>
        <v>0</v>
      </c>
      <c r="FA19">
        <f>'2008_totals_newvars'!F19/'2008_totals_newvars'!$L19</f>
        <v>0</v>
      </c>
      <c r="FB19">
        <f>'2009_totals_newvars'!F19/'2009_totals_newvars'!$L19</f>
        <v>0</v>
      </c>
      <c r="FC19">
        <f>'2010_totals_newvars'!F19/'2010_totals_newvars'!$L19</f>
        <v>0</v>
      </c>
      <c r="FD19">
        <f>'2011_totals_newvars'!F19/'2011_totals_newvars'!$L19</f>
        <v>0</v>
      </c>
      <c r="FE19">
        <f>'2012_totals_newvars'!F19/'2012_totals_newvars'!$L19</f>
        <v>0</v>
      </c>
      <c r="FF19">
        <f>'2013_totals_newvars'!F19/'2013_totals_newvars'!$L19</f>
        <v>0</v>
      </c>
      <c r="FG19">
        <f>'2014_totals_newvars'!F19/'2014_totals_newvars'!$L19</f>
        <v>0</v>
      </c>
      <c r="FH19">
        <f>'1997_totals_newvars'!D19/'1997_totals_newvars'!$L19</f>
        <v>1.9940782302184549E-2</v>
      </c>
      <c r="FI19">
        <f>'1998_totals_newvars'!D19/'1998_totals_newvars'!$L19</f>
        <v>4.3592262829559685E-2</v>
      </c>
      <c r="FJ19">
        <f>'1999_totals_newvars'!D19/'1999_totals_newvars'!$L19</f>
        <v>6.0300746560432966E-2</v>
      </c>
      <c r="FK19">
        <f>'2000_totals_newvars'!D19/'2000_totals_newvars'!$L19</f>
        <v>0.20335185287646088</v>
      </c>
      <c r="FL19">
        <f>'2001_totals_newvars'!D19/'2001_totals_newvars'!$L19</f>
        <v>0.17022654253844768</v>
      </c>
      <c r="FM19">
        <f>'2002_totals_newvars'!D19/'2002_totals_newvars'!$L19</f>
        <v>0.19003734502545366</v>
      </c>
      <c r="FN19">
        <f>'2003_totals_newvars'!D19/'2003_totals_newvars'!$L19</f>
        <v>0.15023226027478839</v>
      </c>
      <c r="FO19">
        <f>'2004_totals_newvars'!D19/'2004_totals_newvars'!$L19</f>
        <v>0.1378512922860671</v>
      </c>
      <c r="FP19">
        <f>'2005_totals_newvars'!D19/'2005_totals_newvars'!$L19</f>
        <v>0.12351279733722172</v>
      </c>
      <c r="FQ19">
        <f>'2006_totals_newvars'!D19/'2006_totals_newvars'!$L19</f>
        <v>0.12769585704185274</v>
      </c>
      <c r="FR19">
        <f>'2007_totals_newvars'!D19/'2007_totals_newvars'!$L19</f>
        <v>0.11444661873983862</v>
      </c>
      <c r="FS19">
        <f>'2008_totals_newvars'!D19/'2008_totals_newvars'!$L19</f>
        <v>0.12393663600959344</v>
      </c>
      <c r="FT19">
        <f>'2009_totals_newvars'!D19/'2009_totals_newvars'!$L19</f>
        <v>0.11723928115314049</v>
      </c>
      <c r="FU19">
        <f>'2010_totals_newvars'!D19/'2010_totals_newvars'!$L19</f>
        <v>0.26882154530313129</v>
      </c>
      <c r="FV19">
        <f>'2011_totals_newvars'!D19/'2011_totals_newvars'!$L19</f>
        <v>0.19968725754829583</v>
      </c>
      <c r="FW19">
        <f>'2012_totals_newvars'!D19/'2012_totals_newvars'!$L19</f>
        <v>0.184704371243608</v>
      </c>
      <c r="FX19">
        <f>'2013_totals_newvars'!D19/'2013_totals_newvars'!$L19</f>
        <v>0.20113584232264031</v>
      </c>
      <c r="FY19">
        <f>'2014_totals_newvars'!D19/'2014_totals_newvars'!$L19</f>
        <v>0.20644779290603063</v>
      </c>
    </row>
    <row r="20" spans="1:181" x14ac:dyDescent="0.2">
      <c r="A20" t="str">
        <f>'1997_totals_newvars'!A20</f>
        <v>LOUISIANA</v>
      </c>
      <c r="B20">
        <f>'1997_totals_newvars'!J20/'1997_totals_newvars'!$L20</f>
        <v>0.24494295550095535</v>
      </c>
      <c r="C20">
        <f>'1998_totals_newvars'!J20/'1998_totals_newvars'!$L20</f>
        <v>0.10666250973885863</v>
      </c>
      <c r="D20">
        <f>'1999_totals_newvars'!J20/'1999_totals_newvars'!$L20</f>
        <v>8.5732144027793958E-2</v>
      </c>
      <c r="E20">
        <f>'2000_totals_newvars'!J20/'2000_totals_newvars'!$L20</f>
        <v>0.1170873950388759</v>
      </c>
      <c r="F20">
        <f>'2001_totals_newvars'!J20/'2001_totals_newvars'!$L20</f>
        <v>0.1018977498508022</v>
      </c>
      <c r="G20">
        <f>'2002_totals_newvars'!J20/'2002_totals_newvars'!$L20</f>
        <v>5.9435936387002161E-2</v>
      </c>
      <c r="H20">
        <f>'2003_totals_newvars'!J20/'2003_totals_newvars'!$L20</f>
        <v>9.1276416660784981E-2</v>
      </c>
      <c r="I20">
        <f>'2004_totals_newvars'!J20/'2004_totals_newvars'!$L20</f>
        <v>0.10690159157147062</v>
      </c>
      <c r="J20">
        <f>'2005_totals_newvars'!J20/'2005_totals_newvars'!$L20</f>
        <v>0.11756527947581516</v>
      </c>
      <c r="K20">
        <f>'2006_totals_newvars'!J20/'2006_totals_newvars'!$L20</f>
        <v>0.10303733023415015</v>
      </c>
      <c r="L20">
        <f>'2007_totals_newvars'!J20/'2007_totals_newvars'!$L20</f>
        <v>0.11701639219399752</v>
      </c>
      <c r="M20">
        <f>'2008_totals_newvars'!J20/'2008_totals_newvars'!$L20</f>
        <v>9.3141988906299614E-2</v>
      </c>
      <c r="N20">
        <f>'2009_totals_newvars'!J20/'2009_totals_newvars'!$L20</f>
        <v>3.110200704599245E-2</v>
      </c>
      <c r="O20">
        <f>'2010_totals_newvars'!J20/'2010_totals_newvars'!$L20</f>
        <v>6.0412416863176319E-2</v>
      </c>
      <c r="P20">
        <f>'2011_totals_newvars'!J20/'2011_totals_newvars'!$L20</f>
        <v>6.3084517910066279E-2</v>
      </c>
      <c r="Q20">
        <f>'2012_totals_newvars'!J20/'2012_totals_newvars'!$L20</f>
        <v>7.6496853552305066E-2</v>
      </c>
      <c r="R20">
        <f>'2013_totals_newvars'!J20/'2013_totals_newvars'!$L20</f>
        <v>9.1873574680985254E-2</v>
      </c>
      <c r="S20">
        <f>'2014_totals_newvars'!J20/'2014_totals_newvars'!$L20</f>
        <v>8.9667740335877696E-2</v>
      </c>
      <c r="T20">
        <f>'1997_totals_newvars'!B20/'1997_totals_newvars'!$L20</f>
        <v>0.64499288342849015</v>
      </c>
      <c r="U20">
        <f>'1998_totals_newvars'!B20/'1998_totals_newvars'!$L20</f>
        <v>0.55967661353841391</v>
      </c>
      <c r="V20">
        <f>'1999_totals_newvars'!B20/'1999_totals_newvars'!$L20</f>
        <v>0.30776812605194459</v>
      </c>
      <c r="W20">
        <f>'2000_totals_newvars'!B20/'2000_totals_newvars'!$L20</f>
        <v>0.33681830119579453</v>
      </c>
      <c r="X20">
        <f>'2001_totals_newvars'!B20/'2001_totals_newvars'!$L20</f>
        <v>0.3615584367682646</v>
      </c>
      <c r="Y20">
        <f>'2002_totals_newvars'!B20/'2002_totals_newvars'!$L20</f>
        <v>0.22404665041362387</v>
      </c>
      <c r="Z20">
        <f>'2003_totals_newvars'!B20/'2003_totals_newvars'!$L20</f>
        <v>0.20756041567300923</v>
      </c>
      <c r="AA20">
        <f>'2004_totals_newvars'!B20/'2004_totals_newvars'!$L20</f>
        <v>0.22279993954139493</v>
      </c>
      <c r="AB20">
        <f>'2005_totals_newvars'!B20/'2005_totals_newvars'!$L20</f>
        <v>0.2307532684276849</v>
      </c>
      <c r="AC20">
        <f>'2006_totals_newvars'!B20/'2006_totals_newvars'!$L20</f>
        <v>0.18842690302228038</v>
      </c>
      <c r="AD20">
        <f>'2007_totals_newvars'!B20/'2007_totals_newvars'!$L20</f>
        <v>0.16246547503351697</v>
      </c>
      <c r="AE20">
        <f>'2008_totals_newvars'!B20/'2008_totals_newvars'!$L20</f>
        <v>0.16700434778993539</v>
      </c>
      <c r="AF20">
        <f>'2009_totals_newvars'!B20/'2009_totals_newvars'!$L20</f>
        <v>0.16985552448742527</v>
      </c>
      <c r="AG20">
        <f>'2010_totals_newvars'!B20/'2010_totals_newvars'!$L20</f>
        <v>0.13873788463014913</v>
      </c>
      <c r="AH20">
        <f>'2011_totals_newvars'!B20/'2011_totals_newvars'!$L20</f>
        <v>0.27854408287156268</v>
      </c>
      <c r="AI20">
        <f>'2012_totals_newvars'!B20/'2012_totals_newvars'!$L20</f>
        <v>6.8545345326866E-2</v>
      </c>
      <c r="AJ20">
        <f>'2013_totals_newvars'!B20/'2013_totals_newvars'!$L20</f>
        <v>0.11593804029185936</v>
      </c>
      <c r="AK20">
        <f>'2014_totals_newvars'!B20/'2014_totals_newvars'!$L20</f>
        <v>9.2923782598125268E-2</v>
      </c>
      <c r="AL20">
        <f>'1997_totals_newvars'!C20/'1997_totals_newvars'!$L20</f>
        <v>0</v>
      </c>
      <c r="AM20">
        <f>'1998_totals_newvars'!C20/'1998_totals_newvars'!$L20</f>
        <v>5.6632622068975895E-2</v>
      </c>
      <c r="AN20">
        <f>'1999_totals_newvars'!C20/'1999_totals_newvars'!$L20</f>
        <v>0.443170182807059</v>
      </c>
      <c r="AO20">
        <f>'2000_totals_newvars'!C20/'2000_totals_newvars'!$L20</f>
        <v>0.34456560628050331</v>
      </c>
      <c r="AP20">
        <f>'2001_totals_newvars'!C20/'2001_totals_newvars'!$L20</f>
        <v>0.36429494360946307</v>
      </c>
      <c r="AQ20">
        <f>'2002_totals_newvars'!C20/'2002_totals_newvars'!$L20</f>
        <v>0.16903296734811987</v>
      </c>
      <c r="AR20">
        <f>'2003_totals_newvars'!C20/'2003_totals_newvars'!$L20</f>
        <v>0.1507309984252459</v>
      </c>
      <c r="AS20">
        <f>'2004_totals_newvars'!C20/'2004_totals_newvars'!$L20</f>
        <v>0.10389239690216365</v>
      </c>
      <c r="AT20">
        <f>'2005_totals_newvars'!C20/'2005_totals_newvars'!$L20</f>
        <v>0.11176108378952263</v>
      </c>
      <c r="AU20">
        <f>'2006_totals_newvars'!C20/'2006_totals_newvars'!$L20</f>
        <v>0.15945349008817777</v>
      </c>
      <c r="AV20">
        <f>'2007_totals_newvars'!C20/'2007_totals_newvars'!$L20</f>
        <v>0.16736408463739899</v>
      </c>
      <c r="AW20">
        <f>'2008_totals_newvars'!C20/'2008_totals_newvars'!$L20</f>
        <v>0.22544494705363571</v>
      </c>
      <c r="AX20">
        <f>'2009_totals_newvars'!C20/'2009_totals_newvars'!$L20</f>
        <v>0.15166655137300961</v>
      </c>
      <c r="AY20">
        <f>'2010_totals_newvars'!C20/'2010_totals_newvars'!$L20</f>
        <v>6.6313170386980272E-2</v>
      </c>
      <c r="AZ20">
        <f>'2011_totals_newvars'!C20/'2011_totals_newvars'!$L20</f>
        <v>3.2365274630242441E-2</v>
      </c>
      <c r="BA20">
        <f>'2012_totals_newvars'!C20/'2012_totals_newvars'!$L20</f>
        <v>1.9994248676292077E-2</v>
      </c>
      <c r="BB20">
        <f>'2013_totals_newvars'!C20/'2013_totals_newvars'!$L20</f>
        <v>2.3544659501850244E-2</v>
      </c>
      <c r="BC20">
        <f>'2014_totals_newvars'!C20/'2014_totals_newvars'!$L20</f>
        <v>4.6482687401918625E-2</v>
      </c>
      <c r="BD20">
        <f>'1997_totals_newvars'!I20/'1997_totals_newvars'!$L20</f>
        <v>0</v>
      </c>
      <c r="BE20">
        <f>'1998_totals_newvars'!I20/'1998_totals_newvars'!$L20</f>
        <v>0.16347570497822886</v>
      </c>
      <c r="BF20">
        <f>'1999_totals_newvars'!I20/'1999_totals_newvars'!$L20</f>
        <v>8.6888813383613442E-2</v>
      </c>
      <c r="BG20">
        <f>'2000_totals_newvars'!I20/'2000_totals_newvars'!$L20</f>
        <v>9.9510351382100695E-2</v>
      </c>
      <c r="BH20">
        <f>'2001_totals_newvars'!I20/'2001_totals_newvars'!$L20</f>
        <v>8.0478621807012124E-2</v>
      </c>
      <c r="BI20">
        <f>'2002_totals_newvars'!I20/'2002_totals_newvars'!$L20</f>
        <v>5.8933270827951127E-2</v>
      </c>
      <c r="BJ20">
        <f>'2003_totals_newvars'!I20/'2003_totals_newvars'!$L20</f>
        <v>4.8834511269045158E-2</v>
      </c>
      <c r="BK20">
        <f>'2004_totals_newvars'!I20/'2004_totals_newvars'!$L20</f>
        <v>0.11691816522413076</v>
      </c>
      <c r="BL20">
        <f>'2005_totals_newvars'!I20/'2005_totals_newvars'!$L20</f>
        <v>0.1436312641000172</v>
      </c>
      <c r="BM20">
        <f>'2006_totals_newvars'!I20/'2006_totals_newvars'!$L20</f>
        <v>0.17934040673257964</v>
      </c>
      <c r="BN20">
        <f>'2007_totals_newvars'!I20/'2007_totals_newvars'!$L20</f>
        <v>0.14201694532587333</v>
      </c>
      <c r="BO20">
        <f>'2008_totals_newvars'!I20/'2008_totals_newvars'!$L20</f>
        <v>8.9591737472190153E-2</v>
      </c>
      <c r="BP20">
        <f>'2009_totals_newvars'!I20/'2009_totals_newvars'!$L20</f>
        <v>0.1069159894351151</v>
      </c>
      <c r="BQ20">
        <f>'2010_totals_newvars'!I20/'2010_totals_newvars'!$L20</f>
        <v>8.0385901482994501E-2</v>
      </c>
      <c r="BR20">
        <f>'2011_totals_newvars'!I20/'2011_totals_newvars'!$L20</f>
        <v>0.28733211371736245</v>
      </c>
      <c r="BS20">
        <f>'2012_totals_newvars'!I20/'2012_totals_newvars'!$L20</f>
        <v>9.0556399484574321E-2</v>
      </c>
      <c r="BT20">
        <f>'2013_totals_newvars'!I20/'2013_totals_newvars'!$L20</f>
        <v>0.18273739037025136</v>
      </c>
      <c r="BU20">
        <f>'2014_totals_newvars'!I20/'2014_totals_newvars'!$L20</f>
        <v>0.21242789354333386</v>
      </c>
      <c r="BV20">
        <f>'1997_totals_newvars'!H20/'1997_totals_newvars'!$L20</f>
        <v>0</v>
      </c>
      <c r="BW20">
        <f>'1998_totals_newvars'!H20/'1998_totals_newvars'!$L20</f>
        <v>0</v>
      </c>
      <c r="BX20">
        <f>'1999_totals_newvars'!H20/'1999_totals_newvars'!$L20</f>
        <v>0</v>
      </c>
      <c r="BY20">
        <f>'2000_totals_newvars'!H20/'2000_totals_newvars'!$L20</f>
        <v>2.5629378814864927E-3</v>
      </c>
      <c r="BZ20">
        <f>'2001_totals_newvars'!H20/'2001_totals_newvars'!$L20</f>
        <v>1.3062448793444989E-2</v>
      </c>
      <c r="CA20">
        <f>'2002_totals_newvars'!H20/'2002_totals_newvars'!$L20</f>
        <v>0.26269900614785407</v>
      </c>
      <c r="CB20">
        <f>'2003_totals_newvars'!H20/'2003_totals_newvars'!$L20</f>
        <v>0.27605981489840209</v>
      </c>
      <c r="CC20">
        <f>'2004_totals_newvars'!H20/'2004_totals_newvars'!$L20</f>
        <v>0.28568083737687949</v>
      </c>
      <c r="CD20">
        <f>'2005_totals_newvars'!H20/'2005_totals_newvars'!$L20</f>
        <v>0.23032769533093642</v>
      </c>
      <c r="CE20">
        <f>'2006_totals_newvars'!H20/'2006_totals_newvars'!$L20</f>
        <v>0.24295874975746526</v>
      </c>
      <c r="CF20">
        <f>'2007_totals_newvars'!H20/'2007_totals_newvars'!$L20</f>
        <v>0.28888358391125435</v>
      </c>
      <c r="CG20">
        <f>'2008_totals_newvars'!H20/'2008_totals_newvars'!$L20</f>
        <v>0.28822171750307068</v>
      </c>
      <c r="CH20">
        <f>'2009_totals_newvars'!H20/'2009_totals_newvars'!$L20</f>
        <v>0.41285747130090727</v>
      </c>
      <c r="CI20">
        <f>'2010_totals_newvars'!H20/'2010_totals_newvars'!$L20</f>
        <v>0.45382464216640883</v>
      </c>
      <c r="CJ20">
        <f>'2011_totals_newvars'!H20/'2011_totals_newvars'!$L20</f>
        <v>0.23686356063865721</v>
      </c>
      <c r="CK20">
        <f>'2012_totals_newvars'!H20/'2012_totals_newvars'!$L20</f>
        <v>0.56158077073123636</v>
      </c>
      <c r="CL20">
        <f>'2013_totals_newvars'!H20/'2013_totals_newvars'!$L20</f>
        <v>0.39764436121227409</v>
      </c>
      <c r="CM20">
        <f>'2014_totals_newvars'!H20/'2014_totals_newvars'!$L20</f>
        <v>0.37417710919255925</v>
      </c>
      <c r="CN20">
        <f>'1997_totals_newvars'!E20/'1997_totals_newvars'!$L20</f>
        <v>0</v>
      </c>
      <c r="CO20">
        <f>'1998_totals_newvars'!E20/'1998_totals_newvars'!$L20</f>
        <v>0</v>
      </c>
      <c r="CP20">
        <f>'1999_totals_newvars'!E20/'1999_totals_newvars'!$L20</f>
        <v>0</v>
      </c>
      <c r="CQ20">
        <f>'2000_totals_newvars'!E20/'2000_totals_newvars'!$L20</f>
        <v>0</v>
      </c>
      <c r="CR20">
        <f>'2001_totals_newvars'!E20/'2001_totals_newvars'!$L20</f>
        <v>0</v>
      </c>
      <c r="CS20">
        <f>'2002_totals_newvars'!E20/'2002_totals_newvars'!$L20</f>
        <v>0</v>
      </c>
      <c r="CT20">
        <f>'2003_totals_newvars'!E20/'2003_totals_newvars'!$L20</f>
        <v>0</v>
      </c>
      <c r="CU20">
        <f>'2004_totals_newvars'!E20/'2004_totals_newvars'!$L20</f>
        <v>0</v>
      </c>
      <c r="CV20">
        <f>'2005_totals_newvars'!E20/'2005_totals_newvars'!$L20</f>
        <v>0</v>
      </c>
      <c r="CW20">
        <f>'2006_totals_newvars'!E20/'2006_totals_newvars'!$L20</f>
        <v>0</v>
      </c>
      <c r="CX20">
        <f>'2007_totals_newvars'!E20/'2007_totals_newvars'!$L20</f>
        <v>0</v>
      </c>
      <c r="CY20">
        <f>'2008_totals_newvars'!E20/'2008_totals_newvars'!$L20</f>
        <v>0</v>
      </c>
      <c r="CZ20">
        <f>'2009_totals_newvars'!E20/'2009_totals_newvars'!$L20</f>
        <v>0</v>
      </c>
      <c r="DA20">
        <f>'2010_totals_newvars'!E20/'2010_totals_newvars'!$L20</f>
        <v>0</v>
      </c>
      <c r="DB20">
        <f>'2011_totals_newvars'!E20/'2011_totals_newvars'!$L20</f>
        <v>5.1880095141033682E-6</v>
      </c>
      <c r="DC20">
        <f>'2012_totals_newvars'!E20/'2012_totals_newvars'!$L20</f>
        <v>0</v>
      </c>
      <c r="DD20">
        <f>'2013_totals_newvars'!E20/'2013_totals_newvars'!$L20</f>
        <v>0</v>
      </c>
      <c r="DE20">
        <f>'2014_totals_newvars'!E20/'2014_totals_newvars'!$L20</f>
        <v>0</v>
      </c>
      <c r="DF20">
        <f>'1997_totals_newvars'!G20/'1997_totals_newvars'!$L20</f>
        <v>0</v>
      </c>
      <c r="DG20">
        <f>'1998_totals_newvars'!G20/'1998_totals_newvars'!$L20</f>
        <v>0</v>
      </c>
      <c r="DH20">
        <f>'1999_totals_newvars'!G20/'1999_totals_newvars'!$L20</f>
        <v>0</v>
      </c>
      <c r="DI20">
        <f>'2000_totals_newvars'!G20/'2000_totals_newvars'!$L20</f>
        <v>0</v>
      </c>
      <c r="DJ20">
        <f>'2001_totals_newvars'!G20/'2001_totals_newvars'!$L20</f>
        <v>0</v>
      </c>
      <c r="DK20">
        <f>'2002_totals_newvars'!G20/'2002_totals_newvars'!$L20</f>
        <v>8.6288460340743819E-2</v>
      </c>
      <c r="DL20">
        <f>'2003_totals_newvars'!G20/'2003_totals_newvars'!$L20</f>
        <v>2.4190923931524957E-2</v>
      </c>
      <c r="DM20">
        <f>'2004_totals_newvars'!G20/'2004_totals_newvars'!$L20</f>
        <v>-2.1523558087364639E-4</v>
      </c>
      <c r="DN20">
        <f>'2005_totals_newvars'!G20/'2005_totals_newvars'!$L20</f>
        <v>0</v>
      </c>
      <c r="DO20">
        <f>'2006_totals_newvars'!G20/'2006_totals_newvars'!$L20</f>
        <v>0</v>
      </c>
      <c r="DP20">
        <f>'2007_totals_newvars'!G20/'2007_totals_newvars'!$L20</f>
        <v>0</v>
      </c>
      <c r="DQ20">
        <f>'2008_totals_newvars'!G20/'2008_totals_newvars'!$L20</f>
        <v>0</v>
      </c>
      <c r="DR20">
        <f>'2009_totals_newvars'!G20/'2009_totals_newvars'!$L20</f>
        <v>0</v>
      </c>
      <c r="DS20">
        <f>'2010_totals_newvars'!G20/'2010_totals_newvars'!$L20</f>
        <v>0</v>
      </c>
      <c r="DT20">
        <f>'2011_totals_newvars'!G20/'2011_totals_newvars'!$L20</f>
        <v>0</v>
      </c>
      <c r="DU20">
        <f>'2012_totals_newvars'!G20/'2012_totals_newvars'!$L20</f>
        <v>0</v>
      </c>
      <c r="DV20">
        <f>'2013_totals_newvars'!G20/'2013_totals_newvars'!$L20</f>
        <v>0</v>
      </c>
      <c r="DW20">
        <f>'2014_totals_newvars'!G20/'2014_totals_newvars'!$L20</f>
        <v>0</v>
      </c>
      <c r="DX20">
        <f>'1997_totals_newvars'!K20/'1997_totals_newvars'!$L20</f>
        <v>0</v>
      </c>
      <c r="DY20">
        <f>'1998_totals_newvars'!K20/'1998_totals_newvars'!$L20</f>
        <v>0</v>
      </c>
      <c r="DZ20">
        <f>'1999_totals_newvars'!K20/'1999_totals_newvars'!$L20</f>
        <v>0</v>
      </c>
      <c r="EA20">
        <f>'2000_totals_newvars'!K20/'2000_totals_newvars'!$L20</f>
        <v>0</v>
      </c>
      <c r="EB20">
        <f>'2001_totals_newvars'!K20/'2001_totals_newvars'!$L20</f>
        <v>0</v>
      </c>
      <c r="EC20">
        <f>'2002_totals_newvars'!K20/'2002_totals_newvars'!$L20</f>
        <v>5.52200189880237E-2</v>
      </c>
      <c r="ED20">
        <f>'2003_totals_newvars'!K20/'2003_totals_newvars'!$L20</f>
        <v>5.0813025287321782E-2</v>
      </c>
      <c r="EE20">
        <f>'2004_totals_newvars'!K20/'2004_totals_newvars'!$L20</f>
        <v>5.6069841324527879E-2</v>
      </c>
      <c r="EF20">
        <f>'2005_totals_newvars'!K20/'2005_totals_newvars'!$L20</f>
        <v>7.3722523688253716E-2</v>
      </c>
      <c r="EG20">
        <f>'2006_totals_newvars'!K20/'2006_totals_newvars'!$L20</f>
        <v>6.8981845639910833E-2</v>
      </c>
      <c r="EH20">
        <f>'2007_totals_newvars'!K20/'2007_totals_newvars'!$L20</f>
        <v>6.4290720828639417E-2</v>
      </c>
      <c r="EI20">
        <f>'2008_totals_newvars'!K20/'2008_totals_newvars'!$L20</f>
        <v>7.2329138269230209E-2</v>
      </c>
      <c r="EJ20">
        <f>'2009_totals_newvars'!K20/'2009_totals_newvars'!$L20</f>
        <v>6.5140746739715802E-2</v>
      </c>
      <c r="EK20">
        <f>'2010_totals_newvars'!K20/'2010_totals_newvars'!$L20</f>
        <v>5.5701202658853789E-2</v>
      </c>
      <c r="EL20">
        <f>'2011_totals_newvars'!K20/'2011_totals_newvars'!$L20</f>
        <v>5.5132096187068207E-2</v>
      </c>
      <c r="EM20">
        <f>'2012_totals_newvars'!K20/'2012_totals_newvars'!$L20</f>
        <v>6.2812611965129106E-2</v>
      </c>
      <c r="EN20">
        <f>'2013_totals_newvars'!K20/'2013_totals_newvars'!$L20</f>
        <v>7.3966343766748738E-2</v>
      </c>
      <c r="EO20">
        <f>'2014_totals_newvars'!K20/'2014_totals_newvars'!$L20</f>
        <v>7.4678485696836383E-2</v>
      </c>
      <c r="EP20">
        <f>'1997_totals_newvars'!F20/'1997_totals_newvars'!$L20</f>
        <v>0</v>
      </c>
      <c r="EQ20">
        <f>'1998_totals_newvars'!F20/'1998_totals_newvars'!$L20</f>
        <v>0</v>
      </c>
      <c r="ER20">
        <f>'1999_totals_newvars'!F20/'1999_totals_newvars'!$L20</f>
        <v>0</v>
      </c>
      <c r="ES20">
        <f>'2000_totals_newvars'!F20/'2000_totals_newvars'!$L20</f>
        <v>0</v>
      </c>
      <c r="ET20">
        <f>'2001_totals_newvars'!F20/'2001_totals_newvars'!$L20</f>
        <v>0</v>
      </c>
      <c r="EU20">
        <f>'2002_totals_newvars'!F20/'2002_totals_newvars'!$L20</f>
        <v>0</v>
      </c>
      <c r="EV20">
        <f>'2003_totals_newvars'!F20/'2003_totals_newvars'!$L20</f>
        <v>0</v>
      </c>
      <c r="EW20">
        <f>'2004_totals_newvars'!F20/'2004_totals_newvars'!$L20</f>
        <v>0</v>
      </c>
      <c r="EX20">
        <f>'2005_totals_newvars'!F20/'2005_totals_newvars'!$L20</f>
        <v>0</v>
      </c>
      <c r="EY20">
        <f>'2006_totals_newvars'!F20/'2006_totals_newvars'!$L20</f>
        <v>0</v>
      </c>
      <c r="EZ20">
        <f>'2007_totals_newvars'!F20/'2007_totals_newvars'!$L20</f>
        <v>0</v>
      </c>
      <c r="FA20">
        <f>'2008_totals_newvars'!F20/'2008_totals_newvars'!$L20</f>
        <v>0</v>
      </c>
      <c r="FB20">
        <f>'2009_totals_newvars'!F20/'2009_totals_newvars'!$L20</f>
        <v>0</v>
      </c>
      <c r="FC20">
        <f>'2010_totals_newvars'!F20/'2010_totals_newvars'!$L20</f>
        <v>8.5833400760852815E-2</v>
      </c>
      <c r="FD20">
        <f>'2011_totals_newvars'!F20/'2011_totals_newvars'!$L20</f>
        <v>8.2917370464875674E-5</v>
      </c>
      <c r="FE20">
        <f>'2012_totals_newvars'!F20/'2012_totals_newvars'!$L20</f>
        <v>7.6139005668691861E-2</v>
      </c>
      <c r="FF20">
        <f>'2013_totals_newvars'!F20/'2013_totals_newvars'!$L20</f>
        <v>7.8953451981608719E-2</v>
      </c>
      <c r="FG20">
        <f>'2014_totals_newvars'!F20/'2014_totals_newvars'!$L20</f>
        <v>8.1544619990880862E-2</v>
      </c>
      <c r="FH20">
        <f>'1997_totals_newvars'!D20/'1997_totals_newvars'!$L20</f>
        <v>0.11006416107055451</v>
      </c>
      <c r="FI20">
        <f>'1998_totals_newvars'!D20/'1998_totals_newvars'!$L20</f>
        <v>0.11355254967552275</v>
      </c>
      <c r="FJ20">
        <f>'1999_totals_newvars'!D20/'1999_totals_newvars'!$L20</f>
        <v>7.6440733729589025E-2</v>
      </c>
      <c r="FK20">
        <f>'2000_totals_newvars'!D20/'2000_totals_newvars'!$L20</f>
        <v>9.9455408221239064E-2</v>
      </c>
      <c r="FL20">
        <f>'2001_totals_newvars'!D20/'2001_totals_newvars'!$L20</f>
        <v>7.8707799171012977E-2</v>
      </c>
      <c r="FM20">
        <f>'2002_totals_newvars'!D20/'2002_totals_newvars'!$L20</f>
        <v>8.4343689546681352E-2</v>
      </c>
      <c r="FN20">
        <f>'2003_totals_newvars'!D20/'2003_totals_newvars'!$L20</f>
        <v>0.15053389385466592</v>
      </c>
      <c r="FO20">
        <f>'2004_totals_newvars'!D20/'2004_totals_newvars'!$L20</f>
        <v>0.10795246364030631</v>
      </c>
      <c r="FP20">
        <f>'2005_totals_newvars'!D20/'2005_totals_newvars'!$L20</f>
        <v>9.2238885187770001E-2</v>
      </c>
      <c r="FQ20">
        <f>'2006_totals_newvars'!D20/'2006_totals_newvars'!$L20</f>
        <v>5.7801274525435965E-2</v>
      </c>
      <c r="FR20">
        <f>'2007_totals_newvars'!D20/'2007_totals_newvars'!$L20</f>
        <v>5.7962798069319407E-2</v>
      </c>
      <c r="FS20">
        <f>'2008_totals_newvars'!D20/'2008_totals_newvars'!$L20</f>
        <v>6.4266123005638207E-2</v>
      </c>
      <c r="FT20">
        <f>'2009_totals_newvars'!D20/'2009_totals_newvars'!$L20</f>
        <v>6.2461709617834482E-2</v>
      </c>
      <c r="FU20">
        <f>'2010_totals_newvars'!D20/'2010_totals_newvars'!$L20</f>
        <v>5.879138105058436E-2</v>
      </c>
      <c r="FV20">
        <f>'2011_totals_newvars'!D20/'2011_totals_newvars'!$L20</f>
        <v>4.659024866506177E-2</v>
      </c>
      <c r="FW20">
        <f>'2012_totals_newvars'!D20/'2012_totals_newvars'!$L20</f>
        <v>4.3874764594905191E-2</v>
      </c>
      <c r="FX20">
        <f>'2013_totals_newvars'!D20/'2013_totals_newvars'!$L20</f>
        <v>3.5342178194422202E-2</v>
      </c>
      <c r="FY20">
        <f>'2014_totals_newvars'!D20/'2014_totals_newvars'!$L20</f>
        <v>2.8097681240468082E-2</v>
      </c>
    </row>
    <row r="21" spans="1:181" x14ac:dyDescent="0.2">
      <c r="A21" t="str">
        <f>'1997_totals_newvars'!A21</f>
        <v>MAINE</v>
      </c>
      <c r="B21">
        <f>'1997_totals_newvars'!J21/'1997_totals_newvars'!$L21</f>
        <v>7.1481583959035061E-2</v>
      </c>
      <c r="C21">
        <f>'1998_totals_newvars'!J21/'1998_totals_newvars'!$L21</f>
        <v>0.10482434797447308</v>
      </c>
      <c r="D21">
        <f>'1999_totals_newvars'!J21/'1999_totals_newvars'!$L21</f>
        <v>0.10314231022756275</v>
      </c>
      <c r="E21">
        <f>'2000_totals_newvars'!J21/'2000_totals_newvars'!$L21</f>
        <v>4.7595012981957292E-2</v>
      </c>
      <c r="F21">
        <f>'2001_totals_newvars'!J21/'2001_totals_newvars'!$L21</f>
        <v>6.4315054844780395E-2</v>
      </c>
      <c r="G21">
        <f>'2002_totals_newvars'!J21/'2002_totals_newvars'!$L21</f>
        <v>7.9888085387188071E-2</v>
      </c>
      <c r="H21">
        <f>'2003_totals_newvars'!J21/'2003_totals_newvars'!$L21</f>
        <v>7.8217756141231568E-2</v>
      </c>
      <c r="I21">
        <f>'2004_totals_newvars'!J21/'2004_totals_newvars'!$L21</f>
        <v>1.2088964079830438E-2</v>
      </c>
      <c r="J21">
        <f>'2005_totals_newvars'!J21/'2005_totals_newvars'!$L21</f>
        <v>4.204599935069455E-2</v>
      </c>
      <c r="K21">
        <f>'2006_totals_newvars'!J21/'2006_totals_newvars'!$L21</f>
        <v>5.6779103868075172E-2</v>
      </c>
      <c r="L21">
        <f>'2007_totals_newvars'!J21/'2007_totals_newvars'!$L21</f>
        <v>6.6911023144253873E-2</v>
      </c>
      <c r="M21">
        <f>'2008_totals_newvars'!J21/'2008_totals_newvars'!$L21</f>
        <v>1.7622014406461294E-2</v>
      </c>
      <c r="N21">
        <f>'2009_totals_newvars'!J21/'2009_totals_newvars'!$L21</f>
        <v>2.9061034191662935E-2</v>
      </c>
      <c r="O21">
        <f>'2010_totals_newvars'!J21/'2010_totals_newvars'!$L21</f>
        <v>3.9303072187812073E-2</v>
      </c>
      <c r="P21">
        <f>'2011_totals_newvars'!J21/'2011_totals_newvars'!$L21</f>
        <v>2.952601644632389E-2</v>
      </c>
      <c r="Q21">
        <f>'2012_totals_newvars'!J21/'2012_totals_newvars'!$L21</f>
        <v>3.1985668107761475E-2</v>
      </c>
      <c r="R21">
        <f>'2013_totals_newvars'!J21/'2013_totals_newvars'!$L21</f>
        <v>2.8461041446871421E-2</v>
      </c>
      <c r="S21">
        <f>'2014_totals_newvars'!J21/'2014_totals_newvars'!$L21</f>
        <v>3.5524933651045726E-2</v>
      </c>
      <c r="T21">
        <f>'1997_totals_newvars'!B21/'1997_totals_newvars'!$L21</f>
        <v>0.80140229319354916</v>
      </c>
      <c r="U21">
        <f>'1998_totals_newvars'!B21/'1998_totals_newvars'!$L21</f>
        <v>0.6719186990651097</v>
      </c>
      <c r="V21">
        <f>'1999_totals_newvars'!B21/'1999_totals_newvars'!$L21</f>
        <v>0.61867596162563099</v>
      </c>
      <c r="W21">
        <f>'2000_totals_newvars'!B21/'2000_totals_newvars'!$L21</f>
        <v>0.61635565261732639</v>
      </c>
      <c r="X21">
        <f>'2001_totals_newvars'!B21/'2001_totals_newvars'!$L21</f>
        <v>0.63425173697201198</v>
      </c>
      <c r="Y21">
        <f>'2002_totals_newvars'!B21/'2002_totals_newvars'!$L21</f>
        <v>0.58658662603633727</v>
      </c>
      <c r="Z21">
        <f>'2003_totals_newvars'!B21/'2003_totals_newvars'!$L21</f>
        <v>0.56019036268292322</v>
      </c>
      <c r="AA21">
        <f>'2004_totals_newvars'!B21/'2004_totals_newvars'!$L21</f>
        <v>0.56314582224822218</v>
      </c>
      <c r="AB21">
        <f>'2005_totals_newvars'!B21/'2005_totals_newvars'!$L21</f>
        <v>0.63969138768484946</v>
      </c>
      <c r="AC21">
        <f>'2006_totals_newvars'!B21/'2006_totals_newvars'!$L21</f>
        <v>0.51586108530791042</v>
      </c>
      <c r="AD21">
        <f>'2007_totals_newvars'!B21/'2007_totals_newvars'!$L21</f>
        <v>0.4995938712957872</v>
      </c>
      <c r="AE21">
        <f>'2008_totals_newvars'!B21/'2008_totals_newvars'!$L21</f>
        <v>0.54082558862382135</v>
      </c>
      <c r="AF21">
        <f>'2009_totals_newvars'!B21/'2009_totals_newvars'!$L21</f>
        <v>0.55453857572791976</v>
      </c>
      <c r="AG21">
        <f>'2010_totals_newvars'!B21/'2010_totals_newvars'!$L21</f>
        <v>0.54377989579346453</v>
      </c>
      <c r="AH21">
        <f>'2011_totals_newvars'!B21/'2011_totals_newvars'!$L21</f>
        <v>0.62314782271520663</v>
      </c>
      <c r="AI21">
        <f>'2012_totals_newvars'!B21/'2012_totals_newvars'!$L21</f>
        <v>0.60550951652055207</v>
      </c>
      <c r="AJ21">
        <f>'2013_totals_newvars'!B21/'2013_totals_newvars'!$L21</f>
        <v>0.51933405977688551</v>
      </c>
      <c r="AK21">
        <f>'2014_totals_newvars'!B21/'2014_totals_newvars'!$L21</f>
        <v>0.52927962304928344</v>
      </c>
      <c r="AL21">
        <f>'1997_totals_newvars'!C21/'1997_totals_newvars'!$L21</f>
        <v>4.1065147787236522E-2</v>
      </c>
      <c r="AM21">
        <f>'1998_totals_newvars'!C21/'1998_totals_newvars'!$L21</f>
        <v>8.2051368249524803E-2</v>
      </c>
      <c r="AN21">
        <f>'1999_totals_newvars'!C21/'1999_totals_newvars'!$L21</f>
        <v>0.1373454663530719</v>
      </c>
      <c r="AO21">
        <f>'2000_totals_newvars'!C21/'2000_totals_newvars'!$L21</f>
        <v>0.14603243729295659</v>
      </c>
      <c r="AP21">
        <f>'2001_totals_newvars'!C21/'2001_totals_newvars'!$L21</f>
        <v>0.12355340865995576</v>
      </c>
      <c r="AQ21">
        <f>'2002_totals_newvars'!C21/'2002_totals_newvars'!$L21</f>
        <v>0.16447860717256657</v>
      </c>
      <c r="AR21">
        <f>'2003_totals_newvars'!C21/'2003_totals_newvars'!$L21</f>
        <v>0.19258393628176756</v>
      </c>
      <c r="AS21">
        <f>'2004_totals_newvars'!C21/'2004_totals_newvars'!$L21</f>
        <v>0.23213638875741907</v>
      </c>
      <c r="AT21">
        <f>'2005_totals_newvars'!C21/'2005_totals_newvars'!$L21</f>
        <v>0.16084600016081627</v>
      </c>
      <c r="AU21">
        <f>'2006_totals_newvars'!C21/'2006_totals_newvars'!$L21</f>
        <v>0.22924861960926729</v>
      </c>
      <c r="AV21">
        <f>'2007_totals_newvars'!C21/'2007_totals_newvars'!$L21</f>
        <v>0.21566958066547681</v>
      </c>
      <c r="AW21">
        <f>'2008_totals_newvars'!C21/'2008_totals_newvars'!$L21</f>
        <v>8.6674851104900322E-2</v>
      </c>
      <c r="AX21">
        <f>'2009_totals_newvars'!C21/'2009_totals_newvars'!$L21</f>
        <v>0.13390146270942052</v>
      </c>
      <c r="AY21">
        <f>'2010_totals_newvars'!C21/'2010_totals_newvars'!$L21</f>
        <v>0.11952583742954144</v>
      </c>
      <c r="AZ21">
        <f>'2011_totals_newvars'!C21/'2011_totals_newvars'!$L21</f>
        <v>9.6993149612354113E-2</v>
      </c>
      <c r="BA21">
        <f>'2012_totals_newvars'!C21/'2012_totals_newvars'!$L21</f>
        <v>9.3656930368671051E-2</v>
      </c>
      <c r="BB21">
        <f>'2013_totals_newvars'!C21/'2013_totals_newvars'!$L21</f>
        <v>0.10309566354310115</v>
      </c>
      <c r="BC21">
        <f>'2014_totals_newvars'!C21/'2014_totals_newvars'!$L21</f>
        <v>6.6276894704025355E-2</v>
      </c>
      <c r="BD21">
        <f>'1997_totals_newvars'!I21/'1997_totals_newvars'!$L21</f>
        <v>2.9412971295649133E-2</v>
      </c>
      <c r="BE21">
        <f>'1998_totals_newvars'!I21/'1998_totals_newvars'!$L21</f>
        <v>5.6467203680554176E-2</v>
      </c>
      <c r="BF21">
        <f>'1999_totals_newvars'!I21/'1999_totals_newvars'!$L21</f>
        <v>3.8601971082835147E-2</v>
      </c>
      <c r="BG21">
        <f>'2000_totals_newvars'!I21/'2000_totals_newvars'!$L21</f>
        <v>0</v>
      </c>
      <c r="BH21">
        <f>'2001_totals_newvars'!I21/'2001_totals_newvars'!$L21</f>
        <v>0</v>
      </c>
      <c r="BI21">
        <f>'2002_totals_newvars'!I21/'2002_totals_newvars'!$L21</f>
        <v>1.7941734601473573E-2</v>
      </c>
      <c r="BJ21">
        <f>'2003_totals_newvars'!I21/'2003_totals_newvars'!$L21</f>
        <v>-1.7119297374950472E-2</v>
      </c>
      <c r="BK21">
        <f>'2004_totals_newvars'!I21/'2004_totals_newvars'!$L21</f>
        <v>0</v>
      </c>
      <c r="BL21">
        <f>'2005_totals_newvars'!I21/'2005_totals_newvars'!$L21</f>
        <v>0</v>
      </c>
      <c r="BM21">
        <f>'2006_totals_newvars'!I21/'2006_totals_newvars'!$L21</f>
        <v>0</v>
      </c>
      <c r="BN21">
        <f>'2007_totals_newvars'!I21/'2007_totals_newvars'!$L21</f>
        <v>0</v>
      </c>
      <c r="BO21">
        <f>'2008_totals_newvars'!I21/'2008_totals_newvars'!$L21</f>
        <v>0</v>
      </c>
      <c r="BP21">
        <f>'2009_totals_newvars'!I21/'2009_totals_newvars'!$L21</f>
        <v>0</v>
      </c>
      <c r="BQ21">
        <f>'2010_totals_newvars'!I21/'2010_totals_newvars'!$L21</f>
        <v>0</v>
      </c>
      <c r="BR21">
        <f>'2011_totals_newvars'!I21/'2011_totals_newvars'!$L21</f>
        <v>0</v>
      </c>
      <c r="BS21">
        <f>'2012_totals_newvars'!I21/'2012_totals_newvars'!$L21</f>
        <v>0</v>
      </c>
      <c r="BT21">
        <f>'2013_totals_newvars'!I21/'2013_totals_newvars'!$L21</f>
        <v>0</v>
      </c>
      <c r="BU21">
        <f>'2014_totals_newvars'!I21/'2014_totals_newvars'!$L21</f>
        <v>0</v>
      </c>
      <c r="BV21">
        <f>'1997_totals_newvars'!H21/'1997_totals_newvars'!$L21</f>
        <v>0</v>
      </c>
      <c r="BW21">
        <f>'1998_totals_newvars'!H21/'1998_totals_newvars'!$L21</f>
        <v>0</v>
      </c>
      <c r="BX21">
        <f>'1999_totals_newvars'!H21/'1999_totals_newvars'!$L21</f>
        <v>0</v>
      </c>
      <c r="BY21">
        <f>'2000_totals_newvars'!H21/'2000_totals_newvars'!$L21</f>
        <v>1.1587057421941608E-4</v>
      </c>
      <c r="BZ21">
        <f>'2001_totals_newvars'!H21/'2001_totals_newvars'!$L21</f>
        <v>0</v>
      </c>
      <c r="CA21">
        <f>'2002_totals_newvars'!H21/'2002_totals_newvars'!$L21</f>
        <v>0</v>
      </c>
      <c r="CB21">
        <f>'2003_totals_newvars'!H21/'2003_totals_newvars'!$L21</f>
        <v>0</v>
      </c>
      <c r="CC21">
        <f>'2004_totals_newvars'!H21/'2004_totals_newvars'!$L21</f>
        <v>-1.0058911547427617E-4</v>
      </c>
      <c r="CD21">
        <f>'2005_totals_newvars'!H21/'2005_totals_newvars'!$L21</f>
        <v>0</v>
      </c>
      <c r="CE21">
        <f>'2006_totals_newvars'!H21/'2006_totals_newvars'!$L21</f>
        <v>0</v>
      </c>
      <c r="CF21">
        <f>'2007_totals_newvars'!H21/'2007_totals_newvars'!$L21</f>
        <v>0</v>
      </c>
      <c r="CG21">
        <f>'2008_totals_newvars'!H21/'2008_totals_newvars'!$L21</f>
        <v>0</v>
      </c>
      <c r="CH21">
        <f>'2009_totals_newvars'!H21/'2009_totals_newvars'!$L21</f>
        <v>0</v>
      </c>
      <c r="CI21">
        <f>'2010_totals_newvars'!H21/'2010_totals_newvars'!$L21</f>
        <v>0</v>
      </c>
      <c r="CJ21">
        <f>'2011_totals_newvars'!H21/'2011_totals_newvars'!$L21</f>
        <v>0</v>
      </c>
      <c r="CK21">
        <f>'2012_totals_newvars'!H21/'2012_totals_newvars'!$L21</f>
        <v>0</v>
      </c>
      <c r="CL21">
        <f>'2013_totals_newvars'!H21/'2013_totals_newvars'!$L21</f>
        <v>0</v>
      </c>
      <c r="CM21">
        <f>'2014_totals_newvars'!H21/'2014_totals_newvars'!$L21</f>
        <v>0</v>
      </c>
      <c r="CN21">
        <f>'1997_totals_newvars'!E21/'1997_totals_newvars'!$L21</f>
        <v>0</v>
      </c>
      <c r="CO21">
        <f>'1998_totals_newvars'!E21/'1998_totals_newvars'!$L21</f>
        <v>0</v>
      </c>
      <c r="CP21">
        <f>'1999_totals_newvars'!E21/'1999_totals_newvars'!$L21</f>
        <v>0</v>
      </c>
      <c r="CQ21">
        <f>'2000_totals_newvars'!E21/'2000_totals_newvars'!$L21</f>
        <v>0</v>
      </c>
      <c r="CR21">
        <f>'2001_totals_newvars'!E21/'2001_totals_newvars'!$L21</f>
        <v>0</v>
      </c>
      <c r="CS21">
        <f>'2002_totals_newvars'!E21/'2002_totals_newvars'!$L21</f>
        <v>0</v>
      </c>
      <c r="CT21">
        <f>'2003_totals_newvars'!E21/'2003_totals_newvars'!$L21</f>
        <v>0</v>
      </c>
      <c r="CU21">
        <f>'2004_totals_newvars'!E21/'2004_totals_newvars'!$L21</f>
        <v>0</v>
      </c>
      <c r="CV21">
        <f>'2005_totals_newvars'!E21/'2005_totals_newvars'!$L21</f>
        <v>0</v>
      </c>
      <c r="CW21">
        <f>'2006_totals_newvars'!E21/'2006_totals_newvars'!$L21</f>
        <v>0</v>
      </c>
      <c r="CX21">
        <f>'2007_totals_newvars'!E21/'2007_totals_newvars'!$L21</f>
        <v>0</v>
      </c>
      <c r="CY21">
        <f>'2008_totals_newvars'!E21/'2008_totals_newvars'!$L21</f>
        <v>7.6519384554055523E-3</v>
      </c>
      <c r="CZ21">
        <f>'2009_totals_newvars'!E21/'2009_totals_newvars'!$L21</f>
        <v>8.5108907308312706E-3</v>
      </c>
      <c r="DA21">
        <f>'2010_totals_newvars'!E21/'2010_totals_newvars'!$L21</f>
        <v>8.2595284028877478E-3</v>
      </c>
      <c r="DB21">
        <f>'2011_totals_newvars'!E21/'2011_totals_newvars'!$L21</f>
        <v>8.804117310255535E-3</v>
      </c>
      <c r="DC21">
        <f>'2012_totals_newvars'!E21/'2012_totals_newvars'!$L21</f>
        <v>8.7396653695268472E-3</v>
      </c>
      <c r="DD21">
        <f>'2013_totals_newvars'!E21/'2013_totals_newvars'!$L21</f>
        <v>9.2604562393226852E-3</v>
      </c>
      <c r="DE21">
        <f>'2014_totals_newvars'!E21/'2014_totals_newvars'!$L21</f>
        <v>7.1445522394431452E-3</v>
      </c>
      <c r="DF21">
        <f>'1997_totals_newvars'!G21/'1997_totals_newvars'!$L21</f>
        <v>0</v>
      </c>
      <c r="DG21">
        <f>'1998_totals_newvars'!G21/'1998_totals_newvars'!$L21</f>
        <v>0</v>
      </c>
      <c r="DH21">
        <f>'1999_totals_newvars'!G21/'1999_totals_newvars'!$L21</f>
        <v>0</v>
      </c>
      <c r="DI21">
        <f>'2000_totals_newvars'!G21/'2000_totals_newvars'!$L21</f>
        <v>7.9159572870942333E-3</v>
      </c>
      <c r="DJ21">
        <f>'2001_totals_newvars'!G21/'2001_totals_newvars'!$L21</f>
        <v>1.0020779255904428E-2</v>
      </c>
      <c r="DK21">
        <f>'2002_totals_newvars'!G21/'2002_totals_newvars'!$L21</f>
        <v>9.5351289845319615E-3</v>
      </c>
      <c r="DL21">
        <f>'2003_totals_newvars'!G21/'2003_totals_newvars'!$L21</f>
        <v>8.7838877539644609E-3</v>
      </c>
      <c r="DM21">
        <f>'2004_totals_newvars'!G21/'2004_totals_newvars'!$L21</f>
        <v>1.0216222135337816E-2</v>
      </c>
      <c r="DN21">
        <f>'2005_totals_newvars'!G21/'2005_totals_newvars'!$L21</f>
        <v>1.6273199194468971E-2</v>
      </c>
      <c r="DO21">
        <f>'2006_totals_newvars'!G21/'2006_totals_newvars'!$L21</f>
        <v>2.9070777254451185E-2</v>
      </c>
      <c r="DP21">
        <f>'2007_totals_newvars'!G21/'2007_totals_newvars'!$L21</f>
        <v>9.7569863864661321E-3</v>
      </c>
      <c r="DQ21">
        <f>'2008_totals_newvars'!G21/'2008_totals_newvars'!$L21</f>
        <v>1.5260826600321526E-3</v>
      </c>
      <c r="DR21">
        <f>'2009_totals_newvars'!G21/'2009_totals_newvars'!$L21</f>
        <v>2.1975351551006901E-3</v>
      </c>
      <c r="DS21">
        <f>'2010_totals_newvars'!G21/'2010_totals_newvars'!$L21</f>
        <v>6.8867146410512906E-2</v>
      </c>
      <c r="DT21">
        <f>'2011_totals_newvars'!G21/'2011_totals_newvars'!$L21</f>
        <v>8.4519628059824652E-3</v>
      </c>
      <c r="DU21">
        <f>'2012_totals_newvars'!G21/'2012_totals_newvars'!$L21</f>
        <v>6.919926398259545E-3</v>
      </c>
      <c r="DV21">
        <f>'2013_totals_newvars'!G21/'2013_totals_newvars'!$L21</f>
        <v>5.252435381891225E-3</v>
      </c>
      <c r="DW21">
        <f>'2014_totals_newvars'!G21/'2014_totals_newvars'!$L21</f>
        <v>7.4086614874072365E-3</v>
      </c>
      <c r="DX21">
        <f>'1997_totals_newvars'!K21/'1997_totals_newvars'!$L21</f>
        <v>1.7620578862115103E-2</v>
      </c>
      <c r="DY21">
        <f>'1998_totals_newvars'!K21/'1998_totals_newvars'!$L21</f>
        <v>2.103185352454788E-2</v>
      </c>
      <c r="DZ21">
        <f>'1999_totals_newvars'!K21/'1999_totals_newvars'!$L21</f>
        <v>2.0809907793546037E-2</v>
      </c>
      <c r="EA21">
        <f>'2000_totals_newvars'!K21/'2000_totals_newvars'!$L21</f>
        <v>2.5608861475395168E-2</v>
      </c>
      <c r="EB21">
        <f>'2001_totals_newvars'!K21/'2001_totals_newvars'!$L21</f>
        <v>3.0394479285194419E-2</v>
      </c>
      <c r="EC21">
        <f>'2002_totals_newvars'!K21/'2002_totals_newvars'!$L21</f>
        <v>2.106198576108665E-2</v>
      </c>
      <c r="ED21">
        <f>'2003_totals_newvars'!K21/'2003_totals_newvars'!$L21</f>
        <v>6.3204184645117706E-2</v>
      </c>
      <c r="EE21">
        <f>'2004_totals_newvars'!K21/'2004_totals_newvars'!$L21</f>
        <v>0.12261609602229467</v>
      </c>
      <c r="EF21">
        <f>'2005_totals_newvars'!K21/'2005_totals_newvars'!$L21</f>
        <v>3.4885639061141414E-2</v>
      </c>
      <c r="EG21">
        <f>'2006_totals_newvars'!K21/'2006_totals_newvars'!$L21</f>
        <v>2.5805945432246222E-2</v>
      </c>
      <c r="EH21">
        <f>'2007_totals_newvars'!K21/'2007_totals_newvars'!$L21</f>
        <v>2.2793487956386971E-2</v>
      </c>
      <c r="EI21">
        <f>'2008_totals_newvars'!K21/'2008_totals_newvars'!$L21</f>
        <v>3.0517724127924785E-2</v>
      </c>
      <c r="EJ21">
        <f>'2009_totals_newvars'!K21/'2009_totals_newvars'!$L21</f>
        <v>1.8894893623098895E-2</v>
      </c>
      <c r="EK21">
        <f>'2010_totals_newvars'!K21/'2010_totals_newvars'!$L21</f>
        <v>1.4015768278084175E-2</v>
      </c>
      <c r="EL21">
        <f>'2011_totals_newvars'!K21/'2011_totals_newvars'!$L21</f>
        <v>0</v>
      </c>
      <c r="EM21">
        <f>'2012_totals_newvars'!K21/'2012_totals_newvars'!$L21</f>
        <v>0</v>
      </c>
      <c r="EN21">
        <f>'2013_totals_newvars'!K21/'2013_totals_newvars'!$L21</f>
        <v>8.1430317445992412E-2</v>
      </c>
      <c r="EO21">
        <f>'2014_totals_newvars'!K21/'2014_totals_newvars'!$L21</f>
        <v>8.6984517076339515E-2</v>
      </c>
      <c r="EP21">
        <f>'1997_totals_newvars'!F21/'1997_totals_newvars'!$L21</f>
        <v>0</v>
      </c>
      <c r="EQ21">
        <f>'1998_totals_newvars'!F21/'1998_totals_newvars'!$L21</f>
        <v>0</v>
      </c>
      <c r="ER21">
        <f>'1999_totals_newvars'!F21/'1999_totals_newvars'!$L21</f>
        <v>0</v>
      </c>
      <c r="ES21">
        <f>'2000_totals_newvars'!F21/'2000_totals_newvars'!$L21</f>
        <v>0</v>
      </c>
      <c r="ET21">
        <f>'2001_totals_newvars'!F21/'2001_totals_newvars'!$L21</f>
        <v>0</v>
      </c>
      <c r="EU21">
        <f>'2002_totals_newvars'!F21/'2002_totals_newvars'!$L21</f>
        <v>0</v>
      </c>
      <c r="EV21">
        <f>'2003_totals_newvars'!F21/'2003_totals_newvars'!$L21</f>
        <v>0</v>
      </c>
      <c r="EW21">
        <f>'2004_totals_newvars'!F21/'2004_totals_newvars'!$L21</f>
        <v>0</v>
      </c>
      <c r="EX21">
        <f>'2005_totals_newvars'!F21/'2005_totals_newvars'!$L21</f>
        <v>0</v>
      </c>
      <c r="EY21">
        <f>'2006_totals_newvars'!F21/'2006_totals_newvars'!$L21</f>
        <v>0</v>
      </c>
      <c r="EZ21">
        <f>'2007_totals_newvars'!F21/'2007_totals_newvars'!$L21</f>
        <v>0</v>
      </c>
      <c r="FA21">
        <f>'2008_totals_newvars'!F21/'2008_totals_newvars'!$L21</f>
        <v>0</v>
      </c>
      <c r="FB21">
        <f>'2009_totals_newvars'!F21/'2009_totals_newvars'!$L21</f>
        <v>0</v>
      </c>
      <c r="FC21">
        <f>'2010_totals_newvars'!F21/'2010_totals_newvars'!$L21</f>
        <v>3.235282437601527E-2</v>
      </c>
      <c r="FD21">
        <f>'2011_totals_newvars'!F21/'2011_totals_newvars'!$L21</f>
        <v>3.5893795122690218E-2</v>
      </c>
      <c r="FE21">
        <f>'2012_totals_newvars'!F21/'2012_totals_newvars'!$L21</f>
        <v>4.0092118785368322E-2</v>
      </c>
      <c r="FF21">
        <f>'2013_totals_newvars'!F21/'2013_totals_newvars'!$L21</f>
        <v>1.4764059385582524E-2</v>
      </c>
      <c r="FG21">
        <f>'2014_totals_newvars'!F21/'2014_totals_newvars'!$L21</f>
        <v>1.7626137283240882E-2</v>
      </c>
      <c r="FH21">
        <f>'1997_totals_newvars'!D21/'1997_totals_newvars'!$L21</f>
        <v>3.9017424902414992E-2</v>
      </c>
      <c r="FI21">
        <f>'1998_totals_newvars'!D21/'1998_totals_newvars'!$L21</f>
        <v>6.3706527505790339E-2</v>
      </c>
      <c r="FJ21">
        <f>'1999_totals_newvars'!D21/'1999_totals_newvars'!$L21</f>
        <v>8.1424382917353127E-2</v>
      </c>
      <c r="FK21">
        <f>'2000_totals_newvars'!D21/'2000_totals_newvars'!$L21</f>
        <v>0.15637620777105091</v>
      </c>
      <c r="FL21">
        <f>'2001_totals_newvars'!D21/'2001_totals_newvars'!$L21</f>
        <v>0.13746454098215299</v>
      </c>
      <c r="FM21">
        <f>'2002_totals_newvars'!D21/'2002_totals_newvars'!$L21</f>
        <v>0.12050783205681589</v>
      </c>
      <c r="FN21">
        <f>'2003_totals_newvars'!D21/'2003_totals_newvars'!$L21</f>
        <v>0.11413916986994591</v>
      </c>
      <c r="FO21">
        <f>'2004_totals_newvars'!D21/'2004_totals_newvars'!$L21</f>
        <v>5.9897095872370069E-2</v>
      </c>
      <c r="FP21">
        <f>'2005_totals_newvars'!D21/'2005_totals_newvars'!$L21</f>
        <v>0.10625777454802936</v>
      </c>
      <c r="FQ21">
        <f>'2006_totals_newvars'!D21/'2006_totals_newvars'!$L21</f>
        <v>0.14323446852804969</v>
      </c>
      <c r="FR21">
        <f>'2007_totals_newvars'!D21/'2007_totals_newvars'!$L21</f>
        <v>0.18527505055162902</v>
      </c>
      <c r="FS21">
        <f>'2008_totals_newvars'!D21/'2008_totals_newvars'!$L21</f>
        <v>0.31518180062145451</v>
      </c>
      <c r="FT21">
        <f>'2009_totals_newvars'!D21/'2009_totals_newvars'!$L21</f>
        <v>0.25289560786196597</v>
      </c>
      <c r="FU21">
        <f>'2010_totals_newvars'!D21/'2010_totals_newvars'!$L21</f>
        <v>0.17389592712168184</v>
      </c>
      <c r="FV21">
        <f>'2011_totals_newvars'!D21/'2011_totals_newvars'!$L21</f>
        <v>0.19718313598718715</v>
      </c>
      <c r="FW21">
        <f>'2012_totals_newvars'!D21/'2012_totals_newvars'!$L21</f>
        <v>0.21309617444986065</v>
      </c>
      <c r="FX21">
        <f>'2013_totals_newvars'!D21/'2013_totals_newvars'!$L21</f>
        <v>0.23840196678035303</v>
      </c>
      <c r="FY21">
        <f>'2014_totals_newvars'!D21/'2014_totals_newvars'!$L21</f>
        <v>0.2497546805092147</v>
      </c>
    </row>
    <row r="22" spans="1:181" x14ac:dyDescent="0.2">
      <c r="A22" t="str">
        <f>'1997_totals_newvars'!A22</f>
        <v>MARYLAND</v>
      </c>
      <c r="B22">
        <f>'1997_totals_newvars'!J22/'1997_totals_newvars'!$L22</f>
        <v>0.11751940267564567</v>
      </c>
      <c r="C22">
        <f>'1998_totals_newvars'!J22/'1998_totals_newvars'!$L22</f>
        <v>0.14379030680441016</v>
      </c>
      <c r="D22">
        <f>'1999_totals_newvars'!J22/'1999_totals_newvars'!$L22</f>
        <v>0.1267298646729749</v>
      </c>
      <c r="E22">
        <f>'2000_totals_newvars'!J22/'2000_totals_newvars'!$L22</f>
        <v>6.8712488316922074E-2</v>
      </c>
      <c r="F22">
        <f>'2001_totals_newvars'!J22/'2001_totals_newvars'!$L22</f>
        <v>0.10394029428157786</v>
      </c>
      <c r="G22">
        <f>'2002_totals_newvars'!J22/'2002_totals_newvars'!$L22</f>
        <v>0.10528626251399643</v>
      </c>
      <c r="H22">
        <f>'2003_totals_newvars'!J22/'2003_totals_newvars'!$L22</f>
        <v>8.8831458969499885E-2</v>
      </c>
      <c r="I22">
        <f>'2004_totals_newvars'!J22/'2004_totals_newvars'!$L22</f>
        <v>9.7968868122147751E-2</v>
      </c>
      <c r="J22">
        <f>'2005_totals_newvars'!J22/'2005_totals_newvars'!$L22</f>
        <v>9.6693965183471314E-2</v>
      </c>
      <c r="K22">
        <f>'2006_totals_newvars'!J22/'2006_totals_newvars'!$L22</f>
        <v>0.10092645757377559</v>
      </c>
      <c r="L22">
        <f>'2007_totals_newvars'!J22/'2007_totals_newvars'!$L22</f>
        <v>0.10473678791702565</v>
      </c>
      <c r="M22">
        <f>'2008_totals_newvars'!J22/'2008_totals_newvars'!$L22</f>
        <v>0.10400933544430967</v>
      </c>
      <c r="N22">
        <f>'2009_totals_newvars'!J22/'2009_totals_newvars'!$L22</f>
        <v>0.1018416687959135</v>
      </c>
      <c r="O22">
        <f>'2010_totals_newvars'!J22/'2010_totals_newvars'!$L22</f>
        <v>0.11343981421141838</v>
      </c>
      <c r="P22">
        <f>'2011_totals_newvars'!J22/'2011_totals_newvars'!$L22</f>
        <v>0.14862103547446479</v>
      </c>
      <c r="Q22">
        <f>'2012_totals_newvars'!J22/'2012_totals_newvars'!$L22</f>
        <v>7.3868264443351997E-2</v>
      </c>
      <c r="R22">
        <f>'2013_totals_newvars'!J22/'2013_totals_newvars'!$L22</f>
        <v>0.1047413375215473</v>
      </c>
      <c r="S22">
        <f>'2014_totals_newvars'!J22/'2014_totals_newvars'!$L22</f>
        <v>9.3341348162283858E-2</v>
      </c>
      <c r="T22">
        <f>'1997_totals_newvars'!B22/'1997_totals_newvars'!$L22</f>
        <v>0.70214700157821597</v>
      </c>
      <c r="U22">
        <f>'1998_totals_newvars'!B22/'1998_totals_newvars'!$L22</f>
        <v>0.54991046815868827</v>
      </c>
      <c r="V22">
        <f>'1999_totals_newvars'!B22/'1999_totals_newvars'!$L22</f>
        <v>0.44683822798346384</v>
      </c>
      <c r="W22">
        <f>'2000_totals_newvars'!B22/'2000_totals_newvars'!$L22</f>
        <v>0.4843191158224186</v>
      </c>
      <c r="X22">
        <f>'2001_totals_newvars'!B22/'2001_totals_newvars'!$L22</f>
        <v>0.53589775057566302</v>
      </c>
      <c r="Y22">
        <f>'2002_totals_newvars'!B22/'2002_totals_newvars'!$L22</f>
        <v>0.5307226091172067</v>
      </c>
      <c r="Z22">
        <f>'2003_totals_newvars'!B22/'2003_totals_newvars'!$L22</f>
        <v>7.3308714710076009E-2</v>
      </c>
      <c r="AA22">
        <f>'2004_totals_newvars'!B22/'2004_totals_newvars'!$L22</f>
        <v>0.28032081867642611</v>
      </c>
      <c r="AB22">
        <f>'2005_totals_newvars'!B22/'2005_totals_newvars'!$L22</f>
        <v>0.33425210766591296</v>
      </c>
      <c r="AC22">
        <f>'2006_totals_newvars'!B22/'2006_totals_newvars'!$L22</f>
        <v>0.27253696248671411</v>
      </c>
      <c r="AD22">
        <f>'2007_totals_newvars'!B22/'2007_totals_newvars'!$L22</f>
        <v>0.22496020554143342</v>
      </c>
      <c r="AE22">
        <f>'2008_totals_newvars'!B22/'2008_totals_newvars'!$L22</f>
        <v>0.25786047484721347</v>
      </c>
      <c r="AF22">
        <f>'2009_totals_newvars'!B22/'2009_totals_newvars'!$L22</f>
        <v>0.19662671257958636</v>
      </c>
      <c r="AG22">
        <f>'2010_totals_newvars'!B22/'2010_totals_newvars'!$L22</f>
        <v>0.20937811370627904</v>
      </c>
      <c r="AH22">
        <f>'2011_totals_newvars'!B22/'2011_totals_newvars'!$L22</f>
        <v>0.1813777161457652</v>
      </c>
      <c r="AI22">
        <f>'2012_totals_newvars'!B22/'2012_totals_newvars'!$L22</f>
        <v>0.24871328519746666</v>
      </c>
      <c r="AJ22">
        <f>'2013_totals_newvars'!B22/'2013_totals_newvars'!$L22</f>
        <v>0.23825761405273307</v>
      </c>
      <c r="AK22">
        <f>'2014_totals_newvars'!B22/'2014_totals_newvars'!$L22</f>
        <v>0.19576656747353624</v>
      </c>
      <c r="AL22">
        <f>'1997_totals_newvars'!C22/'1997_totals_newvars'!$L22</f>
        <v>8.6290235081061692E-2</v>
      </c>
      <c r="AM22">
        <f>'1998_totals_newvars'!C22/'1998_totals_newvars'!$L22</f>
        <v>9.0027170815626861E-2</v>
      </c>
      <c r="AN22">
        <f>'1999_totals_newvars'!C22/'1999_totals_newvars'!$L22</f>
        <v>0.25692717081059785</v>
      </c>
      <c r="AO22">
        <f>'2000_totals_newvars'!C22/'2000_totals_newvars'!$L22</f>
        <v>0.24230792962059136</v>
      </c>
      <c r="AP22">
        <f>'2001_totals_newvars'!C22/'2001_totals_newvars'!$L22</f>
        <v>-1.4500884409797956E-2</v>
      </c>
      <c r="AQ22">
        <f>'2002_totals_newvars'!C22/'2002_totals_newvars'!$L22</f>
        <v>-2.7132012361867051E-2</v>
      </c>
      <c r="AR22">
        <f>'2003_totals_newvars'!C22/'2003_totals_newvars'!$L22</f>
        <v>0.1686872802900527</v>
      </c>
      <c r="AS22">
        <f>'2004_totals_newvars'!C22/'2004_totals_newvars'!$L22</f>
        <v>0.1102954738309873</v>
      </c>
      <c r="AT22">
        <f>'2005_totals_newvars'!C22/'2005_totals_newvars'!$L22</f>
        <v>8.0200168768497324E-2</v>
      </c>
      <c r="AU22">
        <f>'2006_totals_newvars'!C22/'2006_totals_newvars'!$L22</f>
        <v>0.10772345568406377</v>
      </c>
      <c r="AV22">
        <f>'2007_totals_newvars'!C22/'2007_totals_newvars'!$L22</f>
        <v>8.4623903964519825E-2</v>
      </c>
      <c r="AW22">
        <f>'2008_totals_newvars'!C22/'2008_totals_newvars'!$L22</f>
        <v>8.1634720586926113E-2</v>
      </c>
      <c r="AX22">
        <f>'2009_totals_newvars'!C22/'2009_totals_newvars'!$L22</f>
        <v>5.7824265396631019E-2</v>
      </c>
      <c r="AY22">
        <f>'2010_totals_newvars'!C22/'2010_totals_newvars'!$L22</f>
        <v>5.23173420693272E-2</v>
      </c>
      <c r="AZ22">
        <f>'2011_totals_newvars'!C22/'2011_totals_newvars'!$L22</f>
        <v>7.0187571894827744E-2</v>
      </c>
      <c r="BA22">
        <f>'2012_totals_newvars'!C22/'2012_totals_newvars'!$L22</f>
        <v>4.1433464276285865E-2</v>
      </c>
      <c r="BB22">
        <f>'2013_totals_newvars'!C22/'2013_totals_newvars'!$L22</f>
        <v>4.1348743743355246E-2</v>
      </c>
      <c r="BC22">
        <f>'2014_totals_newvars'!C22/'2014_totals_newvars'!$L22</f>
        <v>3.0936488420988412E-2</v>
      </c>
      <c r="BD22">
        <f>'1997_totals_newvars'!I22/'1997_totals_newvars'!$L22</f>
        <v>8.2434277782753029E-3</v>
      </c>
      <c r="BE22">
        <f>'1998_totals_newvars'!I22/'1998_totals_newvars'!$L22</f>
        <v>8.6773577502911401E-3</v>
      </c>
      <c r="BF22">
        <f>'1999_totals_newvars'!I22/'1999_totals_newvars'!$L22</f>
        <v>5.6180411169616798E-3</v>
      </c>
      <c r="BG22">
        <f>'2000_totals_newvars'!I22/'2000_totals_newvars'!$L22</f>
        <v>1.7521061179440682E-2</v>
      </c>
      <c r="BH22">
        <f>'2001_totals_newvars'!I22/'2001_totals_newvars'!$L22</f>
        <v>-8.9201975487161606E-3</v>
      </c>
      <c r="BI22">
        <f>'2002_totals_newvars'!I22/'2002_totals_newvars'!$L22</f>
        <v>0</v>
      </c>
      <c r="BJ22">
        <f>'2003_totals_newvars'!I22/'2003_totals_newvars'!$L22</f>
        <v>8.2630583018792865E-4</v>
      </c>
      <c r="BK22">
        <f>'2004_totals_newvars'!I22/'2004_totals_newvars'!$L22</f>
        <v>1.9009373047962359E-2</v>
      </c>
      <c r="BL22">
        <f>'2005_totals_newvars'!I22/'2005_totals_newvars'!$L22</f>
        <v>1.0246185455840037E-2</v>
      </c>
      <c r="BM22">
        <f>'2006_totals_newvars'!I22/'2006_totals_newvars'!$L22</f>
        <v>7.9891552189560332E-4</v>
      </c>
      <c r="BN22">
        <f>'2007_totals_newvars'!I22/'2007_totals_newvars'!$L22</f>
        <v>0</v>
      </c>
      <c r="BO22">
        <f>'2008_totals_newvars'!I22/'2008_totals_newvars'!$L22</f>
        <v>0</v>
      </c>
      <c r="BP22">
        <f>'2009_totals_newvars'!I22/'2009_totals_newvars'!$L22</f>
        <v>2.5232753987956023E-6</v>
      </c>
      <c r="BQ22">
        <f>'2010_totals_newvars'!I22/'2010_totals_newvars'!$L22</f>
        <v>0</v>
      </c>
      <c r="BR22">
        <f>'2011_totals_newvars'!I22/'2011_totals_newvars'!$L22</f>
        <v>0</v>
      </c>
      <c r="BS22">
        <f>'2012_totals_newvars'!I22/'2012_totals_newvars'!$L22</f>
        <v>0.15183461129549941</v>
      </c>
      <c r="BT22">
        <f>'2013_totals_newvars'!I22/'2013_totals_newvars'!$L22</f>
        <v>0.1406616954682634</v>
      </c>
      <c r="BU22">
        <f>'2014_totals_newvars'!I22/'2014_totals_newvars'!$L22</f>
        <v>0.144408262110334</v>
      </c>
      <c r="BV22">
        <f>'1997_totals_newvars'!H22/'1997_totals_newvars'!$L22</f>
        <v>0</v>
      </c>
      <c r="BW22">
        <f>'1998_totals_newvars'!H22/'1998_totals_newvars'!$L22</f>
        <v>0</v>
      </c>
      <c r="BX22">
        <f>'1999_totals_newvars'!H22/'1999_totals_newvars'!$L22</f>
        <v>0</v>
      </c>
      <c r="BY22">
        <f>'2000_totals_newvars'!H22/'2000_totals_newvars'!$L22</f>
        <v>4.0812303834274186E-2</v>
      </c>
      <c r="BZ22">
        <f>'2001_totals_newvars'!H22/'2001_totals_newvars'!$L22</f>
        <v>6.5000486315853978E-2</v>
      </c>
      <c r="CA22">
        <f>'2002_totals_newvars'!H22/'2002_totals_newvars'!$L22</f>
        <v>0.15423008088305326</v>
      </c>
      <c r="CB22">
        <f>'2003_totals_newvars'!H22/'2003_totals_newvars'!$L22</f>
        <v>0.11361505721090923</v>
      </c>
      <c r="CC22">
        <f>'2004_totals_newvars'!H22/'2004_totals_newvars'!$L22</f>
        <v>7.0286619477909942E-2</v>
      </c>
      <c r="CD22">
        <f>'2005_totals_newvars'!H22/'2005_totals_newvars'!$L22</f>
        <v>5.7999644898887433E-2</v>
      </c>
      <c r="CE22">
        <f>'2006_totals_newvars'!H22/'2006_totals_newvars'!$L22</f>
        <v>8.4608795293294403E-2</v>
      </c>
      <c r="CF22">
        <f>'2007_totals_newvars'!H22/'2007_totals_newvars'!$L22</f>
        <v>0.14109932158272198</v>
      </c>
      <c r="CG22">
        <f>'2008_totals_newvars'!H22/'2008_totals_newvars'!$L22</f>
        <v>0.16659553631936247</v>
      </c>
      <c r="CH22">
        <f>'2009_totals_newvars'!H22/'2009_totals_newvars'!$L22</f>
        <v>0.1854947684096182</v>
      </c>
      <c r="CI22">
        <f>'2010_totals_newvars'!H22/'2010_totals_newvars'!$L22</f>
        <v>0.18351106177022083</v>
      </c>
      <c r="CJ22">
        <f>'2011_totals_newvars'!H22/'2011_totals_newvars'!$L22</f>
        <v>0.118007014130736</v>
      </c>
      <c r="CK22">
        <f>'2012_totals_newvars'!H22/'2012_totals_newvars'!$L22</f>
        <v>6.2921424085195063E-2</v>
      </c>
      <c r="CL22">
        <f>'2013_totals_newvars'!H22/'2013_totals_newvars'!$L22</f>
        <v>6.7636578380444179E-2</v>
      </c>
      <c r="CM22">
        <f>'2014_totals_newvars'!H22/'2014_totals_newvars'!$L22</f>
        <v>7.9036958415574676E-2</v>
      </c>
      <c r="CN22">
        <f>'1997_totals_newvars'!E22/'1997_totals_newvars'!$L22</f>
        <v>0</v>
      </c>
      <c r="CO22">
        <f>'1998_totals_newvars'!E22/'1998_totals_newvars'!$L22</f>
        <v>0</v>
      </c>
      <c r="CP22">
        <f>'1999_totals_newvars'!E22/'1999_totals_newvars'!$L22</f>
        <v>0</v>
      </c>
      <c r="CQ22">
        <f>'2000_totals_newvars'!E22/'2000_totals_newvars'!$L22</f>
        <v>0</v>
      </c>
      <c r="CR22">
        <f>'2001_totals_newvars'!E22/'2001_totals_newvars'!$L22</f>
        <v>0</v>
      </c>
      <c r="CS22">
        <f>'2002_totals_newvars'!E22/'2002_totals_newvars'!$L22</f>
        <v>0</v>
      </c>
      <c r="CT22">
        <f>'2003_totals_newvars'!E22/'2003_totals_newvars'!$L22</f>
        <v>0</v>
      </c>
      <c r="CU22">
        <f>'2004_totals_newvars'!E22/'2004_totals_newvars'!$L22</f>
        <v>0</v>
      </c>
      <c r="CV22">
        <f>'2005_totals_newvars'!E22/'2005_totals_newvars'!$L22</f>
        <v>0</v>
      </c>
      <c r="CW22">
        <f>'2006_totals_newvars'!E22/'2006_totals_newvars'!$L22</f>
        <v>1.9917365435991154E-3</v>
      </c>
      <c r="CX22">
        <f>'2007_totals_newvars'!E22/'2007_totals_newvars'!$L22</f>
        <v>0</v>
      </c>
      <c r="CY22">
        <f>'2008_totals_newvars'!E22/'2008_totals_newvars'!$L22</f>
        <v>0</v>
      </c>
      <c r="CZ22">
        <f>'2009_totals_newvars'!E22/'2009_totals_newvars'!$L22</f>
        <v>0</v>
      </c>
      <c r="DA22">
        <f>'2010_totals_newvars'!E22/'2010_totals_newvars'!$L22</f>
        <v>0</v>
      </c>
      <c r="DB22">
        <f>'2011_totals_newvars'!E22/'2011_totals_newvars'!$L22</f>
        <v>0</v>
      </c>
      <c r="DC22">
        <f>'2012_totals_newvars'!E22/'2012_totals_newvars'!$L22</f>
        <v>0</v>
      </c>
      <c r="DD22">
        <f>'2013_totals_newvars'!E22/'2013_totals_newvars'!$L22</f>
        <v>0</v>
      </c>
      <c r="DE22">
        <f>'2014_totals_newvars'!E22/'2014_totals_newvars'!$L22</f>
        <v>0</v>
      </c>
      <c r="DF22">
        <f>'1997_totals_newvars'!G22/'1997_totals_newvars'!$L22</f>
        <v>0</v>
      </c>
      <c r="DG22">
        <f>'1998_totals_newvars'!G22/'1998_totals_newvars'!$L22</f>
        <v>0</v>
      </c>
      <c r="DH22">
        <f>'1999_totals_newvars'!G22/'1999_totals_newvars'!$L22</f>
        <v>0</v>
      </c>
      <c r="DI22">
        <f>'2000_totals_newvars'!G22/'2000_totals_newvars'!$L22</f>
        <v>0</v>
      </c>
      <c r="DJ22">
        <f>'2001_totals_newvars'!G22/'2001_totals_newvars'!$L22</f>
        <v>0</v>
      </c>
      <c r="DK22">
        <f>'2002_totals_newvars'!G22/'2002_totals_newvars'!$L22</f>
        <v>0</v>
      </c>
      <c r="DL22">
        <f>'2003_totals_newvars'!G22/'2003_totals_newvars'!$L22</f>
        <v>1.1038164971974532E-2</v>
      </c>
      <c r="DM22">
        <f>'2004_totals_newvars'!G22/'2004_totals_newvars'!$L22</f>
        <v>2.2298953595830815E-2</v>
      </c>
      <c r="DN22">
        <f>'2005_totals_newvars'!G22/'2005_totals_newvars'!$L22</f>
        <v>1.2922349575762495E-2</v>
      </c>
      <c r="DO22">
        <f>'2006_totals_newvars'!G22/'2006_totals_newvars'!$L22</f>
        <v>1.881845606669813E-2</v>
      </c>
      <c r="DP22">
        <f>'2007_totals_newvars'!G22/'2007_totals_newvars'!$L22</f>
        <v>2.1938790158439865E-2</v>
      </c>
      <c r="DQ22">
        <f>'2008_totals_newvars'!G22/'2008_totals_newvars'!$L22</f>
        <v>4.9022078577376081E-2</v>
      </c>
      <c r="DR22">
        <f>'2009_totals_newvars'!G22/'2009_totals_newvars'!$L22</f>
        <v>0.10451109047069795</v>
      </c>
      <c r="DS22">
        <f>'2010_totals_newvars'!G22/'2010_totals_newvars'!$L22</f>
        <v>0.10350717690380509</v>
      </c>
      <c r="DT22">
        <f>'2011_totals_newvars'!G22/'2011_totals_newvars'!$L22</f>
        <v>9.3192990087730132E-2</v>
      </c>
      <c r="DU22">
        <f>'2012_totals_newvars'!G22/'2012_totals_newvars'!$L22</f>
        <v>6.5819984803468637E-2</v>
      </c>
      <c r="DV22">
        <f>'2013_totals_newvars'!G22/'2013_totals_newvars'!$L22</f>
        <v>5.3505628685075857E-2</v>
      </c>
      <c r="DW22">
        <f>'2014_totals_newvars'!G22/'2014_totals_newvars'!$L22</f>
        <v>7.1615958080631162E-2</v>
      </c>
      <c r="DX22">
        <f>'1997_totals_newvars'!K22/'1997_totals_newvars'!$L22</f>
        <v>0</v>
      </c>
      <c r="DY22">
        <f>'1998_totals_newvars'!K22/'1998_totals_newvars'!$L22</f>
        <v>6.7988552765979288E-2</v>
      </c>
      <c r="DZ22">
        <f>'1999_totals_newvars'!K22/'1999_totals_newvars'!$L22</f>
        <v>5.0002298030218592E-2</v>
      </c>
      <c r="EA22">
        <f>'2000_totals_newvars'!K22/'2000_totals_newvars'!$L22</f>
        <v>5.6628710010177781E-2</v>
      </c>
      <c r="EB22">
        <f>'2001_totals_newvars'!K22/'2001_totals_newvars'!$L22</f>
        <v>5.4761005678191449E-2</v>
      </c>
      <c r="EC22">
        <f>'2002_totals_newvars'!K22/'2002_totals_newvars'!$L22</f>
        <v>5.3580552244883541E-2</v>
      </c>
      <c r="ED22">
        <f>'2003_totals_newvars'!K22/'2003_totals_newvars'!$L22</f>
        <v>5.233931948905382E-2</v>
      </c>
      <c r="EE22">
        <f>'2004_totals_newvars'!K22/'2004_totals_newvars'!$L22</f>
        <v>5.8478864360808964E-2</v>
      </c>
      <c r="EF22">
        <f>'2005_totals_newvars'!K22/'2005_totals_newvars'!$L22</f>
        <v>6.1610497516494722E-2</v>
      </c>
      <c r="EG22">
        <f>'2006_totals_newvars'!K22/'2006_totals_newvars'!$L22</f>
        <v>5.8322965822879679E-2</v>
      </c>
      <c r="EH22">
        <f>'2007_totals_newvars'!K22/'2007_totals_newvars'!$L22</f>
        <v>5.484930489555731E-2</v>
      </c>
      <c r="EI22">
        <f>'2008_totals_newvars'!K22/'2008_totals_newvars'!$L22</f>
        <v>5.2264540613562192E-2</v>
      </c>
      <c r="EJ22">
        <f>'2009_totals_newvars'!K22/'2009_totals_newvars'!$L22</f>
        <v>4.2041994400839042E-2</v>
      </c>
      <c r="EK22">
        <f>'2010_totals_newvars'!K22/'2010_totals_newvars'!$L22</f>
        <v>3.855483541519511E-2</v>
      </c>
      <c r="EL22">
        <f>'2011_totals_newvars'!K22/'2011_totals_newvars'!$L22</f>
        <v>4.6969395477175713E-2</v>
      </c>
      <c r="EM22">
        <f>'2012_totals_newvars'!K22/'2012_totals_newvars'!$L22</f>
        <v>4.0218186962374898E-2</v>
      </c>
      <c r="EN22">
        <f>'2013_totals_newvars'!K22/'2013_totals_newvars'!$L22</f>
        <v>3.9215128019416866E-2</v>
      </c>
      <c r="EO22">
        <f>'2014_totals_newvars'!K22/'2014_totals_newvars'!$L22</f>
        <v>3.8415661063813653E-2</v>
      </c>
      <c r="EP22">
        <f>'1997_totals_newvars'!F22/'1997_totals_newvars'!$L22</f>
        <v>0</v>
      </c>
      <c r="EQ22">
        <f>'1998_totals_newvars'!F22/'1998_totals_newvars'!$L22</f>
        <v>0</v>
      </c>
      <c r="ER22">
        <f>'1999_totals_newvars'!F22/'1999_totals_newvars'!$L22</f>
        <v>0</v>
      </c>
      <c r="ES22">
        <f>'2000_totals_newvars'!F22/'2000_totals_newvars'!$L22</f>
        <v>0</v>
      </c>
      <c r="ET22">
        <f>'2001_totals_newvars'!F22/'2001_totals_newvars'!$L22</f>
        <v>0</v>
      </c>
      <c r="EU22">
        <f>'2002_totals_newvars'!F22/'2002_totals_newvars'!$L22</f>
        <v>0</v>
      </c>
      <c r="EV22">
        <f>'2003_totals_newvars'!F22/'2003_totals_newvars'!$L22</f>
        <v>0.2384164756474498</v>
      </c>
      <c r="EW22">
        <f>'2004_totals_newvars'!F22/'2004_totals_newvars'!$L22</f>
        <v>0.19484907045820576</v>
      </c>
      <c r="EX22">
        <f>'2005_totals_newvars'!F22/'2005_totals_newvars'!$L22</f>
        <v>0.24733281667561108</v>
      </c>
      <c r="EY22">
        <f>'2006_totals_newvars'!F22/'2006_totals_newvars'!$L22</f>
        <v>0.26684803010619529</v>
      </c>
      <c r="EZ22">
        <f>'2007_totals_newvars'!F22/'2007_totals_newvars'!$L22</f>
        <v>0.26470355876842078</v>
      </c>
      <c r="FA22">
        <f>'2008_totals_newvars'!F22/'2008_totals_newvars'!$L22</f>
        <v>0.18774258549311904</v>
      </c>
      <c r="FB22">
        <f>'2009_totals_newvars'!F22/'2009_totals_newvars'!$L22</f>
        <v>0.23484686414104991</v>
      </c>
      <c r="FC22">
        <f>'2010_totals_newvars'!F22/'2010_totals_newvars'!$L22</f>
        <v>0.20807650406020239</v>
      </c>
      <c r="FD22">
        <f>'2011_totals_newvars'!F22/'2011_totals_newvars'!$L22</f>
        <v>0.24946499789126922</v>
      </c>
      <c r="FE22">
        <f>'2012_totals_newvars'!F22/'2012_totals_newvars'!$L22</f>
        <v>0.21821366179285343</v>
      </c>
      <c r="FF22">
        <f>'2013_totals_newvars'!F22/'2013_totals_newvars'!$L22</f>
        <v>0.24540275569145337</v>
      </c>
      <c r="FG22">
        <f>'2014_totals_newvars'!F22/'2014_totals_newvars'!$L22</f>
        <v>0.26193734467168378</v>
      </c>
      <c r="FH22">
        <f>'1997_totals_newvars'!D22/'1997_totals_newvars'!$L22</f>
        <v>8.5799932886801364E-2</v>
      </c>
      <c r="FI22">
        <f>'1998_totals_newvars'!D22/'1998_totals_newvars'!$L22</f>
        <v>0.13960614370500432</v>
      </c>
      <c r="FJ22">
        <f>'1999_totals_newvars'!D22/'1999_totals_newvars'!$L22</f>
        <v>0.11388439738578317</v>
      </c>
      <c r="FK22">
        <f>'2000_totals_newvars'!D22/'2000_totals_newvars'!$L22</f>
        <v>8.9698391216175302E-2</v>
      </c>
      <c r="FL22">
        <f>'2001_totals_newvars'!D22/'2001_totals_newvars'!$L22</f>
        <v>0.26382154510722783</v>
      </c>
      <c r="FM22">
        <f>'2002_totals_newvars'!D22/'2002_totals_newvars'!$L22</f>
        <v>0.1833125076027271</v>
      </c>
      <c r="FN22">
        <f>'2003_totals_newvars'!D22/'2003_totals_newvars'!$L22</f>
        <v>0.25293722288079606</v>
      </c>
      <c r="FO22">
        <f>'2004_totals_newvars'!D22/'2004_totals_newvars'!$L22</f>
        <v>0.14649195842972101</v>
      </c>
      <c r="FP22">
        <f>'2005_totals_newvars'!D22/'2005_totals_newvars'!$L22</f>
        <v>9.8742264259522664E-2</v>
      </c>
      <c r="FQ22">
        <f>'2006_totals_newvars'!D22/'2006_totals_newvars'!$L22</f>
        <v>8.742422490088432E-2</v>
      </c>
      <c r="FR22">
        <f>'2007_totals_newvars'!D22/'2007_totals_newvars'!$L22</f>
        <v>0.10308812717188116</v>
      </c>
      <c r="FS22">
        <f>'2008_totals_newvars'!D22/'2008_totals_newvars'!$L22</f>
        <v>0.10087072811813096</v>
      </c>
      <c r="FT22">
        <f>'2009_totals_newvars'!D22/'2009_totals_newvars'!$L22</f>
        <v>7.681011253026522E-2</v>
      </c>
      <c r="FU22">
        <f>'2010_totals_newvars'!D22/'2010_totals_newvars'!$L22</f>
        <v>9.121515186355196E-2</v>
      </c>
      <c r="FV22">
        <f>'2011_totals_newvars'!D22/'2011_totals_newvars'!$L22</f>
        <v>9.2179278898031181E-2</v>
      </c>
      <c r="FW22">
        <f>'2012_totals_newvars'!D22/'2012_totals_newvars'!$L22</f>
        <v>9.6977117143504044E-2</v>
      </c>
      <c r="FX22">
        <f>'2013_totals_newvars'!D22/'2013_totals_newvars'!$L22</f>
        <v>6.9230518437710706E-2</v>
      </c>
      <c r="FY22">
        <f>'2014_totals_newvars'!D22/'2014_totals_newvars'!$L22</f>
        <v>8.4541411601154193E-2</v>
      </c>
    </row>
    <row r="23" spans="1:181" x14ac:dyDescent="0.2">
      <c r="A23" t="str">
        <f>'1997_totals_newvars'!A23</f>
        <v>MASSACHUSETTS</v>
      </c>
      <c r="B23">
        <f>'1997_totals_newvars'!J23/'1997_totals_newvars'!$L23</f>
        <v>0.11562818258133309</v>
      </c>
      <c r="C23">
        <f>'1998_totals_newvars'!J23/'1998_totals_newvars'!$L23</f>
        <v>0.11727885865740374</v>
      </c>
      <c r="D23">
        <f>'1999_totals_newvars'!J23/'1999_totals_newvars'!$L23</f>
        <v>0.10373704574162522</v>
      </c>
      <c r="E23">
        <f>'2000_totals_newvars'!J23/'2000_totals_newvars'!$L23</f>
        <v>5.615787145307384E-2</v>
      </c>
      <c r="F23">
        <f>'2001_totals_newvars'!J23/'2001_totals_newvars'!$L23</f>
        <v>5.6216759349654748E-2</v>
      </c>
      <c r="G23">
        <f>'2002_totals_newvars'!J23/'2002_totals_newvars'!$L23</f>
        <v>5.1797007433139697E-2</v>
      </c>
      <c r="H23">
        <f>'2003_totals_newvars'!J23/'2003_totals_newvars'!$L23</f>
        <v>4.258161679204981E-2</v>
      </c>
      <c r="I23">
        <f>'2004_totals_newvars'!J23/'2004_totals_newvars'!$L23</f>
        <v>3.7541294266097251E-2</v>
      </c>
      <c r="J23">
        <f>'2005_totals_newvars'!J23/'2005_totals_newvars'!$L23</f>
        <v>3.4362542542802674E-2</v>
      </c>
      <c r="K23">
        <f>'2006_totals_newvars'!J23/'2006_totals_newvars'!$L23</f>
        <v>3.7664422770676241E-2</v>
      </c>
      <c r="L23">
        <f>'2007_totals_newvars'!J23/'2007_totals_newvars'!$L23</f>
        <v>3.7884272161809104E-2</v>
      </c>
      <c r="M23">
        <f>'2008_totals_newvars'!J23/'2008_totals_newvars'!$L23</f>
        <v>5.205227730294637E-2</v>
      </c>
      <c r="N23">
        <f>'2009_totals_newvars'!J23/'2009_totals_newvars'!$L23</f>
        <v>3.6911215265879947E-2</v>
      </c>
      <c r="O23">
        <f>'2010_totals_newvars'!J23/'2010_totals_newvars'!$L23</f>
        <v>2.920810444498077E-2</v>
      </c>
      <c r="P23">
        <f>'2011_totals_newvars'!J23/'2011_totals_newvars'!$L23</f>
        <v>3.0562852592559163E-2</v>
      </c>
      <c r="Q23">
        <f>'2012_totals_newvars'!J23/'2012_totals_newvars'!$L23</f>
        <v>3.2102279883760292E-2</v>
      </c>
      <c r="R23">
        <f>'2013_totals_newvars'!J23/'2013_totals_newvars'!$L23</f>
        <v>2.9209671263178805E-2</v>
      </c>
      <c r="S23">
        <f>'2014_totals_newvars'!J23/'2014_totals_newvars'!$L23</f>
        <v>3.1471258066451742E-2</v>
      </c>
      <c r="T23">
        <f>'1997_totals_newvars'!B23/'1997_totals_newvars'!$L23</f>
        <v>0.57693366556691617</v>
      </c>
      <c r="U23">
        <f>'1998_totals_newvars'!B23/'1998_totals_newvars'!$L23</f>
        <v>0.50828390088765896</v>
      </c>
      <c r="V23">
        <f>'1999_totals_newvars'!B23/'1999_totals_newvars'!$L23</f>
        <v>0.45856621589443153</v>
      </c>
      <c r="W23">
        <f>'2000_totals_newvars'!B23/'2000_totals_newvars'!$L23</f>
        <v>0.40472568443241813</v>
      </c>
      <c r="X23">
        <f>'2001_totals_newvars'!B23/'2001_totals_newvars'!$L23</f>
        <v>0.34926274727074863</v>
      </c>
      <c r="Y23">
        <f>'2002_totals_newvars'!B23/'2002_totals_newvars'!$L23</f>
        <v>0.34523158577664859</v>
      </c>
      <c r="Z23">
        <f>'2003_totals_newvars'!B23/'2003_totals_newvars'!$L23</f>
        <v>0.40781749881731105</v>
      </c>
      <c r="AA23">
        <f>'2004_totals_newvars'!B23/'2004_totals_newvars'!$L23</f>
        <v>0.41603547861935974</v>
      </c>
      <c r="AB23">
        <f>'2005_totals_newvars'!B23/'2005_totals_newvars'!$L23</f>
        <v>0.40127375643274893</v>
      </c>
      <c r="AC23">
        <f>'2006_totals_newvars'!B23/'2006_totals_newvars'!$L23</f>
        <v>0.34376737613434777</v>
      </c>
      <c r="AD23">
        <f>'2007_totals_newvars'!B23/'2007_totals_newvars'!$L23</f>
        <v>0.29342053882465752</v>
      </c>
      <c r="AE23">
        <f>'2008_totals_newvars'!B23/'2008_totals_newvars'!$L23</f>
        <v>0.27862839372516363</v>
      </c>
      <c r="AF23">
        <f>'2009_totals_newvars'!B23/'2009_totals_newvars'!$L23</f>
        <v>0.27193387222590565</v>
      </c>
      <c r="AG23">
        <f>'2010_totals_newvars'!B23/'2010_totals_newvars'!$L23</f>
        <v>0.29023661250929789</v>
      </c>
      <c r="AH23">
        <f>'2011_totals_newvars'!B23/'2011_totals_newvars'!$L23</f>
        <v>0.29061584382815608</v>
      </c>
      <c r="AI23">
        <f>'2012_totals_newvars'!B23/'2012_totals_newvars'!$L23</f>
        <v>0.30841829300871282</v>
      </c>
      <c r="AJ23">
        <f>'2013_totals_newvars'!B23/'2013_totals_newvars'!$L23</f>
        <v>0.29754167441139151</v>
      </c>
      <c r="AK23">
        <f>'2014_totals_newvars'!B23/'2014_totals_newvars'!$L23</f>
        <v>0.26610905460912826</v>
      </c>
      <c r="AL23">
        <f>'1997_totals_newvars'!C23/'1997_totals_newvars'!$L23</f>
        <v>0.18713710735849437</v>
      </c>
      <c r="AM23">
        <f>'1998_totals_newvars'!C23/'1998_totals_newvars'!$L23</f>
        <v>0.18165634865858163</v>
      </c>
      <c r="AN23">
        <f>'1999_totals_newvars'!C23/'1999_totals_newvars'!$L23</f>
        <v>0.22847376771733688</v>
      </c>
      <c r="AO23">
        <f>'2000_totals_newvars'!C23/'2000_totals_newvars'!$L23</f>
        <v>0.31888170807776206</v>
      </c>
      <c r="AP23">
        <f>'2001_totals_newvars'!C23/'2001_totals_newvars'!$L23</f>
        <v>0.36529894438833627</v>
      </c>
      <c r="AQ23">
        <f>'2002_totals_newvars'!C23/'2002_totals_newvars'!$L23</f>
        <v>0.34152687339914423</v>
      </c>
      <c r="AR23">
        <f>'2003_totals_newvars'!C23/'2003_totals_newvars'!$L23</f>
        <v>0.31630551377492577</v>
      </c>
      <c r="AS23">
        <f>'2004_totals_newvars'!C23/'2004_totals_newvars'!$L23</f>
        <v>0.32803498805577846</v>
      </c>
      <c r="AT23">
        <f>'2005_totals_newvars'!C23/'2005_totals_newvars'!$L23</f>
        <v>0.33340674211920834</v>
      </c>
      <c r="AU23">
        <f>'2006_totals_newvars'!C23/'2006_totals_newvars'!$L23</f>
        <v>0.30658836987135246</v>
      </c>
      <c r="AV23">
        <f>'2007_totals_newvars'!C23/'2007_totals_newvars'!$L23</f>
        <v>0.35796069532661373</v>
      </c>
      <c r="AW23">
        <f>'2008_totals_newvars'!C23/'2008_totals_newvars'!$L23</f>
        <v>0.28605525340755789</v>
      </c>
      <c r="AX23">
        <f>'2009_totals_newvars'!C23/'2009_totals_newvars'!$L23</f>
        <v>0.28143825793873017</v>
      </c>
      <c r="AY23">
        <f>'2010_totals_newvars'!C23/'2010_totals_newvars'!$L23</f>
        <v>0.26770092872426693</v>
      </c>
      <c r="AZ23">
        <f>'2011_totals_newvars'!C23/'2011_totals_newvars'!$L23</f>
        <v>0.27038457499835</v>
      </c>
      <c r="BA23">
        <f>'2012_totals_newvars'!C23/'2012_totals_newvars'!$L23</f>
        <v>0.25867066462356891</v>
      </c>
      <c r="BB23">
        <f>'2013_totals_newvars'!C23/'2013_totals_newvars'!$L23</f>
        <v>0.26022326889916414</v>
      </c>
      <c r="BC23">
        <f>'2014_totals_newvars'!C23/'2014_totals_newvars'!$L23</f>
        <v>0.29420012619030733</v>
      </c>
      <c r="BD23">
        <f>'1997_totals_newvars'!I23/'1997_totals_newvars'!$L23</f>
        <v>5.7689370313853988E-2</v>
      </c>
      <c r="BE23">
        <f>'1998_totals_newvars'!I23/'1998_totals_newvars'!$L23</f>
        <v>0.10556631229317508</v>
      </c>
      <c r="BF23">
        <f>'1999_totals_newvars'!I23/'1999_totals_newvars'!$L23</f>
        <v>0.10985920235515603</v>
      </c>
      <c r="BG23">
        <f>'2000_totals_newvars'!I23/'2000_totals_newvars'!$L23</f>
        <v>2.5360835972173732E-2</v>
      </c>
      <c r="BH23">
        <f>'2001_totals_newvars'!I23/'2001_totals_newvars'!$L23</f>
        <v>3.2378210317167172E-2</v>
      </c>
      <c r="BI23">
        <f>'2002_totals_newvars'!I23/'2002_totals_newvars'!$L23</f>
        <v>3.7670313402870706E-2</v>
      </c>
      <c r="BJ23">
        <f>'2003_totals_newvars'!I23/'2003_totals_newvars'!$L23</f>
        <v>3.7260812911189732E-2</v>
      </c>
      <c r="BK23">
        <f>'2004_totals_newvars'!I23/'2004_totals_newvars'!$L23</f>
        <v>2.8792867666759786E-2</v>
      </c>
      <c r="BL23">
        <f>'2005_totals_newvars'!I23/'2005_totals_newvars'!$L23</f>
        <v>3.8289578580769451E-2</v>
      </c>
      <c r="BM23">
        <f>'2006_totals_newvars'!I23/'2006_totals_newvars'!$L23</f>
        <v>9.474444786614851E-2</v>
      </c>
      <c r="BN23">
        <f>'2007_totals_newvars'!I23/'2007_totals_newvars'!$L23</f>
        <v>7.2950453659884895E-2</v>
      </c>
      <c r="BO23">
        <f>'2008_totals_newvars'!I23/'2008_totals_newvars'!$L23</f>
        <v>0.11904912538149778</v>
      </c>
      <c r="BP23">
        <f>'2009_totals_newvars'!I23/'2009_totals_newvars'!$L23</f>
        <v>0.17561682072645701</v>
      </c>
      <c r="BQ23">
        <f>'2010_totals_newvars'!I23/'2010_totals_newvars'!$L23</f>
        <v>0.16046529162893158</v>
      </c>
      <c r="BR23">
        <f>'2011_totals_newvars'!I23/'2011_totals_newvars'!$L23</f>
        <v>0.17636302883467844</v>
      </c>
      <c r="BS23">
        <f>'2012_totals_newvars'!I23/'2012_totals_newvars'!$L23</f>
        <v>0.18466337257682391</v>
      </c>
      <c r="BT23">
        <f>'2013_totals_newvars'!I23/'2013_totals_newvars'!$L23</f>
        <v>0.20516497553219498</v>
      </c>
      <c r="BU23">
        <f>'2014_totals_newvars'!I23/'2014_totals_newvars'!$L23</f>
        <v>0.16361733789364011</v>
      </c>
      <c r="BV23">
        <f>'1997_totals_newvars'!H23/'1997_totals_newvars'!$L23</f>
        <v>0</v>
      </c>
      <c r="BW23">
        <f>'1998_totals_newvars'!H23/'1998_totals_newvars'!$L23</f>
        <v>0</v>
      </c>
      <c r="BX23">
        <f>'1999_totals_newvars'!H23/'1999_totals_newvars'!$L23</f>
        <v>0</v>
      </c>
      <c r="BY23">
        <f>'2000_totals_newvars'!H23/'2000_totals_newvars'!$L23</f>
        <v>3.997785258706999E-4</v>
      </c>
      <c r="BZ23">
        <f>'2001_totals_newvars'!H23/'2001_totals_newvars'!$L23</f>
        <v>9.5029083163777235E-3</v>
      </c>
      <c r="CA23">
        <f>'2002_totals_newvars'!H23/'2002_totals_newvars'!$L23</f>
        <v>4.1024306762524644E-3</v>
      </c>
      <c r="CB23">
        <f>'2003_totals_newvars'!H23/'2003_totals_newvars'!$L23</f>
        <v>1.939618383235158E-3</v>
      </c>
      <c r="CC23">
        <f>'2004_totals_newvars'!H23/'2004_totals_newvars'!$L23</f>
        <v>5.8509911876571845E-4</v>
      </c>
      <c r="CD23">
        <f>'2005_totals_newvars'!H23/'2005_totals_newvars'!$L23</f>
        <v>6.7932049947594462E-4</v>
      </c>
      <c r="CE23">
        <f>'2006_totals_newvars'!H23/'2006_totals_newvars'!$L23</f>
        <v>3.1973908625041653E-2</v>
      </c>
      <c r="CF23">
        <f>'2007_totals_newvars'!H23/'2007_totals_newvars'!$L23</f>
        <v>4.5540938889518809E-2</v>
      </c>
      <c r="CG23">
        <f>'2008_totals_newvars'!H23/'2008_totals_newvars'!$L23</f>
        <v>8.0927397737080867E-2</v>
      </c>
      <c r="CH23">
        <f>'2009_totals_newvars'!H23/'2009_totals_newvars'!$L23</f>
        <v>4.7038667745833748E-2</v>
      </c>
      <c r="CI23">
        <f>'2010_totals_newvars'!H23/'2010_totals_newvars'!$L23</f>
        <v>3.3829023542319252E-2</v>
      </c>
      <c r="CJ23">
        <f>'2011_totals_newvars'!H23/'2011_totals_newvars'!$L23</f>
        <v>3.1288081497854836E-2</v>
      </c>
      <c r="CK23">
        <f>'2012_totals_newvars'!H23/'2012_totals_newvars'!$L23</f>
        <v>2.4275765921678277E-2</v>
      </c>
      <c r="CL23">
        <f>'2013_totals_newvars'!H23/'2013_totals_newvars'!$L23</f>
        <v>9.0921503615444561E-3</v>
      </c>
      <c r="CM23">
        <f>'2014_totals_newvars'!H23/'2014_totals_newvars'!$L23</f>
        <v>1.4154489483838004E-2</v>
      </c>
      <c r="CN23">
        <f>'1997_totals_newvars'!E23/'1997_totals_newvars'!$L23</f>
        <v>0</v>
      </c>
      <c r="CO23">
        <f>'1998_totals_newvars'!E23/'1998_totals_newvars'!$L23</f>
        <v>0</v>
      </c>
      <c r="CP23">
        <f>'1999_totals_newvars'!E23/'1999_totals_newvars'!$L23</f>
        <v>0</v>
      </c>
      <c r="CQ23">
        <f>'2000_totals_newvars'!E23/'2000_totals_newvars'!$L23</f>
        <v>0</v>
      </c>
      <c r="CR23">
        <f>'2001_totals_newvars'!E23/'2001_totals_newvars'!$L23</f>
        <v>0</v>
      </c>
      <c r="CS23">
        <f>'2002_totals_newvars'!E23/'2002_totals_newvars'!$L23</f>
        <v>0</v>
      </c>
      <c r="CT23">
        <f>'2003_totals_newvars'!E23/'2003_totals_newvars'!$L23</f>
        <v>0</v>
      </c>
      <c r="CU23">
        <f>'2004_totals_newvars'!E23/'2004_totals_newvars'!$L23</f>
        <v>0</v>
      </c>
      <c r="CV23">
        <f>'2005_totals_newvars'!E23/'2005_totals_newvars'!$L23</f>
        <v>0</v>
      </c>
      <c r="CW23">
        <f>'2006_totals_newvars'!E23/'2006_totals_newvars'!$L23</f>
        <v>0</v>
      </c>
      <c r="CX23">
        <f>'2007_totals_newvars'!E23/'2007_totals_newvars'!$L23</f>
        <v>0</v>
      </c>
      <c r="CY23">
        <f>'2008_totals_newvars'!E23/'2008_totals_newvars'!$L23</f>
        <v>0</v>
      </c>
      <c r="CZ23">
        <f>'2009_totals_newvars'!E23/'2009_totals_newvars'!$L23</f>
        <v>0</v>
      </c>
      <c r="DA23">
        <f>'2010_totals_newvars'!E23/'2010_totals_newvars'!$L23</f>
        <v>0</v>
      </c>
      <c r="DB23">
        <f>'2011_totals_newvars'!E23/'2011_totals_newvars'!$L23</f>
        <v>0</v>
      </c>
      <c r="DC23">
        <f>'2012_totals_newvars'!E23/'2012_totals_newvars'!$L23</f>
        <v>0</v>
      </c>
      <c r="DD23">
        <f>'2013_totals_newvars'!E23/'2013_totals_newvars'!$L23</f>
        <v>0</v>
      </c>
      <c r="DE23">
        <f>'2014_totals_newvars'!E23/'2014_totals_newvars'!$L23</f>
        <v>0</v>
      </c>
      <c r="DF23">
        <f>'1997_totals_newvars'!G23/'1997_totals_newvars'!$L23</f>
        <v>0</v>
      </c>
      <c r="DG23">
        <f>'1998_totals_newvars'!G23/'1998_totals_newvars'!$L23</f>
        <v>0</v>
      </c>
      <c r="DH23">
        <f>'1999_totals_newvars'!G23/'1999_totals_newvars'!$L23</f>
        <v>0</v>
      </c>
      <c r="DI23">
        <f>'2000_totals_newvars'!G23/'2000_totals_newvars'!$L23</f>
        <v>4.5970778797964372E-2</v>
      </c>
      <c r="DJ23">
        <f>'2001_totals_newvars'!G23/'2001_totals_newvars'!$L23</f>
        <v>4.1778102527125743E-2</v>
      </c>
      <c r="DK23">
        <f>'2002_totals_newvars'!G23/'2002_totals_newvars'!$L23</f>
        <v>5.3094579329078288E-2</v>
      </c>
      <c r="DL23">
        <f>'2003_totals_newvars'!G23/'2003_totals_newvars'!$L23</f>
        <v>4.8860156751682288E-2</v>
      </c>
      <c r="DM23">
        <f>'2004_totals_newvars'!G23/'2004_totals_newvars'!$L23</f>
        <v>4.4028690677909335E-2</v>
      </c>
      <c r="DN23">
        <f>'2005_totals_newvars'!G23/'2005_totals_newvars'!$L23</f>
        <v>2.7770651401453655E-2</v>
      </c>
      <c r="DO23">
        <f>'2006_totals_newvars'!G23/'2006_totals_newvars'!$L23</f>
        <v>2.8845855850104841E-2</v>
      </c>
      <c r="DP23">
        <f>'2007_totals_newvars'!G23/'2007_totals_newvars'!$L23</f>
        <v>4.0794133064073597E-2</v>
      </c>
      <c r="DQ23">
        <f>'2008_totals_newvars'!G23/'2008_totals_newvars'!$L23</f>
        <v>3.5439223198135937E-2</v>
      </c>
      <c r="DR23">
        <f>'2009_totals_newvars'!G23/'2009_totals_newvars'!$L23</f>
        <v>5.6530686379787039E-2</v>
      </c>
      <c r="DS23">
        <f>'2010_totals_newvars'!G23/'2010_totals_newvars'!$L23</f>
        <v>7.4849330685383519E-2</v>
      </c>
      <c r="DT23">
        <f>'2011_totals_newvars'!G23/'2011_totals_newvars'!$L23</f>
        <v>6.2151355630938404E-2</v>
      </c>
      <c r="DU23">
        <f>'2012_totals_newvars'!G23/'2012_totals_newvars'!$L23</f>
        <v>5.4822295570013904E-2</v>
      </c>
      <c r="DV23">
        <f>'2013_totals_newvars'!G23/'2013_totals_newvars'!$L23</f>
        <v>5.6636636464587498E-2</v>
      </c>
      <c r="DW23">
        <f>'2014_totals_newvars'!G23/'2014_totals_newvars'!$L23</f>
        <v>7.8934095566429011E-2</v>
      </c>
      <c r="DX23">
        <f>'1997_totals_newvars'!K23/'1997_totals_newvars'!$L23</f>
        <v>3.6229070910848454E-2</v>
      </c>
      <c r="DY23">
        <f>'1998_totals_newvars'!K23/'1998_totals_newvars'!$L23</f>
        <v>5.6135971748286183E-2</v>
      </c>
      <c r="DZ23">
        <f>'1999_totals_newvars'!K23/'1999_totals_newvars'!$L23</f>
        <v>5.7182448021413965E-2</v>
      </c>
      <c r="EA23">
        <f>'2000_totals_newvars'!K23/'2000_totals_newvars'!$L23</f>
        <v>5.6671108366221752E-2</v>
      </c>
      <c r="EB23">
        <f>'2001_totals_newvars'!K23/'2001_totals_newvars'!$L23</f>
        <v>5.4957845094372827E-2</v>
      </c>
      <c r="EC23">
        <f>'2002_totals_newvars'!K23/'2002_totals_newvars'!$L23</f>
        <v>5.6840016415201665E-2</v>
      </c>
      <c r="ED23">
        <f>'2003_totals_newvars'!K23/'2003_totals_newvars'!$L23</f>
        <v>5.0694220120592992E-2</v>
      </c>
      <c r="EE23">
        <f>'2004_totals_newvars'!K23/'2004_totals_newvars'!$L23</f>
        <v>5.6087536252175406E-2</v>
      </c>
      <c r="EF23">
        <f>'2005_totals_newvars'!K23/'2005_totals_newvars'!$L23</f>
        <v>5.5591620374748657E-2</v>
      </c>
      <c r="EG23">
        <f>'2006_totals_newvars'!K23/'2006_totals_newvars'!$L23</f>
        <v>4.9290727015564577E-2</v>
      </c>
      <c r="EH23">
        <f>'2007_totals_newvars'!K23/'2007_totals_newvars'!$L23</f>
        <v>4.5645266836448449E-2</v>
      </c>
      <c r="EI23">
        <f>'2008_totals_newvars'!K23/'2008_totals_newvars'!$L23</f>
        <v>4.3631617999485839E-2</v>
      </c>
      <c r="EJ23">
        <f>'2009_totals_newvars'!K23/'2009_totals_newvars'!$L23</f>
        <v>3.8474055234133088E-2</v>
      </c>
      <c r="EK23">
        <f>'2010_totals_newvars'!K23/'2010_totals_newvars'!$L23</f>
        <v>3.9618402808368952E-2</v>
      </c>
      <c r="EL23">
        <f>'2011_totals_newvars'!K23/'2011_totals_newvars'!$L23</f>
        <v>3.9605503975341058E-2</v>
      </c>
      <c r="EM23">
        <f>'2012_totals_newvars'!K23/'2012_totals_newvars'!$L23</f>
        <v>3.9353656342791483E-2</v>
      </c>
      <c r="EN23">
        <f>'2013_totals_newvars'!K23/'2013_totals_newvars'!$L23</f>
        <v>4.0353352903796505E-2</v>
      </c>
      <c r="EO23">
        <f>'2014_totals_newvars'!K23/'2014_totals_newvars'!$L23</f>
        <v>4.1763823202651817E-2</v>
      </c>
      <c r="EP23">
        <f>'1997_totals_newvars'!F23/'1997_totals_newvars'!$L23</f>
        <v>0</v>
      </c>
      <c r="EQ23">
        <f>'1998_totals_newvars'!F23/'1998_totals_newvars'!$L23</f>
        <v>0</v>
      </c>
      <c r="ER23">
        <f>'1999_totals_newvars'!F23/'1999_totals_newvars'!$L23</f>
        <v>0</v>
      </c>
      <c r="ES23">
        <f>'2000_totals_newvars'!F23/'2000_totals_newvars'!$L23</f>
        <v>4.3433253379718456E-2</v>
      </c>
      <c r="ET23">
        <f>'2001_totals_newvars'!F23/'2001_totals_newvars'!$L23</f>
        <v>4.3793952981193186E-2</v>
      </c>
      <c r="EU23">
        <f>'2002_totals_newvars'!F23/'2002_totals_newvars'!$L23</f>
        <v>6.737230482590284E-2</v>
      </c>
      <c r="EV23">
        <f>'2003_totals_newvars'!F23/'2003_totals_newvars'!$L23</f>
        <v>7.2566264297430544E-2</v>
      </c>
      <c r="EW23">
        <f>'2004_totals_newvars'!F23/'2004_totals_newvars'!$L23</f>
        <v>7.5374059370363899E-2</v>
      </c>
      <c r="EX23">
        <f>'2005_totals_newvars'!F23/'2005_totals_newvars'!$L23</f>
        <v>8.4576113763490599E-2</v>
      </c>
      <c r="EY23">
        <f>'2006_totals_newvars'!F23/'2006_totals_newvars'!$L23</f>
        <v>8.2407132208577177E-2</v>
      </c>
      <c r="EZ23">
        <f>'2007_totals_newvars'!F23/'2007_totals_newvars'!$L23</f>
        <v>7.7958140461933084E-2</v>
      </c>
      <c r="FA23">
        <f>'2008_totals_newvars'!F23/'2008_totals_newvars'!$L23</f>
        <v>7.7991911832810887E-2</v>
      </c>
      <c r="FB23">
        <f>'2009_totals_newvars'!F23/'2009_totals_newvars'!$L23</f>
        <v>7.2196046592630445E-2</v>
      </c>
      <c r="FC23">
        <f>'2010_totals_newvars'!F23/'2010_totals_newvars'!$L23</f>
        <v>8.6344892240596077E-2</v>
      </c>
      <c r="FD23">
        <f>'2011_totals_newvars'!F23/'2011_totals_newvars'!$L23</f>
        <v>8.8156401622004388E-2</v>
      </c>
      <c r="FE23">
        <f>'2012_totals_newvars'!F23/'2012_totals_newvars'!$L23</f>
        <v>9.1989428449910191E-2</v>
      </c>
      <c r="FF23">
        <f>'2013_totals_newvars'!F23/'2013_totals_newvars'!$L23</f>
        <v>9.6026972569652772E-2</v>
      </c>
      <c r="FG23">
        <f>'2014_totals_newvars'!F23/'2014_totals_newvars'!$L23</f>
        <v>0.10393574476828442</v>
      </c>
      <c r="FH23">
        <f>'1997_totals_newvars'!D23/'1997_totals_newvars'!$L23</f>
        <v>2.6382603268553927E-2</v>
      </c>
      <c r="FI23">
        <f>'1998_totals_newvars'!D23/'1998_totals_newvars'!$L23</f>
        <v>3.1078607754894363E-2</v>
      </c>
      <c r="FJ23">
        <f>'1999_totals_newvars'!D23/'1999_totals_newvars'!$L23</f>
        <v>4.218132027003637E-2</v>
      </c>
      <c r="FK23">
        <f>'2000_totals_newvars'!D23/'2000_totals_newvars'!$L23</f>
        <v>4.8398980994796982E-2</v>
      </c>
      <c r="FL23">
        <f>'2001_totals_newvars'!D23/'2001_totals_newvars'!$L23</f>
        <v>4.68105297550237E-2</v>
      </c>
      <c r="FM23">
        <f>'2002_totals_newvars'!D23/'2002_totals_newvars'!$L23</f>
        <v>4.2364888741761517E-2</v>
      </c>
      <c r="FN23">
        <f>'2003_totals_newvars'!D23/'2003_totals_newvars'!$L23</f>
        <v>2.1974298151582645E-2</v>
      </c>
      <c r="FO23">
        <f>'2004_totals_newvars'!D23/'2004_totals_newvars'!$L23</f>
        <v>1.35199859727904E-2</v>
      </c>
      <c r="FP23">
        <f>'2005_totals_newvars'!D23/'2005_totals_newvars'!$L23</f>
        <v>2.4049674285301786E-2</v>
      </c>
      <c r="FQ23">
        <f>'2006_totals_newvars'!D23/'2006_totals_newvars'!$L23</f>
        <v>2.4717759658186775E-2</v>
      </c>
      <c r="FR23">
        <f>'2007_totals_newvars'!D23/'2007_totals_newvars'!$L23</f>
        <v>2.7845560775060809E-2</v>
      </c>
      <c r="FS23">
        <f>'2008_totals_newvars'!D23/'2008_totals_newvars'!$L23</f>
        <v>2.6224799415320851E-2</v>
      </c>
      <c r="FT23">
        <f>'2009_totals_newvars'!D23/'2009_totals_newvars'!$L23</f>
        <v>1.9860377890642936E-2</v>
      </c>
      <c r="FU23">
        <f>'2010_totals_newvars'!D23/'2010_totals_newvars'!$L23</f>
        <v>1.7747413415855E-2</v>
      </c>
      <c r="FV23">
        <f>'2011_totals_newvars'!D23/'2011_totals_newvars'!$L23</f>
        <v>1.0872357020117629E-2</v>
      </c>
      <c r="FW23">
        <f>'2012_totals_newvars'!D23/'2012_totals_newvars'!$L23</f>
        <v>5.7042436227402035E-3</v>
      </c>
      <c r="FX23">
        <f>'2013_totals_newvars'!D23/'2013_totals_newvars'!$L23</f>
        <v>5.7512975944893257E-3</v>
      </c>
      <c r="FY23">
        <f>'2014_totals_newvars'!D23/'2014_totals_newvars'!$L23</f>
        <v>5.8140702192692965E-3</v>
      </c>
    </row>
    <row r="24" spans="1:181" x14ac:dyDescent="0.2">
      <c r="A24" t="str">
        <f>'1997_totals_newvars'!A24</f>
        <v>MICHIGAN</v>
      </c>
      <c r="B24">
        <f>'1997_totals_newvars'!J24/'1997_totals_newvars'!$L24</f>
        <v>8.8984383342250353E-2</v>
      </c>
      <c r="C24">
        <f>'1998_totals_newvars'!J24/'1998_totals_newvars'!$L24</f>
        <v>5.5118033595996194E-2</v>
      </c>
      <c r="D24">
        <f>'1999_totals_newvars'!J24/'1999_totals_newvars'!$L24</f>
        <v>4.9858984310288894E-2</v>
      </c>
      <c r="E24">
        <f>'2000_totals_newvars'!J24/'2000_totals_newvars'!$L24</f>
        <v>4.6674670805543182E-2</v>
      </c>
      <c r="F24">
        <f>'2001_totals_newvars'!J24/'2001_totals_newvars'!$L24</f>
        <v>0.13309224575408304</v>
      </c>
      <c r="G24">
        <f>'2002_totals_newvars'!J24/'2002_totals_newvars'!$L24</f>
        <v>9.5966486265237821E-2</v>
      </c>
      <c r="H24">
        <f>'2003_totals_newvars'!J24/'2003_totals_newvars'!$L24</f>
        <v>8.0932894967367663E-2</v>
      </c>
      <c r="I24">
        <f>'2004_totals_newvars'!J24/'2004_totals_newvars'!$L24</f>
        <v>6.7497328244032609E-2</v>
      </c>
      <c r="J24">
        <f>'2005_totals_newvars'!J24/'2005_totals_newvars'!$L24</f>
        <v>7.000945630866201E-2</v>
      </c>
      <c r="K24">
        <f>'2006_totals_newvars'!J24/'2006_totals_newvars'!$L24</f>
        <v>7.8818701973611904E-2</v>
      </c>
      <c r="L24">
        <f>'2007_totals_newvars'!J24/'2007_totals_newvars'!$L24</f>
        <v>7.7926380861601224E-2</v>
      </c>
      <c r="M24">
        <f>'2008_totals_newvars'!J24/'2008_totals_newvars'!$L24</f>
        <v>7.3697369189882692E-2</v>
      </c>
      <c r="N24">
        <f>'2009_totals_newvars'!J24/'2009_totals_newvars'!$L24</f>
        <v>8.501358568233626E-2</v>
      </c>
      <c r="O24">
        <f>'2010_totals_newvars'!J24/'2010_totals_newvars'!$L24</f>
        <v>6.9255440602347493E-2</v>
      </c>
      <c r="P24">
        <f>'2011_totals_newvars'!J24/'2011_totals_newvars'!$L24</f>
        <v>8.4998118260328159E-2</v>
      </c>
      <c r="Q24">
        <f>'2012_totals_newvars'!J24/'2012_totals_newvars'!$L24</f>
        <v>0.10422949569099021</v>
      </c>
      <c r="R24">
        <f>'2013_totals_newvars'!J24/'2013_totals_newvars'!$L24</f>
        <v>0.12626084851876465</v>
      </c>
      <c r="S24">
        <f>'2014_totals_newvars'!J24/'2014_totals_newvars'!$L24</f>
        <v>0.11454730740137359</v>
      </c>
      <c r="T24">
        <f>'1997_totals_newvars'!B24/'1997_totals_newvars'!$L24</f>
        <v>0.6092056880119372</v>
      </c>
      <c r="U24">
        <f>'1998_totals_newvars'!B24/'1998_totals_newvars'!$L24</f>
        <v>0.45456004724029209</v>
      </c>
      <c r="V24">
        <f>'1999_totals_newvars'!B24/'1999_totals_newvars'!$L24</f>
        <v>0.33592615188670755</v>
      </c>
      <c r="W24">
        <f>'2000_totals_newvars'!B24/'2000_totals_newvars'!$L24</f>
        <v>0.28544519118065731</v>
      </c>
      <c r="X24">
        <f>'2001_totals_newvars'!B24/'2001_totals_newvars'!$L24</f>
        <v>0.25625317759309785</v>
      </c>
      <c r="Y24">
        <f>'2002_totals_newvars'!B24/'2002_totals_newvars'!$L24</f>
        <v>0.25193796930142226</v>
      </c>
      <c r="Z24">
        <f>'2003_totals_newvars'!B24/'2003_totals_newvars'!$L24</f>
        <v>0.31807782856845895</v>
      </c>
      <c r="AA24">
        <f>'2004_totals_newvars'!B24/'2004_totals_newvars'!$L24</f>
        <v>0.30640902473588805</v>
      </c>
      <c r="AB24">
        <f>'2005_totals_newvars'!B24/'2005_totals_newvars'!$L24</f>
        <v>0.30512899400113391</v>
      </c>
      <c r="AC24">
        <f>'2006_totals_newvars'!B24/'2006_totals_newvars'!$L24</f>
        <v>0.30407872584766354</v>
      </c>
      <c r="AD24">
        <f>'2007_totals_newvars'!B24/'2007_totals_newvars'!$L24</f>
        <v>0.28946600177385096</v>
      </c>
      <c r="AE24">
        <f>'2008_totals_newvars'!B24/'2008_totals_newvars'!$L24</f>
        <v>0.24132041036073595</v>
      </c>
      <c r="AF24">
        <f>'2009_totals_newvars'!B24/'2009_totals_newvars'!$L24</f>
        <v>0.21005816067720448</v>
      </c>
      <c r="AG24">
        <f>'2010_totals_newvars'!B24/'2010_totals_newvars'!$L24</f>
        <v>0.30679927271776508</v>
      </c>
      <c r="AH24">
        <f>'2011_totals_newvars'!B24/'2011_totals_newvars'!$L24</f>
        <v>0.12757824246818492</v>
      </c>
      <c r="AI24">
        <f>'2012_totals_newvars'!B24/'2012_totals_newvars'!$L24</f>
        <v>0.15977647800600533</v>
      </c>
      <c r="AJ24">
        <f>'2013_totals_newvars'!B24/'2013_totals_newvars'!$L24</f>
        <v>0.14450730929313421</v>
      </c>
      <c r="AK24">
        <f>'2014_totals_newvars'!B24/'2014_totals_newvars'!$L24</f>
        <v>0.11982545163962285</v>
      </c>
      <c r="AL24">
        <f>'1997_totals_newvars'!C24/'1997_totals_newvars'!$L24</f>
        <v>9.5504632248412311E-2</v>
      </c>
      <c r="AM24">
        <f>'1998_totals_newvars'!C24/'1998_totals_newvars'!$L24</f>
        <v>0.23749210341588931</v>
      </c>
      <c r="AN24">
        <f>'1999_totals_newvars'!C24/'1999_totals_newvars'!$L24</f>
        <v>0.33438870008180233</v>
      </c>
      <c r="AO24">
        <f>'2000_totals_newvars'!C24/'2000_totals_newvars'!$L24</f>
        <v>0.30476514028189017</v>
      </c>
      <c r="AP24">
        <f>'2001_totals_newvars'!C24/'2001_totals_newvars'!$L24</f>
        <v>0.26736957686478052</v>
      </c>
      <c r="AQ24">
        <f>'2002_totals_newvars'!C24/'2002_totals_newvars'!$L24</f>
        <v>0.2757911601974572</v>
      </c>
      <c r="AR24">
        <f>'2003_totals_newvars'!C24/'2003_totals_newvars'!$L24</f>
        <v>0.24975088208488189</v>
      </c>
      <c r="AS24">
        <f>'2004_totals_newvars'!C24/'2004_totals_newvars'!$L24</f>
        <v>0.26079166590883424</v>
      </c>
      <c r="AT24">
        <f>'2005_totals_newvars'!C24/'2005_totals_newvars'!$L24</f>
        <v>0.26504119330561027</v>
      </c>
      <c r="AU24">
        <f>'2006_totals_newvars'!C24/'2006_totals_newvars'!$L24</f>
        <v>0.22770460177587193</v>
      </c>
      <c r="AV24">
        <f>'2007_totals_newvars'!C24/'2007_totals_newvars'!$L24</f>
        <v>0.20627863435740898</v>
      </c>
      <c r="AW24">
        <f>'2008_totals_newvars'!C24/'2008_totals_newvars'!$L24</f>
        <v>0.17634003247422445</v>
      </c>
      <c r="AX24">
        <f>'2009_totals_newvars'!C24/'2009_totals_newvars'!$L24</f>
        <v>0.10904589419181403</v>
      </c>
      <c r="AY24">
        <f>'2010_totals_newvars'!C24/'2010_totals_newvars'!$L24</f>
        <v>4.2216777578517391E-2</v>
      </c>
      <c r="AZ24">
        <f>'2011_totals_newvars'!C24/'2011_totals_newvars'!$L24</f>
        <v>2.2304026464077718E-2</v>
      </c>
      <c r="BA24">
        <f>'2012_totals_newvars'!C24/'2012_totals_newvars'!$L24</f>
        <v>1.416450884975402E-2</v>
      </c>
      <c r="BB24">
        <f>'2013_totals_newvars'!C24/'2013_totals_newvars'!$L24</f>
        <v>1.3661005910950999E-2</v>
      </c>
      <c r="BC24">
        <f>'2014_totals_newvars'!C24/'2014_totals_newvars'!$L24</f>
        <v>2.215956704295886E-2</v>
      </c>
      <c r="BD24">
        <f>'1997_totals_newvars'!I24/'1997_totals_newvars'!$L24</f>
        <v>7.3019254480223089E-2</v>
      </c>
      <c r="BE24">
        <f>'1998_totals_newvars'!I24/'1998_totals_newvars'!$L24</f>
        <v>0.10215840239194668</v>
      </c>
      <c r="BF24">
        <f>'1999_totals_newvars'!I24/'1999_totals_newvars'!$L24</f>
        <v>5.5512999660388765E-2</v>
      </c>
      <c r="BG24">
        <f>'2000_totals_newvars'!I24/'2000_totals_newvars'!$L24</f>
        <v>7.4234482721474301E-2</v>
      </c>
      <c r="BH24">
        <f>'2001_totals_newvars'!I24/'2001_totals_newvars'!$L24</f>
        <v>0.14083194793591344</v>
      </c>
      <c r="BI24">
        <f>'2002_totals_newvars'!I24/'2002_totals_newvars'!$L24</f>
        <v>0.15084105246581289</v>
      </c>
      <c r="BJ24">
        <f>'2003_totals_newvars'!I24/'2003_totals_newvars'!$L24</f>
        <v>0.13549196248886805</v>
      </c>
      <c r="BK24">
        <f>'2004_totals_newvars'!I24/'2004_totals_newvars'!$L24</f>
        <v>9.5512301652313267E-2</v>
      </c>
      <c r="BL24">
        <f>'2005_totals_newvars'!I24/'2005_totals_newvars'!$L24</f>
        <v>0.12324016336868435</v>
      </c>
      <c r="BM24">
        <f>'2006_totals_newvars'!I24/'2006_totals_newvars'!$L24</f>
        <v>0.14192160766753675</v>
      </c>
      <c r="BN24">
        <f>'2007_totals_newvars'!I24/'2007_totals_newvars'!$L24</f>
        <v>0.14458507257740996</v>
      </c>
      <c r="BO24">
        <f>'2008_totals_newvars'!I24/'2008_totals_newvars'!$L24</f>
        <v>7.915088071229015E-2</v>
      </c>
      <c r="BP24">
        <f>'2009_totals_newvars'!I24/'2009_totals_newvars'!$L24</f>
        <v>9.5961497878768773E-2</v>
      </c>
      <c r="BQ24">
        <f>'2010_totals_newvars'!I24/'2010_totals_newvars'!$L24</f>
        <v>8.6469374285216505E-2</v>
      </c>
      <c r="BR24">
        <f>'2011_totals_newvars'!I24/'2011_totals_newvars'!$L24</f>
        <v>0.12946314065363268</v>
      </c>
      <c r="BS24">
        <f>'2012_totals_newvars'!I24/'2012_totals_newvars'!$L24</f>
        <v>0.14914236783147827</v>
      </c>
      <c r="BT24">
        <f>'2013_totals_newvars'!I24/'2013_totals_newvars'!$L24</f>
        <v>0.15423388199083626</v>
      </c>
      <c r="BU24">
        <f>'2014_totals_newvars'!I24/'2014_totals_newvars'!$L24</f>
        <v>0.1448667201790827</v>
      </c>
      <c r="BV24">
        <f>'1997_totals_newvars'!H24/'1997_totals_newvars'!$L24</f>
        <v>0</v>
      </c>
      <c r="BW24">
        <f>'1998_totals_newvars'!H24/'1998_totals_newvars'!$L24</f>
        <v>0</v>
      </c>
      <c r="BX24">
        <f>'1999_totals_newvars'!H24/'1999_totals_newvars'!$L24</f>
        <v>0</v>
      </c>
      <c r="BY24">
        <f>'2000_totals_newvars'!H24/'2000_totals_newvars'!$L24</f>
        <v>4.4504882460870816E-2</v>
      </c>
      <c r="BZ24">
        <f>'2001_totals_newvars'!H24/'2001_totals_newvars'!$L24</f>
        <v>3.5263097070059486E-2</v>
      </c>
      <c r="CA24">
        <f>'2002_totals_newvars'!H24/'2002_totals_newvars'!$L24</f>
        <v>8.1579135872059422E-2</v>
      </c>
      <c r="CB24">
        <f>'2003_totals_newvars'!H24/'2003_totals_newvars'!$L24</f>
        <v>9.7208571541373814E-2</v>
      </c>
      <c r="CC24">
        <f>'2004_totals_newvars'!H24/'2004_totals_newvars'!$L24</f>
        <v>0.13938456788309841</v>
      </c>
      <c r="CD24">
        <f>'2005_totals_newvars'!H24/'2005_totals_newvars'!$L24</f>
        <v>7.562675764278122E-2</v>
      </c>
      <c r="CE24">
        <f>'2006_totals_newvars'!H24/'2006_totals_newvars'!$L24</f>
        <v>7.5805070754253481E-2</v>
      </c>
      <c r="CF24">
        <f>'2007_totals_newvars'!H24/'2007_totals_newvars'!$L24</f>
        <v>0.10430220369206866</v>
      </c>
      <c r="CG24">
        <f>'2008_totals_newvars'!H24/'2008_totals_newvars'!$L24</f>
        <v>0.24130312053498801</v>
      </c>
      <c r="CH24">
        <f>'2009_totals_newvars'!H24/'2009_totals_newvars'!$L24</f>
        <v>0.25563304776935825</v>
      </c>
      <c r="CI24">
        <f>'2010_totals_newvars'!H24/'2010_totals_newvars'!$L24</f>
        <v>0.2030009851389204</v>
      </c>
      <c r="CJ24">
        <f>'2011_totals_newvars'!H24/'2011_totals_newvars'!$L24</f>
        <v>0.28850240473671251</v>
      </c>
      <c r="CK24">
        <f>'2012_totals_newvars'!H24/'2012_totals_newvars'!$L24</f>
        <v>0.26290751883937857</v>
      </c>
      <c r="CL24">
        <f>'2013_totals_newvars'!H24/'2013_totals_newvars'!$L24</f>
        <v>0.28808936798293167</v>
      </c>
      <c r="CM24">
        <f>'2014_totals_newvars'!H24/'2014_totals_newvars'!$L24</f>
        <v>0.35835981726943894</v>
      </c>
      <c r="CN24">
        <f>'1997_totals_newvars'!E24/'1997_totals_newvars'!$L24</f>
        <v>0</v>
      </c>
      <c r="CO24">
        <f>'1998_totals_newvars'!E24/'1998_totals_newvars'!$L24</f>
        <v>0</v>
      </c>
      <c r="CP24">
        <f>'1999_totals_newvars'!E24/'1999_totals_newvars'!$L24</f>
        <v>2.3841752018585908E-2</v>
      </c>
      <c r="CQ24">
        <f>'2000_totals_newvars'!E24/'2000_totals_newvars'!$L24</f>
        <v>3.6521115019910573E-2</v>
      </c>
      <c r="CR24">
        <f>'2001_totals_newvars'!E24/'2001_totals_newvars'!$L24</f>
        <v>1.8896274552408696E-2</v>
      </c>
      <c r="CS24">
        <f>'2002_totals_newvars'!E24/'2002_totals_newvars'!$L24</f>
        <v>2.1175569708758637E-2</v>
      </c>
      <c r="CT24">
        <f>'2003_totals_newvars'!E24/'2003_totals_newvars'!$L24</f>
        <v>4.7099489477016025E-2</v>
      </c>
      <c r="CU24">
        <f>'2004_totals_newvars'!E24/'2004_totals_newvars'!$L24</f>
        <v>5.3492682503694301E-2</v>
      </c>
      <c r="CV24">
        <f>'2005_totals_newvars'!E24/'2005_totals_newvars'!$L24</f>
        <v>6.459080950834839E-2</v>
      </c>
      <c r="CW24">
        <f>'2006_totals_newvars'!E24/'2006_totals_newvars'!$L24</f>
        <v>5.1145631423373659E-2</v>
      </c>
      <c r="CX24">
        <f>'2007_totals_newvars'!E24/'2007_totals_newvars'!$L24</f>
        <v>5.0574750794943786E-2</v>
      </c>
      <c r="CY24">
        <f>'2008_totals_newvars'!E24/'2008_totals_newvars'!$L24</f>
        <v>6.3836299555644696E-2</v>
      </c>
      <c r="CZ24">
        <f>'2009_totals_newvars'!E24/'2009_totals_newvars'!$L24</f>
        <v>5.7251943900595806E-2</v>
      </c>
      <c r="DA24">
        <f>'2010_totals_newvars'!E24/'2010_totals_newvars'!$L24</f>
        <v>4.9319343321017381E-2</v>
      </c>
      <c r="DB24">
        <f>'2011_totals_newvars'!E24/'2011_totals_newvars'!$L24</f>
        <v>6.1219652529448554E-2</v>
      </c>
      <c r="DC24">
        <f>'2012_totals_newvars'!E24/'2012_totals_newvars'!$L24</f>
        <v>5.4870493859773772E-2</v>
      </c>
      <c r="DD24">
        <f>'2013_totals_newvars'!E24/'2013_totals_newvars'!$L24</f>
        <v>6.7311660312685817E-2</v>
      </c>
      <c r="DE24">
        <f>'2014_totals_newvars'!E24/'2014_totals_newvars'!$L24</f>
        <v>3.7741630211130243E-2</v>
      </c>
      <c r="DF24">
        <f>'1997_totals_newvars'!G24/'1997_totals_newvars'!$L24</f>
        <v>0</v>
      </c>
      <c r="DG24">
        <f>'1998_totals_newvars'!G24/'1998_totals_newvars'!$L24</f>
        <v>0</v>
      </c>
      <c r="DH24">
        <f>'1999_totals_newvars'!G24/'1999_totals_newvars'!$L24</f>
        <v>0</v>
      </c>
      <c r="DI24">
        <f>'2000_totals_newvars'!G24/'2000_totals_newvars'!$L24</f>
        <v>0</v>
      </c>
      <c r="DJ24">
        <f>'2001_totals_newvars'!G24/'2001_totals_newvars'!$L24</f>
        <v>0</v>
      </c>
      <c r="DK24">
        <f>'2002_totals_newvars'!G24/'2002_totals_newvars'!$L24</f>
        <v>0</v>
      </c>
      <c r="DL24">
        <f>'2003_totals_newvars'!G24/'2003_totals_newvars'!$L24</f>
        <v>1.3845368643092708E-2</v>
      </c>
      <c r="DM24">
        <f>'2004_totals_newvars'!G24/'2004_totals_newvars'!$L24</f>
        <v>1.7606889982476469E-2</v>
      </c>
      <c r="DN24">
        <f>'2005_totals_newvars'!G24/'2005_totals_newvars'!$L24</f>
        <v>3.7033256243327049E-5</v>
      </c>
      <c r="DO24">
        <f>'2006_totals_newvars'!G24/'2006_totals_newvars'!$L24</f>
        <v>3.5997650067758806E-5</v>
      </c>
      <c r="DP24">
        <f>'2007_totals_newvars'!G24/'2007_totals_newvars'!$L24</f>
        <v>6.928609189771057E-3</v>
      </c>
      <c r="DQ24">
        <f>'2008_totals_newvars'!G24/'2008_totals_newvars'!$L24</f>
        <v>8.1967098629109406E-3</v>
      </c>
      <c r="DR24">
        <f>'2009_totals_newvars'!G24/'2009_totals_newvars'!$L24</f>
        <v>2.1292259934485684E-2</v>
      </c>
      <c r="DS24">
        <f>'2010_totals_newvars'!G24/'2010_totals_newvars'!$L24</f>
        <v>2.8458357320437885E-2</v>
      </c>
      <c r="DT24">
        <f>'2011_totals_newvars'!G24/'2011_totals_newvars'!$L24</f>
        <v>2.4064301929266053E-2</v>
      </c>
      <c r="DU24">
        <f>'2012_totals_newvars'!G24/'2012_totals_newvars'!$L24</f>
        <v>2.8637861435799401E-3</v>
      </c>
      <c r="DV24">
        <f>'2013_totals_newvars'!G24/'2013_totals_newvars'!$L24</f>
        <v>5.8970271064320942E-2</v>
      </c>
      <c r="DW24">
        <f>'2014_totals_newvars'!G24/'2014_totals_newvars'!$L24</f>
        <v>6.1520023549513692E-2</v>
      </c>
      <c r="DX24">
        <f>'1997_totals_newvars'!K24/'1997_totals_newvars'!$L24</f>
        <v>6.3471896485238183E-2</v>
      </c>
      <c r="DY24">
        <f>'1998_totals_newvars'!K24/'1998_totals_newvars'!$L24</f>
        <v>6.1249327873855584E-2</v>
      </c>
      <c r="DZ24">
        <f>'1999_totals_newvars'!K24/'1999_totals_newvars'!$L24</f>
        <v>6.5740534592556923E-2</v>
      </c>
      <c r="EA24">
        <f>'2000_totals_newvars'!K24/'2000_totals_newvars'!$L24</f>
        <v>5.893559986903258E-2</v>
      </c>
      <c r="EB24">
        <f>'2001_totals_newvars'!K24/'2001_totals_newvars'!$L24</f>
        <v>1.438155364871063E-2</v>
      </c>
      <c r="EC24">
        <f>'2002_totals_newvars'!K24/'2002_totals_newvars'!$L24</f>
        <v>2.1058237048162953E-2</v>
      </c>
      <c r="ED24">
        <f>'2003_totals_newvars'!K24/'2003_totals_newvars'!$L24</f>
        <v>1.6457199101072021E-2</v>
      </c>
      <c r="EE24">
        <f>'2004_totals_newvars'!K24/'2004_totals_newvars'!$L24</f>
        <v>2.0589788060812925E-2</v>
      </c>
      <c r="EF24">
        <f>'2005_totals_newvars'!K24/'2005_totals_newvars'!$L24</f>
        <v>3.2520136255363513E-2</v>
      </c>
      <c r="EG24">
        <f>'2006_totals_newvars'!K24/'2006_totals_newvars'!$L24</f>
        <v>4.8950453725658032E-2</v>
      </c>
      <c r="EH24">
        <f>'2007_totals_newvars'!K24/'2007_totals_newvars'!$L24</f>
        <v>5.1067051084374093E-2</v>
      </c>
      <c r="EI24">
        <f>'2008_totals_newvars'!K24/'2008_totals_newvars'!$L24</f>
        <v>5.0805511366636927E-2</v>
      </c>
      <c r="EJ24">
        <f>'2009_totals_newvars'!K24/'2009_totals_newvars'!$L24</f>
        <v>4.8411183877310721E-2</v>
      </c>
      <c r="EK24">
        <f>'2010_totals_newvars'!K24/'2010_totals_newvars'!$L24</f>
        <v>4.3545894949357081E-2</v>
      </c>
      <c r="EL24">
        <f>'2011_totals_newvars'!K24/'2011_totals_newvars'!$L24</f>
        <v>5.3319454220730617E-2</v>
      </c>
      <c r="EM24">
        <f>'2012_totals_newvars'!K24/'2012_totals_newvars'!$L24</f>
        <v>4.895049226649429E-2</v>
      </c>
      <c r="EN24">
        <f>'2013_totals_newvars'!K24/'2013_totals_newvars'!$L24</f>
        <v>5.4237546780455385E-2</v>
      </c>
      <c r="EO24">
        <f>'2014_totals_newvars'!K24/'2014_totals_newvars'!$L24</f>
        <v>5.5554420691220414E-2</v>
      </c>
      <c r="EP24">
        <f>'1997_totals_newvars'!F24/'1997_totals_newvars'!$L24</f>
        <v>0</v>
      </c>
      <c r="EQ24">
        <f>'1998_totals_newvars'!F24/'1998_totals_newvars'!$L24</f>
        <v>0</v>
      </c>
      <c r="ER24">
        <f>'1999_totals_newvars'!F24/'1999_totals_newvars'!$L24</f>
        <v>9.3401066067204403E-3</v>
      </c>
      <c r="ES24">
        <f>'2000_totals_newvars'!F24/'2000_totals_newvars'!$L24</f>
        <v>1.9943511805114562E-2</v>
      </c>
      <c r="ET24">
        <f>'2001_totals_newvars'!F24/'2001_totals_newvars'!$L24</f>
        <v>2.1060806768321769E-2</v>
      </c>
      <c r="EU24">
        <f>'2002_totals_newvars'!F24/'2002_totals_newvars'!$L24</f>
        <v>4.3274798257044132E-2</v>
      </c>
      <c r="EV24">
        <f>'2003_totals_newvars'!F24/'2003_totals_newvars'!$L24</f>
        <v>0</v>
      </c>
      <c r="EW24">
        <f>'2004_totals_newvars'!F24/'2004_totals_newvars'!$L24</f>
        <v>0</v>
      </c>
      <c r="EX24">
        <f>'2005_totals_newvars'!F24/'2005_totals_newvars'!$L24</f>
        <v>0</v>
      </c>
      <c r="EY24">
        <f>'2006_totals_newvars'!F24/'2006_totals_newvars'!$L24</f>
        <v>0</v>
      </c>
      <c r="EZ24">
        <f>'2007_totals_newvars'!F24/'2007_totals_newvars'!$L24</f>
        <v>0</v>
      </c>
      <c r="FA24">
        <f>'2008_totals_newvars'!F24/'2008_totals_newvars'!$L24</f>
        <v>0</v>
      </c>
      <c r="FB24">
        <f>'2009_totals_newvars'!F24/'2009_totals_newvars'!$L24</f>
        <v>4.4574580282447721E-2</v>
      </c>
      <c r="FC24">
        <f>'2010_totals_newvars'!F24/'2010_totals_newvars'!$L24</f>
        <v>0.11438471654436158</v>
      </c>
      <c r="FD24">
        <f>'2011_totals_newvars'!F24/'2011_totals_newvars'!$L24</f>
        <v>0.14988808670390955</v>
      </c>
      <c r="FE24">
        <f>'2012_totals_newvars'!F24/'2012_totals_newvars'!$L24</f>
        <v>0.14996359857546568</v>
      </c>
      <c r="FF24">
        <f>'2013_totals_newvars'!F24/'2013_totals_newvars'!$L24</f>
        <v>3.5211072015669267E-2</v>
      </c>
      <c r="FG24">
        <f>'2014_totals_newvars'!F24/'2014_totals_newvars'!$L24</f>
        <v>3.4554825831817182E-2</v>
      </c>
      <c r="FH24">
        <f>'1997_totals_newvars'!D24/'1997_totals_newvars'!$L24</f>
        <v>6.9814145431938854E-2</v>
      </c>
      <c r="FI24">
        <f>'1998_totals_newvars'!D24/'1998_totals_newvars'!$L24</f>
        <v>8.9422085482020158E-2</v>
      </c>
      <c r="FJ24">
        <f>'1999_totals_newvars'!D24/'1999_totals_newvars'!$L24</f>
        <v>0.1253907708429492</v>
      </c>
      <c r="FK24">
        <f>'2000_totals_newvars'!D24/'2000_totals_newvars'!$L24</f>
        <v>0.12897540585550651</v>
      </c>
      <c r="FL24">
        <f>'2001_totals_newvars'!D24/'2001_totals_newvars'!$L24</f>
        <v>0.11285131981262456</v>
      </c>
      <c r="FM24">
        <f>'2002_totals_newvars'!D24/'2002_totals_newvars'!$L24</f>
        <v>5.8375590884044738E-2</v>
      </c>
      <c r="FN24">
        <f>'2003_totals_newvars'!D24/'2003_totals_newvars'!$L24</f>
        <v>4.1135803127868874E-2</v>
      </c>
      <c r="FO24">
        <f>'2004_totals_newvars'!D24/'2004_totals_newvars'!$L24</f>
        <v>3.8715751028849762E-2</v>
      </c>
      <c r="FP24">
        <f>'2005_totals_newvars'!D24/'2005_totals_newvars'!$L24</f>
        <v>6.3805456353173029E-2</v>
      </c>
      <c r="FQ24">
        <f>'2006_totals_newvars'!D24/'2006_totals_newvars'!$L24</f>
        <v>7.1539209181962951E-2</v>
      </c>
      <c r="FR24">
        <f>'2007_totals_newvars'!D24/'2007_totals_newvars'!$L24</f>
        <v>6.8871295668571281E-2</v>
      </c>
      <c r="FS24">
        <f>'2008_totals_newvars'!D24/'2008_totals_newvars'!$L24</f>
        <v>6.534966594268618E-2</v>
      </c>
      <c r="FT24">
        <f>'2009_totals_newvars'!D24/'2009_totals_newvars'!$L24</f>
        <v>7.2757845805678248E-2</v>
      </c>
      <c r="FU24">
        <f>'2010_totals_newvars'!D24/'2010_totals_newvars'!$L24</f>
        <v>5.6549837542059174E-2</v>
      </c>
      <c r="FV24">
        <f>'2011_totals_newvars'!D24/'2011_totals_newvars'!$L24</f>
        <v>5.8662572033709275E-2</v>
      </c>
      <c r="FW24">
        <f>'2012_totals_newvars'!D24/'2012_totals_newvars'!$L24</f>
        <v>5.3131259937079921E-2</v>
      </c>
      <c r="FX24">
        <f>'2013_totals_newvars'!D24/'2013_totals_newvars'!$L24</f>
        <v>5.7517036130250776E-2</v>
      </c>
      <c r="FY24">
        <f>'2014_totals_newvars'!D24/'2014_totals_newvars'!$L24</f>
        <v>5.0870236183841545E-2</v>
      </c>
    </row>
    <row r="25" spans="1:181" x14ac:dyDescent="0.2">
      <c r="A25" t="str">
        <f>'1997_totals_newvars'!A25</f>
        <v>MINNESOTA</v>
      </c>
      <c r="B25">
        <f>'1997_totals_newvars'!J25/'1997_totals_newvars'!$L25</f>
        <v>0.14801900845439633</v>
      </c>
      <c r="C25">
        <f>'1998_totals_newvars'!J25/'1998_totals_newvars'!$L25</f>
        <v>0.15050798353864217</v>
      </c>
      <c r="D25">
        <f>'1999_totals_newvars'!J25/'1999_totals_newvars'!$L25</f>
        <v>9.5845543723218782E-2</v>
      </c>
      <c r="E25">
        <f>'2000_totals_newvars'!J25/'2000_totals_newvars'!$L25</f>
        <v>0.1007969144575486</v>
      </c>
      <c r="F25">
        <f>'2001_totals_newvars'!J25/'2001_totals_newvars'!$L25</f>
        <v>9.7147777952623512E-2</v>
      </c>
      <c r="G25">
        <f>'2002_totals_newvars'!J25/'2002_totals_newvars'!$L25</f>
        <v>0.11822907664529757</v>
      </c>
      <c r="H25">
        <f>'2003_totals_newvars'!J25/'2003_totals_newvars'!$L25</f>
        <v>0.11085317108358077</v>
      </c>
      <c r="I25">
        <f>'2004_totals_newvars'!J25/'2004_totals_newvars'!$L25</f>
        <v>0.10679107009169346</v>
      </c>
      <c r="J25">
        <f>'2005_totals_newvars'!J25/'2005_totals_newvars'!$L25</f>
        <v>0.108864484484543</v>
      </c>
      <c r="K25">
        <f>'2006_totals_newvars'!J25/'2006_totals_newvars'!$L25</f>
        <v>9.5436705435760716E-2</v>
      </c>
      <c r="L25">
        <f>'2007_totals_newvars'!J25/'2007_totals_newvars'!$L25</f>
        <v>0.1045492901736188</v>
      </c>
      <c r="M25">
        <f>'2008_totals_newvars'!J25/'2008_totals_newvars'!$L25</f>
        <v>7.1578928530707103E-2</v>
      </c>
      <c r="N25">
        <f>'2009_totals_newvars'!J25/'2009_totals_newvars'!$L25</f>
        <v>8.9878880930647984E-2</v>
      </c>
      <c r="O25">
        <f>'2010_totals_newvars'!J25/'2010_totals_newvars'!$L25</f>
        <v>8.7937288971855793E-2</v>
      </c>
      <c r="P25">
        <f>'2011_totals_newvars'!J25/'2011_totals_newvars'!$L25</f>
        <v>9.3607216672864396E-2</v>
      </c>
      <c r="Q25">
        <f>'2012_totals_newvars'!J25/'2012_totals_newvars'!$L25</f>
        <v>8.4078923527872232E-2</v>
      </c>
      <c r="R25">
        <f>'2013_totals_newvars'!J25/'2013_totals_newvars'!$L25</f>
        <v>0.10603407276031185</v>
      </c>
      <c r="S25">
        <f>'2014_totals_newvars'!J25/'2014_totals_newvars'!$L25</f>
        <v>8.4329484647153327E-2</v>
      </c>
      <c r="T25">
        <f>'1997_totals_newvars'!B25/'1997_totals_newvars'!$L25</f>
        <v>0.8029353709248549</v>
      </c>
      <c r="U25">
        <f>'1998_totals_newvars'!B25/'1998_totals_newvars'!$L25</f>
        <v>0.69934045357038999</v>
      </c>
      <c r="V25">
        <f>'1999_totals_newvars'!B25/'1999_totals_newvars'!$L25</f>
        <v>0.47901284992564541</v>
      </c>
      <c r="W25">
        <f>'2000_totals_newvars'!B25/'2000_totals_newvars'!$L25</f>
        <v>0.46543579964829501</v>
      </c>
      <c r="X25">
        <f>'2001_totals_newvars'!B25/'2001_totals_newvars'!$L25</f>
        <v>0.38504001148202921</v>
      </c>
      <c r="Y25">
        <f>'2002_totals_newvars'!B25/'2002_totals_newvars'!$L25</f>
        <v>0.36436504455290986</v>
      </c>
      <c r="Z25">
        <f>'2003_totals_newvars'!B25/'2003_totals_newvars'!$L25</f>
        <v>0.3653770648880853</v>
      </c>
      <c r="AA25">
        <f>'2004_totals_newvars'!B25/'2004_totals_newvars'!$L25</f>
        <v>0.38803156167238545</v>
      </c>
      <c r="AB25">
        <f>'2005_totals_newvars'!B25/'2005_totals_newvars'!$L25</f>
        <v>0.33097794641333139</v>
      </c>
      <c r="AC25">
        <f>'2006_totals_newvars'!B25/'2006_totals_newvars'!$L25</f>
        <v>0.268019737750402</v>
      </c>
      <c r="AD25">
        <f>'2007_totals_newvars'!B25/'2007_totals_newvars'!$L25</f>
        <v>0.24118891614006083</v>
      </c>
      <c r="AE25">
        <f>'2008_totals_newvars'!B25/'2008_totals_newvars'!$L25</f>
        <v>0.14920158263194838</v>
      </c>
      <c r="AF25">
        <f>'2009_totals_newvars'!B25/'2009_totals_newvars'!$L25</f>
        <v>0.17033832849576194</v>
      </c>
      <c r="AG25">
        <f>'2010_totals_newvars'!B25/'2010_totals_newvars'!$L25</f>
        <v>0.18163030612997574</v>
      </c>
      <c r="AH25">
        <f>'2011_totals_newvars'!B25/'2011_totals_newvars'!$L25</f>
        <v>0.1964690011323805</v>
      </c>
      <c r="AI25">
        <f>'2012_totals_newvars'!B25/'2012_totals_newvars'!$L25</f>
        <v>0.17110050810116015</v>
      </c>
      <c r="AJ25">
        <f>'2013_totals_newvars'!B25/'2013_totals_newvars'!$L25</f>
        <v>0.21533975399838848</v>
      </c>
      <c r="AK25">
        <f>'2014_totals_newvars'!B25/'2014_totals_newvars'!$L25</f>
        <v>0.15603942633507706</v>
      </c>
      <c r="AL25">
        <f>'1997_totals_newvars'!C25/'1997_totals_newvars'!$L25</f>
        <v>1.7104491808915434E-2</v>
      </c>
      <c r="AM25">
        <f>'1998_totals_newvars'!C25/'1998_totals_newvars'!$L25</f>
        <v>7.8674238146273265E-2</v>
      </c>
      <c r="AN25">
        <f>'1999_totals_newvars'!C25/'1999_totals_newvars'!$L25</f>
        <v>0.21462473412731292</v>
      </c>
      <c r="AO25">
        <f>'2000_totals_newvars'!C25/'2000_totals_newvars'!$L25</f>
        <v>0.19070775145091709</v>
      </c>
      <c r="AP25">
        <f>'2001_totals_newvars'!C25/'2001_totals_newvars'!$L25</f>
        <v>0.18029904992455353</v>
      </c>
      <c r="AQ25">
        <f>'2002_totals_newvars'!C25/'2002_totals_newvars'!$L25</f>
        <v>0.18460615752059803</v>
      </c>
      <c r="AR25">
        <f>'2003_totals_newvars'!C25/'2003_totals_newvars'!$L25</f>
        <v>0.22850314496071752</v>
      </c>
      <c r="AS25">
        <f>'2004_totals_newvars'!C25/'2004_totals_newvars'!$L25</f>
        <v>0.22086822716159402</v>
      </c>
      <c r="AT25">
        <f>'2005_totals_newvars'!C25/'2005_totals_newvars'!$L25</f>
        <v>0.15085433795267225</v>
      </c>
      <c r="AU25">
        <f>'2006_totals_newvars'!C25/'2006_totals_newvars'!$L25</f>
        <v>0.22423031773464508</v>
      </c>
      <c r="AV25">
        <f>'2007_totals_newvars'!C25/'2007_totals_newvars'!$L25</f>
        <v>0.19650439025226782</v>
      </c>
      <c r="AW25">
        <f>'2008_totals_newvars'!C25/'2008_totals_newvars'!$L25</f>
        <v>0.2039490826513608</v>
      </c>
      <c r="AX25">
        <f>'2009_totals_newvars'!C25/'2009_totals_newvars'!$L25</f>
        <v>0.22632683602105549</v>
      </c>
      <c r="AY25">
        <f>'2010_totals_newvars'!C25/'2010_totals_newvars'!$L25</f>
        <v>0.21257174276007371</v>
      </c>
      <c r="AZ25">
        <f>'2011_totals_newvars'!C25/'2011_totals_newvars'!$L25</f>
        <v>0.16291174539566225</v>
      </c>
      <c r="BA25">
        <f>'2012_totals_newvars'!C25/'2012_totals_newvars'!$L25</f>
        <v>0.24294952895271543</v>
      </c>
      <c r="BB25">
        <f>'2013_totals_newvars'!C25/'2013_totals_newvars'!$L25</f>
        <v>0.12298249345919966</v>
      </c>
      <c r="BC25">
        <f>'2014_totals_newvars'!C25/'2014_totals_newvars'!$L25</f>
        <v>0.26134512298644752</v>
      </c>
      <c r="BD25">
        <f>'1997_totals_newvars'!I25/'1997_totals_newvars'!$L25</f>
        <v>0</v>
      </c>
      <c r="BE25">
        <f>'1998_totals_newvars'!I25/'1998_totals_newvars'!$L25</f>
        <v>0</v>
      </c>
      <c r="BF25">
        <f>'1999_totals_newvars'!I25/'1999_totals_newvars'!$L25</f>
        <v>6.9681908992949104E-4</v>
      </c>
      <c r="BG25">
        <f>'2000_totals_newvars'!I25/'2000_totals_newvars'!$L25</f>
        <v>1.391938482553504E-3</v>
      </c>
      <c r="BH25">
        <f>'2001_totals_newvars'!I25/'2001_totals_newvars'!$L25</f>
        <v>1.177295815462584E-3</v>
      </c>
      <c r="BI25">
        <f>'2002_totals_newvars'!I25/'2002_totals_newvars'!$L25</f>
        <v>2.8817596991913125E-2</v>
      </c>
      <c r="BJ25">
        <f>'2003_totals_newvars'!I25/'2003_totals_newvars'!$L25</f>
        <v>1.4332766418610988E-2</v>
      </c>
      <c r="BK25">
        <f>'2004_totals_newvars'!I25/'2004_totals_newvars'!$L25</f>
        <v>1.7164211388936913E-2</v>
      </c>
      <c r="BL25">
        <f>'2005_totals_newvars'!I25/'2005_totals_newvars'!$L25</f>
        <v>1.3394516406375786E-2</v>
      </c>
      <c r="BM25">
        <f>'2006_totals_newvars'!I25/'2006_totals_newvars'!$L25</f>
        <v>1.0890800970771362E-2</v>
      </c>
      <c r="BN25">
        <f>'2007_totals_newvars'!I25/'2007_totals_newvars'!$L25</f>
        <v>2.5852178599885506E-2</v>
      </c>
      <c r="BO25">
        <f>'2008_totals_newvars'!I25/'2008_totals_newvars'!$L25</f>
        <v>0.12073832251582577</v>
      </c>
      <c r="BP25">
        <f>'2009_totals_newvars'!I25/'2009_totals_newvars'!$L25</f>
        <v>2.2879110638082744E-2</v>
      </c>
      <c r="BQ25">
        <f>'2010_totals_newvars'!I25/'2010_totals_newvars'!$L25</f>
        <v>2.3196418420133029E-2</v>
      </c>
      <c r="BR25">
        <f>'2011_totals_newvars'!I25/'2011_totals_newvars'!$L25</f>
        <v>4.8871656421609476E-2</v>
      </c>
      <c r="BS25">
        <f>'2012_totals_newvars'!I25/'2012_totals_newvars'!$L25</f>
        <v>1.7776379690603188E-2</v>
      </c>
      <c r="BT25">
        <f>'2013_totals_newvars'!I25/'2013_totals_newvars'!$L25</f>
        <v>2.1550147069603547E-2</v>
      </c>
      <c r="BU25">
        <f>'2014_totals_newvars'!I25/'2014_totals_newvars'!$L25</f>
        <v>1.6113481743192083E-2</v>
      </c>
      <c r="BV25">
        <f>'1997_totals_newvars'!H25/'1997_totals_newvars'!$L25</f>
        <v>0</v>
      </c>
      <c r="BW25">
        <f>'1998_totals_newvars'!H25/'1998_totals_newvars'!$L25</f>
        <v>0</v>
      </c>
      <c r="BX25">
        <f>'1999_totals_newvars'!H25/'1999_totals_newvars'!$L25</f>
        <v>0</v>
      </c>
      <c r="BY25">
        <f>'2000_totals_newvars'!H25/'2000_totals_newvars'!$L25</f>
        <v>2.6129608552406656E-4</v>
      </c>
      <c r="BZ25">
        <f>'2001_totals_newvars'!H25/'2001_totals_newvars'!$L25</f>
        <v>1.1324049636569941E-3</v>
      </c>
      <c r="CA25">
        <f>'2002_totals_newvars'!H25/'2002_totals_newvars'!$L25</f>
        <v>6.0318642178523914E-4</v>
      </c>
      <c r="CB25">
        <f>'2003_totals_newvars'!H25/'2003_totals_newvars'!$L25</f>
        <v>3.0581511503253349E-3</v>
      </c>
      <c r="CC25">
        <f>'2004_totals_newvars'!H25/'2004_totals_newvars'!$L25</f>
        <v>0</v>
      </c>
      <c r="CD25">
        <f>'2005_totals_newvars'!H25/'2005_totals_newvars'!$L25</f>
        <v>0</v>
      </c>
      <c r="CE25">
        <f>'2006_totals_newvars'!H25/'2006_totals_newvars'!$L25</f>
        <v>0</v>
      </c>
      <c r="CF25">
        <f>'2007_totals_newvars'!H25/'2007_totals_newvars'!$L25</f>
        <v>0</v>
      </c>
      <c r="CG25">
        <f>'2008_totals_newvars'!H25/'2008_totals_newvars'!$L25</f>
        <v>2.2107915174338173E-3</v>
      </c>
      <c r="CH25">
        <f>'2009_totals_newvars'!H25/'2009_totals_newvars'!$L25</f>
        <v>2.1872753933302506E-3</v>
      </c>
      <c r="CI25">
        <f>'2010_totals_newvars'!H25/'2010_totals_newvars'!$L25</f>
        <v>2.1909962464860618E-3</v>
      </c>
      <c r="CJ25">
        <f>'2011_totals_newvars'!H25/'2011_totals_newvars'!$L25</f>
        <v>2.3929931653113609E-3</v>
      </c>
      <c r="CK25">
        <f>'2012_totals_newvars'!H25/'2012_totals_newvars'!$L25</f>
        <v>2.2088829959057933E-3</v>
      </c>
      <c r="CL25">
        <f>'2013_totals_newvars'!H25/'2013_totals_newvars'!$L25</f>
        <v>1.86436930002763E-3</v>
      </c>
      <c r="CM25">
        <f>'2014_totals_newvars'!H25/'2014_totals_newvars'!$L25</f>
        <v>2.6831905378095823E-3</v>
      </c>
      <c r="CN25">
        <f>'1997_totals_newvars'!E25/'1997_totals_newvars'!$L25</f>
        <v>0</v>
      </c>
      <c r="CO25">
        <f>'1998_totals_newvars'!E25/'1998_totals_newvars'!$L25</f>
        <v>0</v>
      </c>
      <c r="CP25">
        <f>'1999_totals_newvars'!E25/'1999_totals_newvars'!$L25</f>
        <v>0</v>
      </c>
      <c r="CQ25">
        <f>'2000_totals_newvars'!E25/'2000_totals_newvars'!$L25</f>
        <v>0</v>
      </c>
      <c r="CR25">
        <f>'2001_totals_newvars'!E25/'2001_totals_newvars'!$L25</f>
        <v>0</v>
      </c>
      <c r="CS25">
        <f>'2002_totals_newvars'!E25/'2002_totals_newvars'!$L25</f>
        <v>0</v>
      </c>
      <c r="CT25">
        <f>'2003_totals_newvars'!E25/'2003_totals_newvars'!$L25</f>
        <v>0</v>
      </c>
      <c r="CU25">
        <f>'2004_totals_newvars'!E25/'2004_totals_newvars'!$L25</f>
        <v>0</v>
      </c>
      <c r="CV25">
        <f>'2005_totals_newvars'!E25/'2005_totals_newvars'!$L25</f>
        <v>0</v>
      </c>
      <c r="CW25">
        <f>'2006_totals_newvars'!E25/'2006_totals_newvars'!$L25</f>
        <v>0</v>
      </c>
      <c r="CX25">
        <f>'2007_totals_newvars'!E25/'2007_totals_newvars'!$L25</f>
        <v>0</v>
      </c>
      <c r="CY25">
        <f>'2008_totals_newvars'!E25/'2008_totals_newvars'!$L25</f>
        <v>0</v>
      </c>
      <c r="CZ25">
        <f>'2009_totals_newvars'!E25/'2009_totals_newvars'!$L25</f>
        <v>0</v>
      </c>
      <c r="DA25">
        <f>'2010_totals_newvars'!E25/'2010_totals_newvars'!$L25</f>
        <v>0</v>
      </c>
      <c r="DB25">
        <f>'2011_totals_newvars'!E25/'2011_totals_newvars'!$L25</f>
        <v>0</v>
      </c>
      <c r="DC25">
        <f>'2012_totals_newvars'!E25/'2012_totals_newvars'!$L25</f>
        <v>0</v>
      </c>
      <c r="DD25">
        <f>'2013_totals_newvars'!E25/'2013_totals_newvars'!$L25</f>
        <v>0</v>
      </c>
      <c r="DE25">
        <f>'2014_totals_newvars'!E25/'2014_totals_newvars'!$L25</f>
        <v>0</v>
      </c>
      <c r="DF25">
        <f>'1997_totals_newvars'!G25/'1997_totals_newvars'!$L25</f>
        <v>0</v>
      </c>
      <c r="DG25">
        <f>'1998_totals_newvars'!G25/'1998_totals_newvars'!$L25</f>
        <v>0</v>
      </c>
      <c r="DH25">
        <f>'1999_totals_newvars'!G25/'1999_totals_newvars'!$L25</f>
        <v>0</v>
      </c>
      <c r="DI25">
        <f>'2000_totals_newvars'!G25/'2000_totals_newvars'!$L25</f>
        <v>4.1010145574491168E-2</v>
      </c>
      <c r="DJ25">
        <f>'2001_totals_newvars'!G25/'2001_totals_newvars'!$L25</f>
        <v>4.7622955081927328E-2</v>
      </c>
      <c r="DK25">
        <f>'2002_totals_newvars'!G25/'2002_totals_newvars'!$L25</f>
        <v>5.2294293936874237E-2</v>
      </c>
      <c r="DL25">
        <f>'2003_totals_newvars'!G25/'2003_totals_newvars'!$L25</f>
        <v>5.1507994930636701E-2</v>
      </c>
      <c r="DM25">
        <f>'2004_totals_newvars'!G25/'2004_totals_newvars'!$L25</f>
        <v>4.2890340232728905E-2</v>
      </c>
      <c r="DN25">
        <f>'2005_totals_newvars'!G25/'2005_totals_newvars'!$L25</f>
        <v>8.6142497263440643E-2</v>
      </c>
      <c r="DO25">
        <f>'2006_totals_newvars'!G25/'2006_totals_newvars'!$L25</f>
        <v>8.5978430895882571E-2</v>
      </c>
      <c r="DP25">
        <f>'2007_totals_newvars'!G25/'2007_totals_newvars'!$L25</f>
        <v>9.6525280922732604E-2</v>
      </c>
      <c r="DQ25">
        <f>'2008_totals_newvars'!G25/'2008_totals_newvars'!$L25</f>
        <v>5.7629185131351915E-2</v>
      </c>
      <c r="DR25">
        <f>'2009_totals_newvars'!G25/'2009_totals_newvars'!$L25</f>
        <v>7.8988101844363404E-2</v>
      </c>
      <c r="DS25">
        <f>'2010_totals_newvars'!G25/'2010_totals_newvars'!$L25</f>
        <v>9.2283505301204494E-2</v>
      </c>
      <c r="DT25">
        <f>'2011_totals_newvars'!G25/'2011_totals_newvars'!$L25</f>
        <v>5.4021938700511599E-2</v>
      </c>
      <c r="DU25">
        <f>'2012_totals_newvars'!G25/'2012_totals_newvars'!$L25</f>
        <v>6.5457846816651455E-2</v>
      </c>
      <c r="DV25">
        <f>'2013_totals_newvars'!G25/'2013_totals_newvars'!$L25</f>
        <v>8.7782833272515071E-2</v>
      </c>
      <c r="DW25">
        <f>'2014_totals_newvars'!G25/'2014_totals_newvars'!$L25</f>
        <v>5.7015860617128981E-2</v>
      </c>
      <c r="DX25">
        <f>'1997_totals_newvars'!K25/'1997_totals_newvars'!$L25</f>
        <v>0</v>
      </c>
      <c r="DY25">
        <f>'1998_totals_newvars'!K25/'1998_totals_newvars'!$L25</f>
        <v>2.6430701120072321E-4</v>
      </c>
      <c r="DZ25">
        <f>'1999_totals_newvars'!K25/'1999_totals_newvars'!$L25</f>
        <v>0.11174805403091917</v>
      </c>
      <c r="EA25">
        <f>'2000_totals_newvars'!K25/'2000_totals_newvars'!$L25</f>
        <v>3.9193903747593871E-2</v>
      </c>
      <c r="EB25">
        <f>'2001_totals_newvars'!K25/'2001_totals_newvars'!$L25</f>
        <v>5.6549320888556701E-2</v>
      </c>
      <c r="EC25">
        <f>'2002_totals_newvars'!K25/'2002_totals_newvars'!$L25</f>
        <v>4.2379383965128505E-2</v>
      </c>
      <c r="ED25">
        <f>'2003_totals_newvars'!K25/'2003_totals_newvars'!$L25</f>
        <v>6.2118504499156599E-3</v>
      </c>
      <c r="EE25">
        <f>'2004_totals_newvars'!K25/'2004_totals_newvars'!$L25</f>
        <v>1.1098550183414201E-2</v>
      </c>
      <c r="EF25">
        <f>'2005_totals_newvars'!K25/'2005_totals_newvars'!$L25</f>
        <v>0</v>
      </c>
      <c r="EG25">
        <f>'2006_totals_newvars'!K25/'2006_totals_newvars'!$L25</f>
        <v>9.8881211015829588E-3</v>
      </c>
      <c r="EH25">
        <f>'2007_totals_newvars'!K25/'2007_totals_newvars'!$L25</f>
        <v>3.1774263575496238E-4</v>
      </c>
      <c r="EI25">
        <f>'2008_totals_newvars'!K25/'2008_totals_newvars'!$L25</f>
        <v>1.9870220977422106E-2</v>
      </c>
      <c r="EJ25">
        <f>'2009_totals_newvars'!K25/'2009_totals_newvars'!$L25</f>
        <v>9.0631912924324393E-3</v>
      </c>
      <c r="EK25">
        <f>'2010_totals_newvars'!K25/'2010_totals_newvars'!$L25</f>
        <v>9.0786090144188893E-3</v>
      </c>
      <c r="EL25">
        <f>'2011_totals_newvars'!K25/'2011_totals_newvars'!$L25</f>
        <v>9.9156031676828869E-3</v>
      </c>
      <c r="EM25">
        <f>'2012_totals_newvars'!K25/'2012_totals_newvars'!$L25</f>
        <v>9.4805922736189343E-3</v>
      </c>
      <c r="EN25">
        <f>'2013_totals_newvars'!K25/'2013_totals_newvars'!$L25</f>
        <v>1.0961749380594795E-2</v>
      </c>
      <c r="EO25">
        <f>'2014_totals_newvars'!K25/'2014_totals_newvars'!$L25</f>
        <v>8.6872619836439961E-3</v>
      </c>
      <c r="EP25">
        <f>'1997_totals_newvars'!F25/'1997_totals_newvars'!$L25</f>
        <v>0</v>
      </c>
      <c r="EQ25">
        <f>'1998_totals_newvars'!F25/'1998_totals_newvars'!$L25</f>
        <v>0</v>
      </c>
      <c r="ER25">
        <f>'1999_totals_newvars'!F25/'1999_totals_newvars'!$L25</f>
        <v>0</v>
      </c>
      <c r="ES25">
        <f>'2000_totals_newvars'!F25/'2000_totals_newvars'!$L25</f>
        <v>5.2691612665877775E-2</v>
      </c>
      <c r="ET25">
        <f>'2001_totals_newvars'!F25/'2001_totals_newvars'!$L25</f>
        <v>0.10762025982797353</v>
      </c>
      <c r="EU25">
        <f>'2002_totals_newvars'!F25/'2002_totals_newvars'!$L25</f>
        <v>5.2585571767406643E-2</v>
      </c>
      <c r="EV25">
        <f>'2003_totals_newvars'!F25/'2003_totals_newvars'!$L25</f>
        <v>5.7526322751207414E-2</v>
      </c>
      <c r="EW25">
        <f>'2004_totals_newvars'!F25/'2004_totals_newvars'!$L25</f>
        <v>7.3886072288731411E-2</v>
      </c>
      <c r="EX25">
        <f>'2005_totals_newvars'!F25/'2005_totals_newvars'!$L25</f>
        <v>0.12858350568180835</v>
      </c>
      <c r="EY25">
        <f>'2006_totals_newvars'!F25/'2006_totals_newvars'!$L25</f>
        <v>0.14888111833577558</v>
      </c>
      <c r="EZ25">
        <f>'2007_totals_newvars'!F25/'2007_totals_newvars'!$L25</f>
        <v>0.18640825644615946</v>
      </c>
      <c r="FA25">
        <f>'2008_totals_newvars'!F25/'2008_totals_newvars'!$L25</f>
        <v>0.25524777956121664</v>
      </c>
      <c r="FB25">
        <f>'2009_totals_newvars'!F25/'2009_totals_newvars'!$L25</f>
        <v>0.2455597756074174</v>
      </c>
      <c r="FC25">
        <f>'2010_totals_newvars'!F25/'2010_totals_newvars'!$L25</f>
        <v>0.23037837485491711</v>
      </c>
      <c r="FD25">
        <f>'2011_totals_newvars'!F25/'2011_totals_newvars'!$L25</f>
        <v>0.26707716256350073</v>
      </c>
      <c r="FE25">
        <f>'2012_totals_newvars'!F25/'2012_totals_newvars'!$L25</f>
        <v>0.27335644452344543</v>
      </c>
      <c r="FF25">
        <f>'2013_totals_newvars'!F25/'2013_totals_newvars'!$L25</f>
        <v>0.3001808633724628</v>
      </c>
      <c r="FG25">
        <f>'2014_totals_newvars'!F25/'2014_totals_newvars'!$L25</f>
        <v>0.28796532758858784</v>
      </c>
      <c r="FH25">
        <f>'1997_totals_newvars'!D25/'1997_totals_newvars'!$L25</f>
        <v>3.1941128811833294E-2</v>
      </c>
      <c r="FI25">
        <f>'1998_totals_newvars'!D25/'1998_totals_newvars'!$L25</f>
        <v>7.1213017733493908E-2</v>
      </c>
      <c r="FJ25">
        <f>'1999_totals_newvars'!D25/'1999_totals_newvars'!$L25</f>
        <v>9.8071999102974192E-2</v>
      </c>
      <c r="FK25">
        <f>'2000_totals_newvars'!D25/'2000_totals_newvars'!$L25</f>
        <v>0.10851063788719893</v>
      </c>
      <c r="FL25">
        <f>'2001_totals_newvars'!D25/'2001_totals_newvars'!$L25</f>
        <v>0.1234109240632166</v>
      </c>
      <c r="FM25">
        <f>'2002_totals_newvars'!D25/'2002_totals_newvars'!$L25</f>
        <v>0.1561196881980868</v>
      </c>
      <c r="FN25">
        <f>'2003_totals_newvars'!D25/'2003_totals_newvars'!$L25</f>
        <v>0.16262953336692032</v>
      </c>
      <c r="FO25">
        <f>'2004_totals_newvars'!D25/'2004_totals_newvars'!$L25</f>
        <v>0.13926996698051566</v>
      </c>
      <c r="FP25">
        <f>'2005_totals_newvars'!D25/'2005_totals_newvars'!$L25</f>
        <v>0.18118271179782858</v>
      </c>
      <c r="FQ25">
        <f>'2006_totals_newvars'!D25/'2006_totals_newvars'!$L25</f>
        <v>0.15667476777517969</v>
      </c>
      <c r="FR25">
        <f>'2007_totals_newvars'!D25/'2007_totals_newvars'!$L25</f>
        <v>0.14865394482952002</v>
      </c>
      <c r="FS25">
        <f>'2008_totals_newvars'!D25/'2008_totals_newvars'!$L25</f>
        <v>0.11957410648273348</v>
      </c>
      <c r="FT25">
        <f>'2009_totals_newvars'!D25/'2009_totals_newvars'!$L25</f>
        <v>0.15477849977690833</v>
      </c>
      <c r="FU25">
        <f>'2010_totals_newvars'!D25/'2010_totals_newvars'!$L25</f>
        <v>0.16073275830093517</v>
      </c>
      <c r="FV25">
        <f>'2011_totals_newvars'!D25/'2011_totals_newvars'!$L25</f>
        <v>0.16473268278047681</v>
      </c>
      <c r="FW25">
        <f>'2012_totals_newvars'!D25/'2012_totals_newvars'!$L25</f>
        <v>0.13359089311802738</v>
      </c>
      <c r="FX25">
        <f>'2013_totals_newvars'!D25/'2013_totals_newvars'!$L25</f>
        <v>0.13330371738689617</v>
      </c>
      <c r="FY25">
        <f>'2014_totals_newvars'!D25/'2014_totals_newvars'!$L25</f>
        <v>0.1258208435609596</v>
      </c>
    </row>
    <row r="26" spans="1:181" x14ac:dyDescent="0.2">
      <c r="A26" t="str">
        <f>'1997_totals_newvars'!A26</f>
        <v>MISSISSIPPI</v>
      </c>
      <c r="B26">
        <f>'1997_totals_newvars'!J26/'1997_totals_newvars'!$L26</f>
        <v>0.18570829562908156</v>
      </c>
      <c r="C26">
        <f>'1998_totals_newvars'!J26/'1998_totals_newvars'!$L26</f>
        <v>4.3712326678729554E-2</v>
      </c>
      <c r="D26">
        <f>'1999_totals_newvars'!J26/'1999_totals_newvars'!$L26</f>
        <v>0.13231416004904792</v>
      </c>
      <c r="E26">
        <f>'2000_totals_newvars'!J26/'2000_totals_newvars'!$L26</f>
        <v>5.6259765943694924E-2</v>
      </c>
      <c r="F26">
        <f>'2001_totals_newvars'!J26/'2001_totals_newvars'!$L26</f>
        <v>5.5720888907387765E-2</v>
      </c>
      <c r="G26">
        <f>'2002_totals_newvars'!J26/'2002_totals_newvars'!$L26</f>
        <v>4.6477916184549307E-2</v>
      </c>
      <c r="H26">
        <f>'2003_totals_newvars'!J26/'2003_totals_newvars'!$L26</f>
        <v>5.2276307583218322E-2</v>
      </c>
      <c r="I26">
        <f>'2004_totals_newvars'!J26/'2004_totals_newvars'!$L26</f>
        <v>5.6201370745061374E-2</v>
      </c>
      <c r="J26">
        <f>'2005_totals_newvars'!J26/'2005_totals_newvars'!$L26</f>
        <v>4.9278399752921448E-2</v>
      </c>
      <c r="K26">
        <f>'2006_totals_newvars'!J26/'2006_totals_newvars'!$L26</f>
        <v>4.4974720401814397E-2</v>
      </c>
      <c r="L26">
        <f>'2007_totals_newvars'!J26/'2007_totals_newvars'!$L26</f>
        <v>6.0970434270139477E-2</v>
      </c>
      <c r="M26">
        <f>'2008_totals_newvars'!J26/'2008_totals_newvars'!$L26</f>
        <v>4.3779880502116321E-2</v>
      </c>
      <c r="N26">
        <f>'2009_totals_newvars'!J26/'2009_totals_newvars'!$L26</f>
        <v>3.7553893873495177E-2</v>
      </c>
      <c r="O26">
        <f>'2010_totals_newvars'!J26/'2010_totals_newvars'!$L26</f>
        <v>3.3941176657465828E-2</v>
      </c>
      <c r="P26">
        <f>'2011_totals_newvars'!J26/'2011_totals_newvars'!$L26</f>
        <v>3.9074665912003793E-2</v>
      </c>
      <c r="Q26">
        <f>'2012_totals_newvars'!J26/'2012_totals_newvars'!$L26</f>
        <v>3.6041731586000693E-2</v>
      </c>
      <c r="R26">
        <f>'2013_totals_newvars'!J26/'2013_totals_newvars'!$L26</f>
        <v>2.9656796437547591E-2</v>
      </c>
      <c r="S26">
        <f>'2014_totals_newvars'!J26/'2014_totals_newvars'!$L26</f>
        <v>3.6477950795068895E-2</v>
      </c>
      <c r="T26">
        <f>'1997_totals_newvars'!B26/'1997_totals_newvars'!$L26</f>
        <v>0.6406734629214903</v>
      </c>
      <c r="U26">
        <f>'1998_totals_newvars'!B26/'1998_totals_newvars'!$L26</f>
        <v>0.50977382262324034</v>
      </c>
      <c r="V26">
        <f>'1999_totals_newvars'!B26/'1999_totals_newvars'!$L26</f>
        <v>0.34686275879371281</v>
      </c>
      <c r="W26">
        <f>'2000_totals_newvars'!B26/'2000_totals_newvars'!$L26</f>
        <v>0.20080146870214485</v>
      </c>
      <c r="X26">
        <f>'2001_totals_newvars'!B26/'2001_totals_newvars'!$L26</f>
        <v>0.1933882994206855</v>
      </c>
      <c r="Y26">
        <f>'2002_totals_newvars'!B26/'2002_totals_newvars'!$L26</f>
        <v>0.21719859451051449</v>
      </c>
      <c r="Z26">
        <f>'2003_totals_newvars'!B26/'2003_totals_newvars'!$L26</f>
        <v>0.26148095995774223</v>
      </c>
      <c r="AA26">
        <f>'2004_totals_newvars'!B26/'2004_totals_newvars'!$L26</f>
        <v>0.27817854330726571</v>
      </c>
      <c r="AB26">
        <f>'2005_totals_newvars'!B26/'2005_totals_newvars'!$L26</f>
        <v>0.2483620847966346</v>
      </c>
      <c r="AC26">
        <f>'2006_totals_newvars'!B26/'2006_totals_newvars'!$L26</f>
        <v>0.21852122621388839</v>
      </c>
      <c r="AD26">
        <f>'2007_totals_newvars'!B26/'2007_totals_newvars'!$L26</f>
        <v>0.18445986688710864</v>
      </c>
      <c r="AE26">
        <f>'2008_totals_newvars'!B26/'2008_totals_newvars'!$L26</f>
        <v>0.15454664037352092</v>
      </c>
      <c r="AF26">
        <f>'2009_totals_newvars'!B26/'2009_totals_newvars'!$L26</f>
        <v>0.14619941356684898</v>
      </c>
      <c r="AG26">
        <f>'2010_totals_newvars'!B26/'2010_totals_newvars'!$L26</f>
        <v>0.14775648244199041</v>
      </c>
      <c r="AH26">
        <f>'2011_totals_newvars'!B26/'2011_totals_newvars'!$L26</f>
        <v>0.14442516664892674</v>
      </c>
      <c r="AI26">
        <f>'2012_totals_newvars'!B26/'2012_totals_newvars'!$L26</f>
        <v>0.17871749208775894</v>
      </c>
      <c r="AJ26">
        <f>'2013_totals_newvars'!B26/'2013_totals_newvars'!$L26</f>
        <v>0.15724235136606352</v>
      </c>
      <c r="AK26">
        <f>'2014_totals_newvars'!B26/'2014_totals_newvars'!$L26</f>
        <v>0.14503746934089112</v>
      </c>
      <c r="AL26">
        <f>'1997_totals_newvars'!C26/'1997_totals_newvars'!$L26</f>
        <v>1.8301353924301961E-2</v>
      </c>
      <c r="AM26">
        <f>'1998_totals_newvars'!C26/'1998_totals_newvars'!$L26</f>
        <v>2.6574754646900099E-2</v>
      </c>
      <c r="AN26">
        <f>'1999_totals_newvars'!C26/'1999_totals_newvars'!$L26</f>
        <v>0.30756062549324326</v>
      </c>
      <c r="AO26">
        <f>'2000_totals_newvars'!C26/'2000_totals_newvars'!$L26</f>
        <v>0.2956037507015552</v>
      </c>
      <c r="AP26">
        <f>'2001_totals_newvars'!C26/'2001_totals_newvars'!$L26</f>
        <v>0.24893561988338331</v>
      </c>
      <c r="AQ26">
        <f>'2002_totals_newvars'!C26/'2002_totals_newvars'!$L26</f>
        <v>0.25491915639096441</v>
      </c>
      <c r="AR26">
        <f>'2003_totals_newvars'!C26/'2003_totals_newvars'!$L26</f>
        <v>0.21243060444840611</v>
      </c>
      <c r="AS26">
        <f>'2004_totals_newvars'!C26/'2004_totals_newvars'!$L26</f>
        <v>0.20042031456260756</v>
      </c>
      <c r="AT26">
        <f>'2005_totals_newvars'!C26/'2005_totals_newvars'!$L26</f>
        <v>0.22607104739828504</v>
      </c>
      <c r="AU26">
        <f>'2006_totals_newvars'!C26/'2006_totals_newvars'!$L26</f>
        <v>0.17385454078055676</v>
      </c>
      <c r="AV26">
        <f>'2007_totals_newvars'!C26/'2007_totals_newvars'!$L26</f>
        <v>0.21039805573157627</v>
      </c>
      <c r="AW26">
        <f>'2008_totals_newvars'!C26/'2008_totals_newvars'!$L26</f>
        <v>0.17451736400496468</v>
      </c>
      <c r="AX26">
        <f>'2009_totals_newvars'!C26/'2009_totals_newvars'!$L26</f>
        <v>0.21047831097695013</v>
      </c>
      <c r="AY26">
        <f>'2010_totals_newvars'!C26/'2010_totals_newvars'!$L26</f>
        <v>0.15528833259952951</v>
      </c>
      <c r="AZ26">
        <f>'2011_totals_newvars'!C26/'2011_totals_newvars'!$L26</f>
        <v>0.14723163882108803</v>
      </c>
      <c r="BA26">
        <f>'2012_totals_newvars'!C26/'2012_totals_newvars'!$L26</f>
        <v>0.17894202184187386</v>
      </c>
      <c r="BB26">
        <f>'2013_totals_newvars'!C26/'2013_totals_newvars'!$L26</f>
        <v>0.17925617997277429</v>
      </c>
      <c r="BC26">
        <f>'2014_totals_newvars'!C26/'2014_totals_newvars'!$L26</f>
        <v>0.19219385548184559</v>
      </c>
      <c r="BD26">
        <f>'1997_totals_newvars'!I26/'1997_totals_newvars'!$L26</f>
        <v>0</v>
      </c>
      <c r="BE26">
        <f>'1998_totals_newvars'!I26/'1998_totals_newvars'!$L26</f>
        <v>4.9852403096576851E-3</v>
      </c>
      <c r="BF26">
        <f>'1999_totals_newvars'!I26/'1999_totals_newvars'!$L26</f>
        <v>6.2964330775575322E-3</v>
      </c>
      <c r="BG26">
        <f>'2000_totals_newvars'!I26/'2000_totals_newvars'!$L26</f>
        <v>2.0081236167291527E-2</v>
      </c>
      <c r="BH26">
        <f>'2001_totals_newvars'!I26/'2001_totals_newvars'!$L26</f>
        <v>2.9873385234039408E-2</v>
      </c>
      <c r="BI26">
        <f>'2002_totals_newvars'!I26/'2002_totals_newvars'!$L26</f>
        <v>1.083010534400514E-2</v>
      </c>
      <c r="BJ26">
        <f>'2003_totals_newvars'!I26/'2003_totals_newvars'!$L26</f>
        <v>5.7415457533015685E-3</v>
      </c>
      <c r="BK26">
        <f>'2004_totals_newvars'!I26/'2004_totals_newvars'!$L26</f>
        <v>8.7386260668772781E-2</v>
      </c>
      <c r="BL26">
        <f>'2005_totals_newvars'!I26/'2005_totals_newvars'!$L26</f>
        <v>5.6455357022826273E-2</v>
      </c>
      <c r="BM26">
        <f>'2006_totals_newvars'!I26/'2006_totals_newvars'!$L26</f>
        <v>9.0913901216530132E-2</v>
      </c>
      <c r="BN26">
        <f>'2007_totals_newvars'!I26/'2007_totals_newvars'!$L26</f>
        <v>8.4781340685874604E-2</v>
      </c>
      <c r="BO26">
        <f>'2008_totals_newvars'!I26/'2008_totals_newvars'!$L26</f>
        <v>7.5833091367722594E-2</v>
      </c>
      <c r="BP26">
        <f>'2009_totals_newvars'!I26/'2009_totals_newvars'!$L26</f>
        <v>5.6637759869648675E-2</v>
      </c>
      <c r="BQ26">
        <f>'2010_totals_newvars'!I26/'2010_totals_newvars'!$L26</f>
        <v>5.9780852551009102E-2</v>
      </c>
      <c r="BR26">
        <f>'2011_totals_newvars'!I26/'2011_totals_newvars'!$L26</f>
        <v>3.7089905849201195E-2</v>
      </c>
      <c r="BS26">
        <f>'2012_totals_newvars'!I26/'2012_totals_newvars'!$L26</f>
        <v>4.3981153238756072E-2</v>
      </c>
      <c r="BT26">
        <f>'2013_totals_newvars'!I26/'2013_totals_newvars'!$L26</f>
        <v>4.2955181626111498E-2</v>
      </c>
      <c r="BU26">
        <f>'2014_totals_newvars'!I26/'2014_totals_newvars'!$L26</f>
        <v>3.7867174933117226E-2</v>
      </c>
      <c r="BV26">
        <f>'1997_totals_newvars'!H26/'1997_totals_newvars'!$L26</f>
        <v>0</v>
      </c>
      <c r="BW26">
        <f>'1998_totals_newvars'!H26/'1998_totals_newvars'!$L26</f>
        <v>0</v>
      </c>
      <c r="BX26">
        <f>'1999_totals_newvars'!H26/'1999_totals_newvars'!$L26</f>
        <v>0</v>
      </c>
      <c r="BY26">
        <f>'2000_totals_newvars'!H26/'2000_totals_newvars'!$L26</f>
        <v>1.7066456143485152E-2</v>
      </c>
      <c r="BZ26">
        <f>'2001_totals_newvars'!H26/'2001_totals_newvars'!$L26</f>
        <v>0.11413824343977477</v>
      </c>
      <c r="CA26">
        <f>'2002_totals_newvars'!H26/'2002_totals_newvars'!$L26</f>
        <v>0.10149605126348021</v>
      </c>
      <c r="CB26">
        <f>'2003_totals_newvars'!H26/'2003_totals_newvars'!$L26</f>
        <v>0.11421141663311452</v>
      </c>
      <c r="CC26">
        <f>'2004_totals_newvars'!H26/'2004_totals_newvars'!$L26</f>
        <v>5.572004193960127E-2</v>
      </c>
      <c r="CD26">
        <f>'2005_totals_newvars'!H26/'2005_totals_newvars'!$L26</f>
        <v>6.7451985266783934E-2</v>
      </c>
      <c r="CE26">
        <f>'2006_totals_newvars'!H26/'2006_totals_newvars'!$L26</f>
        <v>5.5854116925379761E-2</v>
      </c>
      <c r="CF26">
        <f>'2007_totals_newvars'!H26/'2007_totals_newvars'!$L26</f>
        <v>3.8362770398955602E-2</v>
      </c>
      <c r="CG26">
        <f>'2008_totals_newvars'!H26/'2008_totals_newvars'!$L26</f>
        <v>9.0594717618459997E-2</v>
      </c>
      <c r="CH26">
        <f>'2009_totals_newvars'!H26/'2009_totals_newvars'!$L26</f>
        <v>6.1755853765660049E-2</v>
      </c>
      <c r="CI26">
        <f>'2010_totals_newvars'!H26/'2010_totals_newvars'!$L26</f>
        <v>7.2339154131085881E-2</v>
      </c>
      <c r="CJ26">
        <f>'2011_totals_newvars'!H26/'2011_totals_newvars'!$L26</f>
        <v>4.7860646180351296E-2</v>
      </c>
      <c r="CK26">
        <f>'2012_totals_newvars'!H26/'2012_totals_newvars'!$L26</f>
        <v>4.5277001560954273E-2</v>
      </c>
      <c r="CL26">
        <f>'2013_totals_newvars'!H26/'2013_totals_newvars'!$L26</f>
        <v>4.0921287062076893E-2</v>
      </c>
      <c r="CM26">
        <f>'2014_totals_newvars'!H26/'2014_totals_newvars'!$L26</f>
        <v>4.2044220717221845E-2</v>
      </c>
      <c r="CN26">
        <f>'1997_totals_newvars'!E26/'1997_totals_newvars'!$L26</f>
        <v>0</v>
      </c>
      <c r="CO26">
        <f>'1998_totals_newvars'!E26/'1998_totals_newvars'!$L26</f>
        <v>0</v>
      </c>
      <c r="CP26">
        <f>'1999_totals_newvars'!E26/'1999_totals_newvars'!$L26</f>
        <v>0</v>
      </c>
      <c r="CQ26">
        <f>'2000_totals_newvars'!E26/'2000_totals_newvars'!$L26</f>
        <v>0</v>
      </c>
      <c r="CR26">
        <f>'2001_totals_newvars'!E26/'2001_totals_newvars'!$L26</f>
        <v>0</v>
      </c>
      <c r="CS26">
        <f>'2002_totals_newvars'!E26/'2002_totals_newvars'!$L26</f>
        <v>0</v>
      </c>
      <c r="CT26">
        <f>'2003_totals_newvars'!E26/'2003_totals_newvars'!$L26</f>
        <v>0</v>
      </c>
      <c r="CU26">
        <f>'2004_totals_newvars'!E26/'2004_totals_newvars'!$L26</f>
        <v>0</v>
      </c>
      <c r="CV26">
        <f>'2005_totals_newvars'!E26/'2005_totals_newvars'!$L26</f>
        <v>0</v>
      </c>
      <c r="CW26">
        <f>'2006_totals_newvars'!E26/'2006_totals_newvars'!$L26</f>
        <v>0</v>
      </c>
      <c r="CX26">
        <f>'2007_totals_newvars'!E26/'2007_totals_newvars'!$L26</f>
        <v>0</v>
      </c>
      <c r="CY26">
        <f>'2008_totals_newvars'!E26/'2008_totals_newvars'!$L26</f>
        <v>0</v>
      </c>
      <c r="CZ26">
        <f>'2009_totals_newvars'!E26/'2009_totals_newvars'!$L26</f>
        <v>0</v>
      </c>
      <c r="DA26">
        <f>'2010_totals_newvars'!E26/'2010_totals_newvars'!$L26</f>
        <v>0</v>
      </c>
      <c r="DB26">
        <f>'2011_totals_newvars'!E26/'2011_totals_newvars'!$L26</f>
        <v>0</v>
      </c>
      <c r="DC26">
        <f>'2012_totals_newvars'!E26/'2012_totals_newvars'!$L26</f>
        <v>0</v>
      </c>
      <c r="DD26">
        <f>'2013_totals_newvars'!E26/'2013_totals_newvars'!$L26</f>
        <v>0</v>
      </c>
      <c r="DE26">
        <f>'2014_totals_newvars'!E26/'2014_totals_newvars'!$L26</f>
        <v>0</v>
      </c>
      <c r="DF26">
        <f>'1997_totals_newvars'!G26/'1997_totals_newvars'!$L26</f>
        <v>0</v>
      </c>
      <c r="DG26">
        <f>'1998_totals_newvars'!G26/'1998_totals_newvars'!$L26</f>
        <v>0</v>
      </c>
      <c r="DH26">
        <f>'1999_totals_newvars'!G26/'1999_totals_newvars'!$L26</f>
        <v>0</v>
      </c>
      <c r="DI26">
        <f>'2000_totals_newvars'!G26/'2000_totals_newvars'!$L26</f>
        <v>0</v>
      </c>
      <c r="DJ26">
        <f>'2001_totals_newvars'!G26/'2001_totals_newvars'!$L26</f>
        <v>0</v>
      </c>
      <c r="DK26">
        <f>'2002_totals_newvars'!G26/'2002_totals_newvars'!$L26</f>
        <v>0</v>
      </c>
      <c r="DL26">
        <f>'2003_totals_newvars'!G26/'2003_totals_newvars'!$L26</f>
        <v>0</v>
      </c>
      <c r="DM26">
        <f>'2004_totals_newvars'!G26/'2004_totals_newvars'!$L26</f>
        <v>0</v>
      </c>
      <c r="DN26">
        <f>'2005_totals_newvars'!G26/'2005_totals_newvars'!$L26</f>
        <v>0</v>
      </c>
      <c r="DO26">
        <f>'2006_totals_newvars'!G26/'2006_totals_newvars'!$L26</f>
        <v>4.7177673035078306E-6</v>
      </c>
      <c r="DP26">
        <f>'2007_totals_newvars'!G26/'2007_totals_newvars'!$L26</f>
        <v>2.0159406671064785E-2</v>
      </c>
      <c r="DQ26">
        <f>'2008_totals_newvars'!G26/'2008_totals_newvars'!$L26</f>
        <v>-8.3621441952591441E-6</v>
      </c>
      <c r="DR26">
        <f>'2009_totals_newvars'!G26/'2009_totals_newvars'!$L26</f>
        <v>0</v>
      </c>
      <c r="DS26">
        <f>'2010_totals_newvars'!G26/'2010_totals_newvars'!$L26</f>
        <v>0</v>
      </c>
      <c r="DT26">
        <f>'2011_totals_newvars'!G26/'2011_totals_newvars'!$L26</f>
        <v>0</v>
      </c>
      <c r="DU26">
        <f>'2012_totals_newvars'!G26/'2012_totals_newvars'!$L26</f>
        <v>0</v>
      </c>
      <c r="DV26">
        <f>'2013_totals_newvars'!G26/'2013_totals_newvars'!$L26</f>
        <v>0</v>
      </c>
      <c r="DW26">
        <f>'2014_totals_newvars'!G26/'2014_totals_newvars'!$L26</f>
        <v>0</v>
      </c>
      <c r="DX26">
        <f>'1997_totals_newvars'!K26/'1997_totals_newvars'!$L26</f>
        <v>0</v>
      </c>
      <c r="DY26">
        <f>'1998_totals_newvars'!K26/'1998_totals_newvars'!$L26</f>
        <v>0.1344139936404852</v>
      </c>
      <c r="DZ26">
        <f>'1999_totals_newvars'!K26/'1999_totals_newvars'!$L26</f>
        <v>0.20830380440542295</v>
      </c>
      <c r="EA26">
        <f>'2000_totals_newvars'!K26/'2000_totals_newvars'!$L26</f>
        <v>0.1040958015617045</v>
      </c>
      <c r="EB26">
        <f>'2001_totals_newvars'!K26/'2001_totals_newvars'!$L26</f>
        <v>6.1286171388283704E-2</v>
      </c>
      <c r="EC26">
        <f>'2002_totals_newvars'!K26/'2002_totals_newvars'!$L26</f>
        <v>5.5534598299839831E-2</v>
      </c>
      <c r="ED26">
        <f>'2003_totals_newvars'!K26/'2003_totals_newvars'!$L26</f>
        <v>4.2343899930599066E-7</v>
      </c>
      <c r="EE26">
        <f>'2004_totals_newvars'!K26/'2004_totals_newvars'!$L26</f>
        <v>8.5253916434577567E-2</v>
      </c>
      <c r="EF26">
        <f>'2005_totals_newvars'!K26/'2005_totals_newvars'!$L26</f>
        <v>9.0258062427164706E-2</v>
      </c>
      <c r="EG26">
        <f>'2006_totals_newvars'!K26/'2006_totals_newvars'!$L26</f>
        <v>8.8102875359759122E-2</v>
      </c>
      <c r="EH26">
        <f>'2007_totals_newvars'!K26/'2007_totals_newvars'!$L26</f>
        <v>8.6452883878774325E-2</v>
      </c>
      <c r="EI26">
        <f>'2008_totals_newvars'!K26/'2008_totals_newvars'!$L26</f>
        <v>7.795073748801841E-2</v>
      </c>
      <c r="EJ26">
        <f>'2009_totals_newvars'!K26/'2009_totals_newvars'!$L26</f>
        <v>7.1556561960790577E-2</v>
      </c>
      <c r="EK26">
        <f>'2010_totals_newvars'!K26/'2010_totals_newvars'!$L26</f>
        <v>7.1278494685568669E-2</v>
      </c>
      <c r="EL26">
        <f>'2011_totals_newvars'!K26/'2011_totals_newvars'!$L26</f>
        <v>6.7369940056587946E-2</v>
      </c>
      <c r="EM26">
        <f>'2012_totals_newvars'!K26/'2012_totals_newvars'!$L26</f>
        <v>8.1422256875270077E-2</v>
      </c>
      <c r="EN26">
        <f>'2013_totals_newvars'!K26/'2013_totals_newvars'!$L26</f>
        <v>8.1565205209989541E-2</v>
      </c>
      <c r="EO26">
        <f>'2014_totals_newvars'!K26/'2014_totals_newvars'!$L26</f>
        <v>8.7452110520578719E-2</v>
      </c>
      <c r="EP26">
        <f>'1997_totals_newvars'!F26/'1997_totals_newvars'!$L26</f>
        <v>0</v>
      </c>
      <c r="EQ26">
        <f>'1998_totals_newvars'!F26/'1998_totals_newvars'!$L26</f>
        <v>0</v>
      </c>
      <c r="ER26">
        <f>'1999_totals_newvars'!F26/'1999_totals_newvars'!$L26</f>
        <v>0</v>
      </c>
      <c r="ES26">
        <f>'2000_totals_newvars'!F26/'2000_totals_newvars'!$L26</f>
        <v>0</v>
      </c>
      <c r="ET26">
        <f>'2001_totals_newvars'!F26/'2001_totals_newvars'!$L26</f>
        <v>0</v>
      </c>
      <c r="EU26">
        <f>'2002_totals_newvars'!F26/'2002_totals_newvars'!$L26</f>
        <v>0</v>
      </c>
      <c r="EV26">
        <f>'2003_totals_newvars'!F26/'2003_totals_newvars'!$L26</f>
        <v>0</v>
      </c>
      <c r="EW26">
        <f>'2004_totals_newvars'!F26/'2004_totals_newvars'!$L26</f>
        <v>0</v>
      </c>
      <c r="EX26">
        <f>'2005_totals_newvars'!F26/'2005_totals_newvars'!$L26</f>
        <v>0</v>
      </c>
      <c r="EY26">
        <f>'2006_totals_newvars'!F26/'2006_totals_newvars'!$L26</f>
        <v>0</v>
      </c>
      <c r="EZ26">
        <f>'2007_totals_newvars'!F26/'2007_totals_newvars'!$L26</f>
        <v>0</v>
      </c>
      <c r="FA26">
        <f>'2008_totals_newvars'!F26/'2008_totals_newvars'!$L26</f>
        <v>0</v>
      </c>
      <c r="FB26">
        <f>'2009_totals_newvars'!F26/'2009_totals_newvars'!$L26</f>
        <v>0</v>
      </c>
      <c r="FC26">
        <f>'2010_totals_newvars'!F26/'2010_totals_newvars'!$L26</f>
        <v>0</v>
      </c>
      <c r="FD26">
        <f>'2011_totals_newvars'!F26/'2011_totals_newvars'!$L26</f>
        <v>0</v>
      </c>
      <c r="FE26">
        <f>'2012_totals_newvars'!F26/'2012_totals_newvars'!$L26</f>
        <v>0</v>
      </c>
      <c r="FF26">
        <f>'2013_totals_newvars'!F26/'2013_totals_newvars'!$L26</f>
        <v>0</v>
      </c>
      <c r="FG26">
        <f>'2014_totals_newvars'!F26/'2014_totals_newvars'!$L26</f>
        <v>0</v>
      </c>
      <c r="FH26">
        <f>'1997_totals_newvars'!D26/'1997_totals_newvars'!$L26</f>
        <v>0.15531688752512623</v>
      </c>
      <c r="FI26">
        <f>'1998_totals_newvars'!D26/'1998_totals_newvars'!$L26</f>
        <v>0.28053986210098719</v>
      </c>
      <c r="FJ26">
        <f>'1999_totals_newvars'!D26/'1999_totals_newvars'!$L26</f>
        <v>-1.3377818189845201E-3</v>
      </c>
      <c r="FK26">
        <f>'2000_totals_newvars'!D26/'2000_totals_newvars'!$L26</f>
        <v>0.3060915207801238</v>
      </c>
      <c r="FL26">
        <f>'2001_totals_newvars'!D26/'2001_totals_newvars'!$L26</f>
        <v>0.29665739172644556</v>
      </c>
      <c r="FM26">
        <f>'2002_totals_newvars'!D26/'2002_totals_newvars'!$L26</f>
        <v>0.31354357800664662</v>
      </c>
      <c r="FN26">
        <f>'2003_totals_newvars'!D26/'2003_totals_newvars'!$L26</f>
        <v>0.35385874218521796</v>
      </c>
      <c r="FO26">
        <f>'2004_totals_newvars'!D26/'2004_totals_newvars'!$L26</f>
        <v>0.23683955234211373</v>
      </c>
      <c r="FP26">
        <f>'2005_totals_newvars'!D26/'2005_totals_newvars'!$L26</f>
        <v>0.26212306333538399</v>
      </c>
      <c r="FQ26">
        <f>'2006_totals_newvars'!D26/'2006_totals_newvars'!$L26</f>
        <v>0.32777390133476797</v>
      </c>
      <c r="FR26">
        <f>'2007_totals_newvars'!D26/'2007_totals_newvars'!$L26</f>
        <v>0.31441524147650635</v>
      </c>
      <c r="FS26">
        <f>'2008_totals_newvars'!D26/'2008_totals_newvars'!$L26</f>
        <v>0.38278593078939233</v>
      </c>
      <c r="FT26">
        <f>'2009_totals_newvars'!D26/'2009_totals_newvars'!$L26</f>
        <v>0.4158182059866064</v>
      </c>
      <c r="FU26">
        <f>'2010_totals_newvars'!D26/'2010_totals_newvars'!$L26</f>
        <v>0.45961550693335057</v>
      </c>
      <c r="FV26">
        <f>'2011_totals_newvars'!D26/'2011_totals_newvars'!$L26</f>
        <v>0.51694803653184096</v>
      </c>
      <c r="FW26">
        <f>'2012_totals_newvars'!D26/'2012_totals_newvars'!$L26</f>
        <v>0.43561834280938605</v>
      </c>
      <c r="FX26">
        <f>'2013_totals_newvars'!D26/'2013_totals_newvars'!$L26</f>
        <v>0.46840299832543664</v>
      </c>
      <c r="FY26">
        <f>'2014_totals_newvars'!D26/'2014_totals_newvars'!$L26</f>
        <v>0.45892721821127658</v>
      </c>
    </row>
    <row r="27" spans="1:181" x14ac:dyDescent="0.2">
      <c r="A27" t="str">
        <f>'1997_totals_newvars'!A27</f>
        <v>MISSOURI</v>
      </c>
      <c r="B27">
        <f>'1997_totals_newvars'!J27/'1997_totals_newvars'!$L27</f>
        <v>0.12234284828458888</v>
      </c>
      <c r="C27">
        <f>'1998_totals_newvars'!J27/'1998_totals_newvars'!$L27</f>
        <v>0.12166820072880287</v>
      </c>
      <c r="D27">
        <f>'1999_totals_newvars'!J27/'1999_totals_newvars'!$L27</f>
        <v>5.3880683230465631E-2</v>
      </c>
      <c r="E27">
        <f>'2000_totals_newvars'!J27/'2000_totals_newvars'!$L27</f>
        <v>6.2803291912309267E-2</v>
      </c>
      <c r="F27">
        <f>'2001_totals_newvars'!J27/'2001_totals_newvars'!$L27</f>
        <v>5.7209674718730688E-2</v>
      </c>
      <c r="G27">
        <f>'2002_totals_newvars'!J27/'2002_totals_newvars'!$L27</f>
        <v>6.1336472926820512E-2</v>
      </c>
      <c r="H27">
        <f>'2003_totals_newvars'!J27/'2003_totals_newvars'!$L27</f>
        <v>5.9687838684151652E-2</v>
      </c>
      <c r="I27">
        <f>'2004_totals_newvars'!J27/'2004_totals_newvars'!$L27</f>
        <v>5.6708961974216848E-2</v>
      </c>
      <c r="J27">
        <f>'2005_totals_newvars'!J27/'2005_totals_newvars'!$L27</f>
        <v>5.8361106358685584E-2</v>
      </c>
      <c r="K27">
        <f>'2006_totals_newvars'!J27/'2006_totals_newvars'!$L27</f>
        <v>3.8733511047649986E-2</v>
      </c>
      <c r="L27">
        <f>'2007_totals_newvars'!J27/'2007_totals_newvars'!$L27</f>
        <v>4.0853658681864254E-2</v>
      </c>
      <c r="M27">
        <f>'2008_totals_newvars'!J27/'2008_totals_newvars'!$L27</f>
        <v>3.9812033592563426E-2</v>
      </c>
      <c r="N27">
        <f>'2009_totals_newvars'!J27/'2009_totals_newvars'!$L27</f>
        <v>4.0656542424217998E-2</v>
      </c>
      <c r="O27">
        <f>'2010_totals_newvars'!J27/'2010_totals_newvars'!$L27</f>
        <v>2.9665510379428404E-2</v>
      </c>
      <c r="P27">
        <f>'2011_totals_newvars'!J27/'2011_totals_newvars'!$L27</f>
        <v>3.6542981855208642E-2</v>
      </c>
      <c r="Q27">
        <f>'2012_totals_newvars'!J27/'2012_totals_newvars'!$L27</f>
        <v>2.6875583883072061E-2</v>
      </c>
      <c r="R27">
        <f>'2013_totals_newvars'!J27/'2013_totals_newvars'!$L27</f>
        <v>2.3426077996068218E-2</v>
      </c>
      <c r="S27">
        <f>'2014_totals_newvars'!J27/'2014_totals_newvars'!$L27</f>
        <v>1.1960719644344689E-2</v>
      </c>
      <c r="T27">
        <f>'1997_totals_newvars'!B27/'1997_totals_newvars'!$L27</f>
        <v>0.66114055676846573</v>
      </c>
      <c r="U27">
        <f>'1998_totals_newvars'!B27/'1998_totals_newvars'!$L27</f>
        <v>0.53679369846242053</v>
      </c>
      <c r="V27">
        <f>'1999_totals_newvars'!B27/'1999_totals_newvars'!$L27</f>
        <v>0.433535400908376</v>
      </c>
      <c r="W27">
        <f>'2000_totals_newvars'!B27/'2000_totals_newvars'!$L27</f>
        <v>0.382869537902086</v>
      </c>
      <c r="X27">
        <f>'2001_totals_newvars'!B27/'2001_totals_newvars'!$L27</f>
        <v>0.39926973760963053</v>
      </c>
      <c r="Y27">
        <f>'2002_totals_newvars'!B27/'2002_totals_newvars'!$L27</f>
        <v>0.40952787392079071</v>
      </c>
      <c r="Z27">
        <f>'2003_totals_newvars'!B27/'2003_totals_newvars'!$L27</f>
        <v>0.37722295936781403</v>
      </c>
      <c r="AA27">
        <f>'2004_totals_newvars'!B27/'2004_totals_newvars'!$L27</f>
        <v>0.39716152644533614</v>
      </c>
      <c r="AB27">
        <f>'2005_totals_newvars'!B27/'2005_totals_newvars'!$L27</f>
        <v>0.35905123900546732</v>
      </c>
      <c r="AC27">
        <f>'2006_totals_newvars'!B27/'2006_totals_newvars'!$L27</f>
        <v>0.33197714800856692</v>
      </c>
      <c r="AD27">
        <f>'2007_totals_newvars'!B27/'2007_totals_newvars'!$L27</f>
        <v>0.29902521344209598</v>
      </c>
      <c r="AE27">
        <f>'2008_totals_newvars'!B27/'2008_totals_newvars'!$L27</f>
        <v>0.30165469327841454</v>
      </c>
      <c r="AF27">
        <f>'2009_totals_newvars'!B27/'2009_totals_newvars'!$L27</f>
        <v>0.29088933858361699</v>
      </c>
      <c r="AG27">
        <f>'2010_totals_newvars'!B27/'2010_totals_newvars'!$L27</f>
        <v>0.24470723022529403</v>
      </c>
      <c r="AH27">
        <f>'2011_totals_newvars'!B27/'2011_totals_newvars'!$L27</f>
        <v>0.24813133385421252</v>
      </c>
      <c r="AI27">
        <f>'2012_totals_newvars'!B27/'2012_totals_newvars'!$L27</f>
        <v>0.22252828458770799</v>
      </c>
      <c r="AJ27">
        <f>'2013_totals_newvars'!B27/'2013_totals_newvars'!$L27</f>
        <v>0.25133268908245388</v>
      </c>
      <c r="AK27">
        <f>'2014_totals_newvars'!B27/'2014_totals_newvars'!$L27</f>
        <v>0.21202241458789001</v>
      </c>
      <c r="AL27">
        <f>'1997_totals_newvars'!C27/'1997_totals_newvars'!$L27</f>
        <v>4.1511570032027482E-2</v>
      </c>
      <c r="AM27">
        <f>'1998_totals_newvars'!C27/'1998_totals_newvars'!$L27</f>
        <v>0.10545863520503303</v>
      </c>
      <c r="AN27">
        <f>'1999_totals_newvars'!C27/'1999_totals_newvars'!$L27</f>
        <v>0.22676522861717524</v>
      </c>
      <c r="AO27">
        <f>'2000_totals_newvars'!C27/'2000_totals_newvars'!$L27</f>
        <v>0.21798466045486087</v>
      </c>
      <c r="AP27">
        <f>'2001_totals_newvars'!C27/'2001_totals_newvars'!$L27</f>
        <v>0.22544851706489699</v>
      </c>
      <c r="AQ27">
        <f>'2002_totals_newvars'!C27/'2002_totals_newvars'!$L27</f>
        <v>0.21658305863178701</v>
      </c>
      <c r="AR27">
        <f>'2003_totals_newvars'!C27/'2003_totals_newvars'!$L27</f>
        <v>0.21435036926629766</v>
      </c>
      <c r="AS27">
        <f>'2004_totals_newvars'!C27/'2004_totals_newvars'!$L27</f>
        <v>0.22703029827304641</v>
      </c>
      <c r="AT27">
        <f>'2005_totals_newvars'!C27/'2005_totals_newvars'!$L27</f>
        <v>0.25466391968329405</v>
      </c>
      <c r="AU27">
        <f>'2006_totals_newvars'!C27/'2006_totals_newvars'!$L27</f>
        <v>0.22395693419899082</v>
      </c>
      <c r="AV27">
        <f>'2007_totals_newvars'!C27/'2007_totals_newvars'!$L27</f>
        <v>0.16388052890361898</v>
      </c>
      <c r="AW27">
        <f>'2008_totals_newvars'!C27/'2008_totals_newvars'!$L27</f>
        <v>0.2106963664704406</v>
      </c>
      <c r="AX27">
        <f>'2009_totals_newvars'!C27/'2009_totals_newvars'!$L27</f>
        <v>0.21615778669455318</v>
      </c>
      <c r="AY27">
        <f>'2010_totals_newvars'!C27/'2010_totals_newvars'!$L27</f>
        <v>0.13136219470024008</v>
      </c>
      <c r="AZ27">
        <f>'2011_totals_newvars'!C27/'2011_totals_newvars'!$L27</f>
        <v>0.21245093891860414</v>
      </c>
      <c r="BA27">
        <f>'2012_totals_newvars'!C27/'2012_totals_newvars'!$L27</f>
        <v>0.16776275463653598</v>
      </c>
      <c r="BB27">
        <f>'2013_totals_newvars'!C27/'2013_totals_newvars'!$L27</f>
        <v>0.10491630334536586</v>
      </c>
      <c r="BC27">
        <f>'2014_totals_newvars'!C27/'2014_totals_newvars'!$L27</f>
        <v>0.10382226937101145</v>
      </c>
      <c r="BD27">
        <f>'1997_totals_newvars'!I27/'1997_totals_newvars'!$L27</f>
        <v>9.4850566018288701E-2</v>
      </c>
      <c r="BE27">
        <f>'1998_totals_newvars'!I27/'1998_totals_newvars'!$L27</f>
        <v>7.4456618701616406E-2</v>
      </c>
      <c r="BF27">
        <f>'1999_totals_newvars'!I27/'1999_totals_newvars'!$L27</f>
        <v>0.12198439932728176</v>
      </c>
      <c r="BG27">
        <f>'2000_totals_newvars'!I27/'2000_totals_newvars'!$L27</f>
        <v>0</v>
      </c>
      <c r="BH27">
        <f>'2001_totals_newvars'!I27/'2001_totals_newvars'!$L27</f>
        <v>0</v>
      </c>
      <c r="BI27">
        <f>'2002_totals_newvars'!I27/'2002_totals_newvars'!$L27</f>
        <v>0</v>
      </c>
      <c r="BJ27">
        <f>'2003_totals_newvars'!I27/'2003_totals_newvars'!$L27</f>
        <v>0</v>
      </c>
      <c r="BK27">
        <f>'2004_totals_newvars'!I27/'2004_totals_newvars'!$L27</f>
        <v>0</v>
      </c>
      <c r="BL27">
        <f>'2005_totals_newvars'!I27/'2005_totals_newvars'!$L27</f>
        <v>0</v>
      </c>
      <c r="BM27">
        <f>'2006_totals_newvars'!I27/'2006_totals_newvars'!$L27</f>
        <v>0</v>
      </c>
      <c r="BN27">
        <f>'2007_totals_newvars'!I27/'2007_totals_newvars'!$L27</f>
        <v>0</v>
      </c>
      <c r="BO27">
        <f>'2008_totals_newvars'!I27/'2008_totals_newvars'!$L27</f>
        <v>0.13740669796559113</v>
      </c>
      <c r="BP27">
        <f>'2009_totals_newvars'!I27/'2009_totals_newvars'!$L27</f>
        <v>0.14118581512468506</v>
      </c>
      <c r="BQ27">
        <f>'2010_totals_newvars'!I27/'2010_totals_newvars'!$L27</f>
        <v>8.6865218396279059E-2</v>
      </c>
      <c r="BR27">
        <f>'2011_totals_newvars'!I27/'2011_totals_newvars'!$L27</f>
        <v>0.15885453600328286</v>
      </c>
      <c r="BS27">
        <f>'2012_totals_newvars'!I27/'2012_totals_newvars'!$L27</f>
        <v>0.12497124231854713</v>
      </c>
      <c r="BT27">
        <f>'2013_totals_newvars'!I27/'2013_totals_newvars'!$L27</f>
        <v>0.11994889331962678</v>
      </c>
      <c r="BU27">
        <f>'2014_totals_newvars'!I27/'2014_totals_newvars'!$L27</f>
        <v>0.14906787058431667</v>
      </c>
      <c r="BV27">
        <f>'1997_totals_newvars'!H27/'1997_totals_newvars'!$L27</f>
        <v>0</v>
      </c>
      <c r="BW27">
        <f>'1998_totals_newvars'!H27/'1998_totals_newvars'!$L27</f>
        <v>0</v>
      </c>
      <c r="BX27">
        <f>'1999_totals_newvars'!H27/'1999_totals_newvars'!$L27</f>
        <v>0</v>
      </c>
      <c r="BY27">
        <f>'2000_totals_newvars'!H27/'2000_totals_newvars'!$L27</f>
        <v>1.1997433064745724E-2</v>
      </c>
      <c r="BZ27">
        <f>'2001_totals_newvars'!H27/'2001_totals_newvars'!$L27</f>
        <v>1.0624864759500641E-2</v>
      </c>
      <c r="CA27">
        <f>'2002_totals_newvars'!H27/'2002_totals_newvars'!$L27</f>
        <v>7.4821857835361376E-3</v>
      </c>
      <c r="CB27">
        <f>'2003_totals_newvars'!H27/'2003_totals_newvars'!$L27</f>
        <v>2.1957174663311797E-2</v>
      </c>
      <c r="CC27">
        <f>'2004_totals_newvars'!H27/'2004_totals_newvars'!$L27</f>
        <v>0</v>
      </c>
      <c r="CD27">
        <f>'2005_totals_newvars'!H27/'2005_totals_newvars'!$L27</f>
        <v>2.1215284451073069E-2</v>
      </c>
      <c r="CE27">
        <f>'2006_totals_newvars'!H27/'2006_totals_newvars'!$L27</f>
        <v>3.1468657006462716E-2</v>
      </c>
      <c r="CF27">
        <f>'2007_totals_newvars'!H27/'2007_totals_newvars'!$L27</f>
        <v>0.10594307289512477</v>
      </c>
      <c r="CG27">
        <f>'2008_totals_newvars'!H27/'2008_totals_newvars'!$L27</f>
        <v>0</v>
      </c>
      <c r="CH27">
        <f>'2009_totals_newvars'!H27/'2009_totals_newvars'!$L27</f>
        <v>0</v>
      </c>
      <c r="CI27">
        <f>'2010_totals_newvars'!H27/'2010_totals_newvars'!$L27</f>
        <v>0</v>
      </c>
      <c r="CJ27">
        <f>'2011_totals_newvars'!H27/'2011_totals_newvars'!$L27</f>
        <v>0</v>
      </c>
      <c r="CK27">
        <f>'2012_totals_newvars'!H27/'2012_totals_newvars'!$L27</f>
        <v>3.5051351713378698E-2</v>
      </c>
      <c r="CL27">
        <f>'2013_totals_newvars'!H27/'2013_totals_newvars'!$L27</f>
        <v>0</v>
      </c>
      <c r="CM27">
        <f>'2014_totals_newvars'!H27/'2014_totals_newvars'!$L27</f>
        <v>0</v>
      </c>
      <c r="CN27">
        <f>'1997_totals_newvars'!E27/'1997_totals_newvars'!$L27</f>
        <v>0</v>
      </c>
      <c r="CO27">
        <f>'1998_totals_newvars'!E27/'1998_totals_newvars'!$L27</f>
        <v>0</v>
      </c>
      <c r="CP27">
        <f>'1999_totals_newvars'!E27/'1999_totals_newvars'!$L27</f>
        <v>0</v>
      </c>
      <c r="CQ27">
        <f>'2000_totals_newvars'!E27/'2000_totals_newvars'!$L27</f>
        <v>0.13652913265883912</v>
      </c>
      <c r="CR27">
        <f>'2001_totals_newvars'!E27/'2001_totals_newvars'!$L27</f>
        <v>0.16157627478104822</v>
      </c>
      <c r="CS27">
        <f>'2002_totals_newvars'!E27/'2002_totals_newvars'!$L27</f>
        <v>0.15767545000927261</v>
      </c>
      <c r="CT27">
        <f>'2003_totals_newvars'!E27/'2003_totals_newvars'!$L27</f>
        <v>0.19665043889912842</v>
      </c>
      <c r="CU27">
        <f>'2004_totals_newvars'!E27/'2004_totals_newvars'!$L27</f>
        <v>0.18144712785067141</v>
      </c>
      <c r="CV27">
        <f>'2005_totals_newvars'!E27/'2005_totals_newvars'!$L27</f>
        <v>0.15165690818369629</v>
      </c>
      <c r="CW27">
        <f>'2006_totals_newvars'!E27/'2006_totals_newvars'!$L27</f>
        <v>0.23884693016107764</v>
      </c>
      <c r="CX27">
        <f>'2007_totals_newvars'!E27/'2007_totals_newvars'!$L27</f>
        <v>0.26043389403478212</v>
      </c>
      <c r="CY27">
        <f>'2008_totals_newvars'!E27/'2008_totals_newvars'!$L27</f>
        <v>0.1822673885351298</v>
      </c>
      <c r="CZ27">
        <f>'2009_totals_newvars'!E27/'2009_totals_newvars'!$L27</f>
        <v>0.18557347165448343</v>
      </c>
      <c r="DA27">
        <f>'2010_totals_newvars'!E27/'2010_totals_newvars'!$L27</f>
        <v>0.19230233182403125</v>
      </c>
      <c r="DB27">
        <f>'2011_totals_newvars'!E27/'2011_totals_newvars'!$L27</f>
        <v>0.22185080927106679</v>
      </c>
      <c r="DC27">
        <f>'2012_totals_newvars'!E27/'2012_totals_newvars'!$L27</f>
        <v>0.25956942756718504</v>
      </c>
      <c r="DD27">
        <f>'2013_totals_newvars'!E27/'2013_totals_newvars'!$L27</f>
        <v>0.26814663045637793</v>
      </c>
      <c r="DE27">
        <f>'2014_totals_newvars'!E27/'2014_totals_newvars'!$L27</f>
        <v>0.28980202993652171</v>
      </c>
      <c r="DF27">
        <f>'1997_totals_newvars'!G27/'1997_totals_newvars'!$L27</f>
        <v>0</v>
      </c>
      <c r="DG27">
        <f>'1998_totals_newvars'!G27/'1998_totals_newvars'!$L27</f>
        <v>0</v>
      </c>
      <c r="DH27">
        <f>'1999_totals_newvars'!G27/'1999_totals_newvars'!$L27</f>
        <v>0</v>
      </c>
      <c r="DI27">
        <f>'2000_totals_newvars'!G27/'2000_totals_newvars'!$L27</f>
        <v>6.8155648445241012E-5</v>
      </c>
      <c r="DJ27">
        <f>'2001_totals_newvars'!G27/'2001_totals_newvars'!$L27</f>
        <v>3.5803266576767201E-5</v>
      </c>
      <c r="DK27">
        <f>'2002_totals_newvars'!G27/'2002_totals_newvars'!$L27</f>
        <v>7.8078663522030492E-6</v>
      </c>
      <c r="DL27">
        <f>'2003_totals_newvars'!G27/'2003_totals_newvars'!$L27</f>
        <v>0</v>
      </c>
      <c r="DM27">
        <f>'2004_totals_newvars'!G27/'2004_totals_newvars'!$L27</f>
        <v>0</v>
      </c>
      <c r="DN27">
        <f>'2005_totals_newvars'!G27/'2005_totals_newvars'!$L27</f>
        <v>0</v>
      </c>
      <c r="DO27">
        <f>'2006_totals_newvars'!G27/'2006_totals_newvars'!$L27</f>
        <v>0</v>
      </c>
      <c r="DP27">
        <f>'2007_totals_newvars'!G27/'2007_totals_newvars'!$L27</f>
        <v>0</v>
      </c>
      <c r="DQ27">
        <f>'2008_totals_newvars'!G27/'2008_totals_newvars'!$L27</f>
        <v>0</v>
      </c>
      <c r="DR27">
        <f>'2009_totals_newvars'!G27/'2009_totals_newvars'!$L27</f>
        <v>0</v>
      </c>
      <c r="DS27">
        <f>'2010_totals_newvars'!G27/'2010_totals_newvars'!$L27</f>
        <v>0.1680793190011502</v>
      </c>
      <c r="DT27">
        <f>'2011_totals_newvars'!G27/'2011_totals_newvars'!$L27</f>
        <v>4.2044421049825066E-2</v>
      </c>
      <c r="DU27">
        <f>'2012_totals_newvars'!G27/'2012_totals_newvars'!$L27</f>
        <v>6.7563720793916607E-2</v>
      </c>
      <c r="DV27">
        <f>'2013_totals_newvars'!G27/'2013_totals_newvars'!$L27</f>
        <v>0.1353435693141794</v>
      </c>
      <c r="DW27">
        <f>'2014_totals_newvars'!G27/'2014_totals_newvars'!$L27</f>
        <v>0.11869430804528841</v>
      </c>
      <c r="DX27">
        <f>'1997_totals_newvars'!K27/'1997_totals_newvars'!$L27</f>
        <v>0</v>
      </c>
      <c r="DY27">
        <f>'1998_totals_newvars'!K27/'1998_totals_newvars'!$L27</f>
        <v>6.4792297395819182E-2</v>
      </c>
      <c r="DZ27">
        <f>'1999_totals_newvars'!K27/'1999_totals_newvars'!$L27</f>
        <v>5.6872935529645348E-2</v>
      </c>
      <c r="EA27">
        <f>'2000_totals_newvars'!K27/'2000_totals_newvars'!$L27</f>
        <v>5.980474646615401E-2</v>
      </c>
      <c r="EB27">
        <f>'2001_totals_newvars'!K27/'2001_totals_newvars'!$L27</f>
        <v>2.4808409628741666E-2</v>
      </c>
      <c r="EC27">
        <f>'2002_totals_newvars'!K27/'2002_totals_newvars'!$L27</f>
        <v>6.0138785572502643E-2</v>
      </c>
      <c r="ED27">
        <f>'2003_totals_newvars'!K27/'2003_totals_newvars'!$L27</f>
        <v>6.2880637194155833E-2</v>
      </c>
      <c r="EE27">
        <f>'2004_totals_newvars'!K27/'2004_totals_newvars'!$L27</f>
        <v>6.2540997989636388E-2</v>
      </c>
      <c r="EF27">
        <f>'2005_totals_newvars'!K27/'2005_totals_newvars'!$L27</f>
        <v>6.2371595070540374E-2</v>
      </c>
      <c r="EG27">
        <f>'2006_totals_newvars'!K27/'2006_totals_newvars'!$L27</f>
        <v>5.8952967352026923E-2</v>
      </c>
      <c r="EH27">
        <f>'2007_totals_newvars'!K27/'2007_totals_newvars'!$L27</f>
        <v>5.6211063759010908E-2</v>
      </c>
      <c r="EI27">
        <f>'2008_totals_newvars'!K27/'2008_totals_newvars'!$L27</f>
        <v>5.7545580944428756E-2</v>
      </c>
      <c r="EJ27">
        <f>'2009_totals_newvars'!K27/'2009_totals_newvars'!$L27</f>
        <v>6.0429054540939775E-2</v>
      </c>
      <c r="EK27">
        <f>'2010_totals_newvars'!K27/'2010_totals_newvars'!$L27</f>
        <v>5.0240080967149617E-2</v>
      </c>
      <c r="EL27">
        <f>'2011_totals_newvars'!K27/'2011_totals_newvars'!$L27</f>
        <v>5.896798371232774E-2</v>
      </c>
      <c r="EM27">
        <f>'2012_totals_newvars'!K27/'2012_totals_newvars'!$L27</f>
        <v>5.253990057863802E-2</v>
      </c>
      <c r="EN27">
        <f>'2013_totals_newvars'!K27/'2013_totals_newvars'!$L27</f>
        <v>5.3829397382340376E-2</v>
      </c>
      <c r="EO27">
        <f>'2014_totals_newvars'!K27/'2014_totals_newvars'!$L27</f>
        <v>5.4913327817617992E-2</v>
      </c>
      <c r="EP27">
        <f>'1997_totals_newvars'!F27/'1997_totals_newvars'!$L27</f>
        <v>0</v>
      </c>
      <c r="EQ27">
        <f>'1998_totals_newvars'!F27/'1998_totals_newvars'!$L27</f>
        <v>0</v>
      </c>
      <c r="ER27">
        <f>'1999_totals_newvars'!F27/'1999_totals_newvars'!$L27</f>
        <v>0</v>
      </c>
      <c r="ES27">
        <f>'2000_totals_newvars'!F27/'2000_totals_newvars'!$L27</f>
        <v>0</v>
      </c>
      <c r="ET27">
        <f>'2001_totals_newvars'!F27/'2001_totals_newvars'!$L27</f>
        <v>0</v>
      </c>
      <c r="EU27">
        <f>'2002_totals_newvars'!F27/'2002_totals_newvars'!$L27</f>
        <v>0</v>
      </c>
      <c r="EV27">
        <f>'2003_totals_newvars'!F27/'2003_totals_newvars'!$L27</f>
        <v>0</v>
      </c>
      <c r="EW27">
        <f>'2004_totals_newvars'!F27/'2004_totals_newvars'!$L27</f>
        <v>0</v>
      </c>
      <c r="EX27">
        <f>'2005_totals_newvars'!F27/'2005_totals_newvars'!$L27</f>
        <v>0</v>
      </c>
      <c r="EY27">
        <f>'2006_totals_newvars'!F27/'2006_totals_newvars'!$L27</f>
        <v>0</v>
      </c>
      <c r="EZ27">
        <f>'2007_totals_newvars'!F27/'2007_totals_newvars'!$L27</f>
        <v>0</v>
      </c>
      <c r="FA27">
        <f>'2008_totals_newvars'!F27/'2008_totals_newvars'!$L27</f>
        <v>0</v>
      </c>
      <c r="FB27">
        <f>'2009_totals_newvars'!F27/'2009_totals_newvars'!$L27</f>
        <v>0</v>
      </c>
      <c r="FC27">
        <f>'2010_totals_newvars'!F27/'2010_totals_newvars'!$L27</f>
        <v>0</v>
      </c>
      <c r="FD27">
        <f>'2011_totals_newvars'!F27/'2011_totals_newvars'!$L27</f>
        <v>0</v>
      </c>
      <c r="FE27">
        <f>'2012_totals_newvars'!F27/'2012_totals_newvars'!$L27</f>
        <v>0</v>
      </c>
      <c r="FF27">
        <f>'2013_totals_newvars'!F27/'2013_totals_newvars'!$L27</f>
        <v>0</v>
      </c>
      <c r="FG27">
        <f>'2014_totals_newvars'!F27/'2014_totals_newvars'!$L27</f>
        <v>0</v>
      </c>
      <c r="FH27">
        <f>'1997_totals_newvars'!D27/'1997_totals_newvars'!$L27</f>
        <v>8.0154458896629158E-2</v>
      </c>
      <c r="FI27">
        <f>'1998_totals_newvars'!D27/'1998_totals_newvars'!$L27</f>
        <v>9.6830549506307997E-2</v>
      </c>
      <c r="FJ27">
        <f>'1999_totals_newvars'!D27/'1999_totals_newvars'!$L27</f>
        <v>0.10696135238705601</v>
      </c>
      <c r="FK27">
        <f>'2000_totals_newvars'!D27/'2000_totals_newvars'!$L27</f>
        <v>0.12794304189255981</v>
      </c>
      <c r="FL27">
        <f>'2001_totals_newvars'!D27/'2001_totals_newvars'!$L27</f>
        <v>0.1210267181708745</v>
      </c>
      <c r="FM27">
        <f>'2002_totals_newvars'!D27/'2002_totals_newvars'!$L27</f>
        <v>8.7248365288938173E-2</v>
      </c>
      <c r="FN27">
        <f>'2003_totals_newvars'!D27/'2003_totals_newvars'!$L27</f>
        <v>6.7250581925140648E-2</v>
      </c>
      <c r="FO27">
        <f>'2004_totals_newvars'!D27/'2004_totals_newvars'!$L27</f>
        <v>7.5111087467092802E-2</v>
      </c>
      <c r="FP27">
        <f>'2005_totals_newvars'!D27/'2005_totals_newvars'!$L27</f>
        <v>9.2679947247243308E-2</v>
      </c>
      <c r="FQ27">
        <f>'2006_totals_newvars'!D27/'2006_totals_newvars'!$L27</f>
        <v>7.6063852225224993E-2</v>
      </c>
      <c r="FR27">
        <f>'2007_totals_newvars'!D27/'2007_totals_newvars'!$L27</f>
        <v>7.3652568283503E-2</v>
      </c>
      <c r="FS27">
        <f>'2008_totals_newvars'!D27/'2008_totals_newvars'!$L27</f>
        <v>7.0617239213431784E-2</v>
      </c>
      <c r="FT27">
        <f>'2009_totals_newvars'!D27/'2009_totals_newvars'!$L27</f>
        <v>6.5107990977503596E-2</v>
      </c>
      <c r="FU27">
        <f>'2010_totals_newvars'!D27/'2010_totals_newvars'!$L27</f>
        <v>9.6778114506427357E-2</v>
      </c>
      <c r="FV27">
        <f>'2011_totals_newvars'!D27/'2011_totals_newvars'!$L27</f>
        <v>2.1156995335472228E-2</v>
      </c>
      <c r="FW27">
        <f>'2012_totals_newvars'!D27/'2012_totals_newvars'!$L27</f>
        <v>4.313773392101846E-2</v>
      </c>
      <c r="FX27">
        <f>'2013_totals_newvars'!D27/'2013_totals_newvars'!$L27</f>
        <v>4.3056439103587585E-2</v>
      </c>
      <c r="FY27">
        <f>'2014_totals_newvars'!D27/'2014_totals_newvars'!$L27</f>
        <v>5.9717060013009096E-2</v>
      </c>
    </row>
    <row r="28" spans="1:181" x14ac:dyDescent="0.2">
      <c r="A28" t="str">
        <f>'1997_totals_newvars'!A28</f>
        <v>MONTANA</v>
      </c>
      <c r="B28">
        <f>'1997_totals_newvars'!J28/'1997_totals_newvars'!$L28</f>
        <v>0.12518107852578891</v>
      </c>
      <c r="C28">
        <f>'1998_totals_newvars'!J28/'1998_totals_newvars'!$L28</f>
        <v>0.14645076122142284</v>
      </c>
      <c r="D28">
        <f>'1999_totals_newvars'!J28/'1999_totals_newvars'!$L28</f>
        <v>0.12894071372328511</v>
      </c>
      <c r="E28">
        <f>'2000_totals_newvars'!J28/'2000_totals_newvars'!$L28</f>
        <v>0.14883384342469561</v>
      </c>
      <c r="F28">
        <f>'2001_totals_newvars'!J28/'2001_totals_newvars'!$L28</f>
        <v>6.8353793028489318E-2</v>
      </c>
      <c r="G28">
        <f>'2002_totals_newvars'!J28/'2002_totals_newvars'!$L28</f>
        <v>0.10522726178719011</v>
      </c>
      <c r="H28">
        <f>'2003_totals_newvars'!J28/'2003_totals_newvars'!$L28</f>
        <v>9.1356172010925593E-2</v>
      </c>
      <c r="I28">
        <f>'2004_totals_newvars'!J28/'2004_totals_newvars'!$L28</f>
        <v>0.14053804567684766</v>
      </c>
      <c r="J28">
        <f>'2005_totals_newvars'!J28/'2005_totals_newvars'!$L28</f>
        <v>0.11209366188197042</v>
      </c>
      <c r="K28">
        <f>'2006_totals_newvars'!J28/'2006_totals_newvars'!$L28</f>
        <v>0.10942130578388369</v>
      </c>
      <c r="L28">
        <f>'2007_totals_newvars'!J28/'2007_totals_newvars'!$L28</f>
        <v>0.11288750217457966</v>
      </c>
      <c r="M28">
        <f>'2008_totals_newvars'!J28/'2008_totals_newvars'!$L28</f>
        <v>0.12640657447966691</v>
      </c>
      <c r="N28">
        <f>'2009_totals_newvars'!J28/'2009_totals_newvars'!$L28</f>
        <v>0.11401525786656368</v>
      </c>
      <c r="O28">
        <f>'2010_totals_newvars'!J28/'2010_totals_newvars'!$L28</f>
        <v>8.7558376083448908E-2</v>
      </c>
      <c r="P28">
        <f>'2011_totals_newvars'!J28/'2011_totals_newvars'!$L28</f>
        <v>0.13138694690552177</v>
      </c>
      <c r="Q28">
        <f>'2012_totals_newvars'!J28/'2012_totals_newvars'!$L28</f>
        <v>0.15940780243549513</v>
      </c>
      <c r="R28">
        <f>'2013_totals_newvars'!J28/'2013_totals_newvars'!$L28</f>
        <v>0.15657253133389559</v>
      </c>
      <c r="S28">
        <f>'2014_totals_newvars'!J28/'2014_totals_newvars'!$L28</f>
        <v>0.1176339998510616</v>
      </c>
      <c r="T28">
        <f>'1997_totals_newvars'!B28/'1997_totals_newvars'!$L28</f>
        <v>0.6763611068573645</v>
      </c>
      <c r="U28">
        <f>'1998_totals_newvars'!B28/'1998_totals_newvars'!$L28</f>
        <v>0.67568530621210288</v>
      </c>
      <c r="V28">
        <f>'1999_totals_newvars'!B28/'1999_totals_newvars'!$L28</f>
        <v>0.40169889776467105</v>
      </c>
      <c r="W28">
        <f>'2000_totals_newvars'!B28/'2000_totals_newvars'!$L28</f>
        <v>0.38217352721674536</v>
      </c>
      <c r="X28">
        <f>'2001_totals_newvars'!B28/'2001_totals_newvars'!$L28</f>
        <v>0.40719636166561474</v>
      </c>
      <c r="Y28">
        <f>'2002_totals_newvars'!B28/'2002_totals_newvars'!$L28</f>
        <v>0.42354404191891143</v>
      </c>
      <c r="Z28">
        <f>'2003_totals_newvars'!B28/'2003_totals_newvars'!$L28</f>
        <v>0.44789238107725948</v>
      </c>
      <c r="AA28">
        <f>'2004_totals_newvars'!B28/'2004_totals_newvars'!$L28</f>
        <v>0.43763704804269227</v>
      </c>
      <c r="AB28">
        <f>'2005_totals_newvars'!B28/'2005_totals_newvars'!$L28</f>
        <v>0.41616136866049619</v>
      </c>
      <c r="AC28">
        <f>'2006_totals_newvars'!B28/'2006_totals_newvars'!$L28</f>
        <v>0.3313523150520068</v>
      </c>
      <c r="AD28">
        <f>'2007_totals_newvars'!B28/'2007_totals_newvars'!$L28</f>
        <v>0.28773655886989385</v>
      </c>
      <c r="AE28">
        <f>'2008_totals_newvars'!B28/'2008_totals_newvars'!$L28</f>
        <v>0.29144586224163821</v>
      </c>
      <c r="AF28">
        <f>'2009_totals_newvars'!B28/'2009_totals_newvars'!$L28</f>
        <v>0.31821968054583583</v>
      </c>
      <c r="AG28">
        <f>'2010_totals_newvars'!B28/'2010_totals_newvars'!$L28</f>
        <v>0.32323734044256724</v>
      </c>
      <c r="AH28">
        <f>'2011_totals_newvars'!B28/'2011_totals_newvars'!$L28</f>
        <v>0.30283891089764775</v>
      </c>
      <c r="AI28">
        <f>'2012_totals_newvars'!B28/'2012_totals_newvars'!$L28</f>
        <v>0.27631452657047645</v>
      </c>
      <c r="AJ28">
        <f>'2013_totals_newvars'!B28/'2013_totals_newvars'!$L28</f>
        <v>0.28598605889419165</v>
      </c>
      <c r="AK28">
        <f>'2014_totals_newvars'!B28/'2014_totals_newvars'!$L28</f>
        <v>0.29935700912234453</v>
      </c>
      <c r="AL28">
        <f>'1997_totals_newvars'!C28/'1997_totals_newvars'!$L28</f>
        <v>3.8657688538059475E-2</v>
      </c>
      <c r="AM28">
        <f>'1998_totals_newvars'!C28/'1998_totals_newvars'!$L28</f>
        <v>4.0982321954666404E-2</v>
      </c>
      <c r="AN28">
        <f>'1999_totals_newvars'!C28/'1999_totals_newvars'!$L28</f>
        <v>0.29087041319531198</v>
      </c>
      <c r="AO28">
        <f>'2000_totals_newvars'!C28/'2000_totals_newvars'!$L28</f>
        <v>0.15902089608523615</v>
      </c>
      <c r="AP28">
        <f>'2001_totals_newvars'!C28/'2001_totals_newvars'!$L28</f>
        <v>0.1421116546414305</v>
      </c>
      <c r="AQ28">
        <f>'2002_totals_newvars'!C28/'2002_totals_newvars'!$L28</f>
        <v>0.12771335097041078</v>
      </c>
      <c r="AR28">
        <f>'2003_totals_newvars'!C28/'2003_totals_newvars'!$L28</f>
        <v>0.16992443423863179</v>
      </c>
      <c r="AS28">
        <f>'2004_totals_newvars'!C28/'2004_totals_newvars'!$L28</f>
        <v>6.276467275990899E-2</v>
      </c>
      <c r="AT28">
        <f>'2005_totals_newvars'!C28/'2005_totals_newvars'!$L28</f>
        <v>6.6840985962182534E-2</v>
      </c>
      <c r="AU28">
        <f>'2006_totals_newvars'!C28/'2006_totals_newvars'!$L28</f>
        <v>0.13302336235560069</v>
      </c>
      <c r="AV28">
        <f>'2007_totals_newvars'!C28/'2007_totals_newvars'!$L28</f>
        <v>0.18478389307038567</v>
      </c>
      <c r="AW28">
        <f>'2008_totals_newvars'!C28/'2008_totals_newvars'!$L28</f>
        <v>0.1921238589398454</v>
      </c>
      <c r="AX28">
        <f>'2009_totals_newvars'!C28/'2009_totals_newvars'!$L28</f>
        <v>0.18304884636367849</v>
      </c>
      <c r="AY28">
        <f>'2010_totals_newvars'!C28/'2010_totals_newvars'!$L28</f>
        <v>0.15875140159301226</v>
      </c>
      <c r="AZ28">
        <f>'2011_totals_newvars'!C28/'2011_totals_newvars'!$L28</f>
        <v>0.1962376213757854</v>
      </c>
      <c r="BA28">
        <f>'2012_totals_newvars'!C28/'2012_totals_newvars'!$L28</f>
        <v>0.21613117753317643</v>
      </c>
      <c r="BB28">
        <f>'2013_totals_newvars'!C28/'2013_totals_newvars'!$L28</f>
        <v>0.1863675759648328</v>
      </c>
      <c r="BC28">
        <f>'2014_totals_newvars'!C28/'2014_totals_newvars'!$L28</f>
        <v>0.19949978796593618</v>
      </c>
      <c r="BD28">
        <f>'1997_totals_newvars'!I28/'1997_totals_newvars'!$L28</f>
        <v>8.41590807256309E-2</v>
      </c>
      <c r="BE28">
        <f>'1998_totals_newvars'!I28/'1998_totals_newvars'!$L28</f>
        <v>6.0842554477640289E-2</v>
      </c>
      <c r="BF28">
        <f>'1999_totals_newvars'!I28/'1999_totals_newvars'!$L28</f>
        <v>3.8014991888301465E-2</v>
      </c>
      <c r="BG28">
        <f>'2000_totals_newvars'!I28/'2000_totals_newvars'!$L28</f>
        <v>6.5502012490890299E-2</v>
      </c>
      <c r="BH28">
        <f>'2001_totals_newvars'!I28/'2001_totals_newvars'!$L28</f>
        <v>1.6492234631562539E-4</v>
      </c>
      <c r="BI28">
        <f>'2002_totals_newvars'!I28/'2002_totals_newvars'!$L28</f>
        <v>4.0437452933782134E-2</v>
      </c>
      <c r="BJ28">
        <f>'2003_totals_newvars'!I28/'2003_totals_newvars'!$L28</f>
        <v>1.9516820200903801E-2</v>
      </c>
      <c r="BK28">
        <f>'2004_totals_newvars'!I28/'2004_totals_newvars'!$L28</f>
        <v>2.1547224632783708E-2</v>
      </c>
      <c r="BL28">
        <f>'2005_totals_newvars'!I28/'2005_totals_newvars'!$L28</f>
        <v>3.3305445105950453E-2</v>
      </c>
      <c r="BM28">
        <f>'2006_totals_newvars'!I28/'2006_totals_newvars'!$L28</f>
        <v>5.2111199817149741E-2</v>
      </c>
      <c r="BN28">
        <f>'2007_totals_newvars'!I28/'2007_totals_newvars'!$L28</f>
        <v>5.5067297856668938E-2</v>
      </c>
      <c r="BO28">
        <f>'2008_totals_newvars'!I28/'2008_totals_newvars'!$L28</f>
        <v>2.7438337621796323E-2</v>
      </c>
      <c r="BP28">
        <f>'2009_totals_newvars'!I28/'2009_totals_newvars'!$L28</f>
        <v>3.8133670334625454E-2</v>
      </c>
      <c r="BQ28">
        <f>'2010_totals_newvars'!I28/'2010_totals_newvars'!$L28</f>
        <v>3.3193858363981393E-2</v>
      </c>
      <c r="BR28">
        <f>'2011_totals_newvars'!I28/'2011_totals_newvars'!$L28</f>
        <v>3.9775019204362598E-2</v>
      </c>
      <c r="BS28">
        <f>'2012_totals_newvars'!I28/'2012_totals_newvars'!$L28</f>
        <v>2.5198873220857228E-2</v>
      </c>
      <c r="BT28">
        <f>'2013_totals_newvars'!I28/'2013_totals_newvars'!$L28</f>
        <v>2.4529860374747869E-2</v>
      </c>
      <c r="BU28">
        <f>'2014_totals_newvars'!I28/'2014_totals_newvars'!$L28</f>
        <v>2.903068552718557E-2</v>
      </c>
      <c r="BV28">
        <f>'1997_totals_newvars'!H28/'1997_totals_newvars'!$L28</f>
        <v>0</v>
      </c>
      <c r="BW28">
        <f>'1998_totals_newvars'!H28/'1998_totals_newvars'!$L28</f>
        <v>0</v>
      </c>
      <c r="BX28">
        <f>'1999_totals_newvars'!H28/'1999_totals_newvars'!$L28</f>
        <v>0</v>
      </c>
      <c r="BY28">
        <f>'2000_totals_newvars'!H28/'2000_totals_newvars'!$L28</f>
        <v>0</v>
      </c>
      <c r="BZ28">
        <f>'2001_totals_newvars'!H28/'2001_totals_newvars'!$L28</f>
        <v>0</v>
      </c>
      <c r="CA28">
        <f>'2002_totals_newvars'!H28/'2002_totals_newvars'!$L28</f>
        <v>2.6921903542265613E-5</v>
      </c>
      <c r="CB28">
        <f>'2003_totals_newvars'!H28/'2003_totals_newvars'!$L28</f>
        <v>0</v>
      </c>
      <c r="CC28">
        <f>'2004_totals_newvars'!H28/'2004_totals_newvars'!$L28</f>
        <v>0</v>
      </c>
      <c r="CD28">
        <f>'2005_totals_newvars'!H28/'2005_totals_newvars'!$L28</f>
        <v>8.0786908119583178E-3</v>
      </c>
      <c r="CE28">
        <f>'2006_totals_newvars'!H28/'2006_totals_newvars'!$L28</f>
        <v>7.3042167964434829E-3</v>
      </c>
      <c r="CF28">
        <f>'2007_totals_newvars'!H28/'2007_totals_newvars'!$L28</f>
        <v>7.4300968558028676E-3</v>
      </c>
      <c r="CG28">
        <f>'2008_totals_newvars'!H28/'2008_totals_newvars'!$L28</f>
        <v>8.6476014229486479E-3</v>
      </c>
      <c r="CH28">
        <f>'2009_totals_newvars'!H28/'2009_totals_newvars'!$L28</f>
        <v>6.2993955817888508E-3</v>
      </c>
      <c r="CI28">
        <f>'2010_totals_newvars'!H28/'2010_totals_newvars'!$L28</f>
        <v>1.1688347435602205E-2</v>
      </c>
      <c r="CJ28">
        <f>'2011_totals_newvars'!H28/'2011_totals_newvars'!$L28</f>
        <v>1.2360659062370386E-2</v>
      </c>
      <c r="CK28">
        <f>'2012_totals_newvars'!H28/'2012_totals_newvars'!$L28</f>
        <v>1.1518402638641475E-2</v>
      </c>
      <c r="CL28">
        <f>'2013_totals_newvars'!H28/'2013_totals_newvars'!$L28</f>
        <v>1.1645892609143938E-2</v>
      </c>
      <c r="CM28">
        <f>'2014_totals_newvars'!H28/'2014_totals_newvars'!$L28</f>
        <v>2.0085817687616917E-2</v>
      </c>
      <c r="CN28">
        <f>'1997_totals_newvars'!E28/'1997_totals_newvars'!$L28</f>
        <v>0</v>
      </c>
      <c r="CO28">
        <f>'1998_totals_newvars'!E28/'1998_totals_newvars'!$L28</f>
        <v>0</v>
      </c>
      <c r="CP28">
        <f>'1999_totals_newvars'!E28/'1999_totals_newvars'!$L28</f>
        <v>0</v>
      </c>
      <c r="CQ28">
        <f>'2000_totals_newvars'!E28/'2000_totals_newvars'!$L28</f>
        <v>3.9959985340381143E-2</v>
      </c>
      <c r="CR28">
        <f>'2001_totals_newvars'!E28/'2001_totals_newvars'!$L28</f>
        <v>0.11014620455952734</v>
      </c>
      <c r="CS28">
        <f>'2002_totals_newvars'!E28/'2002_totals_newvars'!$L28</f>
        <v>6.7346555110913392E-2</v>
      </c>
      <c r="CT28">
        <f>'2003_totals_newvars'!E28/'2003_totals_newvars'!$L28</f>
        <v>5.2425379380762555E-2</v>
      </c>
      <c r="CU28">
        <f>'2004_totals_newvars'!E28/'2004_totals_newvars'!$L28</f>
        <v>7.6328539580639981E-2</v>
      </c>
      <c r="CV28">
        <f>'2005_totals_newvars'!E28/'2005_totals_newvars'!$L28</f>
        <v>7.5671199523507066E-2</v>
      </c>
      <c r="CW28">
        <f>'2006_totals_newvars'!E28/'2006_totals_newvars'!$L28</f>
        <v>7.7621050545698012E-2</v>
      </c>
      <c r="CX28">
        <f>'2007_totals_newvars'!E28/'2007_totals_newvars'!$L28</f>
        <v>6.6324555903059246E-2</v>
      </c>
      <c r="CY28">
        <f>'2008_totals_newvars'!E28/'2008_totals_newvars'!$L28</f>
        <v>7.2093459075804472E-2</v>
      </c>
      <c r="CZ28">
        <f>'2009_totals_newvars'!E28/'2009_totals_newvars'!$L28</f>
        <v>7.7905697703158139E-2</v>
      </c>
      <c r="DA28">
        <f>'2010_totals_newvars'!E28/'2010_totals_newvars'!$L28</f>
        <v>6.8380272297261555E-2</v>
      </c>
      <c r="DB28">
        <f>'2011_totals_newvars'!E28/'2011_totals_newvars'!$L28</f>
        <v>5.8624917797534863E-2</v>
      </c>
      <c r="DC28">
        <f>'2012_totals_newvars'!E28/'2012_totals_newvars'!$L28</f>
        <v>6.8156978616379482E-2</v>
      </c>
      <c r="DD28">
        <f>'2013_totals_newvars'!E28/'2013_totals_newvars'!$L28</f>
        <v>6.4927864608184185E-2</v>
      </c>
      <c r="DE28">
        <f>'2014_totals_newvars'!E28/'2014_totals_newvars'!$L28</f>
        <v>7.5817453310448521E-2</v>
      </c>
      <c r="DF28">
        <f>'1997_totals_newvars'!G28/'1997_totals_newvars'!$L28</f>
        <v>0</v>
      </c>
      <c r="DG28">
        <f>'1998_totals_newvars'!G28/'1998_totals_newvars'!$L28</f>
        <v>0</v>
      </c>
      <c r="DH28">
        <f>'1999_totals_newvars'!G28/'1999_totals_newvars'!$L28</f>
        <v>0</v>
      </c>
      <c r="DI28">
        <f>'2000_totals_newvars'!G28/'2000_totals_newvars'!$L28</f>
        <v>0</v>
      </c>
      <c r="DJ28">
        <f>'2001_totals_newvars'!G28/'2001_totals_newvars'!$L28</f>
        <v>8.3687543303260382E-3</v>
      </c>
      <c r="DK28">
        <f>'2002_totals_newvars'!G28/'2002_totals_newvars'!$L28</f>
        <v>-3.1184852358665661E-3</v>
      </c>
      <c r="DL28">
        <f>'2003_totals_newvars'!G28/'2003_totals_newvars'!$L28</f>
        <v>8.8820409092446942E-3</v>
      </c>
      <c r="DM28">
        <f>'2004_totals_newvars'!G28/'2004_totals_newvars'!$L28</f>
        <v>6.8602853598045983E-3</v>
      </c>
      <c r="DN28">
        <f>'2005_totals_newvars'!G28/'2005_totals_newvars'!$L28</f>
        <v>1.5267111683876114E-2</v>
      </c>
      <c r="DO28">
        <f>'2006_totals_newvars'!G28/'2006_totals_newvars'!$L28</f>
        <v>1.9373453691424052E-2</v>
      </c>
      <c r="DP28">
        <f>'2007_totals_newvars'!G28/'2007_totals_newvars'!$L28</f>
        <v>1.1376628484166732E-2</v>
      </c>
      <c r="DQ28">
        <f>'2008_totals_newvars'!G28/'2008_totals_newvars'!$L28</f>
        <v>8.2659540287583905E-3</v>
      </c>
      <c r="DR28">
        <f>'2009_totals_newvars'!G28/'2009_totals_newvars'!$L28</f>
        <v>-7.2597323342496146E-6</v>
      </c>
      <c r="DS28">
        <f>'2010_totals_newvars'!G28/'2010_totals_newvars'!$L28</f>
        <v>2.6042236272744409E-3</v>
      </c>
      <c r="DT28">
        <f>'2011_totals_newvars'!G28/'2011_totals_newvars'!$L28</f>
        <v>1.1948978423965449E-4</v>
      </c>
      <c r="DU28">
        <f>'2012_totals_newvars'!G28/'2012_totals_newvars'!$L28</f>
        <v>0</v>
      </c>
      <c r="DV28">
        <f>'2013_totals_newvars'!G28/'2013_totals_newvars'!$L28</f>
        <v>0</v>
      </c>
      <c r="DW28">
        <f>'2014_totals_newvars'!G28/'2014_totals_newvars'!$L28</f>
        <v>0</v>
      </c>
      <c r="DX28">
        <f>'1997_totals_newvars'!K28/'1997_totals_newvars'!$L28</f>
        <v>0</v>
      </c>
      <c r="DY28">
        <f>'1998_totals_newvars'!K28/'1998_totals_newvars'!$L28</f>
        <v>0</v>
      </c>
      <c r="DZ28">
        <f>'1999_totals_newvars'!K28/'1999_totals_newvars'!$L28</f>
        <v>5.5610394304689351E-2</v>
      </c>
      <c r="EA28">
        <f>'2000_totals_newvars'!K28/'2000_totals_newvars'!$L28</f>
        <v>7.5713810206107596E-2</v>
      </c>
      <c r="EB28">
        <f>'2001_totals_newvars'!K28/'2001_totals_newvars'!$L28</f>
        <v>6.7662899106227234E-2</v>
      </c>
      <c r="EC28">
        <f>'2002_totals_newvars'!K28/'2002_totals_newvars'!$L28</f>
        <v>5.7209045027314422E-2</v>
      </c>
      <c r="ED28">
        <f>'2003_totals_newvars'!K28/'2003_totals_newvars'!$L28</f>
        <v>5.6616899031308322E-2</v>
      </c>
      <c r="EE28">
        <f>'2004_totals_newvars'!K28/'2004_totals_newvars'!$L28</f>
        <v>4.1728385533022549E-2</v>
      </c>
      <c r="EF28">
        <f>'2005_totals_newvars'!K28/'2005_totals_newvars'!$L28</f>
        <v>3.7188515921524015E-2</v>
      </c>
      <c r="EG28">
        <f>'2006_totals_newvars'!K28/'2006_totals_newvars'!$L28</f>
        <v>4.0101868096192095E-2</v>
      </c>
      <c r="EH28">
        <f>'2007_totals_newvars'!K28/'2007_totals_newvars'!$L28</f>
        <v>3.9570191173894785E-2</v>
      </c>
      <c r="EI28">
        <f>'2008_totals_newvars'!K28/'2008_totals_newvars'!$L28</f>
        <v>4.0934930000172898E-2</v>
      </c>
      <c r="EJ28">
        <f>'2009_totals_newvars'!K28/'2009_totals_newvars'!$L28</f>
        <v>3.8684229075568725E-2</v>
      </c>
      <c r="EK28">
        <f>'2010_totals_newvars'!K28/'2010_totals_newvars'!$L28</f>
        <v>3.5077804408693548E-2</v>
      </c>
      <c r="EL28">
        <f>'2011_totals_newvars'!K28/'2011_totals_newvars'!$L28</f>
        <v>3.6215318307609261E-2</v>
      </c>
      <c r="EM28">
        <f>'2012_totals_newvars'!K28/'2012_totals_newvars'!$L28</f>
        <v>4.1649424798174822E-2</v>
      </c>
      <c r="EN28">
        <f>'2013_totals_newvars'!K28/'2013_totals_newvars'!$L28</f>
        <v>4.388463221455749E-2</v>
      </c>
      <c r="EO28">
        <f>'2014_totals_newvars'!K28/'2014_totals_newvars'!$L28</f>
        <v>4.8908893252061013E-2</v>
      </c>
      <c r="EP28">
        <f>'1997_totals_newvars'!F28/'1997_totals_newvars'!$L28</f>
        <v>0</v>
      </c>
      <c r="EQ28">
        <f>'1998_totals_newvars'!F28/'1998_totals_newvars'!$L28</f>
        <v>0</v>
      </c>
      <c r="ER28">
        <f>'1999_totals_newvars'!F28/'1999_totals_newvars'!$L28</f>
        <v>0</v>
      </c>
      <c r="ES28">
        <f>'2000_totals_newvars'!F28/'2000_totals_newvars'!$L28</f>
        <v>0</v>
      </c>
      <c r="ET28">
        <f>'2001_totals_newvars'!F28/'2001_totals_newvars'!$L28</f>
        <v>0</v>
      </c>
      <c r="EU28">
        <f>'2002_totals_newvars'!F28/'2002_totals_newvars'!$L28</f>
        <v>0</v>
      </c>
      <c r="EV28">
        <f>'2003_totals_newvars'!F28/'2003_totals_newvars'!$L28</f>
        <v>0</v>
      </c>
      <c r="EW28">
        <f>'2004_totals_newvars'!F28/'2004_totals_newvars'!$L28</f>
        <v>0</v>
      </c>
      <c r="EX28">
        <f>'2005_totals_newvars'!F28/'2005_totals_newvars'!$L28</f>
        <v>0</v>
      </c>
      <c r="EY28">
        <f>'2006_totals_newvars'!F28/'2006_totals_newvars'!$L28</f>
        <v>0</v>
      </c>
      <c r="EZ28">
        <f>'2007_totals_newvars'!F28/'2007_totals_newvars'!$L28</f>
        <v>0</v>
      </c>
      <c r="FA28">
        <f>'2008_totals_newvars'!F28/'2008_totals_newvars'!$L28</f>
        <v>0</v>
      </c>
      <c r="FB28">
        <f>'2009_totals_newvars'!F28/'2009_totals_newvars'!$L28</f>
        <v>0</v>
      </c>
      <c r="FC28">
        <f>'2010_totals_newvars'!F28/'2010_totals_newvars'!$L28</f>
        <v>0</v>
      </c>
      <c r="FD28">
        <f>'2011_totals_newvars'!F28/'2011_totals_newvars'!$L28</f>
        <v>0</v>
      </c>
      <c r="FE28">
        <f>'2012_totals_newvars'!F28/'2012_totals_newvars'!$L28</f>
        <v>0</v>
      </c>
      <c r="FF28">
        <f>'2013_totals_newvars'!F28/'2013_totals_newvars'!$L28</f>
        <v>0</v>
      </c>
      <c r="FG28">
        <f>'2014_totals_newvars'!F28/'2014_totals_newvars'!$L28</f>
        <v>0</v>
      </c>
      <c r="FH28">
        <f>'1997_totals_newvars'!D28/'1997_totals_newvars'!$L28</f>
        <v>7.5641045353156203E-2</v>
      </c>
      <c r="FI28">
        <f>'1998_totals_newvars'!D28/'1998_totals_newvars'!$L28</f>
        <v>7.6039056134167601E-2</v>
      </c>
      <c r="FJ28">
        <f>'1999_totals_newvars'!D28/'1999_totals_newvars'!$L28</f>
        <v>8.4864589123741063E-2</v>
      </c>
      <c r="FK28">
        <f>'2000_totals_newvars'!D28/'2000_totals_newvars'!$L28</f>
        <v>0.12879592523594383</v>
      </c>
      <c r="FL28">
        <f>'2001_totals_newvars'!D28/'2001_totals_newvars'!$L28</f>
        <v>0.19599541032206919</v>
      </c>
      <c r="FM28">
        <f>'2002_totals_newvars'!D28/'2002_totals_newvars'!$L28</f>
        <v>0.18161385558380203</v>
      </c>
      <c r="FN28">
        <f>'2003_totals_newvars'!D28/'2003_totals_newvars'!$L28</f>
        <v>0.15338587315096375</v>
      </c>
      <c r="FO28">
        <f>'2004_totals_newvars'!D28/'2004_totals_newvars'!$L28</f>
        <v>0.21259579841430021</v>
      </c>
      <c r="FP28">
        <f>'2005_totals_newvars'!D28/'2005_totals_newvars'!$L28</f>
        <v>0.23539302044853488</v>
      </c>
      <c r="FQ28">
        <f>'2006_totals_newvars'!D28/'2006_totals_newvars'!$L28</f>
        <v>0.22969122786160143</v>
      </c>
      <c r="FR28">
        <f>'2007_totals_newvars'!D28/'2007_totals_newvars'!$L28</f>
        <v>0.23482327561154823</v>
      </c>
      <c r="FS28">
        <f>'2008_totals_newvars'!D28/'2008_totals_newvars'!$L28</f>
        <v>0.23264342218936873</v>
      </c>
      <c r="FT28">
        <f>'2009_totals_newvars'!D28/'2009_totals_newvars'!$L28</f>
        <v>0.22370048226111508</v>
      </c>
      <c r="FU28">
        <f>'2010_totals_newvars'!D28/'2010_totals_newvars'!$L28</f>
        <v>0.27950837574815846</v>
      </c>
      <c r="FV28">
        <f>'2011_totals_newvars'!D28/'2011_totals_newvars'!$L28</f>
        <v>0.2224411166649283</v>
      </c>
      <c r="FW28">
        <f>'2012_totals_newvars'!D28/'2012_totals_newvars'!$L28</f>
        <v>0.201622814186799</v>
      </c>
      <c r="FX28">
        <f>'2013_totals_newvars'!D28/'2013_totals_newvars'!$L28</f>
        <v>0.22608558400044651</v>
      </c>
      <c r="FY28">
        <f>'2014_totals_newvars'!D28/'2014_totals_newvars'!$L28</f>
        <v>0.20966635328334568</v>
      </c>
    </row>
    <row r="29" spans="1:181" x14ac:dyDescent="0.2">
      <c r="A29" t="str">
        <f>'1997_totals_newvars'!A29</f>
        <v>NEBRASKA</v>
      </c>
      <c r="B29">
        <f>'1997_totals_newvars'!J29/'1997_totals_newvars'!$L29</f>
        <v>0.24592012115003484</v>
      </c>
      <c r="C29">
        <f>'1998_totals_newvars'!J29/'1998_totals_newvars'!$L29</f>
        <v>0.29409166828007022</v>
      </c>
      <c r="D29">
        <f>'1999_totals_newvars'!J29/'1999_totals_newvars'!$L29</f>
        <v>0.18031819925161108</v>
      </c>
      <c r="E29">
        <f>'2000_totals_newvars'!J29/'2000_totals_newvars'!$L29</f>
        <v>0.15605383289765373</v>
      </c>
      <c r="F29">
        <f>'2001_totals_newvars'!J29/'2001_totals_newvars'!$L29</f>
        <v>0.12267204722686306</v>
      </c>
      <c r="G29">
        <f>'2002_totals_newvars'!J29/'2002_totals_newvars'!$L29</f>
        <v>6.3882915362606929E-2</v>
      </c>
      <c r="H29">
        <f>'2003_totals_newvars'!J29/'2003_totals_newvars'!$L29</f>
        <v>5.3283747810943811E-2</v>
      </c>
      <c r="I29">
        <f>'2004_totals_newvars'!J29/'2004_totals_newvars'!$L29</f>
        <v>9.298576241084355E-3</v>
      </c>
      <c r="J29">
        <f>'2005_totals_newvars'!J29/'2005_totals_newvars'!$L29</f>
        <v>6.6076206898436976E-2</v>
      </c>
      <c r="K29">
        <f>'2006_totals_newvars'!J29/'2006_totals_newvars'!$L29</f>
        <v>6.5046858872023591E-2</v>
      </c>
      <c r="L29">
        <f>'2007_totals_newvars'!J29/'2007_totals_newvars'!$L29</f>
        <v>3.894133332093732E-2</v>
      </c>
      <c r="M29">
        <f>'2008_totals_newvars'!J29/'2008_totals_newvars'!$L29</f>
        <v>4.0655962095645273E-2</v>
      </c>
      <c r="N29">
        <f>'2009_totals_newvars'!J29/'2009_totals_newvars'!$L29</f>
        <v>5.160006286274417E-2</v>
      </c>
      <c r="O29">
        <f>'2010_totals_newvars'!J29/'2010_totals_newvars'!$L29</f>
        <v>4.392442086640988E-2</v>
      </c>
      <c r="P29">
        <f>'2011_totals_newvars'!J29/'2011_totals_newvars'!$L29</f>
        <v>4.1319626624623122E-2</v>
      </c>
      <c r="Q29">
        <f>'2012_totals_newvars'!J29/'2012_totals_newvars'!$L29</f>
        <v>4.1941046218340862E-2</v>
      </c>
      <c r="R29">
        <f>'2013_totals_newvars'!J29/'2013_totals_newvars'!$L29</f>
        <v>3.2383426563411588E-2</v>
      </c>
      <c r="S29">
        <f>'2014_totals_newvars'!J29/'2014_totals_newvars'!$L29</f>
        <v>3.297963729956601E-2</v>
      </c>
      <c r="T29">
        <f>'1997_totals_newvars'!B29/'1997_totals_newvars'!$L29</f>
        <v>0.6621744211200743</v>
      </c>
      <c r="U29">
        <f>'1998_totals_newvars'!B29/'1998_totals_newvars'!$L29</f>
        <v>0.60649077161631881</v>
      </c>
      <c r="V29">
        <f>'1999_totals_newvars'!B29/'1999_totals_newvars'!$L29</f>
        <v>0.60931854603861468</v>
      </c>
      <c r="W29">
        <f>'2000_totals_newvars'!B29/'2000_totals_newvars'!$L29</f>
        <v>0.46666243761397347</v>
      </c>
      <c r="X29">
        <f>'2001_totals_newvars'!B29/'2001_totals_newvars'!$L29</f>
        <v>0.54848974564768138</v>
      </c>
      <c r="Y29">
        <f>'2002_totals_newvars'!B29/'2002_totals_newvars'!$L29</f>
        <v>0.57980682566387576</v>
      </c>
      <c r="Z29">
        <f>'2003_totals_newvars'!B29/'2003_totals_newvars'!$L29</f>
        <v>0.66690495140635109</v>
      </c>
      <c r="AA29">
        <f>'2004_totals_newvars'!B29/'2004_totals_newvars'!$L29</f>
        <v>0.65738595765576713</v>
      </c>
      <c r="AB29">
        <f>'2005_totals_newvars'!B29/'2005_totals_newvars'!$L29</f>
        <v>0.61980282054708935</v>
      </c>
      <c r="AC29">
        <f>'2006_totals_newvars'!B29/'2006_totals_newvars'!$L29</f>
        <v>0.62400267144742427</v>
      </c>
      <c r="AD29">
        <f>'2007_totals_newvars'!B29/'2007_totals_newvars'!$L29</f>
        <v>0.34646642362771879</v>
      </c>
      <c r="AE29">
        <f>'2008_totals_newvars'!B29/'2008_totals_newvars'!$L29</f>
        <v>0.21232453881666163</v>
      </c>
      <c r="AF29">
        <f>'2009_totals_newvars'!B29/'2009_totals_newvars'!$L29</f>
        <v>0.24960056674089759</v>
      </c>
      <c r="AG29">
        <f>'2010_totals_newvars'!B29/'2010_totals_newvars'!$L29</f>
        <v>0.27125182971143991</v>
      </c>
      <c r="AH29">
        <f>'2011_totals_newvars'!B29/'2011_totals_newvars'!$L29</f>
        <v>0.22152813134195279</v>
      </c>
      <c r="AI29">
        <f>'2012_totals_newvars'!B29/'2012_totals_newvars'!$L29</f>
        <v>0.23045831553765445</v>
      </c>
      <c r="AJ29">
        <f>'2013_totals_newvars'!B29/'2013_totals_newvars'!$L29</f>
        <v>0.22258114144054561</v>
      </c>
      <c r="AK29">
        <f>'2014_totals_newvars'!B29/'2014_totals_newvars'!$L29</f>
        <v>0.20125645096699465</v>
      </c>
      <c r="AL29">
        <f>'1997_totals_newvars'!C29/'1997_totals_newvars'!$L29</f>
        <v>1.2866911408383851E-2</v>
      </c>
      <c r="AM29">
        <f>'1998_totals_newvars'!C29/'1998_totals_newvars'!$L29</f>
        <v>0</v>
      </c>
      <c r="AN29">
        <f>'1999_totals_newvars'!C29/'1999_totals_newvars'!$L29</f>
        <v>9.2691951162348935E-2</v>
      </c>
      <c r="AO29">
        <f>'2000_totals_newvars'!C29/'2000_totals_newvars'!$L29</f>
        <v>0.19808287397003013</v>
      </c>
      <c r="AP29">
        <f>'2001_totals_newvars'!C29/'2001_totals_newvars'!$L29</f>
        <v>0.21603733477999426</v>
      </c>
      <c r="AQ29">
        <f>'2002_totals_newvars'!C29/'2002_totals_newvars'!$L29</f>
        <v>0.17191086624136295</v>
      </c>
      <c r="AR29">
        <f>'2003_totals_newvars'!C29/'2003_totals_newvars'!$L29</f>
        <v>0.17631437932560604</v>
      </c>
      <c r="AS29">
        <f>'2004_totals_newvars'!C29/'2004_totals_newvars'!$L29</f>
        <v>0.15824237994283138</v>
      </c>
      <c r="AT29">
        <f>'2005_totals_newvars'!C29/'2005_totals_newvars'!$L29</f>
        <v>0.17801794729877859</v>
      </c>
      <c r="AU29">
        <f>'2006_totals_newvars'!C29/'2006_totals_newvars'!$L29</f>
        <v>0.15286632364338576</v>
      </c>
      <c r="AV29">
        <f>'2007_totals_newvars'!C29/'2007_totals_newvars'!$L29</f>
        <v>0.18736741843254781</v>
      </c>
      <c r="AW29">
        <f>'2008_totals_newvars'!C29/'2008_totals_newvars'!$L29</f>
        <v>0.19703433738127016</v>
      </c>
      <c r="AX29">
        <f>'2009_totals_newvars'!C29/'2009_totals_newvars'!$L29</f>
        <v>0.21282483979677103</v>
      </c>
      <c r="AY29">
        <f>'2010_totals_newvars'!C29/'2010_totals_newvars'!$L29</f>
        <v>0.20353199863147922</v>
      </c>
      <c r="AZ29">
        <f>'2011_totals_newvars'!C29/'2011_totals_newvars'!$L29</f>
        <v>0.18266363171989605</v>
      </c>
      <c r="BA29">
        <f>'2012_totals_newvars'!C29/'2012_totals_newvars'!$L29</f>
        <v>0.21285970181160388</v>
      </c>
      <c r="BB29">
        <f>'2013_totals_newvars'!C29/'2013_totals_newvars'!$L29</f>
        <v>0.2157579506109176</v>
      </c>
      <c r="BC29">
        <f>'2014_totals_newvars'!C29/'2014_totals_newvars'!$L29</f>
        <v>0.20199812515397103</v>
      </c>
      <c r="BD29">
        <f>'1997_totals_newvars'!I29/'1997_totals_newvars'!$L29</f>
        <v>0</v>
      </c>
      <c r="BE29">
        <f>'1998_totals_newvars'!I29/'1998_totals_newvars'!$L29</f>
        <v>0</v>
      </c>
      <c r="BF29">
        <f>'1999_totals_newvars'!I29/'1999_totals_newvars'!$L29</f>
        <v>0</v>
      </c>
      <c r="BG29">
        <f>'2000_totals_newvars'!I29/'2000_totals_newvars'!$L29</f>
        <v>0</v>
      </c>
      <c r="BH29">
        <f>'2001_totals_newvars'!I29/'2001_totals_newvars'!$L29</f>
        <v>0</v>
      </c>
      <c r="BI29">
        <f>'2002_totals_newvars'!I29/'2002_totals_newvars'!$L29</f>
        <v>0</v>
      </c>
      <c r="BJ29">
        <f>'2003_totals_newvars'!I29/'2003_totals_newvars'!$L29</f>
        <v>0</v>
      </c>
      <c r="BK29">
        <f>'2004_totals_newvars'!I29/'2004_totals_newvars'!$L29</f>
        <v>1.1509477513998924E-2</v>
      </c>
      <c r="BL29">
        <f>'2005_totals_newvars'!I29/'2005_totals_newvars'!$L29</f>
        <v>0</v>
      </c>
      <c r="BM29">
        <f>'2006_totals_newvars'!I29/'2006_totals_newvars'!$L29</f>
        <v>0</v>
      </c>
      <c r="BN29">
        <f>'2007_totals_newvars'!I29/'2007_totals_newvars'!$L29</f>
        <v>4.2818904260256141E-2</v>
      </c>
      <c r="BO29">
        <f>'2008_totals_newvars'!I29/'2008_totals_newvars'!$L29</f>
        <v>2.895256677642235E-3</v>
      </c>
      <c r="BP29">
        <f>'2009_totals_newvars'!I29/'2009_totals_newvars'!$L29</f>
        <v>2.3721283376937881E-3</v>
      </c>
      <c r="BQ29">
        <f>'2010_totals_newvars'!I29/'2010_totals_newvars'!$L29</f>
        <v>2.6487915353623705E-3</v>
      </c>
      <c r="BR29">
        <f>'2011_totals_newvars'!I29/'2011_totals_newvars'!$L29</f>
        <v>3.5175182421494942E-2</v>
      </c>
      <c r="BS29">
        <f>'2012_totals_newvars'!I29/'2012_totals_newvars'!$L29</f>
        <v>1.9478960638751267E-2</v>
      </c>
      <c r="BT29">
        <f>'2013_totals_newvars'!I29/'2013_totals_newvars'!$L29</f>
        <v>1.8970238695210685E-2</v>
      </c>
      <c r="BU29">
        <f>'2014_totals_newvars'!I29/'2014_totals_newvars'!$L29</f>
        <v>8.4276119555083517E-2</v>
      </c>
      <c r="BV29">
        <f>'1997_totals_newvars'!H29/'1997_totals_newvars'!$L29</f>
        <v>0</v>
      </c>
      <c r="BW29">
        <f>'1998_totals_newvars'!H29/'1998_totals_newvars'!$L29</f>
        <v>0</v>
      </c>
      <c r="BX29">
        <f>'1999_totals_newvars'!H29/'1999_totals_newvars'!$L29</f>
        <v>0</v>
      </c>
      <c r="BY29">
        <f>'2000_totals_newvars'!H29/'2000_totals_newvars'!$L29</f>
        <v>0</v>
      </c>
      <c r="BZ29">
        <f>'2001_totals_newvars'!H29/'2001_totals_newvars'!$L29</f>
        <v>0</v>
      </c>
      <c r="CA29">
        <f>'2002_totals_newvars'!H29/'2002_totals_newvars'!$L29</f>
        <v>0</v>
      </c>
      <c r="CB29">
        <f>'2003_totals_newvars'!H29/'2003_totals_newvars'!$L29</f>
        <v>0</v>
      </c>
      <c r="CC29">
        <f>'2004_totals_newvars'!H29/'2004_totals_newvars'!$L29</f>
        <v>0</v>
      </c>
      <c r="CD29">
        <f>'2005_totals_newvars'!H29/'2005_totals_newvars'!$L29</f>
        <v>0</v>
      </c>
      <c r="CE29">
        <f>'2006_totals_newvars'!H29/'2006_totals_newvars'!$L29</f>
        <v>1.4072204571706436E-3</v>
      </c>
      <c r="CF29">
        <f>'2007_totals_newvars'!H29/'2007_totals_newvars'!$L29</f>
        <v>6.4725475349722478E-2</v>
      </c>
      <c r="CG29">
        <f>'2008_totals_newvars'!H29/'2008_totals_newvars'!$L29</f>
        <v>3.5850922957807274E-3</v>
      </c>
      <c r="CH29">
        <f>'2009_totals_newvars'!H29/'2009_totals_newvars'!$L29</f>
        <v>2.8545811697778976E-3</v>
      </c>
      <c r="CI29">
        <f>'2010_totals_newvars'!H29/'2010_totals_newvars'!$L29</f>
        <v>9.9544374665798147E-4</v>
      </c>
      <c r="CJ29">
        <f>'2011_totals_newvars'!H29/'2011_totals_newvars'!$L29</f>
        <v>1.9064287415406233E-3</v>
      </c>
      <c r="CK29">
        <f>'2012_totals_newvars'!H29/'2012_totals_newvars'!$L29</f>
        <v>3.0349290490245856E-3</v>
      </c>
      <c r="CL29">
        <f>'2013_totals_newvars'!H29/'2013_totals_newvars'!$L29</f>
        <v>1.9332553058106388E-3</v>
      </c>
      <c r="CM29">
        <f>'2014_totals_newvars'!H29/'2014_totals_newvars'!$L29</f>
        <v>2.2636273380378094E-3</v>
      </c>
      <c r="CN29">
        <f>'1997_totals_newvars'!E29/'1997_totals_newvars'!$L29</f>
        <v>0</v>
      </c>
      <c r="CO29">
        <f>'1998_totals_newvars'!E29/'1998_totals_newvars'!$L29</f>
        <v>0</v>
      </c>
      <c r="CP29">
        <f>'1999_totals_newvars'!E29/'1999_totals_newvars'!$L29</f>
        <v>0</v>
      </c>
      <c r="CQ29">
        <f>'2000_totals_newvars'!E29/'2000_totals_newvars'!$L29</f>
        <v>0</v>
      </c>
      <c r="CR29">
        <f>'2001_totals_newvars'!E29/'2001_totals_newvars'!$L29</f>
        <v>0</v>
      </c>
      <c r="CS29">
        <f>'2002_totals_newvars'!E29/'2002_totals_newvars'!$L29</f>
        <v>0</v>
      </c>
      <c r="CT29">
        <f>'2003_totals_newvars'!E29/'2003_totals_newvars'!$L29</f>
        <v>0</v>
      </c>
      <c r="CU29">
        <f>'2004_totals_newvars'!E29/'2004_totals_newvars'!$L29</f>
        <v>3.4271910165771954E-2</v>
      </c>
      <c r="CV29">
        <f>'2005_totals_newvars'!E29/'2005_totals_newvars'!$L29</f>
        <v>0</v>
      </c>
      <c r="CW29">
        <f>'2006_totals_newvars'!E29/'2006_totals_newvars'!$L29</f>
        <v>0</v>
      </c>
      <c r="CX29">
        <f>'2007_totals_newvars'!E29/'2007_totals_newvars'!$L29</f>
        <v>0</v>
      </c>
      <c r="CY29">
        <f>'2008_totals_newvars'!E29/'2008_totals_newvars'!$L29</f>
        <v>0</v>
      </c>
      <c r="CZ29">
        <f>'2009_totals_newvars'!E29/'2009_totals_newvars'!$L29</f>
        <v>0</v>
      </c>
      <c r="DA29">
        <f>'2010_totals_newvars'!E29/'2010_totals_newvars'!$L29</f>
        <v>0</v>
      </c>
      <c r="DB29">
        <f>'2011_totals_newvars'!E29/'2011_totals_newvars'!$L29</f>
        <v>0</v>
      </c>
      <c r="DC29">
        <f>'2012_totals_newvars'!E29/'2012_totals_newvars'!$L29</f>
        <v>0</v>
      </c>
      <c r="DD29">
        <f>'2013_totals_newvars'!E29/'2013_totals_newvars'!$L29</f>
        <v>0</v>
      </c>
      <c r="DE29">
        <f>'2014_totals_newvars'!E29/'2014_totals_newvars'!$L29</f>
        <v>0</v>
      </c>
      <c r="DF29">
        <f>'1997_totals_newvars'!G29/'1997_totals_newvars'!$L29</f>
        <v>0</v>
      </c>
      <c r="DG29">
        <f>'1998_totals_newvars'!G29/'1998_totals_newvars'!$L29</f>
        <v>0</v>
      </c>
      <c r="DH29">
        <f>'1999_totals_newvars'!G29/'1999_totals_newvars'!$L29</f>
        <v>0</v>
      </c>
      <c r="DI29">
        <f>'2000_totals_newvars'!G29/'2000_totals_newvars'!$L29</f>
        <v>0</v>
      </c>
      <c r="DJ29">
        <f>'2001_totals_newvars'!G29/'2001_totals_newvars'!$L29</f>
        <v>0</v>
      </c>
      <c r="DK29">
        <f>'2002_totals_newvars'!G29/'2002_totals_newvars'!$L29</f>
        <v>0</v>
      </c>
      <c r="DL29">
        <f>'2003_totals_newvars'!G29/'2003_totals_newvars'!$L29</f>
        <v>0</v>
      </c>
      <c r="DM29">
        <f>'2004_totals_newvars'!G29/'2004_totals_newvars'!$L29</f>
        <v>0</v>
      </c>
      <c r="DN29">
        <f>'2005_totals_newvars'!G29/'2005_totals_newvars'!$L29</f>
        <v>0</v>
      </c>
      <c r="DO29">
        <f>'2006_totals_newvars'!G29/'2006_totals_newvars'!$L29</f>
        <v>0</v>
      </c>
      <c r="DP29">
        <f>'2007_totals_newvars'!G29/'2007_totals_newvars'!$L29</f>
        <v>0</v>
      </c>
      <c r="DQ29">
        <f>'2008_totals_newvars'!G29/'2008_totals_newvars'!$L29</f>
        <v>5.4926623696576589E-2</v>
      </c>
      <c r="DR29">
        <f>'2009_totals_newvars'!G29/'2009_totals_newvars'!$L29</f>
        <v>0</v>
      </c>
      <c r="DS29">
        <f>'2010_totals_newvars'!G29/'2010_totals_newvars'!$L29</f>
        <v>0</v>
      </c>
      <c r="DT29">
        <f>'2011_totals_newvars'!G29/'2011_totals_newvars'!$L29</f>
        <v>0</v>
      </c>
      <c r="DU29">
        <f>'2012_totals_newvars'!G29/'2012_totals_newvars'!$L29</f>
        <v>0</v>
      </c>
      <c r="DV29">
        <f>'2013_totals_newvars'!G29/'2013_totals_newvars'!$L29</f>
        <v>0</v>
      </c>
      <c r="DW29">
        <f>'2014_totals_newvars'!G29/'2014_totals_newvars'!$L29</f>
        <v>0</v>
      </c>
      <c r="DX29">
        <f>'1997_totals_newvars'!K29/'1997_totals_newvars'!$L29</f>
        <v>0</v>
      </c>
      <c r="DY29">
        <f>'1998_totals_newvars'!K29/'1998_totals_newvars'!$L29</f>
        <v>0</v>
      </c>
      <c r="DZ29">
        <f>'1999_totals_newvars'!K29/'1999_totals_newvars'!$L29</f>
        <v>0</v>
      </c>
      <c r="EA29">
        <f>'2000_totals_newvars'!K29/'2000_totals_newvars'!$L29</f>
        <v>0</v>
      </c>
      <c r="EB29">
        <f>'2001_totals_newvars'!K29/'2001_totals_newvars'!$L29</f>
        <v>0</v>
      </c>
      <c r="EC29">
        <f>'2002_totals_newvars'!K29/'2002_totals_newvars'!$L29</f>
        <v>4.8803973770393035E-2</v>
      </c>
      <c r="ED29">
        <f>'2003_totals_newvars'!K29/'2003_totals_newvars'!$L29</f>
        <v>0</v>
      </c>
      <c r="EE29">
        <f>'2004_totals_newvars'!K29/'2004_totals_newvars'!$L29</f>
        <v>0</v>
      </c>
      <c r="EF29">
        <f>'2005_totals_newvars'!K29/'2005_totals_newvars'!$L29</f>
        <v>0</v>
      </c>
      <c r="EG29">
        <f>'2006_totals_newvars'!K29/'2006_totals_newvars'!$L29</f>
        <v>0</v>
      </c>
      <c r="EH29">
        <f>'2007_totals_newvars'!K29/'2007_totals_newvars'!$L29</f>
        <v>0</v>
      </c>
      <c r="EI29">
        <f>'2008_totals_newvars'!K29/'2008_totals_newvars'!$L29</f>
        <v>0</v>
      </c>
      <c r="EJ29">
        <f>'2009_totals_newvars'!K29/'2009_totals_newvars'!$L29</f>
        <v>0</v>
      </c>
      <c r="EK29">
        <f>'2010_totals_newvars'!K29/'2010_totals_newvars'!$L29</f>
        <v>0</v>
      </c>
      <c r="EL29">
        <f>'2011_totals_newvars'!K29/'2011_totals_newvars'!$L29</f>
        <v>0</v>
      </c>
      <c r="EM29">
        <f>'2012_totals_newvars'!K29/'2012_totals_newvars'!$L29</f>
        <v>0</v>
      </c>
      <c r="EN29">
        <f>'2013_totals_newvars'!K29/'2013_totals_newvars'!$L29</f>
        <v>0</v>
      </c>
      <c r="EO29">
        <f>'2014_totals_newvars'!K29/'2014_totals_newvars'!$L29</f>
        <v>0</v>
      </c>
      <c r="EP29">
        <f>'1997_totals_newvars'!F29/'1997_totals_newvars'!$L29</f>
        <v>0</v>
      </c>
      <c r="EQ29">
        <f>'1998_totals_newvars'!F29/'1998_totals_newvars'!$L29</f>
        <v>0</v>
      </c>
      <c r="ER29">
        <f>'1999_totals_newvars'!F29/'1999_totals_newvars'!$L29</f>
        <v>0</v>
      </c>
      <c r="ES29">
        <f>'2000_totals_newvars'!F29/'2000_totals_newvars'!$L29</f>
        <v>0</v>
      </c>
      <c r="ET29">
        <f>'2001_totals_newvars'!F29/'2001_totals_newvars'!$L29</f>
        <v>0</v>
      </c>
      <c r="EU29">
        <f>'2002_totals_newvars'!F29/'2002_totals_newvars'!$L29</f>
        <v>0</v>
      </c>
      <c r="EV29">
        <f>'2003_totals_newvars'!F29/'2003_totals_newvars'!$L29</f>
        <v>0</v>
      </c>
      <c r="EW29">
        <f>'2004_totals_newvars'!F29/'2004_totals_newvars'!$L29</f>
        <v>0</v>
      </c>
      <c r="EX29">
        <f>'2005_totals_newvars'!F29/'2005_totals_newvars'!$L29</f>
        <v>0</v>
      </c>
      <c r="EY29">
        <f>'2006_totals_newvars'!F29/'2006_totals_newvars'!$L29</f>
        <v>0</v>
      </c>
      <c r="EZ29">
        <f>'2007_totals_newvars'!F29/'2007_totals_newvars'!$L29</f>
        <v>0.17965198419690029</v>
      </c>
      <c r="FA29">
        <f>'2008_totals_newvars'!F29/'2008_totals_newvars'!$L29</f>
        <v>0.25909468803570346</v>
      </c>
      <c r="FB29">
        <f>'2009_totals_newvars'!F29/'2009_totals_newvars'!$L29</f>
        <v>0.27774129324601793</v>
      </c>
      <c r="FC29">
        <f>'2010_totals_newvars'!F29/'2010_totals_newvars'!$L29</f>
        <v>0.29745509994812136</v>
      </c>
      <c r="FD29">
        <f>'2011_totals_newvars'!F29/'2011_totals_newvars'!$L29</f>
        <v>0.26786964363327426</v>
      </c>
      <c r="FE29">
        <f>'2012_totals_newvars'!F29/'2012_totals_newvars'!$L29</f>
        <v>0.3208021167308972</v>
      </c>
      <c r="FF29">
        <f>'2013_totals_newvars'!F29/'2013_totals_newvars'!$L29</f>
        <v>0.3304468401800596</v>
      </c>
      <c r="FG29">
        <f>'2014_totals_newvars'!F29/'2014_totals_newvars'!$L29</f>
        <v>0.32128333625870609</v>
      </c>
      <c r="FH29">
        <f>'1997_totals_newvars'!D29/'1997_totals_newvars'!$L29</f>
        <v>7.9038546321507031E-2</v>
      </c>
      <c r="FI29">
        <f>'1998_totals_newvars'!D29/'1998_totals_newvars'!$L29</f>
        <v>9.9417560103610997E-2</v>
      </c>
      <c r="FJ29">
        <f>'1999_totals_newvars'!D29/'1999_totals_newvars'!$L29</f>
        <v>0.11767130354742528</v>
      </c>
      <c r="FK29">
        <f>'2000_totals_newvars'!D29/'2000_totals_newvars'!$L29</f>
        <v>0.17920085551834269</v>
      </c>
      <c r="FL29">
        <f>'2001_totals_newvars'!D29/'2001_totals_newvars'!$L29</f>
        <v>0.11280087234546129</v>
      </c>
      <c r="FM29">
        <f>'2002_totals_newvars'!D29/'2002_totals_newvars'!$L29</f>
        <v>0.13559541896176133</v>
      </c>
      <c r="FN29">
        <f>'2003_totals_newvars'!D29/'2003_totals_newvars'!$L29</f>
        <v>0.10349692145709904</v>
      </c>
      <c r="FO29">
        <f>'2004_totals_newvars'!D29/'2004_totals_newvars'!$L29</f>
        <v>0.12929169848054625</v>
      </c>
      <c r="FP29">
        <f>'2005_totals_newvars'!D29/'2005_totals_newvars'!$L29</f>
        <v>0.13610302525569509</v>
      </c>
      <c r="FQ29">
        <f>'2006_totals_newvars'!D29/'2006_totals_newvars'!$L29</f>
        <v>0.15667692557999577</v>
      </c>
      <c r="FR29">
        <f>'2007_totals_newvars'!D29/'2007_totals_newvars'!$L29</f>
        <v>0.14002846081191717</v>
      </c>
      <c r="FS29">
        <f>'2008_totals_newvars'!D29/'2008_totals_newvars'!$L29</f>
        <v>0.22948350100071988</v>
      </c>
      <c r="FT29">
        <f>'2009_totals_newvars'!D29/'2009_totals_newvars'!$L29</f>
        <v>0.2030065278460976</v>
      </c>
      <c r="FU29">
        <f>'2010_totals_newvars'!D29/'2010_totals_newvars'!$L29</f>
        <v>0.18019241556052928</v>
      </c>
      <c r="FV29">
        <f>'2011_totals_newvars'!D29/'2011_totals_newvars'!$L29</f>
        <v>0.24953735551721823</v>
      </c>
      <c r="FW29">
        <f>'2012_totals_newvars'!D29/'2012_totals_newvars'!$L29</f>
        <v>0.17142493001372777</v>
      </c>
      <c r="FX29">
        <f>'2013_totals_newvars'!D29/'2013_totals_newvars'!$L29</f>
        <v>0.17792714720404426</v>
      </c>
      <c r="FY29">
        <f>'2014_totals_newvars'!D29/'2014_totals_newvars'!$L29</f>
        <v>0.15594270342764088</v>
      </c>
    </row>
    <row r="30" spans="1:181" x14ac:dyDescent="0.2">
      <c r="A30" t="str">
        <f>'1997_totals_newvars'!A30</f>
        <v>NEVADA</v>
      </c>
      <c r="B30">
        <f>'1997_totals_newvars'!J30/'1997_totals_newvars'!$L30</f>
        <v>0.18903951626556195</v>
      </c>
      <c r="C30">
        <f>'1998_totals_newvars'!J30/'1998_totals_newvars'!$L30</f>
        <v>0.1867734278983138</v>
      </c>
      <c r="D30">
        <f>'1999_totals_newvars'!J30/'1999_totals_newvars'!$L30</f>
        <v>0.19026874345634329</v>
      </c>
      <c r="E30">
        <f>'2000_totals_newvars'!J30/'2000_totals_newvars'!$L30</f>
        <v>0.25109826547697983</v>
      </c>
      <c r="F30">
        <f>'2001_totals_newvars'!J30/'2001_totals_newvars'!$L30</f>
        <v>0.23865213078138181</v>
      </c>
      <c r="G30">
        <f>'2002_totals_newvars'!J30/'2002_totals_newvars'!$L30</f>
        <v>0.22149549702850638</v>
      </c>
      <c r="H30">
        <f>'2003_totals_newvars'!J30/'2003_totals_newvars'!$L30</f>
        <v>0.20824407731978811</v>
      </c>
      <c r="I30">
        <f>'2004_totals_newvars'!J30/'2004_totals_newvars'!$L30</f>
        <v>0.25637839636925064</v>
      </c>
      <c r="J30">
        <f>'2005_totals_newvars'!J30/'2005_totals_newvars'!$L30</f>
        <v>0.23331671998798648</v>
      </c>
      <c r="K30">
        <f>'2006_totals_newvars'!J30/'2006_totals_newvars'!$L30</f>
        <v>0.20553777750370186</v>
      </c>
      <c r="L30">
        <f>'2007_totals_newvars'!J30/'2007_totals_newvars'!$L30</f>
        <v>0.15559565991574739</v>
      </c>
      <c r="M30">
        <f>'2008_totals_newvars'!J30/'2008_totals_newvars'!$L30</f>
        <v>0.22492759829950495</v>
      </c>
      <c r="N30">
        <f>'2009_totals_newvars'!J30/'2009_totals_newvars'!$L30</f>
        <v>8.1613218601110052E-2</v>
      </c>
      <c r="O30">
        <f>'2010_totals_newvars'!J30/'2010_totals_newvars'!$L30</f>
        <v>7.4886677958812528E-2</v>
      </c>
      <c r="P30">
        <f>'2011_totals_newvars'!J30/'2011_totals_newvars'!$L30</f>
        <v>7.8346354719796812E-2</v>
      </c>
      <c r="Q30">
        <f>'2012_totals_newvars'!J30/'2012_totals_newvars'!$L30</f>
        <v>8.9137291963661672E-2</v>
      </c>
      <c r="R30">
        <f>'2013_totals_newvars'!J30/'2013_totals_newvars'!$L30</f>
        <v>9.032125830087756E-2</v>
      </c>
      <c r="S30">
        <f>'2014_totals_newvars'!J30/'2014_totals_newvars'!$L30</f>
        <v>0.11334300695177124</v>
      </c>
      <c r="T30">
        <f>'1997_totals_newvars'!B30/'1997_totals_newvars'!$L30</f>
        <v>0.605100576501028</v>
      </c>
      <c r="U30">
        <f>'1998_totals_newvars'!B30/'1998_totals_newvars'!$L30</f>
        <v>0.49019599023384508</v>
      </c>
      <c r="V30">
        <f>'1999_totals_newvars'!B30/'1999_totals_newvars'!$L30</f>
        <v>0.41122382647727607</v>
      </c>
      <c r="W30">
        <f>'2000_totals_newvars'!B30/'2000_totals_newvars'!$L30</f>
        <v>0.40023075197697411</v>
      </c>
      <c r="X30">
        <f>'2001_totals_newvars'!B30/'2001_totals_newvars'!$L30</f>
        <v>0.4039637335736862</v>
      </c>
      <c r="Y30">
        <f>'2002_totals_newvars'!B30/'2002_totals_newvars'!$L30</f>
        <v>0.53110502624189071</v>
      </c>
      <c r="Z30">
        <f>'2003_totals_newvars'!B30/'2003_totals_newvars'!$L30</f>
        <v>0.55767253258151528</v>
      </c>
      <c r="AA30">
        <f>'2004_totals_newvars'!B30/'2004_totals_newvars'!$L30</f>
        <v>0.46854806537325083</v>
      </c>
      <c r="AB30">
        <f>'2005_totals_newvars'!B30/'2005_totals_newvars'!$L30</f>
        <v>0.46553432153477758</v>
      </c>
      <c r="AC30">
        <f>'2006_totals_newvars'!B30/'2006_totals_newvars'!$L30</f>
        <v>0.48726176480264394</v>
      </c>
      <c r="AD30">
        <f>'2007_totals_newvars'!B30/'2007_totals_newvars'!$L30</f>
        <v>0.48596773384735165</v>
      </c>
      <c r="AE30">
        <f>'2008_totals_newvars'!B30/'2008_totals_newvars'!$L30</f>
        <v>0.27823054706245681</v>
      </c>
      <c r="AF30">
        <f>'2009_totals_newvars'!B30/'2009_totals_newvars'!$L30</f>
        <v>0.36110690191674388</v>
      </c>
      <c r="AG30">
        <f>'2010_totals_newvars'!B30/'2010_totals_newvars'!$L30</f>
        <v>0.38158923681875589</v>
      </c>
      <c r="AH30">
        <f>'2011_totals_newvars'!B30/'2011_totals_newvars'!$L30</f>
        <v>0.37931299520442974</v>
      </c>
      <c r="AI30">
        <f>'2012_totals_newvars'!B30/'2012_totals_newvars'!$L30</f>
        <v>0.44164486423205118</v>
      </c>
      <c r="AJ30">
        <f>'2013_totals_newvars'!B30/'2013_totals_newvars'!$L30</f>
        <v>0.48246259127387475</v>
      </c>
      <c r="AK30">
        <f>'2014_totals_newvars'!B30/'2014_totals_newvars'!$L30</f>
        <v>0.50886134539925054</v>
      </c>
      <c r="AL30">
        <f>'1997_totals_newvars'!C30/'1997_totals_newvars'!$L30</f>
        <v>1.254572390597458E-2</v>
      </c>
      <c r="AM30">
        <f>'1998_totals_newvars'!C30/'1998_totals_newvars'!$L30</f>
        <v>1.5718763879418601E-2</v>
      </c>
      <c r="AN30">
        <f>'1999_totals_newvars'!C30/'1999_totals_newvars'!$L30</f>
        <v>3.158277227275319E-2</v>
      </c>
      <c r="AO30">
        <f>'2000_totals_newvars'!C30/'2000_totals_newvars'!$L30</f>
        <v>4.0641669380513092E-2</v>
      </c>
      <c r="AP30">
        <f>'2001_totals_newvars'!C30/'2001_totals_newvars'!$L30</f>
        <v>2.563515565156747E-2</v>
      </c>
      <c r="AQ30">
        <f>'2002_totals_newvars'!C30/'2002_totals_newvars'!$L30</f>
        <v>3.7128448501992012E-2</v>
      </c>
      <c r="AR30">
        <f>'2003_totals_newvars'!C30/'2003_totals_newvars'!$L30</f>
        <v>5.3052606964272941E-2</v>
      </c>
      <c r="AS30">
        <f>'2004_totals_newvars'!C30/'2004_totals_newvars'!$L30</f>
        <v>3.7342701326043878E-2</v>
      </c>
      <c r="AT30">
        <f>'2005_totals_newvars'!C30/'2005_totals_newvars'!$L30</f>
        <v>5.6277204083809915E-2</v>
      </c>
      <c r="AU30">
        <f>'2006_totals_newvars'!C30/'2006_totals_newvars'!$L30</f>
        <v>4.1771332272993962E-2</v>
      </c>
      <c r="AV30">
        <f>'2007_totals_newvars'!C30/'2007_totals_newvars'!$L30</f>
        <v>4.2959988086739884E-2</v>
      </c>
      <c r="AW30">
        <f>'2008_totals_newvars'!C30/'2008_totals_newvars'!$L30</f>
        <v>2.9554666433566499E-2</v>
      </c>
      <c r="AX30">
        <f>'2009_totals_newvars'!C30/'2009_totals_newvars'!$L30</f>
        <v>0</v>
      </c>
      <c r="AY30">
        <f>'2010_totals_newvars'!C30/'2010_totals_newvars'!$L30</f>
        <v>2.3671867145066156E-2</v>
      </c>
      <c r="AZ30">
        <f>'2011_totals_newvars'!C30/'2011_totals_newvars'!$L30</f>
        <v>0</v>
      </c>
      <c r="BA30">
        <f>'2012_totals_newvars'!C30/'2012_totals_newvars'!$L30</f>
        <v>8.5818469624875764E-3</v>
      </c>
      <c r="BB30">
        <f>'2013_totals_newvars'!C30/'2013_totals_newvars'!$L30</f>
        <v>0</v>
      </c>
      <c r="BC30">
        <f>'2014_totals_newvars'!C30/'2014_totals_newvars'!$L30</f>
        <v>0</v>
      </c>
      <c r="BD30">
        <f>'1997_totals_newvars'!I30/'1997_totals_newvars'!$L30</f>
        <v>0.17025464629800288</v>
      </c>
      <c r="BE30">
        <f>'1998_totals_newvars'!I30/'1998_totals_newvars'!$L30</f>
        <v>0.29206674074757644</v>
      </c>
      <c r="BF30">
        <f>'1999_totals_newvars'!I30/'1999_totals_newvars'!$L30</f>
        <v>0.30396493131423996</v>
      </c>
      <c r="BG30">
        <f>'2000_totals_newvars'!I30/'2000_totals_newvars'!$L30</f>
        <v>0.13923654531002319</v>
      </c>
      <c r="BH30">
        <f>'2001_totals_newvars'!I30/'2001_totals_newvars'!$L30</f>
        <v>0.10390529119090362</v>
      </c>
      <c r="BI30">
        <f>'2002_totals_newvars'!I30/'2002_totals_newvars'!$L30</f>
        <v>5.167672676824743E-2</v>
      </c>
      <c r="BJ30">
        <f>'2003_totals_newvars'!I30/'2003_totals_newvars'!$L30</f>
        <v>6.9597374618658475E-2</v>
      </c>
      <c r="BK30">
        <f>'2004_totals_newvars'!I30/'2004_totals_newvars'!$L30</f>
        <v>9.8531431631044636E-2</v>
      </c>
      <c r="BL30">
        <f>'2005_totals_newvars'!I30/'2005_totals_newvars'!$L30</f>
        <v>0.10704986930579063</v>
      </c>
      <c r="BM30">
        <f>'2006_totals_newvars'!I30/'2006_totals_newvars'!$L30</f>
        <v>0.12373239851155143</v>
      </c>
      <c r="BN30">
        <f>'2007_totals_newvars'!I30/'2007_totals_newvars'!$L30</f>
        <v>0.11778776014281769</v>
      </c>
      <c r="BO30">
        <f>'2008_totals_newvars'!I30/'2008_totals_newvars'!$L30</f>
        <v>0.29609513464787535</v>
      </c>
      <c r="BP30">
        <f>'2009_totals_newvars'!I30/'2009_totals_newvars'!$L30</f>
        <v>0.40325862013975255</v>
      </c>
      <c r="BQ30">
        <f>'2010_totals_newvars'!I30/'2010_totals_newvars'!$L30</f>
        <v>0.40767824025997379</v>
      </c>
      <c r="BR30">
        <f>'2011_totals_newvars'!I30/'2011_totals_newvars'!$L30</f>
        <v>0.46710857980781573</v>
      </c>
      <c r="BS30">
        <f>'2012_totals_newvars'!I30/'2012_totals_newvars'!$L30</f>
        <v>0.43102846328056871</v>
      </c>
      <c r="BT30">
        <f>'2013_totals_newvars'!I30/'2013_totals_newvars'!$L30</f>
        <v>0.39431063859151172</v>
      </c>
      <c r="BU30">
        <f>'2014_totals_newvars'!I30/'2014_totals_newvars'!$L30</f>
        <v>0.35099727066492198</v>
      </c>
      <c r="BV30">
        <f>'1997_totals_newvars'!H30/'1997_totals_newvars'!$L30</f>
        <v>0</v>
      </c>
      <c r="BW30">
        <f>'1998_totals_newvars'!H30/'1998_totals_newvars'!$L30</f>
        <v>0</v>
      </c>
      <c r="BX30">
        <f>'1999_totals_newvars'!H30/'1999_totals_newvars'!$L30</f>
        <v>3.0974493405601128E-2</v>
      </c>
      <c r="BY30">
        <f>'2000_totals_newvars'!H30/'2000_totals_newvars'!$L30</f>
        <v>0</v>
      </c>
      <c r="BZ30">
        <f>'2001_totals_newvars'!H30/'2001_totals_newvars'!$L30</f>
        <v>0</v>
      </c>
      <c r="CA30">
        <f>'2002_totals_newvars'!H30/'2002_totals_newvars'!$L30</f>
        <v>2.094501095448655E-3</v>
      </c>
      <c r="CB30">
        <f>'2003_totals_newvars'!H30/'2003_totals_newvars'!$L30</f>
        <v>0</v>
      </c>
      <c r="CC30">
        <f>'2004_totals_newvars'!H30/'2004_totals_newvars'!$L30</f>
        <v>1.9992299110345654E-3</v>
      </c>
      <c r="CD30">
        <f>'2005_totals_newvars'!H30/'2005_totals_newvars'!$L30</f>
        <v>4.6570784733235438E-3</v>
      </c>
      <c r="CE30">
        <f>'2006_totals_newvars'!H30/'2006_totals_newvars'!$L30</f>
        <v>0</v>
      </c>
      <c r="CF30">
        <f>'2007_totals_newvars'!H30/'2007_totals_newvars'!$L30</f>
        <v>0</v>
      </c>
      <c r="CG30">
        <f>'2008_totals_newvars'!H30/'2008_totals_newvars'!$L30</f>
        <v>0</v>
      </c>
      <c r="CH30">
        <f>'2009_totals_newvars'!H30/'2009_totals_newvars'!$L30</f>
        <v>0</v>
      </c>
      <c r="CI30">
        <f>'2010_totals_newvars'!H30/'2010_totals_newvars'!$L30</f>
        <v>0</v>
      </c>
      <c r="CJ30">
        <f>'2011_totals_newvars'!H30/'2011_totals_newvars'!$L30</f>
        <v>0</v>
      </c>
      <c r="CK30">
        <f>'2012_totals_newvars'!H30/'2012_totals_newvars'!$L30</f>
        <v>0</v>
      </c>
      <c r="CL30">
        <f>'2013_totals_newvars'!H30/'2013_totals_newvars'!$L30</f>
        <v>0</v>
      </c>
      <c r="CM30">
        <f>'2014_totals_newvars'!H30/'2014_totals_newvars'!$L30</f>
        <v>0</v>
      </c>
      <c r="CN30">
        <f>'1997_totals_newvars'!E30/'1997_totals_newvars'!$L30</f>
        <v>0</v>
      </c>
      <c r="CO30">
        <f>'1998_totals_newvars'!E30/'1998_totals_newvars'!$L30</f>
        <v>0</v>
      </c>
      <c r="CP30">
        <f>'1999_totals_newvars'!E30/'1999_totals_newvars'!$L30</f>
        <v>0</v>
      </c>
      <c r="CQ30">
        <f>'2000_totals_newvars'!E30/'2000_totals_newvars'!$L30</f>
        <v>8.1257092171171705E-2</v>
      </c>
      <c r="CR30">
        <f>'2001_totals_newvars'!E30/'2001_totals_newvars'!$L30</f>
        <v>0.13390189699345698</v>
      </c>
      <c r="CS30">
        <f>'2002_totals_newvars'!E30/'2002_totals_newvars'!$L30</f>
        <v>8.6644621850665141E-2</v>
      </c>
      <c r="CT30">
        <f>'2003_totals_newvars'!E30/'2003_totals_newvars'!$L30</f>
        <v>6.1795292953580126E-2</v>
      </c>
      <c r="CU30">
        <f>'2004_totals_newvars'!E30/'2004_totals_newvars'!$L30</f>
        <v>6.4987207802618852E-2</v>
      </c>
      <c r="CV30">
        <f>'2005_totals_newvars'!E30/'2005_totals_newvars'!$L30</f>
        <v>1.7465768296950547E-2</v>
      </c>
      <c r="CW30">
        <f>'2006_totals_newvars'!E30/'2006_totals_newvars'!$L30</f>
        <v>1.7934940641010113E-2</v>
      </c>
      <c r="CX30">
        <f>'2007_totals_newvars'!E30/'2007_totals_newvars'!$L30</f>
        <v>6.90644981988323E-2</v>
      </c>
      <c r="CY30">
        <f>'2008_totals_newvars'!E30/'2008_totals_newvars'!$L30</f>
        <v>7.2980671286338172E-2</v>
      </c>
      <c r="CZ30">
        <f>'2009_totals_newvars'!E30/'2009_totals_newvars'!$L30</f>
        <v>6.2253888134993149E-2</v>
      </c>
      <c r="DA30">
        <f>'2010_totals_newvars'!E30/'2010_totals_newvars'!$L30</f>
        <v>3.7549189086444362E-2</v>
      </c>
      <c r="DB30">
        <f>'2011_totals_newvars'!E30/'2011_totals_newvars'!$L30</f>
        <v>2.7164641558830242E-2</v>
      </c>
      <c r="DC30">
        <f>'2012_totals_newvars'!E30/'2012_totals_newvars'!$L30</f>
        <v>0</v>
      </c>
      <c r="DD30">
        <f>'2013_totals_newvars'!E30/'2013_totals_newvars'!$L30</f>
        <v>0</v>
      </c>
      <c r="DE30">
        <f>'2014_totals_newvars'!E30/'2014_totals_newvars'!$L30</f>
        <v>0</v>
      </c>
      <c r="DF30">
        <f>'1997_totals_newvars'!G30/'1997_totals_newvars'!$L30</f>
        <v>0</v>
      </c>
      <c r="DG30">
        <f>'1998_totals_newvars'!G30/'1998_totals_newvars'!$L30</f>
        <v>0</v>
      </c>
      <c r="DH30">
        <f>'1999_totals_newvars'!G30/'1999_totals_newvars'!$L30</f>
        <v>0</v>
      </c>
      <c r="DI30">
        <f>'2000_totals_newvars'!G30/'2000_totals_newvars'!$L30</f>
        <v>6.3669923339005653E-4</v>
      </c>
      <c r="DJ30">
        <f>'2001_totals_newvars'!G30/'2001_totals_newvars'!$L30</f>
        <v>9.9158037182368593E-4</v>
      </c>
      <c r="DK30">
        <f>'2002_totals_newvars'!G30/'2002_totals_newvars'!$L30</f>
        <v>6.9934443509831531E-4</v>
      </c>
      <c r="DL30">
        <f>'2003_totals_newvars'!G30/'2003_totals_newvars'!$L30</f>
        <v>5.9835652030919035E-4</v>
      </c>
      <c r="DM30">
        <f>'2004_totals_newvars'!G30/'2004_totals_newvars'!$L30</f>
        <v>7.9729547603340134E-4</v>
      </c>
      <c r="DN30">
        <f>'2005_totals_newvars'!G30/'2005_totals_newvars'!$L30</f>
        <v>5.5161681099387546E-4</v>
      </c>
      <c r="DO30">
        <f>'2006_totals_newvars'!G30/'2006_totals_newvars'!$L30</f>
        <v>8.4477997761396497E-4</v>
      </c>
      <c r="DP30">
        <f>'2007_totals_newvars'!G30/'2007_totals_newvars'!$L30</f>
        <v>9.5442046871940626E-4</v>
      </c>
      <c r="DQ30">
        <f>'2008_totals_newvars'!G30/'2008_totals_newvars'!$L30</f>
        <v>1.9934691636606E-4</v>
      </c>
      <c r="DR30">
        <f>'2009_totals_newvars'!G30/'2009_totals_newvars'!$L30</f>
        <v>0</v>
      </c>
      <c r="DS30">
        <f>'2010_totals_newvars'!G30/'2010_totals_newvars'!$L30</f>
        <v>0</v>
      </c>
      <c r="DT30">
        <f>'2011_totals_newvars'!G30/'2011_totals_newvars'!$L30</f>
        <v>0</v>
      </c>
      <c r="DU30">
        <f>'2012_totals_newvars'!G30/'2012_totals_newvars'!$L30</f>
        <v>0</v>
      </c>
      <c r="DV30">
        <f>'2013_totals_newvars'!G30/'2013_totals_newvars'!$L30</f>
        <v>0</v>
      </c>
      <c r="DW30">
        <f>'2014_totals_newvars'!G30/'2014_totals_newvars'!$L30</f>
        <v>0</v>
      </c>
      <c r="DX30">
        <f>'1997_totals_newvars'!K30/'1997_totals_newvars'!$L30</f>
        <v>0</v>
      </c>
      <c r="DY30">
        <f>'1998_totals_newvars'!K30/'1998_totals_newvars'!$L30</f>
        <v>0</v>
      </c>
      <c r="DZ30">
        <f>'1999_totals_newvars'!K30/'1999_totals_newvars'!$L30</f>
        <v>1.6953946191697572E-2</v>
      </c>
      <c r="EA30">
        <f>'2000_totals_newvars'!K30/'2000_totals_newvars'!$L30</f>
        <v>2.5462122603342338E-2</v>
      </c>
      <c r="EB30">
        <f>'2001_totals_newvars'!K30/'2001_totals_newvars'!$L30</f>
        <v>1.8246278430682151E-2</v>
      </c>
      <c r="EC30">
        <f>'2002_totals_newvars'!K30/'2002_totals_newvars'!$L30</f>
        <v>1.4127812836677548E-2</v>
      </c>
      <c r="ED30">
        <f>'2003_totals_newvars'!K30/'2003_totals_newvars'!$L30</f>
        <v>1.0876610490798787E-2</v>
      </c>
      <c r="EE30">
        <f>'2004_totals_newvars'!K30/'2004_totals_newvars'!$L30</f>
        <v>9.4721203236295473E-3</v>
      </c>
      <c r="EF30">
        <f>'2005_totals_newvars'!K30/'2005_totals_newvars'!$L30</f>
        <v>1.7548605622252696E-2</v>
      </c>
      <c r="EG30">
        <f>'2006_totals_newvars'!K30/'2006_totals_newvars'!$L30</f>
        <v>1.2213548670447438E-2</v>
      </c>
      <c r="EH30">
        <f>'2007_totals_newvars'!K30/'2007_totals_newvars'!$L30</f>
        <v>1.5452987961280409E-2</v>
      </c>
      <c r="EI30">
        <f>'2008_totals_newvars'!K30/'2008_totals_newvars'!$L30</f>
        <v>2.9829926671488101E-2</v>
      </c>
      <c r="EJ30">
        <f>'2009_totals_newvars'!K30/'2009_totals_newvars'!$L30</f>
        <v>1.4867216956615982E-2</v>
      </c>
      <c r="EK30">
        <f>'2010_totals_newvars'!K30/'2010_totals_newvars'!$L30</f>
        <v>6.9175065444786032E-3</v>
      </c>
      <c r="EL30">
        <f>'2011_totals_newvars'!K30/'2011_totals_newvars'!$L30</f>
        <v>6.3032063403553711E-3</v>
      </c>
      <c r="EM30">
        <f>'2012_totals_newvars'!K30/'2012_totals_newvars'!$L30</f>
        <v>0</v>
      </c>
      <c r="EN30">
        <f>'2013_totals_newvars'!K30/'2013_totals_newvars'!$L30</f>
        <v>0</v>
      </c>
      <c r="EO30">
        <f>'2014_totals_newvars'!K30/'2014_totals_newvars'!$L30</f>
        <v>0</v>
      </c>
      <c r="EP30">
        <f>'1997_totals_newvars'!F30/'1997_totals_newvars'!$L30</f>
        <v>0</v>
      </c>
      <c r="EQ30">
        <f>'1998_totals_newvars'!F30/'1998_totals_newvars'!$L30</f>
        <v>0</v>
      </c>
      <c r="ER30">
        <f>'1999_totals_newvars'!F30/'1999_totals_newvars'!$L30</f>
        <v>0</v>
      </c>
      <c r="ES30">
        <f>'2000_totals_newvars'!F30/'2000_totals_newvars'!$L30</f>
        <v>0</v>
      </c>
      <c r="ET30">
        <f>'2001_totals_newvars'!F30/'2001_totals_newvars'!$L30</f>
        <v>0</v>
      </c>
      <c r="EU30">
        <f>'2002_totals_newvars'!F30/'2002_totals_newvars'!$L30</f>
        <v>0</v>
      </c>
      <c r="EV30">
        <f>'2003_totals_newvars'!F30/'2003_totals_newvars'!$L30</f>
        <v>0</v>
      </c>
      <c r="EW30">
        <f>'2004_totals_newvars'!F30/'2004_totals_newvars'!$L30</f>
        <v>0</v>
      </c>
      <c r="EX30">
        <f>'2005_totals_newvars'!F30/'2005_totals_newvars'!$L30</f>
        <v>0</v>
      </c>
      <c r="EY30">
        <f>'2006_totals_newvars'!F30/'2006_totals_newvars'!$L30</f>
        <v>0</v>
      </c>
      <c r="EZ30">
        <f>'2007_totals_newvars'!F30/'2007_totals_newvars'!$L30</f>
        <v>0</v>
      </c>
      <c r="FA30">
        <f>'2008_totals_newvars'!F30/'2008_totals_newvars'!$L30</f>
        <v>0</v>
      </c>
      <c r="FB30">
        <f>'2009_totals_newvars'!F30/'2009_totals_newvars'!$L30</f>
        <v>0</v>
      </c>
      <c r="FC30">
        <f>'2010_totals_newvars'!F30/'2010_totals_newvars'!$L30</f>
        <v>0</v>
      </c>
      <c r="FD30">
        <f>'2011_totals_newvars'!F30/'2011_totals_newvars'!$L30</f>
        <v>0</v>
      </c>
      <c r="FE30">
        <f>'2012_totals_newvars'!F30/'2012_totals_newvars'!$L30</f>
        <v>0</v>
      </c>
      <c r="FF30">
        <f>'2013_totals_newvars'!F30/'2013_totals_newvars'!$L30</f>
        <v>0</v>
      </c>
      <c r="FG30">
        <f>'2014_totals_newvars'!F30/'2014_totals_newvars'!$L30</f>
        <v>0</v>
      </c>
      <c r="FH30">
        <f>'1997_totals_newvars'!D30/'1997_totals_newvars'!$L30</f>
        <v>2.3059537029432597E-2</v>
      </c>
      <c r="FI30">
        <f>'1998_totals_newvars'!D30/'1998_totals_newvars'!$L30</f>
        <v>1.5245077240846117E-2</v>
      </c>
      <c r="FJ30">
        <f>'1999_totals_newvars'!D30/'1999_totals_newvars'!$L30</f>
        <v>1.5031286882088817E-2</v>
      </c>
      <c r="FK30">
        <f>'2000_totals_newvars'!D30/'2000_totals_newvars'!$L30</f>
        <v>6.1436853847605673E-2</v>
      </c>
      <c r="FL30">
        <f>'2001_totals_newvars'!D30/'2001_totals_newvars'!$L30</f>
        <v>7.470393300649808E-2</v>
      </c>
      <c r="FM30">
        <f>'2002_totals_newvars'!D30/'2002_totals_newvars'!$L30</f>
        <v>5.502802124147374E-2</v>
      </c>
      <c r="FN30">
        <f>'2003_totals_newvars'!D30/'2003_totals_newvars'!$L30</f>
        <v>3.8163148551077122E-2</v>
      </c>
      <c r="FO30">
        <f>'2004_totals_newvars'!D30/'2004_totals_newvars'!$L30</f>
        <v>6.1943551787093654E-2</v>
      </c>
      <c r="FP30">
        <f>'2005_totals_newvars'!D30/'2005_totals_newvars'!$L30</f>
        <v>9.7598815884114717E-2</v>
      </c>
      <c r="FQ30">
        <f>'2006_totals_newvars'!D30/'2006_totals_newvars'!$L30</f>
        <v>0.11070345762003726</v>
      </c>
      <c r="FR30">
        <f>'2007_totals_newvars'!D30/'2007_totals_newvars'!$L30</f>
        <v>0.11221695137851129</v>
      </c>
      <c r="FS30">
        <f>'2008_totals_newvars'!D30/'2008_totals_newvars'!$L30</f>
        <v>6.8182108682404041E-2</v>
      </c>
      <c r="FT30">
        <f>'2009_totals_newvars'!D30/'2009_totals_newvars'!$L30</f>
        <v>7.690015425078435E-2</v>
      </c>
      <c r="FU30">
        <f>'2010_totals_newvars'!D30/'2010_totals_newvars'!$L30</f>
        <v>6.7707282186468654E-2</v>
      </c>
      <c r="FV30">
        <f>'2011_totals_newvars'!D30/'2011_totals_newvars'!$L30</f>
        <v>4.1764222368772065E-2</v>
      </c>
      <c r="FW30">
        <f>'2012_totals_newvars'!D30/'2012_totals_newvars'!$L30</f>
        <v>2.9607533561230841E-2</v>
      </c>
      <c r="FX30">
        <f>'2013_totals_newvars'!D30/'2013_totals_newvars'!$L30</f>
        <v>3.290551183373594E-2</v>
      </c>
      <c r="FY30">
        <f>'2014_totals_newvars'!D30/'2014_totals_newvars'!$L30</f>
        <v>2.6798376984056252E-2</v>
      </c>
    </row>
    <row r="31" spans="1:181" x14ac:dyDescent="0.2">
      <c r="A31" t="str">
        <f>'1997_totals_newvars'!A31</f>
        <v>NEW HAMPSHIRE</v>
      </c>
      <c r="B31">
        <f>'1997_totals_newvars'!J31/'1997_totals_newvars'!$L31</f>
        <v>0.18152643823189885</v>
      </c>
      <c r="C31">
        <f>'1998_totals_newvars'!J31/'1998_totals_newvars'!$L31</f>
        <v>0.17950493278973004</v>
      </c>
      <c r="D31">
        <f>'1999_totals_newvars'!J31/'1999_totals_newvars'!$L31</f>
        <v>0.15768587139141685</v>
      </c>
      <c r="E31">
        <f>'2000_totals_newvars'!J31/'2000_totals_newvars'!$L31</f>
        <v>0.20979564512648111</v>
      </c>
      <c r="F31">
        <f>'2001_totals_newvars'!J31/'2001_totals_newvars'!$L31</f>
        <v>0.21609649911324438</v>
      </c>
      <c r="G31">
        <f>'2002_totals_newvars'!J31/'2002_totals_newvars'!$L31</f>
        <v>0.16616809438023661</v>
      </c>
      <c r="H31">
        <f>'2003_totals_newvars'!J31/'2003_totals_newvars'!$L31</f>
        <v>0.1604493567903322</v>
      </c>
      <c r="I31">
        <f>'2004_totals_newvars'!J31/'2004_totals_newvars'!$L31</f>
        <v>0.14580815856633983</v>
      </c>
      <c r="J31">
        <f>'2005_totals_newvars'!J31/'2005_totals_newvars'!$L31</f>
        <v>9.8812514126065329E-2</v>
      </c>
      <c r="K31">
        <f>'2006_totals_newvars'!J31/'2006_totals_newvars'!$L31</f>
        <v>0.11260965767699109</v>
      </c>
      <c r="L31">
        <f>'2007_totals_newvars'!J31/'2007_totals_newvars'!$L31</f>
        <v>0.12085197669887758</v>
      </c>
      <c r="M31">
        <f>'2008_totals_newvars'!J31/'2008_totals_newvars'!$L31</f>
        <v>0.1323128592338722</v>
      </c>
      <c r="N31">
        <f>'2009_totals_newvars'!J31/'2009_totals_newvars'!$L31</f>
        <v>0.1323612629578943</v>
      </c>
      <c r="O31">
        <f>'2010_totals_newvars'!J31/'2010_totals_newvars'!$L31</f>
        <v>0.13726319489636873</v>
      </c>
      <c r="P31">
        <f>'2011_totals_newvars'!J31/'2011_totals_newvars'!$L31</f>
        <v>0.14249107825089632</v>
      </c>
      <c r="Q31">
        <f>'2012_totals_newvars'!J31/'2012_totals_newvars'!$L31</f>
        <v>0.17410153692794408</v>
      </c>
      <c r="R31">
        <f>'2013_totals_newvars'!J31/'2013_totals_newvars'!$L31</f>
        <v>0.16437750168097615</v>
      </c>
      <c r="S31">
        <f>'2014_totals_newvars'!J31/'2014_totals_newvars'!$L31</f>
        <v>0.18762067775553867</v>
      </c>
      <c r="T31">
        <f>'1997_totals_newvars'!B31/'1997_totals_newvars'!$L31</f>
        <v>0.63400545072916215</v>
      </c>
      <c r="U31">
        <f>'1998_totals_newvars'!B31/'1998_totals_newvars'!$L31</f>
        <v>0.58585674315320468</v>
      </c>
      <c r="V31">
        <f>'1999_totals_newvars'!B31/'1999_totals_newvars'!$L31</f>
        <v>0.61262692234455862</v>
      </c>
      <c r="W31">
        <f>'2000_totals_newvars'!B31/'2000_totals_newvars'!$L31</f>
        <v>0.43778896886253932</v>
      </c>
      <c r="X31">
        <f>'2001_totals_newvars'!B31/'2001_totals_newvars'!$L31</f>
        <v>0.4230874989139024</v>
      </c>
      <c r="Y31">
        <f>'2002_totals_newvars'!B31/'2002_totals_newvars'!$L31</f>
        <v>0.40365734054348262</v>
      </c>
      <c r="Z31">
        <f>'2003_totals_newvars'!B31/'2003_totals_newvars'!$L31</f>
        <v>0.50876691101754856</v>
      </c>
      <c r="AA31">
        <f>'2004_totals_newvars'!B31/'2004_totals_newvars'!$L31</f>
        <v>0.57125834594085778</v>
      </c>
      <c r="AB31">
        <f>'2005_totals_newvars'!B31/'2005_totals_newvars'!$L31</f>
        <v>0.48912137852955095</v>
      </c>
      <c r="AC31">
        <f>'2006_totals_newvars'!B31/'2006_totals_newvars'!$L31</f>
        <v>0.46196971025604905</v>
      </c>
      <c r="AD31">
        <f>'2007_totals_newvars'!B31/'2007_totals_newvars'!$L31</f>
        <v>0.2954491803969474</v>
      </c>
      <c r="AE31">
        <f>'2008_totals_newvars'!B31/'2008_totals_newvars'!$L31</f>
        <v>0.25744900789415576</v>
      </c>
      <c r="AF31">
        <f>'2009_totals_newvars'!B31/'2009_totals_newvars'!$L31</f>
        <v>0.38503535693034707</v>
      </c>
      <c r="AG31">
        <f>'2010_totals_newvars'!B31/'2010_totals_newvars'!$L31</f>
        <v>0.41487802640214472</v>
      </c>
      <c r="AH31">
        <f>'2011_totals_newvars'!B31/'2011_totals_newvars'!$L31</f>
        <v>0.45061336119518053</v>
      </c>
      <c r="AI31">
        <f>'2012_totals_newvars'!B31/'2012_totals_newvars'!$L31</f>
        <v>0.38699749925594346</v>
      </c>
      <c r="AJ31">
        <f>'2013_totals_newvars'!B31/'2013_totals_newvars'!$L31</f>
        <v>0.3271613132811983</v>
      </c>
      <c r="AK31">
        <f>'2014_totals_newvars'!B31/'2014_totals_newvars'!$L31</f>
        <v>0.35062847677548487</v>
      </c>
      <c r="AL31">
        <f>'1997_totals_newvars'!C31/'1997_totals_newvars'!$L31</f>
        <v>6.5756510032522753E-2</v>
      </c>
      <c r="AM31">
        <f>'1998_totals_newvars'!C31/'1998_totals_newvars'!$L31</f>
        <v>6.96187138159019E-2</v>
      </c>
      <c r="AN31">
        <f>'1999_totals_newvars'!C31/'1999_totals_newvars'!$L31</f>
        <v>6.9407770709725952E-2</v>
      </c>
      <c r="AO31">
        <f>'2000_totals_newvars'!C31/'2000_totals_newvars'!$L31</f>
        <v>6.2577272901220685E-2</v>
      </c>
      <c r="AP31">
        <f>'2001_totals_newvars'!C31/'2001_totals_newvars'!$L31</f>
        <v>7.2042821631661175E-2</v>
      </c>
      <c r="AQ31">
        <f>'2002_totals_newvars'!C31/'2002_totals_newvars'!$L31</f>
        <v>6.3463011344660633E-2</v>
      </c>
      <c r="AR31">
        <f>'2003_totals_newvars'!C31/'2003_totals_newvars'!$L31</f>
        <v>7.5424891786027487E-2</v>
      </c>
      <c r="AS31">
        <f>'2004_totals_newvars'!C31/'2004_totals_newvars'!$L31</f>
        <v>7.8546651738409815E-2</v>
      </c>
      <c r="AT31">
        <f>'2005_totals_newvars'!C31/'2005_totals_newvars'!$L31</f>
        <v>0.13985779741266291</v>
      </c>
      <c r="AU31">
        <f>'2006_totals_newvars'!C31/'2006_totals_newvars'!$L31</f>
        <v>0.11597704855703284</v>
      </c>
      <c r="AV31">
        <f>'2007_totals_newvars'!C31/'2007_totals_newvars'!$L31</f>
        <v>0.11568713011984959</v>
      </c>
      <c r="AW31">
        <f>'2008_totals_newvars'!C31/'2008_totals_newvars'!$L31</f>
        <v>9.9193002735016716E-2</v>
      </c>
      <c r="AX31">
        <f>'2009_totals_newvars'!C31/'2009_totals_newvars'!$L31</f>
        <v>9.1065412520220879E-2</v>
      </c>
      <c r="AY31">
        <f>'2010_totals_newvars'!C31/'2010_totals_newvars'!$L31</f>
        <v>9.9711742807370163E-2</v>
      </c>
      <c r="AZ31">
        <f>'2011_totals_newvars'!C31/'2011_totals_newvars'!$L31</f>
        <v>7.9473530947175589E-2</v>
      </c>
      <c r="BA31">
        <f>'2012_totals_newvars'!C31/'2012_totals_newvars'!$L31</f>
        <v>8.3989743787828516E-2</v>
      </c>
      <c r="BB31">
        <f>'2013_totals_newvars'!C31/'2013_totals_newvars'!$L31</f>
        <v>0.12033514560398188</v>
      </c>
      <c r="BC31">
        <f>'2014_totals_newvars'!C31/'2014_totals_newvars'!$L31</f>
        <v>0.13004304279514275</v>
      </c>
      <c r="BD31">
        <f>'1997_totals_newvars'!I31/'1997_totals_newvars'!$L31</f>
        <v>8.7147080503977112E-2</v>
      </c>
      <c r="BE31">
        <f>'1998_totals_newvars'!I31/'1998_totals_newvars'!$L31</f>
        <v>0.10994082117993746</v>
      </c>
      <c r="BF31">
        <f>'1999_totals_newvars'!I31/'1999_totals_newvars'!$L31</f>
        <v>0.10693171835763407</v>
      </c>
      <c r="BG31">
        <f>'2000_totals_newvars'!I31/'2000_totals_newvars'!$L31</f>
        <v>0.10827743261573566</v>
      </c>
      <c r="BH31">
        <f>'2001_totals_newvars'!I31/'2001_totals_newvars'!$L31</f>
        <v>0.10952832185557888</v>
      </c>
      <c r="BI31">
        <f>'2002_totals_newvars'!I31/'2002_totals_newvars'!$L31</f>
        <v>8.4599674714444364E-2</v>
      </c>
      <c r="BJ31">
        <f>'2003_totals_newvars'!I31/'2003_totals_newvars'!$L31</f>
        <v>8.7891686044583084E-2</v>
      </c>
      <c r="BK31">
        <f>'2004_totals_newvars'!I31/'2004_totals_newvars'!$L31</f>
        <v>6.7221640262652899E-2</v>
      </c>
      <c r="BL31">
        <f>'2005_totals_newvars'!I31/'2005_totals_newvars'!$L31</f>
        <v>6.2055939281070574E-2</v>
      </c>
      <c r="BM31">
        <f>'2006_totals_newvars'!I31/'2006_totals_newvars'!$L31</f>
        <v>6.8185736193655089E-2</v>
      </c>
      <c r="BN31">
        <f>'2007_totals_newvars'!I31/'2007_totals_newvars'!$L31</f>
        <v>6.6957237962593827E-2</v>
      </c>
      <c r="BO31">
        <f>'2008_totals_newvars'!I31/'2008_totals_newvars'!$L31</f>
        <v>6.5678936072586805E-2</v>
      </c>
      <c r="BP31">
        <f>'2009_totals_newvars'!I31/'2009_totals_newvars'!$L31</f>
        <v>0.10154890623497001</v>
      </c>
      <c r="BQ31">
        <f>'2010_totals_newvars'!I31/'2010_totals_newvars'!$L31</f>
        <v>7.9710056533398951E-2</v>
      </c>
      <c r="BR31">
        <f>'2011_totals_newvars'!I31/'2011_totals_newvars'!$L31</f>
        <v>8.244585865049131E-2</v>
      </c>
      <c r="BS31">
        <f>'2012_totals_newvars'!I31/'2012_totals_newvars'!$L31</f>
        <v>6.3270633458145084E-2</v>
      </c>
      <c r="BT31">
        <f>'2013_totals_newvars'!I31/'2013_totals_newvars'!$L31</f>
        <v>7.1503086596957491E-2</v>
      </c>
      <c r="BU31">
        <f>'2014_totals_newvars'!I31/'2014_totals_newvars'!$L31</f>
        <v>8.2733692496944941E-2</v>
      </c>
      <c r="BV31">
        <f>'1997_totals_newvars'!H31/'1997_totals_newvars'!$L31</f>
        <v>0</v>
      </c>
      <c r="BW31">
        <f>'1998_totals_newvars'!H31/'1998_totals_newvars'!$L31</f>
        <v>0</v>
      </c>
      <c r="BX31">
        <f>'1999_totals_newvars'!H31/'1999_totals_newvars'!$L31</f>
        <v>0</v>
      </c>
      <c r="BY31">
        <f>'2000_totals_newvars'!H31/'2000_totals_newvars'!$L31</f>
        <v>1.3889899170703324E-3</v>
      </c>
      <c r="BZ31">
        <f>'2001_totals_newvars'!H31/'2001_totals_newvars'!$L31</f>
        <v>1.351765770600657E-2</v>
      </c>
      <c r="CA31">
        <f>'2002_totals_newvars'!H31/'2002_totals_newvars'!$L31</f>
        <v>1.8271729897306122E-2</v>
      </c>
      <c r="CB31">
        <f>'2003_totals_newvars'!H31/'2003_totals_newvars'!$L31</f>
        <v>2.7191238870733325E-2</v>
      </c>
      <c r="CC31">
        <f>'2004_totals_newvars'!H31/'2004_totals_newvars'!$L31</f>
        <v>2.3444630041762553E-2</v>
      </c>
      <c r="CD31">
        <f>'2005_totals_newvars'!H31/'2005_totals_newvars'!$L31</f>
        <v>1.6438486877374932E-2</v>
      </c>
      <c r="CE31">
        <f>'2006_totals_newvars'!H31/'2006_totals_newvars'!$L31</f>
        <v>1.748870704736977E-2</v>
      </c>
      <c r="CF31">
        <f>'2007_totals_newvars'!H31/'2007_totals_newvars'!$L31</f>
        <v>0.13339638035261242</v>
      </c>
      <c r="CG31">
        <f>'2008_totals_newvars'!H31/'2008_totals_newvars'!$L31</f>
        <v>0.12863623350516018</v>
      </c>
      <c r="CH31">
        <f>'2009_totals_newvars'!H31/'2009_totals_newvars'!$L31</f>
        <v>3.0201563303816494E-2</v>
      </c>
      <c r="CI31">
        <f>'2010_totals_newvars'!H31/'2010_totals_newvars'!$L31</f>
        <v>3.1609650963227515E-2</v>
      </c>
      <c r="CJ31">
        <f>'2011_totals_newvars'!H31/'2011_totals_newvars'!$L31</f>
        <v>1.0304127738989768E-2</v>
      </c>
      <c r="CK31">
        <f>'2012_totals_newvars'!H31/'2012_totals_newvars'!$L31</f>
        <v>4.3141633774794269E-2</v>
      </c>
      <c r="CL31">
        <f>'2013_totals_newvars'!H31/'2013_totals_newvars'!$L31</f>
        <v>5.0345793955830512E-2</v>
      </c>
      <c r="CM31">
        <f>'2014_totals_newvars'!H31/'2014_totals_newvars'!$L31</f>
        <v>7.2256145635837335E-2</v>
      </c>
      <c r="CN31">
        <f>'1997_totals_newvars'!E31/'1997_totals_newvars'!$L31</f>
        <v>0</v>
      </c>
      <c r="CO31">
        <f>'1998_totals_newvars'!E31/'1998_totals_newvars'!$L31</f>
        <v>0</v>
      </c>
      <c r="CP31">
        <f>'1999_totals_newvars'!E31/'1999_totals_newvars'!$L31</f>
        <v>0</v>
      </c>
      <c r="CQ31">
        <f>'2000_totals_newvars'!E31/'2000_totals_newvars'!$L31</f>
        <v>0.13032731464562516</v>
      </c>
      <c r="CR31">
        <f>'2001_totals_newvars'!E31/'2001_totals_newvars'!$L31</f>
        <v>5.541171565240588E-2</v>
      </c>
      <c r="CS31">
        <f>'2002_totals_newvars'!E31/'2002_totals_newvars'!$L31</f>
        <v>0.14219852081280168</v>
      </c>
      <c r="CT31">
        <f>'2003_totals_newvars'!E31/'2003_totals_newvars'!$L31</f>
        <v>-6.6882677961841563E-3</v>
      </c>
      <c r="CU31">
        <f>'2004_totals_newvars'!E31/'2004_totals_newvars'!$L31</f>
        <v>4.5265162658410215E-3</v>
      </c>
      <c r="CV31">
        <f>'2005_totals_newvars'!E31/'2005_totals_newvars'!$L31</f>
        <v>3.7808252219105119E-3</v>
      </c>
      <c r="CW31">
        <f>'2006_totals_newvars'!E31/'2006_totals_newvars'!$L31</f>
        <v>9.2601854674929068E-2</v>
      </c>
      <c r="CX31">
        <f>'2007_totals_newvars'!E31/'2007_totals_newvars'!$L31</f>
        <v>6.8863005356844656E-2</v>
      </c>
      <c r="CY31">
        <f>'2008_totals_newvars'!E31/'2008_totals_newvars'!$L31</f>
        <v>7.2371269552643114E-2</v>
      </c>
      <c r="CZ31">
        <f>'2009_totals_newvars'!E31/'2009_totals_newvars'!$L31</f>
        <v>6.7653378650435289E-2</v>
      </c>
      <c r="DA31">
        <f>'2010_totals_newvars'!E31/'2010_totals_newvars'!$L31</f>
        <v>7.1537617270745174E-2</v>
      </c>
      <c r="DB31">
        <f>'2011_totals_newvars'!E31/'2011_totals_newvars'!$L31</f>
        <v>9.11498949415913E-2</v>
      </c>
      <c r="DC31">
        <f>'2012_totals_newvars'!E31/'2012_totals_newvars'!$L31</f>
        <v>9.014168832634159E-2</v>
      </c>
      <c r="DD31">
        <f>'2013_totals_newvars'!E31/'2013_totals_newvars'!$L31</f>
        <v>0.10049620141184183</v>
      </c>
      <c r="DE31">
        <f>'2014_totals_newvars'!E31/'2014_totals_newvars'!$L31</f>
        <v>4.0537153946401533E-2</v>
      </c>
      <c r="DF31">
        <f>'1997_totals_newvars'!G31/'1997_totals_newvars'!$L31</f>
        <v>0</v>
      </c>
      <c r="DG31">
        <f>'1998_totals_newvars'!G31/'1998_totals_newvars'!$L31</f>
        <v>0</v>
      </c>
      <c r="DH31">
        <f>'1999_totals_newvars'!G31/'1999_totals_newvars'!$L31</f>
        <v>0</v>
      </c>
      <c r="DI31">
        <f>'2000_totals_newvars'!G31/'2000_totals_newvars'!$L31</f>
        <v>0</v>
      </c>
      <c r="DJ31">
        <f>'2001_totals_newvars'!G31/'2001_totals_newvars'!$L31</f>
        <v>0</v>
      </c>
      <c r="DK31">
        <f>'2002_totals_newvars'!G31/'2002_totals_newvars'!$L31</f>
        <v>0</v>
      </c>
      <c r="DL31">
        <f>'2003_totals_newvars'!G31/'2003_totals_newvars'!$L31</f>
        <v>0</v>
      </c>
      <c r="DM31">
        <f>'2004_totals_newvars'!G31/'2004_totals_newvars'!$L31</f>
        <v>0</v>
      </c>
      <c r="DN31">
        <f>'2005_totals_newvars'!G31/'2005_totals_newvars'!$L31</f>
        <v>0</v>
      </c>
      <c r="DO31">
        <f>'2006_totals_newvars'!G31/'2006_totals_newvars'!$L31</f>
        <v>0</v>
      </c>
      <c r="DP31">
        <f>'2007_totals_newvars'!G31/'2007_totals_newvars'!$L31</f>
        <v>6.6363115825420788E-2</v>
      </c>
      <c r="DQ31">
        <f>'2008_totals_newvars'!G31/'2008_totals_newvars'!$L31</f>
        <v>8.8980149886527873E-2</v>
      </c>
      <c r="DR31">
        <f>'2009_totals_newvars'!G31/'2009_totals_newvars'!$L31</f>
        <v>4.199953294404437E-2</v>
      </c>
      <c r="DS31">
        <f>'2010_totals_newvars'!G31/'2010_totals_newvars'!$L31</f>
        <v>4.8547270366497149E-2</v>
      </c>
      <c r="DT31">
        <f>'2011_totals_newvars'!G31/'2011_totals_newvars'!$L31</f>
        <v>2.5081976016755089E-2</v>
      </c>
      <c r="DU31">
        <f>'2012_totals_newvars'!G31/'2012_totals_newvars'!$L31</f>
        <v>3.3885998108653809E-2</v>
      </c>
      <c r="DV31">
        <f>'2013_totals_newvars'!G31/'2013_totals_newvars'!$L31</f>
        <v>3.970611590301408E-2</v>
      </c>
      <c r="DW31">
        <f>'2014_totals_newvars'!G31/'2014_totals_newvars'!$L31</f>
        <v>4.2403624656433075E-2</v>
      </c>
      <c r="DX31">
        <f>'1997_totals_newvars'!K31/'1997_totals_newvars'!$L31</f>
        <v>0</v>
      </c>
      <c r="DY31">
        <f>'1998_totals_newvars'!K31/'1998_totals_newvars'!$L31</f>
        <v>0</v>
      </c>
      <c r="DZ31">
        <f>'1999_totals_newvars'!K31/'1999_totals_newvars'!$L31</f>
        <v>0</v>
      </c>
      <c r="EA31">
        <f>'2000_totals_newvars'!K31/'2000_totals_newvars'!$L31</f>
        <v>0</v>
      </c>
      <c r="EB31">
        <f>'2001_totals_newvars'!K31/'2001_totals_newvars'!$L31</f>
        <v>0</v>
      </c>
      <c r="EC31">
        <f>'2002_totals_newvars'!K31/'2002_totals_newvars'!$L31</f>
        <v>0</v>
      </c>
      <c r="ED31">
        <f>'2003_totals_newvars'!K31/'2003_totals_newvars'!$L31</f>
        <v>3.8267240723556688E-2</v>
      </c>
      <c r="EE31">
        <f>'2004_totals_newvars'!K31/'2004_totals_newvars'!$L31</f>
        <v>0</v>
      </c>
      <c r="EF31">
        <f>'2005_totals_newvars'!K31/'2005_totals_newvars'!$L31</f>
        <v>5.3410596656852813E-2</v>
      </c>
      <c r="EG31">
        <f>'2006_totals_newvars'!K31/'2006_totals_newvars'!$L31</f>
        <v>1.5172894682445495E-2</v>
      </c>
      <c r="EH31">
        <f>'2007_totals_newvars'!K31/'2007_totals_newvars'!$L31</f>
        <v>3.0742646420461518E-2</v>
      </c>
      <c r="EI31">
        <f>'2008_totals_newvars'!K31/'2008_totals_newvars'!$L31</f>
        <v>2.8579728967761227E-2</v>
      </c>
      <c r="EJ31">
        <f>'2009_totals_newvars'!K31/'2009_totals_newvars'!$L31</f>
        <v>2.2700167952867643E-2</v>
      </c>
      <c r="EK31">
        <f>'2010_totals_newvars'!K31/'2010_totals_newvars'!$L31</f>
        <v>4.2855185222254906E-3</v>
      </c>
      <c r="EL31">
        <f>'2011_totals_newvars'!K31/'2011_totals_newvars'!$L31</f>
        <v>1.1553520968800128E-2</v>
      </c>
      <c r="EM31">
        <f>'2012_totals_newvars'!K31/'2012_totals_newvars'!$L31</f>
        <v>1.2210072404994231E-2</v>
      </c>
      <c r="EN31">
        <f>'2013_totals_newvars'!K31/'2013_totals_newvars'!$L31</f>
        <v>1.2838546951475936E-2</v>
      </c>
      <c r="EO31">
        <f>'2014_totals_newvars'!K31/'2014_totals_newvars'!$L31</f>
        <v>-3.2929029324477395E-2</v>
      </c>
      <c r="EP31">
        <f>'1997_totals_newvars'!F31/'1997_totals_newvars'!$L31</f>
        <v>0</v>
      </c>
      <c r="EQ31">
        <f>'1998_totals_newvars'!F31/'1998_totals_newvars'!$L31</f>
        <v>0</v>
      </c>
      <c r="ER31">
        <f>'1999_totals_newvars'!F31/'1999_totals_newvars'!$L31</f>
        <v>0</v>
      </c>
      <c r="ES31">
        <f>'2000_totals_newvars'!F31/'2000_totals_newvars'!$L31</f>
        <v>0</v>
      </c>
      <c r="ET31">
        <f>'2001_totals_newvars'!F31/'2001_totals_newvars'!$L31</f>
        <v>0</v>
      </c>
      <c r="EU31">
        <f>'2002_totals_newvars'!F31/'2002_totals_newvars'!$L31</f>
        <v>0</v>
      </c>
      <c r="EV31">
        <f>'2003_totals_newvars'!F31/'2003_totals_newvars'!$L31</f>
        <v>0</v>
      </c>
      <c r="EW31">
        <f>'2004_totals_newvars'!F31/'2004_totals_newvars'!$L31</f>
        <v>0</v>
      </c>
      <c r="EX31">
        <f>'2005_totals_newvars'!F31/'2005_totals_newvars'!$L31</f>
        <v>0</v>
      </c>
      <c r="EY31">
        <f>'2006_totals_newvars'!F31/'2006_totals_newvars'!$L31</f>
        <v>0</v>
      </c>
      <c r="EZ31">
        <f>'2007_totals_newvars'!F31/'2007_totals_newvars'!$L31</f>
        <v>0</v>
      </c>
      <c r="FA31">
        <f>'2008_totals_newvars'!F31/'2008_totals_newvars'!$L31</f>
        <v>0</v>
      </c>
      <c r="FB31">
        <f>'2009_totals_newvars'!F31/'2009_totals_newvars'!$L31</f>
        <v>0</v>
      </c>
      <c r="FC31">
        <f>'2010_totals_newvars'!F31/'2010_totals_newvars'!$L31</f>
        <v>0</v>
      </c>
      <c r="FD31">
        <f>'2011_totals_newvars'!F31/'2011_totals_newvars'!$L31</f>
        <v>0</v>
      </c>
      <c r="FE31">
        <f>'2012_totals_newvars'!F31/'2012_totals_newvars'!$L31</f>
        <v>0</v>
      </c>
      <c r="FF31">
        <f>'2013_totals_newvars'!F31/'2013_totals_newvars'!$L31</f>
        <v>0</v>
      </c>
      <c r="FG31">
        <f>'2014_totals_newvars'!F31/'2014_totals_newvars'!$L31</f>
        <v>0</v>
      </c>
      <c r="FH31">
        <f>'1997_totals_newvars'!D31/'1997_totals_newvars'!$L31</f>
        <v>3.1564520502439124E-2</v>
      </c>
      <c r="FI31">
        <f>'1998_totals_newvars'!D31/'1998_totals_newvars'!$L31</f>
        <v>5.5078789061225895E-2</v>
      </c>
      <c r="FJ31">
        <f>'1999_totals_newvars'!D31/'1999_totals_newvars'!$L31</f>
        <v>5.3347717196664514E-2</v>
      </c>
      <c r="FK31">
        <f>'2000_totals_newvars'!D31/'2000_totals_newvars'!$L31</f>
        <v>4.9844375931327706E-2</v>
      </c>
      <c r="FL31">
        <f>'2001_totals_newvars'!D31/'2001_totals_newvars'!$L31</f>
        <v>0.1103154851272007</v>
      </c>
      <c r="FM31">
        <f>'2002_totals_newvars'!D31/'2002_totals_newvars'!$L31</f>
        <v>0.12164162830706797</v>
      </c>
      <c r="FN31">
        <f>'2003_totals_newvars'!D31/'2003_totals_newvars'!$L31</f>
        <v>0.10869694256340276</v>
      </c>
      <c r="FO31">
        <f>'2004_totals_newvars'!D31/'2004_totals_newvars'!$L31</f>
        <v>0.10919405718413612</v>
      </c>
      <c r="FP31">
        <f>'2005_totals_newvars'!D31/'2005_totals_newvars'!$L31</f>
        <v>0.136522461894512</v>
      </c>
      <c r="FQ31">
        <f>'2006_totals_newvars'!D31/'2006_totals_newvars'!$L31</f>
        <v>0.11599439091152763</v>
      </c>
      <c r="FR31">
        <f>'2007_totals_newvars'!D31/'2007_totals_newvars'!$L31</f>
        <v>0.10168932686639222</v>
      </c>
      <c r="FS31">
        <f>'2008_totals_newvars'!D31/'2008_totals_newvars'!$L31</f>
        <v>0.12679881215227609</v>
      </c>
      <c r="FT31">
        <f>'2009_totals_newvars'!D31/'2009_totals_newvars'!$L31</f>
        <v>0.12743441850540391</v>
      </c>
      <c r="FU31">
        <f>'2010_totals_newvars'!D31/'2010_totals_newvars'!$L31</f>
        <v>0.11245692223802212</v>
      </c>
      <c r="FV31">
        <f>'2011_totals_newvars'!D31/'2011_totals_newvars'!$L31</f>
        <v>0.10688665129011997</v>
      </c>
      <c r="FW31">
        <f>'2012_totals_newvars'!D31/'2012_totals_newvars'!$L31</f>
        <v>0.11226119395535494</v>
      </c>
      <c r="FX31">
        <f>'2013_totals_newvars'!D31/'2013_totals_newvars'!$L31</f>
        <v>0.11323629461472383</v>
      </c>
      <c r="FY31">
        <f>'2014_totals_newvars'!D31/'2014_totals_newvars'!$L31</f>
        <v>0.12670621526269421</v>
      </c>
    </row>
    <row r="32" spans="1:181" x14ac:dyDescent="0.2">
      <c r="A32" t="str">
        <f>'1997_totals_newvars'!A32</f>
        <v>NEW JERSEY</v>
      </c>
      <c r="B32">
        <f>'1997_totals_newvars'!J32/'1997_totals_newvars'!$L32</f>
        <v>0.15059950578801068</v>
      </c>
      <c r="C32">
        <f>'1998_totals_newvars'!J32/'1998_totals_newvars'!$L32</f>
        <v>0.14643298929076204</v>
      </c>
      <c r="D32">
        <f>'1999_totals_newvars'!J32/'1999_totals_newvars'!$L32</f>
        <v>0.14116300809175461</v>
      </c>
      <c r="E32">
        <f>'2000_totals_newvars'!J32/'2000_totals_newvars'!$L32</f>
        <v>9.1128219690132212E-2</v>
      </c>
      <c r="F32">
        <f>'2001_totals_newvars'!J32/'2001_totals_newvars'!$L32</f>
        <v>0.1931849294237091</v>
      </c>
      <c r="G32">
        <f>'2002_totals_newvars'!J32/'2002_totals_newvars'!$L32</f>
        <v>9.0003444996130583E-2</v>
      </c>
      <c r="H32">
        <f>'2003_totals_newvars'!J32/'2003_totals_newvars'!$L32</f>
        <v>0.10189656127351175</v>
      </c>
      <c r="I32">
        <f>'2004_totals_newvars'!J32/'2004_totals_newvars'!$L32</f>
        <v>6.0079106289920393E-2</v>
      </c>
      <c r="J32">
        <f>'2005_totals_newvars'!J32/'2005_totals_newvars'!$L32</f>
        <v>8.2126387068252163E-2</v>
      </c>
      <c r="K32">
        <f>'2006_totals_newvars'!J32/'2006_totals_newvars'!$L32</f>
        <v>0.14179064430787455</v>
      </c>
      <c r="L32">
        <f>'2007_totals_newvars'!J32/'2007_totals_newvars'!$L32</f>
        <v>8.3755320391786361E-2</v>
      </c>
      <c r="M32">
        <f>'2008_totals_newvars'!J32/'2008_totals_newvars'!$L32</f>
        <v>6.4085331055624167E-2</v>
      </c>
      <c r="N32">
        <f>'2009_totals_newvars'!J32/'2009_totals_newvars'!$L32</f>
        <v>6.0704235092912624E-2</v>
      </c>
      <c r="O32">
        <f>'2010_totals_newvars'!J32/'2010_totals_newvars'!$L32</f>
        <v>4.8548236058351013E-2</v>
      </c>
      <c r="P32">
        <f>'2011_totals_newvars'!J32/'2011_totals_newvars'!$L32</f>
        <v>5.9819288527106468E-2</v>
      </c>
      <c r="Q32">
        <f>'2012_totals_newvars'!J32/'2012_totals_newvars'!$L32</f>
        <v>5.7168829379334082E-2</v>
      </c>
      <c r="R32">
        <f>'2013_totals_newvars'!J32/'2013_totals_newvars'!$L32</f>
        <v>6.2952759303584169E-2</v>
      </c>
      <c r="S32">
        <f>'2014_totals_newvars'!J32/'2014_totals_newvars'!$L32</f>
        <v>5.1947896710964968E-2</v>
      </c>
      <c r="T32">
        <f>'1997_totals_newvars'!B32/'1997_totals_newvars'!$L32</f>
        <v>0.56882131760878563</v>
      </c>
      <c r="U32">
        <f>'1998_totals_newvars'!B32/'1998_totals_newvars'!$L32</f>
        <v>0.50666556299483201</v>
      </c>
      <c r="V32">
        <f>'1999_totals_newvars'!B32/'1999_totals_newvars'!$L32</f>
        <v>0.48184393300965206</v>
      </c>
      <c r="W32">
        <f>'2000_totals_newvars'!B32/'2000_totals_newvars'!$L32</f>
        <v>0.5025785635130402</v>
      </c>
      <c r="X32">
        <f>'2001_totals_newvars'!B32/'2001_totals_newvars'!$L32</f>
        <v>0.33388513705462725</v>
      </c>
      <c r="Y32">
        <f>'2002_totals_newvars'!B32/'2002_totals_newvars'!$L32</f>
        <v>0.19521425990197924</v>
      </c>
      <c r="Z32">
        <f>'2003_totals_newvars'!B32/'2003_totals_newvars'!$L32</f>
        <v>0.25135953685381734</v>
      </c>
      <c r="AA32">
        <f>'2004_totals_newvars'!B32/'2004_totals_newvars'!$L32</f>
        <v>0.28416701574357556</v>
      </c>
      <c r="AB32">
        <f>'2005_totals_newvars'!B32/'2005_totals_newvars'!$L32</f>
        <v>0.43691947911287787</v>
      </c>
      <c r="AC32">
        <f>'2006_totals_newvars'!B32/'2006_totals_newvars'!$L32</f>
        <v>0.11849884557726811</v>
      </c>
      <c r="AD32">
        <f>'2007_totals_newvars'!B32/'2007_totals_newvars'!$L32</f>
        <v>0.24748757080759817</v>
      </c>
      <c r="AE32">
        <f>'2008_totals_newvars'!B32/'2008_totals_newvars'!$L32</f>
        <v>0.19104316230614388</v>
      </c>
      <c r="AF32">
        <f>'2009_totals_newvars'!B32/'2009_totals_newvars'!$L32</f>
        <v>0.15049098930888813</v>
      </c>
      <c r="AG32">
        <f>'2010_totals_newvars'!B32/'2010_totals_newvars'!$L32</f>
        <v>0.17290741676362867</v>
      </c>
      <c r="AH32">
        <f>'2011_totals_newvars'!B32/'2011_totals_newvars'!$L32</f>
        <v>0.18436980296530955</v>
      </c>
      <c r="AI32">
        <f>'2012_totals_newvars'!B32/'2012_totals_newvars'!$L32</f>
        <v>0.18955596662930918</v>
      </c>
      <c r="AJ32">
        <f>'2013_totals_newvars'!B32/'2013_totals_newvars'!$L32</f>
        <v>0.23478158236460853</v>
      </c>
      <c r="AK32">
        <f>'2014_totals_newvars'!B32/'2014_totals_newvars'!$L32</f>
        <v>0.16896408537550564</v>
      </c>
      <c r="AL32">
        <f>'1997_totals_newvars'!C32/'1997_totals_newvars'!$L32</f>
        <v>0.16150172767817678</v>
      </c>
      <c r="AM32">
        <f>'1998_totals_newvars'!C32/'1998_totals_newvars'!$L32</f>
        <v>0.22579418681616847</v>
      </c>
      <c r="AN32">
        <f>'1999_totals_newvars'!C32/'1999_totals_newvars'!$L32</f>
        <v>0.18365061993942833</v>
      </c>
      <c r="AO32">
        <f>'2000_totals_newvars'!C32/'2000_totals_newvars'!$L32</f>
        <v>0.18097694742650705</v>
      </c>
      <c r="AP32">
        <f>'2001_totals_newvars'!C32/'2001_totals_newvars'!$L32</f>
        <v>9.794302276240778E-2</v>
      </c>
      <c r="AQ32">
        <f>'2002_totals_newvars'!C32/'2002_totals_newvars'!$L32</f>
        <v>6.1722939688578452E-3</v>
      </c>
      <c r="AR32">
        <f>'2003_totals_newvars'!C32/'2003_totals_newvars'!$L32</f>
        <v>6.959174407708138E-2</v>
      </c>
      <c r="AS32">
        <f>'2004_totals_newvars'!C32/'2004_totals_newvars'!$L32</f>
        <v>7.8938632693309529E-2</v>
      </c>
      <c r="AT32">
        <f>'2005_totals_newvars'!C32/'2005_totals_newvars'!$L32</f>
        <v>2.6133853099206388E-2</v>
      </c>
      <c r="AU32">
        <f>'2006_totals_newvars'!C32/'2006_totals_newvars'!$L32</f>
        <v>0.1070512755224113</v>
      </c>
      <c r="AV32">
        <f>'2007_totals_newvars'!C32/'2007_totals_newvars'!$L32</f>
        <v>0.10480331468774669</v>
      </c>
      <c r="AW32">
        <f>'2008_totals_newvars'!C32/'2008_totals_newvars'!$L32</f>
        <v>9.870884328454127E-2</v>
      </c>
      <c r="AX32">
        <f>'2009_totals_newvars'!C32/'2009_totals_newvars'!$L32</f>
        <v>8.8647002497064559E-2</v>
      </c>
      <c r="AY32">
        <f>'2010_totals_newvars'!C32/'2010_totals_newvars'!$L32</f>
        <v>6.7850216813365782E-2</v>
      </c>
      <c r="AZ32">
        <f>'2011_totals_newvars'!C32/'2011_totals_newvars'!$L32</f>
        <v>9.5529545318988454E-2</v>
      </c>
      <c r="BA32">
        <f>'2012_totals_newvars'!C32/'2012_totals_newvars'!$L32</f>
        <v>7.1248557327672657E-2</v>
      </c>
      <c r="BB32">
        <f>'2013_totals_newvars'!C32/'2013_totals_newvars'!$L32</f>
        <v>5.6557942594061925E-2</v>
      </c>
      <c r="BC32">
        <f>'2014_totals_newvars'!C32/'2014_totals_newvars'!$L32</f>
        <v>8.81651906288866E-2</v>
      </c>
      <c r="BD32">
        <f>'1997_totals_newvars'!I32/'1997_totals_newvars'!$L32</f>
        <v>0</v>
      </c>
      <c r="BE32">
        <f>'1998_totals_newvars'!I32/'1998_totals_newvars'!$L32</f>
        <v>0</v>
      </c>
      <c r="BF32">
        <f>'1999_totals_newvars'!I32/'1999_totals_newvars'!$L32</f>
        <v>0</v>
      </c>
      <c r="BG32">
        <f>'2000_totals_newvars'!I32/'2000_totals_newvars'!$L32</f>
        <v>0</v>
      </c>
      <c r="BH32">
        <f>'2001_totals_newvars'!I32/'2001_totals_newvars'!$L32</f>
        <v>6.510200835572689E-3</v>
      </c>
      <c r="BI32">
        <f>'2002_totals_newvars'!I32/'2002_totals_newvars'!$L32</f>
        <v>5.7044023746937386E-2</v>
      </c>
      <c r="BJ32">
        <f>'2003_totals_newvars'!I32/'2003_totals_newvars'!$L32</f>
        <v>4.0593339777504995E-3</v>
      </c>
      <c r="BK32">
        <f>'2004_totals_newvars'!I32/'2004_totals_newvars'!$L32</f>
        <v>3.3716010970098699E-3</v>
      </c>
      <c r="BL32">
        <f>'2005_totals_newvars'!I32/'2005_totals_newvars'!$L32</f>
        <v>1.2261410017606661E-2</v>
      </c>
      <c r="BM32">
        <f>'2006_totals_newvars'!I32/'2006_totals_newvars'!$L32</f>
        <v>-6.3580444973869981E-3</v>
      </c>
      <c r="BN32">
        <f>'2007_totals_newvars'!I32/'2007_totals_newvars'!$L32</f>
        <v>9.084867673033686E-3</v>
      </c>
      <c r="BO32">
        <f>'2008_totals_newvars'!I32/'2008_totals_newvars'!$L32</f>
        <v>7.1765561879172709E-3</v>
      </c>
      <c r="BP32">
        <f>'2009_totals_newvars'!I32/'2009_totals_newvars'!$L32</f>
        <v>7.2830572793693071E-3</v>
      </c>
      <c r="BQ32">
        <f>'2010_totals_newvars'!I32/'2010_totals_newvars'!$L32</f>
        <v>6.090196544128912E-3</v>
      </c>
      <c r="BR32">
        <f>'2011_totals_newvars'!I32/'2011_totals_newvars'!$L32</f>
        <v>6.6870430329929297E-3</v>
      </c>
      <c r="BS32">
        <f>'2012_totals_newvars'!I32/'2012_totals_newvars'!$L32</f>
        <v>7.4506285425037936E-3</v>
      </c>
      <c r="BT32">
        <f>'2013_totals_newvars'!I32/'2013_totals_newvars'!$L32</f>
        <v>6.5474490393414089E-3</v>
      </c>
      <c r="BU32">
        <f>'2014_totals_newvars'!I32/'2014_totals_newvars'!$L32</f>
        <v>6.0018464347163791E-3</v>
      </c>
      <c r="BV32">
        <f>'1997_totals_newvars'!H32/'1997_totals_newvars'!$L32</f>
        <v>0</v>
      </c>
      <c r="BW32">
        <f>'1998_totals_newvars'!H32/'1998_totals_newvars'!$L32</f>
        <v>0</v>
      </c>
      <c r="BX32">
        <f>'1999_totals_newvars'!H32/'1999_totals_newvars'!$L32</f>
        <v>0</v>
      </c>
      <c r="BY32">
        <f>'2000_totals_newvars'!H32/'2000_totals_newvars'!$L32</f>
        <v>3.6623365233915366E-4</v>
      </c>
      <c r="BZ32">
        <f>'2001_totals_newvars'!H32/'2001_totals_newvars'!$L32</f>
        <v>0.14381824293277112</v>
      </c>
      <c r="CA32">
        <f>'2002_totals_newvars'!H32/'2002_totals_newvars'!$L32</f>
        <v>0.33428486314494615</v>
      </c>
      <c r="CB32">
        <f>'2003_totals_newvars'!H32/'2003_totals_newvars'!$L32</f>
        <v>0.29456865531182264</v>
      </c>
      <c r="CC32">
        <f>'2004_totals_newvars'!H32/'2004_totals_newvars'!$L32</f>
        <v>0.35355688832449739</v>
      </c>
      <c r="CD32">
        <f>'2005_totals_newvars'!H32/'2005_totals_newvars'!$L32</f>
        <v>0.34753427853473401</v>
      </c>
      <c r="CE32">
        <f>'2006_totals_newvars'!H32/'2006_totals_newvars'!$L32</f>
        <v>0.31763609691977646</v>
      </c>
      <c r="CF32">
        <f>'2007_totals_newvars'!H32/'2007_totals_newvars'!$L32</f>
        <v>0.39629458733477396</v>
      </c>
      <c r="CG32">
        <f>'2008_totals_newvars'!H32/'2008_totals_newvars'!$L32</f>
        <v>0.38288485777552622</v>
      </c>
      <c r="CH32">
        <f>'2009_totals_newvars'!H32/'2009_totals_newvars'!$L32</f>
        <v>0.37924233260736218</v>
      </c>
      <c r="CI32">
        <f>'2010_totals_newvars'!H32/'2010_totals_newvars'!$L32</f>
        <v>0.30532299903847221</v>
      </c>
      <c r="CJ32">
        <f>'2011_totals_newvars'!H32/'2011_totals_newvars'!$L32</f>
        <v>0.36796428666006714</v>
      </c>
      <c r="CK32">
        <f>'2012_totals_newvars'!H32/'2012_totals_newvars'!$L32</f>
        <v>0.4135427635726579</v>
      </c>
      <c r="CL32">
        <f>'2013_totals_newvars'!H32/'2013_totals_newvars'!$L32</f>
        <v>0.39145918513463085</v>
      </c>
      <c r="CM32">
        <f>'2014_totals_newvars'!H32/'2014_totals_newvars'!$L32</f>
        <v>0.43549283105847736</v>
      </c>
      <c r="CN32">
        <f>'1997_totals_newvars'!E32/'1997_totals_newvars'!$L32</f>
        <v>0</v>
      </c>
      <c r="CO32">
        <f>'1998_totals_newvars'!E32/'1998_totals_newvars'!$L32</f>
        <v>0</v>
      </c>
      <c r="CP32">
        <f>'1999_totals_newvars'!E32/'1999_totals_newvars'!$L32</f>
        <v>0</v>
      </c>
      <c r="CQ32">
        <f>'2000_totals_newvars'!E32/'2000_totals_newvars'!$L32</f>
        <v>0</v>
      </c>
      <c r="CR32">
        <f>'2001_totals_newvars'!E32/'2001_totals_newvars'!$L32</f>
        <v>3.0732857895574037E-3</v>
      </c>
      <c r="CS32">
        <f>'2002_totals_newvars'!E32/'2002_totals_newvars'!$L32</f>
        <v>1.378183821984896E-2</v>
      </c>
      <c r="CT32">
        <f>'2003_totals_newvars'!E32/'2003_totals_newvars'!$L32</f>
        <v>1.4557332969176847E-2</v>
      </c>
      <c r="CU32">
        <f>'2004_totals_newvars'!E32/'2004_totals_newvars'!$L32</f>
        <v>2.6098608387952766E-2</v>
      </c>
      <c r="CV32">
        <f>'2005_totals_newvars'!E32/'2005_totals_newvars'!$L32</f>
        <v>-2.0809331985380999E-2</v>
      </c>
      <c r="CW32">
        <f>'2006_totals_newvars'!E32/'2006_totals_newvars'!$L32</f>
        <v>2.1584436027339594E-2</v>
      </c>
      <c r="CX32">
        <f>'2007_totals_newvars'!E32/'2007_totals_newvars'!$L32</f>
        <v>7.4688103788895181E-3</v>
      </c>
      <c r="CY32">
        <f>'2008_totals_newvars'!E32/'2008_totals_newvars'!$L32</f>
        <v>6.5315311960253454E-3</v>
      </c>
      <c r="CZ32">
        <f>'2009_totals_newvars'!E32/'2009_totals_newvars'!$L32</f>
        <v>5.6627866530234681E-3</v>
      </c>
      <c r="DA32">
        <f>'2010_totals_newvars'!E32/'2010_totals_newvars'!$L32</f>
        <v>4.4459203513369057E-3</v>
      </c>
      <c r="DB32">
        <f>'2011_totals_newvars'!E32/'2011_totals_newvars'!$L32</f>
        <v>5.3701767657276635E-3</v>
      </c>
      <c r="DC32">
        <f>'2012_totals_newvars'!E32/'2012_totals_newvars'!$L32</f>
        <v>6.1776849480061381E-3</v>
      </c>
      <c r="DD32">
        <f>'2013_totals_newvars'!E32/'2013_totals_newvars'!$L32</f>
        <v>5.2817962873966638E-3</v>
      </c>
      <c r="DE32">
        <f>'2014_totals_newvars'!E32/'2014_totals_newvars'!$L32</f>
        <v>5.2885038143012895E-3</v>
      </c>
      <c r="DF32">
        <f>'1997_totals_newvars'!G32/'1997_totals_newvars'!$L32</f>
        <v>0</v>
      </c>
      <c r="DG32">
        <f>'1998_totals_newvars'!G32/'1998_totals_newvars'!$L32</f>
        <v>0</v>
      </c>
      <c r="DH32">
        <f>'1999_totals_newvars'!G32/'1999_totals_newvars'!$L32</f>
        <v>0</v>
      </c>
      <c r="DI32">
        <f>'2000_totals_newvars'!G32/'2000_totals_newvars'!$L32</f>
        <v>1.2868992272018378E-3</v>
      </c>
      <c r="DJ32">
        <f>'2001_totals_newvars'!G32/'2001_totals_newvars'!$L32</f>
        <v>1.6795343152516848E-9</v>
      </c>
      <c r="DK32">
        <f>'2002_totals_newvars'!G32/'2002_totals_newvars'!$L32</f>
        <v>5.3642208694559962E-3</v>
      </c>
      <c r="DL32">
        <f>'2003_totals_newvars'!G32/'2003_totals_newvars'!$L32</f>
        <v>2.6879591643237614E-3</v>
      </c>
      <c r="DM32">
        <f>'2004_totals_newvars'!G32/'2004_totals_newvars'!$L32</f>
        <v>-1.4493427367128739E-4</v>
      </c>
      <c r="DN32">
        <f>'2005_totals_newvars'!G32/'2005_totals_newvars'!$L32</f>
        <v>3.8103116673014938E-3</v>
      </c>
      <c r="DO32">
        <f>'2006_totals_newvars'!G32/'2006_totals_newvars'!$L32</f>
        <v>3.0236927923184436E-3</v>
      </c>
      <c r="DP32">
        <f>'2007_totals_newvars'!G32/'2007_totals_newvars'!$L32</f>
        <v>7.0217955261249292E-4</v>
      </c>
      <c r="DQ32">
        <f>'2008_totals_newvars'!G32/'2008_totals_newvars'!$L32</f>
        <v>0</v>
      </c>
      <c r="DR32">
        <f>'2009_totals_newvars'!G32/'2009_totals_newvars'!$L32</f>
        <v>2.1480143596314748E-2</v>
      </c>
      <c r="DS32">
        <f>'2010_totals_newvars'!G32/'2010_totals_newvars'!$L32</f>
        <v>3.4477451286460202E-2</v>
      </c>
      <c r="DT32">
        <f>'2011_totals_newvars'!G32/'2011_totals_newvars'!$L32</f>
        <v>6.0217535026212471E-3</v>
      </c>
      <c r="DU32">
        <f>'2012_totals_newvars'!G32/'2012_totals_newvars'!$L32</f>
        <v>8.0503778863690763E-3</v>
      </c>
      <c r="DV32">
        <f>'2013_totals_newvars'!G32/'2013_totals_newvars'!$L32</f>
        <v>1.1279895270072197E-2</v>
      </c>
      <c r="DW32">
        <f>'2014_totals_newvars'!G32/'2014_totals_newvars'!$L32</f>
        <v>-1.4463748662885121E-4</v>
      </c>
      <c r="DX32">
        <f>'1997_totals_newvars'!K32/'1997_totals_newvars'!$L32</f>
        <v>5.8740309698843279E-2</v>
      </c>
      <c r="DY32">
        <f>'1998_totals_newvars'!K32/'1998_totals_newvars'!$L32</f>
        <v>5.7375431171512579E-2</v>
      </c>
      <c r="DZ32">
        <f>'1999_totals_newvars'!K32/'1999_totals_newvars'!$L32</f>
        <v>6.8852220792148894E-2</v>
      </c>
      <c r="EA32">
        <f>'2000_totals_newvars'!K32/'2000_totals_newvars'!$L32</f>
        <v>9.1622470350913837E-2</v>
      </c>
      <c r="EB32">
        <f>'2001_totals_newvars'!K32/'2001_totals_newvars'!$L32</f>
        <v>6.7859034474653773E-2</v>
      </c>
      <c r="EC32">
        <f>'2002_totals_newvars'!K32/'2002_totals_newvars'!$L32</f>
        <v>4.0703772631327302E-2</v>
      </c>
      <c r="ED32">
        <f>'2003_totals_newvars'!K32/'2003_totals_newvars'!$L32</f>
        <v>1.7380222838134608E-2</v>
      </c>
      <c r="EE32">
        <f>'2004_totals_newvars'!K32/'2004_totals_newvars'!$L32</f>
        <v>1.6127877590047298E-2</v>
      </c>
      <c r="EF32">
        <f>'2005_totals_newvars'!K32/'2005_totals_newvars'!$L32</f>
        <v>1.521137139988228E-2</v>
      </c>
      <c r="EG32">
        <f>'2006_totals_newvars'!K32/'2006_totals_newvars'!$L32</f>
        <v>2.3824027193253737E-2</v>
      </c>
      <c r="EH32">
        <f>'2007_totals_newvars'!K32/'2007_totals_newvars'!$L32</f>
        <v>1.7066886874567717E-2</v>
      </c>
      <c r="EI32">
        <f>'2008_totals_newvars'!K32/'2008_totals_newvars'!$L32</f>
        <v>1.4974776639776238E-2</v>
      </c>
      <c r="EJ32">
        <f>'2009_totals_newvars'!K32/'2009_totals_newvars'!$L32</f>
        <v>1.4022848001302851E-2</v>
      </c>
      <c r="EK32">
        <f>'2010_totals_newvars'!K32/'2010_totals_newvars'!$L32</f>
        <v>1.100950276475797E-2</v>
      </c>
      <c r="EL32">
        <f>'2011_totals_newvars'!K32/'2011_totals_newvars'!$L32</f>
        <v>1.3298253517236135E-2</v>
      </c>
      <c r="EM32">
        <f>'2012_totals_newvars'!K32/'2012_totals_newvars'!$L32</f>
        <v>1.1473424084356136E-2</v>
      </c>
      <c r="EN32">
        <f>'2013_totals_newvars'!K32/'2013_totals_newvars'!$L32</f>
        <v>1.6349244429079805E-2</v>
      </c>
      <c r="EO32">
        <f>'2014_totals_newvars'!K32/'2014_totals_newvars'!$L32</f>
        <v>1.3096005498046088E-2</v>
      </c>
      <c r="EP32">
        <f>'1997_totals_newvars'!F32/'1997_totals_newvars'!$L32</f>
        <v>0</v>
      </c>
      <c r="EQ32">
        <f>'1998_totals_newvars'!F32/'1998_totals_newvars'!$L32</f>
        <v>0</v>
      </c>
      <c r="ER32">
        <f>'1999_totals_newvars'!F32/'1999_totals_newvars'!$L32</f>
        <v>0</v>
      </c>
      <c r="ES32">
        <f>'2000_totals_newvars'!F32/'2000_totals_newvars'!$L32</f>
        <v>0</v>
      </c>
      <c r="ET32">
        <f>'2001_totals_newvars'!F32/'2001_totals_newvars'!$L32</f>
        <v>8.1205227173668723E-2</v>
      </c>
      <c r="EU32">
        <f>'2002_totals_newvars'!F32/'2002_totals_newvars'!$L32</f>
        <v>7.8365095671637006E-2</v>
      </c>
      <c r="EV32">
        <f>'2003_totals_newvars'!F32/'2003_totals_newvars'!$L32</f>
        <v>0.11110696117103139</v>
      </c>
      <c r="EW32">
        <f>'2004_totals_newvars'!F32/'2004_totals_newvars'!$L32</f>
        <v>9.1384866898329212E-2</v>
      </c>
      <c r="EX32">
        <f>'2005_totals_newvars'!F32/'2005_totals_newvars'!$L32</f>
        <v>1.8225400619261121E-2</v>
      </c>
      <c r="EY32">
        <f>'2006_totals_newvars'!F32/'2006_totals_newvars'!$L32</f>
        <v>2.8035529889028535E-2</v>
      </c>
      <c r="EZ32">
        <f>'2007_totals_newvars'!F32/'2007_totals_newvars'!$L32</f>
        <v>2.0083893172355982E-2</v>
      </c>
      <c r="FA32">
        <f>'2008_totals_newvars'!F32/'2008_totals_newvars'!$L32</f>
        <v>0.11199774196181453</v>
      </c>
      <c r="FB32">
        <f>'2009_totals_newvars'!F32/'2009_totals_newvars'!$L32</f>
        <v>0.17065781925905513</v>
      </c>
      <c r="FC32">
        <f>'2010_totals_newvars'!F32/'2010_totals_newvars'!$L32</f>
        <v>0.26904296559527136</v>
      </c>
      <c r="FD32">
        <f>'2011_totals_newvars'!F32/'2011_totals_newvars'!$L32</f>
        <v>0.18147585160659632</v>
      </c>
      <c r="FE32">
        <f>'2012_totals_newvars'!F32/'2012_totals_newvars'!$L32</f>
        <v>0.15513746639639692</v>
      </c>
      <c r="FF32">
        <f>'2013_totals_newvars'!F32/'2013_totals_newvars'!$L32</f>
        <v>0.13275348023387429</v>
      </c>
      <c r="FG32">
        <f>'2014_totals_newvars'!F32/'2014_totals_newvars'!$L32</f>
        <v>0.14451556651343167</v>
      </c>
      <c r="FH32">
        <f>'1997_totals_newvars'!D32/'1997_totals_newvars'!$L32</f>
        <v>6.0337139226183667E-2</v>
      </c>
      <c r="FI32">
        <f>'1998_totals_newvars'!D32/'1998_totals_newvars'!$L32</f>
        <v>6.373182972672492E-2</v>
      </c>
      <c r="FJ32">
        <f>'1999_totals_newvars'!D32/'1999_totals_newvars'!$L32</f>
        <v>0.12449021816701611</v>
      </c>
      <c r="FK32">
        <f>'2000_totals_newvars'!D32/'2000_totals_newvars'!$L32</f>
        <v>0.13204066613986573</v>
      </c>
      <c r="FL32">
        <f>'2001_totals_newvars'!D32/'2001_totals_newvars'!$L32</f>
        <v>7.2520917873497862E-2</v>
      </c>
      <c r="FM32">
        <f>'2002_totals_newvars'!D32/'2002_totals_newvars'!$L32</f>
        <v>0.17906618684887954</v>
      </c>
      <c r="FN32">
        <f>'2003_totals_newvars'!D32/'2003_totals_newvars'!$L32</f>
        <v>0.13279169236334978</v>
      </c>
      <c r="FO32">
        <f>'2004_totals_newvars'!D32/'2004_totals_newvars'!$L32</f>
        <v>8.6420337249029297E-2</v>
      </c>
      <c r="FP32">
        <f>'2005_totals_newvars'!D32/'2005_totals_newvars'!$L32</f>
        <v>7.8586840466258995E-2</v>
      </c>
      <c r="FQ32">
        <f>'2006_totals_newvars'!D32/'2006_totals_newvars'!$L32</f>
        <v>0.24491349626811629</v>
      </c>
      <c r="FR32">
        <f>'2007_totals_newvars'!D32/'2007_totals_newvars'!$L32</f>
        <v>0.11325256912663539</v>
      </c>
      <c r="FS32">
        <f>'2008_totals_newvars'!D32/'2008_totals_newvars'!$L32</f>
        <v>0.12259719959263107</v>
      </c>
      <c r="FT32">
        <f>'2009_totals_newvars'!D32/'2009_totals_newvars'!$L32</f>
        <v>0.10180878570470706</v>
      </c>
      <c r="FU32">
        <f>'2010_totals_newvars'!D32/'2010_totals_newvars'!$L32</f>
        <v>8.0305094784226941E-2</v>
      </c>
      <c r="FV32">
        <f>'2011_totals_newvars'!D32/'2011_totals_newvars'!$L32</f>
        <v>7.9463998103354055E-2</v>
      </c>
      <c r="FW32">
        <f>'2012_totals_newvars'!D32/'2012_totals_newvars'!$L32</f>
        <v>8.0194301233394133E-2</v>
      </c>
      <c r="FX32">
        <f>'2013_totals_newvars'!D32/'2013_totals_newvars'!$L32</f>
        <v>8.203666534335019E-2</v>
      </c>
      <c r="FY32">
        <f>'2014_totals_newvars'!D32/'2014_totals_newvars'!$L32</f>
        <v>8.6672711452298851E-2</v>
      </c>
    </row>
    <row r="33" spans="1:181" x14ac:dyDescent="0.2">
      <c r="A33" t="str">
        <f>'1997_totals_newvars'!A33</f>
        <v>NEW MEXICO</v>
      </c>
      <c r="B33">
        <f>'1997_totals_newvars'!J33/'1997_totals_newvars'!$L33</f>
        <v>8.5714317190241404E-2</v>
      </c>
      <c r="C33">
        <f>'1998_totals_newvars'!J33/'1998_totals_newvars'!$L33</f>
        <v>6.2128551202870981E-2</v>
      </c>
      <c r="D33">
        <f>'1999_totals_newvars'!J33/'1999_totals_newvars'!$L33</f>
        <v>5.1220119455946185E-2</v>
      </c>
      <c r="E33">
        <f>'2000_totals_newvars'!J33/'2000_totals_newvars'!$L33</f>
        <v>5.5747465760104253E-2</v>
      </c>
      <c r="F33">
        <f>'2001_totals_newvars'!J33/'2001_totals_newvars'!$L33</f>
        <v>6.1085597037307302E-2</v>
      </c>
      <c r="G33">
        <f>'2002_totals_newvars'!J33/'2002_totals_newvars'!$L33</f>
        <v>4.0222099143383629E-2</v>
      </c>
      <c r="H33">
        <f>'2003_totals_newvars'!J33/'2003_totals_newvars'!$L33</f>
        <v>4.2229721536154147E-2</v>
      </c>
      <c r="I33">
        <f>'2004_totals_newvars'!J33/'2004_totals_newvars'!$L33</f>
        <v>3.5498821612934585E-2</v>
      </c>
      <c r="J33">
        <f>'2005_totals_newvars'!J33/'2005_totals_newvars'!$L33</f>
        <v>4.5308287620847168E-2</v>
      </c>
      <c r="K33">
        <f>'2006_totals_newvars'!J33/'2006_totals_newvars'!$L33</f>
        <v>2.9168933716796693E-2</v>
      </c>
      <c r="L33">
        <f>'2007_totals_newvars'!J33/'2007_totals_newvars'!$L33</f>
        <v>7.3062549692560486E-2</v>
      </c>
      <c r="M33">
        <f>'2008_totals_newvars'!J33/'2008_totals_newvars'!$L33</f>
        <v>6.1991052251174225E-2</v>
      </c>
      <c r="N33">
        <f>'2009_totals_newvars'!J33/'2009_totals_newvars'!$L33</f>
        <v>7.5937113107548068E-2</v>
      </c>
      <c r="O33">
        <f>'2010_totals_newvars'!J33/'2010_totals_newvars'!$L33</f>
        <v>3.5916996955707506E-2</v>
      </c>
      <c r="P33">
        <f>'2011_totals_newvars'!J33/'2011_totals_newvars'!$L33</f>
        <v>4.7271999582604952E-2</v>
      </c>
      <c r="Q33">
        <f>'2012_totals_newvars'!J33/'2012_totals_newvars'!$L33</f>
        <v>4.4946912837075831E-2</v>
      </c>
      <c r="R33">
        <f>'2013_totals_newvars'!J33/'2013_totals_newvars'!$L33</f>
        <v>4.993220670046266E-2</v>
      </c>
      <c r="S33">
        <f>'2014_totals_newvars'!J33/'2014_totals_newvars'!$L33</f>
        <v>3.5194151767276943E-2</v>
      </c>
      <c r="T33">
        <f>'1997_totals_newvars'!B33/'1997_totals_newvars'!$L33</f>
        <v>0.76461242853263856</v>
      </c>
      <c r="U33">
        <f>'1998_totals_newvars'!B33/'1998_totals_newvars'!$L33</f>
        <v>0.81264924305288255</v>
      </c>
      <c r="V33">
        <f>'1999_totals_newvars'!B33/'1999_totals_newvars'!$L33</f>
        <v>0.76925050969538067</v>
      </c>
      <c r="W33">
        <f>'2000_totals_newvars'!B33/'2000_totals_newvars'!$L33</f>
        <v>0.66892015792457815</v>
      </c>
      <c r="X33">
        <f>'2001_totals_newvars'!B33/'2001_totals_newvars'!$L33</f>
        <v>0.57487657880987486</v>
      </c>
      <c r="Y33">
        <f>'2002_totals_newvars'!B33/'2002_totals_newvars'!$L33</f>
        <v>0.53183878425439779</v>
      </c>
      <c r="Z33">
        <f>'2003_totals_newvars'!B33/'2003_totals_newvars'!$L33</f>
        <v>0.50309654410095705</v>
      </c>
      <c r="AA33">
        <f>'2004_totals_newvars'!B33/'2004_totals_newvars'!$L33</f>
        <v>0.43724892471874566</v>
      </c>
      <c r="AB33">
        <f>'2005_totals_newvars'!B33/'2005_totals_newvars'!$L33</f>
        <v>0.47025859802096043</v>
      </c>
      <c r="AC33">
        <f>'2006_totals_newvars'!B33/'2006_totals_newvars'!$L33</f>
        <v>0.51666220943936136</v>
      </c>
      <c r="AD33">
        <f>'2007_totals_newvars'!B33/'2007_totals_newvars'!$L33</f>
        <v>0.46038264048590444</v>
      </c>
      <c r="AE33">
        <f>'2008_totals_newvars'!B33/'2008_totals_newvars'!$L33</f>
        <v>0.3417187041795019</v>
      </c>
      <c r="AF33">
        <f>'2009_totals_newvars'!B33/'2009_totals_newvars'!$L33</f>
        <v>0.29911840593207062</v>
      </c>
      <c r="AG33">
        <f>'2010_totals_newvars'!B33/'2010_totals_newvars'!$L33</f>
        <v>0.35714210174693928</v>
      </c>
      <c r="AH33">
        <f>'2011_totals_newvars'!B33/'2011_totals_newvars'!$L33</f>
        <v>0.37317400333016715</v>
      </c>
      <c r="AI33">
        <f>'2012_totals_newvars'!B33/'2012_totals_newvars'!$L33</f>
        <v>0.31004828320997935</v>
      </c>
      <c r="AJ33">
        <f>'2013_totals_newvars'!B33/'2013_totals_newvars'!$L33</f>
        <v>0.2485545473211668</v>
      </c>
      <c r="AK33">
        <f>'2014_totals_newvars'!B33/'2014_totals_newvars'!$L33</f>
        <v>0.2195828041296623</v>
      </c>
      <c r="AL33">
        <f>'1997_totals_newvars'!C33/'1997_totals_newvars'!$L33</f>
        <v>0</v>
      </c>
      <c r="AM33">
        <f>'1998_totals_newvars'!C33/'1998_totals_newvars'!$L33</f>
        <v>0.12056202659939158</v>
      </c>
      <c r="AN33">
        <f>'1999_totals_newvars'!C33/'1999_totals_newvars'!$L33</f>
        <v>8.839709527936282E-2</v>
      </c>
      <c r="AO33">
        <f>'2000_totals_newvars'!C33/'2000_totals_newvars'!$L33</f>
        <v>0.13298377283232016</v>
      </c>
      <c r="AP33">
        <f>'2001_totals_newvars'!C33/'2001_totals_newvars'!$L33</f>
        <v>0.18517722942300935</v>
      </c>
      <c r="AQ33">
        <f>'2002_totals_newvars'!C33/'2002_totals_newvars'!$L33</f>
        <v>0.20887263850606211</v>
      </c>
      <c r="AR33">
        <f>'2003_totals_newvars'!C33/'2003_totals_newvars'!$L33</f>
        <v>0.21125909923669239</v>
      </c>
      <c r="AS33">
        <f>'2004_totals_newvars'!C33/'2004_totals_newvars'!$L33</f>
        <v>0.21856990149265623</v>
      </c>
      <c r="AT33">
        <f>'2005_totals_newvars'!C33/'2005_totals_newvars'!$L33</f>
        <v>0.2042851922718473</v>
      </c>
      <c r="AU33">
        <f>'2006_totals_newvars'!C33/'2006_totals_newvars'!$L33</f>
        <v>0.25759388606293609</v>
      </c>
      <c r="AV33">
        <f>'2007_totals_newvars'!C33/'2007_totals_newvars'!$L33</f>
        <v>0.29792650687039174</v>
      </c>
      <c r="AW33">
        <f>'2008_totals_newvars'!C33/'2008_totals_newvars'!$L33</f>
        <v>0.21851135931352694</v>
      </c>
      <c r="AX33">
        <f>'2009_totals_newvars'!C33/'2009_totals_newvars'!$L33</f>
        <v>0.19402635128450815</v>
      </c>
      <c r="AY33">
        <f>'2010_totals_newvars'!C33/'2010_totals_newvars'!$L33</f>
        <v>0.19227730169744334</v>
      </c>
      <c r="AZ33">
        <f>'2011_totals_newvars'!C33/'2011_totals_newvars'!$L33</f>
        <v>0.14245384242590864</v>
      </c>
      <c r="BA33">
        <f>'2012_totals_newvars'!C33/'2012_totals_newvars'!$L33</f>
        <v>0.14821040677998848</v>
      </c>
      <c r="BB33">
        <f>'2013_totals_newvars'!C33/'2013_totals_newvars'!$L33</f>
        <v>0.17003096442157181</v>
      </c>
      <c r="BC33">
        <f>'2014_totals_newvars'!C33/'2014_totals_newvars'!$L33</f>
        <v>0.16865719967938902</v>
      </c>
      <c r="BD33">
        <f>'1997_totals_newvars'!I33/'1997_totals_newvars'!$L33</f>
        <v>0.14032206395938346</v>
      </c>
      <c r="BE33">
        <f>'1998_totals_newvars'!I33/'1998_totals_newvars'!$L33</f>
        <v>5.4840306093572131E-3</v>
      </c>
      <c r="BF33">
        <f>'1999_totals_newvars'!I33/'1999_totals_newvars'!$L33</f>
        <v>9.1088225270329254E-2</v>
      </c>
      <c r="BG33">
        <f>'2000_totals_newvars'!I33/'2000_totals_newvars'!$L33</f>
        <v>1.9709502079170427E-2</v>
      </c>
      <c r="BH33">
        <f>'2001_totals_newvars'!I33/'2001_totals_newvars'!$L33</f>
        <v>0.12334214723126585</v>
      </c>
      <c r="BI33">
        <f>'2002_totals_newvars'!I33/'2002_totals_newvars'!$L33</f>
        <v>0.14969893508896887</v>
      </c>
      <c r="BJ33">
        <f>'2003_totals_newvars'!I33/'2003_totals_newvars'!$L33</f>
        <v>0.12114431248058348</v>
      </c>
      <c r="BK33">
        <f>'2004_totals_newvars'!I33/'2004_totals_newvars'!$L33</f>
        <v>0.20361642416842446</v>
      </c>
      <c r="BL33">
        <f>'2005_totals_newvars'!I33/'2005_totals_newvars'!$L33</f>
        <v>0.17070704498127257</v>
      </c>
      <c r="BM33">
        <f>'2006_totals_newvars'!I33/'2006_totals_newvars'!$L33</f>
        <v>0.1143133763139501</v>
      </c>
      <c r="BN33">
        <f>'2007_totals_newvars'!I33/'2007_totals_newvars'!$L33</f>
        <v>9.5433845740999862E-2</v>
      </c>
      <c r="BO33">
        <f>'2008_totals_newvars'!I33/'2008_totals_newvars'!$L33</f>
        <v>6.1711399767964727E-2</v>
      </c>
      <c r="BP33">
        <f>'2009_totals_newvars'!I33/'2009_totals_newvars'!$L33</f>
        <v>7.1049619916780521E-2</v>
      </c>
      <c r="BQ33">
        <f>'2010_totals_newvars'!I33/'2010_totals_newvars'!$L33</f>
        <v>0.13530960080940543</v>
      </c>
      <c r="BR33">
        <f>'2011_totals_newvars'!I33/'2011_totals_newvars'!$L33</f>
        <v>0.12508299741166093</v>
      </c>
      <c r="BS33">
        <f>'2012_totals_newvars'!I33/'2012_totals_newvars'!$L33</f>
        <v>0.1833275333807135</v>
      </c>
      <c r="BT33">
        <f>'2013_totals_newvars'!I33/'2013_totals_newvars'!$L33</f>
        <v>0.22024688708890081</v>
      </c>
      <c r="BU33">
        <f>'2014_totals_newvars'!I33/'2014_totals_newvars'!$L33</f>
        <v>0.2495373734085545</v>
      </c>
      <c r="BV33">
        <f>'1997_totals_newvars'!H33/'1997_totals_newvars'!$L33</f>
        <v>0</v>
      </c>
      <c r="BW33">
        <f>'1998_totals_newvars'!H33/'1998_totals_newvars'!$L33</f>
        <v>0</v>
      </c>
      <c r="BX33">
        <f>'1999_totals_newvars'!H33/'1999_totals_newvars'!$L33</f>
        <v>0</v>
      </c>
      <c r="BY33">
        <f>'2000_totals_newvars'!H33/'2000_totals_newvars'!$L33</f>
        <v>0</v>
      </c>
      <c r="BZ33">
        <f>'2001_totals_newvars'!H33/'2001_totals_newvars'!$L33</f>
        <v>0</v>
      </c>
      <c r="CA33">
        <f>'2002_totals_newvars'!H33/'2002_totals_newvars'!$L33</f>
        <v>0</v>
      </c>
      <c r="CB33">
        <f>'2003_totals_newvars'!H33/'2003_totals_newvars'!$L33</f>
        <v>6.9272269879245528E-3</v>
      </c>
      <c r="CC33">
        <f>'2004_totals_newvars'!H33/'2004_totals_newvars'!$L33</f>
        <v>1.1562215082545554E-2</v>
      </c>
      <c r="CD33">
        <f>'2005_totals_newvars'!H33/'2005_totals_newvars'!$L33</f>
        <v>7.8599538002317032E-3</v>
      </c>
      <c r="CE33">
        <f>'2006_totals_newvars'!H33/'2006_totals_newvars'!$L33</f>
        <v>0</v>
      </c>
      <c r="CF33">
        <f>'2007_totals_newvars'!H33/'2007_totals_newvars'!$L33</f>
        <v>0</v>
      </c>
      <c r="CG33">
        <f>'2008_totals_newvars'!H33/'2008_totals_newvars'!$L33</f>
        <v>3.9622450510794743E-2</v>
      </c>
      <c r="CH33">
        <f>'2009_totals_newvars'!H33/'2009_totals_newvars'!$L33</f>
        <v>6.0460147617013286E-2</v>
      </c>
      <c r="CI33">
        <f>'2010_totals_newvars'!H33/'2010_totals_newvars'!$L33</f>
        <v>5.0162869334776546E-2</v>
      </c>
      <c r="CJ33">
        <f>'2011_totals_newvars'!H33/'2011_totals_newvars'!$L33</f>
        <v>4.3249665221309193E-2</v>
      </c>
      <c r="CK33">
        <f>'2012_totals_newvars'!H33/'2012_totals_newvars'!$L33</f>
        <v>4.1667822369319395E-2</v>
      </c>
      <c r="CL33">
        <f>'2013_totals_newvars'!H33/'2013_totals_newvars'!$L33</f>
        <v>4.7337367552313582E-2</v>
      </c>
      <c r="CM33">
        <f>'2014_totals_newvars'!H33/'2014_totals_newvars'!$L33</f>
        <v>4.4658165648395524E-2</v>
      </c>
      <c r="CN33">
        <f>'1997_totals_newvars'!E33/'1997_totals_newvars'!$L33</f>
        <v>0</v>
      </c>
      <c r="CO33">
        <f>'1998_totals_newvars'!E33/'1998_totals_newvars'!$L33</f>
        <v>0</v>
      </c>
      <c r="CP33">
        <f>'1999_totals_newvars'!E33/'1999_totals_newvars'!$L33</f>
        <v>0</v>
      </c>
      <c r="CQ33">
        <f>'2000_totals_newvars'!E33/'2000_totals_newvars'!$L33</f>
        <v>0</v>
      </c>
      <c r="CR33">
        <f>'2001_totals_newvars'!E33/'2001_totals_newvars'!$L33</f>
        <v>0</v>
      </c>
      <c r="CS33">
        <f>'2002_totals_newvars'!E33/'2002_totals_newvars'!$L33</f>
        <v>0</v>
      </c>
      <c r="CT33">
        <f>'2003_totals_newvars'!E33/'2003_totals_newvars'!$L33</f>
        <v>0</v>
      </c>
      <c r="CU33">
        <f>'2004_totals_newvars'!E33/'2004_totals_newvars'!$L33</f>
        <v>0</v>
      </c>
      <c r="CV33">
        <f>'2005_totals_newvars'!E33/'2005_totals_newvars'!$L33</f>
        <v>0</v>
      </c>
      <c r="CW33">
        <f>'2006_totals_newvars'!E33/'2006_totals_newvars'!$L33</f>
        <v>0</v>
      </c>
      <c r="CX33">
        <f>'2007_totals_newvars'!E33/'2007_totals_newvars'!$L33</f>
        <v>0</v>
      </c>
      <c r="CY33">
        <f>'2008_totals_newvars'!E33/'2008_totals_newvars'!$L33</f>
        <v>0</v>
      </c>
      <c r="CZ33">
        <f>'2009_totals_newvars'!E33/'2009_totals_newvars'!$L33</f>
        <v>0</v>
      </c>
      <c r="DA33">
        <f>'2010_totals_newvars'!E33/'2010_totals_newvars'!$L33</f>
        <v>0</v>
      </c>
      <c r="DB33">
        <f>'2011_totals_newvars'!E33/'2011_totals_newvars'!$L33</f>
        <v>0</v>
      </c>
      <c r="DC33">
        <f>'2012_totals_newvars'!E33/'2012_totals_newvars'!$L33</f>
        <v>0</v>
      </c>
      <c r="DD33">
        <f>'2013_totals_newvars'!E33/'2013_totals_newvars'!$L33</f>
        <v>0</v>
      </c>
      <c r="DE33">
        <f>'2014_totals_newvars'!E33/'2014_totals_newvars'!$L33</f>
        <v>0</v>
      </c>
      <c r="DF33">
        <f>'1997_totals_newvars'!G33/'1997_totals_newvars'!$L33</f>
        <v>0</v>
      </c>
      <c r="DG33">
        <f>'1998_totals_newvars'!G33/'1998_totals_newvars'!$L33</f>
        <v>0</v>
      </c>
      <c r="DH33">
        <f>'1999_totals_newvars'!G33/'1999_totals_newvars'!$L33</f>
        <v>0</v>
      </c>
      <c r="DI33">
        <f>'2000_totals_newvars'!G33/'2000_totals_newvars'!$L33</f>
        <v>0</v>
      </c>
      <c r="DJ33">
        <f>'2001_totals_newvars'!G33/'2001_totals_newvars'!$L33</f>
        <v>0</v>
      </c>
      <c r="DK33">
        <f>'2002_totals_newvars'!G33/'2002_totals_newvars'!$L33</f>
        <v>0</v>
      </c>
      <c r="DL33">
        <f>'2003_totals_newvars'!G33/'2003_totals_newvars'!$L33</f>
        <v>0</v>
      </c>
      <c r="DM33">
        <f>'2004_totals_newvars'!G33/'2004_totals_newvars'!$L33</f>
        <v>0</v>
      </c>
      <c r="DN33">
        <f>'2005_totals_newvars'!G33/'2005_totals_newvars'!$L33</f>
        <v>0</v>
      </c>
      <c r="DO33">
        <f>'2006_totals_newvars'!G33/'2006_totals_newvars'!$L33</f>
        <v>0</v>
      </c>
      <c r="DP33">
        <f>'2007_totals_newvars'!G33/'2007_totals_newvars'!$L33</f>
        <v>0</v>
      </c>
      <c r="DQ33">
        <f>'2008_totals_newvars'!G33/'2008_totals_newvars'!$L33</f>
        <v>0</v>
      </c>
      <c r="DR33">
        <f>'2009_totals_newvars'!G33/'2009_totals_newvars'!$L33</f>
        <v>0</v>
      </c>
      <c r="DS33">
        <f>'2010_totals_newvars'!G33/'2010_totals_newvars'!$L33</f>
        <v>0</v>
      </c>
      <c r="DT33">
        <f>'2011_totals_newvars'!G33/'2011_totals_newvars'!$L33</f>
        <v>0</v>
      </c>
      <c r="DU33">
        <f>'2012_totals_newvars'!G33/'2012_totals_newvars'!$L33</f>
        <v>0</v>
      </c>
      <c r="DV33">
        <f>'2013_totals_newvars'!G33/'2013_totals_newvars'!$L33</f>
        <v>0</v>
      </c>
      <c r="DW33">
        <f>'2014_totals_newvars'!G33/'2014_totals_newvars'!$L33</f>
        <v>0</v>
      </c>
      <c r="DX33">
        <f>'1997_totals_newvars'!K33/'1997_totals_newvars'!$L33</f>
        <v>0</v>
      </c>
      <c r="DY33">
        <f>'1998_totals_newvars'!K33/'1998_totals_newvars'!$L33</f>
        <v>0</v>
      </c>
      <c r="DZ33">
        <f>'1999_totals_newvars'!K33/'1999_totals_newvars'!$L33</f>
        <v>0</v>
      </c>
      <c r="EA33">
        <f>'2000_totals_newvars'!K33/'2000_totals_newvars'!$L33</f>
        <v>0</v>
      </c>
      <c r="EB33">
        <f>'2001_totals_newvars'!K33/'2001_totals_newvars'!$L33</f>
        <v>0</v>
      </c>
      <c r="EC33">
        <f>'2002_totals_newvars'!K33/'2002_totals_newvars'!$L33</f>
        <v>1.2946884538738561E-2</v>
      </c>
      <c r="ED33">
        <f>'2003_totals_newvars'!K33/'2003_totals_newvars'!$L33</f>
        <v>1.2917701048886969E-2</v>
      </c>
      <c r="EE33">
        <f>'2004_totals_newvars'!K33/'2004_totals_newvars'!$L33</f>
        <v>1.193043606113647E-2</v>
      </c>
      <c r="EF33">
        <f>'2005_totals_newvars'!K33/'2005_totals_newvars'!$L33</f>
        <v>1.258016307929583E-2</v>
      </c>
      <c r="EG33">
        <f>'2006_totals_newvars'!K33/'2006_totals_newvars'!$L33</f>
        <v>0</v>
      </c>
      <c r="EH33">
        <f>'2007_totals_newvars'!K33/'2007_totals_newvars'!$L33</f>
        <v>0</v>
      </c>
      <c r="EI33">
        <f>'2008_totals_newvars'!K33/'2008_totals_newvars'!$L33</f>
        <v>0</v>
      </c>
      <c r="EJ33">
        <f>'2009_totals_newvars'!K33/'2009_totals_newvars'!$L33</f>
        <v>0</v>
      </c>
      <c r="EK33">
        <f>'2010_totals_newvars'!K33/'2010_totals_newvars'!$L33</f>
        <v>0</v>
      </c>
      <c r="EL33">
        <f>'2011_totals_newvars'!K33/'2011_totals_newvars'!$L33</f>
        <v>0</v>
      </c>
      <c r="EM33">
        <f>'2012_totals_newvars'!K33/'2012_totals_newvars'!$L33</f>
        <v>0</v>
      </c>
      <c r="EN33">
        <f>'2013_totals_newvars'!K33/'2013_totals_newvars'!$L33</f>
        <v>0</v>
      </c>
      <c r="EO33">
        <f>'2014_totals_newvars'!K33/'2014_totals_newvars'!$L33</f>
        <v>0</v>
      </c>
      <c r="EP33">
        <f>'1997_totals_newvars'!F33/'1997_totals_newvars'!$L33</f>
        <v>0</v>
      </c>
      <c r="EQ33">
        <f>'1998_totals_newvars'!F33/'1998_totals_newvars'!$L33</f>
        <v>0</v>
      </c>
      <c r="ER33">
        <f>'1999_totals_newvars'!F33/'1999_totals_newvars'!$L33</f>
        <v>0</v>
      </c>
      <c r="ES33">
        <f>'2000_totals_newvars'!F33/'2000_totals_newvars'!$L33</f>
        <v>2.135000696128838E-2</v>
      </c>
      <c r="ET33">
        <f>'2001_totals_newvars'!F33/'2001_totals_newvars'!$L33</f>
        <v>-1.9543572672139815E-2</v>
      </c>
      <c r="EU33">
        <f>'2002_totals_newvars'!F33/'2002_totals_newvars'!$L33</f>
        <v>0</v>
      </c>
      <c r="EV33">
        <f>'2003_totals_newvars'!F33/'2003_totals_newvars'!$L33</f>
        <v>0</v>
      </c>
      <c r="EW33">
        <f>'2004_totals_newvars'!F33/'2004_totals_newvars'!$L33</f>
        <v>0</v>
      </c>
      <c r="EX33">
        <f>'2005_totals_newvars'!F33/'2005_totals_newvars'!$L33</f>
        <v>0</v>
      </c>
      <c r="EY33">
        <f>'2006_totals_newvars'!F33/'2006_totals_newvars'!$L33</f>
        <v>0</v>
      </c>
      <c r="EZ33">
        <f>'2007_totals_newvars'!F33/'2007_totals_newvars'!$L33</f>
        <v>1.9156693424918488E-2</v>
      </c>
      <c r="FA33">
        <f>'2008_totals_newvars'!F33/'2008_totals_newvars'!$L33</f>
        <v>0.15064805219989177</v>
      </c>
      <c r="FB33">
        <f>'2009_totals_newvars'!F33/'2009_totals_newvars'!$L33</f>
        <v>0.2196185226261983</v>
      </c>
      <c r="FC33">
        <f>'2010_totals_newvars'!F33/'2010_totals_newvars'!$L33</f>
        <v>0.16692329286913551</v>
      </c>
      <c r="FD33">
        <f>'2011_totals_newvars'!F33/'2011_totals_newvars'!$L33</f>
        <v>0.22967242573656257</v>
      </c>
      <c r="FE33">
        <f>'2012_totals_newvars'!F33/'2012_totals_newvars'!$L33</f>
        <v>0.22911794977491831</v>
      </c>
      <c r="FF33">
        <f>'2013_totals_newvars'!F33/'2013_totals_newvars'!$L33</f>
        <v>0.22222473406540799</v>
      </c>
      <c r="FG33">
        <f>'2014_totals_newvars'!F33/'2014_totals_newvars'!$L33</f>
        <v>0.22170116293154135</v>
      </c>
      <c r="FH33">
        <f>'1997_totals_newvars'!D33/'1997_totals_newvars'!$L33</f>
        <v>9.3511903177366257E-3</v>
      </c>
      <c r="FI33">
        <f>'1998_totals_newvars'!D33/'1998_totals_newvars'!$L33</f>
        <v>-8.2385146450229309E-4</v>
      </c>
      <c r="FJ33">
        <f>'1999_totals_newvars'!D33/'1999_totals_newvars'!$L33</f>
        <v>4.4050298981010082E-5</v>
      </c>
      <c r="FK33">
        <f>'2000_totals_newvars'!D33/'2000_totals_newvars'!$L33</f>
        <v>0.10128909444253863</v>
      </c>
      <c r="FL33">
        <f>'2001_totals_newvars'!D33/'2001_totals_newvars'!$L33</f>
        <v>7.5062020170682489E-2</v>
      </c>
      <c r="FM33">
        <f>'2002_totals_newvars'!D33/'2002_totals_newvars'!$L33</f>
        <v>5.642065846844907E-2</v>
      </c>
      <c r="FN33">
        <f>'2003_totals_newvars'!D33/'2003_totals_newvars'!$L33</f>
        <v>0.10242539460880135</v>
      </c>
      <c r="FO33">
        <f>'2004_totals_newvars'!D33/'2004_totals_newvars'!$L33</f>
        <v>8.1573276863557073E-2</v>
      </c>
      <c r="FP33">
        <f>'2005_totals_newvars'!D33/'2005_totals_newvars'!$L33</f>
        <v>8.900076022554497E-2</v>
      </c>
      <c r="FQ33">
        <f>'2006_totals_newvars'!D33/'2006_totals_newvars'!$L33</f>
        <v>8.2261594466955704E-2</v>
      </c>
      <c r="FR33">
        <f>'2007_totals_newvars'!D33/'2007_totals_newvars'!$L33</f>
        <v>5.4037763785225006E-2</v>
      </c>
      <c r="FS33">
        <f>'2008_totals_newvars'!D33/'2008_totals_newvars'!$L33</f>
        <v>0.12579698177714568</v>
      </c>
      <c r="FT33">
        <f>'2009_totals_newvars'!D33/'2009_totals_newvars'!$L33</f>
        <v>7.9789839515881089E-2</v>
      </c>
      <c r="FU33">
        <f>'2010_totals_newvars'!D33/'2010_totals_newvars'!$L33</f>
        <v>6.2267836586592379E-2</v>
      </c>
      <c r="FV33">
        <f>'2011_totals_newvars'!D33/'2011_totals_newvars'!$L33</f>
        <v>3.9095066291786537E-2</v>
      </c>
      <c r="FW33">
        <f>'2012_totals_newvars'!D33/'2012_totals_newvars'!$L33</f>
        <v>4.2681091648005126E-2</v>
      </c>
      <c r="FX33">
        <f>'2013_totals_newvars'!D33/'2013_totals_newvars'!$L33</f>
        <v>4.1673292850176354E-2</v>
      </c>
      <c r="FY33">
        <f>'2014_totals_newvars'!D33/'2014_totals_newvars'!$L33</f>
        <v>6.066914243518038E-2</v>
      </c>
    </row>
    <row r="34" spans="1:181" x14ac:dyDescent="0.2">
      <c r="A34" t="str">
        <f>'1997_totals_newvars'!A34</f>
        <v>NEW YORK</v>
      </c>
      <c r="B34">
        <f>'1997_totals_newvars'!J34/'1997_totals_newvars'!$L34</f>
        <v>0.13217819845657963</v>
      </c>
      <c r="C34">
        <f>'1998_totals_newvars'!J34/'1998_totals_newvars'!$L34</f>
        <v>0.13019043787201415</v>
      </c>
      <c r="D34">
        <f>'1999_totals_newvars'!J34/'1999_totals_newvars'!$L34</f>
        <v>0.11105324530299206</v>
      </c>
      <c r="E34">
        <f>'2000_totals_newvars'!J34/'2000_totals_newvars'!$L34</f>
        <v>9.1118613725682446E-2</v>
      </c>
      <c r="F34">
        <f>'2001_totals_newvars'!J34/'2001_totals_newvars'!$L34</f>
        <v>9.7139903128802885E-2</v>
      </c>
      <c r="G34">
        <f>'2002_totals_newvars'!J34/'2002_totals_newvars'!$L34</f>
        <v>0.10229713355305815</v>
      </c>
      <c r="H34">
        <f>'2003_totals_newvars'!J34/'2003_totals_newvars'!$L34</f>
        <v>9.78017643841773E-2</v>
      </c>
      <c r="I34">
        <f>'2004_totals_newvars'!J34/'2004_totals_newvars'!$L34</f>
        <v>8.6687555601853622E-2</v>
      </c>
      <c r="J34">
        <f>'2005_totals_newvars'!J34/'2005_totals_newvars'!$L34</f>
        <v>8.5160502046141659E-2</v>
      </c>
      <c r="K34">
        <f>'2006_totals_newvars'!J34/'2006_totals_newvars'!$L34</f>
        <v>9.1899012064928745E-2</v>
      </c>
      <c r="L34">
        <f>'2007_totals_newvars'!J34/'2007_totals_newvars'!$L34</f>
        <v>0.10493175360661808</v>
      </c>
      <c r="M34">
        <f>'2008_totals_newvars'!J34/'2008_totals_newvars'!$L34</f>
        <v>9.6986868046499905E-2</v>
      </c>
      <c r="N34">
        <f>'2009_totals_newvars'!J34/'2009_totals_newvars'!$L34</f>
        <v>8.0010240652672621E-2</v>
      </c>
      <c r="O34">
        <f>'2010_totals_newvars'!J34/'2010_totals_newvars'!$L34</f>
        <v>7.5695208553396634E-2</v>
      </c>
      <c r="P34">
        <f>'2011_totals_newvars'!J34/'2011_totals_newvars'!$L34</f>
        <v>5.9438912451763512E-2</v>
      </c>
      <c r="Q34">
        <f>'2012_totals_newvars'!J34/'2012_totals_newvars'!$L34</f>
        <v>6.7458453095989482E-2</v>
      </c>
      <c r="R34">
        <f>'2013_totals_newvars'!J34/'2013_totals_newvars'!$L34</f>
        <v>5.9509685681339311E-2</v>
      </c>
      <c r="S34">
        <f>'2014_totals_newvars'!J34/'2014_totals_newvars'!$L34</f>
        <v>5.9033415699939529E-2</v>
      </c>
      <c r="T34">
        <f>'1997_totals_newvars'!B34/'1997_totals_newvars'!$L34</f>
        <v>0.66034088342751884</v>
      </c>
      <c r="U34">
        <f>'1998_totals_newvars'!B34/'1998_totals_newvars'!$L34</f>
        <v>0.61976541057965451</v>
      </c>
      <c r="V34">
        <f>'1999_totals_newvars'!B34/'1999_totals_newvars'!$L34</f>
        <v>0.54518364898679061</v>
      </c>
      <c r="W34">
        <f>'2000_totals_newvars'!B34/'2000_totals_newvars'!$L34</f>
        <v>0.3706767621308461</v>
      </c>
      <c r="X34">
        <f>'2001_totals_newvars'!B34/'2001_totals_newvars'!$L34</f>
        <v>0.36611457724625546</v>
      </c>
      <c r="Y34">
        <f>'2002_totals_newvars'!B34/'2002_totals_newvars'!$L34</f>
        <v>0.32626491168333693</v>
      </c>
      <c r="Z34">
        <f>'2003_totals_newvars'!B34/'2003_totals_newvars'!$L34</f>
        <v>0.33806121772897174</v>
      </c>
      <c r="AA34">
        <f>'2004_totals_newvars'!B34/'2004_totals_newvars'!$L34</f>
        <v>0.33556949110487783</v>
      </c>
      <c r="AB34">
        <f>'2005_totals_newvars'!B34/'2005_totals_newvars'!$L34</f>
        <v>0.39401704621728806</v>
      </c>
      <c r="AC34">
        <f>'2006_totals_newvars'!B34/'2006_totals_newvars'!$L34</f>
        <v>0.33049826395267073</v>
      </c>
      <c r="AD34">
        <f>'2007_totals_newvars'!B34/'2007_totals_newvars'!$L34</f>
        <v>0.30170058984485765</v>
      </c>
      <c r="AE34">
        <f>'2008_totals_newvars'!B34/'2008_totals_newvars'!$L34</f>
        <v>0.2903070594459774</v>
      </c>
      <c r="AF34">
        <f>'2009_totals_newvars'!B34/'2009_totals_newvars'!$L34</f>
        <v>0.25547384011789059</v>
      </c>
      <c r="AG34">
        <f>'2010_totals_newvars'!B34/'2010_totals_newvars'!$L34</f>
        <v>0.28571049317551445</v>
      </c>
      <c r="AH34">
        <f>'2011_totals_newvars'!B34/'2011_totals_newvars'!$L34</f>
        <v>0.25717822275613977</v>
      </c>
      <c r="AI34">
        <f>'2012_totals_newvars'!B34/'2012_totals_newvars'!$L34</f>
        <v>0.27243013509317088</v>
      </c>
      <c r="AJ34">
        <f>'2013_totals_newvars'!B34/'2013_totals_newvars'!$L34</f>
        <v>0.28624548704447272</v>
      </c>
      <c r="AK34">
        <f>'2014_totals_newvars'!B34/'2014_totals_newvars'!$L34</f>
        <v>0.30500429278738256</v>
      </c>
      <c r="AL34">
        <f>'1997_totals_newvars'!C34/'1997_totals_newvars'!$L34</f>
        <v>2.0809047507468478E-2</v>
      </c>
      <c r="AM34">
        <f>'1998_totals_newvars'!C34/'1998_totals_newvars'!$L34</f>
        <v>3.1825067435440314E-2</v>
      </c>
      <c r="AN34">
        <f>'1999_totals_newvars'!C34/'1999_totals_newvars'!$L34</f>
        <v>0.11345603895412359</v>
      </c>
      <c r="AO34">
        <f>'2000_totals_newvars'!C34/'2000_totals_newvars'!$L34</f>
        <v>0.13481260378366108</v>
      </c>
      <c r="AP34">
        <f>'2001_totals_newvars'!C34/'2001_totals_newvars'!$L34</f>
        <v>0.1078222946617043</v>
      </c>
      <c r="AQ34">
        <f>'2002_totals_newvars'!C34/'2002_totals_newvars'!$L34</f>
        <v>0.11054300203614294</v>
      </c>
      <c r="AR34">
        <f>'2003_totals_newvars'!C34/'2003_totals_newvars'!$L34</f>
        <v>2.9888014043583506E-2</v>
      </c>
      <c r="AS34">
        <f>'2004_totals_newvars'!C34/'2004_totals_newvars'!$L34</f>
        <v>0.10791258704613478</v>
      </c>
      <c r="AT34">
        <f>'2005_totals_newvars'!C34/'2005_totals_newvars'!$L34</f>
        <v>0.10819084972475586</v>
      </c>
      <c r="AU34">
        <f>'2006_totals_newvars'!C34/'2006_totals_newvars'!$L34</f>
        <v>0.13241621491502109</v>
      </c>
      <c r="AV34">
        <f>'2007_totals_newvars'!C34/'2007_totals_newvars'!$L34</f>
        <v>9.4641315991247713E-2</v>
      </c>
      <c r="AW34">
        <f>'2008_totals_newvars'!C34/'2008_totals_newvars'!$L34</f>
        <v>9.6194540084743374E-2</v>
      </c>
      <c r="AX34">
        <f>'2009_totals_newvars'!C34/'2009_totals_newvars'!$L34</f>
        <v>9.0409498344588196E-2</v>
      </c>
      <c r="AY34">
        <f>'2010_totals_newvars'!C34/'2010_totals_newvars'!$L34</f>
        <v>7.2883110741045282E-2</v>
      </c>
      <c r="AZ34">
        <f>'2011_totals_newvars'!C34/'2011_totals_newvars'!$L34</f>
        <v>0.10119795473696189</v>
      </c>
      <c r="BA34">
        <f>'2012_totals_newvars'!C34/'2012_totals_newvars'!$L34</f>
        <v>8.6834167629056172E-2</v>
      </c>
      <c r="BB34">
        <f>'2013_totals_newvars'!C34/'2013_totals_newvars'!$L34</f>
        <v>9.569484711000803E-2</v>
      </c>
      <c r="BC34">
        <f>'2014_totals_newvars'!C34/'2014_totals_newvars'!$L34</f>
        <v>7.6581925474452237E-2</v>
      </c>
      <c r="BD34">
        <f>'1997_totals_newvars'!I34/'1997_totals_newvars'!$L34</f>
        <v>0.10497167882579896</v>
      </c>
      <c r="BE34">
        <f>'1998_totals_newvars'!I34/'1998_totals_newvars'!$L34</f>
        <v>0.10444472749103777</v>
      </c>
      <c r="BF34">
        <f>'1999_totals_newvars'!I34/'1999_totals_newvars'!$L34</f>
        <v>0.1226750569751181</v>
      </c>
      <c r="BG34">
        <f>'2000_totals_newvars'!I34/'2000_totals_newvars'!$L34</f>
        <v>0.10046392744048772</v>
      </c>
      <c r="BH34">
        <f>'2001_totals_newvars'!I34/'2001_totals_newvars'!$L34</f>
        <v>0.13668212648822001</v>
      </c>
      <c r="BI34">
        <f>'2002_totals_newvars'!I34/'2002_totals_newvars'!$L34</f>
        <v>0.1177801777369954</v>
      </c>
      <c r="BJ34">
        <f>'2003_totals_newvars'!I34/'2003_totals_newvars'!$L34</f>
        <v>0.10272034900431071</v>
      </c>
      <c r="BK34">
        <f>'2004_totals_newvars'!I34/'2004_totals_newvars'!$L34</f>
        <v>7.6255681167632205E-2</v>
      </c>
      <c r="BL34">
        <f>'2005_totals_newvars'!I34/'2005_totals_newvars'!$L34</f>
        <v>6.4776874358849421E-2</v>
      </c>
      <c r="BM34">
        <f>'2006_totals_newvars'!I34/'2006_totals_newvars'!$L34</f>
        <v>9.2807879004494914E-2</v>
      </c>
      <c r="BN34">
        <f>'2007_totals_newvars'!I34/'2007_totals_newvars'!$L34</f>
        <v>0.10719278903064237</v>
      </c>
      <c r="BO34">
        <f>'2008_totals_newvars'!I34/'2008_totals_newvars'!$L34</f>
        <v>0.10386192778043095</v>
      </c>
      <c r="BP34">
        <f>'2009_totals_newvars'!I34/'2009_totals_newvars'!$L34</f>
        <v>0.10332935657023598</v>
      </c>
      <c r="BQ34">
        <f>'2010_totals_newvars'!I34/'2010_totals_newvars'!$L34</f>
        <v>0.11454171313677294</v>
      </c>
      <c r="BR34">
        <f>'2011_totals_newvars'!I34/'2011_totals_newvars'!$L34</f>
        <v>0.13493713895296353</v>
      </c>
      <c r="BS34">
        <f>'2012_totals_newvars'!I34/'2012_totals_newvars'!$L34</f>
        <v>0.14307436542085669</v>
      </c>
      <c r="BT34">
        <f>'2013_totals_newvars'!I34/'2013_totals_newvars'!$L34</f>
        <v>0.13882376483471406</v>
      </c>
      <c r="BU34">
        <f>'2014_totals_newvars'!I34/'2014_totals_newvars'!$L34</f>
        <v>0.12916567852122199</v>
      </c>
      <c r="BV34">
        <f>'1997_totals_newvars'!H34/'1997_totals_newvars'!$L34</f>
        <v>0</v>
      </c>
      <c r="BW34">
        <f>'1998_totals_newvars'!H34/'1998_totals_newvars'!$L34</f>
        <v>0</v>
      </c>
      <c r="BX34">
        <f>'1999_totals_newvars'!H34/'1999_totals_newvars'!$L34</f>
        <v>0</v>
      </c>
      <c r="BY34">
        <f>'2000_totals_newvars'!H34/'2000_totals_newvars'!$L34</f>
        <v>0</v>
      </c>
      <c r="BZ34">
        <f>'2001_totals_newvars'!H34/'2001_totals_newvars'!$L34</f>
        <v>2.556443415362983E-3</v>
      </c>
      <c r="CA34">
        <f>'2002_totals_newvars'!H34/'2002_totals_newvars'!$L34</f>
        <v>2.0901005549209567E-2</v>
      </c>
      <c r="CB34">
        <f>'2003_totals_newvars'!H34/'2003_totals_newvars'!$L34</f>
        <v>8.5950205869382595E-2</v>
      </c>
      <c r="CC34">
        <f>'2004_totals_newvars'!H34/'2004_totals_newvars'!$L34</f>
        <v>5.4404661115172774E-2</v>
      </c>
      <c r="CD34">
        <f>'2005_totals_newvars'!H34/'2005_totals_newvars'!$L34</f>
        <v>8.8331145749672938E-3</v>
      </c>
      <c r="CE34">
        <f>'2006_totals_newvars'!H34/'2006_totals_newvars'!$L34</f>
        <v>3.6204741980897404E-2</v>
      </c>
      <c r="CF34">
        <f>'2007_totals_newvars'!H34/'2007_totals_newvars'!$L34</f>
        <v>4.2354145179279878E-2</v>
      </c>
      <c r="CG34">
        <f>'2008_totals_newvars'!H34/'2008_totals_newvars'!$L34</f>
        <v>5.2845535100952606E-2</v>
      </c>
      <c r="CH34">
        <f>'2009_totals_newvars'!H34/'2009_totals_newvars'!$L34</f>
        <v>5.9571923779566084E-2</v>
      </c>
      <c r="CI34">
        <f>'2010_totals_newvars'!H34/'2010_totals_newvars'!$L34</f>
        <v>4.5424980116152806E-2</v>
      </c>
      <c r="CJ34">
        <f>'2011_totals_newvars'!H34/'2011_totals_newvars'!$L34</f>
        <v>4.7315960088534545E-2</v>
      </c>
      <c r="CK34">
        <f>'2012_totals_newvars'!H34/'2012_totals_newvars'!$L34</f>
        <v>4.5905850698286101E-2</v>
      </c>
      <c r="CL34">
        <f>'2013_totals_newvars'!H34/'2013_totals_newvars'!$L34</f>
        <v>4.37050452055587E-2</v>
      </c>
      <c r="CM34">
        <f>'2014_totals_newvars'!H34/'2014_totals_newvars'!$L34</f>
        <v>4.1290957916678771E-2</v>
      </c>
      <c r="CN34">
        <f>'1997_totals_newvars'!E34/'1997_totals_newvars'!$L34</f>
        <v>0</v>
      </c>
      <c r="CO34">
        <f>'1998_totals_newvars'!E34/'1998_totals_newvars'!$L34</f>
        <v>0</v>
      </c>
      <c r="CP34">
        <f>'1999_totals_newvars'!E34/'1999_totals_newvars'!$L34</f>
        <v>0</v>
      </c>
      <c r="CQ34">
        <f>'2000_totals_newvars'!E34/'2000_totals_newvars'!$L34</f>
        <v>7.3677696203767296E-2</v>
      </c>
      <c r="CR34">
        <f>'2001_totals_newvars'!E34/'2001_totals_newvars'!$L34</f>
        <v>7.5367615425102424E-2</v>
      </c>
      <c r="CS34">
        <f>'2002_totals_newvars'!E34/'2002_totals_newvars'!$L34</f>
        <v>9.4525398378445702E-2</v>
      </c>
      <c r="CT34">
        <f>'2003_totals_newvars'!E34/'2003_totals_newvars'!$L34</f>
        <v>0.10149436533386683</v>
      </c>
      <c r="CU34">
        <f>'2004_totals_newvars'!E34/'2004_totals_newvars'!$L34</f>
        <v>9.4081800646145824E-2</v>
      </c>
      <c r="CV34">
        <f>'2005_totals_newvars'!E34/'2005_totals_newvars'!$L34</f>
        <v>8.0401518039527511E-2</v>
      </c>
      <c r="CW34">
        <f>'2006_totals_newvars'!E34/'2006_totals_newvars'!$L34</f>
        <v>6.5274104363054586E-2</v>
      </c>
      <c r="CX34">
        <f>'2007_totals_newvars'!E34/'2007_totals_newvars'!$L34</f>
        <v>7.2514940736469566E-2</v>
      </c>
      <c r="CY34">
        <f>'2008_totals_newvars'!E34/'2008_totals_newvars'!$L34</f>
        <v>7.1190481592738233E-2</v>
      </c>
      <c r="CZ34">
        <f>'2009_totals_newvars'!E34/'2009_totals_newvars'!$L34</f>
        <v>6.2039909817169246E-2</v>
      </c>
      <c r="DA34">
        <f>'2010_totals_newvars'!E34/'2010_totals_newvars'!$L34</f>
        <v>5.8355071927579584E-2</v>
      </c>
      <c r="DB34">
        <f>'2011_totals_newvars'!E34/'2011_totals_newvars'!$L34</f>
        <v>6.0710221016731639E-2</v>
      </c>
      <c r="DC34">
        <f>'2012_totals_newvars'!E34/'2012_totals_newvars'!$L34</f>
        <v>3.2590845486332398E-2</v>
      </c>
      <c r="DD34">
        <f>'2013_totals_newvars'!E34/'2013_totals_newvars'!$L34</f>
        <v>3.3378719290044233E-2</v>
      </c>
      <c r="DE34">
        <f>'2014_totals_newvars'!E34/'2014_totals_newvars'!$L34</f>
        <v>3.6829718419297941E-2</v>
      </c>
      <c r="DF34">
        <f>'1997_totals_newvars'!G34/'1997_totals_newvars'!$L34</f>
        <v>0</v>
      </c>
      <c r="DG34">
        <f>'1998_totals_newvars'!G34/'1998_totals_newvars'!$L34</f>
        <v>0</v>
      </c>
      <c r="DH34">
        <f>'1999_totals_newvars'!G34/'1999_totals_newvars'!$L34</f>
        <v>0</v>
      </c>
      <c r="DI34">
        <f>'2000_totals_newvars'!G34/'2000_totals_newvars'!$L34</f>
        <v>0</v>
      </c>
      <c r="DJ34">
        <f>'2001_totals_newvars'!G34/'2001_totals_newvars'!$L34</f>
        <v>1.7654960456345518E-3</v>
      </c>
      <c r="DK34">
        <f>'2002_totals_newvars'!G34/'2002_totals_newvars'!$L34</f>
        <v>7.4442088994413434E-3</v>
      </c>
      <c r="DL34">
        <f>'2003_totals_newvars'!G34/'2003_totals_newvars'!$L34</f>
        <v>1.063884080526919E-2</v>
      </c>
      <c r="DM34">
        <f>'2004_totals_newvars'!G34/'2004_totals_newvars'!$L34</f>
        <v>1.5442226644237918E-2</v>
      </c>
      <c r="DN34">
        <f>'2005_totals_newvars'!G34/'2005_totals_newvars'!$L34</f>
        <v>1.8519742608996557E-2</v>
      </c>
      <c r="DO34">
        <f>'2006_totals_newvars'!G34/'2006_totals_newvars'!$L34</f>
        <v>1.4542830723493935E-2</v>
      </c>
      <c r="DP34">
        <f>'2007_totals_newvars'!G34/'2007_totals_newvars'!$L34</f>
        <v>2.3894705567010979E-2</v>
      </c>
      <c r="DQ34">
        <f>'2008_totals_newvars'!G34/'2008_totals_newvars'!$L34</f>
        <v>3.5209987601912719E-2</v>
      </c>
      <c r="DR34">
        <f>'2009_totals_newvars'!G34/'2009_totals_newvars'!$L34</f>
        <v>6.5834810362912624E-2</v>
      </c>
      <c r="DS34">
        <f>'2010_totals_newvars'!G34/'2010_totals_newvars'!$L34</f>
        <v>3.9460591372666221E-2</v>
      </c>
      <c r="DT34">
        <f>'2011_totals_newvars'!G34/'2011_totals_newvars'!$L34</f>
        <v>2.9144098870723646E-2</v>
      </c>
      <c r="DU34">
        <f>'2012_totals_newvars'!G34/'2012_totals_newvars'!$L34</f>
        <v>2.4799517603607824E-2</v>
      </c>
      <c r="DV34">
        <f>'2013_totals_newvars'!G34/'2013_totals_newvars'!$L34</f>
        <v>3.0988886014214331E-2</v>
      </c>
      <c r="DW34">
        <f>'2014_totals_newvars'!G34/'2014_totals_newvars'!$L34</f>
        <v>3.0204685164891117E-2</v>
      </c>
      <c r="DX34">
        <f>'1997_totals_newvars'!K34/'1997_totals_newvars'!$L34</f>
        <v>5.064404003152851E-2</v>
      </c>
      <c r="DY34">
        <f>'1998_totals_newvars'!K34/'1998_totals_newvars'!$L34</f>
        <v>6.2144387057927269E-2</v>
      </c>
      <c r="DZ34">
        <f>'1999_totals_newvars'!K34/'1999_totals_newvars'!$L34</f>
        <v>5.8219366164214414E-2</v>
      </c>
      <c r="EA34">
        <f>'2000_totals_newvars'!K34/'2000_totals_newvars'!$L34</f>
        <v>5.8185625363539134E-2</v>
      </c>
      <c r="EB34">
        <f>'2001_totals_newvars'!K34/'2001_totals_newvars'!$L34</f>
        <v>5.5156231671855474E-2</v>
      </c>
      <c r="EC34">
        <f>'2002_totals_newvars'!K34/'2002_totals_newvars'!$L34</f>
        <v>5.4344683401313675E-2</v>
      </c>
      <c r="ED34">
        <f>'2003_totals_newvars'!K34/'2003_totals_newvars'!$L34</f>
        <v>5.1398857724846286E-2</v>
      </c>
      <c r="EE34">
        <f>'2004_totals_newvars'!K34/'2004_totals_newvars'!$L34</f>
        <v>2.5815193557560297E-2</v>
      </c>
      <c r="EF34">
        <f>'2005_totals_newvars'!K34/'2005_totals_newvars'!$L34</f>
        <v>2.6800509442302323E-2</v>
      </c>
      <c r="EG34">
        <f>'2006_totals_newvars'!K34/'2006_totals_newvars'!$L34</f>
        <v>2.5137943598078819E-2</v>
      </c>
      <c r="EH34">
        <f>'2007_totals_newvars'!K34/'2007_totals_newvars'!$L34</f>
        <v>2.5740554008520343E-2</v>
      </c>
      <c r="EI34">
        <f>'2008_totals_newvars'!K34/'2008_totals_newvars'!$L34</f>
        <v>2.5537690535895032E-2</v>
      </c>
      <c r="EJ34">
        <f>'2009_totals_newvars'!K34/'2009_totals_newvars'!$L34</f>
        <v>3.5177493457288218E-2</v>
      </c>
      <c r="EK34">
        <f>'2010_totals_newvars'!K34/'2010_totals_newvars'!$L34</f>
        <v>2.8650824489214077E-2</v>
      </c>
      <c r="EL34">
        <f>'2011_totals_newvars'!K34/'2011_totals_newvars'!$L34</f>
        <v>3.4348068992681724E-2</v>
      </c>
      <c r="EM34">
        <f>'2012_totals_newvars'!K34/'2012_totals_newvars'!$L34</f>
        <v>3.5278553558966405E-2</v>
      </c>
      <c r="EN34">
        <f>'2013_totals_newvars'!K34/'2013_totals_newvars'!$L34</f>
        <v>3.4140726956053392E-2</v>
      </c>
      <c r="EO34">
        <f>'2014_totals_newvars'!K34/'2014_totals_newvars'!$L34</f>
        <v>3.1608250557842825E-2</v>
      </c>
      <c r="EP34">
        <f>'1997_totals_newvars'!F34/'1997_totals_newvars'!$L34</f>
        <v>0</v>
      </c>
      <c r="EQ34">
        <f>'1998_totals_newvars'!F34/'1998_totals_newvars'!$L34</f>
        <v>0</v>
      </c>
      <c r="ER34">
        <f>'1999_totals_newvars'!F34/'1999_totals_newvars'!$L34</f>
        <v>0</v>
      </c>
      <c r="ES34">
        <f>'2000_totals_newvars'!F34/'2000_totals_newvars'!$L34</f>
        <v>0.12020308535497674</v>
      </c>
      <c r="ET34">
        <f>'2001_totals_newvars'!F34/'2001_totals_newvars'!$L34</f>
        <v>8.6352789126217661E-2</v>
      </c>
      <c r="EU34">
        <f>'2002_totals_newvars'!F34/'2002_totals_newvars'!$L34</f>
        <v>9.9935280649268446E-2</v>
      </c>
      <c r="EV34">
        <f>'2003_totals_newvars'!F34/'2003_totals_newvars'!$L34</f>
        <v>0.12156180206762901</v>
      </c>
      <c r="EW34">
        <f>'2004_totals_newvars'!F34/'2004_totals_newvars'!$L34</f>
        <v>0.15101929006482598</v>
      </c>
      <c r="EX34">
        <f>'2005_totals_newvars'!F34/'2005_totals_newvars'!$L34</f>
        <v>0.16521965564991214</v>
      </c>
      <c r="EY34">
        <f>'2006_totals_newvars'!F34/'2006_totals_newvars'!$L34</f>
        <v>0.1666452292720183</v>
      </c>
      <c r="EZ34">
        <f>'2007_totals_newvars'!F34/'2007_totals_newvars'!$L34</f>
        <v>0.18496035657771301</v>
      </c>
      <c r="FA34">
        <f>'2008_totals_newvars'!F34/'2008_totals_newvars'!$L34</f>
        <v>0.18185661022796346</v>
      </c>
      <c r="FB34">
        <f>'2009_totals_newvars'!F34/'2009_totals_newvars'!$L34</f>
        <v>0.21387275007159517</v>
      </c>
      <c r="FC34">
        <f>'2010_totals_newvars'!F34/'2010_totals_newvars'!$L34</f>
        <v>0.24410103008467446</v>
      </c>
      <c r="FD34">
        <f>'2011_totals_newvars'!F34/'2011_totals_newvars'!$L34</f>
        <v>0.24300003665655964</v>
      </c>
      <c r="FE34">
        <f>'2012_totals_newvars'!F34/'2012_totals_newvars'!$L34</f>
        <v>0.26181921548018033</v>
      </c>
      <c r="FF34">
        <f>'2013_totals_newvars'!F34/'2013_totals_newvars'!$L34</f>
        <v>0.25424798868030107</v>
      </c>
      <c r="FG34">
        <f>'2014_totals_newvars'!F34/'2014_totals_newvars'!$L34</f>
        <v>0.25952323357670254</v>
      </c>
      <c r="FH34">
        <f>'1997_totals_newvars'!D34/'1997_totals_newvars'!$L34</f>
        <v>3.1056151751105543E-2</v>
      </c>
      <c r="FI34">
        <f>'1998_totals_newvars'!D34/'1998_totals_newvars'!$L34</f>
        <v>5.162996956392598E-2</v>
      </c>
      <c r="FJ34">
        <f>'1999_totals_newvars'!D34/'1999_totals_newvars'!$L34</f>
        <v>4.9412643616761266E-2</v>
      </c>
      <c r="FK34">
        <f>'2000_totals_newvars'!D34/'2000_totals_newvars'!$L34</f>
        <v>5.0861685997039482E-2</v>
      </c>
      <c r="FL34">
        <f>'2001_totals_newvars'!D34/'2001_totals_newvars'!$L34</f>
        <v>7.1042522790844276E-2</v>
      </c>
      <c r="FM34">
        <f>'2002_totals_newvars'!D34/'2002_totals_newvars'!$L34</f>
        <v>6.5964198112787864E-2</v>
      </c>
      <c r="FN34">
        <f>'2003_totals_newvars'!D34/'2003_totals_newvars'!$L34</f>
        <v>6.0484583037962808E-2</v>
      </c>
      <c r="FO34">
        <f>'2004_totals_newvars'!D34/'2004_totals_newvars'!$L34</f>
        <v>5.2811513051558803E-2</v>
      </c>
      <c r="FP34">
        <f>'2005_totals_newvars'!D34/'2005_totals_newvars'!$L34</f>
        <v>4.8080187337259161E-2</v>
      </c>
      <c r="FQ34">
        <f>'2006_totals_newvars'!D34/'2006_totals_newvars'!$L34</f>
        <v>4.4573780125341467E-2</v>
      </c>
      <c r="FR34">
        <f>'2007_totals_newvars'!D34/'2007_totals_newvars'!$L34</f>
        <v>4.2068849457640424E-2</v>
      </c>
      <c r="FS34">
        <f>'2008_totals_newvars'!D34/'2008_totals_newvars'!$L34</f>
        <v>4.6009299582886319E-2</v>
      </c>
      <c r="FT34">
        <f>'2009_totals_newvars'!D34/'2009_totals_newvars'!$L34</f>
        <v>3.4280176826081289E-2</v>
      </c>
      <c r="FU34">
        <f>'2010_totals_newvars'!D34/'2010_totals_newvars'!$L34</f>
        <v>3.5176976402983527E-2</v>
      </c>
      <c r="FV34">
        <f>'2011_totals_newvars'!D34/'2011_totals_newvars'!$L34</f>
        <v>3.2729385476940084E-2</v>
      </c>
      <c r="FW34">
        <f>'2012_totals_newvars'!D34/'2012_totals_newvars'!$L34</f>
        <v>2.9808895933553705E-2</v>
      </c>
      <c r="FX34">
        <f>'2013_totals_newvars'!D34/'2013_totals_newvars'!$L34</f>
        <v>2.3264849183294141E-2</v>
      </c>
      <c r="FY34">
        <f>'2014_totals_newvars'!D34/'2014_totals_newvars'!$L34</f>
        <v>3.0757841881590527E-2</v>
      </c>
    </row>
    <row r="35" spans="1:181" x14ac:dyDescent="0.2">
      <c r="A35" t="str">
        <f>'1997_totals_newvars'!A35</f>
        <v>NORTH CAROLINA</v>
      </c>
      <c r="B35">
        <f>'1997_totals_newvars'!J35/'1997_totals_newvars'!$L35</f>
        <v>7.6699464778808873E-2</v>
      </c>
      <c r="C35">
        <f>'1998_totals_newvars'!J35/'1998_totals_newvars'!$L35</f>
        <v>6.2556351221276521E-2</v>
      </c>
      <c r="D35">
        <f>'1999_totals_newvars'!J35/'1999_totals_newvars'!$L35</f>
        <v>5.9904653135606528E-2</v>
      </c>
      <c r="E35">
        <f>'2000_totals_newvars'!J35/'2000_totals_newvars'!$L35</f>
        <v>7.4307221852542446E-2</v>
      </c>
      <c r="F35">
        <f>'2001_totals_newvars'!J35/'2001_totals_newvars'!$L35</f>
        <v>7.0251948136331149E-2</v>
      </c>
      <c r="G35">
        <f>'2002_totals_newvars'!J35/'2002_totals_newvars'!$L35</f>
        <v>7.6280710243130448E-2</v>
      </c>
      <c r="H35">
        <f>'2003_totals_newvars'!J35/'2003_totals_newvars'!$L35</f>
        <v>7.3220660661852358E-2</v>
      </c>
      <c r="I35">
        <f>'2004_totals_newvars'!J35/'2004_totals_newvars'!$L35</f>
        <v>6.8857412889365199E-2</v>
      </c>
      <c r="J35">
        <f>'2005_totals_newvars'!J35/'2005_totals_newvars'!$L35</f>
        <v>7.2488811829253319E-2</v>
      </c>
      <c r="K35">
        <f>'2006_totals_newvars'!J35/'2006_totals_newvars'!$L35</f>
        <v>3.6557865665281235E-2</v>
      </c>
      <c r="L35">
        <f>'2007_totals_newvars'!J35/'2007_totals_newvars'!$L35</f>
        <v>7.2744633091940764E-2</v>
      </c>
      <c r="M35">
        <f>'2008_totals_newvars'!J35/'2008_totals_newvars'!$L35</f>
        <v>7.6957183760635456E-2</v>
      </c>
      <c r="N35">
        <f>'2009_totals_newvars'!J35/'2009_totals_newvars'!$L35</f>
        <v>6.115152582306424E-2</v>
      </c>
      <c r="O35">
        <f>'2010_totals_newvars'!J35/'2010_totals_newvars'!$L35</f>
        <v>6.4552242249579395E-2</v>
      </c>
      <c r="P35">
        <f>'2011_totals_newvars'!J35/'2011_totals_newvars'!$L35</f>
        <v>6.0053096131803381E-2</v>
      </c>
      <c r="Q35">
        <f>'2012_totals_newvars'!J35/'2012_totals_newvars'!$L35</f>
        <v>6.6568458879065845E-2</v>
      </c>
      <c r="R35">
        <f>'2013_totals_newvars'!J35/'2013_totals_newvars'!$L35</f>
        <v>7.676596003566169E-2</v>
      </c>
      <c r="S35">
        <f>'2014_totals_newvars'!J35/'2014_totals_newvars'!$L35</f>
        <v>8.0800951323459685E-2</v>
      </c>
      <c r="T35">
        <f>'1997_totals_newvars'!B35/'1997_totals_newvars'!$L35</f>
        <v>0.67522282880911766</v>
      </c>
      <c r="U35">
        <f>'1998_totals_newvars'!B35/'1998_totals_newvars'!$L35</f>
        <v>0.45870355871126034</v>
      </c>
      <c r="V35">
        <f>'1999_totals_newvars'!B35/'1999_totals_newvars'!$L35</f>
        <v>0.37583051338356666</v>
      </c>
      <c r="W35">
        <f>'2000_totals_newvars'!B35/'2000_totals_newvars'!$L35</f>
        <v>0.26478216216355022</v>
      </c>
      <c r="X35">
        <f>'2001_totals_newvars'!B35/'2001_totals_newvars'!$L35</f>
        <v>0.24367077595821743</v>
      </c>
      <c r="Y35">
        <f>'2002_totals_newvars'!B35/'2002_totals_newvars'!$L35</f>
        <v>0.25058026806152711</v>
      </c>
      <c r="Z35">
        <f>'2003_totals_newvars'!B35/'2003_totals_newvars'!$L35</f>
        <v>0.24889010531851757</v>
      </c>
      <c r="AA35">
        <f>'2004_totals_newvars'!B35/'2004_totals_newvars'!$L35</f>
        <v>0.22551541671506814</v>
      </c>
      <c r="AB35">
        <f>'2005_totals_newvars'!B35/'2005_totals_newvars'!$L35</f>
        <v>0.20090556491474085</v>
      </c>
      <c r="AC35">
        <f>'2006_totals_newvars'!B35/'2006_totals_newvars'!$L35</f>
        <v>0.28874917703592129</v>
      </c>
      <c r="AD35">
        <f>'2007_totals_newvars'!B35/'2007_totals_newvars'!$L35</f>
        <v>0.15639062965250425</v>
      </c>
      <c r="AE35">
        <f>'2008_totals_newvars'!B35/'2008_totals_newvars'!$L35</f>
        <v>0.14829811878865815</v>
      </c>
      <c r="AF35">
        <f>'2009_totals_newvars'!B35/'2009_totals_newvars'!$L35</f>
        <v>0.12129790337430069</v>
      </c>
      <c r="AG35">
        <f>'2010_totals_newvars'!B35/'2010_totals_newvars'!$L35</f>
        <v>0.11402920904461543</v>
      </c>
      <c r="AH35">
        <f>'2011_totals_newvars'!B35/'2011_totals_newvars'!$L35</f>
        <v>8.0528418982142719E-2</v>
      </c>
      <c r="AI35">
        <f>'2012_totals_newvars'!B35/'2012_totals_newvars'!$L35</f>
        <v>0.10304228189730422</v>
      </c>
      <c r="AJ35">
        <f>'2013_totals_newvars'!B35/'2013_totals_newvars'!$L35</f>
        <v>9.4834380850044003E-2</v>
      </c>
      <c r="AK35">
        <f>'2014_totals_newvars'!B35/'2014_totals_newvars'!$L35</f>
        <v>8.8732608594938908E-2</v>
      </c>
      <c r="AL35">
        <f>'1997_totals_newvars'!C35/'1997_totals_newvars'!$L35</f>
        <v>0</v>
      </c>
      <c r="AM35">
        <f>'1998_totals_newvars'!C35/'1998_totals_newvars'!$L35</f>
        <v>0.15557216498958307</v>
      </c>
      <c r="AN35">
        <f>'1999_totals_newvars'!C35/'1999_totals_newvars'!$L35</f>
        <v>0.22717319288982663</v>
      </c>
      <c r="AO35">
        <f>'2000_totals_newvars'!C35/'2000_totals_newvars'!$L35</f>
        <v>0.27863011304279983</v>
      </c>
      <c r="AP35">
        <f>'2001_totals_newvars'!C35/'2001_totals_newvars'!$L35</f>
        <v>0.3295009108804936</v>
      </c>
      <c r="AQ35">
        <f>'2002_totals_newvars'!C35/'2002_totals_newvars'!$L35</f>
        <v>0.31234398193499274</v>
      </c>
      <c r="AR35">
        <f>'2003_totals_newvars'!C35/'2003_totals_newvars'!$L35</f>
        <v>0.33618028590408494</v>
      </c>
      <c r="AS35">
        <f>'2004_totals_newvars'!C35/'2004_totals_newvars'!$L35</f>
        <v>0.34923046935147006</v>
      </c>
      <c r="AT35">
        <f>'2005_totals_newvars'!C35/'2005_totals_newvars'!$L35</f>
        <v>0.37707897717173944</v>
      </c>
      <c r="AU35">
        <f>'2006_totals_newvars'!C35/'2006_totals_newvars'!$L35</f>
        <v>0.54230234726374393</v>
      </c>
      <c r="AV35">
        <f>'2007_totals_newvars'!C35/'2007_totals_newvars'!$L35</f>
        <v>0.39027826437978264</v>
      </c>
      <c r="AW35">
        <f>'2008_totals_newvars'!C35/'2008_totals_newvars'!$L35</f>
        <v>0.39532461319222756</v>
      </c>
      <c r="AX35">
        <f>'2009_totals_newvars'!C35/'2009_totals_newvars'!$L35</f>
        <v>0.32236763843469762</v>
      </c>
      <c r="AY35">
        <f>'2010_totals_newvars'!C35/'2010_totals_newvars'!$L35</f>
        <v>0.29058591624293145</v>
      </c>
      <c r="AZ35">
        <f>'2011_totals_newvars'!C35/'2011_totals_newvars'!$L35</f>
        <v>0.28046152019889387</v>
      </c>
      <c r="BA35">
        <f>'2012_totals_newvars'!C35/'2012_totals_newvars'!$L35</f>
        <v>0.28439442437838497</v>
      </c>
      <c r="BB35">
        <f>'2013_totals_newvars'!C35/'2013_totals_newvars'!$L35</f>
        <v>0.27659449465411723</v>
      </c>
      <c r="BC35">
        <f>'2014_totals_newvars'!C35/'2014_totals_newvars'!$L35</f>
        <v>0.28582787634606149</v>
      </c>
      <c r="BD35">
        <f>'1997_totals_newvars'!I35/'1997_totals_newvars'!$L35</f>
        <v>0.24807770641207347</v>
      </c>
      <c r="BE35">
        <f>'1998_totals_newvars'!I35/'1998_totals_newvars'!$L35</f>
        <v>0.30935893172843504</v>
      </c>
      <c r="BF35">
        <f>'1999_totals_newvars'!I35/'1999_totals_newvars'!$L35</f>
        <v>0.27758322105690297</v>
      </c>
      <c r="BG35">
        <f>'2000_totals_newvars'!I35/'2000_totals_newvars'!$L35</f>
        <v>4.3244608430976703E-2</v>
      </c>
      <c r="BH35">
        <f>'2001_totals_newvars'!I35/'2001_totals_newvars'!$L35</f>
        <v>6.8719609874053247E-2</v>
      </c>
      <c r="BI35">
        <f>'2002_totals_newvars'!I35/'2002_totals_newvars'!$L35</f>
        <v>6.5922327023017424E-2</v>
      </c>
      <c r="BJ35">
        <f>'2003_totals_newvars'!I35/'2003_totals_newvars'!$L35</f>
        <v>3.5072802570518903E-2</v>
      </c>
      <c r="BK35">
        <f>'2004_totals_newvars'!I35/'2004_totals_newvars'!$L35</f>
        <v>4.798378942417398E-2</v>
      </c>
      <c r="BL35">
        <f>'2005_totals_newvars'!I35/'2005_totals_newvars'!$L35</f>
        <v>4.159456705980237E-2</v>
      </c>
      <c r="BM35">
        <f>'2006_totals_newvars'!I35/'2006_totals_newvars'!$L35</f>
        <v>6.1926092288242716E-2</v>
      </c>
      <c r="BN35">
        <f>'2007_totals_newvars'!I35/'2007_totals_newvars'!$L35</f>
        <v>4.8654883891329881E-2</v>
      </c>
      <c r="BO35">
        <f>'2008_totals_newvars'!I35/'2008_totals_newvars'!$L35</f>
        <v>4.7478362224460655E-2</v>
      </c>
      <c r="BP35">
        <f>'2009_totals_newvars'!I35/'2009_totals_newvars'!$L35</f>
        <v>4.7022540730506247E-2</v>
      </c>
      <c r="BQ35">
        <f>'2010_totals_newvars'!I35/'2010_totals_newvars'!$L35</f>
        <v>5.4829649111836319E-2</v>
      </c>
      <c r="BR35">
        <f>'2011_totals_newvars'!I35/'2011_totals_newvars'!$L35</f>
        <v>5.345724808531277E-2</v>
      </c>
      <c r="BS35">
        <f>'2012_totals_newvars'!I35/'2012_totals_newvars'!$L35</f>
        <v>5.6828994865841503E-2</v>
      </c>
      <c r="BT35">
        <f>'2013_totals_newvars'!I35/'2013_totals_newvars'!$L35</f>
        <v>5.877493838341584E-2</v>
      </c>
      <c r="BU35">
        <f>'2014_totals_newvars'!I35/'2014_totals_newvars'!$L35</f>
        <v>6.7296021717492938E-2</v>
      </c>
      <c r="BV35">
        <f>'1997_totals_newvars'!H35/'1997_totals_newvars'!$L35</f>
        <v>0</v>
      </c>
      <c r="BW35">
        <f>'1998_totals_newvars'!H35/'1998_totals_newvars'!$L35</f>
        <v>0</v>
      </c>
      <c r="BX35">
        <f>'1999_totals_newvars'!H35/'1999_totals_newvars'!$L35</f>
        <v>0</v>
      </c>
      <c r="BY35">
        <f>'2000_totals_newvars'!H35/'2000_totals_newvars'!$L35</f>
        <v>1.2638908158932075E-3</v>
      </c>
      <c r="BZ35">
        <f>'2001_totals_newvars'!H35/'2001_totals_newvars'!$L35</f>
        <v>2.2926022986349687E-4</v>
      </c>
      <c r="CA35">
        <f>'2002_totals_newvars'!H35/'2002_totals_newvars'!$L35</f>
        <v>4.0810488431966172E-4</v>
      </c>
      <c r="CB35">
        <f>'2003_totals_newvars'!H35/'2003_totals_newvars'!$L35</f>
        <v>5.8680051702315146E-4</v>
      </c>
      <c r="CC35">
        <f>'2004_totals_newvars'!H35/'2004_totals_newvars'!$L35</f>
        <v>3.6720580453682351E-4</v>
      </c>
      <c r="CD35">
        <f>'2005_totals_newvars'!H35/'2005_totals_newvars'!$L35</f>
        <v>2.0119109256418197E-4</v>
      </c>
      <c r="CE35">
        <f>'2006_totals_newvars'!H35/'2006_totals_newvars'!$L35</f>
        <v>-5.8160775928247038E-4</v>
      </c>
      <c r="CF35">
        <f>'2007_totals_newvars'!H35/'2007_totals_newvars'!$L35</f>
        <v>2.3207483814012694E-5</v>
      </c>
      <c r="CG35">
        <f>'2008_totals_newvars'!H35/'2008_totals_newvars'!$L35</f>
        <v>5.4090830782053786E-6</v>
      </c>
      <c r="CH35">
        <f>'2009_totals_newvars'!H35/'2009_totals_newvars'!$L35</f>
        <v>0.15154081986193935</v>
      </c>
      <c r="CI35">
        <f>'2010_totals_newvars'!H35/'2010_totals_newvars'!$L35</f>
        <v>0.12952696635093647</v>
      </c>
      <c r="CJ35">
        <f>'2011_totals_newvars'!H35/'2011_totals_newvars'!$L35</f>
        <v>0.15856628426468</v>
      </c>
      <c r="CK35">
        <f>'2012_totals_newvars'!H35/'2012_totals_newvars'!$L35</f>
        <v>0.14061739184131944</v>
      </c>
      <c r="CL35">
        <f>'2013_totals_newvars'!H35/'2013_totals_newvars'!$L35</f>
        <v>0.18351199280088429</v>
      </c>
      <c r="CM35">
        <f>'2014_totals_newvars'!H35/'2014_totals_newvars'!$L35</f>
        <v>0.1881721731186933</v>
      </c>
      <c r="CN35">
        <f>'1997_totals_newvars'!E35/'1997_totals_newvars'!$L35</f>
        <v>0</v>
      </c>
      <c r="CO35">
        <f>'1998_totals_newvars'!E35/'1998_totals_newvars'!$L35</f>
        <v>0</v>
      </c>
      <c r="CP35">
        <f>'1999_totals_newvars'!E35/'1999_totals_newvars'!$L35</f>
        <v>0</v>
      </c>
      <c r="CQ35">
        <f>'2000_totals_newvars'!E35/'2000_totals_newvars'!$L35</f>
        <v>0.13305637240099988</v>
      </c>
      <c r="CR35">
        <f>'2001_totals_newvars'!E35/'2001_totals_newvars'!$L35</f>
        <v>0.12845696879750443</v>
      </c>
      <c r="CS35">
        <f>'2002_totals_newvars'!E35/'2002_totals_newvars'!$L35</f>
        <v>0.14010785766686484</v>
      </c>
      <c r="CT35">
        <f>'2003_totals_newvars'!E35/'2003_totals_newvars'!$L35</f>
        <v>0.14200392421352781</v>
      </c>
      <c r="CU35">
        <f>'2004_totals_newvars'!E35/'2004_totals_newvars'!$L35</f>
        <v>0.14750053955540271</v>
      </c>
      <c r="CV35">
        <f>'2005_totals_newvars'!E35/'2005_totals_newvars'!$L35</f>
        <v>0.1555492956757592</v>
      </c>
      <c r="CW35">
        <f>'2006_totals_newvars'!E35/'2006_totals_newvars'!$L35</f>
        <v>-0.11408594361759335</v>
      </c>
      <c r="CX35">
        <f>'2007_totals_newvars'!E35/'2007_totals_newvars'!$L35</f>
        <v>0.16962883882290433</v>
      </c>
      <c r="CY35">
        <f>'2008_totals_newvars'!E35/'2008_totals_newvars'!$L35</f>
        <v>0.16918388606530152</v>
      </c>
      <c r="CZ35">
        <f>'2009_totals_newvars'!E35/'2009_totals_newvars'!$L35</f>
        <v>0.12559830849602183</v>
      </c>
      <c r="DA35">
        <f>'2010_totals_newvars'!E35/'2010_totals_newvars'!$L35</f>
        <v>0.14061284017847978</v>
      </c>
      <c r="DB35">
        <f>'2011_totals_newvars'!E35/'2011_totals_newvars'!$L35</f>
        <v>0.132818782357014</v>
      </c>
      <c r="DC35">
        <f>'2012_totals_newvars'!E35/'2012_totals_newvars'!$L35</f>
        <v>0.14533449256019987</v>
      </c>
      <c r="DD35">
        <f>'2013_totals_newvars'!E35/'2013_totals_newvars'!$L35</f>
        <v>0.11882695571856799</v>
      </c>
      <c r="DE35">
        <f>'2014_totals_newvars'!E35/'2014_totals_newvars'!$L35</f>
        <v>0.1201670716751988</v>
      </c>
      <c r="DF35">
        <f>'1997_totals_newvars'!G35/'1997_totals_newvars'!$L35</f>
        <v>0</v>
      </c>
      <c r="DG35">
        <f>'1998_totals_newvars'!G35/'1998_totals_newvars'!$L35</f>
        <v>0</v>
      </c>
      <c r="DH35">
        <f>'1999_totals_newvars'!G35/'1999_totals_newvars'!$L35</f>
        <v>0</v>
      </c>
      <c r="DI35">
        <f>'2000_totals_newvars'!G35/'2000_totals_newvars'!$L35</f>
        <v>1.6864890906397194E-2</v>
      </c>
      <c r="DJ35">
        <f>'2001_totals_newvars'!G35/'2001_totals_newvars'!$L35</f>
        <v>1.6287095895642804E-2</v>
      </c>
      <c r="DK35">
        <f>'2002_totals_newvars'!G35/'2002_totals_newvars'!$L35</f>
        <v>1.4638201328245511E-2</v>
      </c>
      <c r="DL35">
        <f>'2003_totals_newvars'!G35/'2003_totals_newvars'!$L35</f>
        <v>1.5363324439917931E-2</v>
      </c>
      <c r="DM35">
        <f>'2004_totals_newvars'!G35/'2004_totals_newvars'!$L35</f>
        <v>1.6241101028878307E-2</v>
      </c>
      <c r="DN35">
        <f>'2005_totals_newvars'!G35/'2005_totals_newvars'!$L35</f>
        <v>1.4168098566442197E-2</v>
      </c>
      <c r="DO35">
        <f>'2006_totals_newvars'!G35/'2006_totals_newvars'!$L35</f>
        <v>1.4790188297801519E-2</v>
      </c>
      <c r="DP35">
        <f>'2007_totals_newvars'!G35/'2007_totals_newvars'!$L35</f>
        <v>1.8307759436967691E-2</v>
      </c>
      <c r="DQ35">
        <f>'2008_totals_newvars'!G35/'2008_totals_newvars'!$L35</f>
        <v>1.6303056216026852E-2</v>
      </c>
      <c r="DR35">
        <f>'2009_totals_newvars'!G35/'2009_totals_newvars'!$L35</f>
        <v>2.0914031827422744E-2</v>
      </c>
      <c r="DS35">
        <f>'2010_totals_newvars'!G35/'2010_totals_newvars'!$L35</f>
        <v>1.2357419582704695E-2</v>
      </c>
      <c r="DT35">
        <f>'2011_totals_newvars'!G35/'2011_totals_newvars'!$L35</f>
        <v>1.189907296286696E-2</v>
      </c>
      <c r="DU35">
        <f>'2012_totals_newvars'!G35/'2012_totals_newvars'!$L35</f>
        <v>1.18292699154929E-2</v>
      </c>
      <c r="DV35">
        <f>'2013_totals_newvars'!G35/'2013_totals_newvars'!$L35</f>
        <v>8.549049433564047E-3</v>
      </c>
      <c r="DW35">
        <f>'2014_totals_newvars'!G35/'2014_totals_newvars'!$L35</f>
        <v>7.0106403220349849E-3</v>
      </c>
      <c r="DX35">
        <f>'1997_totals_newvars'!K35/'1997_totals_newvars'!$L35</f>
        <v>0</v>
      </c>
      <c r="DY35">
        <f>'1998_totals_newvars'!K35/'1998_totals_newvars'!$L35</f>
        <v>2.5030313293074608E-3</v>
      </c>
      <c r="DZ35">
        <f>'1999_totals_newvars'!K35/'1999_totals_newvars'!$L35</f>
        <v>1.4583602688695119E-2</v>
      </c>
      <c r="EA35">
        <f>'2000_totals_newvars'!K35/'2000_totals_newvars'!$L35</f>
        <v>4.3498169625498802E-2</v>
      </c>
      <c r="EB35">
        <f>'2001_totals_newvars'!K35/'2001_totals_newvars'!$L35</f>
        <v>1.1225185492515437E-2</v>
      </c>
      <c r="EC35">
        <f>'2002_totals_newvars'!K35/'2002_totals_newvars'!$L35</f>
        <v>1.1822561528318374E-2</v>
      </c>
      <c r="ED35">
        <f>'2003_totals_newvars'!K35/'2003_totals_newvars'!$L35</f>
        <v>8.4815565812347057E-3</v>
      </c>
      <c r="EE35">
        <f>'2004_totals_newvars'!K35/'2004_totals_newvars'!$L35</f>
        <v>1.2203068186657635E-2</v>
      </c>
      <c r="EF35">
        <f>'2005_totals_newvars'!K35/'2005_totals_newvars'!$L35</f>
        <v>1.0427109361111853E-2</v>
      </c>
      <c r="EG35">
        <f>'2006_totals_newvars'!K35/'2006_totals_newvars'!$L35</f>
        <v>1.3782322174477155E-2</v>
      </c>
      <c r="EH35">
        <f>'2007_totals_newvars'!K35/'2007_totals_newvars'!$L35</f>
        <v>2.3318011650171815E-2</v>
      </c>
      <c r="EI35">
        <f>'2008_totals_newvars'!K35/'2008_totals_newvars'!$L35</f>
        <v>3.1453348471068746E-2</v>
      </c>
      <c r="EJ35">
        <f>'2009_totals_newvars'!K35/'2009_totals_newvars'!$L35</f>
        <v>2.0164424313839024E-2</v>
      </c>
      <c r="EK35">
        <f>'2010_totals_newvars'!K35/'2010_totals_newvars'!$L35</f>
        <v>1.4907587170727595E-2</v>
      </c>
      <c r="EL35">
        <f>'2011_totals_newvars'!K35/'2011_totals_newvars'!$L35</f>
        <v>1.4227081908147402E-2</v>
      </c>
      <c r="EM35">
        <f>'2012_totals_newvars'!K35/'2012_totals_newvars'!$L35</f>
        <v>2.0872290875303661E-2</v>
      </c>
      <c r="EN35">
        <f>'2013_totals_newvars'!K35/'2013_totals_newvars'!$L35</f>
        <v>1.6173602899936336E-2</v>
      </c>
      <c r="EO35">
        <f>'2014_totals_newvars'!K35/'2014_totals_newvars'!$L35</f>
        <v>1.6047812167640309E-2</v>
      </c>
      <c r="EP35">
        <f>'1997_totals_newvars'!F35/'1997_totals_newvars'!$L35</f>
        <v>0</v>
      </c>
      <c r="EQ35">
        <f>'1998_totals_newvars'!F35/'1998_totals_newvars'!$L35</f>
        <v>0</v>
      </c>
      <c r="ER35">
        <f>'1999_totals_newvars'!F35/'1999_totals_newvars'!$L35</f>
        <v>0</v>
      </c>
      <c r="ES35">
        <f>'2000_totals_newvars'!F35/'2000_totals_newvars'!$L35</f>
        <v>0</v>
      </c>
      <c r="ET35">
        <f>'2001_totals_newvars'!F35/'2001_totals_newvars'!$L35</f>
        <v>0</v>
      </c>
      <c r="EU35">
        <f>'2002_totals_newvars'!F35/'2002_totals_newvars'!$L35</f>
        <v>0</v>
      </c>
      <c r="EV35">
        <f>'2003_totals_newvars'!F35/'2003_totals_newvars'!$L35</f>
        <v>0</v>
      </c>
      <c r="EW35">
        <f>'2004_totals_newvars'!F35/'2004_totals_newvars'!$L35</f>
        <v>0</v>
      </c>
      <c r="EX35">
        <f>'2005_totals_newvars'!F35/'2005_totals_newvars'!$L35</f>
        <v>0</v>
      </c>
      <c r="EY35">
        <f>'2006_totals_newvars'!F35/'2006_totals_newvars'!$L35</f>
        <v>0</v>
      </c>
      <c r="EZ35">
        <f>'2007_totals_newvars'!F35/'2007_totals_newvars'!$L35</f>
        <v>0</v>
      </c>
      <c r="FA35">
        <f>'2008_totals_newvars'!F35/'2008_totals_newvars'!$L35</f>
        <v>0</v>
      </c>
      <c r="FB35">
        <f>'2009_totals_newvars'!F35/'2009_totals_newvars'!$L35</f>
        <v>4.0613794578517937E-2</v>
      </c>
      <c r="FC35">
        <f>'2010_totals_newvars'!F35/'2010_totals_newvars'!$L35</f>
        <v>7.7726674192148584E-2</v>
      </c>
      <c r="FD35">
        <f>'2011_totals_newvars'!F35/'2011_totals_newvars'!$L35</f>
        <v>7.0955555764511735E-2</v>
      </c>
      <c r="FE35">
        <f>'2012_totals_newvars'!F35/'2012_totals_newvars'!$L35</f>
        <v>8.8552545872254362E-2</v>
      </c>
      <c r="FF35">
        <f>'2013_totals_newvars'!F35/'2013_totals_newvars'!$L35</f>
        <v>9.1228114755650958E-2</v>
      </c>
      <c r="FG35">
        <f>'2014_totals_newvars'!F35/'2014_totals_newvars'!$L35</f>
        <v>8.4600173997916514E-2</v>
      </c>
      <c r="FH35">
        <f>'1997_totals_newvars'!D35/'1997_totals_newvars'!$L35</f>
        <v>0</v>
      </c>
      <c r="FI35">
        <f>'1998_totals_newvars'!D35/'1998_totals_newvars'!$L35</f>
        <v>1.1305962020137568E-2</v>
      </c>
      <c r="FJ35">
        <f>'1999_totals_newvars'!D35/'1999_totals_newvars'!$L35</f>
        <v>4.4924816845402095E-2</v>
      </c>
      <c r="FK35">
        <f>'2000_totals_newvars'!D35/'2000_totals_newvars'!$L35</f>
        <v>0.1443525707613417</v>
      </c>
      <c r="FL35">
        <f>'2001_totals_newvars'!D35/'2001_totals_newvars'!$L35</f>
        <v>0.13165824473537838</v>
      </c>
      <c r="FM35">
        <f>'2002_totals_newvars'!D35/'2002_totals_newvars'!$L35</f>
        <v>0.12789598732958385</v>
      </c>
      <c r="FN35">
        <f>'2003_totals_newvars'!D35/'2003_totals_newvars'!$L35</f>
        <v>0.14020053979332264</v>
      </c>
      <c r="FO35">
        <f>'2004_totals_newvars'!D35/'2004_totals_newvars'!$L35</f>
        <v>0.13210099704444714</v>
      </c>
      <c r="FP35">
        <f>'2005_totals_newvars'!D35/'2005_totals_newvars'!$L35</f>
        <v>0.1275863843285866</v>
      </c>
      <c r="FQ35">
        <f>'2006_totals_newvars'!D35/'2006_totals_newvars'!$L35</f>
        <v>0.156559558651408</v>
      </c>
      <c r="FR35">
        <f>'2007_totals_newvars'!D35/'2007_totals_newvars'!$L35</f>
        <v>0.12065377159058464</v>
      </c>
      <c r="FS35">
        <f>'2008_totals_newvars'!D35/'2008_totals_newvars'!$L35</f>
        <v>0.11499602219854282</v>
      </c>
      <c r="FT35">
        <f>'2009_totals_newvars'!D35/'2009_totals_newvars'!$L35</f>
        <v>8.9329012559690335E-2</v>
      </c>
      <c r="FU35">
        <f>'2010_totals_newvars'!D35/'2010_totals_newvars'!$L35</f>
        <v>0.10087149587604032</v>
      </c>
      <c r="FV35">
        <f>'2011_totals_newvars'!D35/'2011_totals_newvars'!$L35</f>
        <v>0.13703293934462718</v>
      </c>
      <c r="FW35">
        <f>'2012_totals_newvars'!D35/'2012_totals_newvars'!$L35</f>
        <v>8.1959848914833211E-2</v>
      </c>
      <c r="FX35">
        <f>'2013_totals_newvars'!D35/'2013_totals_newvars'!$L35</f>
        <v>7.474051046815762E-2</v>
      </c>
      <c r="FY35">
        <f>'2014_totals_newvars'!D35/'2014_totals_newvars'!$L35</f>
        <v>6.1344670736563037E-2</v>
      </c>
    </row>
    <row r="36" spans="1:181" x14ac:dyDescent="0.2">
      <c r="A36" t="str">
        <f>'1997_totals_newvars'!A36</f>
        <v>NORTH DAKOTA</v>
      </c>
      <c r="B36">
        <f>'1997_totals_newvars'!J36/'1997_totals_newvars'!$L36</f>
        <v>0.16212857907888925</v>
      </c>
      <c r="C36">
        <f>'1998_totals_newvars'!J36/'1998_totals_newvars'!$L36</f>
        <v>0.24172050205294235</v>
      </c>
      <c r="D36">
        <f>'1999_totals_newvars'!J36/'1999_totals_newvars'!$L36</f>
        <v>0.17446143271114828</v>
      </c>
      <c r="E36">
        <f>'2000_totals_newvars'!J36/'2000_totals_newvars'!$L36</f>
        <v>0.17187853726807523</v>
      </c>
      <c r="F36">
        <f>'2001_totals_newvars'!J36/'2001_totals_newvars'!$L36</f>
        <v>0.1857012314398386</v>
      </c>
      <c r="G36">
        <f>'2002_totals_newvars'!J36/'2002_totals_newvars'!$L36</f>
        <v>0.14348086531039439</v>
      </c>
      <c r="H36">
        <f>'2003_totals_newvars'!J36/'2003_totals_newvars'!$L36</f>
        <v>9.7041917375694745E-2</v>
      </c>
      <c r="I36">
        <f>'2004_totals_newvars'!J36/'2004_totals_newvars'!$L36</f>
        <v>0.10918672507906486</v>
      </c>
      <c r="J36">
        <f>'2005_totals_newvars'!J36/'2005_totals_newvars'!$L36</f>
        <v>0.10192458727305348</v>
      </c>
      <c r="K36">
        <f>'2006_totals_newvars'!J36/'2006_totals_newvars'!$L36</f>
        <v>0.11690331836499451</v>
      </c>
      <c r="L36">
        <f>'2007_totals_newvars'!J36/'2007_totals_newvars'!$L36</f>
        <v>0.11393372508046783</v>
      </c>
      <c r="M36">
        <f>'2008_totals_newvars'!J36/'2008_totals_newvars'!$L36</f>
        <v>0.11802296696718714</v>
      </c>
      <c r="N36">
        <f>'2009_totals_newvars'!J36/'2009_totals_newvars'!$L36</f>
        <v>0.13492954333951906</v>
      </c>
      <c r="O36">
        <f>'2010_totals_newvars'!J36/'2010_totals_newvars'!$L36</f>
        <v>0.11965733387426493</v>
      </c>
      <c r="P36">
        <f>'2011_totals_newvars'!J36/'2011_totals_newvars'!$L36</f>
        <v>0.11885640323841989</v>
      </c>
      <c r="Q36">
        <f>'2012_totals_newvars'!J36/'2012_totals_newvars'!$L36</f>
        <v>0.10981442520803888</v>
      </c>
      <c r="R36">
        <f>'2013_totals_newvars'!J36/'2013_totals_newvars'!$L36</f>
        <v>0.11698285123481504</v>
      </c>
      <c r="S36">
        <f>'2014_totals_newvars'!J36/'2014_totals_newvars'!$L36</f>
        <v>0.10658907753075977</v>
      </c>
      <c r="T36">
        <f>'1997_totals_newvars'!B36/'1997_totals_newvars'!$L36</f>
        <v>0.82267746126212038</v>
      </c>
      <c r="U36">
        <f>'1998_totals_newvars'!B36/'1998_totals_newvars'!$L36</f>
        <v>0.62039315445561227</v>
      </c>
      <c r="V36">
        <f>'1999_totals_newvars'!B36/'1999_totals_newvars'!$L36</f>
        <v>0.66698205403723387</v>
      </c>
      <c r="W36">
        <f>'2000_totals_newvars'!B36/'2000_totals_newvars'!$L36</f>
        <v>0.35670749509986943</v>
      </c>
      <c r="X36">
        <f>'2001_totals_newvars'!B36/'2001_totals_newvars'!$L36</f>
        <v>0.35060861211163941</v>
      </c>
      <c r="Y36">
        <f>'2002_totals_newvars'!B36/'2002_totals_newvars'!$L36</f>
        <v>0.30408354848491415</v>
      </c>
      <c r="Z36">
        <f>'2003_totals_newvars'!B36/'2003_totals_newvars'!$L36</f>
        <v>0.42666212797080116</v>
      </c>
      <c r="AA36">
        <f>'2004_totals_newvars'!B36/'2004_totals_newvars'!$L36</f>
        <v>0.36101574335481618</v>
      </c>
      <c r="AB36">
        <f>'2005_totals_newvars'!B36/'2005_totals_newvars'!$L36</f>
        <v>0.33231874532031092</v>
      </c>
      <c r="AC36">
        <f>'2006_totals_newvars'!B36/'2006_totals_newvars'!$L36</f>
        <v>0.33071647259986392</v>
      </c>
      <c r="AD36">
        <f>'2007_totals_newvars'!B36/'2007_totals_newvars'!$L36</f>
        <v>0.22956230213970236</v>
      </c>
      <c r="AE36">
        <f>'2008_totals_newvars'!B36/'2008_totals_newvars'!$L36</f>
        <v>0.20447980017361642</v>
      </c>
      <c r="AF36">
        <f>'2009_totals_newvars'!B36/'2009_totals_newvars'!$L36</f>
        <v>0.23516214117763667</v>
      </c>
      <c r="AG36">
        <f>'2010_totals_newvars'!B36/'2010_totals_newvars'!$L36</f>
        <v>0.20296525721811709</v>
      </c>
      <c r="AH36">
        <f>'2011_totals_newvars'!B36/'2011_totals_newvars'!$L36</f>
        <v>0.19599144466997964</v>
      </c>
      <c r="AI36">
        <f>'2012_totals_newvars'!B36/'2012_totals_newvars'!$L36</f>
        <v>0.15733681833311139</v>
      </c>
      <c r="AJ36">
        <f>'2013_totals_newvars'!B36/'2013_totals_newvars'!$L36</f>
        <v>0.15011231272773518</v>
      </c>
      <c r="AK36">
        <f>'2014_totals_newvars'!B36/'2014_totals_newvars'!$L36</f>
        <v>0.12462235084697841</v>
      </c>
      <c r="AL36">
        <f>'1997_totals_newvars'!C36/'1997_totals_newvars'!$L36</f>
        <v>0</v>
      </c>
      <c r="AM36">
        <f>'1998_totals_newvars'!C36/'1998_totals_newvars'!$L36</f>
        <v>2.7005086441290637E-2</v>
      </c>
      <c r="AN36">
        <f>'1999_totals_newvars'!C36/'1999_totals_newvars'!$L36</f>
        <v>3.0905733859086997E-2</v>
      </c>
      <c r="AO36">
        <f>'2000_totals_newvars'!C36/'2000_totals_newvars'!$L36</f>
        <v>7.5366631938978301E-2</v>
      </c>
      <c r="AP36">
        <f>'2001_totals_newvars'!C36/'2001_totals_newvars'!$L36</f>
        <v>9.7690762476959084E-2</v>
      </c>
      <c r="AQ36">
        <f>'2002_totals_newvars'!C36/'2002_totals_newvars'!$L36</f>
        <v>0.1003571910847843</v>
      </c>
      <c r="AR36">
        <f>'2003_totals_newvars'!C36/'2003_totals_newvars'!$L36</f>
        <v>8.9109339149277003E-2</v>
      </c>
      <c r="AS36">
        <f>'2004_totals_newvars'!C36/'2004_totals_newvars'!$L36</f>
        <v>5.0649350837714144E-2</v>
      </c>
      <c r="AT36">
        <f>'2005_totals_newvars'!C36/'2005_totals_newvars'!$L36</f>
        <v>7.2469640707513383E-2</v>
      </c>
      <c r="AU36">
        <f>'2006_totals_newvars'!C36/'2006_totals_newvars'!$L36</f>
        <v>2.2162414382153956E-2</v>
      </c>
      <c r="AV36">
        <f>'2007_totals_newvars'!C36/'2007_totals_newvars'!$L36</f>
        <v>5.3731721963677523E-2</v>
      </c>
      <c r="AW36">
        <f>'2008_totals_newvars'!C36/'2008_totals_newvars'!$L36</f>
        <v>3.3690044802450275E-2</v>
      </c>
      <c r="AX36">
        <f>'2009_totals_newvars'!C36/'2009_totals_newvars'!$L36</f>
        <v>2.8001938315317648E-2</v>
      </c>
      <c r="AY36">
        <f>'2010_totals_newvars'!C36/'2010_totals_newvars'!$L36</f>
        <v>4.4723028540143303E-2</v>
      </c>
      <c r="AZ36">
        <f>'2011_totals_newvars'!C36/'2011_totals_newvars'!$L36</f>
        <v>2.9115788245991588E-2</v>
      </c>
      <c r="BA36">
        <f>'2012_totals_newvars'!C36/'2012_totals_newvars'!$L36</f>
        <v>2.7290806008951788E-2</v>
      </c>
      <c r="BB36">
        <f>'2013_totals_newvars'!C36/'2013_totals_newvars'!$L36</f>
        <v>2.9923794435324939E-2</v>
      </c>
      <c r="BC36">
        <f>'2014_totals_newvars'!C36/'2014_totals_newvars'!$L36</f>
        <v>2.7359733869425248E-2</v>
      </c>
      <c r="BD36">
        <f>'1997_totals_newvars'!I36/'1997_totals_newvars'!$L36</f>
        <v>0</v>
      </c>
      <c r="BE36">
        <f>'1998_totals_newvars'!I36/'1998_totals_newvars'!$L36</f>
        <v>7.1352830384658297E-2</v>
      </c>
      <c r="BF36">
        <f>'1999_totals_newvars'!I36/'1999_totals_newvars'!$L36</f>
        <v>7.8974695268703238E-2</v>
      </c>
      <c r="BG36">
        <f>'2000_totals_newvars'!I36/'2000_totals_newvars'!$L36</f>
        <v>2.1772618120486299E-2</v>
      </c>
      <c r="BH36">
        <f>'2001_totals_newvars'!I36/'2001_totals_newvars'!$L36</f>
        <v>9.8664478074494359E-3</v>
      </c>
      <c r="BI36">
        <f>'2002_totals_newvars'!I36/'2002_totals_newvars'!$L36</f>
        <v>1.2643305511212587E-2</v>
      </c>
      <c r="BJ36">
        <f>'2003_totals_newvars'!I36/'2003_totals_newvars'!$L36</f>
        <v>1.7435806703088842E-2</v>
      </c>
      <c r="BK36">
        <f>'2004_totals_newvars'!I36/'2004_totals_newvars'!$L36</f>
        <v>1.9965407986331441E-2</v>
      </c>
      <c r="BL36">
        <f>'2005_totals_newvars'!I36/'2005_totals_newvars'!$L36</f>
        <v>1.889525470977944E-2</v>
      </c>
      <c r="BM36">
        <f>'2006_totals_newvars'!I36/'2006_totals_newvars'!$L36</f>
        <v>1.3183363945951704E-2</v>
      </c>
      <c r="BN36">
        <f>'2007_totals_newvars'!I36/'2007_totals_newvars'!$L36</f>
        <v>1.1136343372387709E-2</v>
      </c>
      <c r="BO36">
        <f>'2008_totals_newvars'!I36/'2008_totals_newvars'!$L36</f>
        <v>6.5676297841494842E-3</v>
      </c>
      <c r="BP36">
        <f>'2009_totals_newvars'!I36/'2009_totals_newvars'!$L36</f>
        <v>6.5977885584330483E-3</v>
      </c>
      <c r="BQ36">
        <f>'2010_totals_newvars'!I36/'2010_totals_newvars'!$L36</f>
        <v>6.100687903389964E-3</v>
      </c>
      <c r="BR36">
        <f>'2011_totals_newvars'!I36/'2011_totals_newvars'!$L36</f>
        <v>4.1737450787972166E-3</v>
      </c>
      <c r="BS36">
        <f>'2012_totals_newvars'!I36/'2012_totals_newvars'!$L36</f>
        <v>3.1308006182969666E-3</v>
      </c>
      <c r="BT36">
        <f>'2013_totals_newvars'!I36/'2013_totals_newvars'!$L36</f>
        <v>4.011520496803811E-3</v>
      </c>
      <c r="BU36">
        <f>'2014_totals_newvars'!I36/'2014_totals_newvars'!$L36</f>
        <v>5.6140617059871579E-4</v>
      </c>
      <c r="BV36">
        <f>'1997_totals_newvars'!H36/'1997_totals_newvars'!$L36</f>
        <v>0</v>
      </c>
      <c r="BW36">
        <f>'1998_totals_newvars'!H36/'1998_totals_newvars'!$L36</f>
        <v>0</v>
      </c>
      <c r="BX36">
        <f>'1999_totals_newvars'!H36/'1999_totals_newvars'!$L36</f>
        <v>0</v>
      </c>
      <c r="BY36">
        <f>'2000_totals_newvars'!H36/'2000_totals_newvars'!$L36</f>
        <v>0</v>
      </c>
      <c r="BZ36">
        <f>'2001_totals_newvars'!H36/'2001_totals_newvars'!$L36</f>
        <v>0.10514447443356718</v>
      </c>
      <c r="CA36">
        <f>'2002_totals_newvars'!H36/'2002_totals_newvars'!$L36</f>
        <v>7.0431743094499705E-2</v>
      </c>
      <c r="CB36">
        <f>'2003_totals_newvars'!H36/'2003_totals_newvars'!$L36</f>
        <v>2.8622437094543728E-2</v>
      </c>
      <c r="CC36">
        <f>'2004_totals_newvars'!H36/'2004_totals_newvars'!$L36</f>
        <v>7.0979737202224044E-2</v>
      </c>
      <c r="CD36">
        <f>'2005_totals_newvars'!H36/'2005_totals_newvars'!$L36</f>
        <v>6.4796660280098367E-2</v>
      </c>
      <c r="CE36">
        <f>'2006_totals_newvars'!H36/'2006_totals_newvars'!$L36</f>
        <v>7.2013515286749111E-2</v>
      </c>
      <c r="CF36">
        <f>'2007_totals_newvars'!H36/'2007_totals_newvars'!$L36</f>
        <v>7.13763786519062E-2</v>
      </c>
      <c r="CG36">
        <f>'2008_totals_newvars'!H36/'2008_totals_newvars'!$L36</f>
        <v>9.2226673176545801E-2</v>
      </c>
      <c r="CH36">
        <f>'2009_totals_newvars'!H36/'2009_totals_newvars'!$L36</f>
        <v>8.7273363032141893E-2</v>
      </c>
      <c r="CI36">
        <f>'2010_totals_newvars'!H36/'2010_totals_newvars'!$L36</f>
        <v>8.4485709314496504E-2</v>
      </c>
      <c r="CJ36">
        <f>'2011_totals_newvars'!H36/'2011_totals_newvars'!$L36</f>
        <v>8.4474279230107321E-2</v>
      </c>
      <c r="CK36">
        <f>'2012_totals_newvars'!H36/'2012_totals_newvars'!$L36</f>
        <v>9.6547516983187309E-2</v>
      </c>
      <c r="CL36">
        <f>'2013_totals_newvars'!H36/'2013_totals_newvars'!$L36</f>
        <v>7.239863237214321E-2</v>
      </c>
      <c r="CM36">
        <f>'2014_totals_newvars'!H36/'2014_totals_newvars'!$L36</f>
        <v>0.10214665428124327</v>
      </c>
      <c r="CN36">
        <f>'1997_totals_newvars'!E36/'1997_totals_newvars'!$L36</f>
        <v>0</v>
      </c>
      <c r="CO36">
        <f>'1998_totals_newvars'!E36/'1998_totals_newvars'!$L36</f>
        <v>0</v>
      </c>
      <c r="CP36">
        <f>'1999_totals_newvars'!E36/'1999_totals_newvars'!$L36</f>
        <v>0</v>
      </c>
      <c r="CQ36">
        <f>'2000_totals_newvars'!E36/'2000_totals_newvars'!$L36</f>
        <v>0.29535292081235615</v>
      </c>
      <c r="CR36">
        <f>'2001_totals_newvars'!E36/'2001_totals_newvars'!$L36</f>
        <v>0.16495737855837661</v>
      </c>
      <c r="CS36">
        <f>'2002_totals_newvars'!E36/'2002_totals_newvars'!$L36</f>
        <v>0.23409974172692313</v>
      </c>
      <c r="CT36">
        <f>'2003_totals_newvars'!E36/'2003_totals_newvars'!$L36</f>
        <v>0.24170094307725298</v>
      </c>
      <c r="CU36">
        <f>'2004_totals_newvars'!E36/'2004_totals_newvars'!$L36</f>
        <v>0.26039826503284064</v>
      </c>
      <c r="CV36">
        <f>'2005_totals_newvars'!E36/'2005_totals_newvars'!$L36</f>
        <v>0.28738073650122109</v>
      </c>
      <c r="CW36">
        <f>'2006_totals_newvars'!E36/'2006_totals_newvars'!$L36</f>
        <v>0.31422005417227089</v>
      </c>
      <c r="CX36">
        <f>'2007_totals_newvars'!E36/'2007_totals_newvars'!$L36</f>
        <v>0.322063993997243</v>
      </c>
      <c r="CY36">
        <f>'2008_totals_newvars'!E36/'2008_totals_newvars'!$L36</f>
        <v>0.34893530969747688</v>
      </c>
      <c r="CZ36">
        <f>'2009_totals_newvars'!E36/'2009_totals_newvars'!$L36</f>
        <v>0.34463499650332324</v>
      </c>
      <c r="DA36">
        <f>'2010_totals_newvars'!E36/'2010_totals_newvars'!$L36</f>
        <v>0.36397770518778461</v>
      </c>
      <c r="DB36">
        <f>'2011_totals_newvars'!E36/'2011_totals_newvars'!$L36</f>
        <v>0.39554645551587098</v>
      </c>
      <c r="DC36">
        <f>'2012_totals_newvars'!E36/'2012_totals_newvars'!$L36</f>
        <v>0.44769854284129718</v>
      </c>
      <c r="DD36">
        <f>'2013_totals_newvars'!E36/'2013_totals_newvars'!$L36</f>
        <v>0.46842733969225275</v>
      </c>
      <c r="DE36">
        <f>'2014_totals_newvars'!E36/'2014_totals_newvars'!$L36</f>
        <v>0.49738754726919437</v>
      </c>
      <c r="DF36">
        <f>'1997_totals_newvars'!G36/'1997_totals_newvars'!$L36</f>
        <v>0</v>
      </c>
      <c r="DG36">
        <f>'1998_totals_newvars'!G36/'1998_totals_newvars'!$L36</f>
        <v>0</v>
      </c>
      <c r="DH36">
        <f>'1999_totals_newvars'!G36/'1999_totals_newvars'!$L36</f>
        <v>0</v>
      </c>
      <c r="DI36">
        <f>'2000_totals_newvars'!G36/'2000_totals_newvars'!$L36</f>
        <v>0</v>
      </c>
      <c r="DJ36">
        <f>'2001_totals_newvars'!G36/'2001_totals_newvars'!$L36</f>
        <v>0</v>
      </c>
      <c r="DK36">
        <f>'2002_totals_newvars'!G36/'2002_totals_newvars'!$L36</f>
        <v>0</v>
      </c>
      <c r="DL36">
        <f>'2003_totals_newvars'!G36/'2003_totals_newvars'!$L36</f>
        <v>0</v>
      </c>
      <c r="DM36">
        <f>'2004_totals_newvars'!G36/'2004_totals_newvars'!$L36</f>
        <v>0</v>
      </c>
      <c r="DN36">
        <f>'2005_totals_newvars'!G36/'2005_totals_newvars'!$L36</f>
        <v>0</v>
      </c>
      <c r="DO36">
        <f>'2006_totals_newvars'!G36/'2006_totals_newvars'!$L36</f>
        <v>5.2038931413938855E-3</v>
      </c>
      <c r="DP36">
        <f>'2007_totals_newvars'!G36/'2007_totals_newvars'!$L36</f>
        <v>6.6679532489289844E-2</v>
      </c>
      <c r="DQ36">
        <f>'2008_totals_newvars'!G36/'2008_totals_newvars'!$L36</f>
        <v>7.1238262246026751E-2</v>
      </c>
      <c r="DR36">
        <f>'2009_totals_newvars'!G36/'2009_totals_newvars'!$L36</f>
        <v>2.234607738944169E-2</v>
      </c>
      <c r="DS36">
        <f>'2010_totals_newvars'!G36/'2010_totals_newvars'!$L36</f>
        <v>1.2128082113651618E-3</v>
      </c>
      <c r="DT36">
        <f>'2011_totals_newvars'!G36/'2011_totals_newvars'!$L36</f>
        <v>1.1465259867533865E-3</v>
      </c>
      <c r="DU36">
        <f>'2012_totals_newvars'!G36/'2012_totals_newvars'!$L36</f>
        <v>8.0096539000348486E-4</v>
      </c>
      <c r="DV36">
        <f>'2013_totals_newvars'!G36/'2013_totals_newvars'!$L36</f>
        <v>1.2365204312117745E-3</v>
      </c>
      <c r="DW36">
        <f>'2014_totals_newvars'!G36/'2014_totals_newvars'!$L36</f>
        <v>7.0597451411289944E-4</v>
      </c>
      <c r="DX36">
        <f>'1997_totals_newvars'!K36/'1997_totals_newvars'!$L36</f>
        <v>0</v>
      </c>
      <c r="DY36">
        <f>'1998_totals_newvars'!K36/'1998_totals_newvars'!$L36</f>
        <v>0</v>
      </c>
      <c r="DZ36">
        <f>'1999_totals_newvars'!K36/'1999_totals_newvars'!$L36</f>
        <v>0</v>
      </c>
      <c r="EA36">
        <f>'2000_totals_newvars'!K36/'2000_totals_newvars'!$L36</f>
        <v>0</v>
      </c>
      <c r="EB36">
        <f>'2001_totals_newvars'!K36/'2001_totals_newvars'!$L36</f>
        <v>0</v>
      </c>
      <c r="EC36">
        <f>'2002_totals_newvars'!K36/'2002_totals_newvars'!$L36</f>
        <v>0</v>
      </c>
      <c r="ED36">
        <f>'2003_totals_newvars'!K36/'2003_totals_newvars'!$L36</f>
        <v>0</v>
      </c>
      <c r="EE36">
        <f>'2004_totals_newvars'!K36/'2004_totals_newvars'!$L36</f>
        <v>0</v>
      </c>
      <c r="EF36">
        <f>'2005_totals_newvars'!K36/'2005_totals_newvars'!$L36</f>
        <v>0</v>
      </c>
      <c r="EG36">
        <f>'2006_totals_newvars'!K36/'2006_totals_newvars'!$L36</f>
        <v>0</v>
      </c>
      <c r="EH36">
        <f>'2007_totals_newvars'!K36/'2007_totals_newvars'!$L36</f>
        <v>0</v>
      </c>
      <c r="EI36">
        <f>'2008_totals_newvars'!K36/'2008_totals_newvars'!$L36</f>
        <v>0</v>
      </c>
      <c r="EJ36">
        <f>'2009_totals_newvars'!K36/'2009_totals_newvars'!$L36</f>
        <v>0</v>
      </c>
      <c r="EK36">
        <f>'2010_totals_newvars'!K36/'2010_totals_newvars'!$L36</f>
        <v>0</v>
      </c>
      <c r="EL36">
        <f>'2011_totals_newvars'!K36/'2011_totals_newvars'!$L36</f>
        <v>0</v>
      </c>
      <c r="EM36">
        <f>'2012_totals_newvars'!K36/'2012_totals_newvars'!$L36</f>
        <v>0</v>
      </c>
      <c r="EN36">
        <f>'2013_totals_newvars'!K36/'2013_totals_newvars'!$L36</f>
        <v>0</v>
      </c>
      <c r="EO36">
        <f>'2014_totals_newvars'!K36/'2014_totals_newvars'!$L36</f>
        <v>0</v>
      </c>
      <c r="EP36">
        <f>'1997_totals_newvars'!F36/'1997_totals_newvars'!$L36</f>
        <v>0</v>
      </c>
      <c r="EQ36">
        <f>'1998_totals_newvars'!F36/'1998_totals_newvars'!$L36</f>
        <v>0</v>
      </c>
      <c r="ER36">
        <f>'1999_totals_newvars'!F36/'1999_totals_newvars'!$L36</f>
        <v>0</v>
      </c>
      <c r="ES36">
        <f>'2000_totals_newvars'!F36/'2000_totals_newvars'!$L36</f>
        <v>0</v>
      </c>
      <c r="ET36">
        <f>'2001_totals_newvars'!F36/'2001_totals_newvars'!$L36</f>
        <v>0</v>
      </c>
      <c r="EU36">
        <f>'2002_totals_newvars'!F36/'2002_totals_newvars'!$L36</f>
        <v>0</v>
      </c>
      <c r="EV36">
        <f>'2003_totals_newvars'!F36/'2003_totals_newvars'!$L36</f>
        <v>0</v>
      </c>
      <c r="EW36">
        <f>'2004_totals_newvars'!F36/'2004_totals_newvars'!$L36</f>
        <v>0</v>
      </c>
      <c r="EX36">
        <f>'2005_totals_newvars'!F36/'2005_totals_newvars'!$L36</f>
        <v>0</v>
      </c>
      <c r="EY36">
        <f>'2006_totals_newvars'!F36/'2006_totals_newvars'!$L36</f>
        <v>0</v>
      </c>
      <c r="EZ36">
        <f>'2007_totals_newvars'!F36/'2007_totals_newvars'!$L36</f>
        <v>0</v>
      </c>
      <c r="FA36">
        <f>'2008_totals_newvars'!F36/'2008_totals_newvars'!$L36</f>
        <v>0</v>
      </c>
      <c r="FB36">
        <f>'2009_totals_newvars'!F36/'2009_totals_newvars'!$L36</f>
        <v>0</v>
      </c>
      <c r="FC36">
        <f>'2010_totals_newvars'!F36/'2010_totals_newvars'!$L36</f>
        <v>0</v>
      </c>
      <c r="FD36">
        <f>'2011_totals_newvars'!F36/'2011_totals_newvars'!$L36</f>
        <v>0</v>
      </c>
      <c r="FE36">
        <f>'2012_totals_newvars'!F36/'2012_totals_newvars'!$L36</f>
        <v>0</v>
      </c>
      <c r="FF36">
        <f>'2013_totals_newvars'!F36/'2013_totals_newvars'!$L36</f>
        <v>0</v>
      </c>
      <c r="FG36">
        <f>'2014_totals_newvars'!F36/'2014_totals_newvars'!$L36</f>
        <v>0</v>
      </c>
      <c r="FH36">
        <f>'1997_totals_newvars'!D36/'1997_totals_newvars'!$L36</f>
        <v>1.5193959658990432E-2</v>
      </c>
      <c r="FI36">
        <f>'1998_totals_newvars'!D36/'1998_totals_newvars'!$L36</f>
        <v>3.952842666549642E-2</v>
      </c>
      <c r="FJ36">
        <f>'1999_totals_newvars'!D36/'1999_totals_newvars'!$L36</f>
        <v>4.867608412382763E-2</v>
      </c>
      <c r="FK36">
        <f>'2000_totals_newvars'!D36/'2000_totals_newvars'!$L36</f>
        <v>7.8921796760234572E-2</v>
      </c>
      <c r="FL36">
        <f>'2001_totals_newvars'!D36/'2001_totals_newvars'!$L36</f>
        <v>8.6031093172169698E-2</v>
      </c>
      <c r="FM36">
        <f>'2002_totals_newvars'!D36/'2002_totals_newvars'!$L36</f>
        <v>0.13490360478727173</v>
      </c>
      <c r="FN36">
        <f>'2003_totals_newvars'!D36/'2003_totals_newvars'!$L36</f>
        <v>9.9427428629341522E-2</v>
      </c>
      <c r="FO36">
        <f>'2004_totals_newvars'!D36/'2004_totals_newvars'!$L36</f>
        <v>0.1278047705070087</v>
      </c>
      <c r="FP36">
        <f>'2005_totals_newvars'!D36/'2005_totals_newvars'!$L36</f>
        <v>0.12221437520802335</v>
      </c>
      <c r="FQ36">
        <f>'2006_totals_newvars'!D36/'2006_totals_newvars'!$L36</f>
        <v>0.12559696810662199</v>
      </c>
      <c r="FR36">
        <f>'2007_totals_newvars'!D36/'2007_totals_newvars'!$L36</f>
        <v>0.13151600230532556</v>
      </c>
      <c r="FS36">
        <f>'2008_totals_newvars'!D36/'2008_totals_newvars'!$L36</f>
        <v>0.12483931315254725</v>
      </c>
      <c r="FT36">
        <f>'2009_totals_newvars'!D36/'2009_totals_newvars'!$L36</f>
        <v>0.14105415168418675</v>
      </c>
      <c r="FU36">
        <f>'2010_totals_newvars'!D36/'2010_totals_newvars'!$L36</f>
        <v>0.17687746975043844</v>
      </c>
      <c r="FV36">
        <f>'2011_totals_newvars'!D36/'2011_totals_newvars'!$L36</f>
        <v>0.17069535803407995</v>
      </c>
      <c r="FW36">
        <f>'2012_totals_newvars'!D36/'2012_totals_newvars'!$L36</f>
        <v>0.15738012461711298</v>
      </c>
      <c r="FX36">
        <f>'2013_totals_newvars'!D36/'2013_totals_newvars'!$L36</f>
        <v>0.15690702860971326</v>
      </c>
      <c r="FY36">
        <f>'2014_totals_newvars'!D36/'2014_totals_newvars'!$L36</f>
        <v>0.14062725551768729</v>
      </c>
    </row>
    <row r="37" spans="1:181" x14ac:dyDescent="0.2">
      <c r="A37" t="str">
        <f>'1997_totals_newvars'!A37</f>
        <v>OHIO</v>
      </c>
      <c r="B37">
        <f>'1997_totals_newvars'!J37/'1997_totals_newvars'!$L37</f>
        <v>5.10745041851767E-2</v>
      </c>
      <c r="C37">
        <f>'1998_totals_newvars'!J37/'1998_totals_newvars'!$L37</f>
        <v>7.7441431425393864E-2</v>
      </c>
      <c r="D37">
        <f>'1999_totals_newvars'!J37/'1999_totals_newvars'!$L37</f>
        <v>0.11912883836597382</v>
      </c>
      <c r="E37">
        <f>'2000_totals_newvars'!J37/'2000_totals_newvars'!$L37</f>
        <v>0.13917543631408763</v>
      </c>
      <c r="F37">
        <f>'2001_totals_newvars'!J37/'2001_totals_newvars'!$L37</f>
        <v>0.12392064011007384</v>
      </c>
      <c r="G37">
        <f>'2002_totals_newvars'!J37/'2002_totals_newvars'!$L37</f>
        <v>9.2391032381119301E-2</v>
      </c>
      <c r="H37">
        <f>'2003_totals_newvars'!J37/'2003_totals_newvars'!$L37</f>
        <v>8.2206950576287838E-2</v>
      </c>
      <c r="I37">
        <f>'2004_totals_newvars'!J37/'2004_totals_newvars'!$L37</f>
        <v>8.8903067215533288E-2</v>
      </c>
      <c r="J37">
        <f>'2005_totals_newvars'!J37/'2005_totals_newvars'!$L37</f>
        <v>0.12430835431370393</v>
      </c>
      <c r="K37">
        <f>'2006_totals_newvars'!J37/'2006_totals_newvars'!$L37</f>
        <v>8.9239029118721391E-2</v>
      </c>
      <c r="L37">
        <f>'2007_totals_newvars'!J37/'2007_totals_newvars'!$L37</f>
        <v>9.8315202482294792E-2</v>
      </c>
      <c r="M37">
        <f>'2008_totals_newvars'!J37/'2008_totals_newvars'!$L37</f>
        <v>0.11034373486946415</v>
      </c>
      <c r="N37">
        <f>'2009_totals_newvars'!J37/'2009_totals_newvars'!$L37</f>
        <v>0.11515359285012408</v>
      </c>
      <c r="O37">
        <f>'2010_totals_newvars'!J37/'2010_totals_newvars'!$L37</f>
        <v>0.10181887060956757</v>
      </c>
      <c r="P37">
        <f>'2011_totals_newvars'!J37/'2011_totals_newvars'!$L37</f>
        <v>0.12546981047210407</v>
      </c>
      <c r="Q37">
        <f>'2012_totals_newvars'!J37/'2012_totals_newvars'!$L37</f>
        <v>0.10240028577539358</v>
      </c>
      <c r="R37">
        <f>'2013_totals_newvars'!J37/'2013_totals_newvars'!$L37</f>
        <v>0.14561548369642588</v>
      </c>
      <c r="S37">
        <f>'2014_totals_newvars'!J37/'2014_totals_newvars'!$L37</f>
        <v>0.14303329207731016</v>
      </c>
      <c r="T37">
        <f>'1997_totals_newvars'!B37/'1997_totals_newvars'!$L37</f>
        <v>0.77819760749412781</v>
      </c>
      <c r="U37">
        <f>'1998_totals_newvars'!B37/'1998_totals_newvars'!$L37</f>
        <v>0.61662214671402715</v>
      </c>
      <c r="V37">
        <f>'1999_totals_newvars'!B37/'1999_totals_newvars'!$L37</f>
        <v>0.43455395069236119</v>
      </c>
      <c r="W37">
        <f>'2000_totals_newvars'!B37/'2000_totals_newvars'!$L37</f>
        <v>0.32140878947484386</v>
      </c>
      <c r="X37">
        <f>'2001_totals_newvars'!B37/'2001_totals_newvars'!$L37</f>
        <v>0.24574888938349876</v>
      </c>
      <c r="Y37">
        <f>'2002_totals_newvars'!B37/'2002_totals_newvars'!$L37</f>
        <v>0.30011656571309764</v>
      </c>
      <c r="Z37">
        <f>'2003_totals_newvars'!B37/'2003_totals_newvars'!$L37</f>
        <v>0.28106503448301162</v>
      </c>
      <c r="AA37">
        <f>'2004_totals_newvars'!B37/'2004_totals_newvars'!$L37</f>
        <v>0.35231658044901348</v>
      </c>
      <c r="AB37">
        <f>'2005_totals_newvars'!B37/'2005_totals_newvars'!$L37</f>
        <v>0.2972389587372275</v>
      </c>
      <c r="AC37">
        <f>'2006_totals_newvars'!B37/'2006_totals_newvars'!$L37</f>
        <v>0.27713164687999609</v>
      </c>
      <c r="AD37">
        <f>'2007_totals_newvars'!B37/'2007_totals_newvars'!$L37</f>
        <v>0.22424366515969893</v>
      </c>
      <c r="AE37">
        <f>'2008_totals_newvars'!B37/'2008_totals_newvars'!$L37</f>
        <v>0.19713657937669227</v>
      </c>
      <c r="AF37">
        <f>'2009_totals_newvars'!B37/'2009_totals_newvars'!$L37</f>
        <v>0.31489529038366437</v>
      </c>
      <c r="AG37">
        <f>'2010_totals_newvars'!B37/'2010_totals_newvars'!$L37</f>
        <v>0.3560312430671651</v>
      </c>
      <c r="AH37">
        <f>'2011_totals_newvars'!B37/'2011_totals_newvars'!$L37</f>
        <v>0.3576023239088793</v>
      </c>
      <c r="AI37">
        <f>'2012_totals_newvars'!B37/'2012_totals_newvars'!$L37</f>
        <v>0.33386407758407766</v>
      </c>
      <c r="AJ37">
        <f>'2013_totals_newvars'!B37/'2013_totals_newvars'!$L37</f>
        <v>0.30117818302190352</v>
      </c>
      <c r="AK37">
        <f>'2014_totals_newvars'!B37/'2014_totals_newvars'!$L37</f>
        <v>0.25113517721596151</v>
      </c>
      <c r="AL37">
        <f>'1997_totals_newvars'!C37/'1997_totals_newvars'!$L37</f>
        <v>5.0938898895294592E-2</v>
      </c>
      <c r="AM37">
        <f>'1998_totals_newvars'!C37/'1998_totals_newvars'!$L37</f>
        <v>6.1261454637552192E-2</v>
      </c>
      <c r="AN37">
        <f>'1999_totals_newvars'!C37/'1999_totals_newvars'!$L37</f>
        <v>8.2571941826344572E-2</v>
      </c>
      <c r="AO37">
        <f>'2000_totals_newvars'!C37/'2000_totals_newvars'!$L37</f>
        <v>0.17620592478213717</v>
      </c>
      <c r="AP37">
        <f>'2001_totals_newvars'!C37/'2001_totals_newvars'!$L37</f>
        <v>0.19585232739722025</v>
      </c>
      <c r="AQ37">
        <f>'2002_totals_newvars'!C37/'2002_totals_newvars'!$L37</f>
        <v>0.2342618337379628</v>
      </c>
      <c r="AR37">
        <f>'2003_totals_newvars'!C37/'2003_totals_newvars'!$L37</f>
        <v>0.25904702639219823</v>
      </c>
      <c r="AS37">
        <f>'2004_totals_newvars'!C37/'2004_totals_newvars'!$L37</f>
        <v>0.18890082724006832</v>
      </c>
      <c r="AT37">
        <f>'2005_totals_newvars'!C37/'2005_totals_newvars'!$L37</f>
        <v>0.20740281355098963</v>
      </c>
      <c r="AU37">
        <f>'2006_totals_newvars'!C37/'2006_totals_newvars'!$L37</f>
        <v>0.25289458155165634</v>
      </c>
      <c r="AV37">
        <f>'2007_totals_newvars'!C37/'2007_totals_newvars'!$L37</f>
        <v>0.25912192211677432</v>
      </c>
      <c r="AW37">
        <f>'2008_totals_newvars'!C37/'2008_totals_newvars'!$L37</f>
        <v>0.24296670172016427</v>
      </c>
      <c r="AX37">
        <f>'2009_totals_newvars'!C37/'2009_totals_newvars'!$L37</f>
        <v>0.23848925631249487</v>
      </c>
      <c r="AY37">
        <f>'2010_totals_newvars'!C37/'2010_totals_newvars'!$L37</f>
        <v>0.30951445132849015</v>
      </c>
      <c r="AZ37">
        <f>'2011_totals_newvars'!C37/'2011_totals_newvars'!$L37</f>
        <v>0.32093924153279518</v>
      </c>
      <c r="BA37">
        <f>'2012_totals_newvars'!C37/'2012_totals_newvars'!$L37</f>
        <v>0.40492086762600465</v>
      </c>
      <c r="BB37">
        <f>'2013_totals_newvars'!C37/'2013_totals_newvars'!$L37</f>
        <v>0.38109057007218794</v>
      </c>
      <c r="BC37">
        <f>'2014_totals_newvars'!C37/'2014_totals_newvars'!$L37</f>
        <v>0.35497286892424729</v>
      </c>
      <c r="BD37">
        <f>'1997_totals_newvars'!I37/'1997_totals_newvars'!$L37</f>
        <v>0.10749071450458274</v>
      </c>
      <c r="BE37">
        <f>'1998_totals_newvars'!I37/'1998_totals_newvars'!$L37</f>
        <v>0.13837622753127934</v>
      </c>
      <c r="BF37">
        <f>'1999_totals_newvars'!I37/'1999_totals_newvars'!$L37</f>
        <v>0.20586821935658214</v>
      </c>
      <c r="BG37">
        <f>'2000_totals_newvars'!I37/'2000_totals_newvars'!$L37</f>
        <v>0.17245318808338533</v>
      </c>
      <c r="BH37">
        <f>'2001_totals_newvars'!I37/'2001_totals_newvars'!$L37</f>
        <v>0.18569450639466328</v>
      </c>
      <c r="BI37">
        <f>'2002_totals_newvars'!I37/'2002_totals_newvars'!$L37</f>
        <v>0.13242564908107865</v>
      </c>
      <c r="BJ37">
        <f>'2003_totals_newvars'!I37/'2003_totals_newvars'!$L37</f>
        <v>0.15162474522979014</v>
      </c>
      <c r="BK37">
        <f>'2004_totals_newvars'!I37/'2004_totals_newvars'!$L37</f>
        <v>0.14657537161114906</v>
      </c>
      <c r="BL37">
        <f>'2005_totals_newvars'!I37/'2005_totals_newvars'!$L37</f>
        <v>0.14990392133071795</v>
      </c>
      <c r="BM37">
        <f>'2006_totals_newvars'!I37/'2006_totals_newvars'!$L37</f>
        <v>0.14352787761367877</v>
      </c>
      <c r="BN37">
        <f>'2007_totals_newvars'!I37/'2007_totals_newvars'!$L37</f>
        <v>0.17840313637783528</v>
      </c>
      <c r="BO37">
        <f>'2008_totals_newvars'!I37/'2008_totals_newvars'!$L37</f>
        <v>0.17002386556687665</v>
      </c>
      <c r="BP37">
        <f>'2009_totals_newvars'!I37/'2009_totals_newvars'!$L37</f>
        <v>0.11688016160009729</v>
      </c>
      <c r="BQ37">
        <f>'2010_totals_newvars'!I37/'2010_totals_newvars'!$L37</f>
        <v>3.8680575404834813E-2</v>
      </c>
      <c r="BR37">
        <f>'2011_totals_newvars'!I37/'2011_totals_newvars'!$L37</f>
        <v>5.1495395450547751E-2</v>
      </c>
      <c r="BS37">
        <f>'2012_totals_newvars'!I37/'2012_totals_newvars'!$L37</f>
        <v>-7.4946019464134485E-3</v>
      </c>
      <c r="BT37">
        <f>'2013_totals_newvars'!I37/'2013_totals_newvars'!$L37</f>
        <v>2.3783710549486942E-2</v>
      </c>
      <c r="BU37">
        <f>'2014_totals_newvars'!I37/'2014_totals_newvars'!$L37</f>
        <v>3.5516274151039418E-2</v>
      </c>
      <c r="BV37">
        <f>'1997_totals_newvars'!H37/'1997_totals_newvars'!$L37</f>
        <v>0</v>
      </c>
      <c r="BW37">
        <f>'1998_totals_newvars'!H37/'1998_totals_newvars'!$L37</f>
        <v>0</v>
      </c>
      <c r="BX37">
        <f>'1999_totals_newvars'!H37/'1999_totals_newvars'!$L37</f>
        <v>0</v>
      </c>
      <c r="BY37">
        <f>'2000_totals_newvars'!H37/'2000_totals_newvars'!$L37</f>
        <v>7.0446093726367917E-4</v>
      </c>
      <c r="BZ37">
        <f>'2001_totals_newvars'!H37/'2001_totals_newvars'!$L37</f>
        <v>1.561308189357444E-3</v>
      </c>
      <c r="CA37">
        <f>'2002_totals_newvars'!H37/'2002_totals_newvars'!$L37</f>
        <v>3.9777579296348078E-2</v>
      </c>
      <c r="CB37">
        <f>'2003_totals_newvars'!H37/'2003_totals_newvars'!$L37</f>
        <v>3.7080026891272828E-2</v>
      </c>
      <c r="CC37">
        <f>'2004_totals_newvars'!H37/'2004_totals_newvars'!$L37</f>
        <v>9.1542379270451273E-3</v>
      </c>
      <c r="CD37">
        <f>'2005_totals_newvars'!H37/'2005_totals_newvars'!$L37</f>
        <v>9.5668892724059904E-3</v>
      </c>
      <c r="CE37">
        <f>'2006_totals_newvars'!H37/'2006_totals_newvars'!$L37</f>
        <v>5.6584189829132318E-2</v>
      </c>
      <c r="CF37">
        <f>'2007_totals_newvars'!H37/'2007_totals_newvars'!$L37</f>
        <v>7.7181182096462381E-2</v>
      </c>
      <c r="CG37">
        <f>'2008_totals_newvars'!H37/'2008_totals_newvars'!$L37</f>
        <v>0.1445743220878872</v>
      </c>
      <c r="CH37">
        <f>'2009_totals_newvars'!H37/'2009_totals_newvars'!$L37</f>
        <v>9.5450897563778087E-2</v>
      </c>
      <c r="CI37">
        <f>'2010_totals_newvars'!H37/'2010_totals_newvars'!$L37</f>
        <v>2.3518921482498695E-2</v>
      </c>
      <c r="CJ37">
        <f>'2011_totals_newvars'!H37/'2011_totals_newvars'!$L37</f>
        <v>2.4440706415430009E-2</v>
      </c>
      <c r="CK37">
        <f>'2012_totals_newvars'!H37/'2012_totals_newvars'!$L37</f>
        <v>3.060481930082504E-2</v>
      </c>
      <c r="CL37">
        <f>'2013_totals_newvars'!H37/'2013_totals_newvars'!$L37</f>
        <v>2.5582272841801371E-2</v>
      </c>
      <c r="CM37">
        <f>'2014_totals_newvars'!H37/'2014_totals_newvars'!$L37</f>
        <v>2.9642861654407836E-2</v>
      </c>
      <c r="CN37">
        <f>'1997_totals_newvars'!E37/'1997_totals_newvars'!$L37</f>
        <v>0</v>
      </c>
      <c r="CO37">
        <f>'1998_totals_newvars'!E37/'1998_totals_newvars'!$L37</f>
        <v>0</v>
      </c>
      <c r="CP37">
        <f>'1999_totals_newvars'!E37/'1999_totals_newvars'!$L37</f>
        <v>0</v>
      </c>
      <c r="CQ37">
        <f>'2000_totals_newvars'!E37/'2000_totals_newvars'!$L37</f>
        <v>0</v>
      </c>
      <c r="CR37">
        <f>'2001_totals_newvars'!E37/'2001_totals_newvars'!$L37</f>
        <v>0</v>
      </c>
      <c r="CS37">
        <f>'2002_totals_newvars'!E37/'2002_totals_newvars'!$L37</f>
        <v>0</v>
      </c>
      <c r="CT37">
        <f>'2003_totals_newvars'!E37/'2003_totals_newvars'!$L37</f>
        <v>0</v>
      </c>
      <c r="CU37">
        <f>'2004_totals_newvars'!E37/'2004_totals_newvars'!$L37</f>
        <v>0</v>
      </c>
      <c r="CV37">
        <f>'2005_totals_newvars'!E37/'2005_totals_newvars'!$L37</f>
        <v>0</v>
      </c>
      <c r="CW37">
        <f>'2006_totals_newvars'!E37/'2006_totals_newvars'!$L37</f>
        <v>0</v>
      </c>
      <c r="CX37">
        <f>'2007_totals_newvars'!E37/'2007_totals_newvars'!$L37</f>
        <v>0</v>
      </c>
      <c r="CY37">
        <f>'2008_totals_newvars'!E37/'2008_totals_newvars'!$L37</f>
        <v>0</v>
      </c>
      <c r="CZ37">
        <f>'2009_totals_newvars'!E37/'2009_totals_newvars'!$L37</f>
        <v>0</v>
      </c>
      <c r="DA37">
        <f>'2010_totals_newvars'!E37/'2010_totals_newvars'!$L37</f>
        <v>0</v>
      </c>
      <c r="DB37">
        <f>'2011_totals_newvars'!E37/'2011_totals_newvars'!$L37</f>
        <v>0</v>
      </c>
      <c r="DC37">
        <f>'2012_totals_newvars'!E37/'2012_totals_newvars'!$L37</f>
        <v>0</v>
      </c>
      <c r="DD37">
        <f>'2013_totals_newvars'!E37/'2013_totals_newvars'!$L37</f>
        <v>0</v>
      </c>
      <c r="DE37">
        <f>'2014_totals_newvars'!E37/'2014_totals_newvars'!$L37</f>
        <v>0</v>
      </c>
      <c r="DF37">
        <f>'1997_totals_newvars'!G37/'1997_totals_newvars'!$L37</f>
        <v>0</v>
      </c>
      <c r="DG37">
        <f>'1998_totals_newvars'!G37/'1998_totals_newvars'!$L37</f>
        <v>0</v>
      </c>
      <c r="DH37">
        <f>'1999_totals_newvars'!G37/'1999_totals_newvars'!$L37</f>
        <v>0</v>
      </c>
      <c r="DI37">
        <f>'2000_totals_newvars'!G37/'2000_totals_newvars'!$L37</f>
        <v>2.6316203819934426E-2</v>
      </c>
      <c r="DJ37">
        <f>'2001_totals_newvars'!G37/'2001_totals_newvars'!$L37</f>
        <v>7.82741803416412E-2</v>
      </c>
      <c r="DK37">
        <f>'2002_totals_newvars'!G37/'2002_totals_newvars'!$L37</f>
        <v>3.1635815874837783E-2</v>
      </c>
      <c r="DL37">
        <f>'2003_totals_newvars'!G37/'2003_totals_newvars'!$L37</f>
        <v>2.3740102492985544E-2</v>
      </c>
      <c r="DM37">
        <f>'2004_totals_newvars'!G37/'2004_totals_newvars'!$L37</f>
        <v>4.2140992429012661E-2</v>
      </c>
      <c r="DN37">
        <f>'2005_totals_newvars'!G37/'2005_totals_newvars'!$L37</f>
        <v>4.5041348497289586E-2</v>
      </c>
      <c r="DO37">
        <f>'2006_totals_newvars'!G37/'2006_totals_newvars'!$L37</f>
        <v>5.0997055252515931E-2</v>
      </c>
      <c r="DP37">
        <f>'2007_totals_newvars'!G37/'2007_totals_newvars'!$L37</f>
        <v>4.4872242546893974E-2</v>
      </c>
      <c r="DQ37">
        <f>'2008_totals_newvars'!G37/'2008_totals_newvars'!$L37</f>
        <v>4.4697274698988945E-2</v>
      </c>
      <c r="DR37">
        <f>'2009_totals_newvars'!G37/'2009_totals_newvars'!$L37</f>
        <v>2.8556750976561671E-2</v>
      </c>
      <c r="DS37">
        <f>'2010_totals_newvars'!G37/'2010_totals_newvars'!$L37</f>
        <v>4.1485568753855097E-2</v>
      </c>
      <c r="DT37">
        <f>'2011_totals_newvars'!G37/'2011_totals_newvars'!$L37</f>
        <v>4.059001975016132E-2</v>
      </c>
      <c r="DU37">
        <f>'2012_totals_newvars'!G37/'2012_totals_newvars'!$L37</f>
        <v>3.1355051946687945E-2</v>
      </c>
      <c r="DV37">
        <f>'2013_totals_newvars'!G37/'2013_totals_newvars'!$L37</f>
        <v>3.8426519457188404E-2</v>
      </c>
      <c r="DW37">
        <f>'2014_totals_newvars'!G37/'2014_totals_newvars'!$L37</f>
        <v>4.5077481822302104E-2</v>
      </c>
      <c r="DX37">
        <f>'1997_totals_newvars'!K37/'1997_totals_newvars'!$L37</f>
        <v>0</v>
      </c>
      <c r="DY37">
        <f>'1998_totals_newvars'!K37/'1998_totals_newvars'!$L37</f>
        <v>8.6009390588604254E-2</v>
      </c>
      <c r="DZ37">
        <f>'1999_totals_newvars'!K37/'1999_totals_newvars'!$L37</f>
        <v>0.15246222255716971</v>
      </c>
      <c r="EA37">
        <f>'2000_totals_newvars'!K37/'2000_totals_newvars'!$L37</f>
        <v>6.3543491044848702E-2</v>
      </c>
      <c r="EB37">
        <f>'2001_totals_newvars'!K37/'2001_totals_newvars'!$L37</f>
        <v>5.3223289073433842E-2</v>
      </c>
      <c r="EC37">
        <f>'2002_totals_newvars'!K37/'2002_totals_newvars'!$L37</f>
        <v>6.5026054012041368E-2</v>
      </c>
      <c r="ED37">
        <f>'2003_totals_newvars'!K37/'2003_totals_newvars'!$L37</f>
        <v>6.9280866436609315E-2</v>
      </c>
      <c r="EE37">
        <f>'2004_totals_newvars'!K37/'2004_totals_newvars'!$L37</f>
        <v>8.3125795146488365E-2</v>
      </c>
      <c r="EF37">
        <f>'2005_totals_newvars'!K37/'2005_totals_newvars'!$L37</f>
        <v>6.9775568271129088E-2</v>
      </c>
      <c r="EG37">
        <f>'2006_totals_newvars'!K37/'2006_totals_newvars'!$L37</f>
        <v>6.1027575853529699E-2</v>
      </c>
      <c r="EH37">
        <f>'2007_totals_newvars'!K37/'2007_totals_newvars'!$L37</f>
        <v>4.3368173514570729E-2</v>
      </c>
      <c r="EI37">
        <f>'2008_totals_newvars'!K37/'2008_totals_newvars'!$L37</f>
        <v>3.6685024886518487E-2</v>
      </c>
      <c r="EJ37">
        <f>'2009_totals_newvars'!K37/'2009_totals_newvars'!$L37</f>
        <v>3.9794810702782631E-2</v>
      </c>
      <c r="EK37">
        <f>'2010_totals_newvars'!K37/'2010_totals_newvars'!$L37</f>
        <v>6.3976114422448271E-2</v>
      </c>
      <c r="EL37">
        <f>'2011_totals_newvars'!K37/'2011_totals_newvars'!$L37</f>
        <v>3.5149865736818151E-2</v>
      </c>
      <c r="EM37">
        <f>'2012_totals_newvars'!K37/'2012_totals_newvars'!$L37</f>
        <v>5.1097030819451106E-2</v>
      </c>
      <c r="EN37">
        <f>'2013_totals_newvars'!K37/'2013_totals_newvars'!$L37</f>
        <v>3.8444619434615607E-2</v>
      </c>
      <c r="EO37">
        <f>'2014_totals_newvars'!K37/'2014_totals_newvars'!$L37</f>
        <v>6.4691832463118409E-2</v>
      </c>
      <c r="EP37">
        <f>'1997_totals_newvars'!F37/'1997_totals_newvars'!$L37</f>
        <v>0</v>
      </c>
      <c r="EQ37">
        <f>'1998_totals_newvars'!F37/'1998_totals_newvars'!$L37</f>
        <v>0</v>
      </c>
      <c r="ER37">
        <f>'1999_totals_newvars'!F37/'1999_totals_newvars'!$L37</f>
        <v>0</v>
      </c>
      <c r="ES37">
        <f>'2000_totals_newvars'!F37/'2000_totals_newvars'!$L37</f>
        <v>0</v>
      </c>
      <c r="ET37">
        <f>'2001_totals_newvars'!F37/'2001_totals_newvars'!$L37</f>
        <v>0</v>
      </c>
      <c r="EU37">
        <f>'2002_totals_newvars'!F37/'2002_totals_newvars'!$L37</f>
        <v>0</v>
      </c>
      <c r="EV37">
        <f>'2003_totals_newvars'!F37/'2003_totals_newvars'!$L37</f>
        <v>0</v>
      </c>
      <c r="EW37">
        <f>'2004_totals_newvars'!F37/'2004_totals_newvars'!$L37</f>
        <v>0</v>
      </c>
      <c r="EX37">
        <f>'2005_totals_newvars'!F37/'2005_totals_newvars'!$L37</f>
        <v>0</v>
      </c>
      <c r="EY37">
        <f>'2006_totals_newvars'!F37/'2006_totals_newvars'!$L37</f>
        <v>0</v>
      </c>
      <c r="EZ37">
        <f>'2007_totals_newvars'!F37/'2007_totals_newvars'!$L37</f>
        <v>0</v>
      </c>
      <c r="FA37">
        <f>'2008_totals_newvars'!F37/'2008_totals_newvars'!$L37</f>
        <v>0</v>
      </c>
      <c r="FB37">
        <f>'2009_totals_newvars'!F37/'2009_totals_newvars'!$L37</f>
        <v>0</v>
      </c>
      <c r="FC37">
        <f>'2010_totals_newvars'!F37/'2010_totals_newvars'!$L37</f>
        <v>5.3081398526199965E-7</v>
      </c>
      <c r="FD37">
        <f>'2011_totals_newvars'!F37/'2011_totals_newvars'!$L37</f>
        <v>0</v>
      </c>
      <c r="FE37">
        <f>'2012_totals_newvars'!F37/'2012_totals_newvars'!$L37</f>
        <v>0</v>
      </c>
      <c r="FF37">
        <f>'2013_totals_newvars'!F37/'2013_totals_newvars'!$L37</f>
        <v>0</v>
      </c>
      <c r="FG37">
        <f>'2014_totals_newvars'!F37/'2014_totals_newvars'!$L37</f>
        <v>0</v>
      </c>
      <c r="FH37">
        <f>'1997_totals_newvars'!D37/'1997_totals_newvars'!$L37</f>
        <v>1.2298274920818107E-2</v>
      </c>
      <c r="FI37">
        <f>'1998_totals_newvars'!D37/'1998_totals_newvars'!$L37</f>
        <v>2.0289349103143228E-2</v>
      </c>
      <c r="FJ37">
        <f>'1999_totals_newvars'!D37/'1999_totals_newvars'!$L37</f>
        <v>5.4148272015685679E-3</v>
      </c>
      <c r="FK37">
        <f>'2000_totals_newvars'!D37/'2000_totals_newvars'!$L37</f>
        <v>0.10019250554349915</v>
      </c>
      <c r="FL37">
        <f>'2001_totals_newvars'!D37/'2001_totals_newvars'!$L37</f>
        <v>0.11572485911011139</v>
      </c>
      <c r="FM37">
        <f>'2002_totals_newvars'!D37/'2002_totals_newvars'!$L37</f>
        <v>0.1043654699035144</v>
      </c>
      <c r="FN37">
        <f>'2003_totals_newvars'!D37/'2003_totals_newvars'!$L37</f>
        <v>9.5955247497844481E-2</v>
      </c>
      <c r="FO37">
        <f>'2004_totals_newvars'!D37/'2004_totals_newvars'!$L37</f>
        <v>8.8883127981689736E-2</v>
      </c>
      <c r="FP37">
        <f>'2005_totals_newvars'!D37/'2005_totals_newvars'!$L37</f>
        <v>9.6762146026536322E-2</v>
      </c>
      <c r="FQ37">
        <f>'2006_totals_newvars'!D37/'2006_totals_newvars'!$L37</f>
        <v>6.8598043900769512E-2</v>
      </c>
      <c r="FR37">
        <f>'2007_totals_newvars'!D37/'2007_totals_newvars'!$L37</f>
        <v>7.4494475705469618E-2</v>
      </c>
      <c r="FS37">
        <f>'2008_totals_newvars'!D37/'2008_totals_newvars'!$L37</f>
        <v>5.357249679340801E-2</v>
      </c>
      <c r="FT37">
        <f>'2009_totals_newvars'!D37/'2009_totals_newvars'!$L37</f>
        <v>5.0779239610497011E-2</v>
      </c>
      <c r="FU37">
        <f>'2010_totals_newvars'!D37/'2010_totals_newvars'!$L37</f>
        <v>6.4973724117155032E-2</v>
      </c>
      <c r="FV37">
        <f>'2011_totals_newvars'!D37/'2011_totals_newvars'!$L37</f>
        <v>4.4312636733264223E-2</v>
      </c>
      <c r="FW37">
        <f>'2012_totals_newvars'!D37/'2012_totals_newvars'!$L37</f>
        <v>5.3252468893973504E-2</v>
      </c>
      <c r="FX37">
        <f>'2013_totals_newvars'!D37/'2013_totals_newvars'!$L37</f>
        <v>4.5878640926390324E-2</v>
      </c>
      <c r="FY37">
        <f>'2014_totals_newvars'!D37/'2014_totals_newvars'!$L37</f>
        <v>7.5930211691613264E-2</v>
      </c>
    </row>
    <row r="38" spans="1:181" x14ac:dyDescent="0.2">
      <c r="A38" t="str">
        <f>'1997_totals_newvars'!A38</f>
        <v>OKLAHOMA</v>
      </c>
      <c r="B38">
        <f>'1997_totals_newvars'!J38/'1997_totals_newvars'!$L38</f>
        <v>3.1329680997420568E-2</v>
      </c>
      <c r="C38">
        <f>'1998_totals_newvars'!J38/'1998_totals_newvars'!$L38</f>
        <v>0.10076346776461427</v>
      </c>
      <c r="D38">
        <f>'1999_totals_newvars'!J38/'1999_totals_newvars'!$L38</f>
        <v>2.8785368224421608E-2</v>
      </c>
      <c r="E38">
        <f>'2000_totals_newvars'!J38/'2000_totals_newvars'!$L38</f>
        <v>7.9127602725187374E-2</v>
      </c>
      <c r="F38">
        <f>'2001_totals_newvars'!J38/'2001_totals_newvars'!$L38</f>
        <v>5.0762369219476536E-2</v>
      </c>
      <c r="G38">
        <f>'2002_totals_newvars'!J38/'2002_totals_newvars'!$L38</f>
        <v>8.762145311693105E-2</v>
      </c>
      <c r="H38">
        <f>'2003_totals_newvars'!J38/'2003_totals_newvars'!$L38</f>
        <v>4.477470888400506E-2</v>
      </c>
      <c r="I38">
        <f>'2004_totals_newvars'!J38/'2004_totals_newvars'!$L38</f>
        <v>5.1005916234817761E-2</v>
      </c>
      <c r="J38">
        <f>'2005_totals_newvars'!J38/'2005_totals_newvars'!$L38</f>
        <v>7.1585095475237379E-2</v>
      </c>
      <c r="K38">
        <f>'2006_totals_newvars'!J38/'2006_totals_newvars'!$L38</f>
        <v>0.11631052684927312</v>
      </c>
      <c r="L38">
        <f>'2007_totals_newvars'!J38/'2007_totals_newvars'!$L38</f>
        <v>0.10755472624298072</v>
      </c>
      <c r="M38">
        <f>'2008_totals_newvars'!J38/'2008_totals_newvars'!$L38</f>
        <v>8.3171410370985188E-2</v>
      </c>
      <c r="N38">
        <f>'2009_totals_newvars'!J38/'2009_totals_newvars'!$L38</f>
        <v>7.6997541991478333E-2</v>
      </c>
      <c r="O38">
        <f>'2010_totals_newvars'!J38/'2010_totals_newvars'!$L38</f>
        <v>0.11184896709761297</v>
      </c>
      <c r="P38">
        <f>'2011_totals_newvars'!J38/'2011_totals_newvars'!$L38</f>
        <v>0.10433038584204447</v>
      </c>
      <c r="Q38">
        <f>'2012_totals_newvars'!J38/'2012_totals_newvars'!$L38</f>
        <v>0.12295196857270113</v>
      </c>
      <c r="R38">
        <f>'2013_totals_newvars'!J38/'2013_totals_newvars'!$L38</f>
        <v>0.11991284113336274</v>
      </c>
      <c r="S38">
        <f>'2014_totals_newvars'!J38/'2014_totals_newvars'!$L38</f>
        <v>0.12927733823293255</v>
      </c>
      <c r="T38">
        <f>'1997_totals_newvars'!B38/'1997_totals_newvars'!$L38</f>
        <v>0.62301844489376623</v>
      </c>
      <c r="U38">
        <f>'1998_totals_newvars'!B38/'1998_totals_newvars'!$L38</f>
        <v>0.44999785246867346</v>
      </c>
      <c r="V38">
        <f>'1999_totals_newvars'!B38/'1999_totals_newvars'!$L38</f>
        <v>0.2189310896724663</v>
      </c>
      <c r="W38">
        <f>'2000_totals_newvars'!B38/'2000_totals_newvars'!$L38</f>
        <v>0.44801447775167608</v>
      </c>
      <c r="X38">
        <f>'2001_totals_newvars'!B38/'2001_totals_newvars'!$L38</f>
        <v>0.31034864808553647</v>
      </c>
      <c r="Y38">
        <f>'2002_totals_newvars'!B38/'2002_totals_newvars'!$L38</f>
        <v>0.2334914706075443</v>
      </c>
      <c r="Z38">
        <f>'2003_totals_newvars'!B38/'2003_totals_newvars'!$L38</f>
        <v>0.23435585571693085</v>
      </c>
      <c r="AA38">
        <f>'2004_totals_newvars'!B38/'2004_totals_newvars'!$L38</f>
        <v>0.17798248272581699</v>
      </c>
      <c r="AB38">
        <f>'2005_totals_newvars'!B38/'2005_totals_newvars'!$L38</f>
        <v>0.15055634133805115</v>
      </c>
      <c r="AC38">
        <f>'2006_totals_newvars'!B38/'2006_totals_newvars'!$L38</f>
        <v>0.14164964809302713</v>
      </c>
      <c r="AD38">
        <f>'2007_totals_newvars'!B38/'2007_totals_newvars'!$L38</f>
        <v>0.13316198941370491</v>
      </c>
      <c r="AE38">
        <f>'2008_totals_newvars'!B38/'2008_totals_newvars'!$L38</f>
        <v>9.4262132006456584E-2</v>
      </c>
      <c r="AF38">
        <f>'2009_totals_newvars'!B38/'2009_totals_newvars'!$L38</f>
        <v>8.3997599624254751E-2</v>
      </c>
      <c r="AG38">
        <f>'2010_totals_newvars'!B38/'2010_totals_newvars'!$L38</f>
        <v>0.10983296572694337</v>
      </c>
      <c r="AH38">
        <f>'2011_totals_newvars'!B38/'2011_totals_newvars'!$L38</f>
        <v>0.10013931524317643</v>
      </c>
      <c r="AI38">
        <f>'2012_totals_newvars'!B38/'2012_totals_newvars'!$L38</f>
        <v>0.11324850068006365</v>
      </c>
      <c r="AJ38">
        <f>'2013_totals_newvars'!B38/'2013_totals_newvars'!$L38</f>
        <v>9.9726609357410262E-2</v>
      </c>
      <c r="AK38">
        <f>'2014_totals_newvars'!B38/'2014_totals_newvars'!$L38</f>
        <v>9.2842792076796327E-2</v>
      </c>
      <c r="AL38">
        <f>'1997_totals_newvars'!C38/'1997_totals_newvars'!$L38</f>
        <v>0.10365825825035725</v>
      </c>
      <c r="AM38">
        <f>'1998_totals_newvars'!C38/'1998_totals_newvars'!$L38</f>
        <v>0.1245033449759837</v>
      </c>
      <c r="AN38">
        <f>'1999_totals_newvars'!C38/'1999_totals_newvars'!$L38</f>
        <v>0.40720788440801708</v>
      </c>
      <c r="AO38">
        <f>'2000_totals_newvars'!C38/'2000_totals_newvars'!$L38</f>
        <v>0.31867209624684989</v>
      </c>
      <c r="AP38">
        <f>'2001_totals_newvars'!C38/'2001_totals_newvars'!$L38</f>
        <v>0.24098339020591147</v>
      </c>
      <c r="AQ38">
        <f>'2002_totals_newvars'!C38/'2002_totals_newvars'!$L38</f>
        <v>0.34271919303017961</v>
      </c>
      <c r="AR38">
        <f>'2003_totals_newvars'!C38/'2003_totals_newvars'!$L38</f>
        <v>0.40938751381305316</v>
      </c>
      <c r="AS38">
        <f>'2004_totals_newvars'!C38/'2004_totals_newvars'!$L38</f>
        <v>0.4180486315194431</v>
      </c>
      <c r="AT38">
        <f>'2005_totals_newvars'!C38/'2005_totals_newvars'!$L38</f>
        <v>0.42115100396111921</v>
      </c>
      <c r="AU38">
        <f>'2006_totals_newvars'!C38/'2006_totals_newvars'!$L38</f>
        <v>0.37028061500625881</v>
      </c>
      <c r="AV38">
        <f>'2007_totals_newvars'!C38/'2007_totals_newvars'!$L38</f>
        <v>0.3584981525949652</v>
      </c>
      <c r="AW38">
        <f>'2008_totals_newvars'!C38/'2008_totals_newvars'!$L38</f>
        <v>0.43155601085848411</v>
      </c>
      <c r="AX38">
        <f>'2009_totals_newvars'!C38/'2009_totals_newvars'!$L38</f>
        <v>0.47366593616543601</v>
      </c>
      <c r="AY38">
        <f>'2010_totals_newvars'!C38/'2010_totals_newvars'!$L38</f>
        <v>0.32655273568692178</v>
      </c>
      <c r="AZ38">
        <f>'2011_totals_newvars'!C38/'2011_totals_newvars'!$L38</f>
        <v>0.36161880220396175</v>
      </c>
      <c r="BA38">
        <f>'2012_totals_newvars'!C38/'2012_totals_newvars'!$L38</f>
        <v>0.30527879174647238</v>
      </c>
      <c r="BB38">
        <f>'2013_totals_newvars'!C38/'2013_totals_newvars'!$L38</f>
        <v>0.35182927096141864</v>
      </c>
      <c r="BC38">
        <f>'2014_totals_newvars'!C38/'2014_totals_newvars'!$L38</f>
        <v>0.32096484170545136</v>
      </c>
      <c r="BD38">
        <f>'1997_totals_newvars'!I38/'1997_totals_newvars'!$L38</f>
        <v>0.13033519909122054</v>
      </c>
      <c r="BE38">
        <f>'1998_totals_newvars'!I38/'1998_totals_newvars'!$L38</f>
        <v>0.10947500853526136</v>
      </c>
      <c r="BF38">
        <f>'1999_totals_newvars'!I38/'1999_totals_newvars'!$L38</f>
        <v>0.11589451796840107</v>
      </c>
      <c r="BG38">
        <f>'2000_totals_newvars'!I38/'2000_totals_newvars'!$L38</f>
        <v>-2.9151379004462828E-2</v>
      </c>
      <c r="BH38">
        <f>'2001_totals_newvars'!I38/'2001_totals_newvars'!$L38</f>
        <v>5.7213953237551567E-2</v>
      </c>
      <c r="BI38">
        <f>'2002_totals_newvars'!I38/'2002_totals_newvars'!$L38</f>
        <v>6.475221924835918E-2</v>
      </c>
      <c r="BJ38">
        <f>'2003_totals_newvars'!I38/'2003_totals_newvars'!$L38</f>
        <v>5.0706011990213719E-2</v>
      </c>
      <c r="BK38">
        <f>'2004_totals_newvars'!I38/'2004_totals_newvars'!$L38</f>
        <v>9.359878557946319E-2</v>
      </c>
      <c r="BL38">
        <f>'2005_totals_newvars'!I38/'2005_totals_newvars'!$L38</f>
        <v>8.9205041480525923E-2</v>
      </c>
      <c r="BM38">
        <f>'2006_totals_newvars'!I38/'2006_totals_newvars'!$L38</f>
        <v>0.12172458152828608</v>
      </c>
      <c r="BN38">
        <f>'2007_totals_newvars'!I38/'2007_totals_newvars'!$L38</f>
        <v>0.11423998379975181</v>
      </c>
      <c r="BO38">
        <f>'2008_totals_newvars'!I38/'2008_totals_newvars'!$L38</f>
        <v>0.1557497730281984</v>
      </c>
      <c r="BP38">
        <f>'2009_totals_newvars'!I38/'2009_totals_newvars'!$L38</f>
        <v>0.1473716472681999</v>
      </c>
      <c r="BQ38">
        <f>'2010_totals_newvars'!I38/'2010_totals_newvars'!$L38</f>
        <v>0.13476554576347102</v>
      </c>
      <c r="BR38">
        <f>'2011_totals_newvars'!I38/'2011_totals_newvars'!$L38</f>
        <v>0.13746198469942861</v>
      </c>
      <c r="BS38">
        <f>'2012_totals_newvars'!I38/'2012_totals_newvars'!$L38</f>
        <v>0.14574968807213015</v>
      </c>
      <c r="BT38">
        <f>'2013_totals_newvars'!I38/'2013_totals_newvars'!$L38</f>
        <v>0.12774901580559581</v>
      </c>
      <c r="BU38">
        <f>'2014_totals_newvars'!I38/'2014_totals_newvars'!$L38</f>
        <v>0.15092635375416485</v>
      </c>
      <c r="BV38">
        <f>'1997_totals_newvars'!H38/'1997_totals_newvars'!$L38</f>
        <v>0</v>
      </c>
      <c r="BW38">
        <f>'1998_totals_newvars'!H38/'1998_totals_newvars'!$L38</f>
        <v>0</v>
      </c>
      <c r="BX38">
        <f>'1999_totals_newvars'!H38/'1999_totals_newvars'!$L38</f>
        <v>0</v>
      </c>
      <c r="BY38">
        <f>'2000_totals_newvars'!H38/'2000_totals_newvars'!$L38</f>
        <v>0</v>
      </c>
      <c r="BZ38">
        <f>'2001_totals_newvars'!H38/'2001_totals_newvars'!$L38</f>
        <v>4.3594027513860698E-3</v>
      </c>
      <c r="CA38">
        <f>'2002_totals_newvars'!H38/'2002_totals_newvars'!$L38</f>
        <v>9.8282310971084339E-3</v>
      </c>
      <c r="CB38">
        <f>'2003_totals_newvars'!H38/'2003_totals_newvars'!$L38</f>
        <v>1.421795621454798E-2</v>
      </c>
      <c r="CC38">
        <f>'2004_totals_newvars'!H38/'2004_totals_newvars'!$L38</f>
        <v>1.5826669004900953E-2</v>
      </c>
      <c r="CD38">
        <f>'2005_totals_newvars'!H38/'2005_totals_newvars'!$L38</f>
        <v>1.7450727598111452E-2</v>
      </c>
      <c r="CE38">
        <f>'2006_totals_newvars'!H38/'2006_totals_newvars'!$L38</f>
        <v>2.6962412171527554E-2</v>
      </c>
      <c r="CF38">
        <f>'2007_totals_newvars'!H38/'2007_totals_newvars'!$L38</f>
        <v>2.6971838362169664E-2</v>
      </c>
      <c r="CG38">
        <f>'2008_totals_newvars'!H38/'2008_totals_newvars'!$L38</f>
        <v>3.0371305933525265E-2</v>
      </c>
      <c r="CH38">
        <f>'2009_totals_newvars'!H38/'2009_totals_newvars'!$L38</f>
        <v>3.5334625450663078E-2</v>
      </c>
      <c r="CI38">
        <f>'2010_totals_newvars'!H38/'2010_totals_newvars'!$L38</f>
        <v>4.3945656235609032E-2</v>
      </c>
      <c r="CJ38">
        <f>'2011_totals_newvars'!H38/'2011_totals_newvars'!$L38</f>
        <v>4.1073729511295072E-2</v>
      </c>
      <c r="CK38">
        <f>'2012_totals_newvars'!H38/'2012_totals_newvars'!$L38</f>
        <v>4.3839987950689843E-2</v>
      </c>
      <c r="CL38">
        <f>'2013_totals_newvars'!H38/'2013_totals_newvars'!$L38</f>
        <v>4.6873600945557856E-2</v>
      </c>
      <c r="CM38">
        <f>'2014_totals_newvars'!H38/'2014_totals_newvars'!$L38</f>
        <v>4.9929970658676007E-2</v>
      </c>
      <c r="CN38">
        <f>'1997_totals_newvars'!E38/'1997_totals_newvars'!$L38</f>
        <v>0</v>
      </c>
      <c r="CO38">
        <f>'1998_totals_newvars'!E38/'1998_totals_newvars'!$L38</f>
        <v>0</v>
      </c>
      <c r="CP38">
        <f>'1999_totals_newvars'!E38/'1999_totals_newvars'!$L38</f>
        <v>0</v>
      </c>
      <c r="CQ38">
        <f>'2000_totals_newvars'!E38/'2000_totals_newvars'!$L38</f>
        <v>0</v>
      </c>
      <c r="CR38">
        <f>'2001_totals_newvars'!E38/'2001_totals_newvars'!$L38</f>
        <v>4.7267042220263025E-2</v>
      </c>
      <c r="CS38">
        <f>'2002_totals_newvars'!E38/'2002_totals_newvars'!$L38</f>
        <v>3.8087749168693084E-2</v>
      </c>
      <c r="CT38">
        <f>'2003_totals_newvars'!E38/'2003_totals_newvars'!$L38</f>
        <v>7.00426104654127E-2</v>
      </c>
      <c r="CU38">
        <f>'2004_totals_newvars'!E38/'2004_totals_newvars'!$L38</f>
        <v>6.1891260325513543E-2</v>
      </c>
      <c r="CV38">
        <f>'2005_totals_newvars'!E38/'2005_totals_newvars'!$L38</f>
        <v>5.2548174314277392E-2</v>
      </c>
      <c r="CW38">
        <f>'2006_totals_newvars'!E38/'2006_totals_newvars'!$L38</f>
        <v>3.4179132119811939E-2</v>
      </c>
      <c r="CX38">
        <f>'2007_totals_newvars'!E38/'2007_totals_newvars'!$L38</f>
        <v>4.5913646351356877E-2</v>
      </c>
      <c r="CY38">
        <f>'2008_totals_newvars'!E38/'2008_totals_newvars'!$L38</f>
        <v>4.8722280120883685E-2</v>
      </c>
      <c r="CZ38">
        <f>'2009_totals_newvars'!E38/'2009_totals_newvars'!$L38</f>
        <v>3.8893733779616184E-2</v>
      </c>
      <c r="DA38">
        <f>'2010_totals_newvars'!E38/'2010_totals_newvars'!$L38</f>
        <v>4.017950017445613E-2</v>
      </c>
      <c r="DB38">
        <f>'2011_totals_newvars'!E38/'2011_totals_newvars'!$L38</f>
        <v>4.0372014952015041E-2</v>
      </c>
      <c r="DC38">
        <f>'2012_totals_newvars'!E38/'2012_totals_newvars'!$L38</f>
        <v>5.3108802168875827E-2</v>
      </c>
      <c r="DD38">
        <f>'2013_totals_newvars'!E38/'2013_totals_newvars'!$L38</f>
        <v>4.9361425794206409E-2</v>
      </c>
      <c r="DE38">
        <f>'2014_totals_newvars'!E38/'2014_totals_newvars'!$L38</f>
        <v>4.5252763312405617E-2</v>
      </c>
      <c r="DF38">
        <f>'1997_totals_newvars'!G38/'1997_totals_newvars'!$L38</f>
        <v>0</v>
      </c>
      <c r="DG38">
        <f>'1998_totals_newvars'!G38/'1998_totals_newvars'!$L38</f>
        <v>0</v>
      </c>
      <c r="DH38">
        <f>'1999_totals_newvars'!G38/'1999_totals_newvars'!$L38</f>
        <v>0</v>
      </c>
      <c r="DI38">
        <f>'2000_totals_newvars'!G38/'2000_totals_newvars'!$L38</f>
        <v>0</v>
      </c>
      <c r="DJ38">
        <f>'2001_totals_newvars'!G38/'2001_totals_newvars'!$L38</f>
        <v>6.8962845407470524E-2</v>
      </c>
      <c r="DK38">
        <f>'2002_totals_newvars'!G38/'2002_totals_newvars'!$L38</f>
        <v>1.5254657776274196E-2</v>
      </c>
      <c r="DL38">
        <f>'2003_totals_newvars'!G38/'2003_totals_newvars'!$L38</f>
        <v>7.7285136204510987E-3</v>
      </c>
      <c r="DM38">
        <f>'2004_totals_newvars'!G38/'2004_totals_newvars'!$L38</f>
        <v>5.7536730853168152E-3</v>
      </c>
      <c r="DN38">
        <f>'2005_totals_newvars'!G38/'2005_totals_newvars'!$L38</f>
        <v>8.5018917467005045E-3</v>
      </c>
      <c r="DO38">
        <f>'2006_totals_newvars'!G38/'2006_totals_newvars'!$L38</f>
        <v>8.5604065181961193E-3</v>
      </c>
      <c r="DP38">
        <f>'2007_totals_newvars'!G38/'2007_totals_newvars'!$L38</f>
        <v>7.3437422718228371E-3</v>
      </c>
      <c r="DQ38">
        <f>'2008_totals_newvars'!G38/'2008_totals_newvars'!$L38</f>
        <v>2.8502070961635962E-3</v>
      </c>
      <c r="DR38">
        <f>'2009_totals_newvars'!G38/'2009_totals_newvars'!$L38</f>
        <v>2.4880158905527848E-3</v>
      </c>
      <c r="DS38">
        <f>'2010_totals_newvars'!G38/'2010_totals_newvars'!$L38</f>
        <v>2.8939369731896456E-2</v>
      </c>
      <c r="DT38">
        <f>'2011_totals_newvars'!G38/'2011_totals_newvars'!$L38</f>
        <v>2.1762641779312395E-2</v>
      </c>
      <c r="DU38">
        <f>'2012_totals_newvars'!G38/'2012_totals_newvars'!$L38</f>
        <v>8.9724476118873067E-6</v>
      </c>
      <c r="DV38">
        <f>'2013_totals_newvars'!G38/'2013_totals_newvars'!$L38</f>
        <v>2.3220016833865242E-3</v>
      </c>
      <c r="DW38">
        <f>'2014_totals_newvars'!G38/'2014_totals_newvars'!$L38</f>
        <v>4.7467999247142681E-4</v>
      </c>
      <c r="DX38">
        <f>'1997_totals_newvars'!K38/'1997_totals_newvars'!$L38</f>
        <v>0</v>
      </c>
      <c r="DY38">
        <f>'1998_totals_newvars'!K38/'1998_totals_newvars'!$L38</f>
        <v>6.9598825472793918E-2</v>
      </c>
      <c r="DZ38">
        <f>'1999_totals_newvars'!K38/'1999_totals_newvars'!$L38</f>
        <v>0.12698636750760633</v>
      </c>
      <c r="EA38">
        <f>'2000_totals_newvars'!K38/'2000_totals_newvars'!$L38</f>
        <v>8.6376660756475515E-2</v>
      </c>
      <c r="EB38">
        <f>'2001_totals_newvars'!K38/'2001_totals_newvars'!$L38</f>
        <v>8.9221220818918298E-2</v>
      </c>
      <c r="EC38">
        <f>'2002_totals_newvars'!K38/'2002_totals_newvars'!$L38</f>
        <v>7.6920273079937734E-2</v>
      </c>
      <c r="ED38">
        <f>'2003_totals_newvars'!K38/'2003_totals_newvars'!$L38</f>
        <v>6.1791104952677124E-2</v>
      </c>
      <c r="EE38">
        <f>'2004_totals_newvars'!K38/'2004_totals_newvars'!$L38</f>
        <v>6.1787118169096412E-2</v>
      </c>
      <c r="EF38">
        <f>'2005_totals_newvars'!K38/'2005_totals_newvars'!$L38</f>
        <v>6.9742947507943104E-2</v>
      </c>
      <c r="EG38">
        <f>'2006_totals_newvars'!K38/'2006_totals_newvars'!$L38</f>
        <v>7.5592090383853866E-2</v>
      </c>
      <c r="EH38">
        <f>'2007_totals_newvars'!K38/'2007_totals_newvars'!$L38</f>
        <v>7.4788032877395133E-2</v>
      </c>
      <c r="EI38">
        <f>'2008_totals_newvars'!K38/'2008_totals_newvars'!$L38</f>
        <v>6.6397627374504734E-2</v>
      </c>
      <c r="EJ38">
        <f>'2009_totals_newvars'!K38/'2009_totals_newvars'!$L38</f>
        <v>5.5457496025884533E-2</v>
      </c>
      <c r="EK38">
        <f>'2010_totals_newvars'!K38/'2010_totals_newvars'!$L38</f>
        <v>6.5270627679318557E-2</v>
      </c>
      <c r="EL38">
        <f>'2011_totals_newvars'!K38/'2011_totals_newvars'!$L38</f>
        <v>6.7192252750847517E-2</v>
      </c>
      <c r="EM38">
        <f>'2012_totals_newvars'!K38/'2012_totals_newvars'!$L38</f>
        <v>7.5610795207630449E-2</v>
      </c>
      <c r="EN38">
        <f>'2013_totals_newvars'!K38/'2013_totals_newvars'!$L38</f>
        <v>7.3003115862499773E-2</v>
      </c>
      <c r="EO38">
        <f>'2014_totals_newvars'!K38/'2014_totals_newvars'!$L38</f>
        <v>7.3783186233965348E-2</v>
      </c>
      <c r="EP38">
        <f>'1997_totals_newvars'!F38/'1997_totals_newvars'!$L38</f>
        <v>0</v>
      </c>
      <c r="EQ38">
        <f>'1998_totals_newvars'!F38/'1998_totals_newvars'!$L38</f>
        <v>0</v>
      </c>
      <c r="ER38">
        <f>'1999_totals_newvars'!F38/'1999_totals_newvars'!$L38</f>
        <v>0</v>
      </c>
      <c r="ES38">
        <f>'2000_totals_newvars'!F38/'2000_totals_newvars'!$L38</f>
        <v>0</v>
      </c>
      <c r="ET38">
        <f>'2001_totals_newvars'!F38/'2001_totals_newvars'!$L38</f>
        <v>0</v>
      </c>
      <c r="EU38">
        <f>'2002_totals_newvars'!F38/'2002_totals_newvars'!$L38</f>
        <v>0</v>
      </c>
      <c r="EV38">
        <f>'2003_totals_newvars'!F38/'2003_totals_newvars'!$L38</f>
        <v>0</v>
      </c>
      <c r="EW38">
        <f>'2004_totals_newvars'!F38/'2004_totals_newvars'!$L38</f>
        <v>0</v>
      </c>
      <c r="EX38">
        <f>'2005_totals_newvars'!F38/'2005_totals_newvars'!$L38</f>
        <v>0</v>
      </c>
      <c r="EY38">
        <f>'2006_totals_newvars'!F38/'2006_totals_newvars'!$L38</f>
        <v>0</v>
      </c>
      <c r="EZ38">
        <f>'2007_totals_newvars'!F38/'2007_totals_newvars'!$L38</f>
        <v>0</v>
      </c>
      <c r="FA38">
        <f>'2008_totals_newvars'!F38/'2008_totals_newvars'!$L38</f>
        <v>0</v>
      </c>
      <c r="FB38">
        <f>'2009_totals_newvars'!F38/'2009_totals_newvars'!$L38</f>
        <v>0</v>
      </c>
      <c r="FC38">
        <f>'2010_totals_newvars'!F38/'2010_totals_newvars'!$L38</f>
        <v>0</v>
      </c>
      <c r="FD38">
        <f>'2011_totals_newvars'!F38/'2011_totals_newvars'!$L38</f>
        <v>0</v>
      </c>
      <c r="FE38">
        <f>'2012_totals_newvars'!F38/'2012_totals_newvars'!$L38</f>
        <v>0</v>
      </c>
      <c r="FF38">
        <f>'2013_totals_newvars'!F38/'2013_totals_newvars'!$L38</f>
        <v>0</v>
      </c>
      <c r="FG38">
        <f>'2014_totals_newvars'!F38/'2014_totals_newvars'!$L38</f>
        <v>0</v>
      </c>
      <c r="FH38">
        <f>'1997_totals_newvars'!D38/'1997_totals_newvars'!$L38</f>
        <v>0.11165841676723541</v>
      </c>
      <c r="FI38">
        <f>'1998_totals_newvars'!D38/'1998_totals_newvars'!$L38</f>
        <v>0.14566150078267329</v>
      </c>
      <c r="FJ38">
        <f>'1999_totals_newvars'!D38/'1999_totals_newvars'!$L38</f>
        <v>0.10219477221908758</v>
      </c>
      <c r="FK38">
        <f>'2000_totals_newvars'!D38/'2000_totals_newvars'!$L38</f>
        <v>9.6960541524273983E-2</v>
      </c>
      <c r="FL38">
        <f>'2001_totals_newvars'!D38/'2001_totals_newvars'!$L38</f>
        <v>0.13088112805348606</v>
      </c>
      <c r="FM38">
        <f>'2002_totals_newvars'!D38/'2002_totals_newvars'!$L38</f>
        <v>0.13132475287497242</v>
      </c>
      <c r="FN38">
        <f>'2003_totals_newvars'!D38/'2003_totals_newvars'!$L38</f>
        <v>0.10699572434270829</v>
      </c>
      <c r="FO38">
        <f>'2004_totals_newvars'!D38/'2004_totals_newvars'!$L38</f>
        <v>0.11410546335563125</v>
      </c>
      <c r="FP38">
        <f>'2005_totals_newvars'!D38/'2005_totals_newvars'!$L38</f>
        <v>0.11925877657803387</v>
      </c>
      <c r="FQ38">
        <f>'2006_totals_newvars'!D38/'2006_totals_newvars'!$L38</f>
        <v>0.10474058732976538</v>
      </c>
      <c r="FR38">
        <f>'2007_totals_newvars'!D38/'2007_totals_newvars'!$L38</f>
        <v>0.13152788808585281</v>
      </c>
      <c r="FS38">
        <f>'2008_totals_newvars'!D38/'2008_totals_newvars'!$L38</f>
        <v>8.6919253210798436E-2</v>
      </c>
      <c r="FT38">
        <f>'2009_totals_newvars'!D38/'2009_totals_newvars'!$L38</f>
        <v>8.5793403803914411E-2</v>
      </c>
      <c r="FU38">
        <f>'2010_totals_newvars'!D38/'2010_totals_newvars'!$L38</f>
        <v>0.13866463190377071</v>
      </c>
      <c r="FV38">
        <f>'2011_totals_newvars'!D38/'2011_totals_newvars'!$L38</f>
        <v>0.12604887301791873</v>
      </c>
      <c r="FW38">
        <f>'2012_totals_newvars'!D38/'2012_totals_newvars'!$L38</f>
        <v>0.14020249315382471</v>
      </c>
      <c r="FX38">
        <f>'2013_totals_newvars'!D38/'2013_totals_newvars'!$L38</f>
        <v>0.12922211845656201</v>
      </c>
      <c r="FY38">
        <f>'2014_totals_newvars'!D38/'2014_totals_newvars'!$L38</f>
        <v>0.13654807403313649</v>
      </c>
    </row>
    <row r="39" spans="1:181" x14ac:dyDescent="0.2">
      <c r="A39" t="str">
        <f>'1997_totals_newvars'!A39</f>
        <v>OREGON</v>
      </c>
      <c r="B39">
        <f>'1997_totals_newvars'!J39/'1997_totals_newvars'!$L39</f>
        <v>9.8780951802157638E-2</v>
      </c>
      <c r="C39">
        <f>'1998_totals_newvars'!J39/'1998_totals_newvars'!$L39</f>
        <v>0.15005400975684779</v>
      </c>
      <c r="D39">
        <f>'1999_totals_newvars'!J39/'1999_totals_newvars'!$L39</f>
        <v>0.1172082285266184</v>
      </c>
      <c r="E39">
        <f>'2000_totals_newvars'!J39/'2000_totals_newvars'!$L39</f>
        <v>7.8639647481360139E-2</v>
      </c>
      <c r="F39">
        <f>'2001_totals_newvars'!J39/'2001_totals_newvars'!$L39</f>
        <v>8.3577842120372378E-2</v>
      </c>
      <c r="G39">
        <f>'2002_totals_newvars'!J39/'2002_totals_newvars'!$L39</f>
        <v>0.10510748285454803</v>
      </c>
      <c r="H39">
        <f>'2003_totals_newvars'!J39/'2003_totals_newvars'!$L39</f>
        <v>0.14704459846794829</v>
      </c>
      <c r="I39">
        <f>'2004_totals_newvars'!J39/'2004_totals_newvars'!$L39</f>
        <v>0.13107761965914946</v>
      </c>
      <c r="J39">
        <f>'2005_totals_newvars'!J39/'2005_totals_newvars'!$L39</f>
        <v>0.10014260914949556</v>
      </c>
      <c r="K39">
        <f>'2006_totals_newvars'!J39/'2006_totals_newvars'!$L39</f>
        <v>0.13573203336474532</v>
      </c>
      <c r="L39">
        <f>'2007_totals_newvars'!J39/'2007_totals_newvars'!$L39</f>
        <v>0.10279495666968934</v>
      </c>
      <c r="M39">
        <f>'2008_totals_newvars'!J39/'2008_totals_newvars'!$L39</f>
        <v>6.8872693384711775E-2</v>
      </c>
      <c r="N39">
        <f>'2009_totals_newvars'!J39/'2009_totals_newvars'!$L39</f>
        <v>8.8487010400754462E-2</v>
      </c>
      <c r="O39">
        <f>'2010_totals_newvars'!J39/'2010_totals_newvars'!$L39</f>
        <v>6.9758237696152137E-2</v>
      </c>
      <c r="P39">
        <f>'2011_totals_newvars'!J39/'2011_totals_newvars'!$L39</f>
        <v>7.057268241264715E-2</v>
      </c>
      <c r="Q39">
        <f>'2012_totals_newvars'!J39/'2012_totals_newvars'!$L39</f>
        <v>0.10365076650802674</v>
      </c>
      <c r="R39">
        <f>'2013_totals_newvars'!J39/'2013_totals_newvars'!$L39</f>
        <v>0.11519301910189528</v>
      </c>
      <c r="S39">
        <f>'2014_totals_newvars'!J39/'2014_totals_newvars'!$L39</f>
        <v>0.13878323952571314</v>
      </c>
      <c r="T39">
        <f>'1997_totals_newvars'!B39/'1997_totals_newvars'!$L39</f>
        <v>0.80955658267598385</v>
      </c>
      <c r="U39">
        <f>'1998_totals_newvars'!B39/'1998_totals_newvars'!$L39</f>
        <v>0.47951280937391044</v>
      </c>
      <c r="V39">
        <f>'1999_totals_newvars'!B39/'1999_totals_newvars'!$L39</f>
        <v>0.60097507058337452</v>
      </c>
      <c r="W39">
        <f>'2000_totals_newvars'!B39/'2000_totals_newvars'!$L39</f>
        <v>0.20023133149956243</v>
      </c>
      <c r="X39">
        <f>'2001_totals_newvars'!B39/'2001_totals_newvars'!$L39</f>
        <v>0.24996171388984981</v>
      </c>
      <c r="Y39">
        <f>'2002_totals_newvars'!B39/'2002_totals_newvars'!$L39</f>
        <v>0.26613831681361</v>
      </c>
      <c r="Z39">
        <f>'2003_totals_newvars'!B39/'2003_totals_newvars'!$L39</f>
        <v>0.36446860900072342</v>
      </c>
      <c r="AA39">
        <f>'2004_totals_newvars'!B39/'2004_totals_newvars'!$L39</f>
        <v>0.34956852566317598</v>
      </c>
      <c r="AB39">
        <f>'2005_totals_newvars'!B39/'2005_totals_newvars'!$L39</f>
        <v>0.39111504667251817</v>
      </c>
      <c r="AC39">
        <f>'2006_totals_newvars'!B39/'2006_totals_newvars'!$L39</f>
        <v>0.35250687883144838</v>
      </c>
      <c r="AD39">
        <f>'2007_totals_newvars'!B39/'2007_totals_newvars'!$L39</f>
        <v>0.32570802548944394</v>
      </c>
      <c r="AE39">
        <f>'2008_totals_newvars'!B39/'2008_totals_newvars'!$L39</f>
        <v>0.29667381502970863</v>
      </c>
      <c r="AF39">
        <f>'2009_totals_newvars'!B39/'2009_totals_newvars'!$L39</f>
        <v>0.36745716029311148</v>
      </c>
      <c r="AG39">
        <f>'2010_totals_newvars'!B39/'2010_totals_newvars'!$L39</f>
        <v>0.51072545155457261</v>
      </c>
      <c r="AH39">
        <f>'2011_totals_newvars'!B39/'2011_totals_newvars'!$L39</f>
        <v>0.47451273991495019</v>
      </c>
      <c r="AI39">
        <f>'2012_totals_newvars'!B39/'2012_totals_newvars'!$L39</f>
        <v>0.44130049441901736</v>
      </c>
      <c r="AJ39">
        <f>'2013_totals_newvars'!B39/'2013_totals_newvars'!$L39</f>
        <v>0.43758288154570091</v>
      </c>
      <c r="AK39">
        <f>'2014_totals_newvars'!B39/'2014_totals_newvars'!$L39</f>
        <v>0.41085759246210973</v>
      </c>
      <c r="AL39">
        <f>'1997_totals_newvars'!C39/'1997_totals_newvars'!$L39</f>
        <v>4.8340603025614881E-2</v>
      </c>
      <c r="AM39">
        <f>'1998_totals_newvars'!C39/'1998_totals_newvars'!$L39</f>
        <v>6.0637832996581008E-2</v>
      </c>
      <c r="AN39">
        <f>'1999_totals_newvars'!C39/'1999_totals_newvars'!$L39</f>
        <v>9.2685754532136205E-2</v>
      </c>
      <c r="AO39">
        <f>'2000_totals_newvars'!C39/'2000_totals_newvars'!$L39</f>
        <v>9.9408508492311976E-2</v>
      </c>
      <c r="AP39">
        <f>'2001_totals_newvars'!C39/'2001_totals_newvars'!$L39</f>
        <v>8.4397275672297489E-2</v>
      </c>
      <c r="AQ39">
        <f>'2002_totals_newvars'!C39/'2002_totals_newvars'!$L39</f>
        <v>9.389322639877791E-2</v>
      </c>
      <c r="AR39">
        <f>'2003_totals_newvars'!C39/'2003_totals_newvars'!$L39</f>
        <v>7.8591741802092205E-2</v>
      </c>
      <c r="AS39">
        <f>'2004_totals_newvars'!C39/'2004_totals_newvars'!$L39</f>
        <v>9.8509457154560595E-2</v>
      </c>
      <c r="AT39">
        <f>'2005_totals_newvars'!C39/'2005_totals_newvars'!$L39</f>
        <v>3.5410157671707569E-2</v>
      </c>
      <c r="AU39">
        <f>'2006_totals_newvars'!C39/'2006_totals_newvars'!$L39</f>
        <v>4.5700183597651746E-2</v>
      </c>
      <c r="AV39">
        <f>'2007_totals_newvars'!C39/'2007_totals_newvars'!$L39</f>
        <v>6.0783158078565103E-2</v>
      </c>
      <c r="AW39">
        <f>'2008_totals_newvars'!C39/'2008_totals_newvars'!$L39</f>
        <v>7.7077486055122435E-2</v>
      </c>
      <c r="AX39">
        <f>'2009_totals_newvars'!C39/'2009_totals_newvars'!$L39</f>
        <v>0.11809017792698873</v>
      </c>
      <c r="AY39">
        <f>'2010_totals_newvars'!C39/'2010_totals_newvars'!$L39</f>
        <v>7.4484667191505469E-2</v>
      </c>
      <c r="AZ39">
        <f>'2011_totals_newvars'!C39/'2011_totals_newvars'!$L39</f>
        <v>6.6821307525636378E-2</v>
      </c>
      <c r="BA39">
        <f>'2012_totals_newvars'!C39/'2012_totals_newvars'!$L39</f>
        <v>2.7622966581167339E-2</v>
      </c>
      <c r="BB39">
        <f>'2013_totals_newvars'!C39/'2013_totals_newvars'!$L39</f>
        <v>3.4412384746331591E-2</v>
      </c>
      <c r="BC39">
        <f>'2014_totals_newvars'!C39/'2014_totals_newvars'!$L39</f>
        <v>4.0285427339289713E-2</v>
      </c>
      <c r="BD39">
        <f>'1997_totals_newvars'!I39/'1997_totals_newvars'!$L39</f>
        <v>9.5528780044739454E-4</v>
      </c>
      <c r="BE39">
        <f>'1998_totals_newvars'!I39/'1998_totals_newvars'!$L39</f>
        <v>1.3511147517420686E-3</v>
      </c>
      <c r="BF39">
        <f>'1999_totals_newvars'!I39/'1999_totals_newvars'!$L39</f>
        <v>2.5634842473555475E-3</v>
      </c>
      <c r="BG39">
        <f>'2000_totals_newvars'!I39/'2000_totals_newvars'!$L39</f>
        <v>0.38094080951261772</v>
      </c>
      <c r="BH39">
        <f>'2001_totals_newvars'!I39/'2001_totals_newvars'!$L39</f>
        <v>0.34887031992475098</v>
      </c>
      <c r="BI39">
        <f>'2002_totals_newvars'!I39/'2002_totals_newvars'!$L39</f>
        <v>0.28665342105468805</v>
      </c>
      <c r="BJ39">
        <f>'2003_totals_newvars'!I39/'2003_totals_newvars'!$L39</f>
        <v>0.29066990388566011</v>
      </c>
      <c r="BK39">
        <f>'2004_totals_newvars'!I39/'2004_totals_newvars'!$L39</f>
        <v>0.20686323020437439</v>
      </c>
      <c r="BL39">
        <f>'2005_totals_newvars'!I39/'2005_totals_newvars'!$L39</f>
        <v>0.30798355008969774</v>
      </c>
      <c r="BM39">
        <f>'2006_totals_newvars'!I39/'2006_totals_newvars'!$L39</f>
        <v>0.30351000452062465</v>
      </c>
      <c r="BN39">
        <f>'2007_totals_newvars'!I39/'2007_totals_newvars'!$L39</f>
        <v>7.7506438325624968E-2</v>
      </c>
      <c r="BO39">
        <f>'2008_totals_newvars'!I39/'2008_totals_newvars'!$L39</f>
        <v>0.31060304134518429</v>
      </c>
      <c r="BP39">
        <f>'2009_totals_newvars'!I39/'2009_totals_newvars'!$L39</f>
        <v>0.26328226525727511</v>
      </c>
      <c r="BQ39">
        <f>'2010_totals_newvars'!I39/'2010_totals_newvars'!$L39</f>
        <v>0.21285392691217112</v>
      </c>
      <c r="BR39">
        <f>'2011_totals_newvars'!I39/'2011_totals_newvars'!$L39</f>
        <v>0.20291243041178131</v>
      </c>
      <c r="BS39">
        <f>'2012_totals_newvars'!I39/'2012_totals_newvars'!$L39</f>
        <v>0.35402502355883231</v>
      </c>
      <c r="BT39">
        <f>'2013_totals_newvars'!I39/'2013_totals_newvars'!$L39</f>
        <v>0.32363571673437885</v>
      </c>
      <c r="BU39">
        <f>'2014_totals_newvars'!I39/'2014_totals_newvars'!$L39</f>
        <v>0.34964246546417349</v>
      </c>
      <c r="BV39">
        <f>'1997_totals_newvars'!H39/'1997_totals_newvars'!$L39</f>
        <v>0</v>
      </c>
      <c r="BW39">
        <f>'1998_totals_newvars'!H39/'1998_totals_newvars'!$L39</f>
        <v>0</v>
      </c>
      <c r="BX39">
        <f>'1999_totals_newvars'!H39/'1999_totals_newvars'!$L39</f>
        <v>0</v>
      </c>
      <c r="BY39">
        <f>'2000_totals_newvars'!H39/'2000_totals_newvars'!$L39</f>
        <v>1.6912580148740947E-5</v>
      </c>
      <c r="BZ39">
        <f>'2001_totals_newvars'!H39/'2001_totals_newvars'!$L39</f>
        <v>3.0301355557458562E-3</v>
      </c>
      <c r="CA39">
        <f>'2002_totals_newvars'!H39/'2002_totals_newvars'!$L39</f>
        <v>2.4859802674118236E-3</v>
      </c>
      <c r="CB39">
        <f>'2003_totals_newvars'!H39/'2003_totals_newvars'!$L39</f>
        <v>1.5517912135651614E-4</v>
      </c>
      <c r="CC39">
        <f>'2004_totals_newvars'!H39/'2004_totals_newvars'!$L39</f>
        <v>0</v>
      </c>
      <c r="CD39">
        <f>'2005_totals_newvars'!H39/'2005_totals_newvars'!$L39</f>
        <v>0</v>
      </c>
      <c r="CE39">
        <f>'2006_totals_newvars'!H39/'2006_totals_newvars'!$L39</f>
        <v>0</v>
      </c>
      <c r="CF39">
        <f>'2007_totals_newvars'!H39/'2007_totals_newvars'!$L39</f>
        <v>0</v>
      </c>
      <c r="CG39">
        <f>'2008_totals_newvars'!H39/'2008_totals_newvars'!$L39</f>
        <v>0</v>
      </c>
      <c r="CH39">
        <f>'2009_totals_newvars'!H39/'2009_totals_newvars'!$L39</f>
        <v>0</v>
      </c>
      <c r="CI39">
        <f>'2010_totals_newvars'!H39/'2010_totals_newvars'!$L39</f>
        <v>3.1427719133883905E-4</v>
      </c>
      <c r="CJ39">
        <f>'2011_totals_newvars'!H39/'2011_totals_newvars'!$L39</f>
        <v>2.0266262967456511E-4</v>
      </c>
      <c r="CK39">
        <f>'2012_totals_newvars'!H39/'2012_totals_newvars'!$L39</f>
        <v>0</v>
      </c>
      <c r="CL39">
        <f>'2013_totals_newvars'!H39/'2013_totals_newvars'!$L39</f>
        <v>0</v>
      </c>
      <c r="CM39">
        <f>'2014_totals_newvars'!H39/'2014_totals_newvars'!$L39</f>
        <v>-2.0513696545347269E-7</v>
      </c>
      <c r="CN39">
        <f>'1997_totals_newvars'!E39/'1997_totals_newvars'!$L39</f>
        <v>0</v>
      </c>
      <c r="CO39">
        <f>'1998_totals_newvars'!E39/'1998_totals_newvars'!$L39</f>
        <v>0</v>
      </c>
      <c r="CP39">
        <f>'1999_totals_newvars'!E39/'1999_totals_newvars'!$L39</f>
        <v>0</v>
      </c>
      <c r="CQ39">
        <f>'2000_totals_newvars'!E39/'2000_totals_newvars'!$L39</f>
        <v>2.3625829241992802E-2</v>
      </c>
      <c r="CR39">
        <f>'2001_totals_newvars'!E39/'2001_totals_newvars'!$L39</f>
        <v>2.9765955601352537E-2</v>
      </c>
      <c r="CS39">
        <f>'2002_totals_newvars'!E39/'2002_totals_newvars'!$L39</f>
        <v>2.5583852602696071E-2</v>
      </c>
      <c r="CT39">
        <f>'2003_totals_newvars'!E39/'2003_totals_newvars'!$L39</f>
        <v>2.1194424171250524E-2</v>
      </c>
      <c r="CU39">
        <f>'2004_totals_newvars'!E39/'2004_totals_newvars'!$L39</f>
        <v>2.9953762251149482E-2</v>
      </c>
      <c r="CV39">
        <f>'2005_totals_newvars'!E39/'2005_totals_newvars'!$L39</f>
        <v>2.484552430034374E-2</v>
      </c>
      <c r="CW39">
        <f>'2006_totals_newvars'!E39/'2006_totals_newvars'!$L39</f>
        <v>4.1112586997424649E-2</v>
      </c>
      <c r="CX39">
        <f>'2007_totals_newvars'!E39/'2007_totals_newvars'!$L39</f>
        <v>0.26038004838520445</v>
      </c>
      <c r="CY39">
        <f>'2008_totals_newvars'!E39/'2008_totals_newvars'!$L39</f>
        <v>8.986855706925205E-2</v>
      </c>
      <c r="CZ39">
        <f>'2009_totals_newvars'!E39/'2009_totals_newvars'!$L39</f>
        <v>4.9003701913642159E-2</v>
      </c>
      <c r="DA39">
        <f>'2010_totals_newvars'!E39/'2010_totals_newvars'!$L39</f>
        <v>2.8695556414870059E-2</v>
      </c>
      <c r="DB39">
        <f>'2011_totals_newvars'!E39/'2011_totals_newvars'!$L39</f>
        <v>2.9797358299189829E-2</v>
      </c>
      <c r="DC39">
        <f>'2012_totals_newvars'!E39/'2012_totals_newvars'!$L39</f>
        <v>2.783513791415107E-2</v>
      </c>
      <c r="DD39">
        <f>'2013_totals_newvars'!E39/'2013_totals_newvars'!$L39</f>
        <v>2.4556594707907255E-2</v>
      </c>
      <c r="DE39">
        <f>'2014_totals_newvars'!E39/'2014_totals_newvars'!$L39</f>
        <v>-1.3011837718713773E-4</v>
      </c>
      <c r="DF39">
        <f>'1997_totals_newvars'!G39/'1997_totals_newvars'!$L39</f>
        <v>0</v>
      </c>
      <c r="DG39">
        <f>'1998_totals_newvars'!G39/'1998_totals_newvars'!$L39</f>
        <v>0</v>
      </c>
      <c r="DH39">
        <f>'1999_totals_newvars'!G39/'1999_totals_newvars'!$L39</f>
        <v>0</v>
      </c>
      <c r="DI39">
        <f>'2000_totals_newvars'!G39/'2000_totals_newvars'!$L39</f>
        <v>0</v>
      </c>
      <c r="DJ39">
        <f>'2001_totals_newvars'!G39/'2001_totals_newvars'!$L39</f>
        <v>0</v>
      </c>
      <c r="DK39">
        <f>'2002_totals_newvars'!G39/'2002_totals_newvars'!$L39</f>
        <v>0</v>
      </c>
      <c r="DL39">
        <f>'2003_totals_newvars'!G39/'2003_totals_newvars'!$L39</f>
        <v>0</v>
      </c>
      <c r="DM39">
        <f>'2004_totals_newvars'!G39/'2004_totals_newvars'!$L39</f>
        <v>0</v>
      </c>
      <c r="DN39">
        <f>'2005_totals_newvars'!G39/'2005_totals_newvars'!$L39</f>
        <v>0</v>
      </c>
      <c r="DO39">
        <f>'2006_totals_newvars'!G39/'2006_totals_newvars'!$L39</f>
        <v>0</v>
      </c>
      <c r="DP39">
        <f>'2007_totals_newvars'!G39/'2007_totals_newvars'!$L39</f>
        <v>0</v>
      </c>
      <c r="DQ39">
        <f>'2008_totals_newvars'!G39/'2008_totals_newvars'!$L39</f>
        <v>0</v>
      </c>
      <c r="DR39">
        <f>'2009_totals_newvars'!G39/'2009_totals_newvars'!$L39</f>
        <v>0</v>
      </c>
      <c r="DS39">
        <f>'2010_totals_newvars'!G39/'2010_totals_newvars'!$L39</f>
        <v>0</v>
      </c>
      <c r="DT39">
        <f>'2011_totals_newvars'!G39/'2011_totals_newvars'!$L39</f>
        <v>0</v>
      </c>
      <c r="DU39">
        <f>'2012_totals_newvars'!G39/'2012_totals_newvars'!$L39</f>
        <v>0</v>
      </c>
      <c r="DV39">
        <f>'2013_totals_newvars'!G39/'2013_totals_newvars'!$L39</f>
        <v>0</v>
      </c>
      <c r="DW39">
        <f>'2014_totals_newvars'!G39/'2014_totals_newvars'!$L39</f>
        <v>0</v>
      </c>
      <c r="DX39">
        <f>'1997_totals_newvars'!K39/'1997_totals_newvars'!$L39</f>
        <v>0</v>
      </c>
      <c r="DY39">
        <f>'1998_totals_newvars'!K39/'1998_totals_newvars'!$L39</f>
        <v>0</v>
      </c>
      <c r="DZ39">
        <f>'1999_totals_newvars'!K39/'1999_totals_newvars'!$L39</f>
        <v>0</v>
      </c>
      <c r="EA39">
        <f>'2000_totals_newvars'!K39/'2000_totals_newvars'!$L39</f>
        <v>0</v>
      </c>
      <c r="EB39">
        <f>'2001_totals_newvars'!K39/'2001_totals_newvars'!$L39</f>
        <v>0</v>
      </c>
      <c r="EC39">
        <f>'2002_totals_newvars'!K39/'2002_totals_newvars'!$L39</f>
        <v>0</v>
      </c>
      <c r="ED39">
        <f>'2003_totals_newvars'!K39/'2003_totals_newvars'!$L39</f>
        <v>0</v>
      </c>
      <c r="EE39">
        <f>'2004_totals_newvars'!K39/'2004_totals_newvars'!$L39</f>
        <v>0</v>
      </c>
      <c r="EF39">
        <f>'2005_totals_newvars'!K39/'2005_totals_newvars'!$L39</f>
        <v>0</v>
      </c>
      <c r="EG39">
        <f>'2006_totals_newvars'!K39/'2006_totals_newvars'!$L39</f>
        <v>0</v>
      </c>
      <c r="EH39">
        <f>'2007_totals_newvars'!K39/'2007_totals_newvars'!$L39</f>
        <v>0</v>
      </c>
      <c r="EI39">
        <f>'2008_totals_newvars'!K39/'2008_totals_newvars'!$L39</f>
        <v>0</v>
      </c>
      <c r="EJ39">
        <f>'2009_totals_newvars'!K39/'2009_totals_newvars'!$L39</f>
        <v>0</v>
      </c>
      <c r="EK39">
        <f>'2010_totals_newvars'!K39/'2010_totals_newvars'!$L39</f>
        <v>0</v>
      </c>
      <c r="EL39">
        <f>'2011_totals_newvars'!K39/'2011_totals_newvars'!$L39</f>
        <v>0</v>
      </c>
      <c r="EM39">
        <f>'2012_totals_newvars'!K39/'2012_totals_newvars'!$L39</f>
        <v>0</v>
      </c>
      <c r="EN39">
        <f>'2013_totals_newvars'!K39/'2013_totals_newvars'!$L39</f>
        <v>0</v>
      </c>
      <c r="EO39">
        <f>'2014_totals_newvars'!K39/'2014_totals_newvars'!$L39</f>
        <v>0</v>
      </c>
      <c r="EP39">
        <f>'1997_totals_newvars'!F39/'1997_totals_newvars'!$L39</f>
        <v>0</v>
      </c>
      <c r="EQ39">
        <f>'1998_totals_newvars'!F39/'1998_totals_newvars'!$L39</f>
        <v>0</v>
      </c>
      <c r="ER39">
        <f>'1999_totals_newvars'!F39/'1999_totals_newvars'!$L39</f>
        <v>0</v>
      </c>
      <c r="ES39">
        <f>'2000_totals_newvars'!F39/'2000_totals_newvars'!$L39</f>
        <v>0</v>
      </c>
      <c r="ET39">
        <f>'2001_totals_newvars'!F39/'2001_totals_newvars'!$L39</f>
        <v>0</v>
      </c>
      <c r="EU39">
        <f>'2002_totals_newvars'!F39/'2002_totals_newvars'!$L39</f>
        <v>0</v>
      </c>
      <c r="EV39">
        <f>'2003_totals_newvars'!F39/'2003_totals_newvars'!$L39</f>
        <v>0</v>
      </c>
      <c r="EW39">
        <f>'2004_totals_newvars'!F39/'2004_totals_newvars'!$L39</f>
        <v>1.2913424692475214E-2</v>
      </c>
      <c r="EX39">
        <f>'2005_totals_newvars'!F39/'2005_totals_newvars'!$L39</f>
        <v>1.310859481059617E-2</v>
      </c>
      <c r="EY39">
        <f>'2006_totals_newvars'!F39/'2006_totals_newvars'!$L39</f>
        <v>9.7961054168293621E-3</v>
      </c>
      <c r="EZ39">
        <f>'2007_totals_newvars'!F39/'2007_totals_newvars'!$L39</f>
        <v>2.068679862559715E-2</v>
      </c>
      <c r="FA39">
        <f>'2008_totals_newvars'!F39/'2008_totals_newvars'!$L39</f>
        <v>5.9327514721585735E-3</v>
      </c>
      <c r="FB39">
        <f>'2009_totals_newvars'!F39/'2009_totals_newvars'!$L39</f>
        <v>2.949916365510152E-3</v>
      </c>
      <c r="FC39">
        <f>'2010_totals_newvars'!F39/'2010_totals_newvars'!$L39</f>
        <v>2.6747189500342266E-3</v>
      </c>
      <c r="FD39">
        <f>'2011_totals_newvars'!F39/'2011_totals_newvars'!$L39</f>
        <v>4.6449089628112792E-3</v>
      </c>
      <c r="FE39">
        <f>'2012_totals_newvars'!F39/'2012_totals_newvars'!$L39</f>
        <v>2.661899466744689E-3</v>
      </c>
      <c r="FF39">
        <f>'2013_totals_newvars'!F39/'2013_totals_newvars'!$L39</f>
        <v>3.3423576957162951E-3</v>
      </c>
      <c r="FG39">
        <f>'2014_totals_newvars'!F39/'2014_totals_newvars'!$L39</f>
        <v>3.2593333282478903E-5</v>
      </c>
      <c r="FH39">
        <f>'1997_totals_newvars'!D39/'1997_totals_newvars'!$L39</f>
        <v>4.2366574695796251E-2</v>
      </c>
      <c r="FI39">
        <f>'1998_totals_newvars'!D39/'1998_totals_newvars'!$L39</f>
        <v>0.30844423312091868</v>
      </c>
      <c r="FJ39">
        <f>'1999_totals_newvars'!D39/'1999_totals_newvars'!$L39</f>
        <v>0.18656746211051536</v>
      </c>
      <c r="FK39">
        <f>'2000_totals_newvars'!D39/'2000_totals_newvars'!$L39</f>
        <v>0.21713696119200621</v>
      </c>
      <c r="FL39">
        <f>'2001_totals_newvars'!D39/'2001_totals_newvars'!$L39</f>
        <v>0.20039675723563094</v>
      </c>
      <c r="FM39">
        <f>'2002_totals_newvars'!D39/'2002_totals_newvars'!$L39</f>
        <v>0.22013772000826812</v>
      </c>
      <c r="FN39">
        <f>'2003_totals_newvars'!D39/'2003_totals_newvars'!$L39</f>
        <v>9.7875543550968974E-2</v>
      </c>
      <c r="FO39">
        <f>'2004_totals_newvars'!D39/'2004_totals_newvars'!$L39</f>
        <v>0.17111398037511491</v>
      </c>
      <c r="FP39">
        <f>'2005_totals_newvars'!D39/'2005_totals_newvars'!$L39</f>
        <v>0.12739451730564108</v>
      </c>
      <c r="FQ39">
        <f>'2006_totals_newvars'!D39/'2006_totals_newvars'!$L39</f>
        <v>0.11164220727127586</v>
      </c>
      <c r="FR39">
        <f>'2007_totals_newvars'!D39/'2007_totals_newvars'!$L39</f>
        <v>0.15214057442587506</v>
      </c>
      <c r="FS39">
        <f>'2008_totals_newvars'!D39/'2008_totals_newvars'!$L39</f>
        <v>0.15097165564386222</v>
      </c>
      <c r="FT39">
        <f>'2009_totals_newvars'!D39/'2009_totals_newvars'!$L39</f>
        <v>0.11072976784271793</v>
      </c>
      <c r="FU39">
        <f>'2010_totals_newvars'!D39/'2010_totals_newvars'!$L39</f>
        <v>0.10049316408935555</v>
      </c>
      <c r="FV39">
        <f>'2011_totals_newvars'!D39/'2011_totals_newvars'!$L39</f>
        <v>0.15053590984330933</v>
      </c>
      <c r="FW39">
        <f>'2012_totals_newvars'!D39/'2012_totals_newvars'!$L39</f>
        <v>4.2903711552060478E-2</v>
      </c>
      <c r="FX39">
        <f>'2013_totals_newvars'!D39/'2013_totals_newvars'!$L39</f>
        <v>6.1277045468069814E-2</v>
      </c>
      <c r="FY39">
        <f>'2014_totals_newvars'!D39/'2014_totals_newvars'!$L39</f>
        <v>6.0529005389584008E-2</v>
      </c>
    </row>
    <row r="40" spans="1:181" x14ac:dyDescent="0.2">
      <c r="A40" t="str">
        <f>'1997_totals_newvars'!A40</f>
        <v>PENNSYLVANIA</v>
      </c>
      <c r="B40">
        <f>'1997_totals_newvars'!J40/'1997_totals_newvars'!$L40</f>
        <v>0.15221674839300914</v>
      </c>
      <c r="C40">
        <f>'1998_totals_newvars'!J40/'1998_totals_newvars'!$L40</f>
        <v>7.9345376121895406E-2</v>
      </c>
      <c r="D40">
        <f>'1999_totals_newvars'!J40/'1999_totals_newvars'!$L40</f>
        <v>5.062929279040379E-2</v>
      </c>
      <c r="E40">
        <f>'2000_totals_newvars'!J40/'2000_totals_newvars'!$L40</f>
        <v>0.12437497823361517</v>
      </c>
      <c r="F40">
        <f>'2001_totals_newvars'!J40/'2001_totals_newvars'!$L40</f>
        <v>9.930459775664599E-2</v>
      </c>
      <c r="G40">
        <f>'2002_totals_newvars'!J40/'2002_totals_newvars'!$L40</f>
        <v>9.6875788062810927E-2</v>
      </c>
      <c r="H40">
        <f>'2003_totals_newvars'!J40/'2003_totals_newvars'!$L40</f>
        <v>8.9823296508934961E-2</v>
      </c>
      <c r="I40">
        <f>'2004_totals_newvars'!J40/'2004_totals_newvars'!$L40</f>
        <v>7.6364840871075132E-2</v>
      </c>
      <c r="J40">
        <f>'2005_totals_newvars'!J40/'2005_totals_newvars'!$L40</f>
        <v>7.4428837347203125E-2</v>
      </c>
      <c r="K40">
        <f>'2006_totals_newvars'!J40/'2006_totals_newvars'!$L40</f>
        <v>8.3443238738910033E-2</v>
      </c>
      <c r="L40">
        <f>'2007_totals_newvars'!J40/'2007_totals_newvars'!$L40</f>
        <v>8.8122172467597362E-2</v>
      </c>
      <c r="M40">
        <f>'2008_totals_newvars'!J40/'2008_totals_newvars'!$L40</f>
        <v>7.8817971825039662E-2</v>
      </c>
      <c r="N40">
        <f>'2009_totals_newvars'!J40/'2009_totals_newvars'!$L40</f>
        <v>6.7650310975424302E-2</v>
      </c>
      <c r="O40">
        <f>'2010_totals_newvars'!J40/'2010_totals_newvars'!$L40</f>
        <v>6.9917963221149751E-2</v>
      </c>
      <c r="P40">
        <f>'2011_totals_newvars'!J40/'2011_totals_newvars'!$L40</f>
        <v>7.1019305884376022E-2</v>
      </c>
      <c r="Q40">
        <f>'2012_totals_newvars'!J40/'2012_totals_newvars'!$L40</f>
        <v>8.1395137405209858E-2</v>
      </c>
      <c r="R40">
        <f>'2013_totals_newvars'!J40/'2013_totals_newvars'!$L40</f>
        <v>7.6706522545680125E-2</v>
      </c>
      <c r="S40">
        <f>'2014_totals_newvars'!J40/'2014_totals_newvars'!$L40</f>
        <v>6.8449253148358785E-2</v>
      </c>
      <c r="T40">
        <f>'1997_totals_newvars'!B40/'1997_totals_newvars'!$L40</f>
        <v>0.71705160045506056</v>
      </c>
      <c r="U40">
        <f>'1998_totals_newvars'!B40/'1998_totals_newvars'!$L40</f>
        <v>0.5001436527834604</v>
      </c>
      <c r="V40">
        <f>'1999_totals_newvars'!B40/'1999_totals_newvars'!$L40</f>
        <v>0.35438887261470525</v>
      </c>
      <c r="W40">
        <f>'2000_totals_newvars'!B40/'2000_totals_newvars'!$L40</f>
        <v>0.3956205063635726</v>
      </c>
      <c r="X40">
        <f>'2001_totals_newvars'!B40/'2001_totals_newvars'!$L40</f>
        <v>0.29698424500868381</v>
      </c>
      <c r="Y40">
        <f>'2002_totals_newvars'!B40/'2002_totals_newvars'!$L40</f>
        <v>0.29999218737695849</v>
      </c>
      <c r="Z40">
        <f>'2003_totals_newvars'!B40/'2003_totals_newvars'!$L40</f>
        <v>0.25611523000590042</v>
      </c>
      <c r="AA40">
        <f>'2004_totals_newvars'!B40/'2004_totals_newvars'!$L40</f>
        <v>0.28357176130492806</v>
      </c>
      <c r="AB40">
        <f>'2005_totals_newvars'!B40/'2005_totals_newvars'!$L40</f>
        <v>0.30463067415135603</v>
      </c>
      <c r="AC40">
        <f>'2006_totals_newvars'!B40/'2006_totals_newvars'!$L40</f>
        <v>0.35663791577944215</v>
      </c>
      <c r="AD40">
        <f>'2007_totals_newvars'!B40/'2007_totals_newvars'!$L40</f>
        <v>0.22441177744991772</v>
      </c>
      <c r="AE40">
        <f>'2008_totals_newvars'!B40/'2008_totals_newvars'!$L40</f>
        <v>0.1925007551527724</v>
      </c>
      <c r="AF40">
        <f>'2009_totals_newvars'!B40/'2009_totals_newvars'!$L40</f>
        <v>0.1737866113483057</v>
      </c>
      <c r="AG40">
        <f>'2010_totals_newvars'!B40/'2010_totals_newvars'!$L40</f>
        <v>0.17330002033588859</v>
      </c>
      <c r="AH40">
        <f>'2011_totals_newvars'!B40/'2011_totals_newvars'!$L40</f>
        <v>0.16660862756452405</v>
      </c>
      <c r="AI40">
        <f>'2012_totals_newvars'!B40/'2012_totals_newvars'!$L40</f>
        <v>0.27021566851488105</v>
      </c>
      <c r="AJ40">
        <f>'2013_totals_newvars'!B40/'2013_totals_newvars'!$L40</f>
        <v>0.26036257211234592</v>
      </c>
      <c r="AK40">
        <f>'2014_totals_newvars'!B40/'2014_totals_newvars'!$L40</f>
        <v>0.24196974204910596</v>
      </c>
      <c r="AL40">
        <f>'1997_totals_newvars'!C40/'1997_totals_newvars'!$L40</f>
        <v>4.962154777026357E-2</v>
      </c>
      <c r="AM40">
        <f>'1998_totals_newvars'!C40/'1998_totals_newvars'!$L40</f>
        <v>4.6834048595109951E-2</v>
      </c>
      <c r="AN40">
        <f>'1999_totals_newvars'!C40/'1999_totals_newvars'!$L40</f>
        <v>0.18072741900082587</v>
      </c>
      <c r="AO40">
        <f>'2000_totals_newvars'!C40/'2000_totals_newvars'!$L40</f>
        <v>0.12026827633864484</v>
      </c>
      <c r="AP40">
        <f>'2001_totals_newvars'!C40/'2001_totals_newvars'!$L40</f>
        <v>0.12393182222881205</v>
      </c>
      <c r="AQ40">
        <f>'2002_totals_newvars'!C40/'2002_totals_newvars'!$L40</f>
        <v>0.1211603065613665</v>
      </c>
      <c r="AR40">
        <f>'2003_totals_newvars'!C40/'2003_totals_newvars'!$L40</f>
        <v>0.17915881034444639</v>
      </c>
      <c r="AS40">
        <f>'2004_totals_newvars'!C40/'2004_totals_newvars'!$L40</f>
        <v>0.2004522643235972</v>
      </c>
      <c r="AT40">
        <f>'2005_totals_newvars'!C40/'2005_totals_newvars'!$L40</f>
        <v>0.18449457907303138</v>
      </c>
      <c r="AU40">
        <f>'2006_totals_newvars'!C40/'2006_totals_newvars'!$L40</f>
        <v>0.23782443698896297</v>
      </c>
      <c r="AV40">
        <f>'2007_totals_newvars'!C40/'2007_totals_newvars'!$L40</f>
        <v>0.34785278912487255</v>
      </c>
      <c r="AW40">
        <f>'2008_totals_newvars'!C40/'2008_totals_newvars'!$L40</f>
        <v>0.41201314170629999</v>
      </c>
      <c r="AX40">
        <f>'2009_totals_newvars'!C40/'2009_totals_newvars'!$L40</f>
        <v>0.37646169842664129</v>
      </c>
      <c r="AY40">
        <f>'2010_totals_newvars'!C40/'2010_totals_newvars'!$L40</f>
        <v>0.42473574463108216</v>
      </c>
      <c r="AZ40">
        <f>'2011_totals_newvars'!C40/'2011_totals_newvars'!$L40</f>
        <v>0.41440996182621104</v>
      </c>
      <c r="BA40">
        <f>'2012_totals_newvars'!C40/'2012_totals_newvars'!$L40</f>
        <v>0.39650685943971836</v>
      </c>
      <c r="BB40">
        <f>'2013_totals_newvars'!C40/'2013_totals_newvars'!$L40</f>
        <v>0.37917540142917155</v>
      </c>
      <c r="BC40">
        <f>'2014_totals_newvars'!C40/'2014_totals_newvars'!$L40</f>
        <v>0.38855280696029676</v>
      </c>
      <c r="BD40">
        <f>'1997_totals_newvars'!I40/'1997_totals_newvars'!$L40</f>
        <v>7.8816123376982059E-2</v>
      </c>
      <c r="BE40">
        <f>'1998_totals_newvars'!I40/'1998_totals_newvars'!$L40</f>
        <v>0.21645069865177285</v>
      </c>
      <c r="BF40">
        <f>'1999_totals_newvars'!I40/'1999_totals_newvars'!$L40</f>
        <v>0.37039616012771864</v>
      </c>
      <c r="BG40">
        <f>'2000_totals_newvars'!I40/'2000_totals_newvars'!$L40</f>
        <v>0.15930516687769614</v>
      </c>
      <c r="BH40">
        <f>'2001_totals_newvars'!I40/'2001_totals_newvars'!$L40</f>
        <v>1.4811488428462524E-2</v>
      </c>
      <c r="BI40">
        <f>'2002_totals_newvars'!I40/'2002_totals_newvars'!$L40</f>
        <v>3.9638919221172235E-3</v>
      </c>
      <c r="BJ40">
        <f>'2003_totals_newvars'!I40/'2003_totals_newvars'!$L40</f>
        <v>6.6071032755193708E-3</v>
      </c>
      <c r="BK40">
        <f>'2004_totals_newvars'!I40/'2004_totals_newvars'!$L40</f>
        <v>2.9500023446921318E-3</v>
      </c>
      <c r="BL40">
        <f>'2005_totals_newvars'!I40/'2005_totals_newvars'!$L40</f>
        <v>1.5487191256686255E-3</v>
      </c>
      <c r="BM40">
        <f>'2006_totals_newvars'!I40/'2006_totals_newvars'!$L40</f>
        <v>-4.8431136015920142E-4</v>
      </c>
      <c r="BN40">
        <f>'2007_totals_newvars'!I40/'2007_totals_newvars'!$L40</f>
        <v>1.6283673308051288E-4</v>
      </c>
      <c r="BO40">
        <f>'2008_totals_newvars'!I40/'2008_totals_newvars'!$L40</f>
        <v>5.2103440383062386E-4</v>
      </c>
      <c r="BP40">
        <f>'2009_totals_newvars'!I40/'2009_totals_newvars'!$L40</f>
        <v>3.3973026846727294E-4</v>
      </c>
      <c r="BQ40">
        <f>'2010_totals_newvars'!I40/'2010_totals_newvars'!$L40</f>
        <v>-3.764952816140302E-6</v>
      </c>
      <c r="BR40">
        <f>'2011_totals_newvars'!I40/'2011_totals_newvars'!$L40</f>
        <v>-2.121205134550776E-4</v>
      </c>
      <c r="BS40">
        <f>'2012_totals_newvars'!I40/'2012_totals_newvars'!$L40</f>
        <v>-9.3520714126440327E-5</v>
      </c>
      <c r="BT40">
        <f>'2013_totals_newvars'!I40/'2013_totals_newvars'!$L40</f>
        <v>4.7948106523807289E-6</v>
      </c>
      <c r="BU40">
        <f>'2014_totals_newvars'!I40/'2014_totals_newvars'!$L40</f>
        <v>0</v>
      </c>
      <c r="BV40">
        <f>'1997_totals_newvars'!H40/'1997_totals_newvars'!$L40</f>
        <v>0</v>
      </c>
      <c r="BW40">
        <f>'1998_totals_newvars'!H40/'1998_totals_newvars'!$L40</f>
        <v>0</v>
      </c>
      <c r="BX40">
        <f>'1999_totals_newvars'!H40/'1999_totals_newvars'!$L40</f>
        <v>0</v>
      </c>
      <c r="BY40">
        <f>'2000_totals_newvars'!H40/'2000_totals_newvars'!$L40</f>
        <v>2.7002515615213796E-3</v>
      </c>
      <c r="BZ40">
        <f>'2001_totals_newvars'!H40/'2001_totals_newvars'!$L40</f>
        <v>7.4946933997208746E-3</v>
      </c>
      <c r="CA40">
        <f>'2002_totals_newvars'!H40/'2002_totals_newvars'!$L40</f>
        <v>3.1803440522343122E-2</v>
      </c>
      <c r="CB40">
        <f>'2003_totals_newvars'!H40/'2003_totals_newvars'!$L40</f>
        <v>4.2574618135158594E-2</v>
      </c>
      <c r="CC40">
        <f>'2004_totals_newvars'!H40/'2004_totals_newvars'!$L40</f>
        <v>3.2456041901553975E-2</v>
      </c>
      <c r="CD40">
        <f>'2005_totals_newvars'!H40/'2005_totals_newvars'!$L40</f>
        <v>2.3903430876502655E-2</v>
      </c>
      <c r="CE40">
        <f>'2006_totals_newvars'!H40/'2006_totals_newvars'!$L40</f>
        <v>3.3659795219659311E-2</v>
      </c>
      <c r="CF40">
        <f>'2007_totals_newvars'!H40/'2007_totals_newvars'!$L40</f>
        <v>2.5800106043655298E-2</v>
      </c>
      <c r="CG40">
        <f>'2008_totals_newvars'!H40/'2008_totals_newvars'!$L40</f>
        <v>5.6118127847046811E-2</v>
      </c>
      <c r="CH40">
        <f>'2009_totals_newvars'!H40/'2009_totals_newvars'!$L40</f>
        <v>6.8622846960038772E-2</v>
      </c>
      <c r="CI40">
        <f>'2010_totals_newvars'!H40/'2010_totals_newvars'!$L40</f>
        <v>3.4313448218411126E-2</v>
      </c>
      <c r="CJ40">
        <f>'2011_totals_newvars'!H40/'2011_totals_newvars'!$L40</f>
        <v>7.4454567791872345E-2</v>
      </c>
      <c r="CK40">
        <f>'2012_totals_newvars'!H40/'2012_totals_newvars'!$L40</f>
        <v>5.1650145331747367E-2</v>
      </c>
      <c r="CL40">
        <f>'2013_totals_newvars'!H40/'2013_totals_newvars'!$L40</f>
        <v>0.10576056549521189</v>
      </c>
      <c r="CM40">
        <f>'2014_totals_newvars'!H40/'2014_totals_newvars'!$L40</f>
        <v>0.12025632984100942</v>
      </c>
      <c r="CN40">
        <f>'1997_totals_newvars'!E40/'1997_totals_newvars'!$L40</f>
        <v>0</v>
      </c>
      <c r="CO40">
        <f>'1998_totals_newvars'!E40/'1998_totals_newvars'!$L40</f>
        <v>0</v>
      </c>
      <c r="CP40">
        <f>'1999_totals_newvars'!E40/'1999_totals_newvars'!$L40</f>
        <v>0</v>
      </c>
      <c r="CQ40">
        <f>'2000_totals_newvars'!E40/'2000_totals_newvars'!$L40</f>
        <v>2.6650616010182933E-2</v>
      </c>
      <c r="CR40">
        <f>'2001_totals_newvars'!E40/'2001_totals_newvars'!$L40</f>
        <v>0.29613499643942892</v>
      </c>
      <c r="CS40">
        <f>'2002_totals_newvars'!E40/'2002_totals_newvars'!$L40</f>
        <v>0.22282312526359782</v>
      </c>
      <c r="CT40">
        <f>'2003_totals_newvars'!E40/'2003_totals_newvars'!$L40</f>
        <v>0.20342122674347277</v>
      </c>
      <c r="CU40">
        <f>'2004_totals_newvars'!E40/'2004_totals_newvars'!$L40</f>
        <v>0.23591280853115174</v>
      </c>
      <c r="CV40">
        <f>'2005_totals_newvars'!E40/'2005_totals_newvars'!$L40</f>
        <v>0.2129874052759993</v>
      </c>
      <c r="CW40">
        <f>'2006_totals_newvars'!E40/'2006_totals_newvars'!$L40</f>
        <v>8.6869415460316846E-2</v>
      </c>
      <c r="CX40">
        <f>'2007_totals_newvars'!E40/'2007_totals_newvars'!$L40</f>
        <v>8.5772582360689048E-2</v>
      </c>
      <c r="CY40">
        <f>'2008_totals_newvars'!E40/'2008_totals_newvars'!$L40</f>
        <v>5.1337980363080474E-2</v>
      </c>
      <c r="CZ40">
        <f>'2009_totals_newvars'!E40/'2009_totals_newvars'!$L40</f>
        <v>6.7975095741559369E-2</v>
      </c>
      <c r="DA40">
        <f>'2010_totals_newvars'!E40/'2010_totals_newvars'!$L40</f>
        <v>5.2583488677355308E-2</v>
      </c>
      <c r="DB40">
        <f>'2011_totals_newvars'!E40/'2011_totals_newvars'!$L40</f>
        <v>5.3329073738590742E-2</v>
      </c>
      <c r="DC40">
        <f>'2012_totals_newvars'!E40/'2012_totals_newvars'!$L40</f>
        <v>5.1160363302964612E-2</v>
      </c>
      <c r="DD40">
        <f>'2013_totals_newvars'!E40/'2013_totals_newvars'!$L40</f>
        <v>5.1945758808062854E-2</v>
      </c>
      <c r="DE40">
        <f>'2014_totals_newvars'!E40/'2014_totals_newvars'!$L40</f>
        <v>4.9576078995545586E-2</v>
      </c>
      <c r="DF40">
        <f>'1997_totals_newvars'!G40/'1997_totals_newvars'!$L40</f>
        <v>0</v>
      </c>
      <c r="DG40">
        <f>'1998_totals_newvars'!G40/'1998_totals_newvars'!$L40</f>
        <v>0</v>
      </c>
      <c r="DH40">
        <f>'1999_totals_newvars'!G40/'1999_totals_newvars'!$L40</f>
        <v>0</v>
      </c>
      <c r="DI40">
        <f>'2000_totals_newvars'!G40/'2000_totals_newvars'!$L40</f>
        <v>1.0259762034032706E-3</v>
      </c>
      <c r="DJ40">
        <f>'2001_totals_newvars'!G40/'2001_totals_newvars'!$L40</f>
        <v>3.2456103776736778E-3</v>
      </c>
      <c r="DK40">
        <f>'2002_totals_newvars'!G40/'2002_totals_newvars'!$L40</f>
        <v>5.6118588463434866E-3</v>
      </c>
      <c r="DL40">
        <f>'2003_totals_newvars'!G40/'2003_totals_newvars'!$L40</f>
        <v>1.4336056761993647E-2</v>
      </c>
      <c r="DM40">
        <f>'2004_totals_newvars'!G40/'2004_totals_newvars'!$L40</f>
        <v>5.2184027787814547E-3</v>
      </c>
      <c r="DN40">
        <f>'2005_totals_newvars'!G40/'2005_totals_newvars'!$L40</f>
        <v>7.144049743004208E-3</v>
      </c>
      <c r="DO40">
        <f>'2006_totals_newvars'!G40/'2006_totals_newvars'!$L40</f>
        <v>6.9247345684210933E-3</v>
      </c>
      <c r="DP40">
        <f>'2007_totals_newvars'!G40/'2007_totals_newvars'!$L40</f>
        <v>2.6559119363237436E-2</v>
      </c>
      <c r="DQ40">
        <f>'2008_totals_newvars'!G40/'2008_totals_newvars'!$L40</f>
        <v>2.8678754921349553E-2</v>
      </c>
      <c r="DR40">
        <f>'2009_totals_newvars'!G40/'2009_totals_newvars'!$L40</f>
        <v>5.5675065086318039E-2</v>
      </c>
      <c r="DS40">
        <f>'2010_totals_newvars'!G40/'2010_totals_newvars'!$L40</f>
        <v>3.2396278867394247E-2</v>
      </c>
      <c r="DT40">
        <f>'2011_totals_newvars'!G40/'2011_totals_newvars'!$L40</f>
        <v>4.0277450230027205E-2</v>
      </c>
      <c r="DU40">
        <f>'2012_totals_newvars'!G40/'2012_totals_newvars'!$L40</f>
        <v>1.1351054133337632E-2</v>
      </c>
      <c r="DV40">
        <f>'2013_totals_newvars'!G40/'2013_totals_newvars'!$L40</f>
        <v>1.228229394781182E-2</v>
      </c>
      <c r="DW40">
        <f>'2014_totals_newvars'!G40/'2014_totals_newvars'!$L40</f>
        <v>1.2255395360835853E-2</v>
      </c>
      <c r="DX40">
        <f>'1997_totals_newvars'!K40/'1997_totals_newvars'!$L40</f>
        <v>0</v>
      </c>
      <c r="DY40">
        <f>'1998_totals_newvars'!K40/'1998_totals_newvars'!$L40</f>
        <v>5.3236548013730185E-2</v>
      </c>
      <c r="DZ40">
        <f>'1999_totals_newvars'!K40/'1999_totals_newvars'!$L40</f>
        <v>0</v>
      </c>
      <c r="EA40">
        <f>'2000_totals_newvars'!K40/'2000_totals_newvars'!$L40</f>
        <v>3.7895139729889595E-2</v>
      </c>
      <c r="EB40">
        <f>'2001_totals_newvars'!K40/'2001_totals_newvars'!$L40</f>
        <v>2.6442445242965996E-2</v>
      </c>
      <c r="EC40">
        <f>'2002_totals_newvars'!K40/'2002_totals_newvars'!$L40</f>
        <v>2.732511723007201E-2</v>
      </c>
      <c r="ED40">
        <f>'2003_totals_newvars'!K40/'2003_totals_newvars'!$L40</f>
        <v>2.4200501293294367E-2</v>
      </c>
      <c r="EE40">
        <f>'2004_totals_newvars'!K40/'2004_totals_newvars'!$L40</f>
        <v>0</v>
      </c>
      <c r="EF40">
        <f>'2005_totals_newvars'!K40/'2005_totals_newvars'!$L40</f>
        <v>2.1978753514498506E-2</v>
      </c>
      <c r="EG40">
        <f>'2006_totals_newvars'!K40/'2006_totals_newvars'!$L40</f>
        <v>1.3716936837518363E-2</v>
      </c>
      <c r="EH40">
        <f>'2007_totals_newvars'!K40/'2007_totals_newvars'!$L40</f>
        <v>2.8175026268710962E-2</v>
      </c>
      <c r="EI40">
        <f>'2008_totals_newvars'!K40/'2008_totals_newvars'!$L40</f>
        <v>3.1500705067353862E-2</v>
      </c>
      <c r="EJ40">
        <f>'2009_totals_newvars'!K40/'2009_totals_newvars'!$L40</f>
        <v>2.0417800735531746E-2</v>
      </c>
      <c r="EK40">
        <f>'2010_totals_newvars'!K40/'2010_totals_newvars'!$L40</f>
        <v>3.3193005289611263E-2</v>
      </c>
      <c r="EL40">
        <f>'2011_totals_newvars'!K40/'2011_totals_newvars'!$L40</f>
        <v>2.7354750010607172E-2</v>
      </c>
      <c r="EM40">
        <f>'2012_totals_newvars'!K40/'2012_totals_newvars'!$L40</f>
        <v>2.8503592836148037E-2</v>
      </c>
      <c r="EN40">
        <f>'2013_totals_newvars'!K40/'2013_totals_newvars'!$L40</f>
        <v>2.9705769915759569E-2</v>
      </c>
      <c r="EO40">
        <f>'2014_totals_newvars'!K40/'2014_totals_newvars'!$L40</f>
        <v>2.9257403787109816E-2</v>
      </c>
      <c r="EP40">
        <f>'1997_totals_newvars'!F40/'1997_totals_newvars'!$L40</f>
        <v>0</v>
      </c>
      <c r="EQ40">
        <f>'1998_totals_newvars'!F40/'1998_totals_newvars'!$L40</f>
        <v>0</v>
      </c>
      <c r="ER40">
        <f>'1999_totals_newvars'!F40/'1999_totals_newvars'!$L40</f>
        <v>0</v>
      </c>
      <c r="ES40">
        <f>'2000_totals_newvars'!F40/'2000_totals_newvars'!$L40</f>
        <v>0</v>
      </c>
      <c r="ET40">
        <f>'2001_totals_newvars'!F40/'2001_totals_newvars'!$L40</f>
        <v>0</v>
      </c>
      <c r="EU40">
        <f>'2002_totals_newvars'!F40/'2002_totals_newvars'!$L40</f>
        <v>0</v>
      </c>
      <c r="EV40">
        <f>'2003_totals_newvars'!F40/'2003_totals_newvars'!$L40</f>
        <v>0</v>
      </c>
      <c r="EW40">
        <f>'2004_totals_newvars'!F40/'2004_totals_newvars'!$L40</f>
        <v>0</v>
      </c>
      <c r="EX40">
        <f>'2005_totals_newvars'!F40/'2005_totals_newvars'!$L40</f>
        <v>0</v>
      </c>
      <c r="EY40">
        <f>'2006_totals_newvars'!F40/'2006_totals_newvars'!$L40</f>
        <v>0</v>
      </c>
      <c r="EZ40">
        <f>'2007_totals_newvars'!F40/'2007_totals_newvars'!$L40</f>
        <v>0</v>
      </c>
      <c r="FA40">
        <f>'2008_totals_newvars'!F40/'2008_totals_newvars'!$L40</f>
        <v>0</v>
      </c>
      <c r="FB40">
        <f>'2009_totals_newvars'!F40/'2009_totals_newvars'!$L40</f>
        <v>0</v>
      </c>
      <c r="FC40">
        <f>'2010_totals_newvars'!F40/'2010_totals_newvars'!$L40</f>
        <v>0</v>
      </c>
      <c r="FD40">
        <f>'2011_totals_newvars'!F40/'2011_totals_newvars'!$L40</f>
        <v>0</v>
      </c>
      <c r="FE40">
        <f>'2012_totals_newvars'!F40/'2012_totals_newvars'!$L40</f>
        <v>0</v>
      </c>
      <c r="FF40">
        <f>'2013_totals_newvars'!F40/'2013_totals_newvars'!$L40</f>
        <v>0</v>
      </c>
      <c r="FG40">
        <f>'2014_totals_newvars'!F40/'2014_totals_newvars'!$L40</f>
        <v>0</v>
      </c>
      <c r="FH40">
        <f>'1997_totals_newvars'!D40/'1997_totals_newvars'!$L40</f>
        <v>2.2939800046846925E-3</v>
      </c>
      <c r="FI40">
        <f>'1998_totals_newvars'!D40/'1998_totals_newvars'!$L40</f>
        <v>0.10398967583403119</v>
      </c>
      <c r="FJ40">
        <f>'1999_totals_newvars'!D40/'1999_totals_newvars'!$L40</f>
        <v>4.385825546634646E-2</v>
      </c>
      <c r="FK40">
        <f>'2000_totals_newvars'!D40/'2000_totals_newvars'!$L40</f>
        <v>0.13215908868147408</v>
      </c>
      <c r="FL40">
        <f>'2001_totals_newvars'!D40/'2001_totals_newvars'!$L40</f>
        <v>0.13165010111760614</v>
      </c>
      <c r="FM40">
        <f>'2002_totals_newvars'!D40/'2002_totals_newvars'!$L40</f>
        <v>0.19044428421439041</v>
      </c>
      <c r="FN40">
        <f>'2003_totals_newvars'!D40/'2003_totals_newvars'!$L40</f>
        <v>0.18376315693127948</v>
      </c>
      <c r="FO40">
        <f>'2004_totals_newvars'!D40/'2004_totals_newvars'!$L40</f>
        <v>0.16307387794422035</v>
      </c>
      <c r="FP40">
        <f>'2005_totals_newvars'!D40/'2005_totals_newvars'!$L40</f>
        <v>0.16888355089273616</v>
      </c>
      <c r="FQ40">
        <f>'2006_totals_newvars'!D40/'2006_totals_newvars'!$L40</f>
        <v>0.18140783776692843</v>
      </c>
      <c r="FR40">
        <f>'2007_totals_newvars'!D40/'2007_totals_newvars'!$L40</f>
        <v>0.17314359018823913</v>
      </c>
      <c r="FS40">
        <f>'2008_totals_newvars'!D40/'2008_totals_newvars'!$L40</f>
        <v>0.14851152871322665</v>
      </c>
      <c r="FT40">
        <f>'2009_totals_newvars'!D40/'2009_totals_newvars'!$L40</f>
        <v>0.16907084045771351</v>
      </c>
      <c r="FU40">
        <f>'2010_totals_newvars'!D40/'2010_totals_newvars'!$L40</f>
        <v>0.17956381571192373</v>
      </c>
      <c r="FV40">
        <f>'2011_totals_newvars'!D40/'2011_totals_newvars'!$L40</f>
        <v>0.15275838346724652</v>
      </c>
      <c r="FW40">
        <f>'2012_totals_newvars'!D40/'2012_totals_newvars'!$L40</f>
        <v>0.10931069975011955</v>
      </c>
      <c r="FX40">
        <f>'2013_totals_newvars'!D40/'2013_totals_newvars'!$L40</f>
        <v>8.4056320935303838E-2</v>
      </c>
      <c r="FY40">
        <f>'2014_totals_newvars'!D40/'2014_totals_newvars'!$L40</f>
        <v>8.9682989857737788E-2</v>
      </c>
    </row>
    <row r="41" spans="1:181" x14ac:dyDescent="0.2">
      <c r="A41" t="str">
        <f>'1997_totals_newvars'!A41</f>
        <v>RHODE ISLAND</v>
      </c>
      <c r="B41">
        <f>'1997_totals_newvars'!J41/'1997_totals_newvars'!$L41</f>
        <v>0.12677703066059698</v>
      </c>
      <c r="C41">
        <f>'1998_totals_newvars'!J41/'1998_totals_newvars'!$L41</f>
        <v>0.13094892538340647</v>
      </c>
      <c r="D41">
        <f>'1999_totals_newvars'!J41/'1999_totals_newvars'!$L41</f>
        <v>9.8524476309416187E-2</v>
      </c>
      <c r="E41">
        <f>'2000_totals_newvars'!J41/'2000_totals_newvars'!$L41</f>
        <v>6.7178238755703529E-2</v>
      </c>
      <c r="F41">
        <f>'2001_totals_newvars'!J41/'2001_totals_newvars'!$L41</f>
        <v>8.2322686349236479E-2</v>
      </c>
      <c r="G41">
        <f>'2002_totals_newvars'!J41/'2002_totals_newvars'!$L41</f>
        <v>7.8007898320386668E-2</v>
      </c>
      <c r="H41">
        <f>'2003_totals_newvars'!J41/'2003_totals_newvars'!$L41</f>
        <v>8.3755758363650956E-2</v>
      </c>
      <c r="I41">
        <f>'2004_totals_newvars'!J41/'2004_totals_newvars'!$L41</f>
        <v>8.1862062234305089E-2</v>
      </c>
      <c r="J41">
        <f>'2005_totals_newvars'!J41/'2005_totals_newvars'!$L41</f>
        <v>8.1718634799442594E-2</v>
      </c>
      <c r="K41">
        <f>'2006_totals_newvars'!J41/'2006_totals_newvars'!$L41</f>
        <v>8.358202388333727E-2</v>
      </c>
      <c r="L41">
        <f>'2007_totals_newvars'!J41/'2007_totals_newvars'!$L41</f>
        <v>9.3116161350066631E-2</v>
      </c>
      <c r="M41">
        <f>'2008_totals_newvars'!J41/'2008_totals_newvars'!$L41</f>
        <v>0.1216042241856916</v>
      </c>
      <c r="N41">
        <f>'2009_totals_newvars'!J41/'2009_totals_newvars'!$L41</f>
        <v>0.10111762049000647</v>
      </c>
      <c r="O41">
        <f>'2010_totals_newvars'!J41/'2010_totals_newvars'!$L41</f>
        <v>7.9689221175175393E-2</v>
      </c>
      <c r="P41">
        <f>'2011_totals_newvars'!J41/'2011_totals_newvars'!$L41</f>
        <v>8.5803846276612097E-2</v>
      </c>
      <c r="Q41">
        <f>'2012_totals_newvars'!J41/'2012_totals_newvars'!$L41</f>
        <v>7.7644494483868218E-2</v>
      </c>
      <c r="R41">
        <f>'2013_totals_newvars'!J41/'2013_totals_newvars'!$L41</f>
        <v>8.6868798418757262E-2</v>
      </c>
      <c r="S41">
        <f>'2014_totals_newvars'!J41/'2014_totals_newvars'!$L41</f>
        <v>6.1944752081174378E-2</v>
      </c>
      <c r="T41">
        <f>'1997_totals_newvars'!B41/'1997_totals_newvars'!$L41</f>
        <v>0.77066692112747059</v>
      </c>
      <c r="U41">
        <f>'1998_totals_newvars'!B41/'1998_totals_newvars'!$L41</f>
        <v>0.71789715197307058</v>
      </c>
      <c r="V41">
        <f>'1999_totals_newvars'!B41/'1999_totals_newvars'!$L41</f>
        <v>0.64053676890994171</v>
      </c>
      <c r="W41">
        <f>'2000_totals_newvars'!B41/'2000_totals_newvars'!$L41</f>
        <v>0.58477732462375931</v>
      </c>
      <c r="X41">
        <f>'2001_totals_newvars'!B41/'2001_totals_newvars'!$L41</f>
        <v>0.54199624171965155</v>
      </c>
      <c r="Y41">
        <f>'2002_totals_newvars'!B41/'2002_totals_newvars'!$L41</f>
        <v>0.50914695174964897</v>
      </c>
      <c r="Z41">
        <f>'2003_totals_newvars'!B41/'2003_totals_newvars'!$L41</f>
        <v>0.48272494551105816</v>
      </c>
      <c r="AA41">
        <f>'2004_totals_newvars'!B41/'2004_totals_newvars'!$L41</f>
        <v>0.46602250626247627</v>
      </c>
      <c r="AB41">
        <f>'2005_totals_newvars'!B41/'2005_totals_newvars'!$L41</f>
        <v>0.40520529101923497</v>
      </c>
      <c r="AC41">
        <f>'2006_totals_newvars'!B41/'2006_totals_newvars'!$L41</f>
        <v>0.38612269382455522</v>
      </c>
      <c r="AD41">
        <f>'2007_totals_newvars'!B41/'2007_totals_newvars'!$L41</f>
        <v>0.33681377845641408</v>
      </c>
      <c r="AE41">
        <f>'2008_totals_newvars'!B41/'2008_totals_newvars'!$L41</f>
        <v>0.31862097134558398</v>
      </c>
      <c r="AF41">
        <f>'2009_totals_newvars'!B41/'2009_totals_newvars'!$L41</f>
        <v>0.35991177260578211</v>
      </c>
      <c r="AG41">
        <f>'2010_totals_newvars'!B41/'2010_totals_newvars'!$L41</f>
        <v>0.2452888648595373</v>
      </c>
      <c r="AH41">
        <f>'2011_totals_newvars'!B41/'2011_totals_newvars'!$L41</f>
        <v>0.22403199254226067</v>
      </c>
      <c r="AI41">
        <f>'2012_totals_newvars'!B41/'2012_totals_newvars'!$L41</f>
        <v>0.22731698667431305</v>
      </c>
      <c r="AJ41">
        <f>'2013_totals_newvars'!B41/'2013_totals_newvars'!$L41</f>
        <v>0.22730321946820872</v>
      </c>
      <c r="AK41">
        <f>'2014_totals_newvars'!B41/'2014_totals_newvars'!$L41</f>
        <v>0.13229423358413686</v>
      </c>
      <c r="AL41">
        <f>'1997_totals_newvars'!C41/'1997_totals_newvars'!$L41</f>
        <v>5.0807743425501532E-2</v>
      </c>
      <c r="AM41">
        <f>'1998_totals_newvars'!C41/'1998_totals_newvars'!$L41</f>
        <v>6.8516123905409315E-2</v>
      </c>
      <c r="AN41">
        <f>'1999_totals_newvars'!C41/'1999_totals_newvars'!$L41</f>
        <v>0.15409111586449811</v>
      </c>
      <c r="AO41">
        <f>'2000_totals_newvars'!C41/'2000_totals_newvars'!$L41</f>
        <v>0.1531305546443916</v>
      </c>
      <c r="AP41">
        <f>'2001_totals_newvars'!C41/'2001_totals_newvars'!$L41</f>
        <v>0.18918779861688828</v>
      </c>
      <c r="AQ41">
        <f>'2002_totals_newvars'!C41/'2002_totals_newvars'!$L41</f>
        <v>0.17577994439420527</v>
      </c>
      <c r="AR41">
        <f>'2003_totals_newvars'!C41/'2003_totals_newvars'!$L41</f>
        <v>0.23644337629277579</v>
      </c>
      <c r="AS41">
        <f>'2004_totals_newvars'!C41/'2004_totals_newvars'!$L41</f>
        <v>0.26579389783760971</v>
      </c>
      <c r="AT41">
        <f>'2005_totals_newvars'!C41/'2005_totals_newvars'!$L41</f>
        <v>0.33794275353330805</v>
      </c>
      <c r="AU41">
        <f>'2006_totals_newvars'!C41/'2006_totals_newvars'!$L41</f>
        <v>0.3061155742513022</v>
      </c>
      <c r="AV41">
        <f>'2007_totals_newvars'!C41/'2007_totals_newvars'!$L41</f>
        <v>0.24773551318591083</v>
      </c>
      <c r="AW41">
        <f>'2008_totals_newvars'!C41/'2008_totals_newvars'!$L41</f>
        <v>0.21036965762975721</v>
      </c>
      <c r="AX41">
        <f>'2009_totals_newvars'!C41/'2009_totals_newvars'!$L41</f>
        <v>0.15783017447578962</v>
      </c>
      <c r="AY41">
        <f>'2010_totals_newvars'!C41/'2010_totals_newvars'!$L41</f>
        <v>0.10877956921851817</v>
      </c>
      <c r="AZ41">
        <f>'2011_totals_newvars'!C41/'2011_totals_newvars'!$L41</f>
        <v>0.15518596676830662</v>
      </c>
      <c r="BA41">
        <f>'2012_totals_newvars'!C41/'2012_totals_newvars'!$L41</f>
        <v>0.13970549619432437</v>
      </c>
      <c r="BB41">
        <f>'2013_totals_newvars'!C41/'2013_totals_newvars'!$L41</f>
        <v>0.13072434613800168</v>
      </c>
      <c r="BC41">
        <f>'2014_totals_newvars'!C41/'2014_totals_newvars'!$L41</f>
        <v>0.13634411912722</v>
      </c>
      <c r="BD41">
        <f>'1997_totals_newvars'!I41/'1997_totals_newvars'!$L41</f>
        <v>2.8820032383113391E-2</v>
      </c>
      <c r="BE41">
        <f>'1998_totals_newvars'!I41/'1998_totals_newvars'!$L41</f>
        <v>4.9412115442838168E-2</v>
      </c>
      <c r="BF41">
        <f>'1999_totals_newvars'!I41/'1999_totals_newvars'!$L41</f>
        <v>5.289531143732553E-2</v>
      </c>
      <c r="BG41">
        <f>'2000_totals_newvars'!I41/'2000_totals_newvars'!$L41</f>
        <v>0.12061197710914605</v>
      </c>
      <c r="BH41">
        <f>'2001_totals_newvars'!I41/'2001_totals_newvars'!$L41</f>
        <v>0.13159210643098643</v>
      </c>
      <c r="BI41">
        <f>'2002_totals_newvars'!I41/'2002_totals_newvars'!$L41</f>
        <v>0.17226512343761735</v>
      </c>
      <c r="BJ41">
        <f>'2003_totals_newvars'!I41/'2003_totals_newvars'!$L41</f>
        <v>0.14153262750540163</v>
      </c>
      <c r="BK41">
        <f>'2004_totals_newvars'!I41/'2004_totals_newvars'!$L41</f>
        <v>0.1335995671245119</v>
      </c>
      <c r="BL41">
        <f>'2005_totals_newvars'!I41/'2005_totals_newvars'!$L41</f>
        <v>0.12769321673033762</v>
      </c>
      <c r="BM41">
        <f>'2006_totals_newvars'!I41/'2006_totals_newvars'!$L41</f>
        <v>0.16144195698794392</v>
      </c>
      <c r="BN41">
        <f>'2007_totals_newvars'!I41/'2007_totals_newvars'!$L41</f>
        <v>0.21047099465646391</v>
      </c>
      <c r="BO41">
        <f>'2008_totals_newvars'!I41/'2008_totals_newvars'!$L41</f>
        <v>0.20544314163054689</v>
      </c>
      <c r="BP41">
        <f>'2009_totals_newvars'!I41/'2009_totals_newvars'!$L41</f>
        <v>0.18410781070106383</v>
      </c>
      <c r="BQ41">
        <f>'2010_totals_newvars'!I41/'2010_totals_newvars'!$L41</f>
        <v>0.3939198751753889</v>
      </c>
      <c r="BR41">
        <f>'2011_totals_newvars'!I41/'2011_totals_newvars'!$L41</f>
        <v>0.33440732710380189</v>
      </c>
      <c r="BS41">
        <f>'2012_totals_newvars'!I41/'2012_totals_newvars'!$L41</f>
        <v>0.36425937100411454</v>
      </c>
      <c r="BT41">
        <f>'2013_totals_newvars'!I41/'2013_totals_newvars'!$L41</f>
        <v>0.38156452086073067</v>
      </c>
      <c r="BU41">
        <f>'2014_totals_newvars'!I41/'2014_totals_newvars'!$L41</f>
        <v>0.48526874387305469</v>
      </c>
      <c r="BV41">
        <f>'1997_totals_newvars'!H41/'1997_totals_newvars'!$L41</f>
        <v>0</v>
      </c>
      <c r="BW41">
        <f>'1998_totals_newvars'!H41/'1998_totals_newvars'!$L41</f>
        <v>0</v>
      </c>
      <c r="BX41">
        <f>'1999_totals_newvars'!H41/'1999_totals_newvars'!$L41</f>
        <v>0</v>
      </c>
      <c r="BY41">
        <f>'2000_totals_newvars'!H41/'2000_totals_newvars'!$L41</f>
        <v>0</v>
      </c>
      <c r="BZ41">
        <f>'2001_totals_newvars'!H41/'2001_totals_newvars'!$L41</f>
        <v>0</v>
      </c>
      <c r="CA41">
        <f>'2002_totals_newvars'!H41/'2002_totals_newvars'!$L41</f>
        <v>0</v>
      </c>
      <c r="CB41">
        <f>'2003_totals_newvars'!H41/'2003_totals_newvars'!$L41</f>
        <v>0</v>
      </c>
      <c r="CC41">
        <f>'2004_totals_newvars'!H41/'2004_totals_newvars'!$L41</f>
        <v>0</v>
      </c>
      <c r="CD41">
        <f>'2005_totals_newvars'!H41/'2005_totals_newvars'!$L41</f>
        <v>0</v>
      </c>
      <c r="CE41">
        <f>'2006_totals_newvars'!H41/'2006_totals_newvars'!$L41</f>
        <v>0</v>
      </c>
      <c r="CF41">
        <f>'2007_totals_newvars'!H41/'2007_totals_newvars'!$L41</f>
        <v>0</v>
      </c>
      <c r="CG41">
        <f>'2008_totals_newvars'!H41/'2008_totals_newvars'!$L41</f>
        <v>0</v>
      </c>
      <c r="CH41">
        <f>'2009_totals_newvars'!H41/'2009_totals_newvars'!$L41</f>
        <v>0</v>
      </c>
      <c r="CI41">
        <f>'2010_totals_newvars'!H41/'2010_totals_newvars'!$L41</f>
        <v>0</v>
      </c>
      <c r="CJ41">
        <f>'2011_totals_newvars'!H41/'2011_totals_newvars'!$L41</f>
        <v>0</v>
      </c>
      <c r="CK41">
        <f>'2012_totals_newvars'!H41/'2012_totals_newvars'!$L41</f>
        <v>0</v>
      </c>
      <c r="CL41">
        <f>'2013_totals_newvars'!H41/'2013_totals_newvars'!$L41</f>
        <v>0</v>
      </c>
      <c r="CM41">
        <f>'2014_totals_newvars'!H41/'2014_totals_newvars'!$L41</f>
        <v>0</v>
      </c>
      <c r="CN41">
        <f>'1997_totals_newvars'!E41/'1997_totals_newvars'!$L41</f>
        <v>0</v>
      </c>
      <c r="CO41">
        <f>'1998_totals_newvars'!E41/'1998_totals_newvars'!$L41</f>
        <v>0</v>
      </c>
      <c r="CP41">
        <f>'1999_totals_newvars'!E41/'1999_totals_newvars'!$L41</f>
        <v>0</v>
      </c>
      <c r="CQ41">
        <f>'2000_totals_newvars'!E41/'2000_totals_newvars'!$L41</f>
        <v>0</v>
      </c>
      <c r="CR41">
        <f>'2001_totals_newvars'!E41/'2001_totals_newvars'!$L41</f>
        <v>0</v>
      </c>
      <c r="CS41">
        <f>'2002_totals_newvars'!E41/'2002_totals_newvars'!$L41</f>
        <v>0</v>
      </c>
      <c r="CT41">
        <f>'2003_totals_newvars'!E41/'2003_totals_newvars'!$L41</f>
        <v>0</v>
      </c>
      <c r="CU41">
        <f>'2004_totals_newvars'!E41/'2004_totals_newvars'!$L41</f>
        <v>0</v>
      </c>
      <c r="CV41">
        <f>'2005_totals_newvars'!E41/'2005_totals_newvars'!$L41</f>
        <v>0</v>
      </c>
      <c r="CW41">
        <f>'2006_totals_newvars'!E41/'2006_totals_newvars'!$L41</f>
        <v>0</v>
      </c>
      <c r="CX41">
        <f>'2007_totals_newvars'!E41/'2007_totals_newvars'!$L41</f>
        <v>0</v>
      </c>
      <c r="CY41">
        <f>'2008_totals_newvars'!E41/'2008_totals_newvars'!$L41</f>
        <v>0</v>
      </c>
      <c r="CZ41">
        <f>'2009_totals_newvars'!E41/'2009_totals_newvars'!$L41</f>
        <v>0</v>
      </c>
      <c r="DA41">
        <f>'2010_totals_newvars'!E41/'2010_totals_newvars'!$L41</f>
        <v>0</v>
      </c>
      <c r="DB41">
        <f>'2011_totals_newvars'!E41/'2011_totals_newvars'!$L41</f>
        <v>5.0552631071126989E-3</v>
      </c>
      <c r="DC41">
        <f>'2012_totals_newvars'!E41/'2012_totals_newvars'!$L41</f>
        <v>0</v>
      </c>
      <c r="DD41">
        <f>'2013_totals_newvars'!E41/'2013_totals_newvars'!$L41</f>
        <v>0</v>
      </c>
      <c r="DE41">
        <f>'2014_totals_newvars'!E41/'2014_totals_newvars'!$L41</f>
        <v>0</v>
      </c>
      <c r="DF41">
        <f>'1997_totals_newvars'!G41/'1997_totals_newvars'!$L41</f>
        <v>0</v>
      </c>
      <c r="DG41">
        <f>'1998_totals_newvars'!G41/'1998_totals_newvars'!$L41</f>
        <v>0</v>
      </c>
      <c r="DH41">
        <f>'1999_totals_newvars'!G41/'1999_totals_newvars'!$L41</f>
        <v>0</v>
      </c>
      <c r="DI41">
        <f>'2000_totals_newvars'!G41/'2000_totals_newvars'!$L41</f>
        <v>0</v>
      </c>
      <c r="DJ41">
        <f>'2001_totals_newvars'!G41/'2001_totals_newvars'!$L41</f>
        <v>0</v>
      </c>
      <c r="DK41">
        <f>'2002_totals_newvars'!G41/'2002_totals_newvars'!$L41</f>
        <v>0</v>
      </c>
      <c r="DL41">
        <f>'2003_totals_newvars'!G41/'2003_totals_newvars'!$L41</f>
        <v>0</v>
      </c>
      <c r="DM41">
        <f>'2004_totals_newvars'!G41/'2004_totals_newvars'!$L41</f>
        <v>0</v>
      </c>
      <c r="DN41">
        <f>'2005_totals_newvars'!G41/'2005_totals_newvars'!$L41</f>
        <v>0</v>
      </c>
      <c r="DO41">
        <f>'2006_totals_newvars'!G41/'2006_totals_newvars'!$L41</f>
        <v>0</v>
      </c>
      <c r="DP41">
        <f>'2007_totals_newvars'!G41/'2007_totals_newvars'!$L41</f>
        <v>0</v>
      </c>
      <c r="DQ41">
        <f>'2008_totals_newvars'!G41/'2008_totals_newvars'!$L41</f>
        <v>0</v>
      </c>
      <c r="DR41">
        <f>'2009_totals_newvars'!G41/'2009_totals_newvars'!$L41</f>
        <v>0</v>
      </c>
      <c r="DS41">
        <f>'2010_totals_newvars'!G41/'2010_totals_newvars'!$L41</f>
        <v>0</v>
      </c>
      <c r="DT41">
        <f>'2011_totals_newvars'!G41/'2011_totals_newvars'!$L41</f>
        <v>0</v>
      </c>
      <c r="DU41">
        <f>'2012_totals_newvars'!G41/'2012_totals_newvars'!$L41</f>
        <v>0</v>
      </c>
      <c r="DV41">
        <f>'2013_totals_newvars'!G41/'2013_totals_newvars'!$L41</f>
        <v>0</v>
      </c>
      <c r="DW41">
        <f>'2014_totals_newvars'!G41/'2014_totals_newvars'!$L41</f>
        <v>0</v>
      </c>
      <c r="DX41">
        <f>'1997_totals_newvars'!K41/'1997_totals_newvars'!$L41</f>
        <v>0</v>
      </c>
      <c r="DY41">
        <f>'1998_totals_newvars'!K41/'1998_totals_newvars'!$L41</f>
        <v>0</v>
      </c>
      <c r="DZ41">
        <f>'1999_totals_newvars'!K41/'1999_totals_newvars'!$L41</f>
        <v>1.2065747777223764E-2</v>
      </c>
      <c r="EA41">
        <f>'2000_totals_newvars'!K41/'2000_totals_newvars'!$L41</f>
        <v>2.0126136522648216E-2</v>
      </c>
      <c r="EB41">
        <f>'2001_totals_newvars'!K41/'2001_totals_newvars'!$L41</f>
        <v>0</v>
      </c>
      <c r="EC41">
        <f>'2002_totals_newvars'!K41/'2002_totals_newvars'!$L41</f>
        <v>3.8234577403050999E-3</v>
      </c>
      <c r="ED41">
        <f>'2003_totals_newvars'!K41/'2003_totals_newvars'!$L41</f>
        <v>0</v>
      </c>
      <c r="EE41">
        <f>'2004_totals_newvars'!K41/'2004_totals_newvars'!$L41</f>
        <v>2.3536899204093199E-3</v>
      </c>
      <c r="EF41">
        <f>'2005_totals_newvars'!K41/'2005_totals_newvars'!$L41</f>
        <v>5.9588918314071645E-3</v>
      </c>
      <c r="EG41">
        <f>'2006_totals_newvars'!K41/'2006_totals_newvars'!$L41</f>
        <v>2.5723731023630181E-2</v>
      </c>
      <c r="EH41">
        <f>'2007_totals_newvars'!K41/'2007_totals_newvars'!$L41</f>
        <v>4.4360426422696525E-2</v>
      </c>
      <c r="EI41">
        <f>'2008_totals_newvars'!K41/'2008_totals_newvars'!$L41</f>
        <v>5.4184213196922425E-2</v>
      </c>
      <c r="EJ41">
        <f>'2009_totals_newvars'!K41/'2009_totals_newvars'!$L41</f>
        <v>6.5683742181125229E-2</v>
      </c>
      <c r="EK41">
        <f>'2010_totals_newvars'!K41/'2010_totals_newvars'!$L41</f>
        <v>3.9628774439876155E-2</v>
      </c>
      <c r="EL41">
        <f>'2011_totals_newvars'!K41/'2011_totals_newvars'!$L41</f>
        <v>4.7459067336858639E-2</v>
      </c>
      <c r="EM41">
        <f>'2012_totals_newvars'!K41/'2012_totals_newvars'!$L41</f>
        <v>5.3971601326321297E-2</v>
      </c>
      <c r="EN41">
        <f>'2013_totals_newvars'!K41/'2013_totals_newvars'!$L41</f>
        <v>5.0107797126007401E-2</v>
      </c>
      <c r="EO41">
        <f>'2014_totals_newvars'!K41/'2014_totals_newvars'!$L41</f>
        <v>5.1449686239120988E-2</v>
      </c>
      <c r="EP41">
        <f>'1997_totals_newvars'!F41/'1997_totals_newvars'!$L41</f>
        <v>0</v>
      </c>
      <c r="EQ41">
        <f>'1998_totals_newvars'!F41/'1998_totals_newvars'!$L41</f>
        <v>0</v>
      </c>
      <c r="ER41">
        <f>'1999_totals_newvars'!F41/'1999_totals_newvars'!$L41</f>
        <v>0</v>
      </c>
      <c r="ES41">
        <f>'2000_totals_newvars'!F41/'2000_totals_newvars'!$L41</f>
        <v>0</v>
      </c>
      <c r="ET41">
        <f>'2001_totals_newvars'!F41/'2001_totals_newvars'!$L41</f>
        <v>0</v>
      </c>
      <c r="EU41">
        <f>'2002_totals_newvars'!F41/'2002_totals_newvars'!$L41</f>
        <v>0</v>
      </c>
      <c r="EV41">
        <f>'2003_totals_newvars'!F41/'2003_totals_newvars'!$L41</f>
        <v>0</v>
      </c>
      <c r="EW41">
        <f>'2004_totals_newvars'!F41/'2004_totals_newvars'!$L41</f>
        <v>0</v>
      </c>
      <c r="EX41">
        <f>'2005_totals_newvars'!F41/'2005_totals_newvars'!$L41</f>
        <v>0</v>
      </c>
      <c r="EY41">
        <f>'2006_totals_newvars'!F41/'2006_totals_newvars'!$L41</f>
        <v>0</v>
      </c>
      <c r="EZ41">
        <f>'2007_totals_newvars'!F41/'2007_totals_newvars'!$L41</f>
        <v>2.1695018113459384E-2</v>
      </c>
      <c r="FA41">
        <f>'2008_totals_newvars'!F41/'2008_totals_newvars'!$L41</f>
        <v>3.3021848238005691E-2</v>
      </c>
      <c r="FB41">
        <f>'2009_totals_newvars'!F41/'2009_totals_newvars'!$L41</f>
        <v>3.5338404342801541E-2</v>
      </c>
      <c r="FC41">
        <f>'2010_totals_newvars'!F41/'2010_totals_newvars'!$L41</f>
        <v>6.3938028961900165E-2</v>
      </c>
      <c r="FD41">
        <f>'2011_totals_newvars'!F41/'2011_totals_newvars'!$L41</f>
        <v>6.3868434892348044E-2</v>
      </c>
      <c r="FE41">
        <f>'2012_totals_newvars'!F41/'2012_totals_newvars'!$L41</f>
        <v>6.2388983927922526E-2</v>
      </c>
      <c r="FF41">
        <f>'2013_totals_newvars'!F41/'2013_totals_newvars'!$L41</f>
        <v>5.0800170363300222E-2</v>
      </c>
      <c r="FG41">
        <f>'2014_totals_newvars'!F41/'2014_totals_newvars'!$L41</f>
        <v>5.4272207762899947E-2</v>
      </c>
      <c r="FH41">
        <f>'1997_totals_newvars'!D41/'1997_totals_newvars'!$L41</f>
        <v>2.292827240331749E-2</v>
      </c>
      <c r="FI41">
        <f>'1998_totals_newvars'!D41/'1998_totals_newvars'!$L41</f>
        <v>3.3225683295275456E-2</v>
      </c>
      <c r="FJ41">
        <f>'1999_totals_newvars'!D41/'1999_totals_newvars'!$L41</f>
        <v>4.1886579701594741E-2</v>
      </c>
      <c r="FK41">
        <f>'2000_totals_newvars'!D41/'2000_totals_newvars'!$L41</f>
        <v>5.4175768344351276E-2</v>
      </c>
      <c r="FL41">
        <f>'2001_totals_newvars'!D41/'2001_totals_newvars'!$L41</f>
        <v>5.4901166883237283E-2</v>
      </c>
      <c r="FM41">
        <f>'2002_totals_newvars'!D41/'2002_totals_newvars'!$L41</f>
        <v>6.0976624357836649E-2</v>
      </c>
      <c r="FN41">
        <f>'2003_totals_newvars'!D41/'2003_totals_newvars'!$L41</f>
        <v>5.5543292327113476E-2</v>
      </c>
      <c r="FO41">
        <f>'2004_totals_newvars'!D41/'2004_totals_newvars'!$L41</f>
        <v>5.0368276620687699E-2</v>
      </c>
      <c r="FP41">
        <f>'2005_totals_newvars'!D41/'2005_totals_newvars'!$L41</f>
        <v>4.1481212086269641E-2</v>
      </c>
      <c r="FQ41">
        <f>'2006_totals_newvars'!D41/'2006_totals_newvars'!$L41</f>
        <v>3.7014020029231209E-2</v>
      </c>
      <c r="FR41">
        <f>'2007_totals_newvars'!D41/'2007_totals_newvars'!$L41</f>
        <v>4.5808107814988647E-2</v>
      </c>
      <c r="FS41">
        <f>'2008_totals_newvars'!D41/'2008_totals_newvars'!$L41</f>
        <v>5.6755943773492204E-2</v>
      </c>
      <c r="FT41">
        <f>'2009_totals_newvars'!D41/'2009_totals_newvars'!$L41</f>
        <v>9.6010475203431214E-2</v>
      </c>
      <c r="FU41">
        <f>'2010_totals_newvars'!D41/'2010_totals_newvars'!$L41</f>
        <v>6.8755666169603949E-2</v>
      </c>
      <c r="FV41">
        <f>'2011_totals_newvars'!D41/'2011_totals_newvars'!$L41</f>
        <v>8.4188101972699325E-2</v>
      </c>
      <c r="FW41">
        <f>'2012_totals_newvars'!D41/'2012_totals_newvars'!$L41</f>
        <v>7.4713066389135982E-2</v>
      </c>
      <c r="FX41">
        <f>'2013_totals_newvars'!D41/'2013_totals_newvars'!$L41</f>
        <v>7.2631147624994036E-2</v>
      </c>
      <c r="FY41">
        <f>'2014_totals_newvars'!D41/'2014_totals_newvars'!$L41</f>
        <v>7.8426257332393126E-2</v>
      </c>
    </row>
    <row r="42" spans="1:181" x14ac:dyDescent="0.2">
      <c r="A42" t="str">
        <f>'1997_totals_newvars'!A42</f>
        <v>SOUTH CAROLINA</v>
      </c>
      <c r="B42">
        <f>'1997_totals_newvars'!J42/'1997_totals_newvars'!$L42</f>
        <v>0.12557111801850249</v>
      </c>
      <c r="C42">
        <f>'1998_totals_newvars'!J42/'1998_totals_newvars'!$L42</f>
        <v>7.7315103004662253E-2</v>
      </c>
      <c r="D42">
        <f>'1999_totals_newvars'!J42/'1999_totals_newvars'!$L42</f>
        <v>0.17604275961257076</v>
      </c>
      <c r="E42">
        <f>'2000_totals_newvars'!J42/'2000_totals_newvars'!$L42</f>
        <v>0.15910384915763778</v>
      </c>
      <c r="F42">
        <f>'2001_totals_newvars'!J42/'2001_totals_newvars'!$L42</f>
        <v>0.12252906062125524</v>
      </c>
      <c r="G42">
        <f>'2002_totals_newvars'!J42/'2002_totals_newvars'!$L42</f>
        <v>9.4972297954016932E-2</v>
      </c>
      <c r="H42">
        <f>'2003_totals_newvars'!J42/'2003_totals_newvars'!$L42</f>
        <v>9.0134591550324369E-2</v>
      </c>
      <c r="I42">
        <f>'2004_totals_newvars'!J42/'2004_totals_newvars'!$L42</f>
        <v>0.1230123849798043</v>
      </c>
      <c r="J42">
        <f>'2005_totals_newvars'!J42/'2005_totals_newvars'!$L42</f>
        <v>8.3997524345937977E-2</v>
      </c>
      <c r="K42">
        <f>'2006_totals_newvars'!J42/'2006_totals_newvars'!$L42</f>
        <v>5.1924371897883383E-2</v>
      </c>
      <c r="L42">
        <f>'2007_totals_newvars'!J42/'2007_totals_newvars'!$L42</f>
        <v>8.1011029423399522E-2</v>
      </c>
      <c r="M42">
        <f>'2008_totals_newvars'!J42/'2008_totals_newvars'!$L42</f>
        <v>4.64720602437073E-2</v>
      </c>
      <c r="N42">
        <f>'2009_totals_newvars'!J42/'2009_totals_newvars'!$L42</f>
        <v>8.2622916872185453E-2</v>
      </c>
      <c r="O42">
        <f>'2010_totals_newvars'!J42/'2010_totals_newvars'!$L42</f>
        <v>6.7667452772313966E-2</v>
      </c>
      <c r="P42">
        <f>'2011_totals_newvars'!J42/'2011_totals_newvars'!$L42</f>
        <v>6.113295435050746E-2</v>
      </c>
      <c r="Q42">
        <f>'2012_totals_newvars'!J42/'2012_totals_newvars'!$L42</f>
        <v>9.0906000184329594E-2</v>
      </c>
      <c r="R42">
        <f>'2013_totals_newvars'!J42/'2013_totals_newvars'!$L42</f>
        <v>8.2874332102862505E-2</v>
      </c>
      <c r="S42">
        <f>'2014_totals_newvars'!J42/'2014_totals_newvars'!$L42</f>
        <v>6.7718525476892791E-2</v>
      </c>
      <c r="T42">
        <f>'1997_totals_newvars'!B42/'1997_totals_newvars'!$L42</f>
        <v>0.49492122133982813</v>
      </c>
      <c r="U42">
        <f>'1998_totals_newvars'!B42/'1998_totals_newvars'!$L42</f>
        <v>4.4640202575529715</v>
      </c>
      <c r="V42">
        <f>'1999_totals_newvars'!B42/'1999_totals_newvars'!$L42</f>
        <v>0.30658716265890096</v>
      </c>
      <c r="W42">
        <f>'2000_totals_newvars'!B42/'2000_totals_newvars'!$L42</f>
        <v>0.34244484338647835</v>
      </c>
      <c r="X42">
        <f>'2001_totals_newvars'!B42/'2001_totals_newvars'!$L42</f>
        <v>0.235131675395161</v>
      </c>
      <c r="Y42">
        <f>'2002_totals_newvars'!B42/'2002_totals_newvars'!$L42</f>
        <v>0.24314531546069318</v>
      </c>
      <c r="Z42">
        <f>'2003_totals_newvars'!B42/'2003_totals_newvars'!$L42</f>
        <v>0.31416029583135407</v>
      </c>
      <c r="AA42">
        <f>'2004_totals_newvars'!B42/'2004_totals_newvars'!$L42</f>
        <v>0.46793375687552718</v>
      </c>
      <c r="AB42">
        <f>'2005_totals_newvars'!B42/'2005_totals_newvars'!$L42</f>
        <v>0.29231370027177811</v>
      </c>
      <c r="AC42">
        <f>'2006_totals_newvars'!B42/'2006_totals_newvars'!$L42</f>
        <v>0.24815422704621598</v>
      </c>
      <c r="AD42">
        <f>'2007_totals_newvars'!B42/'2007_totals_newvars'!$L42</f>
        <v>0.20431843221182147</v>
      </c>
      <c r="AE42">
        <f>'2008_totals_newvars'!B42/'2008_totals_newvars'!$L42</f>
        <v>0.19746904021514916</v>
      </c>
      <c r="AF42">
        <f>'2009_totals_newvars'!B42/'2009_totals_newvars'!$L42</f>
        <v>0.21323615169999222</v>
      </c>
      <c r="AG42">
        <f>'2010_totals_newvars'!B42/'2010_totals_newvars'!$L42</f>
        <v>0.25424728126305363</v>
      </c>
      <c r="AH42">
        <f>'2011_totals_newvars'!B42/'2011_totals_newvars'!$L42</f>
        <v>0.15740106878186189</v>
      </c>
      <c r="AI42">
        <f>'2012_totals_newvars'!B42/'2012_totals_newvars'!$L42</f>
        <v>0.21164936147431904</v>
      </c>
      <c r="AJ42">
        <f>'2013_totals_newvars'!B42/'2013_totals_newvars'!$L42</f>
        <v>0.15118518477110024</v>
      </c>
      <c r="AK42">
        <f>'2014_totals_newvars'!B42/'2014_totals_newvars'!$L42</f>
        <v>8.0510333027220757E-2</v>
      </c>
      <c r="AL42">
        <f>'1997_totals_newvars'!C42/'1997_totals_newvars'!$L42</f>
        <v>3.1517316657572791E-2</v>
      </c>
      <c r="AM42">
        <f>'1998_totals_newvars'!C42/'1998_totals_newvars'!$L42</f>
        <v>-2.0685679239497086</v>
      </c>
      <c r="AN42">
        <f>'1999_totals_newvars'!C42/'1999_totals_newvars'!$L42</f>
        <v>6.7621972762895874E-2</v>
      </c>
      <c r="AO42">
        <f>'2000_totals_newvars'!C42/'2000_totals_newvars'!$L42</f>
        <v>3.4685791875684935E-2</v>
      </c>
      <c r="AP42">
        <f>'2001_totals_newvars'!C42/'2001_totals_newvars'!$L42</f>
        <v>3.9094219128782595E-2</v>
      </c>
      <c r="AQ42">
        <f>'2002_totals_newvars'!C42/'2002_totals_newvars'!$L42</f>
        <v>3.8393517182244312E-2</v>
      </c>
      <c r="AR42">
        <f>'2003_totals_newvars'!C42/'2003_totals_newvars'!$L42</f>
        <v>3.4742655585614172E-2</v>
      </c>
      <c r="AS42">
        <f>'2004_totals_newvars'!C42/'2004_totals_newvars'!$L42</f>
        <v>0.10177607378749108</v>
      </c>
      <c r="AT42">
        <f>'2005_totals_newvars'!C42/'2005_totals_newvars'!$L42</f>
        <v>2.2249113900984465E-2</v>
      </c>
      <c r="AU42">
        <f>'2006_totals_newvars'!C42/'2006_totals_newvars'!$L42</f>
        <v>2.6310455872458907E-2</v>
      </c>
      <c r="AV42">
        <f>'2007_totals_newvars'!C42/'2007_totals_newvars'!$L42</f>
        <v>2.6384785095476142E-2</v>
      </c>
      <c r="AW42">
        <f>'2008_totals_newvars'!C42/'2008_totals_newvars'!$L42</f>
        <v>2.3296188451597699E-2</v>
      </c>
      <c r="AX42">
        <f>'2009_totals_newvars'!C42/'2009_totals_newvars'!$L42</f>
        <v>2.1530509325020097E-2</v>
      </c>
      <c r="AY42">
        <f>'2010_totals_newvars'!C42/'2010_totals_newvars'!$L42</f>
        <v>2.2706228231644688E-2</v>
      </c>
      <c r="AZ42">
        <f>'2011_totals_newvars'!C42/'2011_totals_newvars'!$L42</f>
        <v>6.4362089232326627E-2</v>
      </c>
      <c r="BA42">
        <f>'2012_totals_newvars'!C42/'2012_totals_newvars'!$L42</f>
        <v>2.7503134377423407E-2</v>
      </c>
      <c r="BB42">
        <f>'2013_totals_newvars'!C42/'2013_totals_newvars'!$L42</f>
        <v>1.7744559708756734E-2</v>
      </c>
      <c r="BC42">
        <f>'2014_totals_newvars'!C42/'2014_totals_newvars'!$L42</f>
        <v>1.506580144411114E-2</v>
      </c>
      <c r="BD42">
        <f>'1997_totals_newvars'!I42/'1997_totals_newvars'!$L42</f>
        <v>0.17437702835287816</v>
      </c>
      <c r="BE42">
        <f>'1998_totals_newvars'!I42/'1998_totals_newvars'!$L42</f>
        <v>1.3099526797371219</v>
      </c>
      <c r="BF42">
        <f>'1999_totals_newvars'!I42/'1999_totals_newvars'!$L42</f>
        <v>0.16613646745608587</v>
      </c>
      <c r="BG42">
        <f>'2000_totals_newvars'!I42/'2000_totals_newvars'!$L42</f>
        <v>0.1485090513311427</v>
      </c>
      <c r="BH42">
        <f>'2001_totals_newvars'!I42/'2001_totals_newvars'!$L42</f>
        <v>0.1025340613366082</v>
      </c>
      <c r="BI42">
        <f>'2002_totals_newvars'!I42/'2002_totals_newvars'!$L42</f>
        <v>0.17654863276065316</v>
      </c>
      <c r="BJ42">
        <f>'2003_totals_newvars'!I42/'2003_totals_newvars'!$L42</f>
        <v>0.15294516876377742</v>
      </c>
      <c r="BK42">
        <f>'2004_totals_newvars'!I42/'2004_totals_newvars'!$L42</f>
        <v>0.39893760552307028</v>
      </c>
      <c r="BL42">
        <f>'2005_totals_newvars'!I42/'2005_totals_newvars'!$L42</f>
        <v>0.24415927856118685</v>
      </c>
      <c r="BM42">
        <f>'2006_totals_newvars'!I42/'2006_totals_newvars'!$L42</f>
        <v>0.52717313663499221</v>
      </c>
      <c r="BN42">
        <f>'2007_totals_newvars'!I42/'2007_totals_newvars'!$L42</f>
        <v>0.56845967665089592</v>
      </c>
      <c r="BO42">
        <f>'2008_totals_newvars'!I42/'2008_totals_newvars'!$L42</f>
        <v>0.54471347479125909</v>
      </c>
      <c r="BP42">
        <f>'2009_totals_newvars'!I42/'2009_totals_newvars'!$L42</f>
        <v>0.45568178345788873</v>
      </c>
      <c r="BQ42">
        <f>'2010_totals_newvars'!I42/'2010_totals_newvars'!$L42</f>
        <v>0.47321386761838613</v>
      </c>
      <c r="BR42">
        <f>'2011_totals_newvars'!I42/'2011_totals_newvars'!$L42</f>
        <v>0.63533481338138353</v>
      </c>
      <c r="BS42">
        <f>'2012_totals_newvars'!I42/'2012_totals_newvars'!$L42</f>
        <v>0.54310431244419366</v>
      </c>
      <c r="BT42">
        <f>'2013_totals_newvars'!I42/'2013_totals_newvars'!$L42</f>
        <v>0.63236623748107335</v>
      </c>
      <c r="BU42">
        <f>'2014_totals_newvars'!I42/'2014_totals_newvars'!$L42</f>
        <v>0.7735078664028624</v>
      </c>
      <c r="BV42">
        <f>'1997_totals_newvars'!H42/'1997_totals_newvars'!$L42</f>
        <v>0</v>
      </c>
      <c r="BW42">
        <f>'1998_totals_newvars'!H42/'1998_totals_newvars'!$L42</f>
        <v>0</v>
      </c>
      <c r="BX42">
        <f>'1999_totals_newvars'!H42/'1999_totals_newvars'!$L42</f>
        <v>0</v>
      </c>
      <c r="BY42">
        <f>'2000_totals_newvars'!H42/'2000_totals_newvars'!$L42</f>
        <v>3.0509735042223013E-2</v>
      </c>
      <c r="BZ42">
        <f>'2001_totals_newvars'!H42/'2001_totals_newvars'!$L42</f>
        <v>6.4365640026167223E-2</v>
      </c>
      <c r="CA42">
        <f>'2002_totals_newvars'!H42/'2002_totals_newvars'!$L42</f>
        <v>2.5995881759794049E-2</v>
      </c>
      <c r="CB42">
        <f>'2003_totals_newvars'!H42/'2003_totals_newvars'!$L42</f>
        <v>1.8562509108604762E-2</v>
      </c>
      <c r="CC42">
        <f>'2004_totals_newvars'!H42/'2004_totals_newvars'!$L42</f>
        <v>1.263084939298424E-2</v>
      </c>
      <c r="CD42">
        <f>'2005_totals_newvars'!H42/'2005_totals_newvars'!$L42</f>
        <v>2.7382258344224378E-2</v>
      </c>
      <c r="CE42">
        <f>'2006_totals_newvars'!H42/'2006_totals_newvars'!$L42</f>
        <v>1.7690745478931312E-2</v>
      </c>
      <c r="CF42">
        <f>'2007_totals_newvars'!H42/'2007_totals_newvars'!$L42</f>
        <v>1.7805146978139598E-2</v>
      </c>
      <c r="CG42">
        <f>'2008_totals_newvars'!H42/'2008_totals_newvars'!$L42</f>
        <v>1.8236171229761088E-2</v>
      </c>
      <c r="CH42">
        <f>'2009_totals_newvars'!H42/'2009_totals_newvars'!$L42</f>
        <v>1.5868694414337411E-2</v>
      </c>
      <c r="CI42">
        <f>'2010_totals_newvars'!H42/'2010_totals_newvars'!$L42</f>
        <v>1.1375513138402366E-2</v>
      </c>
      <c r="CJ42">
        <f>'2011_totals_newvars'!H42/'2011_totals_newvars'!$L42</f>
        <v>6.5737447383072386E-4</v>
      </c>
      <c r="CK42">
        <f>'2012_totals_newvars'!H42/'2012_totals_newvars'!$L42</f>
        <v>1.6320494374951318E-2</v>
      </c>
      <c r="CL42">
        <f>'2013_totals_newvars'!H42/'2013_totals_newvars'!$L42</f>
        <v>2.0338518188090304E-2</v>
      </c>
      <c r="CM42">
        <f>'2014_totals_newvars'!H42/'2014_totals_newvars'!$L42</f>
        <v>4.2605577916507804E-5</v>
      </c>
      <c r="CN42">
        <f>'1997_totals_newvars'!E42/'1997_totals_newvars'!$L42</f>
        <v>0</v>
      </c>
      <c r="CO42">
        <f>'1998_totals_newvars'!E42/'1998_totals_newvars'!$L42</f>
        <v>0</v>
      </c>
      <c r="CP42">
        <f>'1999_totals_newvars'!E42/'1999_totals_newvars'!$L42</f>
        <v>0</v>
      </c>
      <c r="CQ42">
        <f>'2000_totals_newvars'!E42/'2000_totals_newvars'!$L42</f>
        <v>0</v>
      </c>
      <c r="CR42">
        <f>'2001_totals_newvars'!E42/'2001_totals_newvars'!$L42</f>
        <v>0</v>
      </c>
      <c r="CS42">
        <f>'2002_totals_newvars'!E42/'2002_totals_newvars'!$L42</f>
        <v>0</v>
      </c>
      <c r="CT42">
        <f>'2003_totals_newvars'!E42/'2003_totals_newvars'!$L42</f>
        <v>0</v>
      </c>
      <c r="CU42">
        <f>'2004_totals_newvars'!E42/'2004_totals_newvars'!$L42</f>
        <v>0</v>
      </c>
      <c r="CV42">
        <f>'2005_totals_newvars'!E42/'2005_totals_newvars'!$L42</f>
        <v>0</v>
      </c>
      <c r="CW42">
        <f>'2006_totals_newvars'!E42/'2006_totals_newvars'!$L42</f>
        <v>0</v>
      </c>
      <c r="CX42">
        <f>'2007_totals_newvars'!E42/'2007_totals_newvars'!$L42</f>
        <v>0</v>
      </c>
      <c r="CY42">
        <f>'2008_totals_newvars'!E42/'2008_totals_newvars'!$L42</f>
        <v>0</v>
      </c>
      <c r="CZ42">
        <f>'2009_totals_newvars'!E42/'2009_totals_newvars'!$L42</f>
        <v>0</v>
      </c>
      <c r="DA42">
        <f>'2010_totals_newvars'!E42/'2010_totals_newvars'!$L42</f>
        <v>0</v>
      </c>
      <c r="DB42">
        <f>'2011_totals_newvars'!E42/'2011_totals_newvars'!$L42</f>
        <v>0</v>
      </c>
      <c r="DC42">
        <f>'2012_totals_newvars'!E42/'2012_totals_newvars'!$L42</f>
        <v>0</v>
      </c>
      <c r="DD42">
        <f>'2013_totals_newvars'!E42/'2013_totals_newvars'!$L42</f>
        <v>0</v>
      </c>
      <c r="DE42">
        <f>'2014_totals_newvars'!E42/'2014_totals_newvars'!$L42</f>
        <v>0</v>
      </c>
      <c r="DF42">
        <f>'1997_totals_newvars'!G42/'1997_totals_newvars'!$L42</f>
        <v>0</v>
      </c>
      <c r="DG42">
        <f>'1998_totals_newvars'!G42/'1998_totals_newvars'!$L42</f>
        <v>0</v>
      </c>
      <c r="DH42">
        <f>'1999_totals_newvars'!G42/'1999_totals_newvars'!$L42</f>
        <v>0</v>
      </c>
      <c r="DI42">
        <f>'2000_totals_newvars'!G42/'2000_totals_newvars'!$L42</f>
        <v>0</v>
      </c>
      <c r="DJ42">
        <f>'2001_totals_newvars'!G42/'2001_totals_newvars'!$L42</f>
        <v>0</v>
      </c>
      <c r="DK42">
        <f>'2002_totals_newvars'!G42/'2002_totals_newvars'!$L42</f>
        <v>0</v>
      </c>
      <c r="DL42">
        <f>'2003_totals_newvars'!G42/'2003_totals_newvars'!$L42</f>
        <v>0</v>
      </c>
      <c r="DM42">
        <f>'2004_totals_newvars'!G42/'2004_totals_newvars'!$L42</f>
        <v>0</v>
      </c>
      <c r="DN42">
        <f>'2005_totals_newvars'!G42/'2005_totals_newvars'!$L42</f>
        <v>0</v>
      </c>
      <c r="DO42">
        <f>'2006_totals_newvars'!G42/'2006_totals_newvars'!$L42</f>
        <v>0</v>
      </c>
      <c r="DP42">
        <f>'2007_totals_newvars'!G42/'2007_totals_newvars'!$L42</f>
        <v>0</v>
      </c>
      <c r="DQ42">
        <f>'2008_totals_newvars'!G42/'2008_totals_newvars'!$L42</f>
        <v>0</v>
      </c>
      <c r="DR42">
        <f>'2009_totals_newvars'!G42/'2009_totals_newvars'!$L42</f>
        <v>0</v>
      </c>
      <c r="DS42">
        <f>'2010_totals_newvars'!G42/'2010_totals_newvars'!$L42</f>
        <v>0</v>
      </c>
      <c r="DT42">
        <f>'2011_totals_newvars'!G42/'2011_totals_newvars'!$L42</f>
        <v>0</v>
      </c>
      <c r="DU42">
        <f>'2012_totals_newvars'!G42/'2012_totals_newvars'!$L42</f>
        <v>0</v>
      </c>
      <c r="DV42">
        <f>'2013_totals_newvars'!G42/'2013_totals_newvars'!$L42</f>
        <v>0</v>
      </c>
      <c r="DW42">
        <f>'2014_totals_newvars'!G42/'2014_totals_newvars'!$L42</f>
        <v>0</v>
      </c>
      <c r="DX42">
        <f>'1997_totals_newvars'!K42/'1997_totals_newvars'!$L42</f>
        <v>7.2364531248232514E-2</v>
      </c>
      <c r="DY42">
        <f>'1998_totals_newvars'!K42/'1998_totals_newvars'!$L42</f>
        <v>-0.22479456909547971</v>
      </c>
      <c r="DZ42">
        <f>'1999_totals_newvars'!K42/'1999_totals_newvars'!$L42</f>
        <v>8.9191362783095293E-2</v>
      </c>
      <c r="EA42">
        <f>'2000_totals_newvars'!K42/'2000_totals_newvars'!$L42</f>
        <v>7.2919235585533773E-2</v>
      </c>
      <c r="EB42">
        <f>'2001_totals_newvars'!K42/'2001_totals_newvars'!$L42</f>
        <v>7.1842752971416957E-2</v>
      </c>
      <c r="EC42">
        <f>'2002_totals_newvars'!K42/'2002_totals_newvars'!$L42</f>
        <v>6.8718556166972561E-2</v>
      </c>
      <c r="ED42">
        <f>'2003_totals_newvars'!K42/'2003_totals_newvars'!$L42</f>
        <v>3.3948749755894229E-2</v>
      </c>
      <c r="EE42">
        <f>'2004_totals_newvars'!K42/'2004_totals_newvars'!$L42</f>
        <v>0</v>
      </c>
      <c r="EF42">
        <f>'2005_totals_newvars'!K42/'2005_totals_newvars'!$L42</f>
        <v>7.9645016880578526E-2</v>
      </c>
      <c r="EG42">
        <f>'2006_totals_newvars'!K42/'2006_totals_newvars'!$L42</f>
        <v>6.4382467477708094E-2</v>
      </c>
      <c r="EH42">
        <f>'2007_totals_newvars'!K42/'2007_totals_newvars'!$L42</f>
        <v>2.0795955492728856E-2</v>
      </c>
      <c r="EI42">
        <f>'2008_totals_newvars'!K42/'2008_totals_newvars'!$L42</f>
        <v>2.8512408049693752E-2</v>
      </c>
      <c r="EJ42">
        <f>'2009_totals_newvars'!K42/'2009_totals_newvars'!$L42</f>
        <v>2.1081102384389681E-2</v>
      </c>
      <c r="EK42">
        <f>'2010_totals_newvars'!K42/'2010_totals_newvars'!$L42</f>
        <v>0</v>
      </c>
      <c r="EL42">
        <f>'2011_totals_newvars'!K42/'2011_totals_newvars'!$L42</f>
        <v>0</v>
      </c>
      <c r="EM42">
        <f>'2012_totals_newvars'!K42/'2012_totals_newvars'!$L42</f>
        <v>0</v>
      </c>
      <c r="EN42">
        <f>'2013_totals_newvars'!K42/'2013_totals_newvars'!$L42</f>
        <v>0</v>
      </c>
      <c r="EO42">
        <f>'2014_totals_newvars'!K42/'2014_totals_newvars'!$L42</f>
        <v>0</v>
      </c>
      <c r="EP42">
        <f>'1997_totals_newvars'!F42/'1997_totals_newvars'!$L42</f>
        <v>0</v>
      </c>
      <c r="EQ42">
        <f>'1998_totals_newvars'!F42/'1998_totals_newvars'!$L42</f>
        <v>0</v>
      </c>
      <c r="ER42">
        <f>'1999_totals_newvars'!F42/'1999_totals_newvars'!$L42</f>
        <v>0</v>
      </c>
      <c r="ES42">
        <f>'2000_totals_newvars'!F42/'2000_totals_newvars'!$L42</f>
        <v>0</v>
      </c>
      <c r="ET42">
        <f>'2001_totals_newvars'!F42/'2001_totals_newvars'!$L42</f>
        <v>0</v>
      </c>
      <c r="EU42">
        <f>'2002_totals_newvars'!F42/'2002_totals_newvars'!$L42</f>
        <v>0</v>
      </c>
      <c r="EV42">
        <f>'2003_totals_newvars'!F42/'2003_totals_newvars'!$L42</f>
        <v>0</v>
      </c>
      <c r="EW42">
        <f>'2004_totals_newvars'!F42/'2004_totals_newvars'!$L42</f>
        <v>0</v>
      </c>
      <c r="EX42">
        <f>'2005_totals_newvars'!F42/'2005_totals_newvars'!$L42</f>
        <v>0</v>
      </c>
      <c r="EY42">
        <f>'2006_totals_newvars'!F42/'2006_totals_newvars'!$L42</f>
        <v>0</v>
      </c>
      <c r="EZ42">
        <f>'2007_totals_newvars'!F42/'2007_totals_newvars'!$L42</f>
        <v>0</v>
      </c>
      <c r="FA42">
        <f>'2008_totals_newvars'!F42/'2008_totals_newvars'!$L42</f>
        <v>0</v>
      </c>
      <c r="FB42">
        <f>'2009_totals_newvars'!F42/'2009_totals_newvars'!$L42</f>
        <v>0</v>
      </c>
      <c r="FC42">
        <f>'2010_totals_newvars'!F42/'2010_totals_newvars'!$L42</f>
        <v>0</v>
      </c>
      <c r="FD42">
        <f>'2011_totals_newvars'!F42/'2011_totals_newvars'!$L42</f>
        <v>0</v>
      </c>
      <c r="FE42">
        <f>'2012_totals_newvars'!F42/'2012_totals_newvars'!$L42</f>
        <v>0</v>
      </c>
      <c r="FF42">
        <f>'2013_totals_newvars'!F42/'2013_totals_newvars'!$L42</f>
        <v>0</v>
      </c>
      <c r="FG42">
        <f>'2014_totals_newvars'!F42/'2014_totals_newvars'!$L42</f>
        <v>0</v>
      </c>
      <c r="FH42">
        <f>'1997_totals_newvars'!D42/'1997_totals_newvars'!$L42</f>
        <v>0.10124878438298589</v>
      </c>
      <c r="FI42">
        <f>'1998_totals_newvars'!D42/'1998_totals_newvars'!$L42</f>
        <v>-2.557925547249567</v>
      </c>
      <c r="FJ42">
        <f>'1999_totals_newvars'!D42/'1999_totals_newvars'!$L42</f>
        <v>0.19442027472645126</v>
      </c>
      <c r="FK42">
        <f>'2000_totals_newvars'!D42/'2000_totals_newvars'!$L42</f>
        <v>0.21182749362129949</v>
      </c>
      <c r="FL42">
        <f>'2001_totals_newvars'!D42/'2001_totals_newvars'!$L42</f>
        <v>0.36450259052060879</v>
      </c>
      <c r="FM42">
        <f>'2002_totals_newvars'!D42/'2002_totals_newvars'!$L42</f>
        <v>0.35222579871562582</v>
      </c>
      <c r="FN42">
        <f>'2003_totals_newvars'!D42/'2003_totals_newvars'!$L42</f>
        <v>0.35550602940443093</v>
      </c>
      <c r="FO42">
        <f>'2004_totals_newvars'!D42/'2004_totals_newvars'!$L42</f>
        <v>-0.10429067055887709</v>
      </c>
      <c r="FP42">
        <f>'2005_totals_newvars'!D42/'2005_totals_newvars'!$L42</f>
        <v>0.25025310769530967</v>
      </c>
      <c r="FQ42">
        <f>'2006_totals_newvars'!D42/'2006_totals_newvars'!$L42</f>
        <v>6.4364595591810139E-2</v>
      </c>
      <c r="FR42">
        <f>'2007_totals_newvars'!D42/'2007_totals_newvars'!$L42</f>
        <v>8.1224974147538515E-2</v>
      </c>
      <c r="FS42">
        <f>'2008_totals_newvars'!D42/'2008_totals_newvars'!$L42</f>
        <v>0.1413006570188319</v>
      </c>
      <c r="FT42">
        <f>'2009_totals_newvars'!D42/'2009_totals_newvars'!$L42</f>
        <v>0.18997884184618641</v>
      </c>
      <c r="FU42">
        <f>'2010_totals_newvars'!D42/'2010_totals_newvars'!$L42</f>
        <v>0.17078965697619922</v>
      </c>
      <c r="FV42">
        <f>'2011_totals_newvars'!D42/'2011_totals_newvars'!$L42</f>
        <v>8.1111699780089738E-2</v>
      </c>
      <c r="FW42">
        <f>'2012_totals_newvars'!D42/'2012_totals_newvars'!$L42</f>
        <v>0.11051669714478296</v>
      </c>
      <c r="FX42">
        <f>'2013_totals_newvars'!D42/'2013_totals_newvars'!$L42</f>
        <v>9.5491167748116862E-2</v>
      </c>
      <c r="FY42">
        <f>'2014_totals_newvars'!D42/'2014_totals_newvars'!$L42</f>
        <v>6.3154868070996378E-2</v>
      </c>
    </row>
    <row r="43" spans="1:181" x14ac:dyDescent="0.2">
      <c r="A43" t="str">
        <f>'1997_totals_newvars'!A43</f>
        <v>SOUTH DAKOTA</v>
      </c>
      <c r="B43">
        <f>'1997_totals_newvars'!J43/'1997_totals_newvars'!$L43</f>
        <v>0.17768167405337759</v>
      </c>
      <c r="C43">
        <f>'1998_totals_newvars'!J43/'1998_totals_newvars'!$L43</f>
        <v>9.2763391063033454E-2</v>
      </c>
      <c r="D43">
        <f>'1999_totals_newvars'!J43/'1999_totals_newvars'!$L43</f>
        <v>0.12307275405915302</v>
      </c>
      <c r="E43">
        <f>'2000_totals_newvars'!J43/'2000_totals_newvars'!$L43</f>
        <v>9.5232612328124341E-2</v>
      </c>
      <c r="F43">
        <f>'2001_totals_newvars'!J43/'2001_totals_newvars'!$L43</f>
        <v>9.8719009559847984E-2</v>
      </c>
      <c r="G43">
        <f>'2002_totals_newvars'!J43/'2002_totals_newvars'!$L43</f>
        <v>0.10170425171792606</v>
      </c>
      <c r="H43">
        <f>'2003_totals_newvars'!J43/'2003_totals_newvars'!$L43</f>
        <v>0.10332689206501515</v>
      </c>
      <c r="I43">
        <f>'2004_totals_newvars'!J43/'2004_totals_newvars'!$L43</f>
        <v>8.5076778860232877E-2</v>
      </c>
      <c r="J43">
        <f>'2005_totals_newvars'!J43/'2005_totals_newvars'!$L43</f>
        <v>8.907387169316372E-2</v>
      </c>
      <c r="K43">
        <f>'2006_totals_newvars'!J43/'2006_totals_newvars'!$L43</f>
        <v>7.6970457260314318E-2</v>
      </c>
      <c r="L43">
        <f>'2007_totals_newvars'!J43/'2007_totals_newvars'!$L43</f>
        <v>8.9042163312383626E-2</v>
      </c>
      <c r="M43">
        <f>'2008_totals_newvars'!J43/'2008_totals_newvars'!$L43</f>
        <v>7.7968380388352826E-2</v>
      </c>
      <c r="N43">
        <f>'2009_totals_newvars'!J43/'2009_totals_newvars'!$L43</f>
        <v>0.11940769528014507</v>
      </c>
      <c r="O43">
        <f>'2010_totals_newvars'!J43/'2010_totals_newvars'!$L43</f>
        <v>7.0680761352814661E-2</v>
      </c>
      <c r="P43">
        <f>'2011_totals_newvars'!J43/'2011_totals_newvars'!$L43</f>
        <v>8.5038903502783078E-2</v>
      </c>
      <c r="Q43">
        <f>'2012_totals_newvars'!J43/'2012_totals_newvars'!$L43</f>
        <v>8.4426538986750094E-2</v>
      </c>
      <c r="R43">
        <f>'2013_totals_newvars'!J43/'2013_totals_newvars'!$L43</f>
        <v>9.9970846320974222E-2</v>
      </c>
      <c r="S43">
        <f>'2014_totals_newvars'!J43/'2014_totals_newvars'!$L43</f>
        <v>0.1067962558317332</v>
      </c>
      <c r="T43">
        <f>'1997_totals_newvars'!B43/'1997_totals_newvars'!$L43</f>
        <v>0.60955872544262479</v>
      </c>
      <c r="U43">
        <f>'1998_totals_newvars'!B43/'1998_totals_newvars'!$L43</f>
        <v>0.53340831223929586</v>
      </c>
      <c r="V43">
        <f>'1999_totals_newvars'!B43/'1999_totals_newvars'!$L43</f>
        <v>0.4135949758777806</v>
      </c>
      <c r="W43">
        <f>'2000_totals_newvars'!B43/'2000_totals_newvars'!$L43</f>
        <v>0.36468014366956641</v>
      </c>
      <c r="X43">
        <f>'2001_totals_newvars'!B43/'2001_totals_newvars'!$L43</f>
        <v>0.35553184658402243</v>
      </c>
      <c r="Y43">
        <f>'2002_totals_newvars'!B43/'2002_totals_newvars'!$L43</f>
        <v>0.4064659662535684</v>
      </c>
      <c r="Z43">
        <f>'2003_totals_newvars'!B43/'2003_totals_newvars'!$L43</f>
        <v>0.36502361446592696</v>
      </c>
      <c r="AA43">
        <f>'2004_totals_newvars'!B43/'2004_totals_newvars'!$L43</f>
        <v>0.36083636770373789</v>
      </c>
      <c r="AB43">
        <f>'2005_totals_newvars'!B43/'2005_totals_newvars'!$L43</f>
        <v>0.35757618182903933</v>
      </c>
      <c r="AC43">
        <f>'2006_totals_newvars'!B43/'2006_totals_newvars'!$L43</f>
        <v>0.39176512039049194</v>
      </c>
      <c r="AD43">
        <f>'2007_totals_newvars'!B43/'2007_totals_newvars'!$L43</f>
        <v>0.40813933928819962</v>
      </c>
      <c r="AE43">
        <f>'2008_totals_newvars'!B43/'2008_totals_newvars'!$L43</f>
        <v>0.41679373181354618</v>
      </c>
      <c r="AF43">
        <f>'2009_totals_newvars'!B43/'2009_totals_newvars'!$L43</f>
        <v>0.48944449581233718</v>
      </c>
      <c r="AG43">
        <f>'2010_totals_newvars'!B43/'2010_totals_newvars'!$L43</f>
        <v>0.42063027235164502</v>
      </c>
      <c r="AH43">
        <f>'2011_totals_newvars'!B43/'2011_totals_newvars'!$L43</f>
        <v>0.45282533085252591</v>
      </c>
      <c r="AI43">
        <f>'2012_totals_newvars'!B43/'2012_totals_newvars'!$L43</f>
        <v>0.48053122617207467</v>
      </c>
      <c r="AJ43">
        <f>'2013_totals_newvars'!B43/'2013_totals_newvars'!$L43</f>
        <v>0.45695396780846775</v>
      </c>
      <c r="AK43">
        <f>'2014_totals_newvars'!B43/'2014_totals_newvars'!$L43</f>
        <v>0.61222944258849477</v>
      </c>
      <c r="AL43">
        <f>'1997_totals_newvars'!C43/'1997_totals_newvars'!$L43</f>
        <v>2.5671787189203245E-2</v>
      </c>
      <c r="AM43">
        <f>'1998_totals_newvars'!C43/'1998_totals_newvars'!$L43</f>
        <v>3.0733925516640757E-2</v>
      </c>
      <c r="AN43">
        <f>'1999_totals_newvars'!C43/'1999_totals_newvars'!$L43</f>
        <v>8.9889070373465982E-2</v>
      </c>
      <c r="AO43">
        <f>'2000_totals_newvars'!C43/'2000_totals_newvars'!$L43</f>
        <v>0.18427838751796183</v>
      </c>
      <c r="AP43">
        <f>'2001_totals_newvars'!C43/'2001_totals_newvars'!$L43</f>
        <v>0.17979140161270835</v>
      </c>
      <c r="AQ43">
        <f>'2002_totals_newvars'!C43/'2002_totals_newvars'!$L43</f>
        <v>0.10253612579633468</v>
      </c>
      <c r="AR43">
        <f>'2003_totals_newvars'!C43/'2003_totals_newvars'!$L43</f>
        <v>8.2119330278266789E-2</v>
      </c>
      <c r="AS43">
        <f>'2004_totals_newvars'!C43/'2004_totals_newvars'!$L43</f>
        <v>2.5747755793031801E-2</v>
      </c>
      <c r="AT43">
        <f>'2005_totals_newvars'!C43/'2005_totals_newvars'!$L43</f>
        <v>2.4651499304817734E-2</v>
      </c>
      <c r="AU43">
        <f>'2006_totals_newvars'!C43/'2006_totals_newvars'!$L43</f>
        <v>2.587507817737052E-2</v>
      </c>
      <c r="AV43">
        <f>'2007_totals_newvars'!C43/'2007_totals_newvars'!$L43</f>
        <v>2.6133879423917657E-2</v>
      </c>
      <c r="AW43">
        <f>'2008_totals_newvars'!C43/'2008_totals_newvars'!$L43</f>
        <v>2.6176365706631205E-2</v>
      </c>
      <c r="AX43">
        <f>'2009_totals_newvars'!C43/'2009_totals_newvars'!$L43</f>
        <v>2.8797207282693551E-2</v>
      </c>
      <c r="AY43">
        <f>'2010_totals_newvars'!C43/'2010_totals_newvars'!$L43</f>
        <v>0.13585595097626885</v>
      </c>
      <c r="AZ43">
        <f>'2011_totals_newvars'!C43/'2011_totals_newvars'!$L43</f>
        <v>2.4175196512256525E-2</v>
      </c>
      <c r="BA43">
        <f>'2012_totals_newvars'!C43/'2012_totals_newvars'!$L43</f>
        <v>2.7254453754608082E-2</v>
      </c>
      <c r="BB43">
        <f>'2013_totals_newvars'!C43/'2013_totals_newvars'!$L43</f>
        <v>2.9096205147680868E-2</v>
      </c>
      <c r="BC43">
        <f>'2014_totals_newvars'!C43/'2014_totals_newvars'!$L43</f>
        <v>-0.1361348571745773</v>
      </c>
      <c r="BD43">
        <f>'1997_totals_newvars'!I43/'1997_totals_newvars'!$L43</f>
        <v>0.12635949720175119</v>
      </c>
      <c r="BE43">
        <f>'1998_totals_newvars'!I43/'1998_totals_newvars'!$L43</f>
        <v>0.16460595250904692</v>
      </c>
      <c r="BF43">
        <f>'1999_totals_newvars'!I43/'1999_totals_newvars'!$L43</f>
        <v>9.0560475606887972E-2</v>
      </c>
      <c r="BG43">
        <f>'2000_totals_newvars'!I43/'2000_totals_newvars'!$L43</f>
        <v>-0.22475095117150193</v>
      </c>
      <c r="BH43">
        <f>'2001_totals_newvars'!I43/'2001_totals_newvars'!$L43</f>
        <v>1.8794324541891106E-2</v>
      </c>
      <c r="BI43">
        <f>'2002_totals_newvars'!I43/'2002_totals_newvars'!$L43</f>
        <v>3.0838091550632305E-2</v>
      </c>
      <c r="BJ43">
        <f>'2003_totals_newvars'!I43/'2003_totals_newvars'!$L43</f>
        <v>3.4821793782057124E-2</v>
      </c>
      <c r="BK43">
        <f>'2004_totals_newvars'!I43/'2004_totals_newvars'!$L43</f>
        <v>2.925659197115019E-2</v>
      </c>
      <c r="BL43">
        <f>'2005_totals_newvars'!I43/'2005_totals_newvars'!$L43</f>
        <v>3.4514321890650138E-2</v>
      </c>
      <c r="BM43">
        <f>'2006_totals_newvars'!I43/'2006_totals_newvars'!$L43</f>
        <v>5.5034322955370314E-2</v>
      </c>
      <c r="BN43">
        <f>'2007_totals_newvars'!I43/'2007_totals_newvars'!$L43</f>
        <v>3.4975400275258611E-2</v>
      </c>
      <c r="BO43">
        <f>'2008_totals_newvars'!I43/'2008_totals_newvars'!$L43</f>
        <v>4.3185490467554752E-2</v>
      </c>
      <c r="BP43">
        <f>'2009_totals_newvars'!I43/'2009_totals_newvars'!$L43</f>
        <v>2.085248720108579E-2</v>
      </c>
      <c r="BQ43">
        <f>'2010_totals_newvars'!I43/'2010_totals_newvars'!$L43</f>
        <v>3.1880834731792235E-2</v>
      </c>
      <c r="BR43">
        <f>'2011_totals_newvars'!I43/'2011_totals_newvars'!$L43</f>
        <v>2.5268255244554692E-2</v>
      </c>
      <c r="BS43">
        <f>'2012_totals_newvars'!I43/'2012_totals_newvars'!$L43</f>
        <v>3.0234434792573598E-2</v>
      </c>
      <c r="BT43">
        <f>'2013_totals_newvars'!I43/'2013_totals_newvars'!$L43</f>
        <v>3.0089821959623696E-2</v>
      </c>
      <c r="BU43">
        <f>'2014_totals_newvars'!I43/'2014_totals_newvars'!$L43</f>
        <v>3.5341754074328262E-2</v>
      </c>
      <c r="BV43">
        <f>'1997_totals_newvars'!H43/'1997_totals_newvars'!$L43</f>
        <v>0</v>
      </c>
      <c r="BW43">
        <f>'1998_totals_newvars'!H43/'1998_totals_newvars'!$L43</f>
        <v>0</v>
      </c>
      <c r="BX43">
        <f>'1999_totals_newvars'!H43/'1999_totals_newvars'!$L43</f>
        <v>0</v>
      </c>
      <c r="BY43">
        <f>'2000_totals_newvars'!H43/'2000_totals_newvars'!$L43</f>
        <v>7.309855319203579E-3</v>
      </c>
      <c r="BZ43">
        <f>'2001_totals_newvars'!H43/'2001_totals_newvars'!$L43</f>
        <v>1.8014091527660762E-2</v>
      </c>
      <c r="CA43">
        <f>'2002_totals_newvars'!H43/'2002_totals_newvars'!$L43</f>
        <v>2.7552591342627202E-2</v>
      </c>
      <c r="CB43">
        <f>'2003_totals_newvars'!H43/'2003_totals_newvars'!$L43</f>
        <v>6.7222706581422801E-3</v>
      </c>
      <c r="CC43">
        <f>'2004_totals_newvars'!H43/'2004_totals_newvars'!$L43</f>
        <v>1.6589423677209263E-2</v>
      </c>
      <c r="CD43">
        <f>'2005_totals_newvars'!H43/'2005_totals_newvars'!$L43</f>
        <v>1.7409506949443203E-2</v>
      </c>
      <c r="CE43">
        <f>'2006_totals_newvars'!H43/'2006_totals_newvars'!$L43</f>
        <v>0</v>
      </c>
      <c r="CF43">
        <f>'2007_totals_newvars'!H43/'2007_totals_newvars'!$L43</f>
        <v>0</v>
      </c>
      <c r="CG43">
        <f>'2008_totals_newvars'!H43/'2008_totals_newvars'!$L43</f>
        <v>0</v>
      </c>
      <c r="CH43">
        <f>'2009_totals_newvars'!H43/'2009_totals_newvars'!$L43</f>
        <v>0</v>
      </c>
      <c r="CI43">
        <f>'2010_totals_newvars'!H43/'2010_totals_newvars'!$L43</f>
        <v>0</v>
      </c>
      <c r="CJ43">
        <f>'2011_totals_newvars'!H43/'2011_totals_newvars'!$L43</f>
        <v>0</v>
      </c>
      <c r="CK43">
        <f>'2012_totals_newvars'!H43/'2012_totals_newvars'!$L43</f>
        <v>0</v>
      </c>
      <c r="CL43">
        <f>'2013_totals_newvars'!H43/'2013_totals_newvars'!$L43</f>
        <v>0</v>
      </c>
      <c r="CM43">
        <f>'2014_totals_newvars'!H43/'2014_totals_newvars'!$L43</f>
        <v>0</v>
      </c>
      <c r="CN43">
        <f>'1997_totals_newvars'!E43/'1997_totals_newvars'!$L43</f>
        <v>0</v>
      </c>
      <c r="CO43">
        <f>'1998_totals_newvars'!E43/'1998_totals_newvars'!$L43</f>
        <v>0</v>
      </c>
      <c r="CP43">
        <f>'1999_totals_newvars'!E43/'1999_totals_newvars'!$L43</f>
        <v>0</v>
      </c>
      <c r="CQ43">
        <f>'2000_totals_newvars'!E43/'2000_totals_newvars'!$L43</f>
        <v>0.36861334684493563</v>
      </c>
      <c r="CR43">
        <f>'2001_totals_newvars'!E43/'2001_totals_newvars'!$L43</f>
        <v>0.12896578669087816</v>
      </c>
      <c r="CS43">
        <f>'2002_totals_newvars'!E43/'2002_totals_newvars'!$L43</f>
        <v>0.12572269517836418</v>
      </c>
      <c r="CT43">
        <f>'2003_totals_newvars'!E43/'2003_totals_newvars'!$L43</f>
        <v>0.23099425843778862</v>
      </c>
      <c r="CU43">
        <f>'2004_totals_newvars'!E43/'2004_totals_newvars'!$L43</f>
        <v>0.30482409416876249</v>
      </c>
      <c r="CV43">
        <f>'2005_totals_newvars'!E43/'2005_totals_newvars'!$L43</f>
        <v>0.30136667752001461</v>
      </c>
      <c r="CW43">
        <f>'2006_totals_newvars'!E43/'2006_totals_newvars'!$L43</f>
        <v>0.24692976071625763</v>
      </c>
      <c r="CX43">
        <f>'2007_totals_newvars'!E43/'2007_totals_newvars'!$L43</f>
        <v>0.25948370848418068</v>
      </c>
      <c r="CY43">
        <f>'2008_totals_newvars'!E43/'2008_totals_newvars'!$L43</f>
        <v>0.23560796084091795</v>
      </c>
      <c r="CZ43">
        <f>'2009_totals_newvars'!E43/'2009_totals_newvars'!$L43</f>
        <v>0.126013506655378</v>
      </c>
      <c r="DA43">
        <f>'2010_totals_newvars'!E43/'2010_totals_newvars'!$L43</f>
        <v>0.1594252280867248</v>
      </c>
      <c r="DB43">
        <f>'2011_totals_newvars'!E43/'2011_totals_newvars'!$L43</f>
        <v>0.20555676578304335</v>
      </c>
      <c r="DC43">
        <f>'2012_totals_newvars'!E43/'2012_totals_newvars'!$L43</f>
        <v>0.16152688675077484</v>
      </c>
      <c r="DD43">
        <f>'2013_totals_newvars'!E43/'2013_totals_newvars'!$L43</f>
        <v>0.14996764829465473</v>
      </c>
      <c r="DE43">
        <f>'2014_totals_newvars'!E43/'2014_totals_newvars'!$L43</f>
        <v>0.13216476838336408</v>
      </c>
      <c r="DF43">
        <f>'1997_totals_newvars'!G43/'1997_totals_newvars'!$L43</f>
        <v>0</v>
      </c>
      <c r="DG43">
        <f>'1998_totals_newvars'!G43/'1998_totals_newvars'!$L43</f>
        <v>0</v>
      </c>
      <c r="DH43">
        <f>'1999_totals_newvars'!G43/'1999_totals_newvars'!$L43</f>
        <v>0</v>
      </c>
      <c r="DI43">
        <f>'2000_totals_newvars'!G43/'2000_totals_newvars'!$L43</f>
        <v>0</v>
      </c>
      <c r="DJ43">
        <f>'2001_totals_newvars'!G43/'2001_totals_newvars'!$L43</f>
        <v>0</v>
      </c>
      <c r="DK43">
        <f>'2002_totals_newvars'!G43/'2002_totals_newvars'!$L43</f>
        <v>0</v>
      </c>
      <c r="DL43">
        <f>'2003_totals_newvars'!G43/'2003_totals_newvars'!$L43</f>
        <v>0</v>
      </c>
      <c r="DM43">
        <f>'2004_totals_newvars'!G43/'2004_totals_newvars'!$L43</f>
        <v>0</v>
      </c>
      <c r="DN43">
        <f>'2005_totals_newvars'!G43/'2005_totals_newvars'!$L43</f>
        <v>0</v>
      </c>
      <c r="DO43">
        <f>'2006_totals_newvars'!G43/'2006_totals_newvars'!$L43</f>
        <v>0</v>
      </c>
      <c r="DP43">
        <f>'2007_totals_newvars'!G43/'2007_totals_newvars'!$L43</f>
        <v>0</v>
      </c>
      <c r="DQ43">
        <f>'2008_totals_newvars'!G43/'2008_totals_newvars'!$L43</f>
        <v>0</v>
      </c>
      <c r="DR43">
        <f>'2009_totals_newvars'!G43/'2009_totals_newvars'!$L43</f>
        <v>0</v>
      </c>
      <c r="DS43">
        <f>'2010_totals_newvars'!G43/'2010_totals_newvars'!$L43</f>
        <v>4.8495007213692745E-4</v>
      </c>
      <c r="DT43">
        <f>'2011_totals_newvars'!G43/'2011_totals_newvars'!$L43</f>
        <v>1.7552861808296655E-2</v>
      </c>
      <c r="DU43">
        <f>'2012_totals_newvars'!G43/'2012_totals_newvars'!$L43</f>
        <v>0</v>
      </c>
      <c r="DV43">
        <f>'2013_totals_newvars'!G43/'2013_totals_newvars'!$L43</f>
        <v>0</v>
      </c>
      <c r="DW43">
        <f>'2014_totals_newvars'!G43/'2014_totals_newvars'!$L43</f>
        <v>0</v>
      </c>
      <c r="DX43">
        <f>'1997_totals_newvars'!K43/'1997_totals_newvars'!$L43</f>
        <v>0</v>
      </c>
      <c r="DY43">
        <f>'1998_totals_newvars'!K43/'1998_totals_newvars'!$L43</f>
        <v>8.1583426798589431E-2</v>
      </c>
      <c r="DZ43">
        <f>'1999_totals_newvars'!K43/'1999_totals_newvars'!$L43</f>
        <v>0.14741250306327702</v>
      </c>
      <c r="EA43">
        <f>'2000_totals_newvars'!K43/'2000_totals_newvars'!$L43</f>
        <v>7.781944568544541E-2</v>
      </c>
      <c r="EB43">
        <f>'2001_totals_newvars'!K43/'2001_totals_newvars'!$L43</f>
        <v>7.7839125463041586E-2</v>
      </c>
      <c r="EC43">
        <f>'2002_totals_newvars'!K43/'2002_totals_newvars'!$L43</f>
        <v>8.0555298262341618E-2</v>
      </c>
      <c r="ED43">
        <f>'2003_totals_newvars'!K43/'2003_totals_newvars'!$L43</f>
        <v>7.5019684873385062E-2</v>
      </c>
      <c r="EE43">
        <f>'2004_totals_newvars'!K43/'2004_totals_newvars'!$L43</f>
        <v>7.0635679167712614E-2</v>
      </c>
      <c r="EF43">
        <f>'2005_totals_newvars'!K43/'2005_totals_newvars'!$L43</f>
        <v>6.6689263736201321E-2</v>
      </c>
      <c r="EG43">
        <f>'2006_totals_newvars'!K43/'2006_totals_newvars'!$L43</f>
        <v>6.8576784977853494E-2</v>
      </c>
      <c r="EH43">
        <f>'2007_totals_newvars'!K43/'2007_totals_newvars'!$L43</f>
        <v>6.9262686574548385E-2</v>
      </c>
      <c r="EI43">
        <f>'2008_totals_newvars'!K43/'2008_totals_newvars'!$L43</f>
        <v>6.937528807681953E-2</v>
      </c>
      <c r="EJ43">
        <f>'2009_totals_newvars'!K43/'2009_totals_newvars'!$L43</f>
        <v>7.6321311118397461E-2</v>
      </c>
      <c r="EK43">
        <f>'2010_totals_newvars'!K43/'2010_totals_newvars'!$L43</f>
        <v>5.7146792571428559E-2</v>
      </c>
      <c r="EL43">
        <f>'2011_totals_newvars'!K43/'2011_totals_newvars'!$L43</f>
        <v>6.4071584311898855E-2</v>
      </c>
      <c r="EM43">
        <f>'2012_totals_newvars'!K43/'2012_totals_newvars'!$L43</f>
        <v>7.2232547550453205E-2</v>
      </c>
      <c r="EN43">
        <f>'2013_totals_newvars'!K43/'2013_totals_newvars'!$L43</f>
        <v>7.7113745914362833E-2</v>
      </c>
      <c r="EO43">
        <f>'2014_totals_newvars'!K43/'2014_totals_newvars'!$L43</f>
        <v>8.3894836093287545E-2</v>
      </c>
      <c r="EP43">
        <f>'1997_totals_newvars'!F43/'1997_totals_newvars'!$L43</f>
        <v>0</v>
      </c>
      <c r="EQ43">
        <f>'1998_totals_newvars'!F43/'1998_totals_newvars'!$L43</f>
        <v>0</v>
      </c>
      <c r="ER43">
        <f>'1999_totals_newvars'!F43/'1999_totals_newvars'!$L43</f>
        <v>0</v>
      </c>
      <c r="ES43">
        <f>'2000_totals_newvars'!F43/'2000_totals_newvars'!$L43</f>
        <v>0</v>
      </c>
      <c r="ET43">
        <f>'2001_totals_newvars'!F43/'2001_totals_newvars'!$L43</f>
        <v>0</v>
      </c>
      <c r="EU43">
        <f>'2002_totals_newvars'!F43/'2002_totals_newvars'!$L43</f>
        <v>0</v>
      </c>
      <c r="EV43">
        <f>'2003_totals_newvars'!F43/'2003_totals_newvars'!$L43</f>
        <v>0</v>
      </c>
      <c r="EW43">
        <f>'2004_totals_newvars'!F43/'2004_totals_newvars'!$L43</f>
        <v>0</v>
      </c>
      <c r="EX43">
        <f>'2005_totals_newvars'!F43/'2005_totals_newvars'!$L43</f>
        <v>0</v>
      </c>
      <c r="EY43">
        <f>'2006_totals_newvars'!F43/'2006_totals_newvars'!$L43</f>
        <v>0</v>
      </c>
      <c r="EZ43">
        <f>'2007_totals_newvars'!F43/'2007_totals_newvars'!$L43</f>
        <v>0</v>
      </c>
      <c r="FA43">
        <f>'2008_totals_newvars'!F43/'2008_totals_newvars'!$L43</f>
        <v>0</v>
      </c>
      <c r="FB43">
        <f>'2009_totals_newvars'!F43/'2009_totals_newvars'!$L43</f>
        <v>0</v>
      </c>
      <c r="FC43">
        <f>'2010_totals_newvars'!F43/'2010_totals_newvars'!$L43</f>
        <v>0</v>
      </c>
      <c r="FD43">
        <f>'2011_totals_newvars'!F43/'2011_totals_newvars'!$L43</f>
        <v>0</v>
      </c>
      <c r="FE43">
        <f>'2012_totals_newvars'!F43/'2012_totals_newvars'!$L43</f>
        <v>0</v>
      </c>
      <c r="FF43">
        <f>'2013_totals_newvars'!F43/'2013_totals_newvars'!$L43</f>
        <v>0</v>
      </c>
      <c r="FG43">
        <f>'2014_totals_newvars'!F43/'2014_totals_newvars'!$L43</f>
        <v>0</v>
      </c>
      <c r="FH43">
        <f>'1997_totals_newvars'!D43/'1997_totals_newvars'!$L43</f>
        <v>6.0728316113043183E-2</v>
      </c>
      <c r="FI43">
        <f>'1998_totals_newvars'!D43/'1998_totals_newvars'!$L43</f>
        <v>9.6904991873393589E-2</v>
      </c>
      <c r="FJ43">
        <f>'1999_totals_newvars'!D43/'1999_totals_newvars'!$L43</f>
        <v>0.1354702210194354</v>
      </c>
      <c r="FK43">
        <f>'2000_totals_newvars'!D43/'2000_totals_newvars'!$L43</f>
        <v>0.12681715980626473</v>
      </c>
      <c r="FL43">
        <f>'2001_totals_newvars'!D43/'2001_totals_newvars'!$L43</f>
        <v>0.12234441401994961</v>
      </c>
      <c r="FM43">
        <f>'2002_totals_newvars'!D43/'2002_totals_newvars'!$L43</f>
        <v>0.12462497989820553</v>
      </c>
      <c r="FN43">
        <f>'2003_totals_newvars'!D43/'2003_totals_newvars'!$L43</f>
        <v>0.10197215543941798</v>
      </c>
      <c r="FO43">
        <f>'2004_totals_newvars'!D43/'2004_totals_newvars'!$L43</f>
        <v>0.10703330865816287</v>
      </c>
      <c r="FP43">
        <f>'2005_totals_newvars'!D43/'2005_totals_newvars'!$L43</f>
        <v>0.10871867707666992</v>
      </c>
      <c r="FQ43">
        <f>'2006_totals_newvars'!D43/'2006_totals_newvars'!$L43</f>
        <v>0.1348484755223418</v>
      </c>
      <c r="FR43">
        <f>'2007_totals_newvars'!D43/'2007_totals_newvars'!$L43</f>
        <v>0.1129628226415114</v>
      </c>
      <c r="FS43">
        <f>'2008_totals_newvars'!D43/'2008_totals_newvars'!$L43</f>
        <v>0.13089278270617757</v>
      </c>
      <c r="FT43">
        <f>'2009_totals_newvars'!D43/'2009_totals_newvars'!$L43</f>
        <v>0.13916329664996296</v>
      </c>
      <c r="FU43">
        <f>'2010_totals_newvars'!D43/'2010_totals_newvars'!$L43</f>
        <v>0.12389520985718895</v>
      </c>
      <c r="FV43">
        <f>'2011_totals_newvars'!D43/'2011_totals_newvars'!$L43</f>
        <v>0.12551110198464094</v>
      </c>
      <c r="FW43">
        <f>'2012_totals_newvars'!D43/'2012_totals_newvars'!$L43</f>
        <v>0.14379391199276551</v>
      </c>
      <c r="FX43">
        <f>'2013_totals_newvars'!D43/'2013_totals_newvars'!$L43</f>
        <v>0.1568077645542359</v>
      </c>
      <c r="FY43">
        <f>'2014_totals_newvars'!D43/'2014_totals_newvars'!$L43</f>
        <v>0.16570780020336948</v>
      </c>
    </row>
    <row r="44" spans="1:181" x14ac:dyDescent="0.2">
      <c r="A44" t="str">
        <f>'1997_totals_newvars'!A44</f>
        <v>TENNESSEE</v>
      </c>
      <c r="B44">
        <f>'1997_totals_newvars'!J44/'1997_totals_newvars'!$L44</f>
        <v>9.5131671356521785E-2</v>
      </c>
      <c r="C44">
        <f>'1998_totals_newvars'!J44/'1998_totals_newvars'!$L44</f>
        <v>0.23837288970272325</v>
      </c>
      <c r="D44">
        <f>'1999_totals_newvars'!J44/'1999_totals_newvars'!$L44</f>
        <v>8.8535379991632732E-2</v>
      </c>
      <c r="E44">
        <f>'2000_totals_newvars'!J44/'2000_totals_newvars'!$L44</f>
        <v>0.12023599579319123</v>
      </c>
      <c r="F44">
        <f>'2001_totals_newvars'!J44/'2001_totals_newvars'!$L44</f>
        <v>9.5167133246746832E-2</v>
      </c>
      <c r="G44">
        <f>'2002_totals_newvars'!J44/'2002_totals_newvars'!$L44</f>
        <v>9.3251292420791401E-2</v>
      </c>
      <c r="H44">
        <f>'2003_totals_newvars'!J44/'2003_totals_newvars'!$L44</f>
        <v>8.1375268809720749E-2</v>
      </c>
      <c r="I44">
        <f>'2004_totals_newvars'!J44/'2004_totals_newvars'!$L44</f>
        <v>0.10798370140453584</v>
      </c>
      <c r="J44">
        <f>'2005_totals_newvars'!J44/'2005_totals_newvars'!$L44</f>
        <v>9.6104908915268808E-2</v>
      </c>
      <c r="K44">
        <f>'2006_totals_newvars'!J44/'2006_totals_newvars'!$L44</f>
        <v>9.9625603532617388E-2</v>
      </c>
      <c r="L44">
        <f>'2007_totals_newvars'!J44/'2007_totals_newvars'!$L44</f>
        <v>0.16349497183068282</v>
      </c>
      <c r="M44">
        <f>'2008_totals_newvars'!J44/'2008_totals_newvars'!$L44</f>
        <v>0.11447593053227492</v>
      </c>
      <c r="N44">
        <f>'2009_totals_newvars'!J44/'2009_totals_newvars'!$L44</f>
        <v>8.160774215205148E-2</v>
      </c>
      <c r="O44">
        <f>'2010_totals_newvars'!J44/'2010_totals_newvars'!$L44</f>
        <v>0.10684598490903269</v>
      </c>
      <c r="P44">
        <f>'2011_totals_newvars'!J44/'2011_totals_newvars'!$L44</f>
        <v>9.4807363899561209E-2</v>
      </c>
      <c r="Q44">
        <f>'2012_totals_newvars'!J44/'2012_totals_newvars'!$L44</f>
        <v>9.1131333561476902E-2</v>
      </c>
      <c r="R44">
        <f>'2013_totals_newvars'!J44/'2013_totals_newvars'!$L44</f>
        <v>9.8842083159275576E-2</v>
      </c>
      <c r="S44">
        <f>'2014_totals_newvars'!J44/'2014_totals_newvars'!$L44</f>
        <v>0.12171647092641284</v>
      </c>
      <c r="T44">
        <f>'1997_totals_newvars'!B44/'1997_totals_newvars'!$L44</f>
        <v>0.5210533133776748</v>
      </c>
      <c r="U44">
        <f>'1998_totals_newvars'!B44/'1998_totals_newvars'!$L44</f>
        <v>-9.2572495649860471</v>
      </c>
      <c r="V44">
        <f>'1999_totals_newvars'!B44/'1999_totals_newvars'!$L44</f>
        <v>0.50388293917156057</v>
      </c>
      <c r="W44">
        <f>'2000_totals_newvars'!B44/'2000_totals_newvars'!$L44</f>
        <v>0.40569307830421908</v>
      </c>
      <c r="X44">
        <f>'2001_totals_newvars'!B44/'2001_totals_newvars'!$L44</f>
        <v>0.34607446326466978</v>
      </c>
      <c r="Y44">
        <f>'2002_totals_newvars'!B44/'2002_totals_newvars'!$L44</f>
        <v>0.36160521237644405</v>
      </c>
      <c r="Z44">
        <f>'2003_totals_newvars'!B44/'2003_totals_newvars'!$L44</f>
        <v>0.4174148605326749</v>
      </c>
      <c r="AA44">
        <f>'2004_totals_newvars'!B44/'2004_totals_newvars'!$L44</f>
        <v>0.41224641816847651</v>
      </c>
      <c r="AB44">
        <f>'2005_totals_newvars'!B44/'2005_totals_newvars'!$L44</f>
        <v>0.40277212229876341</v>
      </c>
      <c r="AC44">
        <f>'2006_totals_newvars'!B44/'2006_totals_newvars'!$L44</f>
        <v>0.31393856064988102</v>
      </c>
      <c r="AD44">
        <f>'2007_totals_newvars'!B44/'2007_totals_newvars'!$L44</f>
        <v>0.27276701491237415</v>
      </c>
      <c r="AE44">
        <f>'2008_totals_newvars'!B44/'2008_totals_newvars'!$L44</f>
        <v>0.26801205726781846</v>
      </c>
      <c r="AF44">
        <f>'2009_totals_newvars'!B44/'2009_totals_newvars'!$L44</f>
        <v>0.31492148660858427</v>
      </c>
      <c r="AG44">
        <f>'2010_totals_newvars'!B44/'2010_totals_newvars'!$L44</f>
        <v>0.33297940456289116</v>
      </c>
      <c r="AH44">
        <f>'2011_totals_newvars'!B44/'2011_totals_newvars'!$L44</f>
        <v>0.3107502948075721</v>
      </c>
      <c r="AI44">
        <f>'2012_totals_newvars'!B44/'2012_totals_newvars'!$L44</f>
        <v>0.31800993919567117</v>
      </c>
      <c r="AJ44">
        <f>'2013_totals_newvars'!B44/'2013_totals_newvars'!$L44</f>
        <v>0.3401385981324544</v>
      </c>
      <c r="AK44">
        <f>'2014_totals_newvars'!B44/'2014_totals_newvars'!$L44</f>
        <v>0.3047845735470846</v>
      </c>
      <c r="AL44">
        <f>'1997_totals_newvars'!C44/'1997_totals_newvars'!$L44</f>
        <v>5.0726240730355837E-2</v>
      </c>
      <c r="AM44">
        <f>'1998_totals_newvars'!C44/'1998_totals_newvars'!$L44</f>
        <v>8.9121590142016718</v>
      </c>
      <c r="AN44">
        <f>'1999_totals_newvars'!C44/'1999_totals_newvars'!$L44</f>
        <v>8.7472251279497773E-2</v>
      </c>
      <c r="AO44">
        <f>'2000_totals_newvars'!C44/'2000_totals_newvars'!$L44</f>
        <v>0.41860268912778587</v>
      </c>
      <c r="AP44">
        <f>'2001_totals_newvars'!C44/'2001_totals_newvars'!$L44</f>
        <v>0.31016916051476345</v>
      </c>
      <c r="AQ44">
        <f>'2002_totals_newvars'!C44/'2002_totals_newvars'!$L44</f>
        <v>0.26748660260559648</v>
      </c>
      <c r="AR44">
        <f>'2003_totals_newvars'!C44/'2003_totals_newvars'!$L44</f>
        <v>0.26564539005569493</v>
      </c>
      <c r="AS44">
        <f>'2004_totals_newvars'!C44/'2004_totals_newvars'!$L44</f>
        <v>0.25331250785470671</v>
      </c>
      <c r="AT44">
        <f>'2005_totals_newvars'!C44/'2005_totals_newvars'!$L44</f>
        <v>0.29657282843607635</v>
      </c>
      <c r="AU44">
        <f>'2006_totals_newvars'!C44/'2006_totals_newvars'!$L44</f>
        <v>0.27770982674496708</v>
      </c>
      <c r="AV44">
        <f>'2007_totals_newvars'!C44/'2007_totals_newvars'!$L44</f>
        <v>0.25570087774714212</v>
      </c>
      <c r="AW44">
        <f>'2008_totals_newvars'!C44/'2008_totals_newvars'!$L44</f>
        <v>0.26531749657586817</v>
      </c>
      <c r="AX44">
        <f>'2009_totals_newvars'!C44/'2009_totals_newvars'!$L44</f>
        <v>0.23409985928041324</v>
      </c>
      <c r="AY44">
        <f>'2010_totals_newvars'!C44/'2010_totals_newvars'!$L44</f>
        <v>0.19447522437203665</v>
      </c>
      <c r="AZ44">
        <f>'2011_totals_newvars'!C44/'2011_totals_newvars'!$L44</f>
        <v>0.21481453426317801</v>
      </c>
      <c r="BA44">
        <f>'2012_totals_newvars'!C44/'2012_totals_newvars'!$L44</f>
        <v>0.22114432833997241</v>
      </c>
      <c r="BB44">
        <f>'2013_totals_newvars'!C44/'2013_totals_newvars'!$L44</f>
        <v>9.2751353868707212E-2</v>
      </c>
      <c r="BC44">
        <f>'2014_totals_newvars'!C44/'2014_totals_newvars'!$L44</f>
        <v>0.16599304258764425</v>
      </c>
      <c r="BD44">
        <f>'1997_totals_newvars'!I44/'1997_totals_newvars'!$L44</f>
        <v>0.17877544303233281</v>
      </c>
      <c r="BE44">
        <f>'1998_totals_newvars'!I44/'1998_totals_newvars'!$L44</f>
        <v>-8.176784948580444</v>
      </c>
      <c r="BF44">
        <f>'1999_totals_newvars'!I44/'1999_totals_newvars'!$L44</f>
        <v>0.22660409104166404</v>
      </c>
      <c r="BG44">
        <f>'2000_totals_newvars'!I44/'2000_totals_newvars'!$L44</f>
        <v>-9.7019977206558888E-2</v>
      </c>
      <c r="BH44">
        <f>'2001_totals_newvars'!I44/'2001_totals_newvars'!$L44</f>
        <v>5.4474645971148303E-2</v>
      </c>
      <c r="BI44">
        <f>'2002_totals_newvars'!I44/'2002_totals_newvars'!$L44</f>
        <v>8.8987651594719983E-2</v>
      </c>
      <c r="BJ44">
        <f>'2003_totals_newvars'!I44/'2003_totals_newvars'!$L44</f>
        <v>9.0581899596051008E-2</v>
      </c>
      <c r="BK44">
        <f>'2004_totals_newvars'!I44/'2004_totals_newvars'!$L44</f>
        <v>9.7797129188508206E-2</v>
      </c>
      <c r="BL44">
        <f>'2005_totals_newvars'!I44/'2005_totals_newvars'!$L44</f>
        <v>6.9912390972598132E-2</v>
      </c>
      <c r="BM44">
        <f>'2006_totals_newvars'!I44/'2006_totals_newvars'!$L44</f>
        <v>0.13796374173252174</v>
      </c>
      <c r="BN44">
        <f>'2007_totals_newvars'!I44/'2007_totals_newvars'!$L44</f>
        <v>0.16993342531215089</v>
      </c>
      <c r="BO44">
        <f>'2008_totals_newvars'!I44/'2008_totals_newvars'!$L44</f>
        <v>0.21809788361543483</v>
      </c>
      <c r="BP44">
        <f>'2009_totals_newvars'!I44/'2009_totals_newvars'!$L44</f>
        <v>0.18934392103858796</v>
      </c>
      <c r="BQ44">
        <f>'2010_totals_newvars'!I44/'2010_totals_newvars'!$L44</f>
        <v>0.1377102487321934</v>
      </c>
      <c r="BR44">
        <f>'2011_totals_newvars'!I44/'2011_totals_newvars'!$L44</f>
        <v>0.15935589979162534</v>
      </c>
      <c r="BS44">
        <f>'2012_totals_newvars'!I44/'2012_totals_newvars'!$L44</f>
        <v>0.18483584487825458</v>
      </c>
      <c r="BT44">
        <f>'2013_totals_newvars'!I44/'2013_totals_newvars'!$L44</f>
        <v>0.24430630913520146</v>
      </c>
      <c r="BU44">
        <f>'2014_totals_newvars'!I44/'2014_totals_newvars'!$L44</f>
        <v>0.2633432084070757</v>
      </c>
      <c r="BV44">
        <f>'1997_totals_newvars'!H44/'1997_totals_newvars'!$L44</f>
        <v>0</v>
      </c>
      <c r="BW44">
        <f>'1998_totals_newvars'!H44/'1998_totals_newvars'!$L44</f>
        <v>0</v>
      </c>
      <c r="BX44">
        <f>'1999_totals_newvars'!H44/'1999_totals_newvars'!$L44</f>
        <v>0</v>
      </c>
      <c r="BY44">
        <f>'2000_totals_newvars'!H44/'2000_totals_newvars'!$L44</f>
        <v>0</v>
      </c>
      <c r="BZ44">
        <f>'2001_totals_newvars'!H44/'2001_totals_newvars'!$L44</f>
        <v>4.9154772239382496E-3</v>
      </c>
      <c r="CA44">
        <f>'2002_totals_newvars'!H44/'2002_totals_newvars'!$L44</f>
        <v>5.5274000750214674E-3</v>
      </c>
      <c r="CB44">
        <f>'2003_totals_newvars'!H44/'2003_totals_newvars'!$L44</f>
        <v>2.709633707852131E-3</v>
      </c>
      <c r="CC44">
        <f>'2004_totals_newvars'!H44/'2004_totals_newvars'!$L44</f>
        <v>0</v>
      </c>
      <c r="CD44">
        <f>'2005_totals_newvars'!H44/'2005_totals_newvars'!$L44</f>
        <v>0</v>
      </c>
      <c r="CE44">
        <f>'2006_totals_newvars'!H44/'2006_totals_newvars'!$L44</f>
        <v>0</v>
      </c>
      <c r="CF44">
        <f>'2007_totals_newvars'!H44/'2007_totals_newvars'!$L44</f>
        <v>0</v>
      </c>
      <c r="CG44">
        <f>'2008_totals_newvars'!H44/'2008_totals_newvars'!$L44</f>
        <v>0</v>
      </c>
      <c r="CH44">
        <f>'2009_totals_newvars'!H44/'2009_totals_newvars'!$L44</f>
        <v>0</v>
      </c>
      <c r="CI44">
        <f>'2010_totals_newvars'!H44/'2010_totals_newvars'!$L44</f>
        <v>0</v>
      </c>
      <c r="CJ44">
        <f>'2011_totals_newvars'!H44/'2011_totals_newvars'!$L44</f>
        <v>0</v>
      </c>
      <c r="CK44">
        <f>'2012_totals_newvars'!H44/'2012_totals_newvars'!$L44</f>
        <v>0</v>
      </c>
      <c r="CL44">
        <f>'2013_totals_newvars'!H44/'2013_totals_newvars'!$L44</f>
        <v>0</v>
      </c>
      <c r="CM44">
        <f>'2014_totals_newvars'!H44/'2014_totals_newvars'!$L44</f>
        <v>0</v>
      </c>
      <c r="CN44">
        <f>'1997_totals_newvars'!E44/'1997_totals_newvars'!$L44</f>
        <v>0</v>
      </c>
      <c r="CO44">
        <f>'1998_totals_newvars'!E44/'1998_totals_newvars'!$L44</f>
        <v>0</v>
      </c>
      <c r="CP44">
        <f>'1999_totals_newvars'!E44/'1999_totals_newvars'!$L44</f>
        <v>0</v>
      </c>
      <c r="CQ44">
        <f>'2000_totals_newvars'!E44/'2000_totals_newvars'!$L44</f>
        <v>0</v>
      </c>
      <c r="CR44">
        <f>'2001_totals_newvars'!E44/'2001_totals_newvars'!$L44</f>
        <v>0</v>
      </c>
      <c r="CS44">
        <f>'2002_totals_newvars'!E44/'2002_totals_newvars'!$L44</f>
        <v>0</v>
      </c>
      <c r="CT44">
        <f>'2003_totals_newvars'!E44/'2003_totals_newvars'!$L44</f>
        <v>0</v>
      </c>
      <c r="CU44">
        <f>'2004_totals_newvars'!E44/'2004_totals_newvars'!$L44</f>
        <v>0</v>
      </c>
      <c r="CV44">
        <f>'2005_totals_newvars'!E44/'2005_totals_newvars'!$L44</f>
        <v>0</v>
      </c>
      <c r="CW44">
        <f>'2006_totals_newvars'!E44/'2006_totals_newvars'!$L44</f>
        <v>0</v>
      </c>
      <c r="CX44">
        <f>'2007_totals_newvars'!E44/'2007_totals_newvars'!$L44</f>
        <v>0</v>
      </c>
      <c r="CY44">
        <f>'2008_totals_newvars'!E44/'2008_totals_newvars'!$L44</f>
        <v>0</v>
      </c>
      <c r="CZ44">
        <f>'2009_totals_newvars'!E44/'2009_totals_newvars'!$L44</f>
        <v>0</v>
      </c>
      <c r="DA44">
        <f>'2010_totals_newvars'!E44/'2010_totals_newvars'!$L44</f>
        <v>0</v>
      </c>
      <c r="DB44">
        <f>'2011_totals_newvars'!E44/'2011_totals_newvars'!$L44</f>
        <v>0</v>
      </c>
      <c r="DC44">
        <f>'2012_totals_newvars'!E44/'2012_totals_newvars'!$L44</f>
        <v>0</v>
      </c>
      <c r="DD44">
        <f>'2013_totals_newvars'!E44/'2013_totals_newvars'!$L44</f>
        <v>0</v>
      </c>
      <c r="DE44">
        <f>'2014_totals_newvars'!E44/'2014_totals_newvars'!$L44</f>
        <v>0</v>
      </c>
      <c r="DF44">
        <f>'1997_totals_newvars'!G44/'1997_totals_newvars'!$L44</f>
        <v>0</v>
      </c>
      <c r="DG44">
        <f>'1998_totals_newvars'!G44/'1998_totals_newvars'!$L44</f>
        <v>0</v>
      </c>
      <c r="DH44">
        <f>'1999_totals_newvars'!G44/'1999_totals_newvars'!$L44</f>
        <v>0</v>
      </c>
      <c r="DI44">
        <f>'2000_totals_newvars'!G44/'2000_totals_newvars'!$L44</f>
        <v>0</v>
      </c>
      <c r="DJ44">
        <f>'2001_totals_newvars'!G44/'2001_totals_newvars'!$L44</f>
        <v>0</v>
      </c>
      <c r="DK44">
        <f>'2002_totals_newvars'!G44/'2002_totals_newvars'!$L44</f>
        <v>0</v>
      </c>
      <c r="DL44">
        <f>'2003_totals_newvars'!G44/'2003_totals_newvars'!$L44</f>
        <v>0</v>
      </c>
      <c r="DM44">
        <f>'2004_totals_newvars'!G44/'2004_totals_newvars'!$L44</f>
        <v>0</v>
      </c>
      <c r="DN44">
        <f>'2005_totals_newvars'!G44/'2005_totals_newvars'!$L44</f>
        <v>0</v>
      </c>
      <c r="DO44">
        <f>'2006_totals_newvars'!G44/'2006_totals_newvars'!$L44</f>
        <v>0</v>
      </c>
      <c r="DP44">
        <f>'2007_totals_newvars'!G44/'2007_totals_newvars'!$L44</f>
        <v>0</v>
      </c>
      <c r="DQ44">
        <f>'2008_totals_newvars'!G44/'2008_totals_newvars'!$L44</f>
        <v>0</v>
      </c>
      <c r="DR44">
        <f>'2009_totals_newvars'!G44/'2009_totals_newvars'!$L44</f>
        <v>0</v>
      </c>
      <c r="DS44">
        <f>'2010_totals_newvars'!G44/'2010_totals_newvars'!$L44</f>
        <v>0</v>
      </c>
      <c r="DT44">
        <f>'2011_totals_newvars'!G44/'2011_totals_newvars'!$L44</f>
        <v>0</v>
      </c>
      <c r="DU44">
        <f>'2012_totals_newvars'!G44/'2012_totals_newvars'!$L44</f>
        <v>0</v>
      </c>
      <c r="DV44">
        <f>'2013_totals_newvars'!G44/'2013_totals_newvars'!$L44</f>
        <v>0</v>
      </c>
      <c r="DW44">
        <f>'2014_totals_newvars'!G44/'2014_totals_newvars'!$L44</f>
        <v>0</v>
      </c>
      <c r="DX44">
        <f>'1997_totals_newvars'!K44/'1997_totals_newvars'!$L44</f>
        <v>0</v>
      </c>
      <c r="DY44">
        <f>'1998_totals_newvars'!K44/'1998_totals_newvars'!$L44</f>
        <v>0.38363866878773301</v>
      </c>
      <c r="DZ44">
        <f>'1999_totals_newvars'!K44/'1999_totals_newvars'!$L44</f>
        <v>0</v>
      </c>
      <c r="EA44">
        <f>'2000_totals_newvars'!K44/'2000_totals_newvars'!$L44</f>
        <v>0</v>
      </c>
      <c r="EB44">
        <f>'2001_totals_newvars'!K44/'2001_totals_newvars'!$L44</f>
        <v>1.0746539344140943E-3</v>
      </c>
      <c r="EC44">
        <f>'2002_totals_newvars'!K44/'2002_totals_newvars'!$L44</f>
        <v>2.4856782725680548E-2</v>
      </c>
      <c r="ED44">
        <f>'2003_totals_newvars'!K44/'2003_totals_newvars'!$L44</f>
        <v>1.5879438923926192E-2</v>
      </c>
      <c r="EE44">
        <f>'2004_totals_newvars'!K44/'2004_totals_newvars'!$L44</f>
        <v>0</v>
      </c>
      <c r="EF44">
        <f>'2005_totals_newvars'!K44/'2005_totals_newvars'!$L44</f>
        <v>3.0180298794901032E-2</v>
      </c>
      <c r="EG44">
        <f>'2006_totals_newvars'!K44/'2006_totals_newvars'!$L44</f>
        <v>3.1180381851060968E-2</v>
      </c>
      <c r="EH44">
        <f>'2007_totals_newvars'!K44/'2007_totals_newvars'!$L44</f>
        <v>0</v>
      </c>
      <c r="EI44">
        <f>'2008_totals_newvars'!K44/'2008_totals_newvars'!$L44</f>
        <v>0</v>
      </c>
      <c r="EJ44">
        <f>'2009_totals_newvars'!K44/'2009_totals_newvars'!$L44</f>
        <v>2.2173018979150805E-2</v>
      </c>
      <c r="EK44">
        <f>'2010_totals_newvars'!K44/'2010_totals_newvars'!$L44</f>
        <v>2.2373650069042846E-2</v>
      </c>
      <c r="EL44">
        <f>'2011_totals_newvars'!K44/'2011_totals_newvars'!$L44</f>
        <v>0</v>
      </c>
      <c r="EM44">
        <f>'2012_totals_newvars'!K44/'2012_totals_newvars'!$L44</f>
        <v>0</v>
      </c>
      <c r="EN44">
        <f>'2013_totals_newvars'!K44/'2013_totals_newvars'!$L44</f>
        <v>0</v>
      </c>
      <c r="EO44">
        <f>'2014_totals_newvars'!K44/'2014_totals_newvars'!$L44</f>
        <v>0</v>
      </c>
      <c r="EP44">
        <f>'1997_totals_newvars'!F44/'1997_totals_newvars'!$L44</f>
        <v>0</v>
      </c>
      <c r="EQ44">
        <f>'1998_totals_newvars'!F44/'1998_totals_newvars'!$L44</f>
        <v>0</v>
      </c>
      <c r="ER44">
        <f>'1999_totals_newvars'!F44/'1999_totals_newvars'!$L44</f>
        <v>0</v>
      </c>
      <c r="ES44">
        <f>'2000_totals_newvars'!F44/'2000_totals_newvars'!$L44</f>
        <v>0</v>
      </c>
      <c r="ET44">
        <f>'2001_totals_newvars'!F44/'2001_totals_newvars'!$L44</f>
        <v>0</v>
      </c>
      <c r="EU44">
        <f>'2002_totals_newvars'!F44/'2002_totals_newvars'!$L44</f>
        <v>0</v>
      </c>
      <c r="EV44">
        <f>'2003_totals_newvars'!F44/'2003_totals_newvars'!$L44</f>
        <v>0</v>
      </c>
      <c r="EW44">
        <f>'2004_totals_newvars'!F44/'2004_totals_newvars'!$L44</f>
        <v>0</v>
      </c>
      <c r="EX44">
        <f>'2005_totals_newvars'!F44/'2005_totals_newvars'!$L44</f>
        <v>0</v>
      </c>
      <c r="EY44">
        <f>'2006_totals_newvars'!F44/'2006_totals_newvars'!$L44</f>
        <v>0</v>
      </c>
      <c r="EZ44">
        <f>'2007_totals_newvars'!F44/'2007_totals_newvars'!$L44</f>
        <v>0</v>
      </c>
      <c r="FA44">
        <f>'2008_totals_newvars'!F44/'2008_totals_newvars'!$L44</f>
        <v>0</v>
      </c>
      <c r="FB44">
        <f>'2009_totals_newvars'!F44/'2009_totals_newvars'!$L44</f>
        <v>0</v>
      </c>
      <c r="FC44">
        <f>'2010_totals_newvars'!F44/'2010_totals_newvars'!$L44</f>
        <v>0</v>
      </c>
      <c r="FD44">
        <f>'2011_totals_newvars'!F44/'2011_totals_newvars'!$L44</f>
        <v>0</v>
      </c>
      <c r="FE44">
        <f>'2012_totals_newvars'!F44/'2012_totals_newvars'!$L44</f>
        <v>0</v>
      </c>
      <c r="FF44">
        <f>'2013_totals_newvars'!F44/'2013_totals_newvars'!$L44</f>
        <v>0</v>
      </c>
      <c r="FG44">
        <f>'2014_totals_newvars'!F44/'2014_totals_newvars'!$L44</f>
        <v>0</v>
      </c>
      <c r="FH44">
        <f>'1997_totals_newvars'!D44/'1997_totals_newvars'!$L44</f>
        <v>0.15431333150311474</v>
      </c>
      <c r="FI44">
        <f>'1998_totals_newvars'!D44/'1998_totals_newvars'!$L44</f>
        <v>8.8998639408743614</v>
      </c>
      <c r="FJ44">
        <f>'1999_totals_newvars'!D44/'1999_totals_newvars'!$L44</f>
        <v>9.3505338515644867E-2</v>
      </c>
      <c r="FK44">
        <f>'2000_totals_newvars'!D44/'2000_totals_newvars'!$L44</f>
        <v>0.15248821398136272</v>
      </c>
      <c r="FL44">
        <f>'2001_totals_newvars'!D44/'2001_totals_newvars'!$L44</f>
        <v>0.18812446584431927</v>
      </c>
      <c r="FM44">
        <f>'2002_totals_newvars'!D44/'2002_totals_newvars'!$L44</f>
        <v>0.1582850582017461</v>
      </c>
      <c r="FN44">
        <f>'2003_totals_newvars'!D44/'2003_totals_newvars'!$L44</f>
        <v>0.12639350837408009</v>
      </c>
      <c r="FO44">
        <f>'2004_totals_newvars'!D44/'2004_totals_newvars'!$L44</f>
        <v>0.12866024338377274</v>
      </c>
      <c r="FP44">
        <f>'2005_totals_newvars'!D44/'2005_totals_newvars'!$L44</f>
        <v>0.10445745058239224</v>
      </c>
      <c r="FQ44">
        <f>'2006_totals_newvars'!D44/'2006_totals_newvars'!$L44</f>
        <v>0.13958188548895178</v>
      </c>
      <c r="FR44">
        <f>'2007_totals_newvars'!D44/'2007_totals_newvars'!$L44</f>
        <v>0.13810371019765003</v>
      </c>
      <c r="FS44">
        <f>'2008_totals_newvars'!D44/'2008_totals_newvars'!$L44</f>
        <v>0.13409663200860361</v>
      </c>
      <c r="FT44">
        <f>'2009_totals_newvars'!D44/'2009_totals_newvars'!$L44</f>
        <v>0.15785397194121226</v>
      </c>
      <c r="FU44">
        <f>'2010_totals_newvars'!D44/'2010_totals_newvars'!$L44</f>
        <v>0.20561548735480328</v>
      </c>
      <c r="FV44">
        <f>'2011_totals_newvars'!D44/'2011_totals_newvars'!$L44</f>
        <v>0.22027190723806334</v>
      </c>
      <c r="FW44">
        <f>'2012_totals_newvars'!D44/'2012_totals_newvars'!$L44</f>
        <v>0.18487855402462497</v>
      </c>
      <c r="FX44">
        <f>'2013_totals_newvars'!D44/'2013_totals_newvars'!$L44</f>
        <v>0.22396165570436138</v>
      </c>
      <c r="FY44">
        <f>'2014_totals_newvars'!D44/'2014_totals_newvars'!$L44</f>
        <v>0.14416270453178262</v>
      </c>
    </row>
    <row r="45" spans="1:181" x14ac:dyDescent="0.2">
      <c r="A45" t="str">
        <f>'1997_totals_newvars'!A45</f>
        <v>TEXAS</v>
      </c>
      <c r="B45">
        <f>'1997_totals_newvars'!J45/'1997_totals_newvars'!$L45</f>
        <v>6.9238816211433629E-2</v>
      </c>
      <c r="C45">
        <f>'1998_totals_newvars'!J45/'1998_totals_newvars'!$L45</f>
        <v>6.7290245094332721E-2</v>
      </c>
      <c r="D45">
        <f>'1999_totals_newvars'!J45/'1999_totals_newvars'!$L45</f>
        <v>7.8330768682250029E-2</v>
      </c>
      <c r="E45">
        <f>'2000_totals_newvars'!J45/'2000_totals_newvars'!$L45</f>
        <v>0.13053674522589281</v>
      </c>
      <c r="F45">
        <f>'2001_totals_newvars'!J45/'2001_totals_newvars'!$L45</f>
        <v>0.14877833993056958</v>
      </c>
      <c r="G45">
        <f>'2002_totals_newvars'!J45/'2002_totals_newvars'!$L45</f>
        <v>0.15045026212064122</v>
      </c>
      <c r="H45">
        <f>'2003_totals_newvars'!J45/'2003_totals_newvars'!$L45</f>
        <v>0.10415801384013293</v>
      </c>
      <c r="I45">
        <f>'2004_totals_newvars'!J45/'2004_totals_newvars'!$L45</f>
        <v>0.14283301645570612</v>
      </c>
      <c r="J45">
        <f>'2005_totals_newvars'!J45/'2005_totals_newvars'!$L45</f>
        <v>0.13300709984223816</v>
      </c>
      <c r="K45">
        <f>'2006_totals_newvars'!J45/'2006_totals_newvars'!$L45</f>
        <v>0.12369754325301854</v>
      </c>
      <c r="L45">
        <f>'2007_totals_newvars'!J45/'2007_totals_newvars'!$L45</f>
        <v>0.10823988602602548</v>
      </c>
      <c r="M45">
        <f>'2008_totals_newvars'!J45/'2008_totals_newvars'!$L45</f>
        <v>0.11032760041851922</v>
      </c>
      <c r="N45">
        <f>'2009_totals_newvars'!J45/'2009_totals_newvars'!$L45</f>
        <v>0.11083560837917611</v>
      </c>
      <c r="O45">
        <f>'2010_totals_newvars'!J45/'2010_totals_newvars'!$L45</f>
        <v>0.11294945634408311</v>
      </c>
      <c r="P45">
        <f>'2011_totals_newvars'!J45/'2011_totals_newvars'!$L45</f>
        <v>0.11115510026124095</v>
      </c>
      <c r="Q45">
        <f>'2012_totals_newvars'!J45/'2012_totals_newvars'!$L45</f>
        <v>7.9874050881223707E-2</v>
      </c>
      <c r="R45">
        <f>'2013_totals_newvars'!J45/'2013_totals_newvars'!$L45</f>
        <v>7.988432039653065E-2</v>
      </c>
      <c r="S45">
        <f>'2014_totals_newvars'!J45/'2014_totals_newvars'!$L45</f>
        <v>6.3328024669912247E-2</v>
      </c>
      <c r="T45">
        <f>'1997_totals_newvars'!B45/'1997_totals_newvars'!$L45</f>
        <v>0.59051177222975415</v>
      </c>
      <c r="U45">
        <f>'1998_totals_newvars'!B45/'1998_totals_newvars'!$L45</f>
        <v>0.48906927668515027</v>
      </c>
      <c r="V45">
        <f>'1999_totals_newvars'!B45/'1999_totals_newvars'!$L45</f>
        <v>0.27704056503407548</v>
      </c>
      <c r="W45">
        <f>'2000_totals_newvars'!B45/'2000_totals_newvars'!$L45</f>
        <v>0.3219194217238272</v>
      </c>
      <c r="X45">
        <f>'2001_totals_newvars'!B45/'2001_totals_newvars'!$L45</f>
        <v>0.31488112767374232</v>
      </c>
      <c r="Y45">
        <f>'2002_totals_newvars'!B45/'2002_totals_newvars'!$L45</f>
        <v>0.26181130711407113</v>
      </c>
      <c r="Z45">
        <f>'2003_totals_newvars'!B45/'2003_totals_newvars'!$L45</f>
        <v>0.34534682807962502</v>
      </c>
      <c r="AA45">
        <f>'2004_totals_newvars'!B45/'2004_totals_newvars'!$L45</f>
        <v>0.27744074585916073</v>
      </c>
      <c r="AB45">
        <f>'2005_totals_newvars'!B45/'2005_totals_newvars'!$L45</f>
        <v>0.19868417369893693</v>
      </c>
      <c r="AC45">
        <f>'2006_totals_newvars'!B45/'2006_totals_newvars'!$L45</f>
        <v>0.18226121205358553</v>
      </c>
      <c r="AD45">
        <f>'2007_totals_newvars'!B45/'2007_totals_newvars'!$L45</f>
        <v>0.13365785831436419</v>
      </c>
      <c r="AE45">
        <f>'2008_totals_newvars'!B45/'2008_totals_newvars'!$L45</f>
        <v>0.1150912218404556</v>
      </c>
      <c r="AF45">
        <f>'2009_totals_newvars'!B45/'2009_totals_newvars'!$L45</f>
        <v>0.10136828335078657</v>
      </c>
      <c r="AG45">
        <f>'2010_totals_newvars'!B45/'2010_totals_newvars'!$L45</f>
        <v>0.11469637883569171</v>
      </c>
      <c r="AH45">
        <f>'2011_totals_newvars'!B45/'2011_totals_newvars'!$L45</f>
        <v>0.12392861396103877</v>
      </c>
      <c r="AI45">
        <f>'2012_totals_newvars'!B45/'2012_totals_newvars'!$L45</f>
        <v>0.10123526423107621</v>
      </c>
      <c r="AJ45">
        <f>'2013_totals_newvars'!B45/'2013_totals_newvars'!$L45</f>
        <v>8.8221645148178915E-2</v>
      </c>
      <c r="AK45">
        <f>'2014_totals_newvars'!B45/'2014_totals_newvars'!$L45</f>
        <v>7.2477326710580436E-2</v>
      </c>
      <c r="AL45">
        <f>'1997_totals_newvars'!C45/'1997_totals_newvars'!$L45</f>
        <v>5.7776923909492198E-2</v>
      </c>
      <c r="AM45">
        <f>'1998_totals_newvars'!C45/'1998_totals_newvars'!$L45</f>
        <v>7.8411652466352913E-2</v>
      </c>
      <c r="AN45">
        <f>'1999_totals_newvars'!C45/'1999_totals_newvars'!$L45</f>
        <v>0.18620103461635734</v>
      </c>
      <c r="AO45">
        <f>'2000_totals_newvars'!C45/'2000_totals_newvars'!$L45</f>
        <v>9.4759017813210875E-2</v>
      </c>
      <c r="AP45">
        <f>'2001_totals_newvars'!C45/'2001_totals_newvars'!$L45</f>
        <v>3.6137153995460844E-2</v>
      </c>
      <c r="AQ45">
        <f>'2002_totals_newvars'!C45/'2002_totals_newvars'!$L45</f>
        <v>3.9057345643162385E-2</v>
      </c>
      <c r="AR45">
        <f>'2003_totals_newvars'!C45/'2003_totals_newvars'!$L45</f>
        <v>3.7142907110269442E-2</v>
      </c>
      <c r="AS45">
        <f>'2004_totals_newvars'!C45/'2004_totals_newvars'!$L45</f>
        <v>2.9810109917874708E-2</v>
      </c>
      <c r="AT45">
        <f>'2005_totals_newvars'!C45/'2005_totals_newvars'!$L45</f>
        <v>2.4802209316013513E-2</v>
      </c>
      <c r="AU45">
        <f>'2006_totals_newvars'!C45/'2006_totals_newvars'!$L45</f>
        <v>3.5219740919352004E-2</v>
      </c>
      <c r="AV45">
        <f>'2007_totals_newvars'!C45/'2007_totals_newvars'!$L45</f>
        <v>3.2715763239393292E-2</v>
      </c>
      <c r="AW45">
        <f>'2008_totals_newvars'!C45/'2008_totals_newvars'!$L45</f>
        <v>3.1440137131270279E-2</v>
      </c>
      <c r="AX45">
        <f>'2009_totals_newvars'!C45/'2009_totals_newvars'!$L45</f>
        <v>3.2290788503663813E-2</v>
      </c>
      <c r="AY45">
        <f>'2010_totals_newvars'!C45/'2010_totals_newvars'!$L45</f>
        <v>2.8921719647918072E-2</v>
      </c>
      <c r="AZ45">
        <f>'2011_totals_newvars'!C45/'2011_totals_newvars'!$L45</f>
        <v>3.2018663600884685E-2</v>
      </c>
      <c r="BA45">
        <f>'2012_totals_newvars'!C45/'2012_totals_newvars'!$L45</f>
        <v>2.937107389071977E-2</v>
      </c>
      <c r="BB45">
        <f>'2013_totals_newvars'!C45/'2013_totals_newvars'!$L45</f>
        <v>3.1335498933949268E-2</v>
      </c>
      <c r="BC45">
        <f>'2014_totals_newvars'!C45/'2014_totals_newvars'!$L45</f>
        <v>3.0045629119459558E-2</v>
      </c>
      <c r="BD45">
        <f>'1997_totals_newvars'!I45/'1997_totals_newvars'!$L45</f>
        <v>0.20378215516160922</v>
      </c>
      <c r="BE45">
        <f>'1998_totals_newvars'!I45/'1998_totals_newvars'!$L45</f>
        <v>0.23318758002697071</v>
      </c>
      <c r="BF45">
        <f>'1999_totals_newvars'!I45/'1999_totals_newvars'!$L45</f>
        <v>0.27285789112531661</v>
      </c>
      <c r="BG45">
        <f>'2000_totals_newvars'!I45/'2000_totals_newvars'!$L45</f>
        <v>0.23614282903859865</v>
      </c>
      <c r="BH45">
        <f>'2001_totals_newvars'!I45/'2001_totals_newvars'!$L45</f>
        <v>0.28648169418629921</v>
      </c>
      <c r="BI45">
        <f>'2002_totals_newvars'!I45/'2002_totals_newvars'!$L45</f>
        <v>0.26941281042453114</v>
      </c>
      <c r="BJ45">
        <f>'2003_totals_newvars'!I45/'2003_totals_newvars'!$L45</f>
        <v>0.24542729624609808</v>
      </c>
      <c r="BK45">
        <f>'2004_totals_newvars'!I45/'2004_totals_newvars'!$L45</f>
        <v>0.30514847943320067</v>
      </c>
      <c r="BL45">
        <f>'2005_totals_newvars'!I45/'2005_totals_newvars'!$L45</f>
        <v>0.35367006523805455</v>
      </c>
      <c r="BM45">
        <f>'2006_totals_newvars'!I45/'2006_totals_newvars'!$L45</f>
        <v>0.38071560644003888</v>
      </c>
      <c r="BN45">
        <f>'2007_totals_newvars'!I45/'2007_totals_newvars'!$L45</f>
        <v>0.35760846600257989</v>
      </c>
      <c r="BO45">
        <f>'2008_totals_newvars'!I45/'2008_totals_newvars'!$L45</f>
        <v>0.22850725140663097</v>
      </c>
      <c r="BP45">
        <f>'2009_totals_newvars'!I45/'2009_totals_newvars'!$L45</f>
        <v>0.23091176363132324</v>
      </c>
      <c r="BQ45">
        <f>'2010_totals_newvars'!I45/'2010_totals_newvars'!$L45</f>
        <v>0.18227434585852151</v>
      </c>
      <c r="BR45">
        <f>'2011_totals_newvars'!I45/'2011_totals_newvars'!$L45</f>
        <v>0.20793683235604055</v>
      </c>
      <c r="BS45">
        <f>'2012_totals_newvars'!I45/'2012_totals_newvars'!$L45</f>
        <v>0.39040469701366648</v>
      </c>
      <c r="BT45">
        <f>'2013_totals_newvars'!I45/'2013_totals_newvars'!$L45</f>
        <v>0.36301591546040313</v>
      </c>
      <c r="BU45">
        <f>'2014_totals_newvars'!I45/'2014_totals_newvars'!$L45</f>
        <v>0.35673114150355023</v>
      </c>
      <c r="BV45">
        <f>'1997_totals_newvars'!H45/'1997_totals_newvars'!$L45</f>
        <v>0</v>
      </c>
      <c r="BW45">
        <f>'1998_totals_newvars'!H45/'1998_totals_newvars'!$L45</f>
        <v>0</v>
      </c>
      <c r="BX45">
        <f>'1999_totals_newvars'!H45/'1999_totals_newvars'!$L45</f>
        <v>0</v>
      </c>
      <c r="BY45">
        <f>'2000_totals_newvars'!H45/'2000_totals_newvars'!$L45</f>
        <v>1.7265244715327786E-2</v>
      </c>
      <c r="BZ45">
        <f>'2001_totals_newvars'!H45/'2001_totals_newvars'!$L45</f>
        <v>2.1645608911421434E-3</v>
      </c>
      <c r="CA45">
        <f>'2002_totals_newvars'!H45/'2002_totals_newvars'!$L45</f>
        <v>1.7820723355630838E-3</v>
      </c>
      <c r="CB45">
        <f>'2003_totals_newvars'!H45/'2003_totals_newvars'!$L45</f>
        <v>1.8734508318209505E-3</v>
      </c>
      <c r="CC45">
        <f>'2004_totals_newvars'!H45/'2004_totals_newvars'!$L45</f>
        <v>1.3874387650297191E-4</v>
      </c>
      <c r="CD45">
        <f>'2005_totals_newvars'!H45/'2005_totals_newvars'!$L45</f>
        <v>8.3673098550891868E-3</v>
      </c>
      <c r="CE45">
        <f>'2006_totals_newvars'!H45/'2006_totals_newvars'!$L45</f>
        <v>4.923834396906742E-3</v>
      </c>
      <c r="CF45">
        <f>'2007_totals_newvars'!H45/'2007_totals_newvars'!$L45</f>
        <v>7.4877862313096682E-3</v>
      </c>
      <c r="CG45">
        <f>'2008_totals_newvars'!H45/'2008_totals_newvars'!$L45</f>
        <v>1.3650712851351042E-2</v>
      </c>
      <c r="CH45">
        <f>'2009_totals_newvars'!H45/'2009_totals_newvars'!$L45</f>
        <v>1.99393971234849E-2</v>
      </c>
      <c r="CI45">
        <f>'2010_totals_newvars'!H45/'2010_totals_newvars'!$L45</f>
        <v>1.6180549400750577E-2</v>
      </c>
      <c r="CJ45">
        <f>'2011_totals_newvars'!H45/'2011_totals_newvars'!$L45</f>
        <v>1.6249219034632265E-2</v>
      </c>
      <c r="CK45">
        <f>'2012_totals_newvars'!H45/'2012_totals_newvars'!$L45</f>
        <v>6.9081666134887428E-3</v>
      </c>
      <c r="CL45">
        <f>'2013_totals_newvars'!H45/'2013_totals_newvars'!$L45</f>
        <v>1.1218660554255045E-2</v>
      </c>
      <c r="CM45">
        <f>'2014_totals_newvars'!H45/'2014_totals_newvars'!$L45</f>
        <v>1.3372329752847901E-2</v>
      </c>
      <c r="CN45">
        <f>'1997_totals_newvars'!E45/'1997_totals_newvars'!$L45</f>
        <v>0</v>
      </c>
      <c r="CO45">
        <f>'1998_totals_newvars'!E45/'1998_totals_newvars'!$L45</f>
        <v>0</v>
      </c>
      <c r="CP45">
        <f>'1999_totals_newvars'!E45/'1999_totals_newvars'!$L45</f>
        <v>0</v>
      </c>
      <c r="CQ45">
        <f>'2000_totals_newvars'!E45/'2000_totals_newvars'!$L45</f>
        <v>8.2843473173321788E-2</v>
      </c>
      <c r="CR45">
        <f>'2001_totals_newvars'!E45/'2001_totals_newvars'!$L45</f>
        <v>9.7778755317521976E-2</v>
      </c>
      <c r="CS45">
        <f>'2002_totals_newvars'!E45/'2002_totals_newvars'!$L45</f>
        <v>0.1211686122634105</v>
      </c>
      <c r="CT45">
        <f>'2003_totals_newvars'!E45/'2003_totals_newvars'!$L45</f>
        <v>0.10625268860143915</v>
      </c>
      <c r="CU45">
        <f>'2004_totals_newvars'!E45/'2004_totals_newvars'!$L45</f>
        <v>0.120406583613823</v>
      </c>
      <c r="CV45">
        <f>'2005_totals_newvars'!E45/'2005_totals_newvars'!$L45</f>
        <v>0.10393578340750192</v>
      </c>
      <c r="CW45">
        <f>'2006_totals_newvars'!E45/'2006_totals_newvars'!$L45</f>
        <v>0.1243261855438689</v>
      </c>
      <c r="CX45">
        <f>'2007_totals_newvars'!E45/'2007_totals_newvars'!$L45</f>
        <v>0.20550062124631643</v>
      </c>
      <c r="CY45">
        <f>'2008_totals_newvars'!E45/'2008_totals_newvars'!$L45</f>
        <v>0.36308800973002003</v>
      </c>
      <c r="CZ45">
        <f>'2009_totals_newvars'!E45/'2009_totals_newvars'!$L45</f>
        <v>0.35076988193825515</v>
      </c>
      <c r="DA45">
        <f>'2010_totals_newvars'!E45/'2010_totals_newvars'!$L45</f>
        <v>0.35600672245350962</v>
      </c>
      <c r="DB45">
        <f>'2011_totals_newvars'!E45/'2011_totals_newvars'!$L45</f>
        <v>0.33481338466970645</v>
      </c>
      <c r="DC45">
        <f>'2012_totals_newvars'!E45/'2012_totals_newvars'!$L45</f>
        <v>0.2507324797002598</v>
      </c>
      <c r="DD45">
        <f>'2013_totals_newvars'!E45/'2013_totals_newvars'!$L45</f>
        <v>0.26968663831956419</v>
      </c>
      <c r="DE45">
        <f>'2014_totals_newvars'!E45/'2014_totals_newvars'!$L45</f>
        <v>0.31168390990557282</v>
      </c>
      <c r="DF45">
        <f>'1997_totals_newvars'!G45/'1997_totals_newvars'!$L45</f>
        <v>0</v>
      </c>
      <c r="DG45">
        <f>'1998_totals_newvars'!G45/'1998_totals_newvars'!$L45</f>
        <v>0</v>
      </c>
      <c r="DH45">
        <f>'1999_totals_newvars'!G45/'1999_totals_newvars'!$L45</f>
        <v>0</v>
      </c>
      <c r="DI45">
        <f>'2000_totals_newvars'!G45/'2000_totals_newvars'!$L45</f>
        <v>7.013403874385836E-3</v>
      </c>
      <c r="DJ45">
        <f>'2001_totals_newvars'!G45/'2001_totals_newvars'!$L45</f>
        <v>3.8722369018959063E-3</v>
      </c>
      <c r="DK45">
        <f>'2002_totals_newvars'!G45/'2002_totals_newvars'!$L45</f>
        <v>8.3569761947528548E-3</v>
      </c>
      <c r="DL45">
        <f>'2003_totals_newvars'!G45/'2003_totals_newvars'!$L45</f>
        <v>1.6586120192257112E-2</v>
      </c>
      <c r="DM45">
        <f>'2004_totals_newvars'!G45/'2004_totals_newvars'!$L45</f>
        <v>1.8707874273834611E-2</v>
      </c>
      <c r="DN45">
        <f>'2005_totals_newvars'!G45/'2005_totals_newvars'!$L45</f>
        <v>1.2243708199122304E-2</v>
      </c>
      <c r="DO45">
        <f>'2006_totals_newvars'!G45/'2006_totals_newvars'!$L45</f>
        <v>1.1440328091625025E-2</v>
      </c>
      <c r="DP45">
        <f>'2007_totals_newvars'!G45/'2007_totals_newvars'!$L45</f>
        <v>8.5290595247392506E-3</v>
      </c>
      <c r="DQ45">
        <f>'2008_totals_newvars'!G45/'2008_totals_newvars'!$L45</f>
        <v>7.1950755349640579E-3</v>
      </c>
      <c r="DR45">
        <f>'2009_totals_newvars'!G45/'2009_totals_newvars'!$L45</f>
        <v>2.2277152877503828E-2</v>
      </c>
      <c r="DS45">
        <f>'2010_totals_newvars'!G45/'2010_totals_newvars'!$L45</f>
        <v>6.5131114873413394E-3</v>
      </c>
      <c r="DT45">
        <f>'2011_totals_newvars'!G45/'2011_totals_newvars'!$L45</f>
        <v>2.5061227321799173E-2</v>
      </c>
      <c r="DU45">
        <f>'2012_totals_newvars'!G45/'2012_totals_newvars'!$L45</f>
        <v>5.6766575333609733E-3</v>
      </c>
      <c r="DV45">
        <f>'2013_totals_newvars'!G45/'2013_totals_newvars'!$L45</f>
        <v>8.2032922664411773E-3</v>
      </c>
      <c r="DW45">
        <f>'2014_totals_newvars'!G45/'2014_totals_newvars'!$L45</f>
        <v>8.8112013850240867E-3</v>
      </c>
      <c r="DX45">
        <f>'1997_totals_newvars'!K45/'1997_totals_newvars'!$L45</f>
        <v>0</v>
      </c>
      <c r="DY45">
        <f>'1998_totals_newvars'!K45/'1998_totals_newvars'!$L45</f>
        <v>3.8658689578629057E-2</v>
      </c>
      <c r="DZ45">
        <f>'1999_totals_newvars'!K45/'1999_totals_newvars'!$L45</f>
        <v>0.12145243577260098</v>
      </c>
      <c r="EA45">
        <f>'2000_totals_newvars'!K45/'2000_totals_newvars'!$L45</f>
        <v>5.675477295213908E-3</v>
      </c>
      <c r="EB45">
        <f>'2001_totals_newvars'!K45/'2001_totals_newvars'!$L45</f>
        <v>1.9260957003904459E-2</v>
      </c>
      <c r="EC45">
        <f>'2002_totals_newvars'!K45/'2002_totals_newvars'!$L45</f>
        <v>4.0017635408108126E-2</v>
      </c>
      <c r="ED45">
        <f>'2003_totals_newvars'!K45/'2003_totals_newvars'!$L45</f>
        <v>2.9034502473604461E-2</v>
      </c>
      <c r="EE45">
        <f>'2004_totals_newvars'!K45/'2004_totals_newvars'!$L45</f>
        <v>0</v>
      </c>
      <c r="EF45">
        <f>'2005_totals_newvars'!K45/'2005_totals_newvars'!$L45</f>
        <v>6.6974542018267011E-2</v>
      </c>
      <c r="EG45">
        <f>'2006_totals_newvars'!K45/'2006_totals_newvars'!$L45</f>
        <v>4.0977320853847296E-2</v>
      </c>
      <c r="EH45">
        <f>'2007_totals_newvars'!K45/'2007_totals_newvars'!$L45</f>
        <v>3.8049940726576623E-2</v>
      </c>
      <c r="EI45">
        <f>'2008_totals_newvars'!K45/'2008_totals_newvars'!$L45</f>
        <v>3.6048376985988985E-2</v>
      </c>
      <c r="EJ45">
        <f>'2009_totals_newvars'!K45/'2009_totals_newvars'!$L45</f>
        <v>3.5828121048351085E-2</v>
      </c>
      <c r="EK45">
        <f>'2010_totals_newvars'!K45/'2010_totals_newvars'!$L45</f>
        <v>2.7481457800703234E-2</v>
      </c>
      <c r="EL45">
        <f>'2011_totals_newvars'!K45/'2011_totals_newvars'!$L45</f>
        <v>3.8448211887296156E-2</v>
      </c>
      <c r="EM45">
        <f>'2012_totals_newvars'!K45/'2012_totals_newvars'!$L45</f>
        <v>3.6704987577492638E-2</v>
      </c>
      <c r="EN45">
        <f>'2013_totals_newvars'!K45/'2013_totals_newvars'!$L45</f>
        <v>3.9264423497996033E-2</v>
      </c>
      <c r="EO45">
        <f>'2014_totals_newvars'!K45/'2014_totals_newvars'!$L45</f>
        <v>3.7795343662790214E-2</v>
      </c>
      <c r="EP45">
        <f>'1997_totals_newvars'!F45/'1997_totals_newvars'!$L45</f>
        <v>0</v>
      </c>
      <c r="EQ45">
        <f>'1998_totals_newvars'!F45/'1998_totals_newvars'!$L45</f>
        <v>0</v>
      </c>
      <c r="ER45">
        <f>'1999_totals_newvars'!F45/'1999_totals_newvars'!$L45</f>
        <v>0</v>
      </c>
      <c r="ES45">
        <f>'2000_totals_newvars'!F45/'2000_totals_newvars'!$L45</f>
        <v>0</v>
      </c>
      <c r="ET45">
        <f>'2001_totals_newvars'!F45/'2001_totals_newvars'!$L45</f>
        <v>0</v>
      </c>
      <c r="EU45">
        <f>'2002_totals_newvars'!F45/'2002_totals_newvars'!$L45</f>
        <v>0</v>
      </c>
      <c r="EV45">
        <f>'2003_totals_newvars'!F45/'2003_totals_newvars'!$L45</f>
        <v>0</v>
      </c>
      <c r="EW45">
        <f>'2004_totals_newvars'!F45/'2004_totals_newvars'!$L45</f>
        <v>0</v>
      </c>
      <c r="EX45">
        <f>'2005_totals_newvars'!F45/'2005_totals_newvars'!$L45</f>
        <v>0</v>
      </c>
      <c r="EY45">
        <f>'2006_totals_newvars'!F45/'2006_totals_newvars'!$L45</f>
        <v>0</v>
      </c>
      <c r="EZ45">
        <f>'2007_totals_newvars'!F45/'2007_totals_newvars'!$L45</f>
        <v>0</v>
      </c>
      <c r="FA45">
        <f>'2008_totals_newvars'!F45/'2008_totals_newvars'!$L45</f>
        <v>0</v>
      </c>
      <c r="FB45">
        <f>'2009_totals_newvars'!F45/'2009_totals_newvars'!$L45</f>
        <v>0</v>
      </c>
      <c r="FC45">
        <f>'2010_totals_newvars'!F45/'2010_totals_newvars'!$L45</f>
        <v>0</v>
      </c>
      <c r="FD45">
        <f>'2011_totals_newvars'!F45/'2011_totals_newvars'!$L45</f>
        <v>0</v>
      </c>
      <c r="FE45">
        <f>'2012_totals_newvars'!F45/'2012_totals_newvars'!$L45</f>
        <v>0</v>
      </c>
      <c r="FF45">
        <f>'2013_totals_newvars'!F45/'2013_totals_newvars'!$L45</f>
        <v>0</v>
      </c>
      <c r="FG45">
        <f>'2014_totals_newvars'!F45/'2014_totals_newvars'!$L45</f>
        <v>0</v>
      </c>
      <c r="FH45">
        <f>'1997_totals_newvars'!D45/'1997_totals_newvars'!$L45</f>
        <v>7.869033248771086E-2</v>
      </c>
      <c r="FI45">
        <f>'1998_totals_newvars'!D45/'1998_totals_newvars'!$L45</f>
        <v>9.3382556148564319E-2</v>
      </c>
      <c r="FJ45">
        <f>'1999_totals_newvars'!D45/'1999_totals_newvars'!$L45</f>
        <v>6.4117304769399544E-2</v>
      </c>
      <c r="FK45">
        <f>'2000_totals_newvars'!D45/'2000_totals_newvars'!$L45</f>
        <v>0.10384438714022109</v>
      </c>
      <c r="FL45">
        <f>'2001_totals_newvars'!D45/'2001_totals_newvars'!$L45</f>
        <v>9.0645174099463599E-2</v>
      </c>
      <c r="FM45">
        <f>'2002_totals_newvars'!D45/'2002_totals_newvars'!$L45</f>
        <v>0.10794297849575955</v>
      </c>
      <c r="FN45">
        <f>'2003_totals_newvars'!D45/'2003_totals_newvars'!$L45</f>
        <v>0.11417819262475286</v>
      </c>
      <c r="FO45">
        <f>'2004_totals_newvars'!D45/'2004_totals_newvars'!$L45</f>
        <v>0.10551444656989724</v>
      </c>
      <c r="FP45">
        <f>'2005_totals_newvars'!D45/'2005_totals_newvars'!$L45</f>
        <v>9.8315108424776421E-2</v>
      </c>
      <c r="FQ45">
        <f>'2006_totals_newvars'!D45/'2006_totals_newvars'!$L45</f>
        <v>9.6438228447757096E-2</v>
      </c>
      <c r="FR45">
        <f>'2007_totals_newvars'!D45/'2007_totals_newvars'!$L45</f>
        <v>0.10821061868869516</v>
      </c>
      <c r="FS45">
        <f>'2008_totals_newvars'!D45/'2008_totals_newvars'!$L45</f>
        <v>9.4651614100799822E-2</v>
      </c>
      <c r="FT45">
        <f>'2009_totals_newvars'!D45/'2009_totals_newvars'!$L45</f>
        <v>9.5779003147455313E-2</v>
      </c>
      <c r="FU45">
        <f>'2010_totals_newvars'!D45/'2010_totals_newvars'!$L45</f>
        <v>0.15497625817148084</v>
      </c>
      <c r="FV45">
        <f>'2011_totals_newvars'!D45/'2011_totals_newvars'!$L45</f>
        <v>0.11038874690736102</v>
      </c>
      <c r="FW45">
        <f>'2012_totals_newvars'!D45/'2012_totals_newvars'!$L45</f>
        <v>9.9092622558711735E-2</v>
      </c>
      <c r="FX45">
        <f>'2013_totals_newvars'!D45/'2013_totals_newvars'!$L45</f>
        <v>0.10916960542268156</v>
      </c>
      <c r="FY45">
        <f>'2014_totals_newvars'!D45/'2014_totals_newvars'!$L45</f>
        <v>0.1057550932902625</v>
      </c>
    </row>
    <row r="46" spans="1:181" x14ac:dyDescent="0.2">
      <c r="A46" t="str">
        <f>'1997_totals_newvars'!A46</f>
        <v>UTAH</v>
      </c>
      <c r="B46">
        <f>'1997_totals_newvars'!J46/'1997_totals_newvars'!$L46</f>
        <v>8.6783738494518078E-2</v>
      </c>
      <c r="C46">
        <f>'1998_totals_newvars'!J46/'1998_totals_newvars'!$L46</f>
        <v>8.2347355522436924E-2</v>
      </c>
      <c r="D46">
        <f>'1999_totals_newvars'!J46/'1999_totals_newvars'!$L46</f>
        <v>0.10285018947419901</v>
      </c>
      <c r="E46">
        <f>'2000_totals_newvars'!J46/'2000_totals_newvars'!$L46</f>
        <v>0.17149127176989545</v>
      </c>
      <c r="F46">
        <f>'2001_totals_newvars'!J46/'2001_totals_newvars'!$L46</f>
        <v>0.22073542594938969</v>
      </c>
      <c r="G46">
        <f>'2002_totals_newvars'!J46/'2002_totals_newvars'!$L46</f>
        <v>0.17854913628010929</v>
      </c>
      <c r="H46">
        <f>'2003_totals_newvars'!J46/'2003_totals_newvars'!$L46</f>
        <v>0.26610658859239467</v>
      </c>
      <c r="I46">
        <f>'2004_totals_newvars'!J46/'2004_totals_newvars'!$L46</f>
        <v>0.203037465677673</v>
      </c>
      <c r="J46">
        <f>'2005_totals_newvars'!J46/'2005_totals_newvars'!$L46</f>
        <v>0.17752501896106132</v>
      </c>
      <c r="K46">
        <f>'2006_totals_newvars'!J46/'2006_totals_newvars'!$L46</f>
        <v>0.14067886982238945</v>
      </c>
      <c r="L46">
        <f>'2007_totals_newvars'!J46/'2007_totals_newvars'!$L46</f>
        <v>0.15506369063507264</v>
      </c>
      <c r="M46">
        <f>'2008_totals_newvars'!J46/'2008_totals_newvars'!$L46</f>
        <v>0.12580963167882067</v>
      </c>
      <c r="N46">
        <f>'2009_totals_newvars'!J46/'2009_totals_newvars'!$L46</f>
        <v>9.183188074668977E-2</v>
      </c>
      <c r="O46">
        <f>'2010_totals_newvars'!J46/'2010_totals_newvars'!$L46</f>
        <v>9.5024033752407353E-2</v>
      </c>
      <c r="P46">
        <f>'2011_totals_newvars'!J46/'2011_totals_newvars'!$L46</f>
        <v>9.9899467584834159E-2</v>
      </c>
      <c r="Q46">
        <f>'2012_totals_newvars'!J46/'2012_totals_newvars'!$L46</f>
        <v>8.4171050273684808E-2</v>
      </c>
      <c r="R46">
        <f>'2013_totals_newvars'!J46/'2013_totals_newvars'!$L46</f>
        <v>9.7526123211475885E-2</v>
      </c>
      <c r="S46">
        <f>'2014_totals_newvars'!J46/'2014_totals_newvars'!$L46</f>
        <v>6.0976004269833205E-2</v>
      </c>
      <c r="T46">
        <f>'1997_totals_newvars'!B46/'1997_totals_newvars'!$L46</f>
        <v>0.58807185169724019</v>
      </c>
      <c r="U46">
        <f>'1998_totals_newvars'!B46/'1998_totals_newvars'!$L46</f>
        <v>0.5384857642346218</v>
      </c>
      <c r="V46">
        <f>'1999_totals_newvars'!B46/'1999_totals_newvars'!$L46</f>
        <v>0.46495236752422181</v>
      </c>
      <c r="W46">
        <f>'2000_totals_newvars'!B46/'2000_totals_newvars'!$L46</f>
        <v>0.3764942148664438</v>
      </c>
      <c r="X46">
        <f>'2001_totals_newvars'!B46/'2001_totals_newvars'!$L46</f>
        <v>0.46365182921715337</v>
      </c>
      <c r="Y46">
        <f>'2002_totals_newvars'!B46/'2002_totals_newvars'!$L46</f>
        <v>0.35342863284412984</v>
      </c>
      <c r="Z46">
        <f>'2003_totals_newvars'!B46/'2003_totals_newvars'!$L46</f>
        <v>0.30377612826504286</v>
      </c>
      <c r="AA46">
        <f>'2004_totals_newvars'!B46/'2004_totals_newvars'!$L46</f>
        <v>0.39450004602620459</v>
      </c>
      <c r="AB46">
        <f>'2005_totals_newvars'!B46/'2005_totals_newvars'!$L46</f>
        <v>0.40759136054951484</v>
      </c>
      <c r="AC46">
        <f>'2006_totals_newvars'!B46/'2006_totals_newvars'!$L46</f>
        <v>0.36522813550493372</v>
      </c>
      <c r="AD46">
        <f>'2007_totals_newvars'!B46/'2007_totals_newvars'!$L46</f>
        <v>0.27025089011028475</v>
      </c>
      <c r="AE46">
        <f>'2008_totals_newvars'!B46/'2008_totals_newvars'!$L46</f>
        <v>0.26731897597747994</v>
      </c>
      <c r="AF46">
        <f>'2009_totals_newvars'!B46/'2009_totals_newvars'!$L46</f>
        <v>0.24183594870343433</v>
      </c>
      <c r="AG46">
        <f>'2010_totals_newvars'!B46/'2010_totals_newvars'!$L46</f>
        <v>0.26624722544372403</v>
      </c>
      <c r="AH46">
        <f>'2011_totals_newvars'!B46/'2011_totals_newvars'!$L46</f>
        <v>0.26437130516312995</v>
      </c>
      <c r="AI46">
        <f>'2012_totals_newvars'!B46/'2012_totals_newvars'!$L46</f>
        <v>0.25559624544136988</v>
      </c>
      <c r="AJ46">
        <f>'2013_totals_newvars'!B46/'2013_totals_newvars'!$L46</f>
        <v>0.29907327633365643</v>
      </c>
      <c r="AK46">
        <f>'2014_totals_newvars'!B46/'2014_totals_newvars'!$L46</f>
        <v>0.2616505699134643</v>
      </c>
      <c r="AL46">
        <f>'1997_totals_newvars'!C46/'1997_totals_newvars'!$L46</f>
        <v>4.5106919206923571E-2</v>
      </c>
      <c r="AM46">
        <f>'1998_totals_newvars'!C46/'1998_totals_newvars'!$L46</f>
        <v>9.5398130615141144E-2</v>
      </c>
      <c r="AN46">
        <f>'1999_totals_newvars'!C46/'1999_totals_newvars'!$L46</f>
        <v>9.4913677183553868E-2</v>
      </c>
      <c r="AO46">
        <f>'2000_totals_newvars'!C46/'2000_totals_newvars'!$L46</f>
        <v>0.14252395032993842</v>
      </c>
      <c r="AP46">
        <f>'2001_totals_newvars'!C46/'2001_totals_newvars'!$L46</f>
        <v>-5.4602844672564668E-2</v>
      </c>
      <c r="AQ46">
        <f>'2002_totals_newvars'!C46/'2002_totals_newvars'!$L46</f>
        <v>7.9022430754518591E-2</v>
      </c>
      <c r="AR46">
        <f>'2003_totals_newvars'!C46/'2003_totals_newvars'!$L46</f>
        <v>6.6707821560236191E-2</v>
      </c>
      <c r="AS46">
        <f>'2004_totals_newvars'!C46/'2004_totals_newvars'!$L46</f>
        <v>8.2368750877446398E-2</v>
      </c>
      <c r="AT46">
        <f>'2005_totals_newvars'!C46/'2005_totals_newvars'!$L46</f>
        <v>8.5485947324503958E-2</v>
      </c>
      <c r="AU46">
        <f>'2006_totals_newvars'!C46/'2006_totals_newvars'!$L46</f>
        <v>6.8987832332598281E-2</v>
      </c>
      <c r="AV46">
        <f>'2007_totals_newvars'!C46/'2007_totals_newvars'!$L46</f>
        <v>0.11329052768295038</v>
      </c>
      <c r="AW46">
        <f>'2008_totals_newvars'!C46/'2008_totals_newvars'!$L46</f>
        <v>0.1176730664181147</v>
      </c>
      <c r="AX46">
        <f>'2009_totals_newvars'!C46/'2009_totals_newvars'!$L46</f>
        <v>0.10313300247285144</v>
      </c>
      <c r="AY46">
        <f>'2010_totals_newvars'!C46/'2010_totals_newvars'!$L46</f>
        <v>7.6217583060018385E-2</v>
      </c>
      <c r="AZ46">
        <f>'2011_totals_newvars'!C46/'2011_totals_newvars'!$L46</f>
        <v>8.8169445682543229E-2</v>
      </c>
      <c r="BA46">
        <f>'2012_totals_newvars'!C46/'2012_totals_newvars'!$L46</f>
        <v>7.1842641198776092E-2</v>
      </c>
      <c r="BB46">
        <f>'2013_totals_newvars'!C46/'2013_totals_newvars'!$L46</f>
        <v>0.13506700190690202</v>
      </c>
      <c r="BC46">
        <f>'2014_totals_newvars'!C46/'2014_totals_newvars'!$L46</f>
        <v>0.14353490075323175</v>
      </c>
      <c r="BD46">
        <f>'1997_totals_newvars'!I46/'1997_totals_newvars'!$L46</f>
        <v>4.6523052956961154E-4</v>
      </c>
      <c r="BE46">
        <f>'1998_totals_newvars'!I46/'1998_totals_newvars'!$L46</f>
        <v>1.388751670437223E-3</v>
      </c>
      <c r="BF46">
        <f>'1999_totals_newvars'!I46/'1999_totals_newvars'!$L46</f>
        <v>2.4219670471407545E-4</v>
      </c>
      <c r="BG46">
        <f>'2000_totals_newvars'!I46/'2000_totals_newvars'!$L46</f>
        <v>7.7760165062233134E-4</v>
      </c>
      <c r="BH46">
        <f>'2001_totals_newvars'!I46/'2001_totals_newvars'!$L46</f>
        <v>2.2605349576855518E-4</v>
      </c>
      <c r="BI46">
        <f>'2002_totals_newvars'!I46/'2002_totals_newvars'!$L46</f>
        <v>1.1392473325666703E-3</v>
      </c>
      <c r="BJ46">
        <f>'2003_totals_newvars'!I46/'2003_totals_newvars'!$L46</f>
        <v>1.4534280244797648E-2</v>
      </c>
      <c r="BK46">
        <f>'2004_totals_newvars'!I46/'2004_totals_newvars'!$L46</f>
        <v>-2.3688807071853652E-3</v>
      </c>
      <c r="BL46">
        <f>'2005_totals_newvars'!I46/'2005_totals_newvars'!$L46</f>
        <v>7.9392550992098791E-5</v>
      </c>
      <c r="BM46">
        <f>'2006_totals_newvars'!I46/'2006_totals_newvars'!$L46</f>
        <v>-8.7039360504410508E-5</v>
      </c>
      <c r="BN46">
        <f>'2007_totals_newvars'!I46/'2007_totals_newvars'!$L46</f>
        <v>2.4796857995395796E-2</v>
      </c>
      <c r="BO46">
        <f>'2008_totals_newvars'!I46/'2008_totals_newvars'!$L46</f>
        <v>2.8935470188664412E-2</v>
      </c>
      <c r="BP46">
        <f>'2009_totals_newvars'!I46/'2009_totals_newvars'!$L46</f>
        <v>0.17652687296356862</v>
      </c>
      <c r="BQ46">
        <f>'2010_totals_newvars'!I46/'2010_totals_newvars'!$L46</f>
        <v>0.15081560947228578</v>
      </c>
      <c r="BR46">
        <f>'2011_totals_newvars'!I46/'2011_totals_newvars'!$L46</f>
        <v>0.14191199561545106</v>
      </c>
      <c r="BS46">
        <f>'2012_totals_newvars'!I46/'2012_totals_newvars'!$L46</f>
        <v>0.14988861874606454</v>
      </c>
      <c r="BT46">
        <f>'2013_totals_newvars'!I46/'2013_totals_newvars'!$L46</f>
        <v>6.2272915746630207E-2</v>
      </c>
      <c r="BU46">
        <f>'2014_totals_newvars'!I46/'2014_totals_newvars'!$L46</f>
        <v>9.0077472747202236E-2</v>
      </c>
      <c r="BV46">
        <f>'1997_totals_newvars'!H46/'1997_totals_newvars'!$L46</f>
        <v>0</v>
      </c>
      <c r="BW46">
        <f>'1998_totals_newvars'!H46/'1998_totals_newvars'!$L46</f>
        <v>0</v>
      </c>
      <c r="BX46">
        <f>'1999_totals_newvars'!H46/'1999_totals_newvars'!$L46</f>
        <v>0</v>
      </c>
      <c r="BY46">
        <f>'2000_totals_newvars'!H46/'2000_totals_newvars'!$L46</f>
        <v>3.8021955236372676E-3</v>
      </c>
      <c r="BZ46">
        <f>'2001_totals_newvars'!H46/'2001_totals_newvars'!$L46</f>
        <v>4.5114374931122846E-3</v>
      </c>
      <c r="CA46">
        <f>'2002_totals_newvars'!H46/'2002_totals_newvars'!$L46</f>
        <v>3.9676753120294079E-3</v>
      </c>
      <c r="CB46">
        <f>'2003_totals_newvars'!H46/'2003_totals_newvars'!$L46</f>
        <v>7.0953183021811601E-3</v>
      </c>
      <c r="CC46">
        <f>'2004_totals_newvars'!H46/'2004_totals_newvars'!$L46</f>
        <v>4.252340517335234E-3</v>
      </c>
      <c r="CD46">
        <f>'2005_totals_newvars'!H46/'2005_totals_newvars'!$L46</f>
        <v>4.2209771485412885E-3</v>
      </c>
      <c r="CE46">
        <f>'2006_totals_newvars'!H46/'2006_totals_newvars'!$L46</f>
        <v>5.4175078328500869E-3</v>
      </c>
      <c r="CF46">
        <f>'2007_totals_newvars'!H46/'2007_totals_newvars'!$L46</f>
        <v>6.7488292656582788E-3</v>
      </c>
      <c r="CG46">
        <f>'2008_totals_newvars'!H46/'2008_totals_newvars'!$L46</f>
        <v>7.4894001079414043E-3</v>
      </c>
      <c r="CH46">
        <f>'2009_totals_newvars'!H46/'2009_totals_newvars'!$L46</f>
        <v>5.4716858554119216E-2</v>
      </c>
      <c r="CI46">
        <f>'2010_totals_newvars'!H46/'2010_totals_newvars'!$L46</f>
        <v>6.0239467504801761E-2</v>
      </c>
      <c r="CJ46">
        <f>'2011_totals_newvars'!H46/'2011_totals_newvars'!$L46</f>
        <v>6.228139553035493E-2</v>
      </c>
      <c r="CK46">
        <f>'2012_totals_newvars'!H46/'2012_totals_newvars'!$L46</f>
        <v>6.3947828352681466E-2</v>
      </c>
      <c r="CL46">
        <f>'2013_totals_newvars'!H46/'2013_totals_newvars'!$L46</f>
        <v>3.6561000781666457E-2</v>
      </c>
      <c r="CM46">
        <f>'2014_totals_newvars'!H46/'2014_totals_newvars'!$L46</f>
        <v>4.958833372424401E-2</v>
      </c>
      <c r="CN46">
        <f>'1997_totals_newvars'!E46/'1997_totals_newvars'!$L46</f>
        <v>0</v>
      </c>
      <c r="CO46">
        <f>'1998_totals_newvars'!E46/'1998_totals_newvars'!$L46</f>
        <v>0</v>
      </c>
      <c r="CP46">
        <f>'1999_totals_newvars'!E46/'1999_totals_newvars'!$L46</f>
        <v>0</v>
      </c>
      <c r="CQ46">
        <f>'2000_totals_newvars'!E46/'2000_totals_newvars'!$L46</f>
        <v>0</v>
      </c>
      <c r="CR46">
        <f>'2001_totals_newvars'!E46/'2001_totals_newvars'!$L46</f>
        <v>0</v>
      </c>
      <c r="CS46">
        <f>'2002_totals_newvars'!E46/'2002_totals_newvars'!$L46</f>
        <v>0</v>
      </c>
      <c r="CT46">
        <f>'2003_totals_newvars'!E46/'2003_totals_newvars'!$L46</f>
        <v>0</v>
      </c>
      <c r="CU46">
        <f>'2004_totals_newvars'!E46/'2004_totals_newvars'!$L46</f>
        <v>0</v>
      </c>
      <c r="CV46">
        <f>'2005_totals_newvars'!E46/'2005_totals_newvars'!$L46</f>
        <v>0</v>
      </c>
      <c r="CW46">
        <f>'2006_totals_newvars'!E46/'2006_totals_newvars'!$L46</f>
        <v>0</v>
      </c>
      <c r="CX46">
        <f>'2007_totals_newvars'!E46/'2007_totals_newvars'!$L46</f>
        <v>0</v>
      </c>
      <c r="CY46">
        <f>'2008_totals_newvars'!E46/'2008_totals_newvars'!$L46</f>
        <v>0</v>
      </c>
      <c r="CZ46">
        <f>'2009_totals_newvars'!E46/'2009_totals_newvars'!$L46</f>
        <v>0</v>
      </c>
      <c r="DA46">
        <f>'2010_totals_newvars'!E46/'2010_totals_newvars'!$L46</f>
        <v>0</v>
      </c>
      <c r="DB46">
        <f>'2011_totals_newvars'!E46/'2011_totals_newvars'!$L46</f>
        <v>0</v>
      </c>
      <c r="DC46">
        <f>'2012_totals_newvars'!E46/'2012_totals_newvars'!$L46</f>
        <v>0</v>
      </c>
      <c r="DD46">
        <f>'2013_totals_newvars'!E46/'2013_totals_newvars'!$L46</f>
        <v>0</v>
      </c>
      <c r="DE46">
        <f>'2014_totals_newvars'!E46/'2014_totals_newvars'!$L46</f>
        <v>0</v>
      </c>
      <c r="DF46">
        <f>'1997_totals_newvars'!G46/'1997_totals_newvars'!$L46</f>
        <v>0</v>
      </c>
      <c r="DG46">
        <f>'1998_totals_newvars'!G46/'1998_totals_newvars'!$L46</f>
        <v>0</v>
      </c>
      <c r="DH46">
        <f>'1999_totals_newvars'!G46/'1999_totals_newvars'!$L46</f>
        <v>0</v>
      </c>
      <c r="DI46">
        <f>'2000_totals_newvars'!G46/'2000_totals_newvars'!$L46</f>
        <v>1.3918180744223662E-2</v>
      </c>
      <c r="DJ46">
        <f>'2001_totals_newvars'!G46/'2001_totals_newvars'!$L46</f>
        <v>1.5457475406183944E-2</v>
      </c>
      <c r="DK46">
        <f>'2002_totals_newvars'!G46/'2002_totals_newvars'!$L46</f>
        <v>9.3468886342404963E-3</v>
      </c>
      <c r="DL46">
        <f>'2003_totals_newvars'!G46/'2003_totals_newvars'!$L46</f>
        <v>4.9624109543753249E-3</v>
      </c>
      <c r="DM46">
        <f>'2004_totals_newvars'!G46/'2004_totals_newvars'!$L46</f>
        <v>6.8831804939634509E-3</v>
      </c>
      <c r="DN46">
        <f>'2005_totals_newvars'!G46/'2005_totals_newvars'!$L46</f>
        <v>7.7325367445642019E-3</v>
      </c>
      <c r="DO46">
        <f>'2006_totals_newvars'!G46/'2006_totals_newvars'!$L46</f>
        <v>8.1212866585553892E-3</v>
      </c>
      <c r="DP46">
        <f>'2007_totals_newvars'!G46/'2007_totals_newvars'!$L46</f>
        <v>1.1340573180657718E-2</v>
      </c>
      <c r="DQ46">
        <f>'2008_totals_newvars'!G46/'2008_totals_newvars'!$L46</f>
        <v>1.0667136621481306E-2</v>
      </c>
      <c r="DR46">
        <f>'2009_totals_newvars'!G46/'2009_totals_newvars'!$L46</f>
        <v>4.9442052509486665E-3</v>
      </c>
      <c r="DS46">
        <f>'2010_totals_newvars'!G46/'2010_totals_newvars'!$L46</f>
        <v>1.8468093895423223E-2</v>
      </c>
      <c r="DT46">
        <f>'2011_totals_newvars'!G46/'2011_totals_newvars'!$L46</f>
        <v>3.7273042940380349E-2</v>
      </c>
      <c r="DU46">
        <f>'2012_totals_newvars'!G46/'2012_totals_newvars'!$L46</f>
        <v>4.3747711644445762E-2</v>
      </c>
      <c r="DV46">
        <f>'2013_totals_newvars'!G46/'2013_totals_newvars'!$L46</f>
        <v>3.6901462356218197E-2</v>
      </c>
      <c r="DW46">
        <f>'2014_totals_newvars'!G46/'2014_totals_newvars'!$L46</f>
        <v>2.9223199542108835E-2</v>
      </c>
      <c r="DX46">
        <f>'1997_totals_newvars'!K46/'1997_totals_newvars'!$L46</f>
        <v>0</v>
      </c>
      <c r="DY46">
        <f>'1998_totals_newvars'!K46/'1998_totals_newvars'!$L46</f>
        <v>3.3307456937786056E-2</v>
      </c>
      <c r="DZ46">
        <f>'1999_totals_newvars'!K46/'1999_totals_newvars'!$L46</f>
        <v>4.798476901907376E-2</v>
      </c>
      <c r="EA46">
        <f>'2000_totals_newvars'!K46/'2000_totals_newvars'!$L46</f>
        <v>4.798387193189365E-2</v>
      </c>
      <c r="EB46">
        <f>'2001_totals_newvars'!K46/'2001_totals_newvars'!$L46</f>
        <v>5.6193084039444056E-2</v>
      </c>
      <c r="EC46">
        <f>'2002_totals_newvars'!K46/'2002_totals_newvars'!$L46</f>
        <v>4.6684349874932002E-2</v>
      </c>
      <c r="ED46">
        <f>'2003_totals_newvars'!K46/'2003_totals_newvars'!$L46</f>
        <v>8.696580432105587E-2</v>
      </c>
      <c r="EE46">
        <f>'2004_totals_newvars'!K46/'2004_totals_newvars'!$L46</f>
        <v>1.3756346046832416E-2</v>
      </c>
      <c r="EF46">
        <f>'2005_totals_newvars'!K46/'2005_totals_newvars'!$L46</f>
        <v>2.7119773668437382E-2</v>
      </c>
      <c r="EG46">
        <f>'2006_totals_newvars'!K46/'2006_totals_newvars'!$L46</f>
        <v>5.2490668886012108E-2</v>
      </c>
      <c r="EH46">
        <f>'2007_totals_newvars'!K46/'2007_totals_newvars'!$L46</f>
        <v>3.4330015282583823E-2</v>
      </c>
      <c r="EI46">
        <f>'2008_totals_newvars'!K46/'2008_totals_newvars'!$L46</f>
        <v>7.9546510786864477E-2</v>
      </c>
      <c r="EJ46">
        <f>'2009_totals_newvars'!K46/'2009_totals_newvars'!$L46</f>
        <v>5.5780938360318624E-2</v>
      </c>
      <c r="EK46">
        <f>'2010_totals_newvars'!K46/'2010_totals_newvars'!$L46</f>
        <v>5.2451232049546728E-2</v>
      </c>
      <c r="EL46">
        <f>'2011_totals_newvars'!K46/'2011_totals_newvars'!$L46</f>
        <v>2.0588443025463008E-2</v>
      </c>
      <c r="EM46">
        <f>'2012_totals_newvars'!K46/'2012_totals_newvars'!$L46</f>
        <v>7.3267139077282176E-2</v>
      </c>
      <c r="EN46">
        <f>'2013_totals_newvars'!K46/'2013_totals_newvars'!$L46</f>
        <v>9.7493255594693101E-2</v>
      </c>
      <c r="EO46">
        <f>'2014_totals_newvars'!K46/'2014_totals_newvars'!$L46</f>
        <v>6.6839174398785367E-2</v>
      </c>
      <c r="EP46">
        <f>'1997_totals_newvars'!F46/'1997_totals_newvars'!$L46</f>
        <v>0</v>
      </c>
      <c r="EQ46">
        <f>'1998_totals_newvars'!F46/'1998_totals_newvars'!$L46</f>
        <v>0</v>
      </c>
      <c r="ER46">
        <f>'1999_totals_newvars'!F46/'1999_totals_newvars'!$L46</f>
        <v>0</v>
      </c>
      <c r="ES46">
        <f>'2000_totals_newvars'!F46/'2000_totals_newvars'!$L46</f>
        <v>0</v>
      </c>
      <c r="ET46">
        <f>'2001_totals_newvars'!F46/'2001_totals_newvars'!$L46</f>
        <v>0</v>
      </c>
      <c r="EU46">
        <f>'2002_totals_newvars'!F46/'2002_totals_newvars'!$L46</f>
        <v>0</v>
      </c>
      <c r="EV46">
        <f>'2003_totals_newvars'!F46/'2003_totals_newvars'!$L46</f>
        <v>0</v>
      </c>
      <c r="EW46">
        <f>'2004_totals_newvars'!F46/'2004_totals_newvars'!$L46</f>
        <v>0</v>
      </c>
      <c r="EX46">
        <f>'2005_totals_newvars'!F46/'2005_totals_newvars'!$L46</f>
        <v>0</v>
      </c>
      <c r="EY46">
        <f>'2006_totals_newvars'!F46/'2006_totals_newvars'!$L46</f>
        <v>0</v>
      </c>
      <c r="EZ46">
        <f>'2007_totals_newvars'!F46/'2007_totals_newvars'!$L46</f>
        <v>0</v>
      </c>
      <c r="FA46">
        <f>'2008_totals_newvars'!F46/'2008_totals_newvars'!$L46</f>
        <v>0</v>
      </c>
      <c r="FB46">
        <f>'2009_totals_newvars'!F46/'2009_totals_newvars'!$L46</f>
        <v>0</v>
      </c>
      <c r="FC46">
        <f>'2010_totals_newvars'!F46/'2010_totals_newvars'!$L46</f>
        <v>0</v>
      </c>
      <c r="FD46">
        <f>'2011_totals_newvars'!F46/'2011_totals_newvars'!$L46</f>
        <v>0</v>
      </c>
      <c r="FE46">
        <f>'2012_totals_newvars'!F46/'2012_totals_newvars'!$L46</f>
        <v>0</v>
      </c>
      <c r="FF46">
        <f>'2013_totals_newvars'!F46/'2013_totals_newvars'!$L46</f>
        <v>0</v>
      </c>
      <c r="FG46">
        <f>'2014_totals_newvars'!F46/'2014_totals_newvars'!$L46</f>
        <v>0</v>
      </c>
      <c r="FH46">
        <f>'1997_totals_newvars'!D46/'1997_totals_newvars'!$L46</f>
        <v>0.27957226007174857</v>
      </c>
      <c r="FI46">
        <f>'1998_totals_newvars'!D46/'1998_totals_newvars'!$L46</f>
        <v>0.24907254101957688</v>
      </c>
      <c r="FJ46">
        <f>'1999_totals_newvars'!D46/'1999_totals_newvars'!$L46</f>
        <v>0.28905680009423745</v>
      </c>
      <c r="FK46">
        <f>'2000_totals_newvars'!D46/'2000_totals_newvars'!$L46</f>
        <v>0.24300871318334541</v>
      </c>
      <c r="FL46">
        <f>'2001_totals_newvars'!D46/'2001_totals_newvars'!$L46</f>
        <v>0.29382753907151277</v>
      </c>
      <c r="FM46">
        <f>'2002_totals_newvars'!D46/'2002_totals_newvars'!$L46</f>
        <v>0.32786163896747367</v>
      </c>
      <c r="FN46">
        <f>'2003_totals_newvars'!D46/'2003_totals_newvars'!$L46</f>
        <v>0.24985164775991625</v>
      </c>
      <c r="FO46">
        <f>'2004_totals_newvars'!D46/'2004_totals_newvars'!$L46</f>
        <v>0.29757075106773029</v>
      </c>
      <c r="FP46">
        <f>'2005_totals_newvars'!D46/'2005_totals_newvars'!$L46</f>
        <v>0.29024499305238494</v>
      </c>
      <c r="FQ46">
        <f>'2006_totals_newvars'!D46/'2006_totals_newvars'!$L46</f>
        <v>0.35916273832316536</v>
      </c>
      <c r="FR46">
        <f>'2007_totals_newvars'!D46/'2007_totals_newvars'!$L46</f>
        <v>0.3841786158473966</v>
      </c>
      <c r="FS46">
        <f>'2008_totals_newvars'!D46/'2008_totals_newvars'!$L46</f>
        <v>0.36255980822063305</v>
      </c>
      <c r="FT46">
        <f>'2009_totals_newvars'!D46/'2009_totals_newvars'!$L46</f>
        <v>0.27123029294806933</v>
      </c>
      <c r="FU46">
        <f>'2010_totals_newvars'!D46/'2010_totals_newvars'!$L46</f>
        <v>0.28053675482179274</v>
      </c>
      <c r="FV46">
        <f>'2011_totals_newvars'!D46/'2011_totals_newvars'!$L46</f>
        <v>0.28550490445784332</v>
      </c>
      <c r="FW46">
        <f>'2012_totals_newvars'!D46/'2012_totals_newvars'!$L46</f>
        <v>0.2575387652656953</v>
      </c>
      <c r="FX46">
        <f>'2013_totals_newvars'!D46/'2013_totals_newvars'!$L46</f>
        <v>0.23510496406875772</v>
      </c>
      <c r="FY46">
        <f>'2014_totals_newvars'!D46/'2014_totals_newvars'!$L46</f>
        <v>0.29811034465113029</v>
      </c>
    </row>
    <row r="47" spans="1:181" x14ac:dyDescent="0.2">
      <c r="A47" t="str">
        <f>'1997_totals_newvars'!A47</f>
        <v>VERMONT</v>
      </c>
      <c r="B47">
        <f>'1997_totals_newvars'!J47/'1997_totals_newvars'!$L47</f>
        <v>6.9438226662845048E-2</v>
      </c>
      <c r="C47">
        <f>'1998_totals_newvars'!J47/'1998_totals_newvars'!$L47</f>
        <v>0.16567505804961874</v>
      </c>
      <c r="D47">
        <f>'1999_totals_newvars'!J47/'1999_totals_newvars'!$L47</f>
        <v>0.1036089020894549</v>
      </c>
      <c r="E47">
        <f>'2000_totals_newvars'!J47/'2000_totals_newvars'!$L47</f>
        <v>9.4466557466150528E-2</v>
      </c>
      <c r="F47">
        <f>'2001_totals_newvars'!J47/'2001_totals_newvars'!$L47</f>
        <v>0.1068486094525765</v>
      </c>
      <c r="G47">
        <f>'2002_totals_newvars'!J47/'2002_totals_newvars'!$L47</f>
        <v>0.11013272728351234</v>
      </c>
      <c r="H47">
        <f>'2003_totals_newvars'!J47/'2003_totals_newvars'!$L47</f>
        <v>9.6499678451116136E-2</v>
      </c>
      <c r="I47">
        <f>'2004_totals_newvars'!J47/'2004_totals_newvars'!$L47</f>
        <v>9.2503349712994842E-2</v>
      </c>
      <c r="J47">
        <f>'2005_totals_newvars'!J47/'2005_totals_newvars'!$L47</f>
        <v>8.2035097631333279E-2</v>
      </c>
      <c r="K47">
        <f>'2006_totals_newvars'!J47/'2006_totals_newvars'!$L47</f>
        <v>8.0592573773074008E-2</v>
      </c>
      <c r="L47">
        <f>'2007_totals_newvars'!J47/'2007_totals_newvars'!$L47</f>
        <v>7.6263584438485729E-2</v>
      </c>
      <c r="M47">
        <f>'2008_totals_newvars'!J47/'2008_totals_newvars'!$L47</f>
        <v>8.3802287401037082E-2</v>
      </c>
      <c r="N47">
        <f>'2009_totals_newvars'!J47/'2009_totals_newvars'!$L47</f>
        <v>8.7112764855998753E-2</v>
      </c>
      <c r="O47">
        <f>'2010_totals_newvars'!J47/'2010_totals_newvars'!$L47</f>
        <v>0.10479170424798651</v>
      </c>
      <c r="P47">
        <f>'2011_totals_newvars'!J47/'2011_totals_newvars'!$L47</f>
        <v>7.0869476359053218E-2</v>
      </c>
      <c r="Q47">
        <f>'2012_totals_newvars'!J47/'2012_totals_newvars'!$L47</f>
        <v>7.5799042281175275E-2</v>
      </c>
      <c r="R47">
        <f>'2013_totals_newvars'!J47/'2013_totals_newvars'!$L47</f>
        <v>7.713995501651652E-2</v>
      </c>
      <c r="S47">
        <f>'2014_totals_newvars'!J47/'2014_totals_newvars'!$L47</f>
        <v>8.5946418721501369E-2</v>
      </c>
      <c r="T47">
        <f>'1997_totals_newvars'!B47/'1997_totals_newvars'!$L47</f>
        <v>0.54877833098093975</v>
      </c>
      <c r="U47">
        <f>'1998_totals_newvars'!B47/'1998_totals_newvars'!$L47</f>
        <v>1.0577890338300144</v>
      </c>
      <c r="V47">
        <f>'1999_totals_newvars'!B47/'1999_totals_newvars'!$L47</f>
        <v>0.67685433177909138</v>
      </c>
      <c r="W47">
        <f>'2000_totals_newvars'!B47/'2000_totals_newvars'!$L47</f>
        <v>0.52327957251109392</v>
      </c>
      <c r="X47">
        <f>'2001_totals_newvars'!B47/'2001_totals_newvars'!$L47</f>
        <v>0.48406529635398088</v>
      </c>
      <c r="Y47">
        <f>'2002_totals_newvars'!B47/'2002_totals_newvars'!$L47</f>
        <v>0.46865711818959316</v>
      </c>
      <c r="Z47">
        <f>'2003_totals_newvars'!B47/'2003_totals_newvars'!$L47</f>
        <v>0.42744312176690213</v>
      </c>
      <c r="AA47">
        <f>'2004_totals_newvars'!B47/'2004_totals_newvars'!$L47</f>
        <v>0.42845766166209925</v>
      </c>
      <c r="AB47">
        <f>'2005_totals_newvars'!B47/'2005_totals_newvars'!$L47</f>
        <v>0.44292321771064641</v>
      </c>
      <c r="AC47">
        <f>'2006_totals_newvars'!B47/'2006_totals_newvars'!$L47</f>
        <v>0.44311373040882174</v>
      </c>
      <c r="AD47">
        <f>'2007_totals_newvars'!B47/'2007_totals_newvars'!$L47</f>
        <v>0.36797726062994274</v>
      </c>
      <c r="AE47">
        <f>'2008_totals_newvars'!B47/'2008_totals_newvars'!$L47</f>
        <v>0.3026429869542232</v>
      </c>
      <c r="AF47">
        <f>'2009_totals_newvars'!B47/'2009_totals_newvars'!$L47</f>
        <v>0.19537832503578337</v>
      </c>
      <c r="AG47">
        <f>'2010_totals_newvars'!B47/'2010_totals_newvars'!$L47</f>
        <v>0.18191202216783506</v>
      </c>
      <c r="AH47">
        <f>'2011_totals_newvars'!B47/'2011_totals_newvars'!$L47</f>
        <v>0.18634932469497401</v>
      </c>
      <c r="AI47">
        <f>'2012_totals_newvars'!B47/'2012_totals_newvars'!$L47</f>
        <v>0.22305623862791946</v>
      </c>
      <c r="AJ47">
        <f>'2013_totals_newvars'!B47/'2013_totals_newvars'!$L47</f>
        <v>0.21668003648366216</v>
      </c>
      <c r="AK47">
        <f>'2014_totals_newvars'!B47/'2014_totals_newvars'!$L47</f>
        <v>0.1999473124342277</v>
      </c>
      <c r="AL47">
        <f>'1997_totals_newvars'!C47/'1997_totals_newvars'!$L47</f>
        <v>0.3622539028023104</v>
      </c>
      <c r="AM47">
        <f>'1998_totals_newvars'!C47/'1998_totals_newvars'!$L47</f>
        <v>-0.37622422803963379</v>
      </c>
      <c r="AN47">
        <f>'1999_totals_newvars'!C47/'1999_totals_newvars'!$L47</f>
        <v>0.15495139497087354</v>
      </c>
      <c r="AO47">
        <f>'2000_totals_newvars'!C47/'2000_totals_newvars'!$L47</f>
        <v>0.19593579039731876</v>
      </c>
      <c r="AP47">
        <f>'2001_totals_newvars'!C47/'2001_totals_newvars'!$L47</f>
        <v>0.1800169456697292</v>
      </c>
      <c r="AQ47">
        <f>'2002_totals_newvars'!C47/'2002_totals_newvars'!$L47</f>
        <v>0.18246162164120647</v>
      </c>
      <c r="AR47">
        <f>'2003_totals_newvars'!C47/'2003_totals_newvars'!$L47</f>
        <v>0.20712841865840925</v>
      </c>
      <c r="AS47">
        <f>'2004_totals_newvars'!C47/'2004_totals_newvars'!$L47</f>
        <v>0.19670157988320189</v>
      </c>
      <c r="AT47">
        <f>'2005_totals_newvars'!C47/'2005_totals_newvars'!$L47</f>
        <v>0.21492970095687935</v>
      </c>
      <c r="AU47">
        <f>'2006_totals_newvars'!C47/'2006_totals_newvars'!$L47</f>
        <v>0.20007891498330271</v>
      </c>
      <c r="AV47">
        <f>'2007_totals_newvars'!C47/'2007_totals_newvars'!$L47</f>
        <v>0.31850132732740888</v>
      </c>
      <c r="AW47">
        <f>'2008_totals_newvars'!C47/'2008_totals_newvars'!$L47</f>
        <v>0.28733346681693639</v>
      </c>
      <c r="AX47">
        <f>'2009_totals_newvars'!C47/'2009_totals_newvars'!$L47</f>
        <v>0.27583627463376914</v>
      </c>
      <c r="AY47">
        <f>'2010_totals_newvars'!C47/'2010_totals_newvars'!$L47</f>
        <v>0.25041800894202815</v>
      </c>
      <c r="AZ47">
        <f>'2011_totals_newvars'!C47/'2011_totals_newvars'!$L47</f>
        <v>0.30288092177283482</v>
      </c>
      <c r="BA47">
        <f>'2012_totals_newvars'!C47/'2012_totals_newvars'!$L47</f>
        <v>0.2926051723350786</v>
      </c>
      <c r="BB47">
        <f>'2013_totals_newvars'!C47/'2013_totals_newvars'!$L47</f>
        <v>0.31209645636341726</v>
      </c>
      <c r="BC47">
        <f>'2014_totals_newvars'!C47/'2014_totals_newvars'!$L47</f>
        <v>0.30013988946485076</v>
      </c>
      <c r="BD47">
        <f>'1997_totals_newvars'!I47/'1997_totals_newvars'!$L47</f>
        <v>0</v>
      </c>
      <c r="BE47">
        <f>'1998_totals_newvars'!I47/'1998_totals_newvars'!$L47</f>
        <v>0</v>
      </c>
      <c r="BF47">
        <f>'1999_totals_newvars'!I47/'1999_totals_newvars'!$L47</f>
        <v>0</v>
      </c>
      <c r="BG47">
        <f>'2000_totals_newvars'!I47/'2000_totals_newvars'!$L47</f>
        <v>0</v>
      </c>
      <c r="BH47">
        <f>'2001_totals_newvars'!I47/'2001_totals_newvars'!$L47</f>
        <v>0</v>
      </c>
      <c r="BI47">
        <f>'2002_totals_newvars'!I47/'2002_totals_newvars'!$L47</f>
        <v>0</v>
      </c>
      <c r="BJ47">
        <f>'2003_totals_newvars'!I47/'2003_totals_newvars'!$L47</f>
        <v>0</v>
      </c>
      <c r="BK47">
        <f>'2004_totals_newvars'!I47/'2004_totals_newvars'!$L47</f>
        <v>0</v>
      </c>
      <c r="BL47">
        <f>'2005_totals_newvars'!I47/'2005_totals_newvars'!$L47</f>
        <v>0</v>
      </c>
      <c r="BM47">
        <f>'2006_totals_newvars'!I47/'2006_totals_newvars'!$L47</f>
        <v>0</v>
      </c>
      <c r="BN47">
        <f>'2007_totals_newvars'!I47/'2007_totals_newvars'!$L47</f>
        <v>0</v>
      </c>
      <c r="BO47">
        <f>'2008_totals_newvars'!I47/'2008_totals_newvars'!$L47</f>
        <v>0</v>
      </c>
      <c r="BP47">
        <f>'2009_totals_newvars'!I47/'2009_totals_newvars'!$L47</f>
        <v>0</v>
      </c>
      <c r="BQ47">
        <f>'2010_totals_newvars'!I47/'2010_totals_newvars'!$L47</f>
        <v>0</v>
      </c>
      <c r="BR47">
        <f>'2011_totals_newvars'!I47/'2011_totals_newvars'!$L47</f>
        <v>0</v>
      </c>
      <c r="BS47">
        <f>'2012_totals_newvars'!I47/'2012_totals_newvars'!$L47</f>
        <v>0</v>
      </c>
      <c r="BT47">
        <f>'2013_totals_newvars'!I47/'2013_totals_newvars'!$L47</f>
        <v>0</v>
      </c>
      <c r="BU47">
        <f>'2014_totals_newvars'!I47/'2014_totals_newvars'!$L47</f>
        <v>1.8468546142591701E-2</v>
      </c>
      <c r="BV47">
        <f>'1997_totals_newvars'!H47/'1997_totals_newvars'!$L47</f>
        <v>0</v>
      </c>
      <c r="BW47">
        <f>'1998_totals_newvars'!H47/'1998_totals_newvars'!$L47</f>
        <v>0</v>
      </c>
      <c r="BX47">
        <f>'1999_totals_newvars'!H47/'1999_totals_newvars'!$L47</f>
        <v>0</v>
      </c>
      <c r="BY47">
        <f>'2000_totals_newvars'!H47/'2000_totals_newvars'!$L47</f>
        <v>0</v>
      </c>
      <c r="BZ47">
        <f>'2001_totals_newvars'!H47/'2001_totals_newvars'!$L47</f>
        <v>0</v>
      </c>
      <c r="CA47">
        <f>'2002_totals_newvars'!H47/'2002_totals_newvars'!$L47</f>
        <v>0</v>
      </c>
      <c r="CB47">
        <f>'2003_totals_newvars'!H47/'2003_totals_newvars'!$L47</f>
        <v>0</v>
      </c>
      <c r="CC47">
        <f>'2004_totals_newvars'!H47/'2004_totals_newvars'!$L47</f>
        <v>0</v>
      </c>
      <c r="CD47">
        <f>'2005_totals_newvars'!H47/'2005_totals_newvars'!$L47</f>
        <v>0</v>
      </c>
      <c r="CE47">
        <f>'2006_totals_newvars'!H47/'2006_totals_newvars'!$L47</f>
        <v>0</v>
      </c>
      <c r="CF47">
        <f>'2007_totals_newvars'!H47/'2007_totals_newvars'!$L47</f>
        <v>0</v>
      </c>
      <c r="CG47">
        <f>'2008_totals_newvars'!H47/'2008_totals_newvars'!$L47</f>
        <v>0</v>
      </c>
      <c r="CH47">
        <f>'2009_totals_newvars'!H47/'2009_totals_newvars'!$L47</f>
        <v>0</v>
      </c>
      <c r="CI47">
        <f>'2010_totals_newvars'!H47/'2010_totals_newvars'!$L47</f>
        <v>0</v>
      </c>
      <c r="CJ47">
        <f>'2011_totals_newvars'!H47/'2011_totals_newvars'!$L47</f>
        <v>0</v>
      </c>
      <c r="CK47">
        <f>'2012_totals_newvars'!H47/'2012_totals_newvars'!$L47</f>
        <v>0</v>
      </c>
      <c r="CL47">
        <f>'2013_totals_newvars'!H47/'2013_totals_newvars'!$L47</f>
        <v>0</v>
      </c>
      <c r="CM47">
        <f>'2014_totals_newvars'!H47/'2014_totals_newvars'!$L47</f>
        <v>0</v>
      </c>
      <c r="CN47">
        <f>'1997_totals_newvars'!E47/'1997_totals_newvars'!$L47</f>
        <v>0</v>
      </c>
      <c r="CO47">
        <f>'1998_totals_newvars'!E47/'1998_totals_newvars'!$L47</f>
        <v>0</v>
      </c>
      <c r="CP47">
        <f>'1999_totals_newvars'!E47/'1999_totals_newvars'!$L47</f>
        <v>0</v>
      </c>
      <c r="CQ47">
        <f>'2000_totals_newvars'!E47/'2000_totals_newvars'!$L47</f>
        <v>0</v>
      </c>
      <c r="CR47">
        <f>'2001_totals_newvars'!E47/'2001_totals_newvars'!$L47</f>
        <v>0</v>
      </c>
      <c r="CS47">
        <f>'2002_totals_newvars'!E47/'2002_totals_newvars'!$L47</f>
        <v>0</v>
      </c>
      <c r="CT47">
        <f>'2003_totals_newvars'!E47/'2003_totals_newvars'!$L47</f>
        <v>0</v>
      </c>
      <c r="CU47">
        <f>'2004_totals_newvars'!E47/'2004_totals_newvars'!$L47</f>
        <v>0</v>
      </c>
      <c r="CV47">
        <f>'2005_totals_newvars'!E47/'2005_totals_newvars'!$L47</f>
        <v>0</v>
      </c>
      <c r="CW47">
        <f>'2006_totals_newvars'!E47/'2006_totals_newvars'!$L47</f>
        <v>0</v>
      </c>
      <c r="CX47">
        <f>'2007_totals_newvars'!E47/'2007_totals_newvars'!$L47</f>
        <v>0</v>
      </c>
      <c r="CY47">
        <f>'2008_totals_newvars'!E47/'2008_totals_newvars'!$L47</f>
        <v>0</v>
      </c>
      <c r="CZ47">
        <f>'2009_totals_newvars'!E47/'2009_totals_newvars'!$L47</f>
        <v>3.7744597952578944E-2</v>
      </c>
      <c r="DA47">
        <f>'2010_totals_newvars'!E47/'2010_totals_newvars'!$L47</f>
        <v>4.9997545070394334E-2</v>
      </c>
      <c r="DB47">
        <f>'2011_totals_newvars'!E47/'2011_totals_newvars'!$L47</f>
        <v>3.9664742198724491E-2</v>
      </c>
      <c r="DC47">
        <f>'2012_totals_newvars'!E47/'2012_totals_newvars'!$L47</f>
        <v>2.9427279607852293E-2</v>
      </c>
      <c r="DD47">
        <f>'2013_totals_newvars'!E47/'2013_totals_newvars'!$L47</f>
        <v>2.8318727815669617E-2</v>
      </c>
      <c r="DE47">
        <f>'2014_totals_newvars'!E47/'2014_totals_newvars'!$L47</f>
        <v>3.1054749962295378E-2</v>
      </c>
      <c r="DF47">
        <f>'1997_totals_newvars'!G47/'1997_totals_newvars'!$L47</f>
        <v>0</v>
      </c>
      <c r="DG47">
        <f>'1998_totals_newvars'!G47/'1998_totals_newvars'!$L47</f>
        <v>0</v>
      </c>
      <c r="DH47">
        <f>'1999_totals_newvars'!G47/'1999_totals_newvars'!$L47</f>
        <v>0</v>
      </c>
      <c r="DI47">
        <f>'2000_totals_newvars'!G47/'2000_totals_newvars'!$L47</f>
        <v>1.0471528870744219E-2</v>
      </c>
      <c r="DJ47">
        <f>'2001_totals_newvars'!G47/'2001_totals_newvars'!$L47</f>
        <v>1.1294736124988646E-2</v>
      </c>
      <c r="DK47">
        <f>'2002_totals_newvars'!G47/'2002_totals_newvars'!$L47</f>
        <v>1.4363855793643404E-2</v>
      </c>
      <c r="DL47">
        <f>'2003_totals_newvars'!G47/'2003_totals_newvars'!$L47</f>
        <v>2.2785748008195369E-2</v>
      </c>
      <c r="DM47">
        <f>'2004_totals_newvars'!G47/'2004_totals_newvars'!$L47</f>
        <v>3.1098907842866303E-2</v>
      </c>
      <c r="DN47">
        <f>'2005_totals_newvars'!G47/'2005_totals_newvars'!$L47</f>
        <v>1.1506544294281005E-2</v>
      </c>
      <c r="DO47">
        <f>'2006_totals_newvars'!G47/'2006_totals_newvars'!$L47</f>
        <v>1.01347478337108E-2</v>
      </c>
      <c r="DP47">
        <f>'2007_totals_newvars'!G47/'2007_totals_newvars'!$L47</f>
        <v>1.2940072536000633E-2</v>
      </c>
      <c r="DQ47">
        <f>'2008_totals_newvars'!G47/'2008_totals_newvars'!$L47</f>
        <v>1.4816192149491725E-2</v>
      </c>
      <c r="DR47">
        <f>'2009_totals_newvars'!G47/'2009_totals_newvars'!$L47</f>
        <v>6.6297655636581063E-2</v>
      </c>
      <c r="DS47">
        <f>'2010_totals_newvars'!G47/'2010_totals_newvars'!$L47</f>
        <v>9.7766563824003047E-2</v>
      </c>
      <c r="DT47">
        <f>'2011_totals_newvars'!G47/'2011_totals_newvars'!$L47</f>
        <v>5.7045721025729836E-2</v>
      </c>
      <c r="DU47">
        <f>'2012_totals_newvars'!G47/'2012_totals_newvars'!$L47</f>
        <v>4.6073661854585002E-2</v>
      </c>
      <c r="DV47">
        <f>'2013_totals_newvars'!G47/'2013_totals_newvars'!$L47</f>
        <v>4.3916118372252212E-2</v>
      </c>
      <c r="DW47">
        <f>'2014_totals_newvars'!G47/'2014_totals_newvars'!$L47</f>
        <v>2.7139263092015368E-2</v>
      </c>
      <c r="DX47">
        <f>'1997_totals_newvars'!K47/'1997_totals_newvars'!$L47</f>
        <v>1.7510847815714353E-2</v>
      </c>
      <c r="DY47">
        <f>'1998_totals_newvars'!K47/'1998_totals_newvars'!$L47</f>
        <v>0.1467124925584195</v>
      </c>
      <c r="DZ47">
        <f>'1999_totals_newvars'!K47/'1999_totals_newvars'!$L47</f>
        <v>6.1241585295515814E-2</v>
      </c>
      <c r="EA47">
        <f>'2000_totals_newvars'!K47/'2000_totals_newvars'!$L47</f>
        <v>6.3589754993914657E-2</v>
      </c>
      <c r="EB47">
        <f>'2001_totals_newvars'!K47/'2001_totals_newvars'!$L47</f>
        <v>6.556883060201299E-2</v>
      </c>
      <c r="EC47">
        <f>'2002_totals_newvars'!K47/'2002_totals_newvars'!$L47</f>
        <v>5.8396837839221373E-2</v>
      </c>
      <c r="ED47">
        <f>'2003_totals_newvars'!K47/'2003_totals_newvars'!$L47</f>
        <v>5.8773158513608356E-2</v>
      </c>
      <c r="EE47">
        <f>'2004_totals_newvars'!K47/'2004_totals_newvars'!$L47</f>
        <v>5.7409494342277226E-2</v>
      </c>
      <c r="EF47">
        <f>'2005_totals_newvars'!K47/'2005_totals_newvars'!$L47</f>
        <v>5.8130287705590936E-2</v>
      </c>
      <c r="EG47">
        <f>'2006_totals_newvars'!K47/'2006_totals_newvars'!$L47</f>
        <v>6.0675381714457355E-2</v>
      </c>
      <c r="EH47">
        <f>'2007_totals_newvars'!K47/'2007_totals_newvars'!$L47</f>
        <v>5.6338474241703233E-2</v>
      </c>
      <c r="EI47">
        <f>'2008_totals_newvars'!K47/'2008_totals_newvars'!$L47</f>
        <v>5.4995995491908756E-2</v>
      </c>
      <c r="EJ47">
        <f>'2009_totals_newvars'!K47/'2009_totals_newvars'!$L47</f>
        <v>5.4720795577460686E-2</v>
      </c>
      <c r="EK47">
        <f>'2010_totals_newvars'!K47/'2010_totals_newvars'!$L47</f>
        <v>5.144887076986538E-2</v>
      </c>
      <c r="EL47">
        <f>'2011_totals_newvars'!K47/'2011_totals_newvars'!$L47</f>
        <v>5.44367601480608E-2</v>
      </c>
      <c r="EM47">
        <f>'2012_totals_newvars'!K47/'2012_totals_newvars'!$L47</f>
        <v>5.772715710893285E-2</v>
      </c>
      <c r="EN47">
        <f>'2013_totals_newvars'!K47/'2013_totals_newvars'!$L47</f>
        <v>5.1202621778798252E-2</v>
      </c>
      <c r="EO47">
        <f>'2014_totals_newvars'!K47/'2014_totals_newvars'!$L47</f>
        <v>5.118422340755794E-2</v>
      </c>
      <c r="EP47">
        <f>'1997_totals_newvars'!F47/'1997_totals_newvars'!$L47</f>
        <v>0</v>
      </c>
      <c r="EQ47">
        <f>'1998_totals_newvars'!F47/'1998_totals_newvars'!$L47</f>
        <v>0</v>
      </c>
      <c r="ER47">
        <f>'1999_totals_newvars'!F47/'1999_totals_newvars'!$L47</f>
        <v>0</v>
      </c>
      <c r="ES47">
        <f>'2000_totals_newvars'!F47/'2000_totals_newvars'!$L47</f>
        <v>2.9309322917184934E-2</v>
      </c>
      <c r="ET47">
        <f>'2001_totals_newvars'!F47/'2001_totals_newvars'!$L47</f>
        <v>4.974013778084007E-2</v>
      </c>
      <c r="EU47">
        <f>'2002_totals_newvars'!F47/'2002_totals_newvars'!$L47</f>
        <v>5.4655263946278614E-2</v>
      </c>
      <c r="EV47">
        <f>'2003_totals_newvars'!F47/'2003_totals_newvars'!$L47</f>
        <v>8.934724819465574E-2</v>
      </c>
      <c r="EW47">
        <f>'2004_totals_newvars'!F47/'2004_totals_newvars'!$L47</f>
        <v>9.0459721087883291E-2</v>
      </c>
      <c r="EX47">
        <f>'2005_totals_newvars'!F47/'2005_totals_newvars'!$L47</f>
        <v>9.8550970013341205E-2</v>
      </c>
      <c r="EY47">
        <f>'2006_totals_newvars'!F47/'2006_totals_newvars'!$L47</f>
        <v>0.11236310691984638</v>
      </c>
      <c r="EZ47">
        <f>'2007_totals_newvars'!F47/'2007_totals_newvars'!$L47</f>
        <v>9.1022726151928135E-2</v>
      </c>
      <c r="FA47">
        <f>'2008_totals_newvars'!F47/'2008_totals_newvars'!$L47</f>
        <v>0.18532040013490825</v>
      </c>
      <c r="FB47">
        <f>'2009_totals_newvars'!F47/'2009_totals_newvars'!$L47</f>
        <v>0.19035048609719429</v>
      </c>
      <c r="FC47">
        <f>'2010_totals_newvars'!F47/'2010_totals_newvars'!$L47</f>
        <v>0.21634244519832774</v>
      </c>
      <c r="FD47">
        <f>'2011_totals_newvars'!F47/'2011_totals_newvars'!$L47</f>
        <v>0.23165555522421807</v>
      </c>
      <c r="FE47">
        <f>'2012_totals_newvars'!F47/'2012_totals_newvars'!$L47</f>
        <v>0.20505790035133181</v>
      </c>
      <c r="FF47">
        <f>'2013_totals_newvars'!F47/'2013_totals_newvars'!$L47</f>
        <v>0.21121827845660338</v>
      </c>
      <c r="FG47">
        <f>'2014_totals_newvars'!F47/'2014_totals_newvars'!$L47</f>
        <v>0.21456857672459767</v>
      </c>
      <c r="FH47">
        <f>'1997_totals_newvars'!D47/'1997_totals_newvars'!$L47</f>
        <v>2.0186917381904111E-3</v>
      </c>
      <c r="FI47">
        <f>'1998_totals_newvars'!D47/'1998_totals_newvars'!$L47</f>
        <v>6.0476436015810984E-3</v>
      </c>
      <c r="FJ47">
        <f>'1999_totals_newvars'!D47/'1999_totals_newvars'!$L47</f>
        <v>3.3437858650643996E-3</v>
      </c>
      <c r="FK47">
        <f>'2000_totals_newvars'!D47/'2000_totals_newvars'!$L47</f>
        <v>8.2947472843592968E-2</v>
      </c>
      <c r="FL47">
        <f>'2001_totals_newvars'!D47/'2001_totals_newvars'!$L47</f>
        <v>0.10246544401587171</v>
      </c>
      <c r="FM47">
        <f>'2002_totals_newvars'!D47/'2002_totals_newvars'!$L47</f>
        <v>0.11133257530654463</v>
      </c>
      <c r="FN47">
        <f>'2003_totals_newvars'!D47/'2003_totals_newvars'!$L47</f>
        <v>9.8022626407113039E-2</v>
      </c>
      <c r="FO47">
        <f>'2004_totals_newvars'!D47/'2004_totals_newvars'!$L47</f>
        <v>0.10336928546867721</v>
      </c>
      <c r="FP47">
        <f>'2005_totals_newvars'!D47/'2005_totals_newvars'!$L47</f>
        <v>9.1924181687927833E-2</v>
      </c>
      <c r="FQ47">
        <f>'2006_totals_newvars'!D47/'2006_totals_newvars'!$L47</f>
        <v>9.3041544366787021E-2</v>
      </c>
      <c r="FR47">
        <f>'2007_totals_newvars'!D47/'2007_totals_newvars'!$L47</f>
        <v>7.6956554674530692E-2</v>
      </c>
      <c r="FS47">
        <f>'2008_totals_newvars'!D47/'2008_totals_newvars'!$L47</f>
        <v>7.1088671051494634E-2</v>
      </c>
      <c r="FT47">
        <f>'2009_totals_newvars'!D47/'2009_totals_newvars'!$L47</f>
        <v>9.2559100210633766E-2</v>
      </c>
      <c r="FU47">
        <f>'2010_totals_newvars'!D47/'2010_totals_newvars'!$L47</f>
        <v>4.7322839779559818E-2</v>
      </c>
      <c r="FV47">
        <f>'2011_totals_newvars'!D47/'2011_totals_newvars'!$L47</f>
        <v>5.7097498576404754E-2</v>
      </c>
      <c r="FW47">
        <f>'2012_totals_newvars'!D47/'2012_totals_newvars'!$L47</f>
        <v>7.0253547833124735E-2</v>
      </c>
      <c r="FX47">
        <f>'2013_totals_newvars'!D47/'2013_totals_newvars'!$L47</f>
        <v>5.9427805713080602E-2</v>
      </c>
      <c r="FY47">
        <f>'2014_totals_newvars'!D47/'2014_totals_newvars'!$L47</f>
        <v>7.155102005036211E-2</v>
      </c>
    </row>
    <row r="48" spans="1:181" x14ac:dyDescent="0.2">
      <c r="A48" t="str">
        <f>'1997_totals_newvars'!A48</f>
        <v>VIRGINIA</v>
      </c>
      <c r="B48">
        <f>'1997_totals_newvars'!J48/'1997_totals_newvars'!$L48</f>
        <v>0.15546358968551802</v>
      </c>
      <c r="C48">
        <f>'1998_totals_newvars'!J48/'1998_totals_newvars'!$L48</f>
        <v>0.24038991653444763</v>
      </c>
      <c r="D48">
        <f>'1999_totals_newvars'!J48/'1999_totals_newvars'!$L48</f>
        <v>7.9963265887480539E-2</v>
      </c>
      <c r="E48">
        <f>'2000_totals_newvars'!J48/'2000_totals_newvars'!$L48</f>
        <v>0.1172401932114248</v>
      </c>
      <c r="F48">
        <f>'2001_totals_newvars'!J48/'2001_totals_newvars'!$L48</f>
        <v>0.11892561375686292</v>
      </c>
      <c r="G48">
        <f>'2002_totals_newvars'!J48/'2002_totals_newvars'!$L48</f>
        <v>0.12405696615934285</v>
      </c>
      <c r="H48">
        <f>'2003_totals_newvars'!J48/'2003_totals_newvars'!$L48</f>
        <v>6.1069626967972135E-2</v>
      </c>
      <c r="I48">
        <f>'2004_totals_newvars'!J48/'2004_totals_newvars'!$L48</f>
        <v>8.2142532545800437E-2</v>
      </c>
      <c r="J48">
        <f>'2005_totals_newvars'!J48/'2005_totals_newvars'!$L48</f>
        <v>0.15106689732545645</v>
      </c>
      <c r="K48">
        <f>'2006_totals_newvars'!J48/'2006_totals_newvars'!$L48</f>
        <v>0.13645464619783745</v>
      </c>
      <c r="L48">
        <f>'2007_totals_newvars'!J48/'2007_totals_newvars'!$L48</f>
        <v>8.100193838628568E-2</v>
      </c>
      <c r="M48">
        <f>'2008_totals_newvars'!J48/'2008_totals_newvars'!$L48</f>
        <v>0.11431643810035738</v>
      </c>
      <c r="N48">
        <f>'2009_totals_newvars'!J48/'2009_totals_newvars'!$L48</f>
        <v>9.0588384497037058E-2</v>
      </c>
      <c r="O48">
        <f>'2010_totals_newvars'!J48/'2010_totals_newvars'!$L48</f>
        <v>7.6355114163203036E-2</v>
      </c>
      <c r="P48">
        <f>'2011_totals_newvars'!J48/'2011_totals_newvars'!$L48</f>
        <v>6.6854982636694996E-2</v>
      </c>
      <c r="Q48">
        <f>'2012_totals_newvars'!J48/'2012_totals_newvars'!$L48</f>
        <v>6.7686427059106977E-2</v>
      </c>
      <c r="R48">
        <f>'2013_totals_newvars'!J48/'2013_totals_newvars'!$L48</f>
        <v>7.9206125367501254E-2</v>
      </c>
      <c r="S48">
        <f>'2014_totals_newvars'!J48/'2014_totals_newvars'!$L48</f>
        <v>7.3964863172583842E-2</v>
      </c>
      <c r="T48">
        <f>'1997_totals_newvars'!B48/'1997_totals_newvars'!$L48</f>
        <v>0.58688531843382208</v>
      </c>
      <c r="U48">
        <f>'1998_totals_newvars'!B48/'1998_totals_newvars'!$L48</f>
        <v>0.11082303179378099</v>
      </c>
      <c r="V48">
        <f>'1999_totals_newvars'!B48/'1999_totals_newvars'!$L48</f>
        <v>0.45905681434521461</v>
      </c>
      <c r="W48">
        <f>'2000_totals_newvars'!B48/'2000_totals_newvars'!$L48</f>
        <v>0.40382096863840505</v>
      </c>
      <c r="X48">
        <f>'2001_totals_newvars'!B48/'2001_totals_newvars'!$L48</f>
        <v>0.34419291985967199</v>
      </c>
      <c r="Y48">
        <f>'2002_totals_newvars'!B48/'2002_totals_newvars'!$L48</f>
        <v>0.32692648357890136</v>
      </c>
      <c r="Z48">
        <f>'2003_totals_newvars'!B48/'2003_totals_newvars'!$L48</f>
        <v>0.4590250878603393</v>
      </c>
      <c r="AA48">
        <f>'2004_totals_newvars'!B48/'2004_totals_newvars'!$L48</f>
        <v>0.35940805704884099</v>
      </c>
      <c r="AB48">
        <f>'2005_totals_newvars'!B48/'2005_totals_newvars'!$L48</f>
        <v>0.46462480920122512</v>
      </c>
      <c r="AC48">
        <f>'2006_totals_newvars'!B48/'2006_totals_newvars'!$L48</f>
        <v>0.43996168642036054</v>
      </c>
      <c r="AD48">
        <f>'2007_totals_newvars'!B48/'2007_totals_newvars'!$L48</f>
        <v>0.31156518989653981</v>
      </c>
      <c r="AE48">
        <f>'2008_totals_newvars'!B48/'2008_totals_newvars'!$L48</f>
        <v>0.30569822982981187</v>
      </c>
      <c r="AF48">
        <f>'2009_totals_newvars'!B48/'2009_totals_newvars'!$L48</f>
        <v>0.26200093302627592</v>
      </c>
      <c r="AG48">
        <f>'2010_totals_newvars'!B48/'2010_totals_newvars'!$L48</f>
        <v>0.38459993742073922</v>
      </c>
      <c r="AH48">
        <f>'2011_totals_newvars'!B48/'2011_totals_newvars'!$L48</f>
        <v>0.38037651934541417</v>
      </c>
      <c r="AI48">
        <f>'2012_totals_newvars'!B48/'2012_totals_newvars'!$L48</f>
        <v>0.33928907071868042</v>
      </c>
      <c r="AJ48">
        <f>'2013_totals_newvars'!B48/'2013_totals_newvars'!$L48</f>
        <v>0.35775728870595308</v>
      </c>
      <c r="AK48">
        <f>'2014_totals_newvars'!B48/'2014_totals_newvars'!$L48</f>
        <v>0.34373536045234165</v>
      </c>
      <c r="AL48">
        <f>'1997_totals_newvars'!C48/'1997_totals_newvars'!$L48</f>
        <v>5.1343973699689884E-2</v>
      </c>
      <c r="AM48">
        <f>'1998_totals_newvars'!C48/'1998_totals_newvars'!$L48</f>
        <v>0.31604882612481894</v>
      </c>
      <c r="AN48">
        <f>'1999_totals_newvars'!C48/'1999_totals_newvars'!$L48</f>
        <v>0.21732017442733342</v>
      </c>
      <c r="AO48">
        <f>'2000_totals_newvars'!C48/'2000_totals_newvars'!$L48</f>
        <v>0.22246252348307111</v>
      </c>
      <c r="AP48">
        <f>'2001_totals_newvars'!C48/'2001_totals_newvars'!$L48</f>
        <v>0.16462455340168222</v>
      </c>
      <c r="AQ48">
        <f>'2002_totals_newvars'!C48/'2002_totals_newvars'!$L48</f>
        <v>0.16374776478414832</v>
      </c>
      <c r="AR48">
        <f>'2003_totals_newvars'!C48/'2003_totals_newvars'!$L48</f>
        <v>4.6815976605166239E-2</v>
      </c>
      <c r="AS48">
        <f>'2004_totals_newvars'!C48/'2004_totals_newvars'!$L48</f>
        <v>0.1248054170222226</v>
      </c>
      <c r="AT48">
        <f>'2005_totals_newvars'!C48/'2005_totals_newvars'!$L48</f>
        <v>8.1293870862381892E-2</v>
      </c>
      <c r="AU48">
        <f>'2006_totals_newvars'!C48/'2006_totals_newvars'!$L48</f>
        <v>0.13619896907665605</v>
      </c>
      <c r="AV48">
        <f>'2007_totals_newvars'!C48/'2007_totals_newvars'!$L48</f>
        <v>0.12308115856314902</v>
      </c>
      <c r="AW48">
        <f>'2008_totals_newvars'!C48/'2008_totals_newvars'!$L48</f>
        <v>0.14950209407528223</v>
      </c>
      <c r="AX48">
        <f>'2009_totals_newvars'!C48/'2009_totals_newvars'!$L48</f>
        <v>0.14255534930925215</v>
      </c>
      <c r="AY48">
        <f>'2010_totals_newvars'!C48/'2010_totals_newvars'!$L48</f>
        <v>0.10435153575153872</v>
      </c>
      <c r="AZ48">
        <f>'2011_totals_newvars'!C48/'2011_totals_newvars'!$L48</f>
        <v>0.12405523534586529</v>
      </c>
      <c r="BA48">
        <f>'2012_totals_newvars'!C48/'2012_totals_newvars'!$L48</f>
        <v>0.13889091246497029</v>
      </c>
      <c r="BB48">
        <f>'2013_totals_newvars'!C48/'2013_totals_newvars'!$L48</f>
        <v>0.10958269368069505</v>
      </c>
      <c r="BC48">
        <f>'2014_totals_newvars'!C48/'2014_totals_newvars'!$L48</f>
        <v>0.13539950941244375</v>
      </c>
      <c r="BD48">
        <f>'1997_totals_newvars'!I48/'1997_totals_newvars'!$L48</f>
        <v>4.8440446278177899E-6</v>
      </c>
      <c r="BE48">
        <f>'1998_totals_newvars'!I48/'1998_totals_newvars'!$L48</f>
        <v>-4.0680439630024187E-7</v>
      </c>
      <c r="BF48">
        <f>'1999_totals_newvars'!I48/'1999_totals_newvars'!$L48</f>
        <v>3.2414266139562412E-6</v>
      </c>
      <c r="BG48">
        <f>'2000_totals_newvars'!I48/'2000_totals_newvars'!$L48</f>
        <v>9.6924837170191147E-4</v>
      </c>
      <c r="BH48">
        <f>'2001_totals_newvars'!I48/'2001_totals_newvars'!$L48</f>
        <v>5.2715230887850323E-2</v>
      </c>
      <c r="BI48">
        <f>'2002_totals_newvars'!I48/'2002_totals_newvars'!$L48</f>
        <v>9.6140774050404276E-2</v>
      </c>
      <c r="BJ48">
        <f>'2003_totals_newvars'!I48/'2003_totals_newvars'!$L48</f>
        <v>8.0924905312395337E-2</v>
      </c>
      <c r="BK48">
        <f>'2004_totals_newvars'!I48/'2004_totals_newvars'!$L48</f>
        <v>5.057020374904684E-2</v>
      </c>
      <c r="BL48">
        <f>'2005_totals_newvars'!I48/'2005_totals_newvars'!$L48</f>
        <v>4.3111825950378657E-2</v>
      </c>
      <c r="BM48">
        <f>'2006_totals_newvars'!I48/'2006_totals_newvars'!$L48</f>
        <v>4.6945379276523987E-2</v>
      </c>
      <c r="BN48">
        <f>'2007_totals_newvars'!I48/'2007_totals_newvars'!$L48</f>
        <v>4.3787912247475316E-2</v>
      </c>
      <c r="BO48">
        <f>'2008_totals_newvars'!I48/'2008_totals_newvars'!$L48</f>
        <v>5.4416759936781744E-2</v>
      </c>
      <c r="BP48">
        <f>'2009_totals_newvars'!I48/'2009_totals_newvars'!$L48</f>
        <v>8.3597301414026312E-2</v>
      </c>
      <c r="BQ48">
        <f>'2010_totals_newvars'!I48/'2010_totals_newvars'!$L48</f>
        <v>8.0419024266044456E-2</v>
      </c>
      <c r="BR48">
        <f>'2011_totals_newvars'!I48/'2011_totals_newvars'!$L48</f>
        <v>7.3524603529929775E-2</v>
      </c>
      <c r="BS48">
        <f>'2012_totals_newvars'!I48/'2012_totals_newvars'!$L48</f>
        <v>5.7311656018982686E-2</v>
      </c>
      <c r="BT48">
        <f>'2013_totals_newvars'!I48/'2013_totals_newvars'!$L48</f>
        <v>8.8913740502814479E-3</v>
      </c>
      <c r="BU48">
        <f>'2014_totals_newvars'!I48/'2014_totals_newvars'!$L48</f>
        <v>3.3910740786836313E-2</v>
      </c>
      <c r="BV48">
        <f>'1997_totals_newvars'!H48/'1997_totals_newvars'!$L48</f>
        <v>0</v>
      </c>
      <c r="BW48">
        <f>'1998_totals_newvars'!H48/'1998_totals_newvars'!$L48</f>
        <v>0</v>
      </c>
      <c r="BX48">
        <f>'1999_totals_newvars'!H48/'1999_totals_newvars'!$L48</f>
        <v>0</v>
      </c>
      <c r="BY48">
        <f>'2000_totals_newvars'!H48/'2000_totals_newvars'!$L48</f>
        <v>3.919088677538653E-3</v>
      </c>
      <c r="BZ48">
        <f>'2001_totals_newvars'!H48/'2001_totals_newvars'!$L48</f>
        <v>4.4872279815953257E-3</v>
      </c>
      <c r="CA48">
        <f>'2002_totals_newvars'!H48/'2002_totals_newvars'!$L48</f>
        <v>9.1926238720232232E-3</v>
      </c>
      <c r="CB48">
        <f>'2003_totals_newvars'!H48/'2003_totals_newvars'!$L48</f>
        <v>3.362349003470144E-3</v>
      </c>
      <c r="CC48">
        <f>'2004_totals_newvars'!H48/'2004_totals_newvars'!$L48</f>
        <v>4.9765372451321226E-3</v>
      </c>
      <c r="CD48">
        <f>'2005_totals_newvars'!H48/'2005_totals_newvars'!$L48</f>
        <v>2.0963127490720686E-3</v>
      </c>
      <c r="CE48">
        <f>'2006_totals_newvars'!H48/'2006_totals_newvars'!$L48</f>
        <v>3.0901212065138853E-3</v>
      </c>
      <c r="CF48">
        <f>'2007_totals_newvars'!H48/'2007_totals_newvars'!$L48</f>
        <v>2.7278559016914151E-2</v>
      </c>
      <c r="CG48">
        <f>'2008_totals_newvars'!H48/'2008_totals_newvars'!$L48</f>
        <v>7.1006416239025164E-2</v>
      </c>
      <c r="CH48">
        <f>'2009_totals_newvars'!H48/'2009_totals_newvars'!$L48</f>
        <v>0.11290957413009294</v>
      </c>
      <c r="CI48">
        <f>'2010_totals_newvars'!H48/'2010_totals_newvars'!$L48</f>
        <v>0.10896189685451632</v>
      </c>
      <c r="CJ48">
        <f>'2011_totals_newvars'!H48/'2011_totals_newvars'!$L48</f>
        <v>0.11435331230534609</v>
      </c>
      <c r="CK48">
        <f>'2012_totals_newvars'!H48/'2012_totals_newvars'!$L48</f>
        <v>0.15794726672793447</v>
      </c>
      <c r="CL48">
        <f>'2013_totals_newvars'!H48/'2013_totals_newvars'!$L48</f>
        <v>0.17682144041026071</v>
      </c>
      <c r="CM48">
        <f>'2014_totals_newvars'!H48/'2014_totals_newvars'!$L48</f>
        <v>0.14779204655553579</v>
      </c>
      <c r="CN48">
        <f>'1997_totals_newvars'!E48/'1997_totals_newvars'!$L48</f>
        <v>0</v>
      </c>
      <c r="CO48">
        <f>'1998_totals_newvars'!E48/'1998_totals_newvars'!$L48</f>
        <v>0</v>
      </c>
      <c r="CP48">
        <f>'1999_totals_newvars'!E48/'1999_totals_newvars'!$L48</f>
        <v>0</v>
      </c>
      <c r="CQ48">
        <f>'2000_totals_newvars'!E48/'2000_totals_newvars'!$L48</f>
        <v>0</v>
      </c>
      <c r="CR48">
        <f>'2001_totals_newvars'!E48/'2001_totals_newvars'!$L48</f>
        <v>0</v>
      </c>
      <c r="CS48">
        <f>'2002_totals_newvars'!E48/'2002_totals_newvars'!$L48</f>
        <v>0</v>
      </c>
      <c r="CT48">
        <f>'2003_totals_newvars'!E48/'2003_totals_newvars'!$L48</f>
        <v>0</v>
      </c>
      <c r="CU48">
        <f>'2004_totals_newvars'!E48/'2004_totals_newvars'!$L48</f>
        <v>0</v>
      </c>
      <c r="CV48">
        <f>'2005_totals_newvars'!E48/'2005_totals_newvars'!$L48</f>
        <v>0</v>
      </c>
      <c r="CW48">
        <f>'2006_totals_newvars'!E48/'2006_totals_newvars'!$L48</f>
        <v>0</v>
      </c>
      <c r="CX48">
        <f>'2007_totals_newvars'!E48/'2007_totals_newvars'!$L48</f>
        <v>0</v>
      </c>
      <c r="CY48">
        <f>'2008_totals_newvars'!E48/'2008_totals_newvars'!$L48</f>
        <v>0</v>
      </c>
      <c r="CZ48">
        <f>'2009_totals_newvars'!E48/'2009_totals_newvars'!$L48</f>
        <v>0</v>
      </c>
      <c r="DA48">
        <f>'2010_totals_newvars'!E48/'2010_totals_newvars'!$L48</f>
        <v>0</v>
      </c>
      <c r="DB48">
        <f>'2011_totals_newvars'!E48/'2011_totals_newvars'!$L48</f>
        <v>0</v>
      </c>
      <c r="DC48">
        <f>'2012_totals_newvars'!E48/'2012_totals_newvars'!$L48</f>
        <v>0</v>
      </c>
      <c r="DD48">
        <f>'2013_totals_newvars'!E48/'2013_totals_newvars'!$L48</f>
        <v>0</v>
      </c>
      <c r="DE48">
        <f>'2014_totals_newvars'!E48/'2014_totals_newvars'!$L48</f>
        <v>0</v>
      </c>
      <c r="DF48">
        <f>'1997_totals_newvars'!G48/'1997_totals_newvars'!$L48</f>
        <v>0</v>
      </c>
      <c r="DG48">
        <f>'1998_totals_newvars'!G48/'1998_totals_newvars'!$L48</f>
        <v>0</v>
      </c>
      <c r="DH48">
        <f>'1999_totals_newvars'!G48/'1999_totals_newvars'!$L48</f>
        <v>0</v>
      </c>
      <c r="DI48">
        <f>'2000_totals_newvars'!G48/'2000_totals_newvars'!$L48</f>
        <v>5.044492925258711E-3</v>
      </c>
      <c r="DJ48">
        <f>'2001_totals_newvars'!G48/'2001_totals_newvars'!$L48</f>
        <v>1.3562078009486193E-2</v>
      </c>
      <c r="DK48">
        <f>'2002_totals_newvars'!G48/'2002_totals_newvars'!$L48</f>
        <v>1.7573317335297132E-2</v>
      </c>
      <c r="DL48">
        <f>'2003_totals_newvars'!G48/'2003_totals_newvars'!$L48</f>
        <v>1.6934749670317994E-2</v>
      </c>
      <c r="DM48">
        <f>'2004_totals_newvars'!G48/'2004_totals_newvars'!$L48</f>
        <v>3.150388543801632E-2</v>
      </c>
      <c r="DN48">
        <f>'2005_totals_newvars'!G48/'2005_totals_newvars'!$L48</f>
        <v>1.8454619654790439E-2</v>
      </c>
      <c r="DO48">
        <f>'2006_totals_newvars'!G48/'2006_totals_newvars'!$L48</f>
        <v>3.6035998249571155E-2</v>
      </c>
      <c r="DP48">
        <f>'2007_totals_newvars'!G48/'2007_totals_newvars'!$L48</f>
        <v>1.4159610157220066E-2</v>
      </c>
      <c r="DQ48">
        <f>'2008_totals_newvars'!G48/'2008_totals_newvars'!$L48</f>
        <v>2.38867712554919E-2</v>
      </c>
      <c r="DR48">
        <f>'2009_totals_newvars'!G48/'2009_totals_newvars'!$L48</f>
        <v>3.1298384735339274E-2</v>
      </c>
      <c r="DS48">
        <f>'2010_totals_newvars'!G48/'2010_totals_newvars'!$L48</f>
        <v>2.3196412854009696E-2</v>
      </c>
      <c r="DT48">
        <f>'2011_totals_newvars'!G48/'2011_totals_newvars'!$L48</f>
        <v>5.7590729149140313E-3</v>
      </c>
      <c r="DU48">
        <f>'2012_totals_newvars'!G48/'2012_totals_newvars'!$L48</f>
        <v>2.5523014310931129E-3</v>
      </c>
      <c r="DV48">
        <f>'2013_totals_newvars'!G48/'2013_totals_newvars'!$L48</f>
        <v>5.9484034763684005E-5</v>
      </c>
      <c r="DW48">
        <f>'2014_totals_newvars'!G48/'2014_totals_newvars'!$L48</f>
        <v>2.2772774792474762E-3</v>
      </c>
      <c r="DX48">
        <f>'1997_totals_newvars'!K48/'1997_totals_newvars'!$L48</f>
        <v>6.7612473648279367E-2</v>
      </c>
      <c r="DY48">
        <f>'1998_totals_newvars'!K48/'1998_totals_newvars'!$L48</f>
        <v>3.3045053196690119E-3</v>
      </c>
      <c r="DZ48">
        <f>'1999_totals_newvars'!K48/'1999_totals_newvars'!$L48</f>
        <v>9.7894934728407018E-2</v>
      </c>
      <c r="EA48">
        <f>'2000_totals_newvars'!K48/'2000_totals_newvars'!$L48</f>
        <v>3.4278446450457307E-2</v>
      </c>
      <c r="EB48">
        <f>'2001_totals_newvars'!K48/'2001_totals_newvars'!$L48</f>
        <v>5.2996136728580133E-2</v>
      </c>
      <c r="EC48">
        <f>'2002_totals_newvars'!K48/'2002_totals_newvars'!$L48</f>
        <v>5.1144755960305266E-2</v>
      </c>
      <c r="ED48">
        <f>'2003_totals_newvars'!K48/'2003_totals_newvars'!$L48</f>
        <v>5.6326885692646086E-2</v>
      </c>
      <c r="EE48">
        <f>'2004_totals_newvars'!K48/'2004_totals_newvars'!$L48</f>
        <v>5.0866600963013292E-2</v>
      </c>
      <c r="EF48">
        <f>'2005_totals_newvars'!K48/'2005_totals_newvars'!$L48</f>
        <v>4.9623199364968486E-2</v>
      </c>
      <c r="EG48">
        <f>'2006_totals_newvars'!K48/'2006_totals_newvars'!$L48</f>
        <v>4.7263640244761318E-2</v>
      </c>
      <c r="EH48">
        <f>'2007_totals_newvars'!K48/'2007_totals_newvars'!$L48</f>
        <v>5.1112182100107581E-2</v>
      </c>
      <c r="EI48">
        <f>'2008_totals_newvars'!K48/'2008_totals_newvars'!$L48</f>
        <v>5.2032319754526712E-2</v>
      </c>
      <c r="EJ48">
        <f>'2009_totals_newvars'!K48/'2009_totals_newvars'!$L48</f>
        <v>4.9521070734584401E-2</v>
      </c>
      <c r="EK48">
        <f>'2010_totals_newvars'!K48/'2010_totals_newvars'!$L48</f>
        <v>4.0935874740925714E-2</v>
      </c>
      <c r="EL48">
        <f>'2011_totals_newvars'!K48/'2011_totals_newvars'!$L48</f>
        <v>4.0207597691293583E-2</v>
      </c>
      <c r="EM48">
        <f>'2012_totals_newvars'!K48/'2012_totals_newvars'!$L48</f>
        <v>4.1490368137080035E-2</v>
      </c>
      <c r="EN48">
        <f>'2013_totals_newvars'!K48/'2013_totals_newvars'!$L48</f>
        <v>4.919522178771988E-2</v>
      </c>
      <c r="EO48">
        <f>'2014_totals_newvars'!K48/'2014_totals_newvars'!$L48</f>
        <v>5.4746388372058759E-2</v>
      </c>
      <c r="EP48">
        <f>'1997_totals_newvars'!F48/'1997_totals_newvars'!$L48</f>
        <v>0</v>
      </c>
      <c r="EQ48">
        <f>'1998_totals_newvars'!F48/'1998_totals_newvars'!$L48</f>
        <v>0</v>
      </c>
      <c r="ER48">
        <f>'1999_totals_newvars'!F48/'1999_totals_newvars'!$L48</f>
        <v>0</v>
      </c>
      <c r="ES48">
        <f>'2000_totals_newvars'!F48/'2000_totals_newvars'!$L48</f>
        <v>0</v>
      </c>
      <c r="ET48">
        <f>'2001_totals_newvars'!F48/'2001_totals_newvars'!$L48</f>
        <v>0</v>
      </c>
      <c r="EU48">
        <f>'2002_totals_newvars'!F48/'2002_totals_newvars'!$L48</f>
        <v>0</v>
      </c>
      <c r="EV48">
        <f>'2003_totals_newvars'!F48/'2003_totals_newvars'!$L48</f>
        <v>0</v>
      </c>
      <c r="EW48">
        <f>'2004_totals_newvars'!F48/'2004_totals_newvars'!$L48</f>
        <v>0</v>
      </c>
      <c r="EX48">
        <f>'2005_totals_newvars'!F48/'2005_totals_newvars'!$L48</f>
        <v>0</v>
      </c>
      <c r="EY48">
        <f>'2006_totals_newvars'!F48/'2006_totals_newvars'!$L48</f>
        <v>0</v>
      </c>
      <c r="EZ48">
        <f>'2007_totals_newvars'!F48/'2007_totals_newvars'!$L48</f>
        <v>0</v>
      </c>
      <c r="FA48">
        <f>'2008_totals_newvars'!F48/'2008_totals_newvars'!$L48</f>
        <v>0</v>
      </c>
      <c r="FB48">
        <f>'2009_totals_newvars'!F48/'2009_totals_newvars'!$L48</f>
        <v>0</v>
      </c>
      <c r="FC48">
        <f>'2010_totals_newvars'!F48/'2010_totals_newvars'!$L48</f>
        <v>0</v>
      </c>
      <c r="FD48">
        <f>'2011_totals_newvars'!F48/'2011_totals_newvars'!$L48</f>
        <v>0</v>
      </c>
      <c r="FE48">
        <f>'2012_totals_newvars'!F48/'2012_totals_newvars'!$L48</f>
        <v>0</v>
      </c>
      <c r="FF48">
        <f>'2013_totals_newvars'!F48/'2013_totals_newvars'!$L48</f>
        <v>0</v>
      </c>
      <c r="FG48">
        <f>'2014_totals_newvars'!F48/'2014_totals_newvars'!$L48</f>
        <v>0</v>
      </c>
      <c r="FH48">
        <f>'1997_totals_newvars'!D48/'1997_totals_newvars'!$L48</f>
        <v>0.13868980048806284</v>
      </c>
      <c r="FI48">
        <f>'1998_totals_newvars'!D48/'1998_totals_newvars'!$L48</f>
        <v>0.32943412703167974</v>
      </c>
      <c r="FJ48">
        <f>'1999_totals_newvars'!D48/'1999_totals_newvars'!$L48</f>
        <v>0.14576156918495048</v>
      </c>
      <c r="FK48">
        <f>'2000_totals_newvars'!D48/'2000_totals_newvars'!$L48</f>
        <v>0.21226503824214243</v>
      </c>
      <c r="FL48">
        <f>'2001_totals_newvars'!D48/'2001_totals_newvars'!$L48</f>
        <v>0.24849623937427093</v>
      </c>
      <c r="FM48">
        <f>'2002_totals_newvars'!D48/'2002_totals_newvars'!$L48</f>
        <v>0.21121731425957757</v>
      </c>
      <c r="FN48">
        <f>'2003_totals_newvars'!D48/'2003_totals_newvars'!$L48</f>
        <v>0.27554041888769276</v>
      </c>
      <c r="FO48">
        <f>'2004_totals_newvars'!D48/'2004_totals_newvars'!$L48</f>
        <v>0.29572676598792735</v>
      </c>
      <c r="FP48">
        <f>'2005_totals_newvars'!D48/'2005_totals_newvars'!$L48</f>
        <v>0.18972846489172684</v>
      </c>
      <c r="FQ48">
        <f>'2006_totals_newvars'!D48/'2006_totals_newvars'!$L48</f>
        <v>0.15404955932777559</v>
      </c>
      <c r="FR48">
        <f>'2007_totals_newvars'!D48/'2007_totals_newvars'!$L48</f>
        <v>0.34801344963230835</v>
      </c>
      <c r="FS48">
        <f>'2008_totals_newvars'!D48/'2008_totals_newvars'!$L48</f>
        <v>0.229140970808723</v>
      </c>
      <c r="FT48">
        <f>'2009_totals_newvars'!D48/'2009_totals_newvars'!$L48</f>
        <v>0.22752900215339195</v>
      </c>
      <c r="FU48">
        <f>'2010_totals_newvars'!D48/'2010_totals_newvars'!$L48</f>
        <v>0.18118020394902282</v>
      </c>
      <c r="FV48">
        <f>'2011_totals_newvars'!D48/'2011_totals_newvars'!$L48</f>
        <v>0.19486867623054208</v>
      </c>
      <c r="FW48">
        <f>'2012_totals_newvars'!D48/'2012_totals_newvars'!$L48</f>
        <v>0.19483199744215202</v>
      </c>
      <c r="FX48">
        <f>'2013_totals_newvars'!D48/'2013_totals_newvars'!$L48</f>
        <v>0.21848637196282486</v>
      </c>
      <c r="FY48">
        <f>'2014_totals_newvars'!D48/'2014_totals_newvars'!$L48</f>
        <v>0.20817381376895244</v>
      </c>
    </row>
    <row r="49" spans="1:181" x14ac:dyDescent="0.2">
      <c r="A49" t="str">
        <f>'1997_totals_newvars'!A49</f>
        <v>WASHINGTON</v>
      </c>
      <c r="B49">
        <f>'1997_totals_newvars'!J49/'1997_totals_newvars'!$L49</f>
        <v>8.812859844915602E-2</v>
      </c>
      <c r="C49">
        <f>'1998_totals_newvars'!J49/'1998_totals_newvars'!$L49</f>
        <v>9.2439745693207967E-2</v>
      </c>
      <c r="D49">
        <f>'1999_totals_newvars'!J49/'1999_totals_newvars'!$L49</f>
        <v>9.2080826061308574E-2</v>
      </c>
      <c r="E49">
        <f>'2000_totals_newvars'!J49/'2000_totals_newvars'!$L49</f>
        <v>7.1659658768335119E-2</v>
      </c>
      <c r="F49">
        <f>'2001_totals_newvars'!J49/'2001_totals_newvars'!$L49</f>
        <v>6.6586398867131733E-2</v>
      </c>
      <c r="G49">
        <f>'2002_totals_newvars'!J49/'2002_totals_newvars'!$L49</f>
        <v>6.682222438907981E-2</v>
      </c>
      <c r="H49">
        <f>'2003_totals_newvars'!J49/'2003_totals_newvars'!$L49</f>
        <v>7.2227950491224074E-2</v>
      </c>
      <c r="I49">
        <f>'2004_totals_newvars'!J49/'2004_totals_newvars'!$L49</f>
        <v>7.4628264572243058E-2</v>
      </c>
      <c r="J49">
        <f>'2005_totals_newvars'!J49/'2005_totals_newvars'!$L49</f>
        <v>7.1323483240656738E-2</v>
      </c>
      <c r="K49">
        <f>'2006_totals_newvars'!J49/'2006_totals_newvars'!$L49</f>
        <v>6.1545720308755339E-2</v>
      </c>
      <c r="L49">
        <f>'2007_totals_newvars'!J49/'2007_totals_newvars'!$L49</f>
        <v>8.3673896180191887E-2</v>
      </c>
      <c r="M49">
        <f>'2008_totals_newvars'!J49/'2008_totals_newvars'!$L49</f>
        <v>8.1381248671843931E-2</v>
      </c>
      <c r="N49">
        <f>'2009_totals_newvars'!J49/'2009_totals_newvars'!$L49</f>
        <v>3.325179764338175E-2</v>
      </c>
      <c r="O49">
        <f>'2010_totals_newvars'!J49/'2010_totals_newvars'!$L49</f>
        <v>3.4891092275916059E-2</v>
      </c>
      <c r="P49">
        <f>'2011_totals_newvars'!J49/'2011_totals_newvars'!$L49</f>
        <v>3.6040197144423074E-2</v>
      </c>
      <c r="Q49">
        <f>'2012_totals_newvars'!J49/'2012_totals_newvars'!$L49</f>
        <v>5.2026050998424146E-2</v>
      </c>
      <c r="R49">
        <f>'2013_totals_newvars'!J49/'2013_totals_newvars'!$L49</f>
        <v>6.9367373215370523E-2</v>
      </c>
      <c r="S49">
        <f>'2014_totals_newvars'!J49/'2014_totals_newvars'!$L49</f>
        <v>6.7499063961052097E-2</v>
      </c>
      <c r="T49">
        <f>'1997_totals_newvars'!B49/'1997_totals_newvars'!$L49</f>
        <v>0.83753739301029984</v>
      </c>
      <c r="U49">
        <f>'1998_totals_newvars'!B49/'1998_totals_newvars'!$L49</f>
        <v>0.67992224674320523</v>
      </c>
      <c r="V49">
        <f>'1999_totals_newvars'!B49/'1999_totals_newvars'!$L49</f>
        <v>0.51905392923090354</v>
      </c>
      <c r="W49">
        <f>'2000_totals_newvars'!B49/'2000_totals_newvars'!$L49</f>
        <v>0.47426805720130344</v>
      </c>
      <c r="X49">
        <f>'2001_totals_newvars'!B49/'2001_totals_newvars'!$L49</f>
        <v>0.37106178338351148</v>
      </c>
      <c r="Y49">
        <f>'2002_totals_newvars'!B49/'2002_totals_newvars'!$L49</f>
        <v>0.39367942321353383</v>
      </c>
      <c r="Z49">
        <f>'2003_totals_newvars'!B49/'2003_totals_newvars'!$L49</f>
        <v>0.39061785682739519</v>
      </c>
      <c r="AA49">
        <f>'2004_totals_newvars'!B49/'2004_totals_newvars'!$L49</f>
        <v>0.4627526062972333</v>
      </c>
      <c r="AB49">
        <f>'2005_totals_newvars'!B49/'2005_totals_newvars'!$L49</f>
        <v>0.41189239642471337</v>
      </c>
      <c r="AC49">
        <f>'2006_totals_newvars'!B49/'2006_totals_newvars'!$L49</f>
        <v>0.38018415296636193</v>
      </c>
      <c r="AD49">
        <f>'2007_totals_newvars'!B49/'2007_totals_newvars'!$L49</f>
        <v>0.36579200535599116</v>
      </c>
      <c r="AE49">
        <f>'2008_totals_newvars'!B49/'2008_totals_newvars'!$L49</f>
        <v>0.32691121488347796</v>
      </c>
      <c r="AF49">
        <f>'2009_totals_newvars'!B49/'2009_totals_newvars'!$L49</f>
        <v>0.2034935586878637</v>
      </c>
      <c r="AG49">
        <f>'2010_totals_newvars'!B49/'2010_totals_newvars'!$L49</f>
        <v>0.22916235831710791</v>
      </c>
      <c r="AH49">
        <f>'2011_totals_newvars'!B49/'2011_totals_newvars'!$L49</f>
        <v>0.25911000984342414</v>
      </c>
      <c r="AI49">
        <f>'2012_totals_newvars'!B49/'2012_totals_newvars'!$L49</f>
        <v>0.22808812719929783</v>
      </c>
      <c r="AJ49">
        <f>'2013_totals_newvars'!B49/'2013_totals_newvars'!$L49</f>
        <v>0.23363595093761158</v>
      </c>
      <c r="AK49">
        <f>'2014_totals_newvars'!B49/'2014_totals_newvars'!$L49</f>
        <v>0.18582978607215825</v>
      </c>
      <c r="AL49">
        <f>'1997_totals_newvars'!C49/'1997_totals_newvars'!$L49</f>
        <v>0</v>
      </c>
      <c r="AM49">
        <f>'1998_totals_newvars'!C49/'1998_totals_newvars'!$L49</f>
        <v>0.1077990843682393</v>
      </c>
      <c r="AN49">
        <f>'1999_totals_newvars'!C49/'1999_totals_newvars'!$L49</f>
        <v>0.23985576637505818</v>
      </c>
      <c r="AO49">
        <f>'2000_totals_newvars'!C49/'2000_totals_newvars'!$L49</f>
        <v>0.2007461468308239</v>
      </c>
      <c r="AP49">
        <f>'2001_totals_newvars'!C49/'2001_totals_newvars'!$L49</f>
        <v>0.27525188522052152</v>
      </c>
      <c r="AQ49">
        <f>'2002_totals_newvars'!C49/'2002_totals_newvars'!$L49</f>
        <v>0.30598853521540792</v>
      </c>
      <c r="AR49">
        <f>'2003_totals_newvars'!C49/'2003_totals_newvars'!$L49</f>
        <v>0.30389371889110828</v>
      </c>
      <c r="AS49">
        <f>'2004_totals_newvars'!C49/'2004_totals_newvars'!$L49</f>
        <v>0.24147855583822683</v>
      </c>
      <c r="AT49">
        <f>'2005_totals_newvars'!C49/'2005_totals_newvars'!$L49</f>
        <v>0.27064081102209653</v>
      </c>
      <c r="AU49">
        <f>'2006_totals_newvars'!C49/'2006_totals_newvars'!$L49</f>
        <v>0.23933151164224806</v>
      </c>
      <c r="AV49">
        <f>'2007_totals_newvars'!C49/'2007_totals_newvars'!$L49</f>
        <v>0.23529737377004231</v>
      </c>
      <c r="AW49">
        <f>'2008_totals_newvars'!C49/'2008_totals_newvars'!$L49</f>
        <v>0.18280224254168295</v>
      </c>
      <c r="AX49">
        <f>'2009_totals_newvars'!C49/'2009_totals_newvars'!$L49</f>
        <v>0.13832856143992639</v>
      </c>
      <c r="AY49">
        <f>'2010_totals_newvars'!C49/'2010_totals_newvars'!$L49</f>
        <v>0.13226985448002312</v>
      </c>
      <c r="AZ49">
        <f>'2011_totals_newvars'!C49/'2011_totals_newvars'!$L49</f>
        <v>0.16712369899046448</v>
      </c>
      <c r="BA49">
        <f>'2012_totals_newvars'!C49/'2012_totals_newvars'!$L49</f>
        <v>0.11801937290912018</v>
      </c>
      <c r="BB49">
        <f>'2013_totals_newvars'!C49/'2013_totals_newvars'!$L49</f>
        <v>0.15144543478180719</v>
      </c>
      <c r="BC49">
        <f>'2014_totals_newvars'!C49/'2014_totals_newvars'!$L49</f>
        <v>0.16248234565010294</v>
      </c>
      <c r="BD49">
        <f>'1997_totals_newvars'!I49/'1997_totals_newvars'!$L49</f>
        <v>6.4682285839029199E-2</v>
      </c>
      <c r="BE49">
        <f>'1998_totals_newvars'!I49/'1998_totals_newvars'!$L49</f>
        <v>7.7642582993060066E-2</v>
      </c>
      <c r="BF49">
        <f>'1999_totals_newvars'!I49/'1999_totals_newvars'!$L49</f>
        <v>8.8109015135408225E-2</v>
      </c>
      <c r="BG49">
        <f>'2000_totals_newvars'!I49/'2000_totals_newvars'!$L49</f>
        <v>-4.8958824571085177E-2</v>
      </c>
      <c r="BH49">
        <f>'2001_totals_newvars'!I49/'2001_totals_newvars'!$L49</f>
        <v>2.2772073105303044E-2</v>
      </c>
      <c r="BI49">
        <f>'2002_totals_newvars'!I49/'2002_totals_newvars'!$L49</f>
        <v>-1.3690395986218509E-2</v>
      </c>
      <c r="BJ49">
        <f>'2003_totals_newvars'!I49/'2003_totals_newvars'!$L49</f>
        <v>1.1615602276827222E-2</v>
      </c>
      <c r="BK49">
        <f>'2004_totals_newvars'!I49/'2004_totals_newvars'!$L49</f>
        <v>1.7808603406456701E-2</v>
      </c>
      <c r="BL49">
        <f>'2005_totals_newvars'!I49/'2005_totals_newvars'!$L49</f>
        <v>2.4043545729402083E-2</v>
      </c>
      <c r="BM49">
        <f>'2006_totals_newvars'!I49/'2006_totals_newvars'!$L49</f>
        <v>1.6539117049262499E-2</v>
      </c>
      <c r="BN49">
        <f>'2007_totals_newvars'!I49/'2007_totals_newvars'!$L49</f>
        <v>1.2210598437922857E-2</v>
      </c>
      <c r="BO49">
        <f>'2008_totals_newvars'!I49/'2008_totals_newvars'!$L49</f>
        <v>1.4417362988548678E-2</v>
      </c>
      <c r="BP49">
        <f>'2009_totals_newvars'!I49/'2009_totals_newvars'!$L49</f>
        <v>0.36915659238801563</v>
      </c>
      <c r="BQ49">
        <f>'2010_totals_newvars'!I49/'2010_totals_newvars'!$L49</f>
        <v>0.34698766656349422</v>
      </c>
      <c r="BR49">
        <f>'2011_totals_newvars'!I49/'2011_totals_newvars'!$L49</f>
        <v>0.19951727059524568</v>
      </c>
      <c r="BS49">
        <f>'2012_totals_newvars'!I49/'2012_totals_newvars'!$L49</f>
        <v>0.23438952365545007</v>
      </c>
      <c r="BT49">
        <f>'2013_totals_newvars'!I49/'2013_totals_newvars'!$L49</f>
        <v>0.14573031750443172</v>
      </c>
      <c r="BU49">
        <f>'2014_totals_newvars'!I49/'2014_totals_newvars'!$L49</f>
        <v>0.14490690251715752</v>
      </c>
      <c r="BV49">
        <f>'1997_totals_newvars'!H49/'1997_totals_newvars'!$L49</f>
        <v>0</v>
      </c>
      <c r="BW49">
        <f>'1998_totals_newvars'!H49/'1998_totals_newvars'!$L49</f>
        <v>0</v>
      </c>
      <c r="BX49">
        <f>'1999_totals_newvars'!H49/'1999_totals_newvars'!$L49</f>
        <v>0</v>
      </c>
      <c r="BY49">
        <f>'2000_totals_newvars'!H49/'2000_totals_newvars'!$L49</f>
        <v>3.9789551096359289E-4</v>
      </c>
      <c r="BZ49">
        <f>'2001_totals_newvars'!H49/'2001_totals_newvars'!$L49</f>
        <v>3.938206803216983E-3</v>
      </c>
      <c r="CA49">
        <f>'2002_totals_newvars'!H49/'2002_totals_newvars'!$L49</f>
        <v>4.5086110400447289E-3</v>
      </c>
      <c r="CB49">
        <f>'2003_totals_newvars'!H49/'2003_totals_newvars'!$L49</f>
        <v>2.465315786983661E-3</v>
      </c>
      <c r="CC49">
        <f>'2004_totals_newvars'!H49/'2004_totals_newvars'!$L49</f>
        <v>0</v>
      </c>
      <c r="CD49">
        <f>'2005_totals_newvars'!H49/'2005_totals_newvars'!$L49</f>
        <v>0</v>
      </c>
      <c r="CE49">
        <f>'2006_totals_newvars'!H49/'2006_totals_newvars'!$L49</f>
        <v>0</v>
      </c>
      <c r="CF49">
        <f>'2007_totals_newvars'!H49/'2007_totals_newvars'!$L49</f>
        <v>0</v>
      </c>
      <c r="CG49">
        <f>'2008_totals_newvars'!H49/'2008_totals_newvars'!$L49</f>
        <v>0.22393829473300716</v>
      </c>
      <c r="CH49">
        <f>'2009_totals_newvars'!H49/'2009_totals_newvars'!$L49</f>
        <v>0.13385548356110988</v>
      </c>
      <c r="CI49">
        <f>'2010_totals_newvars'!H49/'2010_totals_newvars'!$L49</f>
        <v>0.13511850424710528</v>
      </c>
      <c r="CJ49">
        <f>'2011_totals_newvars'!H49/'2011_totals_newvars'!$L49</f>
        <v>0.19090767753946278</v>
      </c>
      <c r="CK49">
        <f>'2012_totals_newvars'!H49/'2012_totals_newvars'!$L49</f>
        <v>0.14306564754626516</v>
      </c>
      <c r="CL49">
        <f>'2013_totals_newvars'!H49/'2013_totals_newvars'!$L49</f>
        <v>0.16306763929608287</v>
      </c>
      <c r="CM49">
        <f>'2014_totals_newvars'!H49/'2014_totals_newvars'!$L49</f>
        <v>0.21896729329776393</v>
      </c>
      <c r="CN49">
        <f>'1997_totals_newvars'!E49/'1997_totals_newvars'!$L49</f>
        <v>0</v>
      </c>
      <c r="CO49">
        <f>'1998_totals_newvars'!E49/'1998_totals_newvars'!$L49</f>
        <v>0</v>
      </c>
      <c r="CP49">
        <f>'1999_totals_newvars'!E49/'1999_totals_newvars'!$L49</f>
        <v>0</v>
      </c>
      <c r="CQ49">
        <f>'2000_totals_newvars'!E49/'2000_totals_newvars'!$L49</f>
        <v>5.3930604302084385E-2</v>
      </c>
      <c r="CR49">
        <f>'2001_totals_newvars'!E49/'2001_totals_newvars'!$L49</f>
        <v>2.4692572177226883E-3</v>
      </c>
      <c r="CS49">
        <f>'2002_totals_newvars'!E49/'2002_totals_newvars'!$L49</f>
        <v>4.7519944087503381E-2</v>
      </c>
      <c r="CT49">
        <f>'2003_totals_newvars'!E49/'2003_totals_newvars'!$L49</f>
        <v>2.6782802094871279E-2</v>
      </c>
      <c r="CU49">
        <f>'2004_totals_newvars'!E49/'2004_totals_newvars'!$L49</f>
        <v>2.4096552866135049E-2</v>
      </c>
      <c r="CV49">
        <f>'2005_totals_newvars'!E49/'2005_totals_newvars'!$L49</f>
        <v>4.2431325556557452E-2</v>
      </c>
      <c r="CW49">
        <f>'2006_totals_newvars'!E49/'2006_totals_newvars'!$L49</f>
        <v>2.0482119370310404E-2</v>
      </c>
      <c r="CX49">
        <f>'2007_totals_newvars'!E49/'2007_totals_newvars'!$L49</f>
        <v>2.316526736672413E-2</v>
      </c>
      <c r="CY49">
        <f>'2008_totals_newvars'!E49/'2008_totals_newvars'!$L49</f>
        <v>1.1675665410017444E-2</v>
      </c>
      <c r="CZ49">
        <f>'2009_totals_newvars'!E49/'2009_totals_newvars'!$L49</f>
        <v>1.6048234581897025E-2</v>
      </c>
      <c r="DA49">
        <f>'2010_totals_newvars'!E49/'2010_totals_newvars'!$L49</f>
        <v>1.1723314772724282E-2</v>
      </c>
      <c r="DB49">
        <f>'2011_totals_newvars'!E49/'2011_totals_newvars'!$L49</f>
        <v>9.7329912408195083E-3</v>
      </c>
      <c r="DC49">
        <f>'2012_totals_newvars'!E49/'2012_totals_newvars'!$L49</f>
        <v>1.9045156807871343E-2</v>
      </c>
      <c r="DD49">
        <f>'2013_totals_newvars'!E49/'2013_totals_newvars'!$L49</f>
        <v>1.2516998282509935E-2</v>
      </c>
      <c r="DE49">
        <f>'2014_totals_newvars'!E49/'2014_totals_newvars'!$L49</f>
        <v>1.1608617586090426E-2</v>
      </c>
      <c r="DF49">
        <f>'1997_totals_newvars'!G49/'1997_totals_newvars'!$L49</f>
        <v>0</v>
      </c>
      <c r="DG49">
        <f>'1998_totals_newvars'!G49/'1998_totals_newvars'!$L49</f>
        <v>0</v>
      </c>
      <c r="DH49">
        <f>'1999_totals_newvars'!G49/'1999_totals_newvars'!$L49</f>
        <v>0</v>
      </c>
      <c r="DI49">
        <f>'2000_totals_newvars'!G49/'2000_totals_newvars'!$L49</f>
        <v>7.4624701662803676E-3</v>
      </c>
      <c r="DJ49">
        <f>'2001_totals_newvars'!G49/'2001_totals_newvars'!$L49</f>
        <v>5.2155910319114764E-3</v>
      </c>
      <c r="DK49">
        <f>'2002_totals_newvars'!G49/'2002_totals_newvars'!$L49</f>
        <v>6.8725634583904011E-3</v>
      </c>
      <c r="DL49">
        <f>'2003_totals_newvars'!G49/'2003_totals_newvars'!$L49</f>
        <v>8.0759625417797711E-3</v>
      </c>
      <c r="DM49">
        <f>'2004_totals_newvars'!G49/'2004_totals_newvars'!$L49</f>
        <v>1.0622023027533709E-2</v>
      </c>
      <c r="DN49">
        <f>'2005_totals_newvars'!G49/'2005_totals_newvars'!$L49</f>
        <v>1.3501671215751476E-2</v>
      </c>
      <c r="DO49">
        <f>'2006_totals_newvars'!G49/'2006_totals_newvars'!$L49</f>
        <v>1.4889315339521611E-2</v>
      </c>
      <c r="DP49">
        <f>'2007_totals_newvars'!G49/'2007_totals_newvars'!$L49</f>
        <v>1.6216852817335842E-2</v>
      </c>
      <c r="DQ49">
        <f>'2008_totals_newvars'!G49/'2008_totals_newvars'!$L49</f>
        <v>1.2425131027543874E-2</v>
      </c>
      <c r="DR49">
        <f>'2009_totals_newvars'!G49/'2009_totals_newvars'!$L49</f>
        <v>1.4586302578554786E-2</v>
      </c>
      <c r="DS49">
        <f>'2010_totals_newvars'!G49/'2010_totals_newvars'!$L49</f>
        <v>2.1787372730220449E-2</v>
      </c>
      <c r="DT49">
        <f>'2011_totals_newvars'!G49/'2011_totals_newvars'!$L49</f>
        <v>2.8324400627981122E-2</v>
      </c>
      <c r="DU49">
        <f>'2012_totals_newvars'!G49/'2012_totals_newvars'!$L49</f>
        <v>3.584140968555212E-2</v>
      </c>
      <c r="DV49">
        <f>'2013_totals_newvars'!G49/'2013_totals_newvars'!$L49</f>
        <v>3.1115698614226996E-2</v>
      </c>
      <c r="DW49">
        <f>'2014_totals_newvars'!G49/'2014_totals_newvars'!$L49</f>
        <v>2.9957408833694764E-2</v>
      </c>
      <c r="DX49">
        <f>'1997_totals_newvars'!K49/'1997_totals_newvars'!$L49</f>
        <v>0</v>
      </c>
      <c r="DY49">
        <f>'1998_totals_newvars'!K49/'1998_totals_newvars'!$L49</f>
        <v>0</v>
      </c>
      <c r="DZ49">
        <f>'1999_totals_newvars'!K49/'1999_totals_newvars'!$L49</f>
        <v>0</v>
      </c>
      <c r="EA49">
        <f>'2000_totals_newvars'!K49/'2000_totals_newvars'!$L49</f>
        <v>4.0541494131342531E-2</v>
      </c>
      <c r="EB49">
        <f>'2001_totals_newvars'!K49/'2001_totals_newvars'!$L49</f>
        <v>4.0314850060153812E-2</v>
      </c>
      <c r="EC49">
        <f>'2002_totals_newvars'!K49/'2002_totals_newvars'!$L49</f>
        <v>1.4141651613578814E-2</v>
      </c>
      <c r="ED49">
        <f>'2003_totals_newvars'!K49/'2003_totals_newvars'!$L49</f>
        <v>1.5124789716944715E-2</v>
      </c>
      <c r="EE49">
        <f>'2004_totals_newvars'!K49/'2004_totals_newvars'!$L49</f>
        <v>1.5342070240081634E-2</v>
      </c>
      <c r="EF49">
        <f>'2005_totals_newvars'!K49/'2005_totals_newvars'!$L49</f>
        <v>1.2387072361819653E-2</v>
      </c>
      <c r="EG49">
        <f>'2006_totals_newvars'!K49/'2006_totals_newvars'!$L49</f>
        <v>1.3010633586346538E-2</v>
      </c>
      <c r="EH49">
        <f>'2007_totals_newvars'!K49/'2007_totals_newvars'!$L49</f>
        <v>1.0174827797958197E-2</v>
      </c>
      <c r="EI49">
        <f>'2008_totals_newvars'!K49/'2008_totals_newvars'!$L49</f>
        <v>1.1828576430690305E-2</v>
      </c>
      <c r="EJ49">
        <f>'2009_totals_newvars'!K49/'2009_totals_newvars'!$L49</f>
        <v>5.5222923353197839E-3</v>
      </c>
      <c r="EK49">
        <f>'2010_totals_newvars'!K49/'2010_totals_newvars'!$L49</f>
        <v>5.0936734315441155E-3</v>
      </c>
      <c r="EL49">
        <f>'2011_totals_newvars'!K49/'2011_totals_newvars'!$L49</f>
        <v>9.0697573922950848E-3</v>
      </c>
      <c r="EM49">
        <f>'2012_totals_newvars'!K49/'2012_totals_newvars'!$L49</f>
        <v>6.7626373491786974E-3</v>
      </c>
      <c r="EN49">
        <f>'2013_totals_newvars'!K49/'2013_totals_newvars'!$L49</f>
        <v>5.4151580620293484E-3</v>
      </c>
      <c r="EO49">
        <f>'2014_totals_newvars'!K49/'2014_totals_newvars'!$L49</f>
        <v>6.4013986627811971E-3</v>
      </c>
      <c r="EP49">
        <f>'1997_totals_newvars'!F49/'1997_totals_newvars'!$L49</f>
        <v>0</v>
      </c>
      <c r="EQ49">
        <f>'1998_totals_newvars'!F49/'1998_totals_newvars'!$L49</f>
        <v>0</v>
      </c>
      <c r="ER49">
        <f>'1999_totals_newvars'!F49/'1999_totals_newvars'!$L49</f>
        <v>0</v>
      </c>
      <c r="ES49">
        <f>'2000_totals_newvars'!F49/'2000_totals_newvars'!$L49</f>
        <v>0</v>
      </c>
      <c r="ET49">
        <f>'2001_totals_newvars'!F49/'2001_totals_newvars'!$L49</f>
        <v>0</v>
      </c>
      <c r="EU49">
        <f>'2002_totals_newvars'!F49/'2002_totals_newvars'!$L49</f>
        <v>0</v>
      </c>
      <c r="EV49">
        <f>'2003_totals_newvars'!F49/'2003_totals_newvars'!$L49</f>
        <v>0</v>
      </c>
      <c r="EW49">
        <f>'2004_totals_newvars'!F49/'2004_totals_newvars'!$L49</f>
        <v>0</v>
      </c>
      <c r="EX49">
        <f>'2005_totals_newvars'!F49/'2005_totals_newvars'!$L49</f>
        <v>0</v>
      </c>
      <c r="EY49">
        <f>'2006_totals_newvars'!F49/'2006_totals_newvars'!$L49</f>
        <v>0</v>
      </c>
      <c r="EZ49">
        <f>'2007_totals_newvars'!F49/'2007_totals_newvars'!$L49</f>
        <v>0</v>
      </c>
      <c r="FA49">
        <f>'2008_totals_newvars'!F49/'2008_totals_newvars'!$L49</f>
        <v>0</v>
      </c>
      <c r="FB49">
        <f>'2009_totals_newvars'!F49/'2009_totals_newvars'!$L49</f>
        <v>0</v>
      </c>
      <c r="FC49">
        <f>'2010_totals_newvars'!F49/'2010_totals_newvars'!$L49</f>
        <v>0</v>
      </c>
      <c r="FD49">
        <f>'2011_totals_newvars'!F49/'2011_totals_newvars'!$L49</f>
        <v>0</v>
      </c>
      <c r="FE49">
        <f>'2012_totals_newvars'!F49/'2012_totals_newvars'!$L49</f>
        <v>0</v>
      </c>
      <c r="FF49">
        <f>'2013_totals_newvars'!F49/'2013_totals_newvars'!$L49</f>
        <v>0</v>
      </c>
      <c r="FG49">
        <f>'2014_totals_newvars'!F49/'2014_totals_newvars'!$L49</f>
        <v>0</v>
      </c>
      <c r="FH49">
        <f>'1997_totals_newvars'!D49/'1997_totals_newvars'!$L49</f>
        <v>9.6517227015149257E-3</v>
      </c>
      <c r="FI49">
        <f>'1998_totals_newvars'!D49/'1998_totals_newvars'!$L49</f>
        <v>4.2196340202287415E-2</v>
      </c>
      <c r="FJ49">
        <f>'1999_totals_newvars'!D49/'1999_totals_newvars'!$L49</f>
        <v>6.0900463197321536E-2</v>
      </c>
      <c r="FK49">
        <f>'2000_totals_newvars'!D49/'2000_totals_newvars'!$L49</f>
        <v>0.19995249765995182</v>
      </c>
      <c r="FL49">
        <f>'2001_totals_newvars'!D49/'2001_totals_newvars'!$L49</f>
        <v>0.21238995431052729</v>
      </c>
      <c r="FM49">
        <f>'2002_totals_newvars'!D49/'2002_totals_newvars'!$L49</f>
        <v>0.17415744296867963</v>
      </c>
      <c r="FN49">
        <f>'2003_totals_newvars'!D49/'2003_totals_newvars'!$L49</f>
        <v>0.16919600137286581</v>
      </c>
      <c r="FO49">
        <f>'2004_totals_newvars'!D49/'2004_totals_newvars'!$L49</f>
        <v>0.15327132375208974</v>
      </c>
      <c r="FP49">
        <f>'2005_totals_newvars'!D49/'2005_totals_newvars'!$L49</f>
        <v>0.15377969444900269</v>
      </c>
      <c r="FQ49">
        <f>'2006_totals_newvars'!D49/'2006_totals_newvars'!$L49</f>
        <v>0.25401742973719366</v>
      </c>
      <c r="FR49">
        <f>'2007_totals_newvars'!D49/'2007_totals_newvars'!$L49</f>
        <v>0.25346917827383358</v>
      </c>
      <c r="FS49">
        <f>'2008_totals_newvars'!D49/'2008_totals_newvars'!$L49</f>
        <v>0.13462026331318766</v>
      </c>
      <c r="FT49">
        <f>'2009_totals_newvars'!D49/'2009_totals_newvars'!$L49</f>
        <v>8.5757176783931063E-2</v>
      </c>
      <c r="FU49">
        <f>'2010_totals_newvars'!D49/'2010_totals_newvars'!$L49</f>
        <v>8.2966163181864561E-2</v>
      </c>
      <c r="FV49">
        <f>'2011_totals_newvars'!D49/'2011_totals_newvars'!$L49</f>
        <v>0.10017399662588414</v>
      </c>
      <c r="FW49">
        <f>'2012_totals_newvars'!D49/'2012_totals_newvars'!$L49</f>
        <v>0.16276207384884048</v>
      </c>
      <c r="FX49">
        <f>'2013_totals_newvars'!D49/'2013_totals_newvars'!$L49</f>
        <v>0.18770542930592984</v>
      </c>
      <c r="FY49">
        <f>'2014_totals_newvars'!D49/'2014_totals_newvars'!$L49</f>
        <v>0.17234718341919886</v>
      </c>
    </row>
    <row r="50" spans="1:181" x14ac:dyDescent="0.2">
      <c r="A50" t="str">
        <f>'1997_totals_newvars'!A50</f>
        <v>WEST VIRGINIA</v>
      </c>
      <c r="B50">
        <f>'1997_totals_newvars'!J50/'1997_totals_newvars'!$L50</f>
        <v>0.15970534926784435</v>
      </c>
      <c r="C50">
        <f>'1998_totals_newvars'!J50/'1998_totals_newvars'!$L50</f>
        <v>0.20362139768840426</v>
      </c>
      <c r="D50">
        <f>'1999_totals_newvars'!J50/'1999_totals_newvars'!$L50</f>
        <v>0.23741483093748672</v>
      </c>
      <c r="E50">
        <f>'2000_totals_newvars'!J50/'2000_totals_newvars'!$L50</f>
        <v>0.1391945653374432</v>
      </c>
      <c r="F50">
        <f>'2001_totals_newvars'!J50/'2001_totals_newvars'!$L50</f>
        <v>0.10093659373897312</v>
      </c>
      <c r="G50">
        <f>'2002_totals_newvars'!J50/'2002_totals_newvars'!$L50</f>
        <v>0.11338880723152936</v>
      </c>
      <c r="H50">
        <f>'2003_totals_newvars'!J50/'2003_totals_newvars'!$L50</f>
        <v>0.15094159500084986</v>
      </c>
      <c r="I50">
        <f>'2004_totals_newvars'!J50/'2004_totals_newvars'!$L50</f>
        <v>0.16077871558829407</v>
      </c>
      <c r="J50">
        <f>'2005_totals_newvars'!J50/'2005_totals_newvars'!$L50</f>
        <v>0.18483142495438581</v>
      </c>
      <c r="K50">
        <f>'2006_totals_newvars'!J50/'2006_totals_newvars'!$L50</f>
        <v>0.19801178942492334</v>
      </c>
      <c r="L50">
        <f>'2007_totals_newvars'!J50/'2007_totals_newvars'!$L50</f>
        <v>0.22130231687473509</v>
      </c>
      <c r="M50">
        <f>'2008_totals_newvars'!J50/'2008_totals_newvars'!$L50</f>
        <v>0.2057547897111579</v>
      </c>
      <c r="N50">
        <f>'2009_totals_newvars'!J50/'2009_totals_newvars'!$L50</f>
        <v>0.16222106539417938</v>
      </c>
      <c r="O50">
        <f>'2010_totals_newvars'!J50/'2010_totals_newvars'!$L50</f>
        <v>0.11958984479347316</v>
      </c>
      <c r="P50">
        <f>'2011_totals_newvars'!J50/'2011_totals_newvars'!$L50</f>
        <v>0.12114164949578556</v>
      </c>
      <c r="Q50">
        <f>'2012_totals_newvars'!J50/'2012_totals_newvars'!$L50</f>
        <v>9.411550509432462E-2</v>
      </c>
      <c r="R50">
        <f>'2013_totals_newvars'!J50/'2013_totals_newvars'!$L50</f>
        <v>0.18130012679332427</v>
      </c>
      <c r="S50">
        <f>'2014_totals_newvars'!J50/'2014_totals_newvars'!$L50</f>
        <v>0.20354407715889677</v>
      </c>
      <c r="T50">
        <f>'1997_totals_newvars'!B50/'1997_totals_newvars'!$L50</f>
        <v>0.73950357231719832</v>
      </c>
      <c r="U50">
        <f>'1998_totals_newvars'!B50/'1998_totals_newvars'!$L50</f>
        <v>0.43906705315661776</v>
      </c>
      <c r="V50">
        <f>'1999_totals_newvars'!B50/'1999_totals_newvars'!$L50</f>
        <v>0.46075631412930551</v>
      </c>
      <c r="W50">
        <f>'2000_totals_newvars'!B50/'2000_totals_newvars'!$L50</f>
        <v>0.36237055286664555</v>
      </c>
      <c r="X50">
        <f>'2001_totals_newvars'!B50/'2001_totals_newvars'!$L50</f>
        <v>0.30942674372938461</v>
      </c>
      <c r="Y50">
        <f>'2002_totals_newvars'!B50/'2002_totals_newvars'!$L50</f>
        <v>0.32944764229358831</v>
      </c>
      <c r="Z50">
        <f>'2003_totals_newvars'!B50/'2003_totals_newvars'!$L50</f>
        <v>0.41776035687166335</v>
      </c>
      <c r="AA50">
        <f>'2004_totals_newvars'!B50/'2004_totals_newvars'!$L50</f>
        <v>0.4388156307039211</v>
      </c>
      <c r="AB50">
        <f>'2005_totals_newvars'!B50/'2005_totals_newvars'!$L50</f>
        <v>0.31851926096847433</v>
      </c>
      <c r="AC50">
        <f>'2006_totals_newvars'!B50/'2006_totals_newvars'!$L50</f>
        <v>0.29572858840043575</v>
      </c>
      <c r="AD50">
        <f>'2007_totals_newvars'!B50/'2007_totals_newvars'!$L50</f>
        <v>0.28226426296813012</v>
      </c>
      <c r="AE50">
        <f>'2008_totals_newvars'!B50/'2008_totals_newvars'!$L50</f>
        <v>0.24681922589404259</v>
      </c>
      <c r="AF50">
        <f>'2009_totals_newvars'!B50/'2009_totals_newvars'!$L50</f>
        <v>0.20067318729772504</v>
      </c>
      <c r="AG50">
        <f>'2010_totals_newvars'!B50/'2010_totals_newvars'!$L50</f>
        <v>0.20619195554765452</v>
      </c>
      <c r="AH50">
        <f>'2011_totals_newvars'!B50/'2011_totals_newvars'!$L50</f>
        <v>0.18718545536989792</v>
      </c>
      <c r="AI50">
        <f>'2012_totals_newvars'!B50/'2012_totals_newvars'!$L50</f>
        <v>0.2279987914940137</v>
      </c>
      <c r="AJ50">
        <f>'2013_totals_newvars'!B50/'2013_totals_newvars'!$L50</f>
        <v>0.21405206107398478</v>
      </c>
      <c r="AK50">
        <f>'2014_totals_newvars'!B50/'2014_totals_newvars'!$L50</f>
        <v>0.21721707807081136</v>
      </c>
      <c r="AL50">
        <f>'1997_totals_newvars'!C50/'1997_totals_newvars'!$L50</f>
        <v>0</v>
      </c>
      <c r="AM50">
        <f>'1998_totals_newvars'!C50/'1998_totals_newvars'!$L50</f>
        <v>0.17772663947206743</v>
      </c>
      <c r="AN50">
        <f>'1999_totals_newvars'!C50/'1999_totals_newvars'!$L50</f>
        <v>0.1395991566952437</v>
      </c>
      <c r="AO50">
        <f>'2000_totals_newvars'!C50/'2000_totals_newvars'!$L50</f>
        <v>3.7140929867900054E-2</v>
      </c>
      <c r="AP50">
        <f>'2001_totals_newvars'!C50/'2001_totals_newvars'!$L50</f>
        <v>0.14521510117820974</v>
      </c>
      <c r="AQ50">
        <f>'2002_totals_newvars'!C50/'2002_totals_newvars'!$L50</f>
        <v>0.14592802577253211</v>
      </c>
      <c r="AR50">
        <f>'2003_totals_newvars'!C50/'2003_totals_newvars'!$L50</f>
        <v>0.14470769315126489</v>
      </c>
      <c r="AS50">
        <f>'2004_totals_newvars'!C50/'2004_totals_newvars'!$L50</f>
        <v>0.14282237828013872</v>
      </c>
      <c r="AT50">
        <f>'2005_totals_newvars'!C50/'2005_totals_newvars'!$L50</f>
        <v>0.15188255291467775</v>
      </c>
      <c r="AU50">
        <f>'2006_totals_newvars'!C50/'2006_totals_newvars'!$L50</f>
        <v>0.16610130151474961</v>
      </c>
      <c r="AV50">
        <f>'2007_totals_newvars'!C50/'2007_totals_newvars'!$L50</f>
        <v>0.1647377692790449</v>
      </c>
      <c r="AW50">
        <f>'2008_totals_newvars'!C50/'2008_totals_newvars'!$L50</f>
        <v>0.17335523950069268</v>
      </c>
      <c r="AX50">
        <f>'2009_totals_newvars'!C50/'2009_totals_newvars'!$L50</f>
        <v>0.17821388056771584</v>
      </c>
      <c r="AY50">
        <f>'2010_totals_newvars'!C50/'2010_totals_newvars'!$L50</f>
        <v>0.12306714993573296</v>
      </c>
      <c r="AZ50">
        <f>'2011_totals_newvars'!C50/'2011_totals_newvars'!$L50</f>
        <v>0.19454293269356548</v>
      </c>
      <c r="BA50">
        <f>'2012_totals_newvars'!C50/'2012_totals_newvars'!$L50</f>
        <v>0.19628792191122299</v>
      </c>
      <c r="BB50">
        <f>'2013_totals_newvars'!C50/'2013_totals_newvars'!$L50</f>
        <v>7.2161154223889912E-2</v>
      </c>
      <c r="BC50">
        <f>'2014_totals_newvars'!C50/'2014_totals_newvars'!$L50</f>
        <v>8.4338233329179307E-2</v>
      </c>
      <c r="BD50">
        <f>'1997_totals_newvars'!I50/'1997_totals_newvars'!$L50</f>
        <v>1.8647409448934536E-2</v>
      </c>
      <c r="BE50">
        <f>'1998_totals_newvars'!I50/'1998_totals_newvars'!$L50</f>
        <v>5.6705315661776355E-2</v>
      </c>
      <c r="BF50">
        <f>'1999_totals_newvars'!I50/'1999_totals_newvars'!$L50</f>
        <v>5.4944384273381318E-3</v>
      </c>
      <c r="BG50">
        <f>'2000_totals_newvars'!I50/'2000_totals_newvars'!$L50</f>
        <v>1.6439216415632438E-2</v>
      </c>
      <c r="BH50">
        <f>'2001_totals_newvars'!I50/'2001_totals_newvars'!$L50</f>
        <v>2.6072657814436132E-2</v>
      </c>
      <c r="BI50">
        <f>'2002_totals_newvars'!I50/'2002_totals_newvars'!$L50</f>
        <v>4.1444440448583128E-2</v>
      </c>
      <c r="BJ50">
        <f>'2003_totals_newvars'!I50/'2003_totals_newvars'!$L50</f>
        <v>4.5099487113644317E-2</v>
      </c>
      <c r="BK50">
        <f>'2004_totals_newvars'!I50/'2004_totals_newvars'!$L50</f>
        <v>3.2945142999907258E-2</v>
      </c>
      <c r="BL50">
        <f>'2005_totals_newvars'!I50/'2005_totals_newvars'!$L50</f>
        <v>4.1849683570978166E-2</v>
      </c>
      <c r="BM50">
        <f>'2006_totals_newvars'!I50/'2006_totals_newvars'!$L50</f>
        <v>9.8238089492878614E-2</v>
      </c>
      <c r="BN50">
        <f>'2007_totals_newvars'!I50/'2007_totals_newvars'!$L50</f>
        <v>8.6420356780296095E-2</v>
      </c>
      <c r="BO50">
        <f>'2008_totals_newvars'!I50/'2008_totals_newvars'!$L50</f>
        <v>0.10574028727284333</v>
      </c>
      <c r="BP50">
        <f>'2009_totals_newvars'!I50/'2009_totals_newvars'!$L50</f>
        <v>6.0043870737876391E-2</v>
      </c>
      <c r="BQ50">
        <f>'2010_totals_newvars'!I50/'2010_totals_newvars'!$L50</f>
        <v>1.861010719904118E-2</v>
      </c>
      <c r="BR50">
        <f>'2011_totals_newvars'!I50/'2011_totals_newvars'!$L50</f>
        <v>5.0572881936197363E-2</v>
      </c>
      <c r="BS50">
        <f>'2012_totals_newvars'!I50/'2012_totals_newvars'!$L50</f>
        <v>0.13023411197273624</v>
      </c>
      <c r="BT50">
        <f>'2013_totals_newvars'!I50/'2013_totals_newvars'!$L50</f>
        <v>7.0390851907150762E-2</v>
      </c>
      <c r="BU50">
        <f>'2014_totals_newvars'!I50/'2014_totals_newvars'!$L50</f>
        <v>8.3039212440414067E-2</v>
      </c>
      <c r="BV50">
        <f>'1997_totals_newvars'!H50/'1997_totals_newvars'!$L50</f>
        <v>0</v>
      </c>
      <c r="BW50">
        <f>'1998_totals_newvars'!H50/'1998_totals_newvars'!$L50</f>
        <v>0</v>
      </c>
      <c r="BX50">
        <f>'1999_totals_newvars'!H50/'1999_totals_newvars'!$L50</f>
        <v>0</v>
      </c>
      <c r="BY50">
        <f>'2000_totals_newvars'!H50/'2000_totals_newvars'!$L50</f>
        <v>0.25097952904674681</v>
      </c>
      <c r="BZ50">
        <f>'2001_totals_newvars'!H50/'2001_totals_newvars'!$L50</f>
        <v>0.19166578076376214</v>
      </c>
      <c r="CA50">
        <f>'2002_totals_newvars'!H50/'2002_totals_newvars'!$L50</f>
        <v>0.17006854964541887</v>
      </c>
      <c r="CB50">
        <f>'2003_totals_newvars'!H50/'2003_totals_newvars'!$L50</f>
        <v>4.7334690553840382E-2</v>
      </c>
      <c r="CC50">
        <f>'2004_totals_newvars'!H50/'2004_totals_newvars'!$L50</f>
        <v>3.843450168297087E-2</v>
      </c>
      <c r="CD50">
        <f>'2005_totals_newvars'!H50/'2005_totals_newvars'!$L50</f>
        <v>0.11245652458146406</v>
      </c>
      <c r="CE50">
        <f>'2006_totals_newvars'!H50/'2006_totals_newvars'!$L50</f>
        <v>-5.960395733696041E-4</v>
      </c>
      <c r="CF50">
        <f>'2007_totals_newvars'!H50/'2007_totals_newvars'!$L50</f>
        <v>4.2174861716215255E-3</v>
      </c>
      <c r="CG50">
        <f>'2008_totals_newvars'!H50/'2008_totals_newvars'!$L50</f>
        <v>3.7422225900350069E-2</v>
      </c>
      <c r="CH50">
        <f>'2009_totals_newvars'!H50/'2009_totals_newvars'!$L50</f>
        <v>2.2846213180813865E-2</v>
      </c>
      <c r="CI50">
        <f>'2010_totals_newvars'!H50/'2010_totals_newvars'!$L50</f>
        <v>4.6908618429058781E-3</v>
      </c>
      <c r="CJ50">
        <f>'2011_totals_newvars'!H50/'2011_totals_newvars'!$L50</f>
        <v>5.6128755055232425E-2</v>
      </c>
      <c r="CK50">
        <f>'2012_totals_newvars'!H50/'2012_totals_newvars'!$L50</f>
        <v>-2.8510711653565472E-3</v>
      </c>
      <c r="CL50">
        <f>'2013_totals_newvars'!H50/'2013_totals_newvars'!$L50</f>
        <v>3.1292426760281072E-2</v>
      </c>
      <c r="CM50">
        <f>'2014_totals_newvars'!H50/'2014_totals_newvars'!$L50</f>
        <v>0</v>
      </c>
      <c r="CN50">
        <f>'1997_totals_newvars'!E50/'1997_totals_newvars'!$L50</f>
        <v>0</v>
      </c>
      <c r="CO50">
        <f>'1998_totals_newvars'!E50/'1998_totals_newvars'!$L50</f>
        <v>0</v>
      </c>
      <c r="CP50">
        <f>'1999_totals_newvars'!E50/'1999_totals_newvars'!$L50</f>
        <v>0</v>
      </c>
      <c r="CQ50">
        <f>'2000_totals_newvars'!E50/'2000_totals_newvars'!$L50</f>
        <v>0</v>
      </c>
      <c r="CR50">
        <f>'2001_totals_newvars'!E50/'2001_totals_newvars'!$L50</f>
        <v>0</v>
      </c>
      <c r="CS50">
        <f>'2002_totals_newvars'!E50/'2002_totals_newvars'!$L50</f>
        <v>0</v>
      </c>
      <c r="CT50">
        <f>'2003_totals_newvars'!E50/'2003_totals_newvars'!$L50</f>
        <v>0</v>
      </c>
      <c r="CU50">
        <f>'2004_totals_newvars'!E50/'2004_totals_newvars'!$L50</f>
        <v>0</v>
      </c>
      <c r="CV50">
        <f>'2005_totals_newvars'!E50/'2005_totals_newvars'!$L50</f>
        <v>0</v>
      </c>
      <c r="CW50">
        <f>'2006_totals_newvars'!E50/'2006_totals_newvars'!$L50</f>
        <v>0</v>
      </c>
      <c r="CX50">
        <f>'2007_totals_newvars'!E50/'2007_totals_newvars'!$L50</f>
        <v>0</v>
      </c>
      <c r="CY50">
        <f>'2008_totals_newvars'!E50/'2008_totals_newvars'!$L50</f>
        <v>0</v>
      </c>
      <c r="CZ50">
        <f>'2009_totals_newvars'!E50/'2009_totals_newvars'!$L50</f>
        <v>0.1897244627031677</v>
      </c>
      <c r="DA50">
        <f>'2010_totals_newvars'!E50/'2010_totals_newvars'!$L50</f>
        <v>0.12512645275495801</v>
      </c>
      <c r="DB50">
        <f>'2011_totals_newvars'!E50/'2011_totals_newvars'!$L50</f>
        <v>0.10403243502959543</v>
      </c>
      <c r="DC50">
        <f>'2012_totals_newvars'!E50/'2012_totals_newvars'!$L50</f>
        <v>7.2887071662771641E-2</v>
      </c>
      <c r="DD50">
        <f>'2013_totals_newvars'!E50/'2013_totals_newvars'!$L50</f>
        <v>0.12545054804514996</v>
      </c>
      <c r="DE50">
        <f>'2014_totals_newvars'!E50/'2014_totals_newvars'!$L50</f>
        <v>8.7546708159476419E-2</v>
      </c>
      <c r="DF50">
        <f>'1997_totals_newvars'!G50/'1997_totals_newvars'!$L50</f>
        <v>0</v>
      </c>
      <c r="DG50">
        <f>'1998_totals_newvars'!G50/'1998_totals_newvars'!$L50</f>
        <v>0</v>
      </c>
      <c r="DH50">
        <f>'1999_totals_newvars'!G50/'1999_totals_newvars'!$L50</f>
        <v>0</v>
      </c>
      <c r="DI50">
        <f>'2000_totals_newvars'!G50/'2000_totals_newvars'!$L50</f>
        <v>0</v>
      </c>
      <c r="DJ50">
        <f>'2001_totals_newvars'!G50/'2001_totals_newvars'!$L50</f>
        <v>8.4159463598282459E-3</v>
      </c>
      <c r="DK50">
        <f>'2002_totals_newvars'!G50/'2002_totals_newvars'!$L50</f>
        <v>1.2070004396736438E-2</v>
      </c>
      <c r="DL50">
        <f>'2003_totals_newvars'!G50/'2003_totals_newvars'!$L50</f>
        <v>1.482159051000452E-2</v>
      </c>
      <c r="DM50">
        <f>'2004_totals_newvars'!G50/'2004_totals_newvars'!$L50</f>
        <v>1.5648893010827957E-2</v>
      </c>
      <c r="DN50">
        <f>'2005_totals_newvars'!G50/'2005_totals_newvars'!$L50</f>
        <v>1.5103585051948887E-2</v>
      </c>
      <c r="DO50">
        <f>'2006_totals_newvars'!G50/'2006_totals_newvars'!$L50</f>
        <v>1.2549299566574553E-2</v>
      </c>
      <c r="DP50">
        <f>'2007_totals_newvars'!G50/'2007_totals_newvars'!$L50</f>
        <v>1.368518520660692E-2</v>
      </c>
      <c r="DQ50">
        <f>'2008_totals_newvars'!G50/'2008_totals_newvars'!$L50</f>
        <v>1.1879836133699074E-2</v>
      </c>
      <c r="DR50">
        <f>'2009_totals_newvars'!G50/'2009_totals_newvars'!$L50</f>
        <v>6.5916343048188694E-4</v>
      </c>
      <c r="DS50">
        <f>'2010_totals_newvars'!G50/'2010_totals_newvars'!$L50</f>
        <v>0.12646318950351046</v>
      </c>
      <c r="DT50">
        <f>'2011_totals_newvars'!G50/'2011_totals_newvars'!$L50</f>
        <v>0.11197650150002153</v>
      </c>
      <c r="DU50">
        <f>'2012_totals_newvars'!G50/'2012_totals_newvars'!$L50</f>
        <v>2.0598691475766889E-3</v>
      </c>
      <c r="DV50">
        <f>'2013_totals_newvars'!G50/'2013_totals_newvars'!$L50</f>
        <v>1.0603573340837178E-2</v>
      </c>
      <c r="DW50">
        <f>'2014_totals_newvars'!G50/'2014_totals_newvars'!$L50</f>
        <v>1.256697275055484E-2</v>
      </c>
      <c r="DX50">
        <f>'1997_totals_newvars'!K50/'1997_totals_newvars'!$L50</f>
        <v>4.1950155560056775E-2</v>
      </c>
      <c r="DY50">
        <f>'1998_totals_newvars'!K50/'1998_totals_newvars'!$L50</f>
        <v>0.10139058558269717</v>
      </c>
      <c r="DZ50">
        <f>'1999_totals_newvars'!K50/'1999_totals_newvars'!$L50</f>
        <v>0.12815013845220941</v>
      </c>
      <c r="EA50">
        <f>'2000_totals_newvars'!K50/'2000_totals_newvars'!$L50</f>
        <v>4.7423915297682237E-2</v>
      </c>
      <c r="EB50">
        <f>'2001_totals_newvars'!K50/'2001_totals_newvars'!$L50</f>
        <v>1.5914338651308205E-2</v>
      </c>
      <c r="EC50">
        <f>'2002_totals_newvars'!K50/'2002_totals_newvars'!$L50</f>
        <v>6.0615427092481113E-3</v>
      </c>
      <c r="ED50">
        <f>'2003_totals_newvars'!K50/'2003_totals_newvars'!$L50</f>
        <v>4.2413807272616476E-2</v>
      </c>
      <c r="EE50">
        <f>'2004_totals_newvars'!K50/'2004_totals_newvars'!$L50</f>
        <v>4.7147823430546257E-2</v>
      </c>
      <c r="EF50">
        <f>'2005_totals_newvars'!K50/'2005_totals_newvars'!$L50</f>
        <v>8.1711877112071091E-2</v>
      </c>
      <c r="EG50">
        <f>'2006_totals_newvars'!K50/'2006_totals_newvars'!$L50</f>
        <v>8.6676452315174984E-2</v>
      </c>
      <c r="EH50">
        <f>'2007_totals_newvars'!K50/'2007_totals_newvars'!$L50</f>
        <v>9.3712538820813512E-2</v>
      </c>
      <c r="EI50">
        <f>'2008_totals_newvars'!K50/'2008_totals_newvars'!$L50</f>
        <v>8.7303307807921976E-2</v>
      </c>
      <c r="EJ50">
        <f>'2009_totals_newvars'!K50/'2009_totals_newvars'!$L50</f>
        <v>6.9561405761746131E-2</v>
      </c>
      <c r="EK50">
        <f>'2010_totals_newvars'!K50/'2010_totals_newvars'!$L50</f>
        <v>5.2494964390779372E-2</v>
      </c>
      <c r="EL50">
        <f>'2011_totals_newvars'!K50/'2011_totals_newvars'!$L50</f>
        <v>6.0214504496320854E-2</v>
      </c>
      <c r="EM50">
        <f>'2012_totals_newvars'!K50/'2012_totals_newvars'!$L50</f>
        <v>7.6187733276994837E-2</v>
      </c>
      <c r="EN50">
        <f>'2013_totals_newvars'!K50/'2013_totals_newvars'!$L50</f>
        <v>7.6181863108735121E-2</v>
      </c>
      <c r="EO50">
        <f>'2014_totals_newvars'!K50/'2014_totals_newvars'!$L50</f>
        <v>7.8159259556603661E-2</v>
      </c>
      <c r="EP50">
        <f>'1997_totals_newvars'!F50/'1997_totals_newvars'!$L50</f>
        <v>0</v>
      </c>
      <c r="EQ50">
        <f>'1998_totals_newvars'!F50/'1998_totals_newvars'!$L50</f>
        <v>0</v>
      </c>
      <c r="ER50">
        <f>'1999_totals_newvars'!F50/'1999_totals_newvars'!$L50</f>
        <v>0</v>
      </c>
      <c r="ES50">
        <f>'2000_totals_newvars'!F50/'2000_totals_newvars'!$L50</f>
        <v>0</v>
      </c>
      <c r="ET50">
        <f>'2001_totals_newvars'!F50/'2001_totals_newvars'!$L50</f>
        <v>0</v>
      </c>
      <c r="EU50">
        <f>'2002_totals_newvars'!F50/'2002_totals_newvars'!$L50</f>
        <v>0</v>
      </c>
      <c r="EV50">
        <f>'2003_totals_newvars'!F50/'2003_totals_newvars'!$L50</f>
        <v>0</v>
      </c>
      <c r="EW50">
        <f>'2004_totals_newvars'!F50/'2004_totals_newvars'!$L50</f>
        <v>0</v>
      </c>
      <c r="EX50">
        <f>'2005_totals_newvars'!F50/'2005_totals_newvars'!$L50</f>
        <v>0</v>
      </c>
      <c r="EY50">
        <f>'2006_totals_newvars'!F50/'2006_totals_newvars'!$L50</f>
        <v>0</v>
      </c>
      <c r="EZ50">
        <f>'2007_totals_newvars'!F50/'2007_totals_newvars'!$L50</f>
        <v>0</v>
      </c>
      <c r="FA50">
        <f>'2008_totals_newvars'!F50/'2008_totals_newvars'!$L50</f>
        <v>0</v>
      </c>
      <c r="FB50">
        <f>'2009_totals_newvars'!F50/'2009_totals_newvars'!$L50</f>
        <v>0</v>
      </c>
      <c r="FC50">
        <f>'2010_totals_newvars'!F50/'2010_totals_newvars'!$L50</f>
        <v>0</v>
      </c>
      <c r="FD50">
        <f>'2011_totals_newvars'!F50/'2011_totals_newvars'!$L50</f>
        <v>0</v>
      </c>
      <c r="FE50">
        <f>'2012_totals_newvars'!F50/'2012_totals_newvars'!$L50</f>
        <v>0</v>
      </c>
      <c r="FF50">
        <f>'2013_totals_newvars'!F50/'2013_totals_newvars'!$L50</f>
        <v>0</v>
      </c>
      <c r="FG50">
        <f>'2014_totals_newvars'!F50/'2014_totals_newvars'!$L50</f>
        <v>0</v>
      </c>
      <c r="FH50">
        <f>'1997_totals_newvars'!D50/'1997_totals_newvars'!$L50</f>
        <v>4.019351340596599E-2</v>
      </c>
      <c r="FI50">
        <f>'1998_totals_newvars'!D50/'1998_totals_newvars'!$L50</f>
        <v>2.1489008438437006E-2</v>
      </c>
      <c r="FJ50">
        <f>'1999_totals_newvars'!D50/'1999_totals_newvars'!$L50</f>
        <v>2.8585121358416534E-2</v>
      </c>
      <c r="FK50">
        <f>'2000_totals_newvars'!D50/'2000_totals_newvars'!$L50</f>
        <v>0.14645129116794969</v>
      </c>
      <c r="FL50">
        <f>'2001_totals_newvars'!D50/'2001_totals_newvars'!$L50</f>
        <v>0.20235283776409776</v>
      </c>
      <c r="FM50">
        <f>'2002_totals_newvars'!D50/'2002_totals_newvars'!$L50</f>
        <v>0.18159098750236369</v>
      </c>
      <c r="FN50">
        <f>'2003_totals_newvars'!D50/'2003_totals_newvars'!$L50</f>
        <v>0.1369207795261162</v>
      </c>
      <c r="FO50">
        <f>'2004_totals_newvars'!D50/'2004_totals_newvars'!$L50</f>
        <v>0.12340691430339379</v>
      </c>
      <c r="FP50">
        <f>'2005_totals_newvars'!D50/'2005_totals_newvars'!$L50</f>
        <v>9.3645090845999923E-2</v>
      </c>
      <c r="FQ50">
        <f>'2006_totals_newvars'!D50/'2006_totals_newvars'!$L50</f>
        <v>0.14329051885863273</v>
      </c>
      <c r="FR50">
        <f>'2007_totals_newvars'!D50/'2007_totals_newvars'!$L50</f>
        <v>0.13366008389875181</v>
      </c>
      <c r="FS50">
        <f>'2008_totals_newvars'!D50/'2008_totals_newvars'!$L50</f>
        <v>0.13172508777929237</v>
      </c>
      <c r="FT50">
        <f>'2009_totals_newvars'!D50/'2009_totals_newvars'!$L50</f>
        <v>0.11605675092629374</v>
      </c>
      <c r="FU50">
        <f>'2010_totals_newvars'!D50/'2010_totals_newvars'!$L50</f>
        <v>0.22376547403194444</v>
      </c>
      <c r="FV50">
        <f>'2011_totals_newvars'!D50/'2011_totals_newvars'!$L50</f>
        <v>0.11420488442338345</v>
      </c>
      <c r="FW50">
        <f>'2012_totals_newvars'!D50/'2012_totals_newvars'!$L50</f>
        <v>0.20308006660571581</v>
      </c>
      <c r="FX50">
        <f>'2013_totals_newvars'!D50/'2013_totals_newvars'!$L50</f>
        <v>0.21856739474664694</v>
      </c>
      <c r="FY50">
        <f>'2014_totals_newvars'!D50/'2014_totals_newvars'!$L50</f>
        <v>0.23358845853406357</v>
      </c>
    </row>
    <row r="51" spans="1:181" x14ac:dyDescent="0.2">
      <c r="A51" t="str">
        <f>'1997_totals_newvars'!A51</f>
        <v>WISCONSIN</v>
      </c>
      <c r="B51">
        <f>'1997_totals_newvars'!J51/'1997_totals_newvars'!$L51</f>
        <v>0.12619735403597238</v>
      </c>
      <c r="C51">
        <f>'1998_totals_newvars'!J51/'1998_totals_newvars'!$L51</f>
        <v>0.14467653704559694</v>
      </c>
      <c r="D51">
        <f>'1999_totals_newvars'!J51/'1999_totals_newvars'!$L51</f>
        <v>7.1196986685205868E-2</v>
      </c>
      <c r="E51">
        <f>'2000_totals_newvars'!J51/'2000_totals_newvars'!$L51</f>
        <v>6.7615982002604824E-2</v>
      </c>
      <c r="F51">
        <f>'2001_totals_newvars'!J51/'2001_totals_newvars'!$L51</f>
        <v>5.6137472946115319E-2</v>
      </c>
      <c r="G51">
        <f>'2002_totals_newvars'!J51/'2002_totals_newvars'!$L51</f>
        <v>4.8653809875080764E-2</v>
      </c>
      <c r="H51">
        <f>'2003_totals_newvars'!J51/'2003_totals_newvars'!$L51</f>
        <v>6.9212211206511415E-2</v>
      </c>
      <c r="I51">
        <f>'2004_totals_newvars'!J51/'2004_totals_newvars'!$L51</f>
        <v>7.8675887997370089E-2</v>
      </c>
      <c r="J51">
        <f>'2005_totals_newvars'!J51/'2005_totals_newvars'!$L51</f>
        <v>6.7970321995241986E-2</v>
      </c>
      <c r="K51">
        <f>'2006_totals_newvars'!J51/'2006_totals_newvars'!$L51</f>
        <v>5.3641327550274745E-2</v>
      </c>
      <c r="L51">
        <f>'2007_totals_newvars'!J51/'2007_totals_newvars'!$L51</f>
        <v>5.6294902063275323E-2</v>
      </c>
      <c r="M51">
        <f>'2008_totals_newvars'!J51/'2008_totals_newvars'!$L51</f>
        <v>4.6664849148856165E-2</v>
      </c>
      <c r="N51">
        <f>'2009_totals_newvars'!J51/'2009_totals_newvars'!$L51</f>
        <v>4.0933958282038815E-2</v>
      </c>
      <c r="O51">
        <f>'2010_totals_newvars'!J51/'2010_totals_newvars'!$L51</f>
        <v>4.8846746055017765E-2</v>
      </c>
      <c r="P51">
        <f>'2011_totals_newvars'!J51/'2011_totals_newvars'!$L51</f>
        <v>5.2282158174493047E-2</v>
      </c>
      <c r="Q51">
        <f>'2012_totals_newvars'!J51/'2012_totals_newvars'!$L51</f>
        <v>4.0365586582774532E-2</v>
      </c>
      <c r="R51">
        <f>'2013_totals_newvars'!J51/'2013_totals_newvars'!$L51</f>
        <v>3.8114487941278925E-2</v>
      </c>
      <c r="S51">
        <f>'2014_totals_newvars'!J51/'2014_totals_newvars'!$L51</f>
        <v>4.2114228807226602E-2</v>
      </c>
      <c r="T51">
        <f>'1997_totals_newvars'!B51/'1997_totals_newvars'!$L51</f>
        <v>0.58117998348661637</v>
      </c>
      <c r="U51">
        <f>'1998_totals_newvars'!B51/'1998_totals_newvars'!$L51</f>
        <v>0.38427405468381753</v>
      </c>
      <c r="V51">
        <f>'1999_totals_newvars'!B51/'1999_totals_newvars'!$L51</f>
        <v>0.23206234698903525</v>
      </c>
      <c r="W51">
        <f>'2000_totals_newvars'!B51/'2000_totals_newvars'!$L51</f>
        <v>1.4641842734621578E-2</v>
      </c>
      <c r="X51">
        <f>'2001_totals_newvars'!B51/'2001_totals_newvars'!$L51</f>
        <v>0.13655729732616645</v>
      </c>
      <c r="Y51">
        <f>'2002_totals_newvars'!B51/'2002_totals_newvars'!$L51</f>
        <v>0.22277331357421215</v>
      </c>
      <c r="Z51">
        <f>'2003_totals_newvars'!B51/'2003_totals_newvars'!$L51</f>
        <v>0.19110939406288488</v>
      </c>
      <c r="AA51">
        <f>'2004_totals_newvars'!B51/'2004_totals_newvars'!$L51</f>
        <v>0.23753514878404802</v>
      </c>
      <c r="AB51">
        <f>'2005_totals_newvars'!B51/'2005_totals_newvars'!$L51</f>
        <v>0.22055284148994914</v>
      </c>
      <c r="AC51">
        <f>'2006_totals_newvars'!B51/'2006_totals_newvars'!$L51</f>
        <v>0.21409535549357334</v>
      </c>
      <c r="AD51">
        <f>'2007_totals_newvars'!B51/'2007_totals_newvars'!$L51</f>
        <v>0.17082458953843802</v>
      </c>
      <c r="AE51">
        <f>'2008_totals_newvars'!B51/'2008_totals_newvars'!$L51</f>
        <v>0.16909543311651237</v>
      </c>
      <c r="AF51">
        <f>'2009_totals_newvars'!B51/'2009_totals_newvars'!$L51</f>
        <v>0.17584143022165055</v>
      </c>
      <c r="AG51">
        <f>'2010_totals_newvars'!B51/'2010_totals_newvars'!$L51</f>
        <v>0.24211498317743954</v>
      </c>
      <c r="AH51">
        <f>'2011_totals_newvars'!B51/'2011_totals_newvars'!$L51</f>
        <v>0.19564445719685833</v>
      </c>
      <c r="AI51">
        <f>'2012_totals_newvars'!B51/'2012_totals_newvars'!$L51</f>
        <v>0.22733344282815302</v>
      </c>
      <c r="AJ51">
        <f>'2013_totals_newvars'!B51/'2013_totals_newvars'!$L51</f>
        <v>0.22222270407867745</v>
      </c>
      <c r="AK51">
        <f>'2014_totals_newvars'!B51/'2014_totals_newvars'!$L51</f>
        <v>0.22932567621207237</v>
      </c>
      <c r="AL51">
        <f>'1997_totals_newvars'!C51/'1997_totals_newvars'!$L51</f>
        <v>4.9802432522285341E-2</v>
      </c>
      <c r="AM51">
        <f>'1998_totals_newvars'!C51/'1998_totals_newvars'!$L51</f>
        <v>0.13941997824010682</v>
      </c>
      <c r="AN51">
        <f>'1999_totals_newvars'!C51/'1999_totals_newvars'!$L51</f>
        <v>0.28802522083018828</v>
      </c>
      <c r="AO51">
        <f>'2000_totals_newvars'!C51/'2000_totals_newvars'!$L51</f>
        <v>0.37299476223362127</v>
      </c>
      <c r="AP51">
        <f>'2001_totals_newvars'!C51/'2001_totals_newvars'!$L51</f>
        <v>0.39041696535635351</v>
      </c>
      <c r="AQ51">
        <f>'2002_totals_newvars'!C51/'2002_totals_newvars'!$L51</f>
        <v>0.34104801843664839</v>
      </c>
      <c r="AR51">
        <f>'2003_totals_newvars'!C51/'2003_totals_newvars'!$L51</f>
        <v>0.42352644279508733</v>
      </c>
      <c r="AS51">
        <f>'2004_totals_newvars'!C51/'2004_totals_newvars'!$L51</f>
        <v>0.43855147511421255</v>
      </c>
      <c r="AT51">
        <f>'2005_totals_newvars'!C51/'2005_totals_newvars'!$L51</f>
        <v>0.44480278328774209</v>
      </c>
      <c r="AU51">
        <f>'2006_totals_newvars'!C51/'2006_totals_newvars'!$L51</f>
        <v>0.46963432160302609</v>
      </c>
      <c r="AV51">
        <f>'2007_totals_newvars'!C51/'2007_totals_newvars'!$L51</f>
        <v>0.50878088719503356</v>
      </c>
      <c r="AW51">
        <f>'2008_totals_newvars'!C51/'2008_totals_newvars'!$L51</f>
        <v>0.52052580852237473</v>
      </c>
      <c r="AX51">
        <f>'2009_totals_newvars'!C51/'2009_totals_newvars'!$L51</f>
        <v>0.39525376830265185</v>
      </c>
      <c r="AY51">
        <f>'2010_totals_newvars'!C51/'2010_totals_newvars'!$L51</f>
        <v>0.48726710573767784</v>
      </c>
      <c r="AZ51">
        <f>'2011_totals_newvars'!C51/'2011_totals_newvars'!$L51</f>
        <v>0.32250752294408924</v>
      </c>
      <c r="BA51">
        <f>'2012_totals_newvars'!C51/'2012_totals_newvars'!$L51</f>
        <v>0.29926050788878972</v>
      </c>
      <c r="BB51">
        <f>'2013_totals_newvars'!C51/'2013_totals_newvars'!$L51</f>
        <v>0.33111304145125281</v>
      </c>
      <c r="BC51">
        <f>'2014_totals_newvars'!C51/'2014_totals_newvars'!$L51</f>
        <v>0.33369048219999087</v>
      </c>
      <c r="BD51">
        <f>'1997_totals_newvars'!I51/'1997_totals_newvars'!$L51</f>
        <v>3.1957047436502843E-2</v>
      </c>
      <c r="BE51">
        <f>'1998_totals_newvars'!I51/'1998_totals_newvars'!$L51</f>
        <v>1.6790799035274105E-2</v>
      </c>
      <c r="BF51">
        <f>'1999_totals_newvars'!I51/'1999_totals_newvars'!$L51</f>
        <v>0.17629788099643801</v>
      </c>
      <c r="BG51">
        <f>'2000_totals_newvars'!I51/'2000_totals_newvars'!$L51</f>
        <v>0.11928540269409008</v>
      </c>
      <c r="BH51">
        <f>'2001_totals_newvars'!I51/'2001_totals_newvars'!$L51</f>
        <v>-2.0244803986612315E-2</v>
      </c>
      <c r="BI51">
        <f>'2002_totals_newvars'!I51/'2002_totals_newvars'!$L51</f>
        <v>6.4089919185697605E-2</v>
      </c>
      <c r="BJ51">
        <f>'2003_totals_newvars'!I51/'2003_totals_newvars'!$L51</f>
        <v>2.2941890361622259E-2</v>
      </c>
      <c r="BK51">
        <f>'2004_totals_newvars'!I51/'2004_totals_newvars'!$L51</f>
        <v>1.8728721225675954E-2</v>
      </c>
      <c r="BL51">
        <f>'2005_totals_newvars'!I51/'2005_totals_newvars'!$L51</f>
        <v>1.4692233838164015E-2</v>
      </c>
      <c r="BM51">
        <f>'2006_totals_newvars'!I51/'2006_totals_newvars'!$L51</f>
        <v>6.4409001764628966E-3</v>
      </c>
      <c r="BN51">
        <f>'2007_totals_newvars'!I51/'2007_totals_newvars'!$L51</f>
        <v>1.5208467940644784E-2</v>
      </c>
      <c r="BO51">
        <f>'2008_totals_newvars'!I51/'2008_totals_newvars'!$L51</f>
        <v>1.4225357257781493E-2</v>
      </c>
      <c r="BP51">
        <f>'2009_totals_newvars'!I51/'2009_totals_newvars'!$L51</f>
        <v>0.1847088927102658</v>
      </c>
      <c r="BQ51">
        <f>'2010_totals_newvars'!I51/'2010_totals_newvars'!$L51</f>
        <v>1.4806260041874842E-2</v>
      </c>
      <c r="BR51">
        <f>'2011_totals_newvars'!I51/'2011_totals_newvars'!$L51</f>
        <v>0.13584366473765921</v>
      </c>
      <c r="BS51">
        <f>'2012_totals_newvars'!I51/'2012_totals_newvars'!$L51</f>
        <v>0.14515481561256555</v>
      </c>
      <c r="BT51">
        <f>'2013_totals_newvars'!I51/'2013_totals_newvars'!$L51</f>
        <v>0.14901269632479572</v>
      </c>
      <c r="BU51">
        <f>'2014_totals_newvars'!I51/'2014_totals_newvars'!$L51</f>
        <v>0.13836917246855757</v>
      </c>
      <c r="BV51">
        <f>'1997_totals_newvars'!H51/'1997_totals_newvars'!$L51</f>
        <v>0</v>
      </c>
      <c r="BW51">
        <f>'1998_totals_newvars'!H51/'1998_totals_newvars'!$L51</f>
        <v>0</v>
      </c>
      <c r="BX51">
        <f>'1999_totals_newvars'!H51/'1999_totals_newvars'!$L51</f>
        <v>0</v>
      </c>
      <c r="BY51">
        <f>'2000_totals_newvars'!H51/'2000_totals_newvars'!$L51</f>
        <v>3.5138008016997395E-2</v>
      </c>
      <c r="BZ51">
        <f>'2001_totals_newvars'!H51/'2001_totals_newvars'!$L51</f>
        <v>-3.5115284472756378E-3</v>
      </c>
      <c r="CA51">
        <f>'2002_totals_newvars'!H51/'2002_totals_newvars'!$L51</f>
        <v>7.0752365055045827E-2</v>
      </c>
      <c r="CB51">
        <f>'2003_totals_newvars'!H51/'2003_totals_newvars'!$L51</f>
        <v>4.1993844125009609E-2</v>
      </c>
      <c r="CC51">
        <f>'2004_totals_newvars'!H51/'2004_totals_newvars'!$L51</f>
        <v>3.0849651061412325E-2</v>
      </c>
      <c r="CD51">
        <f>'2005_totals_newvars'!H51/'2005_totals_newvars'!$L51</f>
        <v>3.1552646248060708E-2</v>
      </c>
      <c r="CE51">
        <f>'2006_totals_newvars'!H51/'2006_totals_newvars'!$L51</f>
        <v>2.3297805060219907E-2</v>
      </c>
      <c r="CF51">
        <f>'2007_totals_newvars'!H51/'2007_totals_newvars'!$L51</f>
        <v>2.1223804512246466E-2</v>
      </c>
      <c r="CG51">
        <f>'2008_totals_newvars'!H51/'2008_totals_newvars'!$L51</f>
        <v>1.9721681984465809E-2</v>
      </c>
      <c r="CH51">
        <f>'2009_totals_newvars'!H51/'2009_totals_newvars'!$L51</f>
        <v>2.5127151944289328E-2</v>
      </c>
      <c r="CI51">
        <f>'2010_totals_newvars'!H51/'2010_totals_newvars'!$L51</f>
        <v>2.5966498000101729E-2</v>
      </c>
      <c r="CJ51">
        <f>'2011_totals_newvars'!H51/'2011_totals_newvars'!$L51</f>
        <v>2.2365210274259743E-2</v>
      </c>
      <c r="CK51">
        <f>'2012_totals_newvars'!H51/'2012_totals_newvars'!$L51</f>
        <v>2.3602053219792581E-2</v>
      </c>
      <c r="CL51">
        <f>'2013_totals_newvars'!H51/'2013_totals_newvars'!$L51</f>
        <v>2.1752967555204009E-2</v>
      </c>
      <c r="CM51">
        <f>'2014_totals_newvars'!H51/'2014_totals_newvars'!$L51</f>
        <v>2.2523232179254733E-2</v>
      </c>
      <c r="CN51">
        <f>'1997_totals_newvars'!E51/'1997_totals_newvars'!$L51</f>
        <v>0</v>
      </c>
      <c r="CO51">
        <f>'1998_totals_newvars'!E51/'1998_totals_newvars'!$L51</f>
        <v>0</v>
      </c>
      <c r="CP51">
        <f>'1999_totals_newvars'!E51/'1999_totals_newvars'!$L51</f>
        <v>0</v>
      </c>
      <c r="CQ51">
        <f>'2000_totals_newvars'!E51/'2000_totals_newvars'!$L51</f>
        <v>0</v>
      </c>
      <c r="CR51">
        <f>'2001_totals_newvars'!E51/'2001_totals_newvars'!$L51</f>
        <v>0</v>
      </c>
      <c r="CS51">
        <f>'2002_totals_newvars'!E51/'2002_totals_newvars'!$L51</f>
        <v>0</v>
      </c>
      <c r="CT51">
        <f>'2003_totals_newvars'!E51/'2003_totals_newvars'!$L51</f>
        <v>0</v>
      </c>
      <c r="CU51">
        <f>'2004_totals_newvars'!E51/'2004_totals_newvars'!$L51</f>
        <v>0</v>
      </c>
      <c r="CV51">
        <f>'2005_totals_newvars'!E51/'2005_totals_newvars'!$L51</f>
        <v>0</v>
      </c>
      <c r="CW51">
        <f>'2006_totals_newvars'!E51/'2006_totals_newvars'!$L51</f>
        <v>0</v>
      </c>
      <c r="CX51">
        <f>'2007_totals_newvars'!E51/'2007_totals_newvars'!$L51</f>
        <v>0</v>
      </c>
      <c r="CY51">
        <f>'2008_totals_newvars'!E51/'2008_totals_newvars'!$L51</f>
        <v>0</v>
      </c>
      <c r="CZ51">
        <f>'2009_totals_newvars'!E51/'2009_totals_newvars'!$L51</f>
        <v>0</v>
      </c>
      <c r="DA51">
        <f>'2010_totals_newvars'!E51/'2010_totals_newvars'!$L51</f>
        <v>0</v>
      </c>
      <c r="DB51">
        <f>'2011_totals_newvars'!E51/'2011_totals_newvars'!$L51</f>
        <v>4.5805205708209824E-4</v>
      </c>
      <c r="DC51">
        <f>'2012_totals_newvars'!E51/'2012_totals_newvars'!$L51</f>
        <v>0</v>
      </c>
      <c r="DD51">
        <f>'2013_totals_newvars'!E51/'2013_totals_newvars'!$L51</f>
        <v>0</v>
      </c>
      <c r="DE51">
        <f>'2014_totals_newvars'!E51/'2014_totals_newvars'!$L51</f>
        <v>0</v>
      </c>
      <c r="DF51">
        <f>'1997_totals_newvars'!G51/'1997_totals_newvars'!$L51</f>
        <v>0</v>
      </c>
      <c r="DG51">
        <f>'1998_totals_newvars'!G51/'1998_totals_newvars'!$L51</f>
        <v>0</v>
      </c>
      <c r="DH51">
        <f>'1999_totals_newvars'!G51/'1999_totals_newvars'!$L51</f>
        <v>0</v>
      </c>
      <c r="DI51">
        <f>'2000_totals_newvars'!G51/'2000_totals_newvars'!$L51</f>
        <v>2.5205878102829041E-2</v>
      </c>
      <c r="DJ51">
        <f>'2001_totals_newvars'!G51/'2001_totals_newvars'!$L51</f>
        <v>9.4472573759045147E-3</v>
      </c>
      <c r="DK51">
        <f>'2002_totals_newvars'!G51/'2002_totals_newvars'!$L51</f>
        <v>1.1735866123040745E-2</v>
      </c>
      <c r="DL51">
        <f>'2003_totals_newvars'!G51/'2003_totals_newvars'!$L51</f>
        <v>1.1851054295903572E-2</v>
      </c>
      <c r="DM51">
        <f>'2004_totals_newvars'!G51/'2004_totals_newvars'!$L51</f>
        <v>1.1454010192086079E-2</v>
      </c>
      <c r="DN51">
        <f>'2005_totals_newvars'!G51/'2005_totals_newvars'!$L51</f>
        <v>1.2112751902156771E-2</v>
      </c>
      <c r="DO51">
        <f>'2006_totals_newvars'!G51/'2006_totals_newvars'!$L51</f>
        <v>1.6431097857937029E-2</v>
      </c>
      <c r="DP51">
        <f>'2007_totals_newvars'!G51/'2007_totals_newvars'!$L51</f>
        <v>1.4177294857777384E-2</v>
      </c>
      <c r="DQ51">
        <f>'2008_totals_newvars'!G51/'2008_totals_newvars'!$L51</f>
        <v>1.2970896956377237E-2</v>
      </c>
      <c r="DR51">
        <f>'2009_totals_newvars'!G51/'2009_totals_newvars'!$L51</f>
        <v>6.7231980060899962E-2</v>
      </c>
      <c r="DS51">
        <f>'2010_totals_newvars'!G51/'2010_totals_newvars'!$L51</f>
        <v>1.4412243267858798E-2</v>
      </c>
      <c r="DT51">
        <f>'2011_totals_newvars'!G51/'2011_totals_newvars'!$L51</f>
        <v>5.5661940716289146E-2</v>
      </c>
      <c r="DU51">
        <f>'2012_totals_newvars'!G51/'2012_totals_newvars'!$L51</f>
        <v>7.2305945223643614E-2</v>
      </c>
      <c r="DV51">
        <f>'2013_totals_newvars'!G51/'2013_totals_newvars'!$L51</f>
        <v>7.6425167629581445E-2</v>
      </c>
      <c r="DW51">
        <f>'2014_totals_newvars'!G51/'2014_totals_newvars'!$L51</f>
        <v>6.4932041059270071E-2</v>
      </c>
      <c r="DX51">
        <f>'1997_totals_newvars'!K51/'1997_totals_newvars'!$L51</f>
        <v>0</v>
      </c>
      <c r="DY51">
        <f>'1998_totals_newvars'!K51/'1998_totals_newvars'!$L51</f>
        <v>0.10491700799071982</v>
      </c>
      <c r="DZ51">
        <f>'1999_totals_newvars'!K51/'1999_totals_newvars'!$L51</f>
        <v>7.8256943633238998E-2</v>
      </c>
      <c r="EA51">
        <f>'2000_totals_newvars'!K51/'2000_totals_newvars'!$L51</f>
        <v>6.6463450266543003E-2</v>
      </c>
      <c r="EB51">
        <f>'2001_totals_newvars'!K51/'2001_totals_newvars'!$L51</f>
        <v>5.6322886998572935E-2</v>
      </c>
      <c r="EC51">
        <f>'2002_totals_newvars'!K51/'2002_totals_newvars'!$L51</f>
        <v>2.3748476462526608E-2</v>
      </c>
      <c r="ED51">
        <f>'2003_totals_newvars'!K51/'2003_totals_newvars'!$L51</f>
        <v>2.3668699759302147E-2</v>
      </c>
      <c r="EE51">
        <f>'2004_totals_newvars'!K51/'2004_totals_newvars'!$L51</f>
        <v>2.3488951259789795E-2</v>
      </c>
      <c r="EF51">
        <f>'2005_totals_newvars'!K51/'2005_totals_newvars'!$L51</f>
        <v>2.5633878219372432E-2</v>
      </c>
      <c r="EG51">
        <f>'2006_totals_newvars'!K51/'2006_totals_newvars'!$L51</f>
        <v>2.8414554775621548E-2</v>
      </c>
      <c r="EH51">
        <f>'2007_totals_newvars'!K51/'2007_totals_newvars'!$L51</f>
        <v>2.5705584290478402E-2</v>
      </c>
      <c r="EI51">
        <f>'2008_totals_newvars'!K51/'2008_totals_newvars'!$L51</f>
        <v>2.5359724877115169E-2</v>
      </c>
      <c r="EJ51">
        <f>'2009_totals_newvars'!K51/'2009_totals_newvars'!$L51</f>
        <v>2.0808658696776988E-2</v>
      </c>
      <c r="EK51">
        <f>'2010_totals_newvars'!K51/'2010_totals_newvars'!$L51</f>
        <v>2.4992920348632736E-2</v>
      </c>
      <c r="EL51">
        <f>'2011_totals_newvars'!K51/'2011_totals_newvars'!$L51</f>
        <v>2.272017768749016E-2</v>
      </c>
      <c r="EM51">
        <f>'2012_totals_newvars'!K51/'2012_totals_newvars'!$L51</f>
        <v>2.556031919933191E-2</v>
      </c>
      <c r="EN51">
        <f>'2013_totals_newvars'!K51/'2013_totals_newvars'!$L51</f>
        <v>2.5555281940570468E-2</v>
      </c>
      <c r="EO51">
        <f>'2014_totals_newvars'!K51/'2014_totals_newvars'!$L51</f>
        <v>2.3495932631048603E-2</v>
      </c>
      <c r="EP51">
        <f>'1997_totals_newvars'!F51/'1997_totals_newvars'!$L51</f>
        <v>0</v>
      </c>
      <c r="EQ51">
        <f>'1998_totals_newvars'!F51/'1998_totals_newvars'!$L51</f>
        <v>0</v>
      </c>
      <c r="ER51">
        <f>'1999_totals_newvars'!F51/'1999_totals_newvars'!$L51</f>
        <v>0</v>
      </c>
      <c r="ES51">
        <f>'2000_totals_newvars'!F51/'2000_totals_newvars'!$L51</f>
        <v>0.16625336379309016</v>
      </c>
      <c r="ET51">
        <f>'2001_totals_newvars'!F51/'2001_totals_newvars'!$L51</f>
        <v>0.16763722759936758</v>
      </c>
      <c r="EU51">
        <f>'2002_totals_newvars'!F51/'2002_totals_newvars'!$L51</f>
        <v>8.8495353199998766E-2</v>
      </c>
      <c r="EV51">
        <f>'2003_totals_newvars'!F51/'2003_totals_newvars'!$L51</f>
        <v>7.2941784704340457E-2</v>
      </c>
      <c r="EW51">
        <f>'2004_totals_newvars'!F51/'2004_totals_newvars'!$L51</f>
        <v>0.10132427935956048</v>
      </c>
      <c r="EX51">
        <f>'2005_totals_newvars'!F51/'2005_totals_newvars'!$L51</f>
        <v>0.11370932812903242</v>
      </c>
      <c r="EY51">
        <f>'2006_totals_newvars'!F51/'2006_totals_newvars'!$L51</f>
        <v>0.10665112872180665</v>
      </c>
      <c r="EZ51">
        <f>'2007_totals_newvars'!F51/'2007_totals_newvars'!$L51</f>
        <v>0.12192719936039687</v>
      </c>
      <c r="FA51">
        <f>'2008_totals_newvars'!F51/'2008_totals_newvars'!$L51</f>
        <v>0.12377104492466995</v>
      </c>
      <c r="FB51">
        <f>'2009_totals_newvars'!F51/'2009_totals_newvars'!$L51</f>
        <v>3.5356950906411638E-2</v>
      </c>
      <c r="FC51">
        <f>'2010_totals_newvars'!F51/'2010_totals_newvars'!$L51</f>
        <v>8.1349088732759645E-2</v>
      </c>
      <c r="FD51">
        <f>'2011_totals_newvars'!F51/'2011_totals_newvars'!$L51</f>
        <v>8.985969210514605E-2</v>
      </c>
      <c r="FE51">
        <f>'2012_totals_newvars'!F51/'2012_totals_newvars'!$L51</f>
        <v>7.2367813255143132E-2</v>
      </c>
      <c r="FF51">
        <f>'2013_totals_newvars'!F51/'2013_totals_newvars'!$L51</f>
        <v>7.2301981553369171E-2</v>
      </c>
      <c r="FG51">
        <f>'2014_totals_newvars'!F51/'2014_totals_newvars'!$L51</f>
        <v>9.5090123124775799E-2</v>
      </c>
      <c r="FH51">
        <f>'1997_totals_newvars'!D51/'1997_totals_newvars'!$L51</f>
        <v>0.21086318251862304</v>
      </c>
      <c r="FI51">
        <f>'1998_totals_newvars'!D51/'1998_totals_newvars'!$L51</f>
        <v>0.20992162300448478</v>
      </c>
      <c r="FJ51">
        <f>'1999_totals_newvars'!D51/'1999_totals_newvars'!$L51</f>
        <v>0.15416062086589363</v>
      </c>
      <c r="FK51">
        <f>'2000_totals_newvars'!D51/'2000_totals_newvars'!$L51</f>
        <v>0.13240131015560266</v>
      </c>
      <c r="FL51">
        <f>'2001_totals_newvars'!D51/'2001_totals_newvars'!$L51</f>
        <v>0.20723722483140766</v>
      </c>
      <c r="FM51">
        <f>'2002_totals_newvars'!D51/'2002_totals_newvars'!$L51</f>
        <v>0.12870287808774911</v>
      </c>
      <c r="FN51">
        <f>'2003_totals_newvars'!D51/'2003_totals_newvars'!$L51</f>
        <v>0.14275467868933833</v>
      </c>
      <c r="FO51">
        <f>'2004_totals_newvars'!D51/'2004_totals_newvars'!$L51</f>
        <v>5.9391875005844669E-2</v>
      </c>
      <c r="FP51">
        <f>'2005_totals_newvars'!D51/'2005_totals_newvars'!$L51</f>
        <v>6.8973214890280451E-2</v>
      </c>
      <c r="FQ51">
        <f>'2006_totals_newvars'!D51/'2006_totals_newvars'!$L51</f>
        <v>8.1393508761077787E-2</v>
      </c>
      <c r="FR51">
        <f>'2007_totals_newvars'!D51/'2007_totals_newvars'!$L51</f>
        <v>6.5857270241709162E-2</v>
      </c>
      <c r="FS51">
        <f>'2008_totals_newvars'!D51/'2008_totals_newvars'!$L51</f>
        <v>6.7665203211847089E-2</v>
      </c>
      <c r="FT51">
        <f>'2009_totals_newvars'!D51/'2009_totals_newvars'!$L51</f>
        <v>5.4737208875015035E-2</v>
      </c>
      <c r="FU51">
        <f>'2010_totals_newvars'!D51/'2010_totals_newvars'!$L51</f>
        <v>6.024415463863713E-2</v>
      </c>
      <c r="FV51">
        <f>'2011_totals_newvars'!D51/'2011_totals_newvars'!$L51</f>
        <v>0.102657124106633</v>
      </c>
      <c r="FW51">
        <f>'2012_totals_newvars'!D51/'2012_totals_newvars'!$L51</f>
        <v>9.4049516189805948E-2</v>
      </c>
      <c r="FX51">
        <f>'2013_totals_newvars'!D51/'2013_totals_newvars'!$L51</f>
        <v>6.3501671525270018E-2</v>
      </c>
      <c r="FY51">
        <f>'2014_totals_newvars'!D51/'2014_totals_newvars'!$L51</f>
        <v>5.0459111317803396E-2</v>
      </c>
    </row>
    <row r="52" spans="1:181" x14ac:dyDescent="0.2">
      <c r="A52" t="str">
        <f>'1997_totals_newvars'!A52</f>
        <v>WYOMING</v>
      </c>
      <c r="B52">
        <f>'1997_totals_newvars'!J52/'1997_totals_newvars'!$L52</f>
        <v>0.11729526218834097</v>
      </c>
      <c r="C52">
        <f>'1998_totals_newvars'!J52/'1998_totals_newvars'!$L52</f>
        <v>0.10110879298068527</v>
      </c>
      <c r="D52">
        <f>'1999_totals_newvars'!J52/'1999_totals_newvars'!$L52</f>
        <v>-4.864074862030577E-2</v>
      </c>
      <c r="E52">
        <f>'2000_totals_newvars'!J52/'2000_totals_newvars'!$L52</f>
        <v>7.1521191665871953E-2</v>
      </c>
      <c r="F52">
        <f>'2001_totals_newvars'!J52/'2001_totals_newvars'!$L52</f>
        <v>4.6596991203715091E-2</v>
      </c>
      <c r="G52">
        <f>'2002_totals_newvars'!J52/'2002_totals_newvars'!$L52</f>
        <v>0.13181830112545964</v>
      </c>
      <c r="H52">
        <f>'2003_totals_newvars'!J52/'2003_totals_newvars'!$L52</f>
        <v>6.9944783876925071E-2</v>
      </c>
      <c r="I52">
        <f>'2004_totals_newvars'!J52/'2004_totals_newvars'!$L52</f>
        <v>-0.10915612043714074</v>
      </c>
      <c r="J52">
        <f>'2005_totals_newvars'!J52/'2005_totals_newvars'!$L52</f>
        <v>2.8616950673717979E-2</v>
      </c>
      <c r="K52">
        <f>'2006_totals_newvars'!J52/'2006_totals_newvars'!$L52</f>
        <v>3.1887624478015034E-2</v>
      </c>
      <c r="L52">
        <f>'2007_totals_newvars'!J52/'2007_totals_newvars'!$L52</f>
        <v>5.2977235246871111E-2</v>
      </c>
      <c r="M52">
        <f>'2008_totals_newvars'!J52/'2008_totals_newvars'!$L52</f>
        <v>3.8321611477826513E-2</v>
      </c>
      <c r="N52">
        <f>'2009_totals_newvars'!J52/'2009_totals_newvars'!$L52</f>
        <v>5.4349284914889079E-2</v>
      </c>
      <c r="O52">
        <f>'2010_totals_newvars'!J52/'2010_totals_newvars'!$L52</f>
        <v>1.5985465576584909E-2</v>
      </c>
      <c r="P52">
        <f>'2011_totals_newvars'!J52/'2011_totals_newvars'!$L52</f>
        <v>2.5505853827852327E-2</v>
      </c>
      <c r="Q52">
        <f>'2012_totals_newvars'!J52/'2012_totals_newvars'!$L52</f>
        <v>9.6550017433652269E-2</v>
      </c>
      <c r="R52">
        <f>'2013_totals_newvars'!J52/'2013_totals_newvars'!$L52</f>
        <v>0.22520694796383969</v>
      </c>
      <c r="S52">
        <f>'2014_totals_newvars'!J52/'2014_totals_newvars'!$L52</f>
        <v>0.25165487538201242</v>
      </c>
      <c r="T52">
        <f>'1997_totals_newvars'!B52/'1997_totals_newvars'!$L52</f>
        <v>0.63871575676799919</v>
      </c>
      <c r="U52">
        <f>'1998_totals_newvars'!B52/'1998_totals_newvars'!$L52</f>
        <v>0.55624831492679105</v>
      </c>
      <c r="V52">
        <f>'1999_totals_newvars'!B52/'1999_totals_newvars'!$L52</f>
        <v>-7.75779977893198E-2</v>
      </c>
      <c r="W52">
        <f>'2000_totals_newvars'!B52/'2000_totals_newvars'!$L52</f>
        <v>0.26493958067026691</v>
      </c>
      <c r="X52">
        <f>'2001_totals_newvars'!B52/'2001_totals_newvars'!$L52</f>
        <v>0.15233250985751989</v>
      </c>
      <c r="Y52">
        <f>'2002_totals_newvars'!B52/'2002_totals_newvars'!$L52</f>
        <v>7.2934512090986295E-2</v>
      </c>
      <c r="Z52">
        <f>'2003_totals_newvars'!B52/'2003_totals_newvars'!$L52</f>
        <v>0.16276838251780129</v>
      </c>
      <c r="AA52">
        <f>'2004_totals_newvars'!B52/'2004_totals_newvars'!$L52</f>
        <v>0.12667319053464035</v>
      </c>
      <c r="AB52">
        <f>'2005_totals_newvars'!B52/'2005_totals_newvars'!$L52</f>
        <v>0.18474238624866302</v>
      </c>
      <c r="AC52">
        <f>'2006_totals_newvars'!B52/'2006_totals_newvars'!$L52</f>
        <v>0.39135508148306686</v>
      </c>
      <c r="AD52">
        <f>'2007_totals_newvars'!B52/'2007_totals_newvars'!$L52</f>
        <v>0.16361039016987378</v>
      </c>
      <c r="AE52">
        <f>'2008_totals_newvars'!B52/'2008_totals_newvars'!$L52</f>
        <v>0.37404985798570767</v>
      </c>
      <c r="AF52">
        <f>'2009_totals_newvars'!B52/'2009_totals_newvars'!$L52</f>
        <v>0.35938140841653354</v>
      </c>
      <c r="AG52">
        <f>'2010_totals_newvars'!B52/'2010_totals_newvars'!$L52</f>
        <v>0.35816412897633987</v>
      </c>
      <c r="AH52">
        <f>'2011_totals_newvars'!B52/'2011_totals_newvars'!$L52</f>
        <v>0.35372899811697928</v>
      </c>
      <c r="AI52">
        <f>'2012_totals_newvars'!B52/'2012_totals_newvars'!$L52</f>
        <v>0.27611899456578126</v>
      </c>
      <c r="AJ52">
        <f>'2013_totals_newvars'!B52/'2013_totals_newvars'!$L52</f>
        <v>7.5007858590392454E-2</v>
      </c>
      <c r="AK52">
        <f>'2014_totals_newvars'!B52/'2014_totals_newvars'!$L52</f>
        <v>0.10813206079165194</v>
      </c>
      <c r="AL52">
        <f>'1997_totals_newvars'!C52/'1997_totals_newvars'!$L52</f>
        <v>0.13190327427693405</v>
      </c>
      <c r="AM52">
        <f>'1998_totals_newvars'!C52/'1998_totals_newvars'!$L52</f>
        <v>0.19159678002713718</v>
      </c>
      <c r="AN52">
        <f>'1999_totals_newvars'!C52/'1999_totals_newvars'!$L52</f>
        <v>0.77142660185174183</v>
      </c>
      <c r="AO52">
        <f>'2000_totals_newvars'!C52/'2000_totals_newvars'!$L52</f>
        <v>7.4355381241803978E-2</v>
      </c>
      <c r="AP52">
        <f>'2001_totals_newvars'!C52/'2001_totals_newvars'!$L52</f>
        <v>-0.13837972118906816</v>
      </c>
      <c r="AQ52">
        <f>'2002_totals_newvars'!C52/'2002_totals_newvars'!$L52</f>
        <v>0.34164486937996674</v>
      </c>
      <c r="AR52">
        <f>'2003_totals_newvars'!C52/'2003_totals_newvars'!$L52</f>
        <v>0.15098183790927566</v>
      </c>
      <c r="AS52">
        <f>'2004_totals_newvars'!C52/'2004_totals_newvars'!$L52</f>
        <v>3.7031195146480206E-2</v>
      </c>
      <c r="AT52">
        <f>'2005_totals_newvars'!C52/'2005_totals_newvars'!$L52</f>
        <v>0.18611073035905584</v>
      </c>
      <c r="AU52">
        <f>'2006_totals_newvars'!C52/'2006_totals_newvars'!$L52</f>
        <v>0.26255097777996456</v>
      </c>
      <c r="AV52">
        <f>'2007_totals_newvars'!C52/'2007_totals_newvars'!$L52</f>
        <v>0.13175068265467038</v>
      </c>
      <c r="AW52">
        <f>'2008_totals_newvars'!C52/'2008_totals_newvars'!$L52</f>
        <v>5.3383802107339888E-2</v>
      </c>
      <c r="AX52">
        <f>'2009_totals_newvars'!C52/'2009_totals_newvars'!$L52</f>
        <v>0.18290324510530886</v>
      </c>
      <c r="AY52">
        <f>'2010_totals_newvars'!C52/'2010_totals_newvars'!$L52</f>
        <v>0.2259738480386029</v>
      </c>
      <c r="AZ52">
        <f>'2011_totals_newvars'!C52/'2011_totals_newvars'!$L52</f>
        <v>9.4107428922072897E-2</v>
      </c>
      <c r="BA52">
        <f>'2012_totals_newvars'!C52/'2012_totals_newvars'!$L52</f>
        <v>0.11645937901646151</v>
      </c>
      <c r="BB52">
        <f>'2013_totals_newvars'!C52/'2013_totals_newvars'!$L52</f>
        <v>0.11144182700193968</v>
      </c>
      <c r="BC52">
        <f>'2014_totals_newvars'!C52/'2014_totals_newvars'!$L52</f>
        <v>1.7715064866120286E-2</v>
      </c>
      <c r="BD52">
        <f>'1997_totals_newvars'!I52/'1997_totals_newvars'!$L52</f>
        <v>0</v>
      </c>
      <c r="BE52">
        <f>'1998_totals_newvars'!I52/'1998_totals_newvars'!$L52</f>
        <v>0</v>
      </c>
      <c r="BF52">
        <f>'1999_totals_newvars'!I52/'1999_totals_newvars'!$L52</f>
        <v>0</v>
      </c>
      <c r="BG52">
        <f>'2000_totals_newvars'!I52/'2000_totals_newvars'!$L52</f>
        <v>0.41535213848055624</v>
      </c>
      <c r="BH52">
        <f>'2001_totals_newvars'!I52/'2001_totals_newvars'!$L52</f>
        <v>0.68053505563650885</v>
      </c>
      <c r="BI52">
        <f>'2002_totals_newvars'!I52/'2002_totals_newvars'!$L52</f>
        <v>0.36290117186885951</v>
      </c>
      <c r="BJ52">
        <f>'2003_totals_newvars'!I52/'2003_totals_newvars'!$L52</f>
        <v>0.46298734879252729</v>
      </c>
      <c r="BK52">
        <f>'2004_totals_newvars'!I52/'2004_totals_newvars'!$L52</f>
        <v>0.61970723582712794</v>
      </c>
      <c r="BL52">
        <f>'2005_totals_newvars'!I52/'2005_totals_newvars'!$L52</f>
        <v>0.52335226651890088</v>
      </c>
      <c r="BM52">
        <f>'2006_totals_newvars'!I52/'2006_totals_newvars'!$L52</f>
        <v>0.2289334341835445</v>
      </c>
      <c r="BN52">
        <f>'2007_totals_newvars'!I52/'2007_totals_newvars'!$L52</f>
        <v>0.53386750475732214</v>
      </c>
      <c r="BO52">
        <f>'2008_totals_newvars'!I52/'2008_totals_newvars'!$L52</f>
        <v>0.3509603766982145</v>
      </c>
      <c r="BP52">
        <f>'2009_totals_newvars'!I52/'2009_totals_newvars'!$L52</f>
        <v>0.37649422299577712</v>
      </c>
      <c r="BQ52">
        <f>'2010_totals_newvars'!I52/'2010_totals_newvars'!$L52</f>
        <v>0.38918385545582584</v>
      </c>
      <c r="BR52">
        <f>'2011_totals_newvars'!I52/'2011_totals_newvars'!$L52</f>
        <v>0.4724691287941033</v>
      </c>
      <c r="BS52">
        <f>'2012_totals_newvars'!I52/'2012_totals_newvars'!$L52</f>
        <v>0.39589891139997663</v>
      </c>
      <c r="BT52">
        <f>'2013_totals_newvars'!I52/'2013_totals_newvars'!$L52</f>
        <v>0.47244951759265863</v>
      </c>
      <c r="BU52">
        <f>'2014_totals_newvars'!I52/'2014_totals_newvars'!$L52</f>
        <v>0.45369323506751535</v>
      </c>
      <c r="BV52">
        <f>'1997_totals_newvars'!H52/'1997_totals_newvars'!$L52</f>
        <v>0</v>
      </c>
      <c r="BW52">
        <f>'1998_totals_newvars'!H52/'1998_totals_newvars'!$L52</f>
        <v>0</v>
      </c>
      <c r="BX52">
        <f>'1999_totals_newvars'!H52/'1999_totals_newvars'!$L52</f>
        <v>0</v>
      </c>
      <c r="BY52">
        <f>'2000_totals_newvars'!H52/'2000_totals_newvars'!$L52</f>
        <v>0</v>
      </c>
      <c r="BZ52">
        <f>'2001_totals_newvars'!H52/'2001_totals_newvars'!$L52</f>
        <v>0</v>
      </c>
      <c r="CA52">
        <f>'2002_totals_newvars'!H52/'2002_totals_newvars'!$L52</f>
        <v>0</v>
      </c>
      <c r="CB52">
        <f>'2003_totals_newvars'!H52/'2003_totals_newvars'!$L52</f>
        <v>0</v>
      </c>
      <c r="CC52">
        <f>'2004_totals_newvars'!H52/'2004_totals_newvars'!$L52</f>
        <v>0</v>
      </c>
      <c r="CD52">
        <f>'2005_totals_newvars'!H52/'2005_totals_newvars'!$L52</f>
        <v>0</v>
      </c>
      <c r="CE52">
        <f>'2006_totals_newvars'!H52/'2006_totals_newvars'!$L52</f>
        <v>0</v>
      </c>
      <c r="CF52">
        <f>'2007_totals_newvars'!H52/'2007_totals_newvars'!$L52</f>
        <v>0</v>
      </c>
      <c r="CG52">
        <f>'2008_totals_newvars'!H52/'2008_totals_newvars'!$L52</f>
        <v>0</v>
      </c>
      <c r="CH52">
        <f>'2009_totals_newvars'!H52/'2009_totals_newvars'!$L52</f>
        <v>0</v>
      </c>
      <c r="CI52">
        <f>'2010_totals_newvars'!H52/'2010_totals_newvars'!$L52</f>
        <v>0</v>
      </c>
      <c r="CJ52">
        <f>'2011_totals_newvars'!H52/'2011_totals_newvars'!$L52</f>
        <v>0</v>
      </c>
      <c r="CK52">
        <f>'2012_totals_newvars'!H52/'2012_totals_newvars'!$L52</f>
        <v>0</v>
      </c>
      <c r="CL52">
        <f>'2013_totals_newvars'!H52/'2013_totals_newvars'!$L52</f>
        <v>0</v>
      </c>
      <c r="CM52">
        <f>'2014_totals_newvars'!H52/'2014_totals_newvars'!$L52</f>
        <v>0</v>
      </c>
      <c r="CN52">
        <f>'1997_totals_newvars'!E52/'1997_totals_newvars'!$L52</f>
        <v>0</v>
      </c>
      <c r="CO52">
        <f>'1998_totals_newvars'!E52/'1998_totals_newvars'!$L52</f>
        <v>0</v>
      </c>
      <c r="CP52">
        <f>'1999_totals_newvars'!E52/'1999_totals_newvars'!$L52</f>
        <v>0</v>
      </c>
      <c r="CQ52">
        <f>'2000_totals_newvars'!E52/'2000_totals_newvars'!$L52</f>
        <v>0</v>
      </c>
      <c r="CR52">
        <f>'2001_totals_newvars'!E52/'2001_totals_newvars'!$L52</f>
        <v>0</v>
      </c>
      <c r="CS52">
        <f>'2002_totals_newvars'!E52/'2002_totals_newvars'!$L52</f>
        <v>0</v>
      </c>
      <c r="CT52">
        <f>'2003_totals_newvars'!E52/'2003_totals_newvars'!$L52</f>
        <v>0</v>
      </c>
      <c r="CU52">
        <f>'2004_totals_newvars'!E52/'2004_totals_newvars'!$L52</f>
        <v>0</v>
      </c>
      <c r="CV52">
        <f>'2005_totals_newvars'!E52/'2005_totals_newvars'!$L52</f>
        <v>0</v>
      </c>
      <c r="CW52">
        <f>'2006_totals_newvars'!E52/'2006_totals_newvars'!$L52</f>
        <v>0</v>
      </c>
      <c r="CX52">
        <f>'2007_totals_newvars'!E52/'2007_totals_newvars'!$L52</f>
        <v>0</v>
      </c>
      <c r="CY52">
        <f>'2008_totals_newvars'!E52/'2008_totals_newvars'!$L52</f>
        <v>0</v>
      </c>
      <c r="CZ52">
        <f>'2009_totals_newvars'!E52/'2009_totals_newvars'!$L52</f>
        <v>0</v>
      </c>
      <c r="DA52">
        <f>'2010_totals_newvars'!E52/'2010_totals_newvars'!$L52</f>
        <v>0</v>
      </c>
      <c r="DB52">
        <f>'2011_totals_newvars'!E52/'2011_totals_newvars'!$L52</f>
        <v>0</v>
      </c>
      <c r="DC52">
        <f>'2012_totals_newvars'!E52/'2012_totals_newvars'!$L52</f>
        <v>0</v>
      </c>
      <c r="DD52">
        <f>'2013_totals_newvars'!E52/'2013_totals_newvars'!$L52</f>
        <v>0</v>
      </c>
      <c r="DE52">
        <f>'2014_totals_newvars'!E52/'2014_totals_newvars'!$L52</f>
        <v>0</v>
      </c>
      <c r="DF52">
        <f>'1997_totals_newvars'!G52/'1997_totals_newvars'!$L52</f>
        <v>0</v>
      </c>
      <c r="DG52">
        <f>'1998_totals_newvars'!G52/'1998_totals_newvars'!$L52</f>
        <v>0</v>
      </c>
      <c r="DH52">
        <f>'1999_totals_newvars'!G52/'1999_totals_newvars'!$L52</f>
        <v>0</v>
      </c>
      <c r="DI52">
        <f>'2000_totals_newvars'!G52/'2000_totals_newvars'!$L52</f>
        <v>0</v>
      </c>
      <c r="DJ52">
        <f>'2001_totals_newvars'!G52/'2001_totals_newvars'!$L52</f>
        <v>0</v>
      </c>
      <c r="DK52">
        <f>'2002_totals_newvars'!G52/'2002_totals_newvars'!$L52</f>
        <v>0</v>
      </c>
      <c r="DL52">
        <f>'2003_totals_newvars'!G52/'2003_totals_newvars'!$L52</f>
        <v>0</v>
      </c>
      <c r="DM52">
        <f>'2004_totals_newvars'!G52/'2004_totals_newvars'!$L52</f>
        <v>0</v>
      </c>
      <c r="DN52">
        <f>'2005_totals_newvars'!G52/'2005_totals_newvars'!$L52</f>
        <v>0</v>
      </c>
      <c r="DO52">
        <f>'2006_totals_newvars'!G52/'2006_totals_newvars'!$L52</f>
        <v>0</v>
      </c>
      <c r="DP52">
        <f>'2007_totals_newvars'!G52/'2007_totals_newvars'!$L52</f>
        <v>0</v>
      </c>
      <c r="DQ52">
        <f>'2008_totals_newvars'!G52/'2008_totals_newvars'!$L52</f>
        <v>0</v>
      </c>
      <c r="DR52">
        <f>'2009_totals_newvars'!G52/'2009_totals_newvars'!$L52</f>
        <v>0</v>
      </c>
      <c r="DS52">
        <f>'2010_totals_newvars'!G52/'2010_totals_newvars'!$L52</f>
        <v>0</v>
      </c>
      <c r="DT52">
        <f>'2011_totals_newvars'!G52/'2011_totals_newvars'!$L52</f>
        <v>0</v>
      </c>
      <c r="DU52">
        <f>'2012_totals_newvars'!G52/'2012_totals_newvars'!$L52</f>
        <v>0</v>
      </c>
      <c r="DV52">
        <f>'2013_totals_newvars'!G52/'2013_totals_newvars'!$L52</f>
        <v>5.0461819146094379E-3</v>
      </c>
      <c r="DW52">
        <f>'2014_totals_newvars'!G52/'2014_totals_newvars'!$L52</f>
        <v>1.3332465306672325E-2</v>
      </c>
      <c r="DX52">
        <f>'1997_totals_newvars'!K52/'1997_totals_newvars'!$L52</f>
        <v>0</v>
      </c>
      <c r="DY52">
        <f>'1998_totals_newvars'!K52/'1998_totals_newvars'!$L52</f>
        <v>0</v>
      </c>
      <c r="DZ52">
        <f>'1999_totals_newvars'!K52/'1999_totals_newvars'!$L52</f>
        <v>0.47928576805289785</v>
      </c>
      <c r="EA52">
        <f>'2000_totals_newvars'!K52/'2000_totals_newvars'!$L52</f>
        <v>6.5408771730847512E-2</v>
      </c>
      <c r="EB52">
        <f>'2001_totals_newvars'!K52/'2001_totals_newvars'!$L52</f>
        <v>7.88587073317049E-2</v>
      </c>
      <c r="EC52">
        <f>'2002_totals_newvars'!K52/'2002_totals_newvars'!$L52</f>
        <v>7.0629121828817476E-2</v>
      </c>
      <c r="ED52">
        <f>'2003_totals_newvars'!K52/'2003_totals_newvars'!$L52</f>
        <v>8.8187733167830767E-2</v>
      </c>
      <c r="EE52">
        <f>'2004_totals_newvars'!K52/'2004_totals_newvars'!$L52</f>
        <v>4.43818696668015E-2</v>
      </c>
      <c r="EF52">
        <f>'2005_totals_newvars'!K52/'2005_totals_newvars'!$L52</f>
        <v>0</v>
      </c>
      <c r="EG52">
        <f>'2006_totals_newvars'!K52/'2006_totals_newvars'!$L52</f>
        <v>0</v>
      </c>
      <c r="EH52">
        <f>'2007_totals_newvars'!K52/'2007_totals_newvars'!$L52</f>
        <v>6.6245203936238728E-2</v>
      </c>
      <c r="EI52">
        <f>'2008_totals_newvars'!K52/'2008_totals_newvars'!$L52</f>
        <v>6.3565951134989085E-2</v>
      </c>
      <c r="EJ52">
        <f>'2009_totals_newvars'!K52/'2009_totals_newvars'!$L52</f>
        <v>0</v>
      </c>
      <c r="EK52">
        <f>'2010_totals_newvars'!K52/'2010_totals_newvars'!$L52</f>
        <v>0</v>
      </c>
      <c r="EL52">
        <f>'2011_totals_newvars'!K52/'2011_totals_newvars'!$L52</f>
        <v>4.7651256983542396E-2</v>
      </c>
      <c r="EM52">
        <f>'2012_totals_newvars'!K52/'2012_totals_newvars'!$L52</f>
        <v>5.8969157496083204E-2</v>
      </c>
      <c r="EN52">
        <f>'2013_totals_newvars'!K52/'2013_totals_newvars'!$L52</f>
        <v>5.6428522147621445E-2</v>
      </c>
      <c r="EO52">
        <f>'2014_totals_newvars'!K52/'2014_totals_newvars'!$L52</f>
        <v>6.3290672422919553E-2</v>
      </c>
      <c r="EP52">
        <f>'1997_totals_newvars'!F52/'1997_totals_newvars'!$L52</f>
        <v>0</v>
      </c>
      <c r="EQ52">
        <f>'1998_totals_newvars'!F52/'1998_totals_newvars'!$L52</f>
        <v>0</v>
      </c>
      <c r="ER52">
        <f>'1999_totals_newvars'!F52/'1999_totals_newvars'!$L52</f>
        <v>0</v>
      </c>
      <c r="ES52">
        <f>'2000_totals_newvars'!F52/'2000_totals_newvars'!$L52</f>
        <v>0</v>
      </c>
      <c r="ET52">
        <f>'2001_totals_newvars'!F52/'2001_totals_newvars'!$L52</f>
        <v>0</v>
      </c>
      <c r="EU52">
        <f>'2002_totals_newvars'!F52/'2002_totals_newvars'!$L52</f>
        <v>0</v>
      </c>
      <c r="EV52">
        <f>'2003_totals_newvars'!F52/'2003_totals_newvars'!$L52</f>
        <v>0</v>
      </c>
      <c r="EW52">
        <f>'2004_totals_newvars'!F52/'2004_totals_newvars'!$L52</f>
        <v>0</v>
      </c>
      <c r="EX52">
        <f>'2005_totals_newvars'!F52/'2005_totals_newvars'!$L52</f>
        <v>0</v>
      </c>
      <c r="EY52">
        <f>'2006_totals_newvars'!F52/'2006_totals_newvars'!$L52</f>
        <v>0</v>
      </c>
      <c r="EZ52">
        <f>'2007_totals_newvars'!F52/'2007_totals_newvars'!$L52</f>
        <v>0</v>
      </c>
      <c r="FA52">
        <f>'2008_totals_newvars'!F52/'2008_totals_newvars'!$L52</f>
        <v>0</v>
      </c>
      <c r="FB52">
        <f>'2009_totals_newvars'!F52/'2009_totals_newvars'!$L52</f>
        <v>0</v>
      </c>
      <c r="FC52">
        <f>'2010_totals_newvars'!F52/'2010_totals_newvars'!$L52</f>
        <v>0</v>
      </c>
      <c r="FD52">
        <f>'2011_totals_newvars'!F52/'2011_totals_newvars'!$L52</f>
        <v>0</v>
      </c>
      <c r="FE52">
        <f>'2012_totals_newvars'!F52/'2012_totals_newvars'!$L52</f>
        <v>0</v>
      </c>
      <c r="FF52">
        <f>'2013_totals_newvars'!F52/'2013_totals_newvars'!$L52</f>
        <v>0</v>
      </c>
      <c r="FG52">
        <f>'2014_totals_newvars'!F52/'2014_totals_newvars'!$L52</f>
        <v>0</v>
      </c>
      <c r="FH52">
        <f>'1997_totals_newvars'!D52/'1997_totals_newvars'!$L52</f>
        <v>0.1120857067667258</v>
      </c>
      <c r="FI52">
        <f>'1998_totals_newvars'!D52/'1998_totals_newvars'!$L52</f>
        <v>0.15104611206538651</v>
      </c>
      <c r="FJ52">
        <f>'1999_totals_newvars'!D52/'1999_totals_newvars'!$L52</f>
        <v>-0.12449362349501408</v>
      </c>
      <c r="FK52">
        <f>'2000_totals_newvars'!D52/'2000_totals_newvars'!$L52</f>
        <v>0.10842293621065342</v>
      </c>
      <c r="FL52">
        <f>'2001_totals_newvars'!D52/'2001_totals_newvars'!$L52</f>
        <v>0.18005645715961938</v>
      </c>
      <c r="FM52">
        <f>'2002_totals_newvars'!D52/'2002_totals_newvars'!$L52</f>
        <v>2.0072023705910338E-2</v>
      </c>
      <c r="FN52">
        <f>'2003_totals_newvars'!D52/'2003_totals_newvars'!$L52</f>
        <v>6.5129913735639922E-2</v>
      </c>
      <c r="FO52">
        <f>'2004_totals_newvars'!D52/'2004_totals_newvars'!$L52</f>
        <v>0.28136262926209077</v>
      </c>
      <c r="FP52">
        <f>'2005_totals_newvars'!D52/'2005_totals_newvars'!$L52</f>
        <v>7.7177666199662306E-2</v>
      </c>
      <c r="FQ52">
        <f>'2006_totals_newvars'!D52/'2006_totals_newvars'!$L52</f>
        <v>8.5272882075409048E-2</v>
      </c>
      <c r="FR52">
        <f>'2007_totals_newvars'!D52/'2007_totals_newvars'!$L52</f>
        <v>5.1548983235023819E-2</v>
      </c>
      <c r="FS52">
        <f>'2008_totals_newvars'!D52/'2008_totals_newvars'!$L52</f>
        <v>0.11971840059592231</v>
      </c>
      <c r="FT52">
        <f>'2009_totals_newvars'!D52/'2009_totals_newvars'!$L52</f>
        <v>2.6871838567491396E-2</v>
      </c>
      <c r="FU52">
        <f>'2010_totals_newvars'!D52/'2010_totals_newvars'!$L52</f>
        <v>1.0692701952646448E-2</v>
      </c>
      <c r="FV52">
        <f>'2011_totals_newvars'!D52/'2011_totals_newvars'!$L52</f>
        <v>6.5373333554497514E-3</v>
      </c>
      <c r="FW52">
        <f>'2012_totals_newvars'!D52/'2012_totals_newvars'!$L52</f>
        <v>5.6003540088045124E-2</v>
      </c>
      <c r="FX52">
        <f>'2013_totals_newvars'!D52/'2013_totals_newvars'!$L52</f>
        <v>5.4419144788938667E-2</v>
      </c>
      <c r="FY52">
        <f>'2014_totals_newvars'!D52/'2014_totals_newvars'!$L52</f>
        <v>9.2181626163108113E-2</v>
      </c>
    </row>
  </sheetData>
  <sortState columnSort="1" ref="B1:FY86">
    <sortCondition ref="B1:FY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Q52"/>
  <sheetViews>
    <sheetView workbookViewId="0">
      <selection sqref="A1:XFD1"/>
    </sheetView>
  </sheetViews>
  <sheetFormatPr baseColWidth="10" defaultRowHeight="16" x14ac:dyDescent="0.2"/>
  <sheetData>
    <row r="1" spans="1:199" x14ac:dyDescent="0.2">
      <c r="A1" t="s">
        <v>1</v>
      </c>
      <c r="B1" t="str">
        <f>'1997_totals_newvars'!J1</f>
        <v>admin_1997</v>
      </c>
      <c r="C1" t="str">
        <f>'1998_totals_newvars'!J1</f>
        <v>admin_1998</v>
      </c>
      <c r="D1" t="str">
        <f>'1999_totals_newvars'!J1</f>
        <v>admin_1999</v>
      </c>
      <c r="E1" t="str">
        <f>'2000_totals_newvars'!J1</f>
        <v>admin_2000</v>
      </c>
      <c r="F1" t="str">
        <f>'2001_totals_newvars'!J1</f>
        <v>admin_2001</v>
      </c>
      <c r="G1" t="str">
        <f>'2002_totals_newvars'!J1</f>
        <v>admin_2002</v>
      </c>
      <c r="H1" t="str">
        <f>'2003_totals_newvars'!J1</f>
        <v>admin_2003</v>
      </c>
      <c r="I1" t="str">
        <f>'2004_totals_newvars'!J1</f>
        <v>admin_2004</v>
      </c>
      <c r="J1" t="str">
        <f>'2005_totals_newvars'!J1</f>
        <v>admin_2005</v>
      </c>
      <c r="K1" t="str">
        <f>'2006_totals_newvars'!J1</f>
        <v>admin_2006</v>
      </c>
      <c r="L1" t="str">
        <f>'2007_totals_newvars'!J1</f>
        <v>admin_2007</v>
      </c>
      <c r="M1" t="str">
        <f>'2008_totals_newvars'!J1</f>
        <v>admin_2008</v>
      </c>
      <c r="N1" t="str">
        <f>'2009_totals_newvars'!J1</f>
        <v>admin_2009</v>
      </c>
      <c r="O1" t="str">
        <f>'2010_totals_newvars'!J1</f>
        <v>admin_2010</v>
      </c>
      <c r="P1" t="str">
        <f>'2011_totals_newvars'!J1</f>
        <v>admin_2011</v>
      </c>
      <c r="Q1" t="str">
        <f>'2012_totals_newvars'!J1</f>
        <v>admin_2012</v>
      </c>
      <c r="R1" t="str">
        <f>'2013_totals_newvars'!J1</f>
        <v>admin_2013</v>
      </c>
      <c r="S1" t="str">
        <f>'2014_totals_newvars'!J1</f>
        <v>admin_2014</v>
      </c>
      <c r="T1" t="str">
        <f>'1997_totals_newvars'!B1</f>
        <v>ba_1997</v>
      </c>
      <c r="U1" t="str">
        <f>'1998_totals_newvars'!B1</f>
        <v>ba_1998</v>
      </c>
      <c r="V1" t="str">
        <f>'1999_totals_newvars'!B1</f>
        <v>ba_1999</v>
      </c>
      <c r="W1" t="str">
        <f>'2000_totals_newvars'!B1</f>
        <v>ba_2000</v>
      </c>
      <c r="X1" t="str">
        <f>'2001_totals_newvars'!B1</f>
        <v>ba_2001</v>
      </c>
      <c r="Y1" t="str">
        <f>'2002_totals_newvars'!B1</f>
        <v>ba_2002</v>
      </c>
      <c r="Z1" t="str">
        <f>'2003_totals_newvars'!B1</f>
        <v>ba_2003</v>
      </c>
      <c r="AA1" t="str">
        <f>'2004_totals_newvars'!B1</f>
        <v>ba_2004</v>
      </c>
      <c r="AB1" t="str">
        <f>'2005_totals_newvars'!B1</f>
        <v>ba_2005</v>
      </c>
      <c r="AC1" t="str">
        <f>'2006_totals_newvars'!B1</f>
        <v>ba_2006</v>
      </c>
      <c r="AD1" t="str">
        <f>'2007_totals_newvars'!B1</f>
        <v>ba_2007</v>
      </c>
      <c r="AE1" t="str">
        <f>'2008_totals_newvars'!B1</f>
        <v>ba_2008</v>
      </c>
      <c r="AF1" t="str">
        <f>'2009_totals_newvars'!B1</f>
        <v>ba_2009</v>
      </c>
      <c r="AG1" t="str">
        <f>'2010_totals_newvars'!B1</f>
        <v>ba_2010</v>
      </c>
      <c r="AH1" t="str">
        <f>'2011_totals_newvars'!B1</f>
        <v>ba_2011</v>
      </c>
      <c r="AI1" t="str">
        <f>'2012_totals_newvars'!B1</f>
        <v>ba_2012</v>
      </c>
      <c r="AJ1" t="str">
        <f>'2013_totals_newvars'!B1</f>
        <v>ba_2013</v>
      </c>
      <c r="AK1" t="str">
        <f>'2014_totals_newvars'!B1</f>
        <v>ba_2014</v>
      </c>
      <c r="AL1" t="str">
        <f>'1997_totals_newvars'!C1</f>
        <v>cc_1997</v>
      </c>
      <c r="AM1" t="str">
        <f>'1998_totals_newvars'!C1</f>
        <v>cc_1998</v>
      </c>
      <c r="AN1" t="str">
        <f>'1999_totals_newvars'!C1</f>
        <v>cc_1999</v>
      </c>
      <c r="AO1" t="str">
        <f>'2000_totals_newvars'!C1</f>
        <v>cc_2000</v>
      </c>
      <c r="AP1" t="str">
        <f>'2001_totals_newvars'!C1</f>
        <v>cc_2001</v>
      </c>
      <c r="AQ1" t="str">
        <f>'2002_totals_newvars'!C1</f>
        <v>cc_2002</v>
      </c>
      <c r="AR1" t="str">
        <f>'2003_totals_newvars'!C1</f>
        <v>cc_2003</v>
      </c>
      <c r="AS1" t="str">
        <f>'2004_totals_newvars'!C1</f>
        <v>cc_2004</v>
      </c>
      <c r="AT1" t="str">
        <f>'2005_totals_newvars'!C1</f>
        <v>cc_2005</v>
      </c>
      <c r="AU1" t="str">
        <f>'2006_totals_newvars'!C1</f>
        <v>cc_2006</v>
      </c>
      <c r="AV1" t="str">
        <f>'2007_totals_newvars'!C1</f>
        <v>cc_2007</v>
      </c>
      <c r="AW1" t="str">
        <f>'2008_totals_newvars'!C1</f>
        <v>cc_2008</v>
      </c>
      <c r="AX1" t="str">
        <f>'2009_totals_newvars'!C1</f>
        <v>cc_2009</v>
      </c>
      <c r="AY1" t="str">
        <f>'2010_totals_newvars'!C1</f>
        <v>cc_2010</v>
      </c>
      <c r="AZ1" t="str">
        <f>'2011_totals_newvars'!C1</f>
        <v>cc_2011</v>
      </c>
      <c r="BA1" t="str">
        <f>'2012_totals_newvars'!C1</f>
        <v>cc_2012</v>
      </c>
      <c r="BB1" t="str">
        <f>'2013_totals_newvars'!C1</f>
        <v>cc_2013</v>
      </c>
      <c r="BC1" t="str">
        <f>'2014_totals_newvars'!C1</f>
        <v>cc_2014</v>
      </c>
      <c r="BD1" t="str">
        <f>'1997_totals_newvars'!I1</f>
        <v>other_1997</v>
      </c>
      <c r="BE1" t="str">
        <f>'1998_totals_newvars'!I1</f>
        <v>other_1998</v>
      </c>
      <c r="BF1" t="str">
        <f>'1999_totals_newvars'!I1</f>
        <v>other_1999</v>
      </c>
      <c r="BG1" t="str">
        <f>'2000_totals_newvars'!I1</f>
        <v>other_2000</v>
      </c>
      <c r="BH1" t="str">
        <f>'2001_totals_newvars'!I1</f>
        <v>other_2001</v>
      </c>
      <c r="BI1" t="str">
        <f>'2002_totals_newvars'!I1</f>
        <v>other_2002</v>
      </c>
      <c r="BJ1" t="str">
        <f>'2003_totals_newvars'!I1</f>
        <v>other_2003</v>
      </c>
      <c r="BK1" t="str">
        <f>'2004_totals_newvars'!I1</f>
        <v>other_2004</v>
      </c>
      <c r="BL1" t="str">
        <f>'2005_totals_newvars'!I1</f>
        <v>other_2005</v>
      </c>
      <c r="BM1" t="str">
        <f>'2006_totals_newvars'!I1</f>
        <v>other_2006</v>
      </c>
      <c r="BN1" t="str">
        <f>'2007_totals_newvars'!I1</f>
        <v>other_2007</v>
      </c>
      <c r="BO1" t="str">
        <f>'2008_totals_newvars'!I1</f>
        <v>other_2008</v>
      </c>
      <c r="BP1" t="str">
        <f>'2009_totals_newvars'!I1</f>
        <v>other_2009</v>
      </c>
      <c r="BQ1" t="str">
        <f>'2010_totals_newvars'!I1</f>
        <v>other_2010</v>
      </c>
      <c r="BR1" t="str">
        <f>'2011_totals_newvars'!I1</f>
        <v>other_2011</v>
      </c>
      <c r="BS1" t="str">
        <f>'2012_totals_newvars'!I1</f>
        <v>other_2012</v>
      </c>
      <c r="BT1" t="str">
        <f>'2013_totals_newvars'!I1</f>
        <v>other_2013</v>
      </c>
      <c r="BU1" t="str">
        <f>'2014_totals_newvars'!I1</f>
        <v>other_2014</v>
      </c>
      <c r="BV1" t="str">
        <f>'1997_totals_newvars'!H1</f>
        <v>pregnancy_1997</v>
      </c>
      <c r="BW1" t="str">
        <f>'1998_totals_newvars'!H1</f>
        <v>pregnancy_1998</v>
      </c>
      <c r="BX1" t="str">
        <f>'1999_totals_newvars'!H1</f>
        <v>pregnancy_1999</v>
      </c>
      <c r="BY1" t="str">
        <f>'2000_totals_newvars'!H1</f>
        <v>pregnancy_2000</v>
      </c>
      <c r="BZ1" t="str">
        <f>'2001_totals_newvars'!H1</f>
        <v>pregnancy_2001</v>
      </c>
      <c r="CA1" t="str">
        <f>'2002_totals_newvars'!H1</f>
        <v>pregnancy_2002</v>
      </c>
      <c r="CB1" t="str">
        <f>'2003_totals_newvars'!H1</f>
        <v>pregnancy_2003</v>
      </c>
      <c r="CC1" t="str">
        <f>'2004_totals_newvars'!H1</f>
        <v>pregnancy_2004</v>
      </c>
      <c r="CD1" t="str">
        <f>'2005_totals_newvars'!H1</f>
        <v>pregnancy_2005</v>
      </c>
      <c r="CE1" t="str">
        <f>'2006_totals_newvars'!H1</f>
        <v>pregnancy_2006</v>
      </c>
      <c r="CF1" t="str">
        <f>'2007_totals_newvars'!H1</f>
        <v>pregnancy_2007</v>
      </c>
      <c r="CG1" t="str">
        <f>'2008_totals_newvars'!H1</f>
        <v>pregnancy_2008</v>
      </c>
      <c r="CH1" t="str">
        <f>'2009_totals_newvars'!H1</f>
        <v>pregnancy_2009</v>
      </c>
      <c r="CI1" t="str">
        <f>'2010_totals_newvars'!H1</f>
        <v>pregnancy_2010</v>
      </c>
      <c r="CJ1" t="str">
        <f>'2011_totals_newvars'!H1</f>
        <v>pregnancy_2011</v>
      </c>
      <c r="CK1" t="str">
        <f>'2012_totals_newvars'!H1</f>
        <v>pregnancy_2012</v>
      </c>
      <c r="CL1" t="str">
        <f>'2013_totals_newvars'!H1</f>
        <v>pregnancy_2013</v>
      </c>
      <c r="CM1" t="str">
        <f>'2014_totals_newvars'!H1</f>
        <v>pregnancy_2014</v>
      </c>
      <c r="CN1" t="str">
        <f>'1997_totals_newvars'!E1</f>
        <v>prior_1997</v>
      </c>
      <c r="CO1" t="str">
        <f>'1998_totals_newvars'!E1</f>
        <v>prior_1998</v>
      </c>
      <c r="CP1" t="str">
        <f>'1999_totals_newvars'!E1</f>
        <v>prior_1999</v>
      </c>
      <c r="CQ1" t="str">
        <f>'2000_totals_newvars'!E1</f>
        <v>prior_2000</v>
      </c>
      <c r="CR1" t="str">
        <f>'2001_totals_newvars'!E1</f>
        <v>prior_2001</v>
      </c>
      <c r="CS1" t="str">
        <f>'2002_totals_newvars'!E1</f>
        <v>prior_2002</v>
      </c>
      <c r="CT1" t="str">
        <f>'2003_totals_newvars'!E1</f>
        <v>prior_2003</v>
      </c>
      <c r="CU1" t="str">
        <f>'2004_totals_newvars'!E1</f>
        <v>prior_2004</v>
      </c>
      <c r="CV1" t="str">
        <f>'2005_totals_newvars'!E1</f>
        <v>prior_2005</v>
      </c>
      <c r="CW1" t="str">
        <f>'2006_totals_newvars'!E1</f>
        <v>prior_2006</v>
      </c>
      <c r="CX1" t="str">
        <f>'2007_totals_newvars'!E1</f>
        <v>prior_2007</v>
      </c>
      <c r="CY1" t="str">
        <f>'2008_totals_newvars'!E1</f>
        <v>prior_2008</v>
      </c>
      <c r="CZ1" t="str">
        <f>'2009_totals_newvars'!E1</f>
        <v>prior_2009</v>
      </c>
      <c r="DA1" t="str">
        <f>'2010_totals_newvars'!E1</f>
        <v>prior_2010</v>
      </c>
      <c r="DB1" t="str">
        <f>'2011_totals_newvars'!E1</f>
        <v>prior_2011</v>
      </c>
      <c r="DC1" t="str">
        <f>'2012_totals_newvars'!E1</f>
        <v>prior_2012</v>
      </c>
      <c r="DD1" t="str">
        <f>'2013_totals_newvars'!E1</f>
        <v>prior_2013</v>
      </c>
      <c r="DE1" t="str">
        <f>'2014_totals_newvars'!E1</f>
        <v>prior_2014</v>
      </c>
      <c r="DF1" t="str">
        <f>'1997_totals_newvars'!G1</f>
        <v>shortben_1997</v>
      </c>
      <c r="DG1" t="str">
        <f>'1998_totals_newvars'!G1</f>
        <v>shortben_1998</v>
      </c>
      <c r="DH1" t="str">
        <f>'1999_totals_newvars'!G1</f>
        <v>shortben_1999</v>
      </c>
      <c r="DI1" t="str">
        <f>'2000_totals_newvars'!G1</f>
        <v>shortben_2000</v>
      </c>
      <c r="DJ1" t="str">
        <f>'2001_totals_newvars'!G1</f>
        <v>shortben_2001</v>
      </c>
      <c r="DK1" t="str">
        <f>'2002_totals_newvars'!G1</f>
        <v>shortben_2002</v>
      </c>
      <c r="DL1" t="str">
        <f>'2003_totals_newvars'!G1</f>
        <v>shortben_2003</v>
      </c>
      <c r="DM1" t="str">
        <f>'2004_totals_newvars'!G1</f>
        <v>shortben_2004</v>
      </c>
      <c r="DN1" t="str">
        <f>'2005_totals_newvars'!G1</f>
        <v>shortben_2005</v>
      </c>
      <c r="DO1" t="str">
        <f>'2006_totals_newvars'!G1</f>
        <v>shortben_2006</v>
      </c>
      <c r="DP1" t="str">
        <f>'2007_totals_newvars'!G1</f>
        <v>shortben_2007</v>
      </c>
      <c r="DQ1" t="str">
        <f>'2008_totals_newvars'!G1</f>
        <v>shortben_2008</v>
      </c>
      <c r="DR1" t="str">
        <f>'2009_totals_newvars'!G1</f>
        <v>shortben_2009</v>
      </c>
      <c r="DS1" t="str">
        <f>'2010_totals_newvars'!G1</f>
        <v>shortben_2010</v>
      </c>
      <c r="DT1" t="str">
        <f>'2011_totals_newvars'!G1</f>
        <v>shortben_2011</v>
      </c>
      <c r="DU1" t="str">
        <f>'2012_totals_newvars'!G1</f>
        <v>shortben_2012</v>
      </c>
      <c r="DV1" t="str">
        <f>'2013_totals_newvars'!G1</f>
        <v>shortben_2013</v>
      </c>
      <c r="DW1" t="str">
        <f>'2014_totals_newvars'!G1</f>
        <v>shortben_2014</v>
      </c>
      <c r="DX1" t="str">
        <f>'1997_totals_newvars'!K1</f>
        <v>ssbg_1997</v>
      </c>
      <c r="DY1" t="str">
        <f>'1998_totals_newvars'!K1</f>
        <v>ssbg_1998</v>
      </c>
      <c r="DZ1" t="str">
        <f>'1999_totals_newvars'!K1</f>
        <v>ssbg_1999</v>
      </c>
      <c r="EA1" t="str">
        <f>'2000_totals_newvars'!K1</f>
        <v>ssbg_2000</v>
      </c>
      <c r="EB1" t="str">
        <f>'2001_totals_newvars'!K1</f>
        <v>ssbg_2001</v>
      </c>
      <c r="EC1" t="str">
        <f>'2002_totals_newvars'!K1</f>
        <v>ssbg_2002</v>
      </c>
      <c r="ED1" t="str">
        <f>'2003_totals_newvars'!K1</f>
        <v>ssbg_2003</v>
      </c>
      <c r="EE1" t="str">
        <f>'2004_totals_newvars'!K1</f>
        <v>ssbg_2004</v>
      </c>
      <c r="EF1" t="str">
        <f>'2005_totals_newvars'!K1</f>
        <v>ssbg_2005</v>
      </c>
      <c r="EG1" t="str">
        <f>'2006_totals_newvars'!K1</f>
        <v>ssbg_2006</v>
      </c>
      <c r="EH1" t="str">
        <f>'2007_totals_newvars'!K1</f>
        <v>ssbg_2007</v>
      </c>
      <c r="EI1" t="str">
        <f>'2008_totals_newvars'!K1</f>
        <v>ssbg_2008</v>
      </c>
      <c r="EJ1" t="str">
        <f>'2009_totals_newvars'!K1</f>
        <v>ssbg_2009</v>
      </c>
      <c r="EK1" t="str">
        <f>'2010_totals_newvars'!K1</f>
        <v>ssbg_2010</v>
      </c>
      <c r="EL1" t="str">
        <f>'2011_totals_newvars'!K1</f>
        <v>ssbg_2011</v>
      </c>
      <c r="EM1" t="str">
        <f>'2012_totals_newvars'!K1</f>
        <v>ssbg_2012</v>
      </c>
      <c r="EN1" t="str">
        <f>'2013_totals_newvars'!K1</f>
        <v>ssbg_2013</v>
      </c>
      <c r="EO1" t="str">
        <f>'2014_totals_newvars'!K1</f>
        <v>ssbg_2014</v>
      </c>
      <c r="EP1" t="str">
        <f>'1997_totals_newvars'!F1</f>
        <v>tax_1997</v>
      </c>
      <c r="EQ1" t="str">
        <f>'1998_totals_newvars'!F1</f>
        <v>tax_1998</v>
      </c>
      <c r="ER1" t="str">
        <f>'1999_totals_newvars'!F1</f>
        <v>tax_1999</v>
      </c>
      <c r="ES1" t="str">
        <f>'2000_totals_newvars'!F1</f>
        <v>tax_2000</v>
      </c>
      <c r="ET1" t="str">
        <f>'2001_totals_newvars'!F1</f>
        <v>tax_2001</v>
      </c>
      <c r="EU1" t="str">
        <f>'2002_totals_newvars'!F1</f>
        <v>tax_2002</v>
      </c>
      <c r="EV1" t="str">
        <f>'2003_totals_newvars'!F1</f>
        <v>tax_2003</v>
      </c>
      <c r="EW1" t="str">
        <f>'2004_totals_newvars'!F1</f>
        <v>tax_2004</v>
      </c>
      <c r="EX1" t="str">
        <f>'2005_totals_newvars'!F1</f>
        <v>tax_2005</v>
      </c>
      <c r="EY1" t="str">
        <f>'2006_totals_newvars'!F1</f>
        <v>tax_2006</v>
      </c>
      <c r="EZ1" t="str">
        <f>'2007_totals_newvars'!F1</f>
        <v>tax_2007</v>
      </c>
      <c r="FA1" t="str">
        <f>'2008_totals_newvars'!F1</f>
        <v>tax_2008</v>
      </c>
      <c r="FB1" t="str">
        <f>'2009_totals_newvars'!F1</f>
        <v>tax_2009</v>
      </c>
      <c r="FC1" t="str">
        <f>'2010_totals_newvars'!F1</f>
        <v>tax_2010</v>
      </c>
      <c r="FD1" t="str">
        <f>'2011_totals_newvars'!F1</f>
        <v>tax_2011</v>
      </c>
      <c r="FE1" t="str">
        <f>'2012_totals_newvars'!F1</f>
        <v>tax_2012</v>
      </c>
      <c r="FF1" t="str">
        <f>'2013_totals_newvars'!F1</f>
        <v>tax_2013</v>
      </c>
      <c r="FG1" t="str">
        <f>'2014_totals_newvars'!F1</f>
        <v>tax_2014</v>
      </c>
      <c r="FH1" t="str">
        <f>'1997_totals_newvars'!D1</f>
        <v>work_1997</v>
      </c>
      <c r="FI1" t="str">
        <f>'1998_totals_newvars'!D1</f>
        <v>work_1998</v>
      </c>
      <c r="FJ1" t="str">
        <f>'1999_totals_newvars'!D1</f>
        <v>work_1999</v>
      </c>
      <c r="FK1" t="str">
        <f>'2000_totals_newvars'!D1</f>
        <v>work_2000</v>
      </c>
      <c r="FL1" t="str">
        <f>'2001_totals_newvars'!D1</f>
        <v>work_2001</v>
      </c>
      <c r="FM1" t="str">
        <f>'2002_totals_newvars'!D1</f>
        <v>work_2002</v>
      </c>
      <c r="FN1" t="str">
        <f>'2003_totals_newvars'!D1</f>
        <v>work_2003</v>
      </c>
      <c r="FO1" t="str">
        <f>'2004_totals_newvars'!D1</f>
        <v>work_2004</v>
      </c>
      <c r="FP1" t="str">
        <f>'2005_totals_newvars'!D1</f>
        <v>work_2005</v>
      </c>
      <c r="FQ1" t="str">
        <f>'2006_totals_newvars'!D1</f>
        <v>work_2006</v>
      </c>
      <c r="FR1" t="str">
        <f>'2007_totals_newvars'!D1</f>
        <v>work_2007</v>
      </c>
      <c r="FS1" t="str">
        <f>'2008_totals_newvars'!D1</f>
        <v>work_2008</v>
      </c>
      <c r="FT1" t="str">
        <f>'2009_totals_newvars'!D1</f>
        <v>work_2009</v>
      </c>
      <c r="FU1" t="str">
        <f>'2010_totals_newvars'!D1</f>
        <v>work_2010</v>
      </c>
      <c r="FV1" t="str">
        <f>'2011_totals_newvars'!D1</f>
        <v>work_2011</v>
      </c>
      <c r="FW1" t="str">
        <f>'2012_totals_newvars'!D1</f>
        <v>work_2012</v>
      </c>
      <c r="FX1" t="str">
        <f>'2013_totals_newvars'!D1</f>
        <v>work_2013</v>
      </c>
      <c r="FY1" t="str">
        <f>'2014_totals_newvars'!D1</f>
        <v>work_2014</v>
      </c>
      <c r="FZ1" t="str">
        <f>'1997_totals_newvars'!L1</f>
        <v>ztotal_1997</v>
      </c>
      <c r="GA1" t="str">
        <f>'1998_totals_newvars'!L1</f>
        <v>ztotal_1998</v>
      </c>
      <c r="GB1" t="str">
        <f>'1999_totals_newvars'!L1</f>
        <v>ztotal_1999</v>
      </c>
      <c r="GC1" t="str">
        <f>'2000_totals_newvars'!L1</f>
        <v>ztotal_2000</v>
      </c>
      <c r="GD1" t="str">
        <f>'2001_totals_newvars'!L1</f>
        <v>ztotal_2001</v>
      </c>
      <c r="GE1" t="str">
        <f>'2002_totals_newvars'!L1</f>
        <v>ztotal_2002</v>
      </c>
      <c r="GF1" t="str">
        <f>'2003_totals_newvars'!L1</f>
        <v>ztotal_2003</v>
      </c>
      <c r="GG1" t="str">
        <f>'2004_totals_newvars'!L1</f>
        <v>ztotal_2004</v>
      </c>
      <c r="GH1" t="str">
        <f>'2005_totals_newvars'!L1</f>
        <v>ztotal_2005</v>
      </c>
      <c r="GI1" t="str">
        <f>'2006_totals_newvars'!L1</f>
        <v>ztotal_2006</v>
      </c>
      <c r="GJ1" t="str">
        <f>'2007_totals_newvars'!L1</f>
        <v>ztotal_2007</v>
      </c>
      <c r="GK1" t="str">
        <f>'2008_totals_newvars'!L1</f>
        <v>ztotal_2008</v>
      </c>
      <c r="GL1" t="str">
        <f>'2009_totals_newvars'!L1</f>
        <v>ztotal_2009</v>
      </c>
      <c r="GM1" t="str">
        <f>'2010_totals_newvars'!L1</f>
        <v>ztotal_2010</v>
      </c>
      <c r="GN1" t="str">
        <f>'2011_totals_newvars'!L1</f>
        <v>ztotal_2011</v>
      </c>
      <c r="GO1" t="str">
        <f>'2012_totals_newvars'!L1</f>
        <v>ztotal_2012</v>
      </c>
      <c r="GP1" t="str">
        <f>'2013_totals_newvars'!L1</f>
        <v>ztotal_2013</v>
      </c>
      <c r="GQ1" t="str">
        <f>'2014_totals_newvars'!L1</f>
        <v>ztotal_2014</v>
      </c>
    </row>
    <row r="2" spans="1:199" x14ac:dyDescent="0.2">
      <c r="A2" t="s">
        <v>8</v>
      </c>
      <c r="B2">
        <f>'1997_totals_newvars'!J2</f>
        <v>14772591</v>
      </c>
      <c r="C2">
        <f>'1998_totals_newvars'!J2</f>
        <v>11810975</v>
      </c>
      <c r="D2">
        <f>'1999_totals_newvars'!J2</f>
        <v>11740480</v>
      </c>
      <c r="E2">
        <f>'2000_totals_newvars'!J2</f>
        <v>13640724</v>
      </c>
      <c r="F2">
        <f>'2001_totals_newvars'!J2</f>
        <v>14793600</v>
      </c>
      <c r="G2">
        <f>'2002_totals_newvars'!J2</f>
        <v>12702591</v>
      </c>
      <c r="H2">
        <f>'2003_totals_newvars'!J2</f>
        <v>14449899</v>
      </c>
      <c r="I2">
        <f>'2004_totals_newvars'!J2</f>
        <v>11898697</v>
      </c>
      <c r="J2">
        <f>'2005_totals_newvars'!J2</f>
        <v>12381380</v>
      </c>
      <c r="K2">
        <f>'2006_totals_newvars'!J2</f>
        <v>14223466</v>
      </c>
      <c r="L2">
        <f>'2007_totals_newvars'!J2</f>
        <v>16199071</v>
      </c>
      <c r="M2">
        <f>'2008_totals_newvars'!J2</f>
        <v>15787383</v>
      </c>
      <c r="N2">
        <f>'2009_totals_newvars'!J2</f>
        <v>17018167</v>
      </c>
      <c r="O2">
        <f>'2010_totals_newvars'!J2</f>
        <v>16335556</v>
      </c>
      <c r="P2">
        <f>'2011_totals_newvars'!J2</f>
        <v>23044624</v>
      </c>
      <c r="Q2">
        <f>'2012_totals_newvars'!J2</f>
        <v>19683839</v>
      </c>
      <c r="R2">
        <f>'2013_totals_newvars'!J2</f>
        <v>24422355</v>
      </c>
      <c r="S2">
        <f>'2014_totals_newvars'!J2</f>
        <v>8303404</v>
      </c>
      <c r="T2">
        <f>'1997_totals_newvars'!B2</f>
        <v>52679901</v>
      </c>
      <c r="U2">
        <f>'1998_totals_newvars'!B2</f>
        <v>44588171</v>
      </c>
      <c r="V2">
        <f>'1999_totals_newvars'!B2</f>
        <v>38455341</v>
      </c>
      <c r="W2">
        <f>'2000_totals_newvars'!B2</f>
        <v>36346033</v>
      </c>
      <c r="X2">
        <f>'2001_totals_newvars'!B2</f>
        <v>31861159</v>
      </c>
      <c r="Y2">
        <f>'2002_totals_newvars'!B2</f>
        <v>32884665</v>
      </c>
      <c r="Z2">
        <f>'2003_totals_newvars'!B2</f>
        <v>46143852</v>
      </c>
      <c r="AA2">
        <f>'2004_totals_newvars'!B2</f>
        <v>44854961</v>
      </c>
      <c r="AB2">
        <f>'2005_totals_newvars'!B2</f>
        <v>47390331</v>
      </c>
      <c r="AC2">
        <f>'2006_totals_newvars'!B2</f>
        <v>34578824</v>
      </c>
      <c r="AD2">
        <f>'2007_totals_newvars'!B2</f>
        <v>45868772</v>
      </c>
      <c r="AE2">
        <f>'2008_totals_newvars'!B2</f>
        <v>40713175</v>
      </c>
      <c r="AF2">
        <f>'2009_totals_newvars'!B2</f>
        <v>42279825</v>
      </c>
      <c r="AG2">
        <f>'2010_totals_newvars'!B2</f>
        <v>49093777</v>
      </c>
      <c r="AH2">
        <f>'2011_totals_newvars'!B2</f>
        <v>53974713</v>
      </c>
      <c r="AI2">
        <f>'2012_totals_newvars'!B2</f>
        <v>49633048</v>
      </c>
      <c r="AJ2">
        <f>'2013_totals_newvars'!B2</f>
        <v>45889869</v>
      </c>
      <c r="AK2">
        <f>'2014_totals_newvars'!B2</f>
        <v>39734089</v>
      </c>
      <c r="AL2">
        <f>'1997_totals_newvars'!C2</f>
        <v>6505753</v>
      </c>
      <c r="AM2">
        <f>'1998_totals_newvars'!C2</f>
        <v>24176880</v>
      </c>
      <c r="AN2">
        <f>'1999_totals_newvars'!C2</f>
        <v>57208036</v>
      </c>
      <c r="AO2">
        <f>'2000_totals_newvars'!C2</f>
        <v>28839975</v>
      </c>
      <c r="AP2">
        <f>'2001_totals_newvars'!C2</f>
        <v>32705246</v>
      </c>
      <c r="AQ2">
        <f>'2002_totals_newvars'!C2</f>
        <v>51591988</v>
      </c>
      <c r="AR2">
        <f>'2003_totals_newvars'!C2</f>
        <v>61829116</v>
      </c>
      <c r="AS2">
        <f>'2004_totals_newvars'!C2</f>
        <v>15573286</v>
      </c>
      <c r="AT2">
        <f>'2005_totals_newvars'!C2</f>
        <v>10365524</v>
      </c>
      <c r="AU2">
        <f>'2006_totals_newvars'!C2</f>
        <v>14851185</v>
      </c>
      <c r="AV2">
        <f>'2007_totals_newvars'!C2</f>
        <v>22388679</v>
      </c>
      <c r="AW2">
        <f>'2008_totals_newvars'!C2</f>
        <v>24683969</v>
      </c>
      <c r="AX2">
        <f>'2009_totals_newvars'!C2</f>
        <v>7517133</v>
      </c>
      <c r="AY2">
        <f>'2010_totals_newvars'!C2</f>
        <v>5362397</v>
      </c>
      <c r="AZ2">
        <f>'2011_totals_newvars'!C2</f>
        <v>8653747</v>
      </c>
      <c r="BA2">
        <f>'2012_totals_newvars'!C2</f>
        <v>5517134</v>
      </c>
      <c r="BB2">
        <f>'2013_totals_newvars'!C2</f>
        <v>5517134</v>
      </c>
      <c r="BC2">
        <f>'2014_totals_newvars'!C2</f>
        <v>5517134</v>
      </c>
      <c r="BD2">
        <f>'1997_totals_newvars'!I2</f>
        <v>16013972</v>
      </c>
      <c r="BE2">
        <f>'1998_totals_newvars'!I2</f>
        <v>16245804</v>
      </c>
      <c r="BF2">
        <f>'1999_totals_newvars'!I2</f>
        <v>16451457</v>
      </c>
      <c r="BG2">
        <f>'2000_totals_newvars'!I2</f>
        <v>18719793</v>
      </c>
      <c r="BH2">
        <f>'2001_totals_newvars'!I2</f>
        <v>12190455</v>
      </c>
      <c r="BI2">
        <f>'2002_totals_newvars'!I2</f>
        <v>50660393</v>
      </c>
      <c r="BJ2">
        <f>'2003_totals_newvars'!I2</f>
        <v>37516464</v>
      </c>
      <c r="BK2">
        <f>'2004_totals_newvars'!I2</f>
        <v>35538132</v>
      </c>
      <c r="BL2">
        <f>'2005_totals_newvars'!I2</f>
        <v>35987134</v>
      </c>
      <c r="BM2">
        <f>'2006_totals_newvars'!I2</f>
        <v>30524083</v>
      </c>
      <c r="BN2">
        <f>'2007_totals_newvars'!I2</f>
        <v>60054333</v>
      </c>
      <c r="BO2">
        <f>'2008_totals_newvars'!I2</f>
        <v>48383921</v>
      </c>
      <c r="BP2">
        <f>'2009_totals_newvars'!I2</f>
        <v>51053981</v>
      </c>
      <c r="BQ2">
        <f>'2010_totals_newvars'!I2</f>
        <v>56104226</v>
      </c>
      <c r="BR2">
        <f>'2011_totals_newvars'!I2</f>
        <v>39580646</v>
      </c>
      <c r="BS2">
        <f>'2012_totals_newvars'!I2</f>
        <v>37767778</v>
      </c>
      <c r="BT2">
        <f>'2013_totals_newvars'!I2</f>
        <v>40102699</v>
      </c>
      <c r="BU2">
        <f>'2014_totals_newvars'!I2</f>
        <v>70171790</v>
      </c>
      <c r="BV2">
        <f>'1997_totals_newvars'!H2</f>
        <v>0</v>
      </c>
      <c r="BW2">
        <f>'1998_totals_newvars'!H2</f>
        <v>0</v>
      </c>
      <c r="BX2">
        <f>'1999_totals_newvars'!H2</f>
        <v>0</v>
      </c>
      <c r="BY2">
        <f>'2000_totals_newvars'!H2</f>
        <v>850000</v>
      </c>
      <c r="BZ2">
        <f>'2001_totals_newvars'!H2</f>
        <v>2032646</v>
      </c>
      <c r="CA2">
        <f>'2002_totals_newvars'!H2</f>
        <v>6152249</v>
      </c>
      <c r="CB2">
        <f>'2003_totals_newvars'!H2</f>
        <v>6583463</v>
      </c>
      <c r="CC2">
        <f>'2004_totals_newvars'!H2</f>
        <v>4908626</v>
      </c>
      <c r="CD2">
        <f>'2005_totals_newvars'!H2</f>
        <v>1898583</v>
      </c>
      <c r="CE2">
        <f>'2006_totals_newvars'!H2</f>
        <v>2406300</v>
      </c>
      <c r="CF2">
        <f>'2007_totals_newvars'!H2</f>
        <v>1537215</v>
      </c>
      <c r="CG2">
        <f>'2008_totals_newvars'!H2</f>
        <v>5215477</v>
      </c>
      <c r="CH2">
        <f>'2009_totals_newvars'!H2</f>
        <v>3565397</v>
      </c>
      <c r="CI2">
        <f>'2010_totals_newvars'!H2</f>
        <v>2754395</v>
      </c>
      <c r="CJ2">
        <f>'2011_totals_newvars'!H2</f>
        <v>2905565</v>
      </c>
      <c r="CK2">
        <f>'2012_totals_newvars'!H2</f>
        <v>2895008</v>
      </c>
      <c r="CL2">
        <f>'2013_totals_newvars'!H2</f>
        <v>1733040</v>
      </c>
      <c r="CM2">
        <f>'2014_totals_newvars'!H2</f>
        <v>1846087</v>
      </c>
      <c r="CN2">
        <f>'1997_totals_newvars'!E2</f>
        <v>0</v>
      </c>
      <c r="CO2">
        <f>'1998_totals_newvars'!E2</f>
        <v>0</v>
      </c>
      <c r="CP2">
        <f>'1999_totals_newvars'!E2</f>
        <v>0</v>
      </c>
      <c r="CQ2">
        <f>'2000_totals_newvars'!E2</f>
        <v>0</v>
      </c>
      <c r="CR2">
        <f>'2001_totals_newvars'!E2</f>
        <v>16876298</v>
      </c>
      <c r="CS2">
        <f>'2002_totals_newvars'!E2</f>
        <v>-16876298</v>
      </c>
      <c r="CT2">
        <f>'2003_totals_newvars'!E2</f>
        <v>0</v>
      </c>
      <c r="CU2">
        <f>'2004_totals_newvars'!E2</f>
        <v>0</v>
      </c>
      <c r="CV2">
        <f>'2005_totals_newvars'!E2</f>
        <v>0</v>
      </c>
      <c r="CW2">
        <f>'2006_totals_newvars'!E2</f>
        <v>0</v>
      </c>
      <c r="CX2">
        <f>'2007_totals_newvars'!E2</f>
        <v>0</v>
      </c>
      <c r="CY2">
        <f>'2008_totals_newvars'!E2</f>
        <v>0</v>
      </c>
      <c r="CZ2">
        <f>'2009_totals_newvars'!E2</f>
        <v>0</v>
      </c>
      <c r="DA2">
        <f>'2010_totals_newvars'!E2</f>
        <v>0</v>
      </c>
      <c r="DB2">
        <f>'2011_totals_newvars'!E2</f>
        <v>5567996</v>
      </c>
      <c r="DC2">
        <f>'2012_totals_newvars'!E2</f>
        <v>0</v>
      </c>
      <c r="DD2">
        <f>'2013_totals_newvars'!E2</f>
        <v>0</v>
      </c>
      <c r="DE2">
        <f>'2014_totals_newvars'!E2</f>
        <v>0</v>
      </c>
      <c r="DF2">
        <f>'1997_totals_newvars'!G2</f>
        <v>0</v>
      </c>
      <c r="DG2">
        <f>'1998_totals_newvars'!G2</f>
        <v>0</v>
      </c>
      <c r="DH2">
        <f>'1999_totals_newvars'!G2</f>
        <v>0</v>
      </c>
      <c r="DI2">
        <f>'2000_totals_newvars'!G2</f>
        <v>0</v>
      </c>
      <c r="DJ2">
        <f>'2001_totals_newvars'!G2</f>
        <v>0</v>
      </c>
      <c r="DK2">
        <f>'2002_totals_newvars'!G2</f>
        <v>0</v>
      </c>
      <c r="DL2">
        <f>'2003_totals_newvars'!G2</f>
        <v>0</v>
      </c>
      <c r="DM2">
        <f>'2004_totals_newvars'!G2</f>
        <v>0</v>
      </c>
      <c r="DN2">
        <f>'2005_totals_newvars'!G2</f>
        <v>0</v>
      </c>
      <c r="DO2">
        <f>'2006_totals_newvars'!G2</f>
        <v>84483</v>
      </c>
      <c r="DP2">
        <f>'2007_totals_newvars'!G2</f>
        <v>66000</v>
      </c>
      <c r="DQ2">
        <f>'2008_totals_newvars'!G2</f>
        <v>0</v>
      </c>
      <c r="DR2">
        <f>'2009_totals_newvars'!G2</f>
        <v>0</v>
      </c>
      <c r="DS2">
        <f>'2010_totals_newvars'!G2</f>
        <v>31153599</v>
      </c>
      <c r="DT2">
        <f>'2011_totals_newvars'!G2</f>
        <v>22399775</v>
      </c>
      <c r="DU2">
        <f>'2012_totals_newvars'!G2</f>
        <v>23231828</v>
      </c>
      <c r="DV2">
        <f>'2013_totals_newvars'!G2</f>
        <v>23466022</v>
      </c>
      <c r="DW2">
        <f>'2014_totals_newvars'!G2</f>
        <v>28248278</v>
      </c>
      <c r="DX2">
        <f>'1997_totals_newvars'!K2</f>
        <v>0</v>
      </c>
      <c r="DY2">
        <f>'1998_totals_newvars'!K2</f>
        <v>9598666</v>
      </c>
      <c r="DZ2">
        <f>'1999_totals_newvars'!K2</f>
        <v>20003790</v>
      </c>
      <c r="EA2">
        <f>'2000_totals_newvars'!K2</f>
        <v>12153160</v>
      </c>
      <c r="EB2">
        <f>'2001_totals_newvars'!K2</f>
        <v>13407422</v>
      </c>
      <c r="EC2">
        <f>'2002_totals_newvars'!K2</f>
        <v>12423077</v>
      </c>
      <c r="ED2">
        <f>'2003_totals_newvars'!K2</f>
        <v>10491352</v>
      </c>
      <c r="EE2">
        <f>'2004_totals_newvars'!K2</f>
        <v>10643739</v>
      </c>
      <c r="EF2">
        <f>'2005_totals_newvars'!K2</f>
        <v>10396342</v>
      </c>
      <c r="EG2">
        <f>'2006_totals_newvars'!K2</f>
        <v>10440846</v>
      </c>
      <c r="EH2">
        <f>'2007_totals_newvars'!K2</f>
        <v>10440846</v>
      </c>
      <c r="EI2">
        <f>'2008_totals_newvars'!K2</f>
        <v>10440846</v>
      </c>
      <c r="EJ2">
        <f>'2009_totals_newvars'!K2</f>
        <v>10440848</v>
      </c>
      <c r="EK2">
        <f>'2010_totals_newvars'!K2</f>
        <v>10440844</v>
      </c>
      <c r="EL2">
        <f>'2011_totals_newvars'!K2</f>
        <v>8964633</v>
      </c>
      <c r="EM2">
        <f>'2012_totals_newvars'!K2</f>
        <v>2500000</v>
      </c>
      <c r="EN2">
        <f>'2013_totals_newvars'!K2</f>
        <v>5000000</v>
      </c>
      <c r="EO2">
        <f>'2014_totals_newvars'!K2</f>
        <v>9331520</v>
      </c>
      <c r="EP2">
        <f>'1997_totals_newvars'!F2</f>
        <v>0</v>
      </c>
      <c r="EQ2">
        <f>'1998_totals_newvars'!F2</f>
        <v>0</v>
      </c>
      <c r="ER2">
        <f>'1999_totals_newvars'!F2</f>
        <v>0</v>
      </c>
      <c r="ES2">
        <f>'2000_totals_newvars'!F2</f>
        <v>0</v>
      </c>
      <c r="ET2">
        <f>'2001_totals_newvars'!F2</f>
        <v>0</v>
      </c>
      <c r="EU2">
        <f>'2002_totals_newvars'!F2</f>
        <v>0</v>
      </c>
      <c r="EV2">
        <f>'2003_totals_newvars'!F2</f>
        <v>0</v>
      </c>
      <c r="EW2">
        <f>'2004_totals_newvars'!F2</f>
        <v>0</v>
      </c>
      <c r="EX2">
        <f>'2005_totals_newvars'!F2</f>
        <v>0</v>
      </c>
      <c r="EY2">
        <f>'2006_totals_newvars'!F2</f>
        <v>0</v>
      </c>
      <c r="EZ2">
        <f>'2007_totals_newvars'!F2</f>
        <v>0</v>
      </c>
      <c r="FA2">
        <f>'2008_totals_newvars'!F2</f>
        <v>0</v>
      </c>
      <c r="FB2">
        <f>'2009_totals_newvars'!F2</f>
        <v>0</v>
      </c>
      <c r="FC2">
        <f>'2010_totals_newvars'!F2</f>
        <v>0</v>
      </c>
      <c r="FD2">
        <f>'2011_totals_newvars'!F2</f>
        <v>0</v>
      </c>
      <c r="FE2">
        <f>'2012_totals_newvars'!F2</f>
        <v>0</v>
      </c>
      <c r="FF2">
        <f>'2013_totals_newvars'!F2</f>
        <v>0</v>
      </c>
      <c r="FG2">
        <f>'2014_totals_newvars'!F2</f>
        <v>0</v>
      </c>
      <c r="FH2">
        <f>'1997_totals_newvars'!D2</f>
        <v>6421439</v>
      </c>
      <c r="FI2">
        <f>'1998_totals_newvars'!D2</f>
        <v>12993665</v>
      </c>
      <c r="FJ2">
        <f>'1999_totals_newvars'!D2</f>
        <v>15370335</v>
      </c>
      <c r="FK2">
        <f>'2000_totals_newvars'!D2</f>
        <v>18112351</v>
      </c>
      <c r="FL2">
        <f>'2001_totals_newvars'!D2</f>
        <v>21301525</v>
      </c>
      <c r="FM2">
        <f>'2002_totals_newvars'!D2</f>
        <v>22300113</v>
      </c>
      <c r="FN2">
        <f>'2003_totals_newvars'!D2</f>
        <v>24704487</v>
      </c>
      <c r="FO2">
        <f>'2004_totals_newvars'!D2</f>
        <v>21335235</v>
      </c>
      <c r="FP2">
        <f>'2005_totals_newvars'!D2</f>
        <v>19472509</v>
      </c>
      <c r="FQ2">
        <f>'2006_totals_newvars'!D2</f>
        <v>19303959</v>
      </c>
      <c r="FR2">
        <f>'2007_totals_newvars'!D2</f>
        <v>25851667</v>
      </c>
      <c r="FS2">
        <f>'2008_totals_newvars'!D2</f>
        <v>27086359</v>
      </c>
      <c r="FT2">
        <f>'2009_totals_newvars'!D2</f>
        <v>27824003</v>
      </c>
      <c r="FU2">
        <f>'2010_totals_newvars'!D2</f>
        <v>30283331</v>
      </c>
      <c r="FV2">
        <f>'2011_totals_newvars'!D2</f>
        <v>31635951</v>
      </c>
      <c r="FW2">
        <f>'2012_totals_newvars'!D2</f>
        <v>29664932</v>
      </c>
      <c r="FX2">
        <f>'2013_totals_newvars'!D2</f>
        <v>24755485</v>
      </c>
      <c r="FY2">
        <f>'2014_totals_newvars'!D2</f>
        <v>25703674</v>
      </c>
      <c r="FZ2">
        <f>'1997_totals_newvars'!L2</f>
        <v>96393656</v>
      </c>
      <c r="GA2">
        <f>'1998_totals_newvars'!L2</f>
        <v>119414161</v>
      </c>
      <c r="GB2">
        <f>'1999_totals_newvars'!L2</f>
        <v>159229439</v>
      </c>
      <c r="GC2">
        <f>'2000_totals_newvars'!L2</f>
        <v>128662036</v>
      </c>
      <c r="GD2">
        <f>'2001_totals_newvars'!L2</f>
        <v>145168351</v>
      </c>
      <c r="GE2">
        <f>'2002_totals_newvars'!L2</f>
        <v>171838778</v>
      </c>
      <c r="GF2">
        <f>'2003_totals_newvars'!L2</f>
        <v>201718633</v>
      </c>
      <c r="GG2">
        <f>'2004_totals_newvars'!L2</f>
        <v>144752676</v>
      </c>
      <c r="GH2">
        <f>'2005_totals_newvars'!L2</f>
        <v>137891803</v>
      </c>
      <c r="GI2">
        <f>'2006_totals_newvars'!L2</f>
        <v>126413146</v>
      </c>
      <c r="GJ2">
        <f>'2007_totals_newvars'!L2</f>
        <v>182406583</v>
      </c>
      <c r="GK2">
        <f>'2008_totals_newvars'!L2</f>
        <v>172311130</v>
      </c>
      <c r="GL2">
        <f>'2009_totals_newvars'!L2</f>
        <v>159699354</v>
      </c>
      <c r="GM2">
        <f>'2010_totals_newvars'!L2</f>
        <v>201528125</v>
      </c>
      <c r="GN2">
        <f>'2011_totals_newvars'!L2</f>
        <v>196727650</v>
      </c>
      <c r="GO2">
        <f>'2012_totals_newvars'!L2</f>
        <v>170893567</v>
      </c>
      <c r="GP2">
        <f>'2013_totals_newvars'!L2</f>
        <v>170886604</v>
      </c>
      <c r="GQ2">
        <f>'2014_totals_newvars'!L2</f>
        <v>188855976</v>
      </c>
    </row>
    <row r="3" spans="1:199" x14ac:dyDescent="0.2">
      <c r="A3" t="s">
        <v>9</v>
      </c>
      <c r="B3">
        <f>'1997_totals_newvars'!J3</f>
        <v>1124177</v>
      </c>
      <c r="C3">
        <f>'1998_totals_newvars'!J3</f>
        <v>8982979</v>
      </c>
      <c r="D3">
        <f>'1999_totals_newvars'!J3</f>
        <v>8485310</v>
      </c>
      <c r="E3">
        <f>'2000_totals_newvars'!J3</f>
        <v>9731029</v>
      </c>
      <c r="F3">
        <f>'2001_totals_newvars'!J3</f>
        <v>8872031</v>
      </c>
      <c r="G3">
        <f>'2002_totals_newvars'!J3</f>
        <v>7599756</v>
      </c>
      <c r="H3">
        <f>'2003_totals_newvars'!J3</f>
        <v>6892702</v>
      </c>
      <c r="I3">
        <f>'2004_totals_newvars'!J3</f>
        <v>5631575</v>
      </c>
      <c r="J3">
        <f>'2005_totals_newvars'!J3</f>
        <v>5801539</v>
      </c>
      <c r="K3">
        <f>'2006_totals_newvars'!J3</f>
        <v>6715534</v>
      </c>
      <c r="L3">
        <f>'2007_totals_newvars'!J3</f>
        <v>9132621</v>
      </c>
      <c r="M3">
        <f>'2008_totals_newvars'!J3</f>
        <v>5458490</v>
      </c>
      <c r="N3">
        <f>'2009_totals_newvars'!J3</f>
        <v>6041536</v>
      </c>
      <c r="O3">
        <f>'2010_totals_newvars'!J3</f>
        <v>3846318</v>
      </c>
      <c r="P3">
        <f>'2011_totals_newvars'!J3</f>
        <v>6267275</v>
      </c>
      <c r="Q3">
        <f>'2012_totals_newvars'!J3</f>
        <v>5209580</v>
      </c>
      <c r="R3">
        <f>'2013_totals_newvars'!J3</f>
        <v>4648263</v>
      </c>
      <c r="S3">
        <f>'2014_totals_newvars'!J3</f>
        <v>4732273</v>
      </c>
      <c r="T3">
        <f>'1997_totals_newvars'!B3</f>
        <v>22048747</v>
      </c>
      <c r="U3">
        <f>'1998_totals_newvars'!B3</f>
        <v>76163933</v>
      </c>
      <c r="V3">
        <f>'1999_totals_newvars'!B3</f>
        <v>64286383</v>
      </c>
      <c r="W3">
        <f>'2000_totals_newvars'!B3</f>
        <v>55365359</v>
      </c>
      <c r="X3">
        <f>'2001_totals_newvars'!B3</f>
        <v>51217598</v>
      </c>
      <c r="Y3">
        <f>'2002_totals_newvars'!B3</f>
        <v>55030276</v>
      </c>
      <c r="Z3">
        <f>'2003_totals_newvars'!B3</f>
        <v>50183123</v>
      </c>
      <c r="AA3">
        <f>'2004_totals_newvars'!B3</f>
        <v>43349868</v>
      </c>
      <c r="AB3">
        <f>'2005_totals_newvars'!B3</f>
        <v>41117680</v>
      </c>
      <c r="AC3">
        <f>'2006_totals_newvars'!B3</f>
        <v>36401528</v>
      </c>
      <c r="AD3">
        <f>'2007_totals_newvars'!B3</f>
        <v>37294678</v>
      </c>
      <c r="AE3">
        <f>'2008_totals_newvars'!B3</f>
        <v>33507885</v>
      </c>
      <c r="AF3">
        <f>'2009_totals_newvars'!B3</f>
        <v>31919545</v>
      </c>
      <c r="AG3">
        <f>'2010_totals_newvars'!B3</f>
        <v>39660988</v>
      </c>
      <c r="AH3">
        <f>'2011_totals_newvars'!B3</f>
        <v>40822309</v>
      </c>
      <c r="AI3">
        <f>'2012_totals_newvars'!B3</f>
        <v>41349655</v>
      </c>
      <c r="AJ3">
        <f>'2013_totals_newvars'!B3</f>
        <v>38661269</v>
      </c>
      <c r="AK3">
        <f>'2014_totals_newvars'!B3</f>
        <v>39787960</v>
      </c>
      <c r="AL3">
        <f>'1997_totals_newvars'!C3</f>
        <v>0</v>
      </c>
      <c r="AM3">
        <f>'1998_totals_newvars'!C3</f>
        <v>5504789</v>
      </c>
      <c r="AN3">
        <f>'1999_totals_newvars'!C3</f>
        <v>35564400</v>
      </c>
      <c r="AO3">
        <f>'2000_totals_newvars'!C3</f>
        <v>23726546</v>
      </c>
      <c r="AP3">
        <f>'2001_totals_newvars'!C3</f>
        <v>22466861</v>
      </c>
      <c r="AQ3">
        <f>'2002_totals_newvars'!C3</f>
        <v>22366744</v>
      </c>
      <c r="AR3">
        <f>'2003_totals_newvars'!C3</f>
        <v>25143006</v>
      </c>
      <c r="AS3">
        <f>'2004_totals_newvars'!C3</f>
        <v>28782536</v>
      </c>
      <c r="AT3">
        <f>'2005_totals_newvars'!C3</f>
        <v>27995403</v>
      </c>
      <c r="AU3">
        <f>'2006_totals_newvars'!C3</f>
        <v>25224048</v>
      </c>
      <c r="AV3">
        <f>'2007_totals_newvars'!C3</f>
        <v>26308538</v>
      </c>
      <c r="AW3">
        <f>'2008_totals_newvars'!C3</f>
        <v>25416263</v>
      </c>
      <c r="AX3">
        <f>'2009_totals_newvars'!C3</f>
        <v>30718825</v>
      </c>
      <c r="AY3">
        <f>'2010_totals_newvars'!C3</f>
        <v>15511192</v>
      </c>
      <c r="AZ3">
        <f>'2011_totals_newvars'!C3</f>
        <v>15266612</v>
      </c>
      <c r="BA3">
        <f>'2012_totals_newvars'!C3</f>
        <v>21830090</v>
      </c>
      <c r="BB3">
        <f>'2013_totals_newvars'!C3</f>
        <v>27416600</v>
      </c>
      <c r="BC3">
        <f>'2014_totals_newvars'!C3</f>
        <v>24815782</v>
      </c>
      <c r="BD3">
        <f>'1997_totals_newvars'!I3</f>
        <v>2221407</v>
      </c>
      <c r="BE3">
        <f>'1998_totals_newvars'!I3</f>
        <v>512250</v>
      </c>
      <c r="BF3">
        <f>'1999_totals_newvars'!I3</f>
        <v>606773</v>
      </c>
      <c r="BG3">
        <f>'2000_totals_newvars'!I3</f>
        <v>5383087</v>
      </c>
      <c r="BH3">
        <f>'2001_totals_newvars'!I3</f>
        <v>3428419</v>
      </c>
      <c r="BI3">
        <f>'2002_totals_newvars'!I3</f>
        <v>4949969</v>
      </c>
      <c r="BJ3">
        <f>'2003_totals_newvars'!I3</f>
        <v>4932252</v>
      </c>
      <c r="BK3">
        <f>'2004_totals_newvars'!I3</f>
        <v>193973</v>
      </c>
      <c r="BL3">
        <f>'2005_totals_newvars'!I3</f>
        <v>384033</v>
      </c>
      <c r="BM3">
        <f>'2006_totals_newvars'!I3</f>
        <v>869152</v>
      </c>
      <c r="BN3">
        <f>'2007_totals_newvars'!I3</f>
        <v>405181</v>
      </c>
      <c r="BO3">
        <f>'2008_totals_newvars'!I3</f>
        <v>0</v>
      </c>
      <c r="BP3">
        <f>'2009_totals_newvars'!I3</f>
        <v>0</v>
      </c>
      <c r="BQ3">
        <f>'2010_totals_newvars'!I3</f>
        <v>0</v>
      </c>
      <c r="BR3">
        <f>'2011_totals_newvars'!I3</f>
        <v>0</v>
      </c>
      <c r="BS3">
        <f>'2012_totals_newvars'!I3</f>
        <v>0</v>
      </c>
      <c r="BT3">
        <f>'2013_totals_newvars'!I3</f>
        <v>0</v>
      </c>
      <c r="BU3">
        <f>'2014_totals_newvars'!I3</f>
        <v>0</v>
      </c>
      <c r="BV3">
        <f>'1997_totals_newvars'!H3</f>
        <v>0</v>
      </c>
      <c r="BW3">
        <f>'1998_totals_newvars'!H3</f>
        <v>0</v>
      </c>
      <c r="BX3">
        <f>'1999_totals_newvars'!H3</f>
        <v>0</v>
      </c>
      <c r="BY3">
        <f>'2000_totals_newvars'!H3</f>
        <v>953248</v>
      </c>
      <c r="BZ3">
        <f>'2001_totals_newvars'!H3</f>
        <v>662546</v>
      </c>
      <c r="CA3">
        <f>'2002_totals_newvars'!H3</f>
        <v>771954</v>
      </c>
      <c r="CB3">
        <f>'2003_totals_newvars'!H3</f>
        <v>373458</v>
      </c>
      <c r="CC3">
        <f>'2004_totals_newvars'!H3</f>
        <v>348</v>
      </c>
      <c r="CD3">
        <f>'2005_totals_newvars'!H3</f>
        <v>648942</v>
      </c>
      <c r="CE3">
        <f>'2006_totals_newvars'!H3</f>
        <v>642880</v>
      </c>
      <c r="CF3">
        <f>'2007_totals_newvars'!H3</f>
        <v>509448</v>
      </c>
      <c r="CG3">
        <f>'2008_totals_newvars'!H3</f>
        <v>350841</v>
      </c>
      <c r="CH3">
        <f>'2009_totals_newvars'!H3</f>
        <v>336245</v>
      </c>
      <c r="CI3">
        <f>'2010_totals_newvars'!H3</f>
        <v>257955</v>
      </c>
      <c r="CJ3">
        <f>'2011_totals_newvars'!H3</f>
        <v>389271</v>
      </c>
      <c r="CK3">
        <f>'2012_totals_newvars'!H3</f>
        <v>368035</v>
      </c>
      <c r="CL3">
        <f>'2013_totals_newvars'!H3</f>
        <v>371013</v>
      </c>
      <c r="CM3">
        <f>'2014_totals_newvars'!H3</f>
        <v>374222</v>
      </c>
      <c r="CN3">
        <f>'1997_totals_newvars'!E3</f>
        <v>0</v>
      </c>
      <c r="CO3">
        <f>'1998_totals_newvars'!E3</f>
        <v>0</v>
      </c>
      <c r="CP3">
        <f>'1999_totals_newvars'!E3</f>
        <v>0</v>
      </c>
      <c r="CQ3">
        <f>'2000_totals_newvars'!E3</f>
        <v>0</v>
      </c>
      <c r="CR3">
        <f>'2001_totals_newvars'!E3</f>
        <v>0</v>
      </c>
      <c r="CS3">
        <f>'2002_totals_newvars'!E3</f>
        <v>0</v>
      </c>
      <c r="CT3">
        <f>'2003_totals_newvars'!E3</f>
        <v>0</v>
      </c>
      <c r="CU3">
        <f>'2004_totals_newvars'!E3</f>
        <v>0</v>
      </c>
      <c r="CV3">
        <f>'2005_totals_newvars'!E3</f>
        <v>0</v>
      </c>
      <c r="CW3">
        <f>'2006_totals_newvars'!E3</f>
        <v>0</v>
      </c>
      <c r="CX3">
        <f>'2007_totals_newvars'!E3</f>
        <v>0</v>
      </c>
      <c r="CY3">
        <f>'2008_totals_newvars'!E3</f>
        <v>0</v>
      </c>
      <c r="CZ3">
        <f>'2009_totals_newvars'!E3</f>
        <v>0</v>
      </c>
      <c r="DA3">
        <f>'2010_totals_newvars'!E3</f>
        <v>0</v>
      </c>
      <c r="DB3">
        <f>'2011_totals_newvars'!E3</f>
        <v>0</v>
      </c>
      <c r="DC3">
        <f>'2012_totals_newvars'!E3</f>
        <v>0</v>
      </c>
      <c r="DD3">
        <f>'2013_totals_newvars'!E3</f>
        <v>0</v>
      </c>
      <c r="DE3">
        <f>'2014_totals_newvars'!E3</f>
        <v>0</v>
      </c>
      <c r="DF3">
        <f>'1997_totals_newvars'!G3</f>
        <v>0</v>
      </c>
      <c r="DG3">
        <f>'1998_totals_newvars'!G3</f>
        <v>0</v>
      </c>
      <c r="DH3">
        <f>'1999_totals_newvars'!G3</f>
        <v>0</v>
      </c>
      <c r="DI3">
        <f>'2000_totals_newvars'!G3</f>
        <v>279402</v>
      </c>
      <c r="DJ3">
        <f>'2001_totals_newvars'!G3</f>
        <v>347074</v>
      </c>
      <c r="DK3">
        <f>'2002_totals_newvars'!G3</f>
        <v>722989</v>
      </c>
      <c r="DL3">
        <f>'2003_totals_newvars'!G3</f>
        <v>2360328</v>
      </c>
      <c r="DM3">
        <f>'2004_totals_newvars'!G3</f>
        <v>973027</v>
      </c>
      <c r="DN3">
        <f>'2005_totals_newvars'!G3</f>
        <v>964641</v>
      </c>
      <c r="DO3">
        <f>'2006_totals_newvars'!G3</f>
        <v>1020771</v>
      </c>
      <c r="DP3">
        <f>'2007_totals_newvars'!G3</f>
        <v>1047347</v>
      </c>
      <c r="DQ3">
        <f>'2008_totals_newvars'!G3</f>
        <v>857265</v>
      </c>
      <c r="DR3">
        <f>'2009_totals_newvars'!G3</f>
        <v>646586</v>
      </c>
      <c r="DS3">
        <f>'2010_totals_newvars'!G3</f>
        <v>316553</v>
      </c>
      <c r="DT3">
        <f>'2011_totals_newvars'!G3</f>
        <v>377500</v>
      </c>
      <c r="DU3">
        <f>'2012_totals_newvars'!G3</f>
        <v>48534</v>
      </c>
      <c r="DV3">
        <f>'2013_totals_newvars'!G3</f>
        <v>1983</v>
      </c>
      <c r="DW3">
        <f>'2014_totals_newvars'!G3</f>
        <v>0</v>
      </c>
      <c r="DX3">
        <f>'1997_totals_newvars'!K3</f>
        <v>0</v>
      </c>
      <c r="DY3">
        <f>'1998_totals_newvars'!K3</f>
        <v>3216300</v>
      </c>
      <c r="DZ3">
        <f>'1999_totals_newvars'!K3</f>
        <v>5551200</v>
      </c>
      <c r="EA3">
        <f>'2000_totals_newvars'!K3</f>
        <v>6523650</v>
      </c>
      <c r="EB3">
        <f>'2001_totals_newvars'!K3</f>
        <v>4716500</v>
      </c>
      <c r="EC3">
        <f>'2002_totals_newvars'!K3</f>
        <v>4500000</v>
      </c>
      <c r="ED3">
        <f>'2003_totals_newvars'!K3</f>
        <v>4100000</v>
      </c>
      <c r="EE3">
        <f>'2004_totals_newvars'!K3</f>
        <v>3500000</v>
      </c>
      <c r="EF3">
        <f>'2005_totals_newvars'!K3</f>
        <v>3100000</v>
      </c>
      <c r="EG3">
        <f>'2006_totals_newvars'!K3</f>
        <v>4100000</v>
      </c>
      <c r="EH3">
        <f>'2007_totals_newvars'!K3</f>
        <v>5100000</v>
      </c>
      <c r="EI3">
        <f>'2008_totals_newvars'!K3</f>
        <v>5100000</v>
      </c>
      <c r="EJ3">
        <f>'2009_totals_newvars'!K3</f>
        <v>5049000</v>
      </c>
      <c r="EK3">
        <f>'2010_totals_newvars'!K3</f>
        <v>5169000</v>
      </c>
      <c r="EL3">
        <f>'2011_totals_newvars'!K3</f>
        <v>4981673</v>
      </c>
      <c r="EM3">
        <f>'2012_totals_newvars'!K3</f>
        <v>4526000</v>
      </c>
      <c r="EN3">
        <f>'2013_totals_newvars'!K3</f>
        <v>4981673</v>
      </c>
      <c r="EO3">
        <f>'2014_totals_newvars'!K3</f>
        <v>3000300</v>
      </c>
      <c r="EP3">
        <f>'1997_totals_newvars'!F3</f>
        <v>0</v>
      </c>
      <c r="EQ3">
        <f>'1998_totals_newvars'!F3</f>
        <v>0</v>
      </c>
      <c r="ER3">
        <f>'1999_totals_newvars'!F3</f>
        <v>0</v>
      </c>
      <c r="ES3">
        <f>'2000_totals_newvars'!F3</f>
        <v>0</v>
      </c>
      <c r="ET3">
        <f>'2001_totals_newvars'!F3</f>
        <v>0</v>
      </c>
      <c r="EU3">
        <f>'2002_totals_newvars'!F3</f>
        <v>0</v>
      </c>
      <c r="EV3">
        <f>'2003_totals_newvars'!F3</f>
        <v>0</v>
      </c>
      <c r="EW3">
        <f>'2004_totals_newvars'!F3</f>
        <v>0</v>
      </c>
      <c r="EX3">
        <f>'2005_totals_newvars'!F3</f>
        <v>0</v>
      </c>
      <c r="EY3">
        <f>'2006_totals_newvars'!F3</f>
        <v>0</v>
      </c>
      <c r="EZ3">
        <f>'2007_totals_newvars'!F3</f>
        <v>0</v>
      </c>
      <c r="FA3">
        <f>'2008_totals_newvars'!F3</f>
        <v>0</v>
      </c>
      <c r="FB3">
        <f>'2009_totals_newvars'!F3</f>
        <v>0</v>
      </c>
      <c r="FC3">
        <f>'2010_totals_newvars'!F3</f>
        <v>0</v>
      </c>
      <c r="FD3">
        <f>'2011_totals_newvars'!F3</f>
        <v>0</v>
      </c>
      <c r="FE3">
        <f>'2012_totals_newvars'!F3</f>
        <v>0</v>
      </c>
      <c r="FF3">
        <f>'2013_totals_newvars'!F3</f>
        <v>0</v>
      </c>
      <c r="FG3">
        <f>'2014_totals_newvars'!F3</f>
        <v>0</v>
      </c>
      <c r="FH3">
        <f>'1997_totals_newvars'!D3</f>
        <v>1761260</v>
      </c>
      <c r="FI3">
        <f>'1998_totals_newvars'!D3</f>
        <v>11320960</v>
      </c>
      <c r="FJ3">
        <f>'1999_totals_newvars'!D3</f>
        <v>10250840</v>
      </c>
      <c r="FK3">
        <f>'2000_totals_newvars'!D3</f>
        <v>11123264</v>
      </c>
      <c r="FL3">
        <f>'2001_totals_newvars'!D3</f>
        <v>11784171</v>
      </c>
      <c r="FM3">
        <f>'2002_totals_newvars'!D3</f>
        <v>14767683</v>
      </c>
      <c r="FN3">
        <f>'2003_totals_newvars'!D3</f>
        <v>13992925</v>
      </c>
      <c r="FO3">
        <f>'2004_totals_newvars'!D3</f>
        <v>12685272</v>
      </c>
      <c r="FP3">
        <f>'2005_totals_newvars'!D3</f>
        <v>12511020</v>
      </c>
      <c r="FQ3">
        <f>'2006_totals_newvars'!D3</f>
        <v>11323436</v>
      </c>
      <c r="FR3">
        <f>'2007_totals_newvars'!D3</f>
        <v>12910470</v>
      </c>
      <c r="FS3">
        <f>'2008_totals_newvars'!D3</f>
        <v>9000199</v>
      </c>
      <c r="FT3">
        <f>'2009_totals_newvars'!D3</f>
        <v>10825838</v>
      </c>
      <c r="FU3">
        <f>'2010_totals_newvars'!D3</f>
        <v>11181958</v>
      </c>
      <c r="FV3">
        <f>'2011_totals_newvars'!D3</f>
        <v>13138574</v>
      </c>
      <c r="FW3">
        <f>'2012_totals_newvars'!D3</f>
        <v>12168480</v>
      </c>
      <c r="FX3">
        <f>'2013_totals_newvars'!D3</f>
        <v>13138986</v>
      </c>
      <c r="FY3">
        <f>'2014_totals_newvars'!D3</f>
        <v>13739246</v>
      </c>
      <c r="FZ3">
        <f>'1997_totals_newvars'!L3</f>
        <v>27155591</v>
      </c>
      <c r="GA3">
        <f>'1998_totals_newvars'!L3</f>
        <v>105701211</v>
      </c>
      <c r="GB3">
        <f>'1999_totals_newvars'!L3</f>
        <v>124744906</v>
      </c>
      <c r="GC3">
        <f>'2000_totals_newvars'!L3</f>
        <v>113085585</v>
      </c>
      <c r="GD3">
        <f>'2001_totals_newvars'!L3</f>
        <v>103495200</v>
      </c>
      <c r="GE3">
        <f>'2002_totals_newvars'!L3</f>
        <v>110709371</v>
      </c>
      <c r="GF3">
        <f>'2003_totals_newvars'!L3</f>
        <v>107977794</v>
      </c>
      <c r="GG3">
        <f>'2004_totals_newvars'!L3</f>
        <v>95116599</v>
      </c>
      <c r="GH3">
        <f>'2005_totals_newvars'!L3</f>
        <v>92523258</v>
      </c>
      <c r="GI3">
        <f>'2006_totals_newvars'!L3</f>
        <v>86297349</v>
      </c>
      <c r="GJ3">
        <f>'2007_totals_newvars'!L3</f>
        <v>92708283</v>
      </c>
      <c r="GK3">
        <f>'2008_totals_newvars'!L3</f>
        <v>79690943</v>
      </c>
      <c r="GL3">
        <f>'2009_totals_newvars'!L3</f>
        <v>85537575</v>
      </c>
      <c r="GM3">
        <f>'2010_totals_newvars'!L3</f>
        <v>75943964</v>
      </c>
      <c r="GN3">
        <f>'2011_totals_newvars'!L3</f>
        <v>81243214</v>
      </c>
      <c r="GO3">
        <f>'2012_totals_newvars'!L3</f>
        <v>85500374</v>
      </c>
      <c r="GP3">
        <f>'2013_totals_newvars'!L3</f>
        <v>89219787</v>
      </c>
      <c r="GQ3">
        <f>'2014_totals_newvars'!L3</f>
        <v>86449783</v>
      </c>
    </row>
    <row r="4" spans="1:199" x14ac:dyDescent="0.2">
      <c r="A4" t="s">
        <v>10</v>
      </c>
      <c r="B4">
        <f>'1997_totals_newvars'!J4</f>
        <v>26342372</v>
      </c>
      <c r="C4">
        <f>'1998_totals_newvars'!J4</f>
        <v>31790615</v>
      </c>
      <c r="D4">
        <f>'1999_totals_newvars'!J4</f>
        <v>35101254</v>
      </c>
      <c r="E4">
        <f>'2000_totals_newvars'!J4</f>
        <v>44226944</v>
      </c>
      <c r="F4">
        <f>'2001_totals_newvars'!J4</f>
        <v>21278528</v>
      </c>
      <c r="G4">
        <f>'2002_totals_newvars'!J4</f>
        <v>34504450</v>
      </c>
      <c r="H4">
        <f>'2003_totals_newvars'!J4</f>
        <v>34879107</v>
      </c>
      <c r="I4">
        <f>'2004_totals_newvars'!J4</f>
        <v>31935190</v>
      </c>
      <c r="J4">
        <f>'2005_totals_newvars'!J4</f>
        <v>38486915</v>
      </c>
      <c r="K4">
        <f>'2006_totals_newvars'!J4</f>
        <v>34282230</v>
      </c>
      <c r="L4">
        <f>'2007_totals_newvars'!J4</f>
        <v>33638368</v>
      </c>
      <c r="M4">
        <f>'2008_totals_newvars'!J4</f>
        <v>45555471</v>
      </c>
      <c r="N4">
        <f>'2009_totals_newvars'!J4</f>
        <v>43623102</v>
      </c>
      <c r="O4">
        <f>'2010_totals_newvars'!J4</f>
        <v>47819132</v>
      </c>
      <c r="P4">
        <f>'2011_totals_newvars'!J4</f>
        <v>45519640</v>
      </c>
      <c r="Q4">
        <f>'2012_totals_newvars'!J4</f>
        <v>39157413</v>
      </c>
      <c r="R4">
        <f>'2013_totals_newvars'!J4</f>
        <v>44438439</v>
      </c>
      <c r="S4">
        <f>'2014_totals_newvars'!J4</f>
        <v>35391377</v>
      </c>
      <c r="T4">
        <f>'1997_totals_newvars'!B4</f>
        <v>195282143</v>
      </c>
      <c r="U4">
        <f>'1998_totals_newvars'!B4</f>
        <v>136556510</v>
      </c>
      <c r="V4">
        <f>'1999_totals_newvars'!B4</f>
        <v>114818966</v>
      </c>
      <c r="W4">
        <f>'2000_totals_newvars'!B4</f>
        <v>107384566</v>
      </c>
      <c r="X4">
        <f>'2001_totals_newvars'!B4</f>
        <v>91276949</v>
      </c>
      <c r="Y4">
        <f>'2002_totals_newvars'!B4</f>
        <v>129764915</v>
      </c>
      <c r="Z4">
        <f>'2003_totals_newvars'!B4</f>
        <v>175362380</v>
      </c>
      <c r="AA4">
        <f>'2004_totals_newvars'!B4</f>
        <v>182511772</v>
      </c>
      <c r="AB4">
        <f>'2005_totals_newvars'!B4</f>
        <v>160067455</v>
      </c>
      <c r="AC4">
        <f>'2006_totals_newvars'!B4</f>
        <v>137114201</v>
      </c>
      <c r="AD4">
        <f>'2007_totals_newvars'!B4</f>
        <v>131520326</v>
      </c>
      <c r="AE4">
        <f>'2008_totals_newvars'!B4</f>
        <v>121767061</v>
      </c>
      <c r="AF4">
        <f>'2009_totals_newvars'!B4</f>
        <v>137974614</v>
      </c>
      <c r="AG4">
        <f>'2010_totals_newvars'!B4</f>
        <v>104894864</v>
      </c>
      <c r="AH4">
        <f>'2011_totals_newvars'!B4</f>
        <v>87439348</v>
      </c>
      <c r="AI4">
        <f>'2012_totals_newvars'!B4</f>
        <v>49291677</v>
      </c>
      <c r="AJ4">
        <f>'2013_totals_newvars'!B4</f>
        <v>-21820495</v>
      </c>
      <c r="AK4">
        <f>'2014_totals_newvars'!B4</f>
        <v>32050396</v>
      </c>
      <c r="AL4">
        <f>'1997_totals_newvars'!C4</f>
        <v>10065324</v>
      </c>
      <c r="AM4">
        <f>'1998_totals_newvars'!C4</f>
        <v>10032936</v>
      </c>
      <c r="AN4">
        <f>'1999_totals_newvars'!C4</f>
        <v>62808878</v>
      </c>
      <c r="AO4">
        <f>'2000_totals_newvars'!C4</f>
        <v>89052079</v>
      </c>
      <c r="AP4">
        <f>'2001_totals_newvars'!C4</f>
        <v>47416313</v>
      </c>
      <c r="AQ4">
        <f>'2002_totals_newvars'!C4</f>
        <v>55001061</v>
      </c>
      <c r="AR4">
        <f>'2003_totals_newvars'!C4</f>
        <v>42354168</v>
      </c>
      <c r="AS4">
        <f>'2004_totals_newvars'!C4</f>
        <v>10516575</v>
      </c>
      <c r="AT4">
        <f>'2005_totals_newvars'!C4</f>
        <v>9923818</v>
      </c>
      <c r="AU4">
        <f>'2006_totals_newvars'!C4</f>
        <v>33173887</v>
      </c>
      <c r="AV4">
        <f>'2007_totals_newvars'!C4</f>
        <v>64036179</v>
      </c>
      <c r="AW4">
        <f>'2008_totals_newvars'!C4</f>
        <v>44305284</v>
      </c>
      <c r="AX4">
        <f>'2009_totals_newvars'!C4</f>
        <v>57205628</v>
      </c>
      <c r="AY4">
        <f>'2010_totals_newvars'!C4</f>
        <v>13454109</v>
      </c>
      <c r="AZ4">
        <f>'2011_totals_newvars'!C4</f>
        <v>26452555</v>
      </c>
      <c r="BA4">
        <f>'2012_totals_newvars'!C4</f>
        <v>-1119284</v>
      </c>
      <c r="BB4">
        <f>'2013_totals_newvars'!C4</f>
        <v>10122540</v>
      </c>
      <c r="BC4">
        <f>'2014_totals_newvars'!C4</f>
        <v>12948200</v>
      </c>
      <c r="BD4">
        <f>'1997_totals_newvars'!I4</f>
        <v>58429722</v>
      </c>
      <c r="BE4">
        <f>'1998_totals_newvars'!I4</f>
        <v>52770406</v>
      </c>
      <c r="BF4">
        <f>'1999_totals_newvars'!I4</f>
        <v>53041203</v>
      </c>
      <c r="BG4">
        <f>'2000_totals_newvars'!I4</f>
        <v>26388626</v>
      </c>
      <c r="BH4">
        <f>'2001_totals_newvars'!I4</f>
        <v>34807643</v>
      </c>
      <c r="BI4">
        <f>'2002_totals_newvars'!I4</f>
        <v>38155695</v>
      </c>
      <c r="BJ4">
        <f>'2003_totals_newvars'!I4</f>
        <v>36431088</v>
      </c>
      <c r="BK4">
        <f>'2004_totals_newvars'!I4</f>
        <v>35769774</v>
      </c>
      <c r="BL4">
        <f>'2005_totals_newvars'!I4</f>
        <v>33945478</v>
      </c>
      <c r="BM4">
        <f>'2006_totals_newvars'!I4</f>
        <v>39958509</v>
      </c>
      <c r="BN4">
        <f>'2007_totals_newvars'!I4</f>
        <v>37772651</v>
      </c>
      <c r="BO4">
        <f>'2008_totals_newvars'!I4</f>
        <v>60842168</v>
      </c>
      <c r="BP4">
        <f>'2009_totals_newvars'!I4</f>
        <v>80768837</v>
      </c>
      <c r="BQ4">
        <f>'2010_totals_newvars'!I4</f>
        <v>102092298</v>
      </c>
      <c r="BR4">
        <f>'2011_totals_newvars'!I4</f>
        <v>140573005</v>
      </c>
      <c r="BS4">
        <f>'2012_totals_newvars'!I4</f>
        <v>190559938</v>
      </c>
      <c r="BT4">
        <f>'2013_totals_newvars'!I4</f>
        <v>273164131</v>
      </c>
      <c r="BU4">
        <f>'2014_totals_newvars'!I4</f>
        <v>194723124</v>
      </c>
      <c r="BV4">
        <f>'1997_totals_newvars'!H4</f>
        <v>0</v>
      </c>
      <c r="BW4">
        <f>'1998_totals_newvars'!H4</f>
        <v>0</v>
      </c>
      <c r="BX4">
        <f>'1999_totals_newvars'!H4</f>
        <v>0</v>
      </c>
      <c r="BY4">
        <f>'2000_totals_newvars'!H4</f>
        <v>1443949</v>
      </c>
      <c r="BZ4">
        <f>'2001_totals_newvars'!H4</f>
        <v>2814911</v>
      </c>
      <c r="CA4">
        <f>'2002_totals_newvars'!H4</f>
        <v>9990</v>
      </c>
      <c r="CB4">
        <f>'2003_totals_newvars'!H4</f>
        <v>415837</v>
      </c>
      <c r="CC4">
        <f>'2004_totals_newvars'!H4</f>
        <v>388345</v>
      </c>
      <c r="CD4">
        <f>'2005_totals_newvars'!H4</f>
        <v>22470</v>
      </c>
      <c r="CE4">
        <f>'2006_totals_newvars'!H4</f>
        <v>174</v>
      </c>
      <c r="CF4">
        <f>'2007_totals_newvars'!H4</f>
        <v>1116043</v>
      </c>
      <c r="CG4">
        <f>'2008_totals_newvars'!H4</f>
        <v>1015154</v>
      </c>
      <c r="CH4">
        <f>'2009_totals_newvars'!H4</f>
        <v>425415</v>
      </c>
      <c r="CI4">
        <f>'2010_totals_newvars'!H4</f>
        <v>0</v>
      </c>
      <c r="CJ4">
        <f>'2011_totals_newvars'!H4</f>
        <v>0</v>
      </c>
      <c r="CK4">
        <f>'2012_totals_newvars'!H4</f>
        <v>0</v>
      </c>
      <c r="CL4">
        <f>'2013_totals_newvars'!H4</f>
        <v>0</v>
      </c>
      <c r="CM4">
        <f>'2014_totals_newvars'!H4</f>
        <v>0</v>
      </c>
      <c r="CN4">
        <f>'1997_totals_newvars'!E4</f>
        <v>0</v>
      </c>
      <c r="CO4">
        <f>'1998_totals_newvars'!E4</f>
        <v>0</v>
      </c>
      <c r="CP4">
        <f>'1999_totals_newvars'!E4</f>
        <v>0</v>
      </c>
      <c r="CQ4">
        <f>'2000_totals_newvars'!E4</f>
        <v>6472595</v>
      </c>
      <c r="CR4">
        <f>'2001_totals_newvars'!E4</f>
        <v>29615439</v>
      </c>
      <c r="CS4">
        <f>'2002_totals_newvars'!E4</f>
        <v>23558842</v>
      </c>
      <c r="CT4">
        <f>'2003_totals_newvars'!E4</f>
        <v>27743747</v>
      </c>
      <c r="CU4">
        <f>'2004_totals_newvars'!E4</f>
        <v>27060800</v>
      </c>
      <c r="CV4">
        <f>'2005_totals_newvars'!E4</f>
        <v>34135396</v>
      </c>
      <c r="CW4">
        <f>'2006_totals_newvars'!E4</f>
        <v>40060278</v>
      </c>
      <c r="CX4">
        <f>'2007_totals_newvars'!E4</f>
        <v>44118179</v>
      </c>
      <c r="CY4">
        <f>'2008_totals_newvars'!E4</f>
        <v>57242393</v>
      </c>
      <c r="CZ4">
        <f>'2009_totals_newvars'!E4</f>
        <v>50615804</v>
      </c>
      <c r="DA4">
        <f>'2010_totals_newvars'!E4</f>
        <v>36920305</v>
      </c>
      <c r="DB4">
        <f>'2011_totals_newvars'!E4</f>
        <v>13930630</v>
      </c>
      <c r="DC4">
        <f>'2012_totals_newvars'!E4</f>
        <v>7772422</v>
      </c>
      <c r="DD4">
        <f>'2013_totals_newvars'!E4</f>
        <v>13922252</v>
      </c>
      <c r="DE4">
        <f>'2014_totals_newvars'!E4</f>
        <v>21699433</v>
      </c>
      <c r="DF4">
        <f>'1997_totals_newvars'!G4</f>
        <v>0</v>
      </c>
      <c r="DG4">
        <f>'1998_totals_newvars'!G4</f>
        <v>0</v>
      </c>
      <c r="DH4">
        <f>'1999_totals_newvars'!G4</f>
        <v>0</v>
      </c>
      <c r="DI4">
        <f>'2000_totals_newvars'!G4</f>
        <v>0</v>
      </c>
      <c r="DJ4">
        <f>'2001_totals_newvars'!G4</f>
        <v>0</v>
      </c>
      <c r="DK4">
        <f>'2002_totals_newvars'!G4</f>
        <v>0</v>
      </c>
      <c r="DL4">
        <f>'2003_totals_newvars'!G4</f>
        <v>0</v>
      </c>
      <c r="DM4">
        <f>'2004_totals_newvars'!G4</f>
        <v>0</v>
      </c>
      <c r="DN4">
        <f>'2005_totals_newvars'!G4</f>
        <v>0</v>
      </c>
      <c r="DO4">
        <f>'2006_totals_newvars'!G4</f>
        <v>2645144</v>
      </c>
      <c r="DP4">
        <f>'2007_totals_newvars'!G4</f>
        <v>562730</v>
      </c>
      <c r="DQ4">
        <f>'2008_totals_newvars'!G4</f>
        <v>2165126</v>
      </c>
      <c r="DR4">
        <f>'2009_totals_newvars'!G4</f>
        <v>3083823</v>
      </c>
      <c r="DS4">
        <f>'2010_totals_newvars'!G4</f>
        <v>34740942</v>
      </c>
      <c r="DT4">
        <f>'2011_totals_newvars'!G4</f>
        <v>36495954</v>
      </c>
      <c r="DU4">
        <f>'2012_totals_newvars'!G4</f>
        <v>28612365</v>
      </c>
      <c r="DV4">
        <f>'2013_totals_newvars'!G4</f>
        <v>30573031</v>
      </c>
      <c r="DW4">
        <f>'2014_totals_newvars'!G4</f>
        <v>29644673</v>
      </c>
      <c r="DX4">
        <f>'1997_totals_newvars'!K4</f>
        <v>0</v>
      </c>
      <c r="DY4">
        <f>'1998_totals_newvars'!K4</f>
        <v>22639800</v>
      </c>
      <c r="DZ4">
        <f>'1999_totals_newvars'!K4</f>
        <v>34405537</v>
      </c>
      <c r="EA4">
        <f>'2000_totals_newvars'!K4</f>
        <v>25867089</v>
      </c>
      <c r="EB4">
        <f>'2001_totals_newvars'!K4</f>
        <v>23302151</v>
      </c>
      <c r="EC4">
        <f>'2002_totals_newvars'!K4</f>
        <v>22867207</v>
      </c>
      <c r="ED4">
        <f>'2003_totals_newvars'!K4</f>
        <v>22733434</v>
      </c>
      <c r="EE4">
        <f>'2004_totals_newvars'!K4</f>
        <v>22613054</v>
      </c>
      <c r="EF4">
        <f>'2005_totals_newvars'!K4</f>
        <v>23045436</v>
      </c>
      <c r="EG4">
        <f>'2006_totals_newvars'!K4</f>
        <v>22613053</v>
      </c>
      <c r="EH4">
        <f>'2007_totals_newvars'!K4</f>
        <v>22613054</v>
      </c>
      <c r="EI4">
        <f>'2008_totals_newvars'!K4</f>
        <v>22530846</v>
      </c>
      <c r="EJ4">
        <f>'2009_totals_newvars'!K4</f>
        <v>22415757</v>
      </c>
      <c r="EK4">
        <f>'2010_totals_newvars'!K4</f>
        <v>22406618</v>
      </c>
      <c r="EL4">
        <f>'2011_totals_newvars'!K4</f>
        <v>21596800</v>
      </c>
      <c r="EM4">
        <f>'2012_totals_newvars'!K4</f>
        <v>20014130</v>
      </c>
      <c r="EN4">
        <f>'2013_totals_newvars'!K4</f>
        <v>20014131</v>
      </c>
      <c r="EO4">
        <f>'2014_totals_newvars'!K4</f>
        <v>20014130</v>
      </c>
      <c r="EP4">
        <f>'1997_totals_newvars'!F4</f>
        <v>0</v>
      </c>
      <c r="EQ4">
        <f>'1998_totals_newvars'!F4</f>
        <v>0</v>
      </c>
      <c r="ER4">
        <f>'1999_totals_newvars'!F4</f>
        <v>0</v>
      </c>
      <c r="ES4">
        <f>'2000_totals_newvars'!F4</f>
        <v>0</v>
      </c>
      <c r="ET4">
        <f>'2001_totals_newvars'!F4</f>
        <v>0</v>
      </c>
      <c r="EU4">
        <f>'2002_totals_newvars'!F4</f>
        <v>0</v>
      </c>
      <c r="EV4">
        <f>'2003_totals_newvars'!F4</f>
        <v>0</v>
      </c>
      <c r="EW4">
        <f>'2004_totals_newvars'!F4</f>
        <v>0</v>
      </c>
      <c r="EX4">
        <f>'2005_totals_newvars'!F4</f>
        <v>0</v>
      </c>
      <c r="EY4">
        <f>'2006_totals_newvars'!F4</f>
        <v>0</v>
      </c>
      <c r="EZ4">
        <f>'2007_totals_newvars'!F4</f>
        <v>0</v>
      </c>
      <c r="FA4">
        <f>'2008_totals_newvars'!F4</f>
        <v>0</v>
      </c>
      <c r="FB4">
        <f>'2009_totals_newvars'!F4</f>
        <v>0</v>
      </c>
      <c r="FC4">
        <f>'2010_totals_newvars'!F4</f>
        <v>0</v>
      </c>
      <c r="FD4">
        <f>'2011_totals_newvars'!F4</f>
        <v>0</v>
      </c>
      <c r="FE4">
        <f>'2012_totals_newvars'!F4</f>
        <v>0</v>
      </c>
      <c r="FF4">
        <f>'2013_totals_newvars'!F4</f>
        <v>0</v>
      </c>
      <c r="FG4">
        <f>'2014_totals_newvars'!F4</f>
        <v>0</v>
      </c>
      <c r="FH4">
        <f>'1997_totals_newvars'!D4</f>
        <v>0</v>
      </c>
      <c r="FI4">
        <f>'1998_totals_newvars'!D4</f>
        <v>8988813</v>
      </c>
      <c r="FJ4">
        <f>'1999_totals_newvars'!D4</f>
        <v>21969356</v>
      </c>
      <c r="FK4">
        <f>'2000_totals_newvars'!D4</f>
        <v>37499467</v>
      </c>
      <c r="FL4">
        <f>'2001_totals_newvars'!D4</f>
        <v>47345987</v>
      </c>
      <c r="FM4">
        <f>'2002_totals_newvars'!D4</f>
        <v>28826118</v>
      </c>
      <c r="FN4">
        <f>'2003_totals_newvars'!D4</f>
        <v>24499668</v>
      </c>
      <c r="FO4">
        <f>'2004_totals_newvars'!D4</f>
        <v>16872548</v>
      </c>
      <c r="FP4">
        <f>'2005_totals_newvars'!D4</f>
        <v>22000278</v>
      </c>
      <c r="FQ4">
        <f>'2006_totals_newvars'!D4</f>
        <v>22026092</v>
      </c>
      <c r="FR4">
        <f>'2007_totals_newvars'!D4</f>
        <v>12342732</v>
      </c>
      <c r="FS4">
        <f>'2008_totals_newvars'!D4</f>
        <v>15755706</v>
      </c>
      <c r="FT4">
        <f>'2009_totals_newvars'!D4</f>
        <v>13375910</v>
      </c>
      <c r="FU4">
        <f>'2010_totals_newvars'!D4</f>
        <v>10137041</v>
      </c>
      <c r="FV4">
        <f>'2011_totals_newvars'!D4</f>
        <v>8145787</v>
      </c>
      <c r="FW4">
        <f>'2012_totals_newvars'!D4</f>
        <v>11619332</v>
      </c>
      <c r="FX4">
        <f>'2013_totals_newvars'!D4</f>
        <v>9029843</v>
      </c>
      <c r="FY4">
        <f>'2014_totals_newvars'!D4</f>
        <v>9427197</v>
      </c>
      <c r="FZ4">
        <f>'1997_totals_newvars'!L4</f>
        <v>290119561</v>
      </c>
      <c r="GA4">
        <f>'1998_totals_newvars'!L4</f>
        <v>262779080</v>
      </c>
      <c r="GB4">
        <f>'1999_totals_newvars'!L4</f>
        <v>322145194</v>
      </c>
      <c r="GC4">
        <f>'2000_totals_newvars'!L4</f>
        <v>338335315</v>
      </c>
      <c r="GD4">
        <f>'2001_totals_newvars'!L4</f>
        <v>297857921</v>
      </c>
      <c r="GE4">
        <f>'2002_totals_newvars'!L4</f>
        <v>332688278</v>
      </c>
      <c r="GF4">
        <f>'2003_totals_newvars'!L4</f>
        <v>364419429</v>
      </c>
      <c r="GG4">
        <f>'2004_totals_newvars'!L4</f>
        <v>327668058</v>
      </c>
      <c r="GH4">
        <f>'2005_totals_newvars'!L4</f>
        <v>321627246</v>
      </c>
      <c r="GI4">
        <f>'2006_totals_newvars'!L4</f>
        <v>331873568</v>
      </c>
      <c r="GJ4">
        <f>'2007_totals_newvars'!L4</f>
        <v>347720262</v>
      </c>
      <c r="GK4">
        <f>'2008_totals_newvars'!L4</f>
        <v>371179209</v>
      </c>
      <c r="GL4">
        <f>'2009_totals_newvars'!L4</f>
        <v>409488890</v>
      </c>
      <c r="GM4">
        <f>'2010_totals_newvars'!L4</f>
        <v>372465309</v>
      </c>
      <c r="GN4">
        <f>'2011_totals_newvars'!L4</f>
        <v>380153719</v>
      </c>
      <c r="GO4">
        <f>'2012_totals_newvars'!L4</f>
        <v>345907993</v>
      </c>
      <c r="GP4">
        <f>'2013_totals_newvars'!L4</f>
        <v>379443872</v>
      </c>
      <c r="GQ4">
        <f>'2014_totals_newvars'!L4</f>
        <v>355898530</v>
      </c>
    </row>
    <row r="5" spans="1:199" x14ac:dyDescent="0.2">
      <c r="A5" t="s">
        <v>11</v>
      </c>
      <c r="B5">
        <f>'1997_totals_newvars'!J5</f>
        <v>1568992</v>
      </c>
      <c r="C5">
        <f>'1998_totals_newvars'!J5</f>
        <v>7554341</v>
      </c>
      <c r="D5">
        <f>'1999_totals_newvars'!J5</f>
        <v>1683881</v>
      </c>
      <c r="E5">
        <f>'2000_totals_newvars'!J5</f>
        <v>20753230</v>
      </c>
      <c r="F5">
        <f>'2001_totals_newvars'!J5</f>
        <v>14536137</v>
      </c>
      <c r="G5">
        <f>'2002_totals_newvars'!J5</f>
        <v>12553874</v>
      </c>
      <c r="H5">
        <f>'2003_totals_newvars'!J5</f>
        <v>7559615</v>
      </c>
      <c r="I5">
        <f>'2004_totals_newvars'!J5</f>
        <v>6003290</v>
      </c>
      <c r="J5">
        <f>'2005_totals_newvars'!J5</f>
        <v>7745942</v>
      </c>
      <c r="K5">
        <f>'2006_totals_newvars'!J5</f>
        <v>10632148</v>
      </c>
      <c r="L5">
        <f>'2007_totals_newvars'!J5</f>
        <v>13762427</v>
      </c>
      <c r="M5">
        <f>'2008_totals_newvars'!J5</f>
        <v>13645970</v>
      </c>
      <c r="N5">
        <f>'2009_totals_newvars'!J5</f>
        <v>13549371</v>
      </c>
      <c r="O5">
        <f>'2010_totals_newvars'!J5</f>
        <v>18786876</v>
      </c>
      <c r="P5">
        <f>'2011_totals_newvars'!J5</f>
        <v>13562627</v>
      </c>
      <c r="Q5">
        <f>'2012_totals_newvars'!J5</f>
        <v>9047509</v>
      </c>
      <c r="R5">
        <f>'2013_totals_newvars'!J5</f>
        <v>13956931</v>
      </c>
      <c r="S5">
        <f>'2014_totals_newvars'!J5</f>
        <v>13345679</v>
      </c>
      <c r="T5">
        <f>'1997_totals_newvars'!B5</f>
        <v>12475522</v>
      </c>
      <c r="U5">
        <f>'1998_totals_newvars'!B5</f>
        <v>27496482</v>
      </c>
      <c r="V5">
        <f>'1999_totals_newvars'!B5</f>
        <v>15672673</v>
      </c>
      <c r="W5">
        <f>'2000_totals_newvars'!B5</f>
        <v>33981599</v>
      </c>
      <c r="X5">
        <f>'2001_totals_newvars'!B5</f>
        <v>24602944</v>
      </c>
      <c r="Y5">
        <f>'2002_totals_newvars'!B5</f>
        <v>26204045</v>
      </c>
      <c r="Z5">
        <f>'2003_totals_newvars'!B5</f>
        <v>22028084</v>
      </c>
      <c r="AA5">
        <f>'2004_totals_newvars'!B5</f>
        <v>16843026</v>
      </c>
      <c r="AB5">
        <f>'2005_totals_newvars'!B5</f>
        <v>18499019</v>
      </c>
      <c r="AC5">
        <f>'2006_totals_newvars'!B5</f>
        <v>15301923</v>
      </c>
      <c r="AD5">
        <f>'2007_totals_newvars'!B5</f>
        <v>16289812</v>
      </c>
      <c r="AE5">
        <f>'2008_totals_newvars'!B5</f>
        <v>13515457</v>
      </c>
      <c r="AF5">
        <f>'2009_totals_newvars'!B5</f>
        <v>16536666</v>
      </c>
      <c r="AG5">
        <f>'2010_totals_newvars'!B5</f>
        <v>16162976</v>
      </c>
      <c r="AH5">
        <f>'2011_totals_newvars'!B5</f>
        <v>15706228</v>
      </c>
      <c r="AI5">
        <f>'2012_totals_newvars'!B5</f>
        <v>14576892</v>
      </c>
      <c r="AJ5">
        <f>'2013_totals_newvars'!B5</f>
        <v>13186751</v>
      </c>
      <c r="AK5">
        <f>'2014_totals_newvars'!B5</f>
        <v>11104361</v>
      </c>
      <c r="AL5">
        <f>'1997_totals_newvars'!C5</f>
        <v>1061407</v>
      </c>
      <c r="AM5">
        <f>'1998_totals_newvars'!C5</f>
        <v>4595231</v>
      </c>
      <c r="AN5">
        <f>'1999_totals_newvars'!C5</f>
        <v>0</v>
      </c>
      <c r="AO5">
        <f>'2000_totals_newvars'!C5</f>
        <v>20874662</v>
      </c>
      <c r="AP5">
        <f>'2001_totals_newvars'!C5</f>
        <v>18824239</v>
      </c>
      <c r="AQ5">
        <f>'2002_totals_newvars'!C5</f>
        <v>-2356061</v>
      </c>
      <c r="AR5">
        <f>'2003_totals_newvars'!C5</f>
        <v>7866974</v>
      </c>
      <c r="AS5">
        <f>'2004_totals_newvars'!C5</f>
        <v>17337019</v>
      </c>
      <c r="AT5">
        <f>'2005_totals_newvars'!C5</f>
        <v>22343469</v>
      </c>
      <c r="AU5">
        <f>'2006_totals_newvars'!C5</f>
        <v>27953828</v>
      </c>
      <c r="AV5">
        <f>'2007_totals_newvars'!C5</f>
        <v>49341068</v>
      </c>
      <c r="AW5">
        <f>'2008_totals_newvars'!C5</f>
        <v>15372884</v>
      </c>
      <c r="AX5">
        <f>'2009_totals_newvars'!C5</f>
        <v>15496957</v>
      </c>
      <c r="AY5">
        <f>'2010_totals_newvars'!C5</f>
        <v>25218019</v>
      </c>
      <c r="AZ5">
        <f>'2011_totals_newvars'!C5</f>
        <v>898829</v>
      </c>
      <c r="BA5">
        <f>'2012_totals_newvars'!C5</f>
        <v>10696167</v>
      </c>
      <c r="BB5">
        <f>'2013_totals_newvars'!C5</f>
        <v>8614598</v>
      </c>
      <c r="BC5">
        <f>'2014_totals_newvars'!C5</f>
        <v>361408</v>
      </c>
      <c r="BD5">
        <f>'1997_totals_newvars'!I5</f>
        <v>2508782</v>
      </c>
      <c r="BE5">
        <f>'1998_totals_newvars'!I5</f>
        <v>10037871</v>
      </c>
      <c r="BF5">
        <f>'1999_totals_newvars'!I5</f>
        <v>3738767</v>
      </c>
      <c r="BG5">
        <f>'2000_totals_newvars'!I5</f>
        <v>14688978</v>
      </c>
      <c r="BH5">
        <f>'2001_totals_newvars'!I5</f>
        <v>6232288</v>
      </c>
      <c r="BI5">
        <f>'2002_totals_newvars'!I5</f>
        <v>4592792</v>
      </c>
      <c r="BJ5">
        <f>'2003_totals_newvars'!I5</f>
        <v>4749950</v>
      </c>
      <c r="BK5">
        <f>'2004_totals_newvars'!I5</f>
        <v>4090114</v>
      </c>
      <c r="BL5">
        <f>'2005_totals_newvars'!I5</f>
        <v>5132085</v>
      </c>
      <c r="BM5">
        <f>'2006_totals_newvars'!I5</f>
        <v>5226066</v>
      </c>
      <c r="BN5">
        <f>'2007_totals_newvars'!I5</f>
        <v>5288130</v>
      </c>
      <c r="BO5">
        <f>'2008_totals_newvars'!I5</f>
        <v>5137088</v>
      </c>
      <c r="BP5">
        <f>'2009_totals_newvars'!I5</f>
        <v>4184978</v>
      </c>
      <c r="BQ5">
        <f>'2010_totals_newvars'!I5</f>
        <v>0</v>
      </c>
      <c r="BR5">
        <f>'2011_totals_newvars'!I5</f>
        <v>8144382</v>
      </c>
      <c r="BS5">
        <f>'2012_totals_newvars'!I5</f>
        <v>7656585</v>
      </c>
      <c r="BT5">
        <f>'2013_totals_newvars'!I5</f>
        <v>117418</v>
      </c>
      <c r="BU5">
        <f>'2014_totals_newvars'!I5</f>
        <v>-5022300</v>
      </c>
      <c r="BV5">
        <f>'1997_totals_newvars'!H5</f>
        <v>0</v>
      </c>
      <c r="BW5">
        <f>'1998_totals_newvars'!H5</f>
        <v>0</v>
      </c>
      <c r="BX5">
        <f>'1999_totals_newvars'!H5</f>
        <v>0</v>
      </c>
      <c r="BY5">
        <f>'2000_totals_newvars'!H5</f>
        <v>3781305</v>
      </c>
      <c r="BZ5">
        <f>'2001_totals_newvars'!H5</f>
        <v>2419405</v>
      </c>
      <c r="CA5">
        <f>'2002_totals_newvars'!H5</f>
        <v>2026424</v>
      </c>
      <c r="CB5">
        <f>'2003_totals_newvars'!H5</f>
        <v>2290293</v>
      </c>
      <c r="CC5">
        <f>'2004_totals_newvars'!H5</f>
        <v>1883313</v>
      </c>
      <c r="CD5">
        <f>'2005_totals_newvars'!H5</f>
        <v>2522692</v>
      </c>
      <c r="CE5">
        <f>'2006_totals_newvars'!H5</f>
        <v>2777292</v>
      </c>
      <c r="CF5">
        <f>'2007_totals_newvars'!H5</f>
        <v>2234460</v>
      </c>
      <c r="CG5">
        <f>'2008_totals_newvars'!H5</f>
        <v>82892776</v>
      </c>
      <c r="CH5">
        <f>'2009_totals_newvars'!H5</f>
        <v>60092866</v>
      </c>
      <c r="CI5">
        <f>'2010_totals_newvars'!H5</f>
        <v>96323699</v>
      </c>
      <c r="CJ5">
        <f>'2011_totals_newvars'!H5</f>
        <v>116250328</v>
      </c>
      <c r="CK5">
        <f>'2012_totals_newvars'!H5</f>
        <v>95614928</v>
      </c>
      <c r="CL5">
        <f>'2013_totals_newvars'!H5</f>
        <v>86759599</v>
      </c>
      <c r="CM5">
        <f>'2014_totals_newvars'!H5</f>
        <v>93347425</v>
      </c>
      <c r="CN5">
        <f>'1997_totals_newvars'!E5</f>
        <v>0</v>
      </c>
      <c r="CO5">
        <f>'1998_totals_newvars'!E5</f>
        <v>0</v>
      </c>
      <c r="CP5">
        <f>'1999_totals_newvars'!E5</f>
        <v>0</v>
      </c>
      <c r="CQ5">
        <f>'2000_totals_newvars'!E5</f>
        <v>0</v>
      </c>
      <c r="CR5">
        <f>'2001_totals_newvars'!E5</f>
        <v>0</v>
      </c>
      <c r="CS5">
        <f>'2002_totals_newvars'!E5</f>
        <v>0</v>
      </c>
      <c r="CT5">
        <f>'2003_totals_newvars'!E5</f>
        <v>0</v>
      </c>
      <c r="CU5">
        <f>'2004_totals_newvars'!E5</f>
        <v>0</v>
      </c>
      <c r="CV5">
        <f>'2005_totals_newvars'!E5</f>
        <v>0</v>
      </c>
      <c r="CW5">
        <f>'2006_totals_newvars'!E5</f>
        <v>0</v>
      </c>
      <c r="CX5">
        <f>'2007_totals_newvars'!E5</f>
        <v>0</v>
      </c>
      <c r="CY5">
        <f>'2008_totals_newvars'!E5</f>
        <v>0</v>
      </c>
      <c r="CZ5">
        <f>'2009_totals_newvars'!E5</f>
        <v>0</v>
      </c>
      <c r="DA5">
        <f>'2010_totals_newvars'!E5</f>
        <v>13019814</v>
      </c>
      <c r="DB5">
        <f>'2011_totals_newvars'!E5</f>
        <v>0</v>
      </c>
      <c r="DC5">
        <f>'2012_totals_newvars'!E5</f>
        <v>0</v>
      </c>
      <c r="DD5">
        <f>'2013_totals_newvars'!E5</f>
        <v>6869995</v>
      </c>
      <c r="DE5">
        <f>'2014_totals_newvars'!E5</f>
        <v>7775765</v>
      </c>
      <c r="DF5">
        <f>'1997_totals_newvars'!G5</f>
        <v>0</v>
      </c>
      <c r="DG5">
        <f>'1998_totals_newvars'!G5</f>
        <v>0</v>
      </c>
      <c r="DH5">
        <f>'1999_totals_newvars'!G5</f>
        <v>0</v>
      </c>
      <c r="DI5">
        <f>'2000_totals_newvars'!G5</f>
        <v>0</v>
      </c>
      <c r="DJ5">
        <f>'2001_totals_newvars'!G5</f>
        <v>0</v>
      </c>
      <c r="DK5">
        <f>'2002_totals_newvars'!G5</f>
        <v>0</v>
      </c>
      <c r="DL5">
        <f>'2003_totals_newvars'!G5</f>
        <v>0</v>
      </c>
      <c r="DM5">
        <f>'2004_totals_newvars'!G5</f>
        <v>0</v>
      </c>
      <c r="DN5">
        <f>'2005_totals_newvars'!G5</f>
        <v>105687</v>
      </c>
      <c r="DO5">
        <f>'2006_totals_newvars'!G5</f>
        <v>260472</v>
      </c>
      <c r="DP5">
        <f>'2007_totals_newvars'!G5</f>
        <v>149207</v>
      </c>
      <c r="DQ5">
        <f>'2008_totals_newvars'!G5</f>
        <v>-142935</v>
      </c>
      <c r="DR5">
        <f>'2009_totals_newvars'!G5</f>
        <v>0</v>
      </c>
      <c r="DS5">
        <f>'2010_totals_newvars'!G5</f>
        <v>1911950</v>
      </c>
      <c r="DT5">
        <f>'2011_totals_newvars'!G5</f>
        <v>-103805</v>
      </c>
      <c r="DU5">
        <f>'2012_totals_newvars'!G5</f>
        <v>0</v>
      </c>
      <c r="DV5">
        <f>'2013_totals_newvars'!G5</f>
        <v>0</v>
      </c>
      <c r="DW5">
        <f>'2014_totals_newvars'!G5</f>
        <v>49021</v>
      </c>
      <c r="DX5">
        <f>'1997_totals_newvars'!K5</f>
        <v>0</v>
      </c>
      <c r="DY5">
        <f>'1998_totals_newvars'!K5</f>
        <v>0</v>
      </c>
      <c r="DZ5">
        <f>'1999_totals_newvars'!K5</f>
        <v>0</v>
      </c>
      <c r="EA5">
        <f>'2000_totals_newvars'!K5</f>
        <v>6197131</v>
      </c>
      <c r="EB5">
        <f>'2001_totals_newvars'!K5</f>
        <v>2540025</v>
      </c>
      <c r="EC5">
        <f>'2002_totals_newvars'!K5</f>
        <v>0</v>
      </c>
      <c r="ED5">
        <f>'2003_totals_newvars'!K5</f>
        <v>0</v>
      </c>
      <c r="EE5">
        <f>'2004_totals_newvars'!K5</f>
        <v>2674150</v>
      </c>
      <c r="EF5">
        <f>'2005_totals_newvars'!K5</f>
        <v>2430000</v>
      </c>
      <c r="EG5">
        <f>'2006_totals_newvars'!K5</f>
        <v>-1701000</v>
      </c>
      <c r="EH5">
        <f>'2007_totals_newvars'!K5</f>
        <v>0</v>
      </c>
      <c r="EI5">
        <f>'2008_totals_newvars'!K5</f>
        <v>2000000</v>
      </c>
      <c r="EJ5">
        <f>'2009_totals_newvars'!K5</f>
        <v>0</v>
      </c>
      <c r="EK5">
        <f>'2010_totals_newvars'!K5</f>
        <v>0</v>
      </c>
      <c r="EL5">
        <f>'2011_totals_newvars'!K5</f>
        <v>0</v>
      </c>
      <c r="EM5">
        <f>'2012_totals_newvars'!K5</f>
        <v>0</v>
      </c>
      <c r="EN5">
        <f>'2013_totals_newvars'!K5</f>
        <v>0</v>
      </c>
      <c r="EO5">
        <f>'2014_totals_newvars'!K5</f>
        <v>0</v>
      </c>
      <c r="EP5">
        <f>'1997_totals_newvars'!F5</f>
        <v>0</v>
      </c>
      <c r="EQ5">
        <f>'1998_totals_newvars'!F5</f>
        <v>0</v>
      </c>
      <c r="ER5">
        <f>'1999_totals_newvars'!F5</f>
        <v>0</v>
      </c>
      <c r="ES5">
        <f>'2000_totals_newvars'!F5</f>
        <v>0</v>
      </c>
      <c r="ET5">
        <f>'2001_totals_newvars'!F5</f>
        <v>0</v>
      </c>
      <c r="EU5">
        <f>'2002_totals_newvars'!F5</f>
        <v>0</v>
      </c>
      <c r="EV5">
        <f>'2003_totals_newvars'!F5</f>
        <v>0</v>
      </c>
      <c r="EW5">
        <f>'2004_totals_newvars'!F5</f>
        <v>0</v>
      </c>
      <c r="EX5">
        <f>'2005_totals_newvars'!F5</f>
        <v>0</v>
      </c>
      <c r="EY5">
        <f>'2006_totals_newvars'!F5</f>
        <v>0</v>
      </c>
      <c r="EZ5">
        <f>'2007_totals_newvars'!F5</f>
        <v>0</v>
      </c>
      <c r="FA5">
        <f>'2008_totals_newvars'!F5</f>
        <v>0</v>
      </c>
      <c r="FB5">
        <f>'2009_totals_newvars'!F5</f>
        <v>0</v>
      </c>
      <c r="FC5">
        <f>'2010_totals_newvars'!F5</f>
        <v>0</v>
      </c>
      <c r="FD5">
        <f>'2011_totals_newvars'!F5</f>
        <v>0</v>
      </c>
      <c r="FE5">
        <f>'2012_totals_newvars'!F5</f>
        <v>0</v>
      </c>
      <c r="FF5">
        <f>'2013_totals_newvars'!F5</f>
        <v>0</v>
      </c>
      <c r="FG5">
        <f>'2014_totals_newvars'!F5</f>
        <v>0</v>
      </c>
      <c r="FH5">
        <f>'1997_totals_newvars'!D5</f>
        <v>3411255</v>
      </c>
      <c r="FI5">
        <f>'1998_totals_newvars'!D5</f>
        <v>14252617</v>
      </c>
      <c r="FJ5">
        <f>'1999_totals_newvars'!D5</f>
        <v>8691474</v>
      </c>
      <c r="FK5">
        <f>'2000_totals_newvars'!D5</f>
        <v>49463808</v>
      </c>
      <c r="FL5">
        <f>'2001_totals_newvars'!D5</f>
        <v>35862319</v>
      </c>
      <c r="FM5">
        <f>'2002_totals_newvars'!D5</f>
        <v>20732771</v>
      </c>
      <c r="FN5">
        <f>'2003_totals_newvars'!D5</f>
        <v>15739795</v>
      </c>
      <c r="FO5">
        <f>'2004_totals_newvars'!D5</f>
        <v>11566544</v>
      </c>
      <c r="FP5">
        <f>'2005_totals_newvars'!D5</f>
        <v>17778181</v>
      </c>
      <c r="FQ5">
        <f>'2006_totals_newvars'!D5</f>
        <v>19716047</v>
      </c>
      <c r="FR5">
        <f>'2007_totals_newvars'!D5</f>
        <v>27758333</v>
      </c>
      <c r="FS5">
        <f>'2008_totals_newvars'!D5</f>
        <v>26507818</v>
      </c>
      <c r="FT5">
        <f>'2009_totals_newvars'!D5</f>
        <v>31057645</v>
      </c>
      <c r="FU5">
        <f>'2010_totals_newvars'!D5</f>
        <v>61355813</v>
      </c>
      <c r="FV5">
        <f>'2011_totals_newvars'!D5</f>
        <v>32384657</v>
      </c>
      <c r="FW5">
        <f>'2012_totals_newvars'!D5</f>
        <v>37003398</v>
      </c>
      <c r="FX5">
        <f>'2013_totals_newvars'!D5</f>
        <v>27134077</v>
      </c>
      <c r="FY5">
        <f>'2014_totals_newvars'!D5</f>
        <v>19938032</v>
      </c>
      <c r="FZ5">
        <f>'1997_totals_newvars'!L5</f>
        <v>21025958</v>
      </c>
      <c r="GA5">
        <f>'1998_totals_newvars'!L5</f>
        <v>63936542</v>
      </c>
      <c r="GB5">
        <f>'1999_totals_newvars'!L5</f>
        <v>29786795</v>
      </c>
      <c r="GC5">
        <f>'2000_totals_newvars'!L5</f>
        <v>149740713</v>
      </c>
      <c r="GD5">
        <f>'2001_totals_newvars'!L5</f>
        <v>105017357</v>
      </c>
      <c r="GE5">
        <f>'2002_totals_newvars'!L5</f>
        <v>63753845</v>
      </c>
      <c r="GF5">
        <f>'2003_totals_newvars'!L5</f>
        <v>60234711</v>
      </c>
      <c r="GG5">
        <f>'2004_totals_newvars'!L5</f>
        <v>60397456</v>
      </c>
      <c r="GH5">
        <f>'2005_totals_newvars'!L5</f>
        <v>76557075</v>
      </c>
      <c r="GI5">
        <f>'2006_totals_newvars'!L5</f>
        <v>80166776</v>
      </c>
      <c r="GJ5">
        <f>'2007_totals_newvars'!L5</f>
        <v>114823437</v>
      </c>
      <c r="GK5">
        <f>'2008_totals_newvars'!L5</f>
        <v>158929058</v>
      </c>
      <c r="GL5">
        <f>'2009_totals_newvars'!L5</f>
        <v>140918483</v>
      </c>
      <c r="GM5">
        <f>'2010_totals_newvars'!L5</f>
        <v>232779147</v>
      </c>
      <c r="GN5">
        <f>'2011_totals_newvars'!L5</f>
        <v>186843246</v>
      </c>
      <c r="GO5">
        <f>'2012_totals_newvars'!L5</f>
        <v>174595479</v>
      </c>
      <c r="GP5">
        <f>'2013_totals_newvars'!L5</f>
        <v>156639369</v>
      </c>
      <c r="GQ5">
        <f>'2014_totals_newvars'!L5</f>
        <v>140899391</v>
      </c>
    </row>
    <row r="6" spans="1:199" x14ac:dyDescent="0.2">
      <c r="A6" t="s">
        <v>12</v>
      </c>
      <c r="B6">
        <f>'1997_totals_newvars'!J6</f>
        <v>219208181</v>
      </c>
      <c r="C6">
        <f>'1998_totals_newvars'!J6</f>
        <v>366629805</v>
      </c>
      <c r="D6">
        <f>'1999_totals_newvars'!J6</f>
        <v>471563472</v>
      </c>
      <c r="E6">
        <f>'2000_totals_newvars'!J6</f>
        <v>562274643</v>
      </c>
      <c r="F6">
        <f>'2001_totals_newvars'!J6</f>
        <v>589779222</v>
      </c>
      <c r="G6">
        <f>'2002_totals_newvars'!J6</f>
        <v>633485056</v>
      </c>
      <c r="H6">
        <f>'2003_totals_newvars'!J6</f>
        <v>576285192</v>
      </c>
      <c r="I6">
        <f>'2004_totals_newvars'!J6</f>
        <v>596116082</v>
      </c>
      <c r="J6">
        <f>'2005_totals_newvars'!J6</f>
        <v>557348505</v>
      </c>
      <c r="K6">
        <f>'2006_totals_newvars'!J6</f>
        <v>608836731</v>
      </c>
      <c r="L6">
        <f>'2007_totals_newvars'!J6</f>
        <v>605696203</v>
      </c>
      <c r="M6">
        <f>'2008_totals_newvars'!J6</f>
        <v>652007618</v>
      </c>
      <c r="N6">
        <f>'2009_totals_newvars'!J6</f>
        <v>611589952</v>
      </c>
      <c r="O6">
        <f>'2010_totals_newvars'!J6</f>
        <v>623131054</v>
      </c>
      <c r="P6">
        <f>'2011_totals_newvars'!J6</f>
        <v>574939820</v>
      </c>
      <c r="Q6">
        <f>'2012_totals_newvars'!J6</f>
        <v>569033958</v>
      </c>
      <c r="R6">
        <f>'2013_totals_newvars'!J6</f>
        <v>556571986</v>
      </c>
      <c r="S6">
        <f>'2014_totals_newvars'!J6</f>
        <v>567435760</v>
      </c>
      <c r="T6">
        <f>'1997_totals_newvars'!B6</f>
        <v>4102631558</v>
      </c>
      <c r="U6">
        <f>'1998_totals_newvars'!B6</f>
        <v>4081215551</v>
      </c>
      <c r="V6">
        <f>'1999_totals_newvars'!B6</f>
        <v>4127606283</v>
      </c>
      <c r="W6">
        <f>'2000_totals_newvars'!B6</f>
        <v>3642622413</v>
      </c>
      <c r="X6">
        <f>'2001_totals_newvars'!B6</f>
        <v>3137518842</v>
      </c>
      <c r="Y6">
        <f>'2002_totals_newvars'!B6</f>
        <v>2608215707</v>
      </c>
      <c r="Z6">
        <f>'2003_totals_newvars'!B6</f>
        <v>3119315877</v>
      </c>
      <c r="AA6">
        <f>'2004_totals_newvars'!B6</f>
        <v>3285658612</v>
      </c>
      <c r="AB6">
        <f>'2005_totals_newvars'!B6</f>
        <v>3503655295</v>
      </c>
      <c r="AC6">
        <f>'2006_totals_newvars'!B6</f>
        <v>3479718022</v>
      </c>
      <c r="AD6">
        <f>'2007_totals_newvars'!B6</f>
        <v>3289760420</v>
      </c>
      <c r="AE6">
        <f>'2008_totals_newvars'!B6</f>
        <v>3252007950</v>
      </c>
      <c r="AF6">
        <f>'2009_totals_newvars'!B6</f>
        <v>3509503146</v>
      </c>
      <c r="AG6">
        <f>'2010_totals_newvars'!B6</f>
        <v>3948392413</v>
      </c>
      <c r="AH6">
        <f>'2011_totals_newvars'!B6</f>
        <v>3719700391</v>
      </c>
      <c r="AI6">
        <f>'2012_totals_newvars'!B6</f>
        <v>3285158179</v>
      </c>
      <c r="AJ6">
        <f>'2013_totals_newvars'!B6</f>
        <v>3225250917</v>
      </c>
      <c r="AK6">
        <f>'2014_totals_newvars'!B6</f>
        <v>3076015144</v>
      </c>
      <c r="AL6">
        <f>'1997_totals_newvars'!C6</f>
        <v>92946000</v>
      </c>
      <c r="AM6">
        <f>'1998_totals_newvars'!C6</f>
        <v>367772133</v>
      </c>
      <c r="AN6">
        <f>'1999_totals_newvars'!C6</f>
        <v>762507334</v>
      </c>
      <c r="AO6">
        <f>'2000_totals_newvars'!C6</f>
        <v>1450736559</v>
      </c>
      <c r="AP6">
        <f>'2001_totals_newvars'!C6</f>
        <v>1108497344</v>
      </c>
      <c r="AQ6">
        <f>'2002_totals_newvars'!C6</f>
        <v>1267896947</v>
      </c>
      <c r="AR6">
        <f>'2003_totals_newvars'!C6</f>
        <v>1272799872</v>
      </c>
      <c r="AS6">
        <f>'2004_totals_newvars'!C6</f>
        <v>1101890840</v>
      </c>
      <c r="AT6">
        <f>'2005_totals_newvars'!C6</f>
        <v>1082018857</v>
      </c>
      <c r="AU6">
        <f>'2006_totals_newvars'!C6</f>
        <v>971917064</v>
      </c>
      <c r="AV6">
        <f>'2007_totals_newvars'!C6</f>
        <v>1089122537</v>
      </c>
      <c r="AW6">
        <f>'2008_totals_newvars'!C6</f>
        <v>1177647308</v>
      </c>
      <c r="AX6">
        <f>'2009_totals_newvars'!C6</f>
        <v>1020225127</v>
      </c>
      <c r="AY6">
        <f>'2010_totals_newvars'!C6</f>
        <v>915102298</v>
      </c>
      <c r="AZ6">
        <f>'2011_totals_newvars'!C6</f>
        <v>920740260</v>
      </c>
      <c r="BA6">
        <f>'2012_totals_newvars'!C6</f>
        <v>792998629</v>
      </c>
      <c r="BB6">
        <f>'2013_totals_newvars'!C6</f>
        <v>840389543</v>
      </c>
      <c r="BC6">
        <f>'2014_totals_newvars'!C6</f>
        <v>795915127</v>
      </c>
      <c r="BD6">
        <f>'1997_totals_newvars'!I6</f>
        <v>437486857</v>
      </c>
      <c r="BE6">
        <f>'1998_totals_newvars'!I6</f>
        <v>1014517778</v>
      </c>
      <c r="BF6">
        <f>'1999_totals_newvars'!I6</f>
        <v>817754786</v>
      </c>
      <c r="BG6">
        <f>'2000_totals_newvars'!I6</f>
        <v>207410513</v>
      </c>
      <c r="BH6">
        <f>'2001_totals_newvars'!I6</f>
        <v>729800061</v>
      </c>
      <c r="BI6">
        <f>'2002_totals_newvars'!I6</f>
        <v>207243008</v>
      </c>
      <c r="BJ6">
        <f>'2003_totals_newvars'!I6</f>
        <v>497456672</v>
      </c>
      <c r="BK6">
        <f>'2004_totals_newvars'!I6</f>
        <v>543774622</v>
      </c>
      <c r="BL6">
        <f>'2005_totals_newvars'!I6</f>
        <v>355420323</v>
      </c>
      <c r="BM6">
        <f>'2006_totals_newvars'!I6</f>
        <v>397281651</v>
      </c>
      <c r="BN6">
        <f>'2007_totals_newvars'!I6</f>
        <v>405206752</v>
      </c>
      <c r="BO6">
        <f>'2008_totals_newvars'!I6</f>
        <v>428104231</v>
      </c>
      <c r="BP6">
        <f>'2009_totals_newvars'!I6</f>
        <v>385581687</v>
      </c>
      <c r="BQ6">
        <f>'2010_totals_newvars'!I6</f>
        <v>362544233</v>
      </c>
      <c r="BR6">
        <f>'2011_totals_newvars'!I6</f>
        <v>393729467</v>
      </c>
      <c r="BS6">
        <f>'2012_totals_newvars'!I6</f>
        <v>339416712</v>
      </c>
      <c r="BT6">
        <f>'2013_totals_newvars'!I6</f>
        <v>355090426</v>
      </c>
      <c r="BU6">
        <f>'2014_totals_newvars'!I6</f>
        <v>372033291</v>
      </c>
      <c r="BV6">
        <f>'1997_totals_newvars'!H6</f>
        <v>0</v>
      </c>
      <c r="BW6">
        <f>'1998_totals_newvars'!H6</f>
        <v>0</v>
      </c>
      <c r="BX6">
        <f>'1999_totals_newvars'!H6</f>
        <v>0</v>
      </c>
      <c r="BY6">
        <f>'2000_totals_newvars'!H6</f>
        <v>1434334</v>
      </c>
      <c r="BZ6">
        <f>'2001_totals_newvars'!H6</f>
        <v>14716642</v>
      </c>
      <c r="CA6">
        <f>'2002_totals_newvars'!H6</f>
        <v>17838865</v>
      </c>
      <c r="CB6">
        <f>'2003_totals_newvars'!H6</f>
        <v>9465032</v>
      </c>
      <c r="CC6">
        <f>'2004_totals_newvars'!H6</f>
        <v>23529417</v>
      </c>
      <c r="CD6">
        <f>'2005_totals_newvars'!H6</f>
        <v>22060884</v>
      </c>
      <c r="CE6">
        <f>'2006_totals_newvars'!H6</f>
        <v>14491564</v>
      </c>
      <c r="CF6">
        <f>'2007_totals_newvars'!H6</f>
        <v>682463003</v>
      </c>
      <c r="CG6">
        <f>'2008_totals_newvars'!H6</f>
        <v>329120923</v>
      </c>
      <c r="CH6">
        <f>'2009_totals_newvars'!H6</f>
        <v>142485790</v>
      </c>
      <c r="CI6">
        <f>'2010_totals_newvars'!H6</f>
        <v>33978713</v>
      </c>
      <c r="CJ6">
        <f>'2011_totals_newvars'!H6</f>
        <v>32663381</v>
      </c>
      <c r="CK6">
        <f>'2012_totals_newvars'!H6</f>
        <v>219422041</v>
      </c>
      <c r="CL6">
        <f>'2013_totals_newvars'!H6</f>
        <v>753558733</v>
      </c>
      <c r="CM6">
        <f>'2014_totals_newvars'!H6</f>
        <v>518993594</v>
      </c>
      <c r="CN6">
        <f>'1997_totals_newvars'!E6</f>
        <v>0</v>
      </c>
      <c r="CO6">
        <f>'1998_totals_newvars'!E6</f>
        <v>0</v>
      </c>
      <c r="CP6">
        <f>'1999_totals_newvars'!E6</f>
        <v>0</v>
      </c>
      <c r="CQ6">
        <f>'2000_totals_newvars'!E6</f>
        <v>424947401</v>
      </c>
      <c r="CR6">
        <f>'2001_totals_newvars'!E6</f>
        <v>444363565</v>
      </c>
      <c r="CS6">
        <f>'2002_totals_newvars'!E6</f>
        <v>465164888</v>
      </c>
      <c r="CT6">
        <f>'2003_totals_newvars'!E6</f>
        <v>277365847</v>
      </c>
      <c r="CU6">
        <f>'2004_totals_newvars'!E6</f>
        <v>359774618</v>
      </c>
      <c r="CV6">
        <f>'2005_totals_newvars'!E6</f>
        <v>184816638</v>
      </c>
      <c r="CW6">
        <f>'2006_totals_newvars'!E6</f>
        <v>223296215</v>
      </c>
      <c r="CX6">
        <f>'2007_totals_newvars'!E6</f>
        <v>141846816</v>
      </c>
      <c r="CY6">
        <f>'2008_totals_newvars'!E6</f>
        <v>165435536</v>
      </c>
      <c r="CZ6">
        <f>'2009_totals_newvars'!E6</f>
        <v>174726977</v>
      </c>
      <c r="DA6">
        <f>'2010_totals_newvars'!E6</f>
        <v>230287622</v>
      </c>
      <c r="DB6">
        <f>'2011_totals_newvars'!E6</f>
        <v>219198727</v>
      </c>
      <c r="DC6">
        <f>'2012_totals_newvars'!E6</f>
        <v>215902091</v>
      </c>
      <c r="DD6">
        <f>'2013_totals_newvars'!E6</f>
        <v>236693134</v>
      </c>
      <c r="DE6">
        <f>'2014_totals_newvars'!E6</f>
        <v>238615367</v>
      </c>
      <c r="DF6">
        <f>'1997_totals_newvars'!G6</f>
        <v>0</v>
      </c>
      <c r="DG6">
        <f>'1998_totals_newvars'!G6</f>
        <v>0</v>
      </c>
      <c r="DH6">
        <f>'1999_totals_newvars'!G6</f>
        <v>0</v>
      </c>
      <c r="DI6">
        <f>'2000_totals_newvars'!G6</f>
        <v>731868</v>
      </c>
      <c r="DJ6">
        <f>'2001_totals_newvars'!G6</f>
        <v>966180</v>
      </c>
      <c r="DK6">
        <f>'2002_totals_newvars'!G6</f>
        <v>1154282</v>
      </c>
      <c r="DL6">
        <f>'2003_totals_newvars'!G6</f>
        <v>1665164</v>
      </c>
      <c r="DM6">
        <f>'2004_totals_newvars'!G6</f>
        <v>1502100</v>
      </c>
      <c r="DN6">
        <f>'2005_totals_newvars'!G6</f>
        <v>2030440</v>
      </c>
      <c r="DO6">
        <f>'2006_totals_newvars'!G6</f>
        <v>2232276</v>
      </c>
      <c r="DP6">
        <f>'2007_totals_newvars'!G6</f>
        <v>1706617</v>
      </c>
      <c r="DQ6">
        <f>'2008_totals_newvars'!G6</f>
        <v>1499155</v>
      </c>
      <c r="DR6">
        <f>'2009_totals_newvars'!G6</f>
        <v>695588</v>
      </c>
      <c r="DS6">
        <f>'2010_totals_newvars'!G6</f>
        <v>91043892</v>
      </c>
      <c r="DT6">
        <f>'2011_totals_newvars'!G6</f>
        <v>-670248</v>
      </c>
      <c r="DU6">
        <f>'2012_totals_newvars'!G6</f>
        <v>715402</v>
      </c>
      <c r="DV6">
        <f>'2013_totals_newvars'!G6</f>
        <v>8954720</v>
      </c>
      <c r="DW6">
        <f>'2014_totals_newvars'!G6</f>
        <v>480009</v>
      </c>
      <c r="DX6">
        <f>'1997_totals_newvars'!K6</f>
        <v>0</v>
      </c>
      <c r="DY6">
        <f>'1998_totals_newvars'!K6</f>
        <v>183000000</v>
      </c>
      <c r="DZ6">
        <f>'1999_totals_newvars'!K6</f>
        <v>0</v>
      </c>
      <c r="EA6">
        <f>'2000_totals_newvars'!K6</f>
        <v>0</v>
      </c>
      <c r="EB6">
        <f>'2001_totals_newvars'!K6</f>
        <v>20000000</v>
      </c>
      <c r="EC6">
        <f>'2002_totals_newvars'!K6</f>
        <v>70672000</v>
      </c>
      <c r="ED6">
        <f>'2003_totals_newvars'!K6</f>
        <v>81535520</v>
      </c>
      <c r="EE6">
        <f>'2004_totals_newvars'!K6</f>
        <v>86987889</v>
      </c>
      <c r="EF6">
        <f>'2005_totals_newvars'!K6</f>
        <v>128163253</v>
      </c>
      <c r="EG6">
        <f>'2006_totals_newvars'!K6</f>
        <v>181395121</v>
      </c>
      <c r="EH6">
        <f>'2007_totals_newvars'!K6</f>
        <v>358819525</v>
      </c>
      <c r="EI6">
        <f>'2008_totals_newvars'!K6</f>
        <v>365558000</v>
      </c>
      <c r="EJ6">
        <f>'2009_totals_newvars'!K6</f>
        <v>347641949</v>
      </c>
      <c r="EK6">
        <f>'2010_totals_newvars'!K6</f>
        <v>366286577</v>
      </c>
      <c r="EL6">
        <f>'2011_totals_newvars'!K6</f>
        <v>340460690</v>
      </c>
      <c r="EM6">
        <f>'2012_totals_newvars'!K6</f>
        <v>367284323</v>
      </c>
      <c r="EN6">
        <f>'2013_totals_newvars'!K6</f>
        <v>364445461</v>
      </c>
      <c r="EO6">
        <f>'2014_totals_newvars'!K6</f>
        <v>363604655</v>
      </c>
      <c r="EP6">
        <f>'1997_totals_newvars'!F6</f>
        <v>0</v>
      </c>
      <c r="EQ6">
        <f>'1998_totals_newvars'!F6</f>
        <v>0</v>
      </c>
      <c r="ER6">
        <f>'1999_totals_newvars'!F6</f>
        <v>0</v>
      </c>
      <c r="ES6">
        <f>'2000_totals_newvars'!F6</f>
        <v>0</v>
      </c>
      <c r="ET6">
        <f>'2001_totals_newvars'!F6</f>
        <v>0</v>
      </c>
      <c r="EU6">
        <f>'2002_totals_newvars'!F6</f>
        <v>0</v>
      </c>
      <c r="EV6">
        <f>'2003_totals_newvars'!F6</f>
        <v>0</v>
      </c>
      <c r="EW6">
        <f>'2004_totals_newvars'!F6</f>
        <v>0</v>
      </c>
      <c r="EX6">
        <f>'2005_totals_newvars'!F6</f>
        <v>0</v>
      </c>
      <c r="EY6">
        <f>'2006_totals_newvars'!F6</f>
        <v>0</v>
      </c>
      <c r="EZ6">
        <f>'2007_totals_newvars'!F6</f>
        <v>0</v>
      </c>
      <c r="FA6">
        <f>'2008_totals_newvars'!F6</f>
        <v>0</v>
      </c>
      <c r="FB6">
        <f>'2009_totals_newvars'!F6</f>
        <v>0</v>
      </c>
      <c r="FC6">
        <f>'2010_totals_newvars'!F6</f>
        <v>0</v>
      </c>
      <c r="FD6">
        <f>'2011_totals_newvars'!F6</f>
        <v>0</v>
      </c>
      <c r="FE6">
        <f>'2012_totals_newvars'!F6</f>
        <v>0</v>
      </c>
      <c r="FF6">
        <f>'2013_totals_newvars'!F6</f>
        <v>0</v>
      </c>
      <c r="FG6">
        <f>'2014_totals_newvars'!F6</f>
        <v>0</v>
      </c>
      <c r="FH6">
        <f>'1997_totals_newvars'!D6</f>
        <v>0</v>
      </c>
      <c r="FI6">
        <f>'1998_totals_newvars'!D6</f>
        <v>288169833</v>
      </c>
      <c r="FJ6">
        <f>'1999_totals_newvars'!D6</f>
        <v>371069715</v>
      </c>
      <c r="FK6">
        <f>'2000_totals_newvars'!D6</f>
        <v>671247499</v>
      </c>
      <c r="FL6">
        <f>'2001_totals_newvars'!D6</f>
        <v>707585712</v>
      </c>
      <c r="FM6">
        <f>'2002_totals_newvars'!D6</f>
        <v>699663298</v>
      </c>
      <c r="FN6">
        <f>'2003_totals_newvars'!D6</f>
        <v>669620708</v>
      </c>
      <c r="FO6">
        <f>'2004_totals_newvars'!D6</f>
        <v>546190219</v>
      </c>
      <c r="FP6">
        <f>'2005_totals_newvars'!D6</f>
        <v>587718760</v>
      </c>
      <c r="FQ6">
        <f>'2006_totals_newvars'!D6</f>
        <v>672381398</v>
      </c>
      <c r="FR6">
        <f>'2007_totals_newvars'!D6</f>
        <v>639666596</v>
      </c>
      <c r="FS6">
        <f>'2008_totals_newvars'!D6</f>
        <v>662163964</v>
      </c>
      <c r="FT6">
        <f>'2009_totals_newvars'!D6</f>
        <v>691060516</v>
      </c>
      <c r="FU6">
        <f>'2010_totals_newvars'!D6</f>
        <v>1024386682</v>
      </c>
      <c r="FV6">
        <f>'2011_totals_newvars'!D6</f>
        <v>814375503</v>
      </c>
      <c r="FW6">
        <f>'2012_totals_newvars'!D6</f>
        <v>692719779</v>
      </c>
      <c r="FX6">
        <f>'2013_totals_newvars'!D6</f>
        <v>690862888</v>
      </c>
      <c r="FY6">
        <f>'2014_totals_newvars'!D6</f>
        <v>771967133</v>
      </c>
      <c r="FZ6">
        <f>'1997_totals_newvars'!L6</f>
        <v>4852272596</v>
      </c>
      <c r="GA6">
        <f>'1998_totals_newvars'!L6</f>
        <v>6301305100</v>
      </c>
      <c r="GB6">
        <f>'1999_totals_newvars'!L6</f>
        <v>6550501590</v>
      </c>
      <c r="GC6">
        <f>'2000_totals_newvars'!L6</f>
        <v>6961405230</v>
      </c>
      <c r="GD6">
        <f>'2001_totals_newvars'!L6</f>
        <v>6753227568</v>
      </c>
      <c r="GE6">
        <f>'2002_totals_newvars'!L6</f>
        <v>5971334051</v>
      </c>
      <c r="GF6">
        <f>'2003_totals_newvars'!L6</f>
        <v>6505509884</v>
      </c>
      <c r="GG6">
        <f>'2004_totals_newvars'!L6</f>
        <v>6545424399</v>
      </c>
      <c r="GH6">
        <f>'2005_totals_newvars'!L6</f>
        <v>6423232955</v>
      </c>
      <c r="GI6">
        <f>'2006_totals_newvars'!L6</f>
        <v>6551550042</v>
      </c>
      <c r="GJ6">
        <f>'2007_totals_newvars'!L6</f>
        <v>7214288469</v>
      </c>
      <c r="GK6">
        <f>'2008_totals_newvars'!L6</f>
        <v>7033544685</v>
      </c>
      <c r="GL6">
        <f>'2009_totals_newvars'!L6</f>
        <v>6883510732</v>
      </c>
      <c r="GM6">
        <f>'2010_totals_newvars'!L6</f>
        <v>7595153484</v>
      </c>
      <c r="GN6">
        <f>'2011_totals_newvars'!L6</f>
        <v>7015137991</v>
      </c>
      <c r="GO6">
        <f>'2012_totals_newvars'!L6</f>
        <v>6482651114</v>
      </c>
      <c r="GP6">
        <f>'2013_totals_newvars'!L6</f>
        <v>7031817808</v>
      </c>
      <c r="GQ6">
        <f>'2014_totals_newvars'!L6</f>
        <v>6705060080</v>
      </c>
    </row>
    <row r="7" spans="1:199" x14ac:dyDescent="0.2">
      <c r="A7" t="s">
        <v>13</v>
      </c>
      <c r="B7">
        <f>'1997_totals_newvars'!J7</f>
        <v>2677634</v>
      </c>
      <c r="C7">
        <f>'1998_totals_newvars'!J7</f>
        <v>15549268</v>
      </c>
      <c r="D7">
        <f>'1999_totals_newvars'!J7</f>
        <v>17219739</v>
      </c>
      <c r="E7">
        <f>'2000_totals_newvars'!J7</f>
        <v>17895335</v>
      </c>
      <c r="F7">
        <f>'2001_totals_newvars'!J7</f>
        <v>25234549</v>
      </c>
      <c r="G7">
        <f>'2002_totals_newvars'!J7</f>
        <v>20079552</v>
      </c>
      <c r="H7">
        <f>'2003_totals_newvars'!J7</f>
        <v>44298809</v>
      </c>
      <c r="I7">
        <f>'2004_totals_newvars'!J7</f>
        <v>21329896</v>
      </c>
      <c r="J7">
        <f>'2005_totals_newvars'!J7</f>
        <v>21056970</v>
      </c>
      <c r="K7">
        <f>'2006_totals_newvars'!J7</f>
        <v>18477798</v>
      </c>
      <c r="L7">
        <f>'2007_totals_newvars'!J7</f>
        <v>14937386</v>
      </c>
      <c r="M7">
        <f>'2008_totals_newvars'!J7</f>
        <v>19106430</v>
      </c>
      <c r="N7">
        <f>'2009_totals_newvars'!J7</f>
        <v>14164455</v>
      </c>
      <c r="O7">
        <f>'2010_totals_newvars'!J7</f>
        <v>18167391</v>
      </c>
      <c r="P7">
        <f>'2011_totals_newvars'!J7</f>
        <v>21898642</v>
      </c>
      <c r="Q7">
        <f>'2012_totals_newvars'!J7</f>
        <v>20396967</v>
      </c>
      <c r="R7">
        <f>'2013_totals_newvars'!J7</f>
        <v>20677189</v>
      </c>
      <c r="S7">
        <f>'2014_totals_newvars'!J7</f>
        <v>20529664</v>
      </c>
      <c r="T7">
        <f>'1997_totals_newvars'!B7</f>
        <v>24367348</v>
      </c>
      <c r="U7">
        <f>'1998_totals_newvars'!B7</f>
        <v>75114468</v>
      </c>
      <c r="V7">
        <f>'1999_totals_newvars'!B7</f>
        <v>62252757</v>
      </c>
      <c r="W7">
        <f>'2000_totals_newvars'!B7</f>
        <v>47808184</v>
      </c>
      <c r="X7">
        <f>'2001_totals_newvars'!B7</f>
        <v>55173679</v>
      </c>
      <c r="Y7">
        <f>'2002_totals_newvars'!B7</f>
        <v>52745864</v>
      </c>
      <c r="Z7">
        <f>'2003_totals_newvars'!B7</f>
        <v>50722851</v>
      </c>
      <c r="AA7">
        <f>'2004_totals_newvars'!B7</f>
        <v>65377600</v>
      </c>
      <c r="AB7">
        <f>'2005_totals_newvars'!B7</f>
        <v>75131653</v>
      </c>
      <c r="AC7">
        <f>'2006_totals_newvars'!B7</f>
        <v>62977079</v>
      </c>
      <c r="AD7">
        <f>'2007_totals_newvars'!B7</f>
        <v>48180687</v>
      </c>
      <c r="AE7">
        <f>'2008_totals_newvars'!B7</f>
        <v>42639891</v>
      </c>
      <c r="AF7">
        <f>'2009_totals_newvars'!B7</f>
        <v>51771662</v>
      </c>
      <c r="AG7">
        <f>'2010_totals_newvars'!B7</f>
        <v>71193840</v>
      </c>
      <c r="AH7">
        <f>'2011_totals_newvars'!B7</f>
        <v>78219769</v>
      </c>
      <c r="AI7">
        <f>'2012_totals_newvars'!B7</f>
        <v>70719006</v>
      </c>
      <c r="AJ7">
        <f>'2013_totals_newvars'!B7</f>
        <v>70665383</v>
      </c>
      <c r="AK7">
        <f>'2014_totals_newvars'!B7</f>
        <v>79295381</v>
      </c>
      <c r="AL7">
        <f>'1997_totals_newvars'!C7</f>
        <v>9392826</v>
      </c>
      <c r="AM7">
        <f>'1998_totals_newvars'!C7</f>
        <v>10386192</v>
      </c>
      <c r="AN7">
        <f>'1999_totals_newvars'!C7</f>
        <v>40699294</v>
      </c>
      <c r="AO7">
        <f>'2000_totals_newvars'!C7</f>
        <v>37777709</v>
      </c>
      <c r="AP7">
        <f>'2001_totals_newvars'!C7</f>
        <v>34429235</v>
      </c>
      <c r="AQ7">
        <f>'2002_totals_newvars'!C7</f>
        <v>41257537</v>
      </c>
      <c r="AR7">
        <f>'2003_totals_newvars'!C7</f>
        <v>23553865</v>
      </c>
      <c r="AS7">
        <f>'2004_totals_newvars'!C7</f>
        <v>29228080</v>
      </c>
      <c r="AT7">
        <f>'2005_totals_newvars'!C7</f>
        <v>4601761</v>
      </c>
      <c r="AU7">
        <f>'2006_totals_newvars'!C7</f>
        <v>12999691</v>
      </c>
      <c r="AV7">
        <f>'2007_totals_newvars'!C7</f>
        <v>-1182177</v>
      </c>
      <c r="AW7">
        <f>'2008_totals_newvars'!C7</f>
        <v>30005436</v>
      </c>
      <c r="AX7">
        <f>'2009_totals_newvars'!C7</f>
        <v>30640736</v>
      </c>
      <c r="AY7">
        <f>'2010_totals_newvars'!C7</f>
        <v>5884095</v>
      </c>
      <c r="AZ7">
        <f>'2011_totals_newvars'!C7</f>
        <v>10748250</v>
      </c>
      <c r="BA7">
        <f>'2012_totals_newvars'!C7</f>
        <v>-30807801</v>
      </c>
      <c r="BB7">
        <f>'2013_totals_newvars'!C7</f>
        <v>1198568</v>
      </c>
      <c r="BC7">
        <f>'2014_totals_newvars'!C7</f>
        <v>897801</v>
      </c>
      <c r="BD7">
        <f>'1997_totals_newvars'!I7</f>
        <v>13391658</v>
      </c>
      <c r="BE7">
        <f>'1998_totals_newvars'!I7</f>
        <v>72101386</v>
      </c>
      <c r="BF7">
        <f>'1999_totals_newvars'!I7</f>
        <v>73425215</v>
      </c>
      <c r="BG7">
        <f>'2000_totals_newvars'!I7</f>
        <v>123160847</v>
      </c>
      <c r="BH7">
        <f>'2001_totals_newvars'!I7</f>
        <v>84482492</v>
      </c>
      <c r="BI7">
        <f>'2002_totals_newvars'!I7</f>
        <v>112945303</v>
      </c>
      <c r="BJ7">
        <f>'2003_totals_newvars'!I7</f>
        <v>77331729</v>
      </c>
      <c r="BK7">
        <f>'2004_totals_newvars'!I7</f>
        <v>105158211</v>
      </c>
      <c r="BL7">
        <f>'2005_totals_newvars'!I7</f>
        <v>101911992</v>
      </c>
      <c r="BM7">
        <f>'2006_totals_newvars'!I7</f>
        <v>112835316</v>
      </c>
      <c r="BN7">
        <f>'2007_totals_newvars'!I7</f>
        <v>119494649</v>
      </c>
      <c r="BO7">
        <f>'2008_totals_newvars'!I7</f>
        <v>147722073</v>
      </c>
      <c r="BP7">
        <f>'2009_totals_newvars'!I7</f>
        <v>233963292</v>
      </c>
      <c r="BQ7">
        <f>'2010_totals_newvars'!I7</f>
        <v>213973049</v>
      </c>
      <c r="BR7">
        <f>'2011_totals_newvars'!I7</f>
        <v>198686799</v>
      </c>
      <c r="BS7">
        <f>'2012_totals_newvars'!I7</f>
        <v>197588442</v>
      </c>
      <c r="BT7">
        <f>'2013_totals_newvars'!I7</f>
        <v>206164098</v>
      </c>
      <c r="BU7">
        <f>'2014_totals_newvars'!I7</f>
        <v>200607187</v>
      </c>
      <c r="BV7">
        <f>'1997_totals_newvars'!H7</f>
        <v>0</v>
      </c>
      <c r="BW7">
        <f>'1998_totals_newvars'!H7</f>
        <v>0</v>
      </c>
      <c r="BX7">
        <f>'1999_totals_newvars'!H7</f>
        <v>0</v>
      </c>
      <c r="BY7">
        <f>'2000_totals_newvars'!H7</f>
        <v>0</v>
      </c>
      <c r="BZ7">
        <f>'2001_totals_newvars'!H7</f>
        <v>0</v>
      </c>
      <c r="CA7">
        <f>'2002_totals_newvars'!H7</f>
        <v>25875</v>
      </c>
      <c r="CB7">
        <f>'2003_totals_newvars'!H7</f>
        <v>374928</v>
      </c>
      <c r="CC7">
        <f>'2004_totals_newvars'!H7</f>
        <v>220707</v>
      </c>
      <c r="CD7">
        <f>'2005_totals_newvars'!H7</f>
        <v>100631</v>
      </c>
      <c r="CE7">
        <f>'2006_totals_newvars'!H7</f>
        <v>90759</v>
      </c>
      <c r="CF7">
        <f>'2007_totals_newvars'!H7</f>
        <v>4299665</v>
      </c>
      <c r="CG7">
        <f>'2008_totals_newvars'!H7</f>
        <v>4995807</v>
      </c>
      <c r="CH7">
        <f>'2009_totals_newvars'!H7</f>
        <v>3658917</v>
      </c>
      <c r="CI7">
        <f>'2010_totals_newvars'!H7</f>
        <v>642034</v>
      </c>
      <c r="CJ7">
        <f>'2011_totals_newvars'!H7</f>
        <v>509958</v>
      </c>
      <c r="CK7">
        <f>'2012_totals_newvars'!H7</f>
        <v>395913</v>
      </c>
      <c r="CL7">
        <f>'2013_totals_newvars'!H7</f>
        <v>396966</v>
      </c>
      <c r="CM7">
        <f>'2014_totals_newvars'!H7</f>
        <v>390533</v>
      </c>
      <c r="CN7">
        <f>'1997_totals_newvars'!E7</f>
        <v>0</v>
      </c>
      <c r="CO7">
        <f>'1998_totals_newvars'!E7</f>
        <v>0</v>
      </c>
      <c r="CP7">
        <f>'1999_totals_newvars'!E7</f>
        <v>0</v>
      </c>
      <c r="CQ7">
        <f>'2000_totals_newvars'!E7</f>
        <v>605548</v>
      </c>
      <c r="CR7">
        <f>'2001_totals_newvars'!E7</f>
        <v>4308004</v>
      </c>
      <c r="CS7">
        <f>'2002_totals_newvars'!E7</f>
        <v>4134439</v>
      </c>
      <c r="CT7">
        <f>'2003_totals_newvars'!E7</f>
        <v>1686366</v>
      </c>
      <c r="CU7">
        <f>'2004_totals_newvars'!E7</f>
        <v>1275979</v>
      </c>
      <c r="CV7">
        <f>'2005_totals_newvars'!E7</f>
        <v>982111</v>
      </c>
      <c r="CW7">
        <f>'2006_totals_newvars'!E7</f>
        <v>1290779</v>
      </c>
      <c r="CX7">
        <f>'2007_totals_newvars'!E7</f>
        <v>1347456</v>
      </c>
      <c r="CY7">
        <f>'2008_totals_newvars'!E7</f>
        <v>1639951</v>
      </c>
      <c r="CZ7">
        <f>'2009_totals_newvars'!E7</f>
        <v>4980316</v>
      </c>
      <c r="DA7">
        <f>'2010_totals_newvars'!E7</f>
        <v>946915</v>
      </c>
      <c r="DB7">
        <f>'2011_totals_newvars'!E7</f>
        <v>287660</v>
      </c>
      <c r="DC7">
        <f>'2012_totals_newvars'!E7</f>
        <v>134224</v>
      </c>
      <c r="DD7">
        <f>'2013_totals_newvars'!E7</f>
        <v>296021</v>
      </c>
      <c r="DE7">
        <f>'2014_totals_newvars'!E7</f>
        <v>478805</v>
      </c>
      <c r="DF7">
        <f>'1997_totals_newvars'!G7</f>
        <v>0</v>
      </c>
      <c r="DG7">
        <f>'1998_totals_newvars'!G7</f>
        <v>0</v>
      </c>
      <c r="DH7">
        <f>'1999_totals_newvars'!G7</f>
        <v>0</v>
      </c>
      <c r="DI7">
        <f>'2000_totals_newvars'!G7</f>
        <v>5529874</v>
      </c>
      <c r="DJ7">
        <f>'2001_totals_newvars'!G7</f>
        <v>7652035</v>
      </c>
      <c r="DK7">
        <f>'2002_totals_newvars'!G7</f>
        <v>11076658</v>
      </c>
      <c r="DL7">
        <f>'2003_totals_newvars'!G7</f>
        <v>6819474</v>
      </c>
      <c r="DM7">
        <f>'2004_totals_newvars'!G7</f>
        <v>4321334</v>
      </c>
      <c r="DN7">
        <f>'2005_totals_newvars'!G7</f>
        <v>3085415</v>
      </c>
      <c r="DO7">
        <f>'2006_totals_newvars'!G7</f>
        <v>3177689</v>
      </c>
      <c r="DP7">
        <f>'2007_totals_newvars'!G7</f>
        <v>4216199</v>
      </c>
      <c r="DQ7">
        <f>'2008_totals_newvars'!G7</f>
        <v>6857879</v>
      </c>
      <c r="DR7">
        <f>'2009_totals_newvars'!G7</f>
        <v>10254365</v>
      </c>
      <c r="DS7">
        <f>'2010_totals_newvars'!G7</f>
        <v>4995555</v>
      </c>
      <c r="DT7">
        <f>'2011_totals_newvars'!G7</f>
        <v>3978804</v>
      </c>
      <c r="DU7">
        <f>'2012_totals_newvars'!G7</f>
        <v>4508479</v>
      </c>
      <c r="DV7">
        <f>'2013_totals_newvars'!G7</f>
        <v>4726278</v>
      </c>
      <c r="DW7">
        <f>'2014_totals_newvars'!G7</f>
        <v>4512421</v>
      </c>
      <c r="DX7">
        <f>'1997_totals_newvars'!K7</f>
        <v>0</v>
      </c>
      <c r="DY7">
        <f>'1998_totals_newvars'!K7</f>
        <v>2152087</v>
      </c>
      <c r="DZ7">
        <f>'1999_totals_newvars'!K7</f>
        <v>27693930</v>
      </c>
      <c r="EA7">
        <f>'2000_totals_newvars'!K7</f>
        <v>8576573</v>
      </c>
      <c r="EB7">
        <f>'2001_totals_newvars'!K7</f>
        <v>12083120</v>
      </c>
      <c r="EC7">
        <f>'2002_totals_newvars'!K7</f>
        <v>16944868</v>
      </c>
      <c r="ED7">
        <f>'2003_totals_newvars'!K7</f>
        <v>14962638</v>
      </c>
      <c r="EE7">
        <f>'2004_totals_newvars'!K7</f>
        <v>14962638</v>
      </c>
      <c r="EF7">
        <f>'2005_totals_newvars'!K7</f>
        <v>14962638</v>
      </c>
      <c r="EG7">
        <f>'2006_totals_newvars'!K7</f>
        <v>14623396</v>
      </c>
      <c r="EH7">
        <f>'2007_totals_newvars'!K7</f>
        <v>12662064</v>
      </c>
      <c r="EI7">
        <f>'2008_totals_newvars'!K7</f>
        <v>14962638</v>
      </c>
      <c r="EJ7">
        <f>'2009_totals_newvars'!K7</f>
        <v>13525884</v>
      </c>
      <c r="EK7">
        <f>'2010_totals_newvars'!K7</f>
        <v>3506776</v>
      </c>
      <c r="EL7">
        <f>'2011_totals_newvars'!K7</f>
        <v>16216068</v>
      </c>
      <c r="EM7">
        <f>'2012_totals_newvars'!K7</f>
        <v>-9803265</v>
      </c>
      <c r="EN7">
        <f>'2013_totals_newvars'!K7</f>
        <v>1093643</v>
      </c>
      <c r="EO7">
        <f>'2014_totals_newvars'!K7</f>
        <v>0</v>
      </c>
      <c r="EP7">
        <f>'1997_totals_newvars'!F7</f>
        <v>0</v>
      </c>
      <c r="EQ7">
        <f>'1998_totals_newvars'!F7</f>
        <v>0</v>
      </c>
      <c r="ER7">
        <f>'1999_totals_newvars'!F7</f>
        <v>0</v>
      </c>
      <c r="ES7">
        <f>'2000_totals_newvars'!F7</f>
        <v>0</v>
      </c>
      <c r="ET7">
        <f>'2001_totals_newvars'!F7</f>
        <v>0</v>
      </c>
      <c r="EU7">
        <f>'2002_totals_newvars'!F7</f>
        <v>18205798</v>
      </c>
      <c r="EV7">
        <f>'2003_totals_newvars'!F7</f>
        <v>47025700</v>
      </c>
      <c r="EW7">
        <f>'2004_totals_newvars'!F7</f>
        <v>6445495</v>
      </c>
      <c r="EX7">
        <f>'2005_totals_newvars'!F7</f>
        <v>5051705</v>
      </c>
      <c r="EY7">
        <f>'2006_totals_newvars'!F7</f>
        <v>4559896</v>
      </c>
      <c r="EZ7">
        <f>'2007_totals_newvars'!F7</f>
        <v>4198935</v>
      </c>
      <c r="FA7">
        <f>'2008_totals_newvars'!F7</f>
        <v>4129243</v>
      </c>
      <c r="FB7">
        <f>'2009_totals_newvars'!F7</f>
        <v>3886641</v>
      </c>
      <c r="FC7">
        <f>'2010_totals_newvars'!F7</f>
        <v>3526335</v>
      </c>
      <c r="FD7">
        <f>'2011_totals_newvars'!F7</f>
        <v>3486511</v>
      </c>
      <c r="FE7">
        <f>'2012_totals_newvars'!F7</f>
        <v>3344333</v>
      </c>
      <c r="FF7">
        <f>'2013_totals_newvars'!F7</f>
        <v>2954105</v>
      </c>
      <c r="FG7">
        <f>'2014_totals_newvars'!F7</f>
        <v>2818289</v>
      </c>
      <c r="FH7">
        <f>'1997_totals_newvars'!D7</f>
        <v>356468</v>
      </c>
      <c r="FI7">
        <f>'1998_totals_newvars'!D7</f>
        <v>5013385</v>
      </c>
      <c r="FJ7">
        <f>'1999_totals_newvars'!D7</f>
        <v>10067568</v>
      </c>
      <c r="FK7">
        <f>'2000_totals_newvars'!D7</f>
        <v>7102309</v>
      </c>
      <c r="FL7">
        <f>'2001_totals_newvars'!D7</f>
        <v>7636030</v>
      </c>
      <c r="FM7">
        <f>'2002_totals_newvars'!D7</f>
        <v>6653467</v>
      </c>
      <c r="FN7">
        <f>'2003_totals_newvars'!D7</f>
        <v>6616479</v>
      </c>
      <c r="FO7">
        <f>'2004_totals_newvars'!D7</f>
        <v>6564910</v>
      </c>
      <c r="FP7">
        <f>'2005_totals_newvars'!D7</f>
        <v>4566340</v>
      </c>
      <c r="FQ7">
        <f>'2006_totals_newvars'!D7</f>
        <v>5167139</v>
      </c>
      <c r="FR7">
        <f>'2007_totals_newvars'!D7</f>
        <v>3943406</v>
      </c>
      <c r="FS7">
        <f>'2008_totals_newvars'!D7</f>
        <v>3351389</v>
      </c>
      <c r="FT7">
        <f>'2009_totals_newvars'!D7</f>
        <v>6843144</v>
      </c>
      <c r="FU7">
        <f>'2010_totals_newvars'!D7</f>
        <v>7863043</v>
      </c>
      <c r="FV7">
        <f>'2011_totals_newvars'!D7</f>
        <v>10941073</v>
      </c>
      <c r="FW7">
        <f>'2012_totals_newvars'!D7</f>
        <v>9292013</v>
      </c>
      <c r="FX7">
        <f>'2013_totals_newvars'!D7</f>
        <v>7479830</v>
      </c>
      <c r="FY7">
        <f>'2014_totals_newvars'!D7</f>
        <v>6559917</v>
      </c>
      <c r="FZ7">
        <f>'1997_totals_newvars'!L7</f>
        <v>50185934</v>
      </c>
      <c r="GA7">
        <f>'1998_totals_newvars'!L7</f>
        <v>180316786</v>
      </c>
      <c r="GB7">
        <f>'1999_totals_newvars'!L7</f>
        <v>231358503</v>
      </c>
      <c r="GC7">
        <f>'2000_totals_newvars'!L7</f>
        <v>248456379</v>
      </c>
      <c r="GD7">
        <f>'2001_totals_newvars'!L7</f>
        <v>230999144</v>
      </c>
      <c r="GE7">
        <f>'2002_totals_newvars'!L7</f>
        <v>284069361</v>
      </c>
      <c r="GF7">
        <f>'2003_totals_newvars'!L7</f>
        <v>273392839</v>
      </c>
      <c r="GG7">
        <f>'2004_totals_newvars'!L7</f>
        <v>254884850</v>
      </c>
      <c r="GH7">
        <f>'2005_totals_newvars'!L7</f>
        <v>231451216</v>
      </c>
      <c r="GI7">
        <f>'2006_totals_newvars'!L7</f>
        <v>236199542</v>
      </c>
      <c r="GJ7">
        <f>'2007_totals_newvars'!L7</f>
        <v>212098270</v>
      </c>
      <c r="GK7">
        <f>'2008_totals_newvars'!L7</f>
        <v>275410737</v>
      </c>
      <c r="GL7">
        <f>'2009_totals_newvars'!L7</f>
        <v>373689412</v>
      </c>
      <c r="GM7">
        <f>'2010_totals_newvars'!L7</f>
        <v>330699033</v>
      </c>
      <c r="GN7">
        <f>'2011_totals_newvars'!L7</f>
        <v>344973534</v>
      </c>
      <c r="GO7">
        <f>'2012_totals_newvars'!L7</f>
        <v>265768311</v>
      </c>
      <c r="GP7">
        <f>'2013_totals_newvars'!L7</f>
        <v>315652081</v>
      </c>
      <c r="GQ7">
        <f>'2014_totals_newvars'!L7</f>
        <v>316089998</v>
      </c>
    </row>
    <row r="8" spans="1:199" x14ac:dyDescent="0.2">
      <c r="A8" t="s">
        <v>14</v>
      </c>
      <c r="B8">
        <f>'1997_totals_newvars'!J8</f>
        <v>51415573</v>
      </c>
      <c r="C8">
        <f>'1998_totals_newvars'!J8</f>
        <v>30366994</v>
      </c>
      <c r="D8">
        <f>'1999_totals_newvars'!J8</f>
        <v>37969620</v>
      </c>
      <c r="E8">
        <f>'2000_totals_newvars'!J8</f>
        <v>38849374</v>
      </c>
      <c r="F8">
        <f>'2001_totals_newvars'!J8</f>
        <v>35438743</v>
      </c>
      <c r="G8">
        <f>'2002_totals_newvars'!J8</f>
        <v>26472831</v>
      </c>
      <c r="H8">
        <f>'2003_totals_newvars'!J8</f>
        <v>22309101</v>
      </c>
      <c r="I8">
        <f>'2004_totals_newvars'!J8</f>
        <v>28343592</v>
      </c>
      <c r="J8">
        <f>'2005_totals_newvars'!J8</f>
        <v>29261767</v>
      </c>
      <c r="K8">
        <f>'2006_totals_newvars'!J8</f>
        <v>35182966</v>
      </c>
      <c r="L8">
        <f>'2007_totals_newvars'!J8</f>
        <v>36596999</v>
      </c>
      <c r="M8">
        <f>'2008_totals_newvars'!J8</f>
        <v>34861170</v>
      </c>
      <c r="N8">
        <f>'2009_totals_newvars'!J8</f>
        <v>36924944</v>
      </c>
      <c r="O8">
        <f>'2010_totals_newvars'!J8</f>
        <v>30069431</v>
      </c>
      <c r="P8">
        <f>'2011_totals_newvars'!J8</f>
        <v>32596688</v>
      </c>
      <c r="Q8">
        <f>'2012_totals_newvars'!J8</f>
        <v>31421047</v>
      </c>
      <c r="R8">
        <f>'2013_totals_newvars'!J8</f>
        <v>29273933</v>
      </c>
      <c r="S8">
        <f>'2014_totals_newvars'!J8</f>
        <v>38128284</v>
      </c>
      <c r="T8">
        <f>'1997_totals_newvars'!B8</f>
        <v>320927195</v>
      </c>
      <c r="U8">
        <f>'1998_totals_newvars'!B8</f>
        <v>279604704</v>
      </c>
      <c r="V8">
        <f>'1999_totals_newvars'!B8</f>
        <v>202336827</v>
      </c>
      <c r="W8">
        <f>'2000_totals_newvars'!B8</f>
        <v>166109891</v>
      </c>
      <c r="X8">
        <f>'2001_totals_newvars'!B8</f>
        <v>151081522</v>
      </c>
      <c r="Y8">
        <f>'2002_totals_newvars'!B8</f>
        <v>127800941</v>
      </c>
      <c r="Z8">
        <f>'2003_totals_newvars'!B8</f>
        <v>133433527</v>
      </c>
      <c r="AA8">
        <f>'2004_totals_newvars'!B8</f>
        <v>126194003</v>
      </c>
      <c r="AB8">
        <f>'2005_totals_newvars'!B8</f>
        <v>125739101</v>
      </c>
      <c r="AC8">
        <f>'2006_totals_newvars'!B8</f>
        <v>124148328</v>
      </c>
      <c r="AD8">
        <f>'2007_totals_newvars'!B8</f>
        <v>106844070</v>
      </c>
      <c r="AE8">
        <f>'2008_totals_newvars'!B8</f>
        <v>100482895</v>
      </c>
      <c r="AF8">
        <f>'2009_totals_newvars'!B8</f>
        <v>89287313</v>
      </c>
      <c r="AG8">
        <f>'2010_totals_newvars'!B8</f>
        <v>92870439</v>
      </c>
      <c r="AH8">
        <f>'2011_totals_newvars'!B8</f>
        <v>89888554</v>
      </c>
      <c r="AI8">
        <f>'2012_totals_newvars'!B8</f>
        <v>81116023</v>
      </c>
      <c r="AJ8">
        <f>'2013_totals_newvars'!B8</f>
        <v>81318858</v>
      </c>
      <c r="AK8">
        <f>'2014_totals_newvars'!B8</f>
        <v>83415438</v>
      </c>
      <c r="AL8">
        <f>'1997_totals_newvars'!C8</f>
        <v>62060835</v>
      </c>
      <c r="AM8">
        <f>'1998_totals_newvars'!C8</f>
        <v>105837480</v>
      </c>
      <c r="AN8">
        <f>'1999_totals_newvars'!C8</f>
        <v>114471506</v>
      </c>
      <c r="AO8">
        <f>'2000_totals_newvars'!C8</f>
        <v>119024260</v>
      </c>
      <c r="AP8">
        <f>'2001_totals_newvars'!C8</f>
        <v>95858700</v>
      </c>
      <c r="AQ8">
        <f>'2002_totals_newvars'!C8</f>
        <v>56682384</v>
      </c>
      <c r="AR8">
        <f>'2003_totals_newvars'!C8</f>
        <v>38747760</v>
      </c>
      <c r="AS8">
        <f>'2004_totals_newvars'!C8</f>
        <v>12919030</v>
      </c>
      <c r="AT8">
        <f>'2005_totals_newvars'!C8</f>
        <v>12278043</v>
      </c>
      <c r="AU8">
        <f>'2006_totals_newvars'!C8</f>
        <v>23023908</v>
      </c>
      <c r="AV8">
        <f>'2007_totals_newvars'!C8</f>
        <v>36833732</v>
      </c>
      <c r="AW8">
        <f>'2008_totals_newvars'!C8</f>
        <v>53421529</v>
      </c>
      <c r="AX8">
        <f>'2009_totals_newvars'!C8</f>
        <v>27263574</v>
      </c>
      <c r="AY8">
        <f>'2010_totals_newvars'!C8</f>
        <v>34083280</v>
      </c>
      <c r="AZ8">
        <f>'2011_totals_newvars'!C8</f>
        <v>36889357</v>
      </c>
      <c r="BA8">
        <f>'2012_totals_newvars'!C8</f>
        <v>35797557</v>
      </c>
      <c r="BB8">
        <f>'2013_totals_newvars'!C8</f>
        <v>35519166</v>
      </c>
      <c r="BC8">
        <f>'2014_totals_newvars'!C8</f>
        <v>39447038</v>
      </c>
      <c r="BD8">
        <f>'1997_totals_newvars'!I8</f>
        <v>-7499786</v>
      </c>
      <c r="BE8">
        <f>'1998_totals_newvars'!I8</f>
        <v>15363455</v>
      </c>
      <c r="BF8">
        <f>'1999_totals_newvars'!I8</f>
        <v>55811184</v>
      </c>
      <c r="BG8">
        <f>'2000_totals_newvars'!I8</f>
        <v>72360144</v>
      </c>
      <c r="BH8">
        <f>'2001_totals_newvars'!I8</f>
        <v>62806157</v>
      </c>
      <c r="BI8">
        <f>'2002_totals_newvars'!I8</f>
        <v>133466054</v>
      </c>
      <c r="BJ8">
        <f>'2003_totals_newvars'!I8</f>
        <v>113572520</v>
      </c>
      <c r="BK8">
        <f>'2004_totals_newvars'!I8</f>
        <v>130059415</v>
      </c>
      <c r="BL8">
        <f>'2005_totals_newvars'!I8</f>
        <v>157399125</v>
      </c>
      <c r="BM8">
        <f>'2006_totals_newvars'!I8</f>
        <v>150740071</v>
      </c>
      <c r="BN8">
        <f>'2007_totals_newvars'!I8</f>
        <v>170189448</v>
      </c>
      <c r="BO8">
        <f>'2008_totals_newvars'!I8</f>
        <v>177191552</v>
      </c>
      <c r="BP8">
        <f>'2009_totals_newvars'!I8</f>
        <v>195303627</v>
      </c>
      <c r="BQ8">
        <f>'2010_totals_newvars'!I8</f>
        <v>174493242</v>
      </c>
      <c r="BR8">
        <f>'2011_totals_newvars'!I8</f>
        <v>198010407</v>
      </c>
      <c r="BS8">
        <f>'2012_totals_newvars'!I8</f>
        <v>194339000</v>
      </c>
      <c r="BT8">
        <f>'2013_totals_newvars'!I8</f>
        <v>183497491</v>
      </c>
      <c r="BU8">
        <f>'2014_totals_newvars'!I8</f>
        <v>191825962</v>
      </c>
      <c r="BV8">
        <f>'1997_totals_newvars'!H8</f>
        <v>0</v>
      </c>
      <c r="BW8">
        <f>'1998_totals_newvars'!H8</f>
        <v>0</v>
      </c>
      <c r="BX8">
        <f>'1999_totals_newvars'!H8</f>
        <v>0</v>
      </c>
      <c r="BY8">
        <f>'2000_totals_newvars'!H8</f>
        <v>1242653</v>
      </c>
      <c r="BZ8">
        <f>'2001_totals_newvars'!H8</f>
        <v>21439212</v>
      </c>
      <c r="CA8">
        <f>'2002_totals_newvars'!H8</f>
        <v>37432030</v>
      </c>
      <c r="CB8">
        <f>'2003_totals_newvars'!H8</f>
        <v>71527105</v>
      </c>
      <c r="CC8">
        <f>'2004_totals_newvars'!H8</f>
        <v>70040693</v>
      </c>
      <c r="CD8">
        <f>'2005_totals_newvars'!H8</f>
        <v>74103343</v>
      </c>
      <c r="CE8">
        <f>'2006_totals_newvars'!H8</f>
        <v>79079712</v>
      </c>
      <c r="CF8">
        <f>'2007_totals_newvars'!H8</f>
        <v>86156263</v>
      </c>
      <c r="CG8">
        <f>'2008_totals_newvars'!H8</f>
        <v>81716806</v>
      </c>
      <c r="CH8">
        <f>'2009_totals_newvars'!H8</f>
        <v>81636761</v>
      </c>
      <c r="CI8">
        <f>'2010_totals_newvars'!H8</f>
        <v>95939396</v>
      </c>
      <c r="CJ8">
        <f>'2011_totals_newvars'!H8</f>
        <v>80938036</v>
      </c>
      <c r="CK8">
        <f>'2012_totals_newvars'!H8</f>
        <v>86501307</v>
      </c>
      <c r="CL8">
        <f>'2013_totals_newvars'!H8</f>
        <v>92928016</v>
      </c>
      <c r="CM8">
        <f>'2014_totals_newvars'!H8</f>
        <v>77833997</v>
      </c>
      <c r="CN8">
        <f>'1997_totals_newvars'!E8</f>
        <v>0</v>
      </c>
      <c r="CO8">
        <f>'1998_totals_newvars'!E8</f>
        <v>0</v>
      </c>
      <c r="CP8">
        <f>'1999_totals_newvars'!E8</f>
        <v>0</v>
      </c>
      <c r="CQ8">
        <f>'2000_totals_newvars'!E8</f>
        <v>12365129</v>
      </c>
      <c r="CR8">
        <f>'2001_totals_newvars'!E8</f>
        <v>19444837</v>
      </c>
      <c r="CS8">
        <f>'2002_totals_newvars'!E8</f>
        <v>16238838</v>
      </c>
      <c r="CT8">
        <f>'2003_totals_newvars'!E8</f>
        <v>18694127</v>
      </c>
      <c r="CU8">
        <f>'2004_totals_newvars'!E8</f>
        <v>16396957</v>
      </c>
      <c r="CV8">
        <f>'2005_totals_newvars'!E8</f>
        <v>17909468</v>
      </c>
      <c r="CW8">
        <f>'2006_totals_newvars'!E8</f>
        <v>17008674</v>
      </c>
      <c r="CX8">
        <f>'2007_totals_newvars'!E8</f>
        <v>21271978</v>
      </c>
      <c r="CY8">
        <f>'2008_totals_newvars'!E8</f>
        <v>19963466</v>
      </c>
      <c r="CZ8">
        <f>'2009_totals_newvars'!E8</f>
        <v>22496745</v>
      </c>
      <c r="DA8">
        <f>'2010_totals_newvars'!E8</f>
        <v>15762245</v>
      </c>
      <c r="DB8">
        <f>'2011_totals_newvars'!E8</f>
        <v>16741919</v>
      </c>
      <c r="DC8">
        <f>'2012_totals_newvars'!E8</f>
        <v>15192292</v>
      </c>
      <c r="DD8">
        <f>'2013_totals_newvars'!E8</f>
        <v>15002130</v>
      </c>
      <c r="DE8">
        <f>'2014_totals_newvars'!E8</f>
        <v>17001807</v>
      </c>
      <c r="DF8">
        <f>'1997_totals_newvars'!G8</f>
        <v>0</v>
      </c>
      <c r="DG8">
        <f>'1998_totals_newvars'!G8</f>
        <v>0</v>
      </c>
      <c r="DH8">
        <f>'1999_totals_newvars'!G8</f>
        <v>0</v>
      </c>
      <c r="DI8">
        <f>'2000_totals_newvars'!G8</f>
        <v>113019</v>
      </c>
      <c r="DJ8">
        <f>'2001_totals_newvars'!G8</f>
        <v>35366</v>
      </c>
      <c r="DK8">
        <f>'2002_totals_newvars'!G8</f>
        <v>28209</v>
      </c>
      <c r="DL8">
        <f>'2003_totals_newvars'!G8</f>
        <v>22218</v>
      </c>
      <c r="DM8">
        <f>'2004_totals_newvars'!G8</f>
        <v>20328</v>
      </c>
      <c r="DN8">
        <f>'2005_totals_newvars'!G8</f>
        <v>18716</v>
      </c>
      <c r="DO8">
        <f>'2006_totals_newvars'!G8</f>
        <v>14601</v>
      </c>
      <c r="DP8">
        <f>'2007_totals_newvars'!G8</f>
        <v>17433</v>
      </c>
      <c r="DQ8">
        <f>'2008_totals_newvars'!G8</f>
        <v>10112</v>
      </c>
      <c r="DR8">
        <f>'2009_totals_newvars'!G8</f>
        <v>6543</v>
      </c>
      <c r="DS8">
        <f>'2010_totals_newvars'!G8</f>
        <v>16446484</v>
      </c>
      <c r="DT8">
        <f>'2011_totals_newvars'!G8</f>
        <v>5398196</v>
      </c>
      <c r="DU8">
        <f>'2012_totals_newvars'!G8</f>
        <v>858348</v>
      </c>
      <c r="DV8">
        <f>'2013_totals_newvars'!G8</f>
        <v>0</v>
      </c>
      <c r="DW8">
        <f>'2014_totals_newvars'!G8</f>
        <v>19209</v>
      </c>
      <c r="DX8">
        <f>'1997_totals_newvars'!K8</f>
        <v>5966288</v>
      </c>
      <c r="DY8">
        <f>'1998_totals_newvars'!K8</f>
        <v>23842531</v>
      </c>
      <c r="DZ8">
        <f>'1999_totals_newvars'!K8</f>
        <v>24104956</v>
      </c>
      <c r="EA8">
        <f>'2000_totals_newvars'!K8</f>
        <v>24377045</v>
      </c>
      <c r="EB8">
        <f>'2001_totals_newvars'!K8</f>
        <v>26678813</v>
      </c>
      <c r="EC8">
        <f>'2002_totals_newvars'!K8</f>
        <v>26678810</v>
      </c>
      <c r="ED8">
        <f>'2003_totals_newvars'!K8</f>
        <v>26678810</v>
      </c>
      <c r="EE8">
        <f>'2004_totals_newvars'!K8</f>
        <v>26678810</v>
      </c>
      <c r="EF8">
        <f>'2005_totals_newvars'!K8</f>
        <v>26678810</v>
      </c>
      <c r="EG8">
        <f>'2006_totals_newvars'!K8</f>
        <v>26438701</v>
      </c>
      <c r="EH8">
        <f>'2007_totals_newvars'!K8</f>
        <v>26198590</v>
      </c>
      <c r="EI8">
        <f>'2008_totals_newvars'!K8</f>
        <v>26678810</v>
      </c>
      <c r="EJ8">
        <f>'2009_totals_newvars'!K8</f>
        <v>26678810</v>
      </c>
      <c r="EK8">
        <f>'2010_totals_newvars'!K8</f>
        <v>26678809</v>
      </c>
      <c r="EL8">
        <f>'2011_totals_newvars'!K8</f>
        <v>26678810</v>
      </c>
      <c r="EM8">
        <f>'2012_totals_newvars'!K8</f>
        <v>26678810</v>
      </c>
      <c r="EN8">
        <f>'2013_totals_newvars'!K8</f>
        <v>26678810</v>
      </c>
      <c r="EO8">
        <f>'2014_totals_newvars'!K8</f>
        <v>26512113</v>
      </c>
      <c r="EP8">
        <f>'1997_totals_newvars'!F8</f>
        <v>0</v>
      </c>
      <c r="EQ8">
        <f>'1998_totals_newvars'!F8</f>
        <v>0</v>
      </c>
      <c r="ER8">
        <f>'1999_totals_newvars'!F8</f>
        <v>0</v>
      </c>
      <c r="ES8">
        <f>'2000_totals_newvars'!F8</f>
        <v>0</v>
      </c>
      <c r="ET8">
        <f>'2001_totals_newvars'!F8</f>
        <v>0</v>
      </c>
      <c r="EU8">
        <f>'2002_totals_newvars'!F8</f>
        <v>0</v>
      </c>
      <c r="EV8">
        <f>'2003_totals_newvars'!F8</f>
        <v>0</v>
      </c>
      <c r="EW8">
        <f>'2004_totals_newvars'!F8</f>
        <v>0</v>
      </c>
      <c r="EX8">
        <f>'2005_totals_newvars'!F8</f>
        <v>0</v>
      </c>
      <c r="EY8">
        <f>'2006_totals_newvars'!F8</f>
        <v>0</v>
      </c>
      <c r="EZ8">
        <f>'2007_totals_newvars'!F8</f>
        <v>0</v>
      </c>
      <c r="FA8">
        <f>'2008_totals_newvars'!F8</f>
        <v>0</v>
      </c>
      <c r="FB8">
        <f>'2009_totals_newvars'!F8</f>
        <v>0</v>
      </c>
      <c r="FC8">
        <f>'2010_totals_newvars'!F8</f>
        <v>0</v>
      </c>
      <c r="FD8">
        <f>'2011_totals_newvars'!F8</f>
        <v>0</v>
      </c>
      <c r="FE8">
        <f>'2012_totals_newvars'!F8</f>
        <v>0</v>
      </c>
      <c r="FF8">
        <f>'2013_totals_newvars'!F8</f>
        <v>0</v>
      </c>
      <c r="FG8">
        <f>'2014_totals_newvars'!F8</f>
        <v>0</v>
      </c>
      <c r="FH8">
        <f>'1997_totals_newvars'!D8</f>
        <v>517906</v>
      </c>
      <c r="FI8">
        <f>'1998_totals_newvars'!D8</f>
        <v>20410357</v>
      </c>
      <c r="FJ8">
        <f>'1999_totals_newvars'!D8</f>
        <v>15559471</v>
      </c>
      <c r="FK8">
        <f>'2000_totals_newvars'!D8</f>
        <v>25855308</v>
      </c>
      <c r="FL8">
        <f>'2001_totals_newvars'!D8</f>
        <v>26627893</v>
      </c>
      <c r="FM8">
        <f>'2002_totals_newvars'!D8</f>
        <v>37629678</v>
      </c>
      <c r="FN8">
        <f>'2003_totals_newvars'!D8</f>
        <v>51627495</v>
      </c>
      <c r="FO8">
        <f>'2004_totals_newvars'!D8</f>
        <v>50902860</v>
      </c>
      <c r="FP8">
        <f>'2005_totals_newvars'!D8</f>
        <v>42080052</v>
      </c>
      <c r="FQ8">
        <f>'2006_totals_newvars'!D8</f>
        <v>39929849</v>
      </c>
      <c r="FR8">
        <f>'2007_totals_newvars'!D8</f>
        <v>27182386</v>
      </c>
      <c r="FS8">
        <f>'2008_totals_newvars'!D8</f>
        <v>28786092</v>
      </c>
      <c r="FT8">
        <f>'2009_totals_newvars'!D8</f>
        <v>24603390</v>
      </c>
      <c r="FU8">
        <f>'2010_totals_newvars'!D8</f>
        <v>40560005</v>
      </c>
      <c r="FV8">
        <f>'2011_totals_newvars'!D8</f>
        <v>22106999</v>
      </c>
      <c r="FW8">
        <f>'2012_totals_newvars'!D8</f>
        <v>21762274</v>
      </c>
      <c r="FX8">
        <f>'2013_totals_newvars'!D8</f>
        <v>21001869</v>
      </c>
      <c r="FY8">
        <f>'2014_totals_newvars'!D8</f>
        <v>22791812</v>
      </c>
      <c r="FZ8">
        <f>'1997_totals_newvars'!L8</f>
        <v>433388011</v>
      </c>
      <c r="GA8">
        <f>'1998_totals_newvars'!L8</f>
        <v>475425521</v>
      </c>
      <c r="GB8">
        <f>'1999_totals_newvars'!L8</f>
        <v>450253564</v>
      </c>
      <c r="GC8">
        <f>'2000_totals_newvars'!L8</f>
        <v>460296823</v>
      </c>
      <c r="GD8">
        <f>'2001_totals_newvars'!L8</f>
        <v>439411243</v>
      </c>
      <c r="GE8">
        <f>'2002_totals_newvars'!L8</f>
        <v>462429775</v>
      </c>
      <c r="GF8">
        <f>'2003_totals_newvars'!L8</f>
        <v>476612663</v>
      </c>
      <c r="GG8">
        <f>'2004_totals_newvars'!L8</f>
        <v>461555688</v>
      </c>
      <c r="GH8">
        <f>'2005_totals_newvars'!L8</f>
        <v>485468425</v>
      </c>
      <c r="GI8">
        <f>'2006_totals_newvars'!L8</f>
        <v>495566810</v>
      </c>
      <c r="GJ8">
        <f>'2007_totals_newvars'!L8</f>
        <v>511290899</v>
      </c>
      <c r="GK8">
        <f>'2008_totals_newvars'!L8</f>
        <v>523112432</v>
      </c>
      <c r="GL8">
        <f>'2009_totals_newvars'!L8</f>
        <v>504201707</v>
      </c>
      <c r="GM8">
        <f>'2010_totals_newvars'!L8</f>
        <v>526903331</v>
      </c>
      <c r="GN8">
        <f>'2011_totals_newvars'!L8</f>
        <v>509248966</v>
      </c>
      <c r="GO8">
        <f>'2012_totals_newvars'!L8</f>
        <v>493666658</v>
      </c>
      <c r="GP8">
        <f>'2013_totals_newvars'!L8</f>
        <v>485220273</v>
      </c>
      <c r="GQ8">
        <f>'2014_totals_newvars'!L8</f>
        <v>496975660</v>
      </c>
    </row>
    <row r="9" spans="1:199" x14ac:dyDescent="0.2">
      <c r="A9" t="s">
        <v>15</v>
      </c>
      <c r="B9">
        <f>'1997_totals_newvars'!J9</f>
        <v>4080501</v>
      </c>
      <c r="C9">
        <f>'1998_totals_newvars'!J9</f>
        <v>7465477</v>
      </c>
      <c r="D9">
        <f>'1999_totals_newvars'!J9</f>
        <v>13853545</v>
      </c>
      <c r="E9">
        <f>'2000_totals_newvars'!J9</f>
        <v>8596616</v>
      </c>
      <c r="F9">
        <f>'2001_totals_newvars'!J9</f>
        <v>6828848</v>
      </c>
      <c r="G9">
        <f>'2002_totals_newvars'!J9</f>
        <v>4890337</v>
      </c>
      <c r="H9">
        <f>'2003_totals_newvars'!J9</f>
        <v>4366983</v>
      </c>
      <c r="I9">
        <f>'2004_totals_newvars'!J9</f>
        <v>3797021</v>
      </c>
      <c r="J9">
        <f>'2005_totals_newvars'!J9</f>
        <v>5761278</v>
      </c>
      <c r="K9">
        <f>'2006_totals_newvars'!J9</f>
        <v>6140186</v>
      </c>
      <c r="L9">
        <f>'2007_totals_newvars'!J9</f>
        <v>4075075</v>
      </c>
      <c r="M9">
        <f>'2008_totals_newvars'!J9</f>
        <v>4012549</v>
      </c>
      <c r="N9">
        <f>'2009_totals_newvars'!J9</f>
        <v>7338929</v>
      </c>
      <c r="O9">
        <f>'2010_totals_newvars'!J9</f>
        <v>8428851</v>
      </c>
      <c r="P9">
        <f>'2011_totals_newvars'!J9</f>
        <v>6723246</v>
      </c>
      <c r="Q9">
        <f>'2012_totals_newvars'!J9</f>
        <v>7797663</v>
      </c>
      <c r="R9">
        <f>'2013_totals_newvars'!J9</f>
        <v>-178682</v>
      </c>
      <c r="S9">
        <f>'2014_totals_newvars'!J9</f>
        <v>6223728</v>
      </c>
      <c r="T9">
        <f>'1997_totals_newvars'!B9</f>
        <v>14961014</v>
      </c>
      <c r="U9">
        <f>'1998_totals_newvars'!B9</f>
        <v>24366058</v>
      </c>
      <c r="V9">
        <f>'1999_totals_newvars'!B9</f>
        <v>24952190</v>
      </c>
      <c r="W9">
        <f>'2000_totals_newvars'!B9</f>
        <v>19759641</v>
      </c>
      <c r="X9">
        <f>'2001_totals_newvars'!B9</f>
        <v>20578715</v>
      </c>
      <c r="Y9">
        <f>'2002_totals_newvars'!B9</f>
        <v>19262380</v>
      </c>
      <c r="Z9">
        <f>'2003_totals_newvars'!B9</f>
        <v>20064790</v>
      </c>
      <c r="AA9">
        <f>'2004_totals_newvars'!B9</f>
        <v>20422256</v>
      </c>
      <c r="AB9">
        <f>'2005_totals_newvars'!B9</f>
        <v>19314086</v>
      </c>
      <c r="AC9">
        <f>'2006_totals_newvars'!B9</f>
        <v>18335253</v>
      </c>
      <c r="AD9">
        <f>'2007_totals_newvars'!B9</f>
        <v>14074821</v>
      </c>
      <c r="AE9">
        <f>'2008_totals_newvars'!B9</f>
        <v>13475885</v>
      </c>
      <c r="AF9">
        <f>'2009_totals_newvars'!B9</f>
        <v>18162179</v>
      </c>
      <c r="AG9">
        <f>'2010_totals_newvars'!B9</f>
        <v>10779102</v>
      </c>
      <c r="AH9">
        <f>'2011_totals_newvars'!B9</f>
        <v>25728025</v>
      </c>
      <c r="AI9">
        <f>'2012_totals_newvars'!B9</f>
        <v>19134666</v>
      </c>
      <c r="AJ9">
        <f>'2013_totals_newvars'!B9</f>
        <v>12916840</v>
      </c>
      <c r="AK9">
        <f>'2014_totals_newvars'!B9</f>
        <v>21316942</v>
      </c>
      <c r="AL9">
        <f>'1997_totals_newvars'!C9</f>
        <v>7535079</v>
      </c>
      <c r="AM9">
        <f>'1998_totals_newvars'!C9</f>
        <v>13764614</v>
      </c>
      <c r="AN9">
        <f>'1999_totals_newvars'!C9</f>
        <v>12944194</v>
      </c>
      <c r="AO9">
        <f>'2000_totals_newvars'!C9</f>
        <v>21810747</v>
      </c>
      <c r="AP9">
        <f>'2001_totals_newvars'!C9</f>
        <v>14961934</v>
      </c>
      <c r="AQ9">
        <f>'2002_totals_newvars'!C9</f>
        <v>20525629</v>
      </c>
      <c r="AR9">
        <f>'2003_totals_newvars'!C9</f>
        <v>21757050</v>
      </c>
      <c r="AS9">
        <f>'2004_totals_newvars'!C9</f>
        <v>24416966</v>
      </c>
      <c r="AT9">
        <f>'2005_totals_newvars'!C9</f>
        <v>19440181</v>
      </c>
      <c r="AU9">
        <f>'2006_totals_newvars'!C9</f>
        <v>34621441</v>
      </c>
      <c r="AV9">
        <f>'2007_totals_newvars'!C9</f>
        <v>32897153</v>
      </c>
      <c r="AW9">
        <f>'2008_totals_newvars'!C9</f>
        <v>26495540</v>
      </c>
      <c r="AX9">
        <f>'2009_totals_newvars'!C9</f>
        <v>30885689</v>
      </c>
      <c r="AY9">
        <f>'2010_totals_newvars'!C9</f>
        <v>31189808</v>
      </c>
      <c r="AZ9">
        <f>'2011_totals_newvars'!C9</f>
        <v>28559882</v>
      </c>
      <c r="BA9">
        <f>'2012_totals_newvars'!C9</f>
        <v>45122621</v>
      </c>
      <c r="BB9">
        <f>'2013_totals_newvars'!C9</f>
        <v>57164682</v>
      </c>
      <c r="BC9">
        <f>'2014_totals_newvars'!C9</f>
        <v>61287494</v>
      </c>
      <c r="BD9">
        <f>'1997_totals_newvars'!I9</f>
        <v>0</v>
      </c>
      <c r="BE9">
        <f>'1998_totals_newvars'!I9</f>
        <v>0</v>
      </c>
      <c r="BF9">
        <f>'1999_totals_newvars'!I9</f>
        <v>0</v>
      </c>
      <c r="BG9">
        <f>'2000_totals_newvars'!I9</f>
        <v>0</v>
      </c>
      <c r="BH9">
        <f>'2001_totals_newvars'!I9</f>
        <v>0</v>
      </c>
      <c r="BI9">
        <f>'2002_totals_newvars'!I9</f>
        <v>0</v>
      </c>
      <c r="BJ9">
        <f>'2003_totals_newvars'!I9</f>
        <v>0</v>
      </c>
      <c r="BK9">
        <f>'2004_totals_newvars'!I9</f>
        <v>0</v>
      </c>
      <c r="BL9">
        <f>'2005_totals_newvars'!I9</f>
        <v>0</v>
      </c>
      <c r="BM9">
        <f>'2006_totals_newvars'!I9</f>
        <v>0</v>
      </c>
      <c r="BN9">
        <f>'2007_totals_newvars'!I9</f>
        <v>0</v>
      </c>
      <c r="BO9">
        <f>'2008_totals_newvars'!I9</f>
        <v>0</v>
      </c>
      <c r="BP9">
        <f>'2009_totals_newvars'!I9</f>
        <v>723850</v>
      </c>
      <c r="BQ9">
        <f>'2010_totals_newvars'!I9</f>
        <v>11525382</v>
      </c>
      <c r="BR9">
        <f>'2011_totals_newvars'!I9</f>
        <v>10910446</v>
      </c>
      <c r="BS9">
        <f>'2012_totals_newvars'!I9</f>
        <v>9069474</v>
      </c>
      <c r="BT9">
        <f>'2013_totals_newvars'!I9</f>
        <v>9355281</v>
      </c>
      <c r="BU9">
        <f>'2014_totals_newvars'!I9</f>
        <v>7365071</v>
      </c>
      <c r="BV9">
        <f>'1997_totals_newvars'!H9</f>
        <v>0</v>
      </c>
      <c r="BW9">
        <f>'1998_totals_newvars'!H9</f>
        <v>0</v>
      </c>
      <c r="BX9">
        <f>'1999_totals_newvars'!H9</f>
        <v>0</v>
      </c>
      <c r="BY9">
        <f>'2000_totals_newvars'!H9</f>
        <v>0</v>
      </c>
      <c r="BZ9">
        <f>'2001_totals_newvars'!H9</f>
        <v>17333</v>
      </c>
      <c r="CA9">
        <f>'2002_totals_newvars'!H9</f>
        <v>0</v>
      </c>
      <c r="CB9">
        <f>'2003_totals_newvars'!H9</f>
        <v>0</v>
      </c>
      <c r="CC9">
        <f>'2004_totals_newvars'!H9</f>
        <v>0</v>
      </c>
      <c r="CD9">
        <f>'2005_totals_newvars'!H9</f>
        <v>0</v>
      </c>
      <c r="CE9">
        <f>'2006_totals_newvars'!H9</f>
        <v>615972</v>
      </c>
      <c r="CF9">
        <f>'2007_totals_newvars'!H9</f>
        <v>472050</v>
      </c>
      <c r="CG9">
        <f>'2008_totals_newvars'!H9</f>
        <v>4385445</v>
      </c>
      <c r="CH9">
        <f>'2009_totals_newvars'!H9</f>
        <v>21</v>
      </c>
      <c r="CI9">
        <f>'2010_totals_newvars'!H9</f>
        <v>317046</v>
      </c>
      <c r="CJ9">
        <f>'2011_totals_newvars'!H9</f>
        <v>1825000</v>
      </c>
      <c r="CK9">
        <f>'2012_totals_newvars'!H9</f>
        <v>0</v>
      </c>
      <c r="CL9">
        <f>'2013_totals_newvars'!H9</f>
        <v>0</v>
      </c>
      <c r="CM9">
        <f>'2014_totals_newvars'!H9</f>
        <v>0</v>
      </c>
      <c r="CN9">
        <f>'1997_totals_newvars'!E9</f>
        <v>0</v>
      </c>
      <c r="CO9">
        <f>'1998_totals_newvars'!E9</f>
        <v>0</v>
      </c>
      <c r="CP9">
        <f>'1999_totals_newvars'!E9</f>
        <v>0</v>
      </c>
      <c r="CQ9">
        <f>'2000_totals_newvars'!E9</f>
        <v>0</v>
      </c>
      <c r="CR9">
        <f>'2001_totals_newvars'!E9</f>
        <v>0</v>
      </c>
      <c r="CS9">
        <f>'2002_totals_newvars'!E9</f>
        <v>0</v>
      </c>
      <c r="CT9">
        <f>'2003_totals_newvars'!E9</f>
        <v>0</v>
      </c>
      <c r="CU9">
        <f>'2004_totals_newvars'!E9</f>
        <v>0</v>
      </c>
      <c r="CV9">
        <f>'2005_totals_newvars'!E9</f>
        <v>0</v>
      </c>
      <c r="CW9">
        <f>'2006_totals_newvars'!E9</f>
        <v>0</v>
      </c>
      <c r="CX9">
        <f>'2007_totals_newvars'!E9</f>
        <v>0</v>
      </c>
      <c r="CY9">
        <f>'2008_totals_newvars'!E9</f>
        <v>0</v>
      </c>
      <c r="CZ9">
        <f>'2009_totals_newvars'!E9</f>
        <v>0</v>
      </c>
      <c r="DA9">
        <f>'2010_totals_newvars'!E9</f>
        <v>920</v>
      </c>
      <c r="DB9">
        <f>'2011_totals_newvars'!E9</f>
        <v>515</v>
      </c>
      <c r="DC9">
        <f>'2012_totals_newvars'!E9</f>
        <v>942</v>
      </c>
      <c r="DD9">
        <f>'2013_totals_newvars'!E9</f>
        <v>0</v>
      </c>
      <c r="DE9">
        <f>'2014_totals_newvars'!E9</f>
        <v>0</v>
      </c>
      <c r="DF9">
        <f>'1997_totals_newvars'!G9</f>
        <v>0</v>
      </c>
      <c r="DG9">
        <f>'1998_totals_newvars'!G9</f>
        <v>0</v>
      </c>
      <c r="DH9">
        <f>'1999_totals_newvars'!G9</f>
        <v>0</v>
      </c>
      <c r="DI9">
        <f>'2000_totals_newvars'!G9</f>
        <v>0</v>
      </c>
      <c r="DJ9">
        <f>'2001_totals_newvars'!G9</f>
        <v>0</v>
      </c>
      <c r="DK9">
        <f>'2002_totals_newvars'!G9</f>
        <v>0</v>
      </c>
      <c r="DL9">
        <f>'2003_totals_newvars'!G9</f>
        <v>0</v>
      </c>
      <c r="DM9">
        <f>'2004_totals_newvars'!G9</f>
        <v>0</v>
      </c>
      <c r="DN9">
        <f>'2005_totals_newvars'!G9</f>
        <v>0</v>
      </c>
      <c r="DO9">
        <f>'2006_totals_newvars'!G9</f>
        <v>2697206</v>
      </c>
      <c r="DP9">
        <f>'2007_totals_newvars'!G9</f>
        <v>2663306</v>
      </c>
      <c r="DQ9">
        <f>'2008_totals_newvars'!G9</f>
        <v>10825590</v>
      </c>
      <c r="DR9">
        <f>'2009_totals_newvars'!G9</f>
        <v>1738145</v>
      </c>
      <c r="DS9">
        <f>'2010_totals_newvars'!G9</f>
        <v>5013997</v>
      </c>
      <c r="DT9">
        <f>'2011_totals_newvars'!G9</f>
        <v>1217667</v>
      </c>
      <c r="DU9">
        <f>'2012_totals_newvars'!G9</f>
        <v>2401246</v>
      </c>
      <c r="DV9">
        <f>'2013_totals_newvars'!G9</f>
        <v>2539423</v>
      </c>
      <c r="DW9">
        <f>'2014_totals_newvars'!G9</f>
        <v>3040942</v>
      </c>
      <c r="DX9">
        <f>'1997_totals_newvars'!K9</f>
        <v>0</v>
      </c>
      <c r="DY9">
        <f>'1998_totals_newvars'!K9</f>
        <v>3229098</v>
      </c>
      <c r="DZ9">
        <f>'1999_totals_newvars'!K9</f>
        <v>0</v>
      </c>
      <c r="EA9">
        <f>'2000_totals_newvars'!K9</f>
        <v>0</v>
      </c>
      <c r="EB9">
        <f>'2001_totals_newvars'!K9</f>
        <v>4383073</v>
      </c>
      <c r="EC9">
        <f>'2002_totals_newvars'!K9</f>
        <v>1235849</v>
      </c>
      <c r="ED9">
        <f>'2003_totals_newvars'!K9</f>
        <v>1336345</v>
      </c>
      <c r="EE9">
        <f>'2004_totals_newvars'!K9</f>
        <v>3420400</v>
      </c>
      <c r="EF9">
        <f>'2005_totals_newvars'!K9</f>
        <v>2402198</v>
      </c>
      <c r="EG9">
        <f>'2006_totals_newvars'!K9</f>
        <v>2762513</v>
      </c>
      <c r="EH9">
        <f>'2007_totals_newvars'!K9</f>
        <v>2543198</v>
      </c>
      <c r="EI9">
        <f>'2008_totals_newvars'!K9</f>
        <v>3082353</v>
      </c>
      <c r="EJ9">
        <f>'2009_totals_newvars'!K9</f>
        <v>2788865</v>
      </c>
      <c r="EK9">
        <f>'2010_totals_newvars'!K9</f>
        <v>2939694</v>
      </c>
      <c r="EL9">
        <f>'2011_totals_newvars'!K9</f>
        <v>-3229098</v>
      </c>
      <c r="EM9">
        <f>'2012_totals_newvars'!K9</f>
        <v>0</v>
      </c>
      <c r="EN9">
        <f>'2013_totals_newvars'!K9</f>
        <v>0</v>
      </c>
      <c r="EO9">
        <f>'2014_totals_newvars'!K9</f>
        <v>0</v>
      </c>
      <c r="EP9">
        <f>'1997_totals_newvars'!F9</f>
        <v>0</v>
      </c>
      <c r="EQ9">
        <f>'1998_totals_newvars'!F9</f>
        <v>0</v>
      </c>
      <c r="ER9">
        <f>'1999_totals_newvars'!F9</f>
        <v>0</v>
      </c>
      <c r="ES9">
        <f>'2000_totals_newvars'!F9</f>
        <v>0</v>
      </c>
      <c r="ET9">
        <f>'2001_totals_newvars'!F9</f>
        <v>0</v>
      </c>
      <c r="EU9">
        <f>'2002_totals_newvars'!F9</f>
        <v>0</v>
      </c>
      <c r="EV9">
        <f>'2003_totals_newvars'!F9</f>
        <v>0</v>
      </c>
      <c r="EW9">
        <f>'2004_totals_newvars'!F9</f>
        <v>0</v>
      </c>
      <c r="EX9">
        <f>'2005_totals_newvars'!F9</f>
        <v>0</v>
      </c>
      <c r="EY9">
        <f>'2006_totals_newvars'!F9</f>
        <v>0</v>
      </c>
      <c r="EZ9">
        <f>'2007_totals_newvars'!F9</f>
        <v>0</v>
      </c>
      <c r="FA9">
        <f>'2008_totals_newvars'!F9</f>
        <v>0</v>
      </c>
      <c r="FB9">
        <f>'2009_totals_newvars'!F9</f>
        <v>0</v>
      </c>
      <c r="FC9">
        <f>'2010_totals_newvars'!F9</f>
        <v>0</v>
      </c>
      <c r="FD9">
        <f>'2011_totals_newvars'!F9</f>
        <v>0</v>
      </c>
      <c r="FE9">
        <f>'2012_totals_newvars'!F9</f>
        <v>0</v>
      </c>
      <c r="FF9">
        <f>'2013_totals_newvars'!F9</f>
        <v>0</v>
      </c>
      <c r="FG9">
        <f>'2014_totals_newvars'!F9</f>
        <v>0</v>
      </c>
      <c r="FH9">
        <f>'1997_totals_newvars'!D9</f>
        <v>6815983</v>
      </c>
      <c r="FI9">
        <f>'1998_totals_newvars'!D9</f>
        <v>10909533</v>
      </c>
      <c r="FJ9">
        <f>'1999_totals_newvars'!D9</f>
        <v>10481690</v>
      </c>
      <c r="FK9">
        <f>'2000_totals_newvars'!D9</f>
        <v>10002640</v>
      </c>
      <c r="FL9">
        <f>'2001_totals_newvars'!D9</f>
        <v>11765427</v>
      </c>
      <c r="FM9">
        <f>'2002_totals_newvars'!D9</f>
        <v>11846346</v>
      </c>
      <c r="FN9">
        <f>'2003_totals_newvars'!D9</f>
        <v>11530341</v>
      </c>
      <c r="FO9">
        <f>'2004_totals_newvars'!D9</f>
        <v>7948624</v>
      </c>
      <c r="FP9">
        <f>'2005_totals_newvars'!D9</f>
        <v>12498577</v>
      </c>
      <c r="FQ9">
        <f>'2006_totals_newvars'!D9</f>
        <v>14224598</v>
      </c>
      <c r="FR9">
        <f>'2007_totals_newvars'!D9</f>
        <v>10024709</v>
      </c>
      <c r="FS9">
        <f>'2008_totals_newvars'!D9</f>
        <v>15274056</v>
      </c>
      <c r="FT9">
        <f>'2009_totals_newvars'!D9</f>
        <v>844212</v>
      </c>
      <c r="FU9">
        <f>'2010_totals_newvars'!D9</f>
        <v>9315109</v>
      </c>
      <c r="FV9">
        <f>'2011_totals_newvars'!D9</f>
        <v>2066089</v>
      </c>
      <c r="FW9">
        <f>'2012_totals_newvars'!D9</f>
        <v>4540157</v>
      </c>
      <c r="FX9">
        <f>'2013_totals_newvars'!D9</f>
        <v>1385444</v>
      </c>
      <c r="FY9">
        <f>'2014_totals_newvars'!D9</f>
        <v>6935982</v>
      </c>
      <c r="FZ9">
        <f>'1997_totals_newvars'!L9</f>
        <v>33392577</v>
      </c>
      <c r="GA9">
        <f>'1998_totals_newvars'!L9</f>
        <v>59734780</v>
      </c>
      <c r="GB9">
        <f>'1999_totals_newvars'!L9</f>
        <v>62231619</v>
      </c>
      <c r="GC9">
        <f>'2000_totals_newvars'!L9</f>
        <v>60169644</v>
      </c>
      <c r="GD9">
        <f>'2001_totals_newvars'!L9</f>
        <v>58535330</v>
      </c>
      <c r="GE9">
        <f>'2002_totals_newvars'!L9</f>
        <v>57760541</v>
      </c>
      <c r="GF9">
        <f>'2003_totals_newvars'!L9</f>
        <v>59055509</v>
      </c>
      <c r="GG9">
        <f>'2004_totals_newvars'!L9</f>
        <v>60005267</v>
      </c>
      <c r="GH9">
        <f>'2005_totals_newvars'!L9</f>
        <v>59416320</v>
      </c>
      <c r="GI9">
        <f>'2006_totals_newvars'!L9</f>
        <v>79397169</v>
      </c>
      <c r="GJ9">
        <f>'2007_totals_newvars'!L9</f>
        <v>66750312</v>
      </c>
      <c r="GK9">
        <f>'2008_totals_newvars'!L9</f>
        <v>77551418</v>
      </c>
      <c r="GL9">
        <f>'2009_totals_newvars'!L9</f>
        <v>62481890</v>
      </c>
      <c r="GM9">
        <f>'2010_totals_newvars'!L9</f>
        <v>79509909</v>
      </c>
      <c r="GN9">
        <f>'2011_totals_newvars'!L9</f>
        <v>73801772</v>
      </c>
      <c r="GO9">
        <f>'2012_totals_newvars'!L9</f>
        <v>88066769</v>
      </c>
      <c r="GP9">
        <f>'2013_totals_newvars'!L9</f>
        <v>83182988</v>
      </c>
      <c r="GQ9">
        <f>'2014_totals_newvars'!L9</f>
        <v>106170159</v>
      </c>
    </row>
    <row r="10" spans="1:199" x14ac:dyDescent="0.2">
      <c r="A10" t="s">
        <v>16</v>
      </c>
      <c r="B10">
        <f>'1997_totals_newvars'!J10</f>
        <v>7656506</v>
      </c>
      <c r="C10">
        <f>'1998_totals_newvars'!J10</f>
        <v>14453005</v>
      </c>
      <c r="D10">
        <f>'1999_totals_newvars'!J10</f>
        <v>12495656</v>
      </c>
      <c r="E10">
        <f>'2000_totals_newvars'!J10</f>
        <v>21884437</v>
      </c>
      <c r="F10">
        <f>'2001_totals_newvars'!J10</f>
        <v>17311614</v>
      </c>
      <c r="G10">
        <f>'2002_totals_newvars'!J10</f>
        <v>19229806</v>
      </c>
      <c r="H10">
        <f>'2003_totals_newvars'!J10</f>
        <v>16448979</v>
      </c>
      <c r="I10">
        <f>'2004_totals_newvars'!J10</f>
        <v>17335487</v>
      </c>
      <c r="J10">
        <f>'2005_totals_newvars'!J10</f>
        <v>14901531</v>
      </c>
      <c r="K10">
        <f>'2006_totals_newvars'!J10</f>
        <v>18103769</v>
      </c>
      <c r="L10">
        <f>'2007_totals_newvars'!J10</f>
        <v>20560711</v>
      </c>
      <c r="M10">
        <f>'2008_totals_newvars'!J10</f>
        <v>18249011</v>
      </c>
      <c r="N10">
        <f>'2009_totals_newvars'!J10</f>
        <v>12254144</v>
      </c>
      <c r="O10">
        <f>'2010_totals_newvars'!J10</f>
        <v>9187471</v>
      </c>
      <c r="P10">
        <f>'2011_totals_newvars'!J10</f>
        <v>7798439</v>
      </c>
      <c r="Q10">
        <f>'2012_totals_newvars'!J10</f>
        <v>7580308</v>
      </c>
      <c r="R10">
        <f>'2013_totals_newvars'!J10</f>
        <v>7407904</v>
      </c>
      <c r="S10">
        <f>'2014_totals_newvars'!J10</f>
        <v>8581252</v>
      </c>
      <c r="T10">
        <f>'1997_totals_newvars'!B10</f>
        <v>59693764</v>
      </c>
      <c r="U10">
        <f>'1998_totals_newvars'!B10</f>
        <v>95055200</v>
      </c>
      <c r="V10">
        <f>'1999_totals_newvars'!B10</f>
        <v>80361954</v>
      </c>
      <c r="W10">
        <f>'2000_totals_newvars'!B10</f>
        <v>72153694</v>
      </c>
      <c r="X10">
        <f>'2001_totals_newvars'!B10</f>
        <v>67393207</v>
      </c>
      <c r="Y10">
        <f>'2002_totals_newvars'!B10</f>
        <v>66871324</v>
      </c>
      <c r="Z10">
        <f>'2003_totals_newvars'!B10</f>
        <v>67565242</v>
      </c>
      <c r="AA10">
        <f>'2004_totals_newvars'!B10</f>
        <v>69662385</v>
      </c>
      <c r="AB10">
        <f>'2005_totals_newvars'!B10</f>
        <v>66266572</v>
      </c>
      <c r="AC10">
        <f>'2006_totals_newvars'!B10</f>
        <v>62137218</v>
      </c>
      <c r="AD10">
        <f>'2007_totals_newvars'!B10</f>
        <v>18677434</v>
      </c>
      <c r="AE10">
        <f>'2008_totals_newvars'!B10</f>
        <v>21414961</v>
      </c>
      <c r="AF10">
        <f>'2009_totals_newvars'!B10</f>
        <v>22702328</v>
      </c>
      <c r="AG10">
        <f>'2010_totals_newvars'!B10</f>
        <v>53150612</v>
      </c>
      <c r="AH10">
        <f>'2011_totals_newvars'!B10</f>
        <v>67212358</v>
      </c>
      <c r="AI10">
        <f>'2012_totals_newvars'!B10</f>
        <v>35772461</v>
      </c>
      <c r="AJ10">
        <f>'2013_totals_newvars'!B10</f>
        <v>59029639</v>
      </c>
      <c r="AK10">
        <f>'2014_totals_newvars'!B10</f>
        <v>60333791</v>
      </c>
      <c r="AL10">
        <f>'1997_totals_newvars'!C10</f>
        <v>10000000</v>
      </c>
      <c r="AM10">
        <f>'1998_totals_newvars'!C10</f>
        <v>16862272</v>
      </c>
      <c r="AN10">
        <f>'1999_totals_newvars'!C10</f>
        <v>45496689</v>
      </c>
      <c r="AO10">
        <f>'2000_totals_newvars'!C10</f>
        <v>53883676</v>
      </c>
      <c r="AP10">
        <f>'2001_totals_newvars'!C10</f>
        <v>62495562</v>
      </c>
      <c r="AQ10">
        <f>'2002_totals_newvars'!C10</f>
        <v>78593954</v>
      </c>
      <c r="AR10">
        <f>'2003_totals_newvars'!C10</f>
        <v>60982024</v>
      </c>
      <c r="AS10">
        <f>'2004_totals_newvars'!C10</f>
        <v>61513155</v>
      </c>
      <c r="AT10">
        <f>'2005_totals_newvars'!C10</f>
        <v>57884879</v>
      </c>
      <c r="AU10">
        <f>'2006_totals_newvars'!C10</f>
        <v>81230529</v>
      </c>
      <c r="AV10">
        <f>'2007_totals_newvars'!C10</f>
        <v>65314240</v>
      </c>
      <c r="AW10">
        <f>'2008_totals_newvars'!C10</f>
        <v>57506032</v>
      </c>
      <c r="AX10">
        <f>'2009_totals_newvars'!C10</f>
        <v>81194093</v>
      </c>
      <c r="AY10">
        <f>'2010_totals_newvars'!C10</f>
        <v>69693560</v>
      </c>
      <c r="AZ10">
        <f>'2011_totals_newvars'!C10</f>
        <v>67491560</v>
      </c>
      <c r="BA10">
        <f>'2012_totals_newvars'!C10</f>
        <v>56450968</v>
      </c>
      <c r="BB10">
        <f>'2013_totals_newvars'!C10</f>
        <v>76422851</v>
      </c>
      <c r="BC10">
        <f>'2014_totals_newvars'!C10</f>
        <v>55716259</v>
      </c>
      <c r="BD10">
        <f>'1997_totals_newvars'!I10</f>
        <v>500000</v>
      </c>
      <c r="BE10">
        <f>'1998_totals_newvars'!I10</f>
        <v>12256289</v>
      </c>
      <c r="BF10">
        <f>'1999_totals_newvars'!I10</f>
        <v>1836086</v>
      </c>
      <c r="BG10">
        <f>'2000_totals_newvars'!I10</f>
        <v>1764321</v>
      </c>
      <c r="BH10">
        <f>'2001_totals_newvars'!I10</f>
        <v>3747340</v>
      </c>
      <c r="BI10">
        <f>'2002_totals_newvars'!I10</f>
        <v>8159759</v>
      </c>
      <c r="BJ10">
        <f>'2003_totals_newvars'!I10</f>
        <v>13369001</v>
      </c>
      <c r="BK10">
        <f>'2004_totals_newvars'!I10</f>
        <v>9665068</v>
      </c>
      <c r="BL10">
        <f>'2005_totals_newvars'!I10</f>
        <v>12665118</v>
      </c>
      <c r="BM10">
        <f>'2006_totals_newvars'!I10</f>
        <v>15863782</v>
      </c>
      <c r="BN10">
        <f>'2007_totals_newvars'!I10</f>
        <v>13933430</v>
      </c>
      <c r="BO10">
        <f>'2008_totals_newvars'!I10</f>
        <v>17223379</v>
      </c>
      <c r="BP10">
        <f>'2009_totals_newvars'!I10</f>
        <v>19802364</v>
      </c>
      <c r="BQ10">
        <f>'2010_totals_newvars'!I10</f>
        <v>37126929</v>
      </c>
      <c r="BR10">
        <f>'2011_totals_newvars'!I10</f>
        <v>23612206</v>
      </c>
      <c r="BS10">
        <f>'2012_totals_newvars'!I10</f>
        <v>33054016</v>
      </c>
      <c r="BT10">
        <f>'2013_totals_newvars'!I10</f>
        <v>35230308</v>
      </c>
      <c r="BU10">
        <f>'2014_totals_newvars'!I10</f>
        <v>61506184</v>
      </c>
      <c r="BV10">
        <f>'1997_totals_newvars'!H10</f>
        <v>0</v>
      </c>
      <c r="BW10">
        <f>'1998_totals_newvars'!H10</f>
        <v>0</v>
      </c>
      <c r="BX10">
        <f>'1999_totals_newvars'!H10</f>
        <v>0</v>
      </c>
      <c r="BY10">
        <f>'2000_totals_newvars'!H10</f>
        <v>12121588</v>
      </c>
      <c r="BZ10">
        <f>'2001_totals_newvars'!H10</f>
        <v>12134211</v>
      </c>
      <c r="CA10">
        <f>'2002_totals_newvars'!H10</f>
        <v>17712295</v>
      </c>
      <c r="CB10">
        <f>'2003_totals_newvars'!H10</f>
        <v>1828386</v>
      </c>
      <c r="CC10">
        <f>'2004_totals_newvars'!H10</f>
        <v>6134716</v>
      </c>
      <c r="CD10">
        <f>'2005_totals_newvars'!H10</f>
        <v>2809608</v>
      </c>
      <c r="CE10">
        <f>'2006_totals_newvars'!H10</f>
        <v>13675550</v>
      </c>
      <c r="CF10">
        <f>'2007_totals_newvars'!H10</f>
        <v>14369427</v>
      </c>
      <c r="CG10">
        <f>'2008_totals_newvars'!H10</f>
        <v>11771526</v>
      </c>
      <c r="CH10">
        <f>'2009_totals_newvars'!H10</f>
        <v>11931968</v>
      </c>
      <c r="CI10">
        <f>'2010_totals_newvars'!H10</f>
        <v>12319762</v>
      </c>
      <c r="CJ10">
        <f>'2011_totals_newvars'!H10</f>
        <v>11443876</v>
      </c>
      <c r="CK10">
        <f>'2012_totals_newvars'!H10</f>
        <v>5579226</v>
      </c>
      <c r="CL10">
        <f>'2013_totals_newvars'!H10</f>
        <v>2362815</v>
      </c>
      <c r="CM10">
        <f>'2014_totals_newvars'!H10</f>
        <v>1434018</v>
      </c>
      <c r="CN10">
        <f>'1997_totals_newvars'!E10</f>
        <v>0</v>
      </c>
      <c r="CO10">
        <f>'1998_totals_newvars'!E10</f>
        <v>0</v>
      </c>
      <c r="CP10">
        <f>'1999_totals_newvars'!E10</f>
        <v>0</v>
      </c>
      <c r="CQ10">
        <f>'2000_totals_newvars'!E10</f>
        <v>0</v>
      </c>
      <c r="CR10">
        <f>'2001_totals_newvars'!E10</f>
        <v>0</v>
      </c>
      <c r="CS10">
        <f>'2002_totals_newvars'!E10</f>
        <v>0</v>
      </c>
      <c r="CT10">
        <f>'2003_totals_newvars'!E10</f>
        <v>0</v>
      </c>
      <c r="CU10">
        <f>'2004_totals_newvars'!E10</f>
        <v>0</v>
      </c>
      <c r="CV10">
        <f>'2005_totals_newvars'!E10</f>
        <v>0</v>
      </c>
      <c r="CW10">
        <f>'2006_totals_newvars'!E10</f>
        <v>0</v>
      </c>
      <c r="CX10">
        <f>'2007_totals_newvars'!E10</f>
        <v>0</v>
      </c>
      <c r="CY10">
        <f>'2008_totals_newvars'!E10</f>
        <v>0</v>
      </c>
      <c r="CZ10">
        <f>'2009_totals_newvars'!E10</f>
        <v>0</v>
      </c>
      <c r="DA10">
        <f>'2010_totals_newvars'!E10</f>
        <v>0</v>
      </c>
      <c r="DB10">
        <f>'2011_totals_newvars'!E10</f>
        <v>15460000</v>
      </c>
      <c r="DC10">
        <f>'2012_totals_newvars'!E10</f>
        <v>0</v>
      </c>
      <c r="DD10">
        <f>'2013_totals_newvars'!E10</f>
        <v>0</v>
      </c>
      <c r="DE10">
        <f>'2014_totals_newvars'!E10</f>
        <v>0</v>
      </c>
      <c r="DF10">
        <f>'1997_totals_newvars'!G10</f>
        <v>0</v>
      </c>
      <c r="DG10">
        <f>'1998_totals_newvars'!G10</f>
        <v>0</v>
      </c>
      <c r="DH10">
        <f>'1999_totals_newvars'!G10</f>
        <v>0</v>
      </c>
      <c r="DI10">
        <f>'2000_totals_newvars'!G10</f>
        <v>0</v>
      </c>
      <c r="DJ10">
        <f>'2001_totals_newvars'!G10</f>
        <v>0</v>
      </c>
      <c r="DK10">
        <f>'2002_totals_newvars'!G10</f>
        <v>0</v>
      </c>
      <c r="DL10">
        <f>'2003_totals_newvars'!G10</f>
        <v>0</v>
      </c>
      <c r="DM10">
        <f>'2004_totals_newvars'!G10</f>
        <v>0</v>
      </c>
      <c r="DN10">
        <f>'2005_totals_newvars'!G10</f>
        <v>0</v>
      </c>
      <c r="DO10">
        <f>'2006_totals_newvars'!G10</f>
        <v>0</v>
      </c>
      <c r="DP10">
        <f>'2007_totals_newvars'!G10</f>
        <v>0</v>
      </c>
      <c r="DQ10">
        <f>'2008_totals_newvars'!G10</f>
        <v>0</v>
      </c>
      <c r="DR10">
        <f>'2009_totals_newvars'!G10</f>
        <v>0</v>
      </c>
      <c r="DS10">
        <f>'2010_totals_newvars'!G10</f>
        <v>22667616</v>
      </c>
      <c r="DT10">
        <f>'2011_totals_newvars'!G10</f>
        <v>17541303</v>
      </c>
      <c r="DU10">
        <f>'2012_totals_newvars'!G10</f>
        <v>4692733</v>
      </c>
      <c r="DV10">
        <f>'2013_totals_newvars'!G10</f>
        <v>15854555</v>
      </c>
      <c r="DW10">
        <f>'2014_totals_newvars'!G10</f>
        <v>17307099</v>
      </c>
      <c r="DX10">
        <f>'1997_totals_newvars'!K10</f>
        <v>0</v>
      </c>
      <c r="DY10">
        <f>'1998_totals_newvars'!K10</f>
        <v>0</v>
      </c>
      <c r="DZ10">
        <f>'1999_totals_newvars'!K10</f>
        <v>9260981</v>
      </c>
      <c r="EA10">
        <f>'2000_totals_newvars'!K10</f>
        <v>9260981</v>
      </c>
      <c r="EB10">
        <f>'2001_totals_newvars'!K10</f>
        <v>3935917</v>
      </c>
      <c r="EC10">
        <f>'2002_totals_newvars'!K10</f>
        <v>3935917</v>
      </c>
      <c r="ED10">
        <f>'2003_totals_newvars'!K10</f>
        <v>3935917</v>
      </c>
      <c r="EE10">
        <f>'2004_totals_newvars'!K10</f>
        <v>3906104</v>
      </c>
      <c r="EF10">
        <f>'2005_totals_newvars'!K10</f>
        <v>3906104</v>
      </c>
      <c r="EG10">
        <f>'2006_totals_newvars'!K10</f>
        <v>3995543</v>
      </c>
      <c r="EH10">
        <f>'2007_totals_newvars'!K10</f>
        <v>3935917</v>
      </c>
      <c r="EI10">
        <f>'2008_totals_newvars'!K10</f>
        <v>3935917</v>
      </c>
      <c r="EJ10">
        <f>'2009_totals_newvars'!K10</f>
        <v>3935917</v>
      </c>
      <c r="EK10">
        <f>'2010_totals_newvars'!K10</f>
        <v>3935917</v>
      </c>
      <c r="EL10">
        <f>'2011_totals_newvars'!K10</f>
        <v>3935917</v>
      </c>
      <c r="EM10">
        <f>'2012_totals_newvars'!K10</f>
        <v>3935917</v>
      </c>
      <c r="EN10">
        <f>'2013_totals_newvars'!K10</f>
        <v>3935917</v>
      </c>
      <c r="EO10">
        <f>'2014_totals_newvars'!K10</f>
        <v>3935917</v>
      </c>
      <c r="EP10">
        <f>'1997_totals_newvars'!F10</f>
        <v>0</v>
      </c>
      <c r="EQ10">
        <f>'1998_totals_newvars'!F10</f>
        <v>0</v>
      </c>
      <c r="ER10">
        <f>'1999_totals_newvars'!F10</f>
        <v>0</v>
      </c>
      <c r="ES10">
        <f>'2000_totals_newvars'!F10</f>
        <v>0</v>
      </c>
      <c r="ET10">
        <f>'2001_totals_newvars'!F10</f>
        <v>0</v>
      </c>
      <c r="EU10">
        <f>'2002_totals_newvars'!F10</f>
        <v>0</v>
      </c>
      <c r="EV10">
        <f>'2003_totals_newvars'!F10</f>
        <v>0</v>
      </c>
      <c r="EW10">
        <f>'2004_totals_newvars'!F10</f>
        <v>0</v>
      </c>
      <c r="EX10">
        <f>'2005_totals_newvars'!F10</f>
        <v>0</v>
      </c>
      <c r="EY10">
        <f>'2006_totals_newvars'!F10</f>
        <v>0</v>
      </c>
      <c r="EZ10">
        <f>'2007_totals_newvars'!F10</f>
        <v>14236277</v>
      </c>
      <c r="FA10">
        <f>'2008_totals_newvars'!F10</f>
        <v>15868940</v>
      </c>
      <c r="FB10">
        <f>'2009_totals_newvars'!F10</f>
        <v>3904778</v>
      </c>
      <c r="FC10">
        <f>'2010_totals_newvars'!F10</f>
        <v>21934532</v>
      </c>
      <c r="FD10">
        <f>'2011_totals_newvars'!F10</f>
        <v>15021306</v>
      </c>
      <c r="FE10">
        <f>'2012_totals_newvars'!F10</f>
        <v>15000000</v>
      </c>
      <c r="FF10">
        <f>'2013_totals_newvars'!F10</f>
        <v>15000000</v>
      </c>
      <c r="FG10">
        <f>'2014_totals_newvars'!F10</f>
        <v>20000000</v>
      </c>
      <c r="FH10">
        <f>'1997_totals_newvars'!D10</f>
        <v>3941060</v>
      </c>
      <c r="FI10">
        <f>'1998_totals_newvars'!D10</f>
        <v>16777743</v>
      </c>
      <c r="FJ10">
        <f>'1999_totals_newvars'!D10</f>
        <v>12325742</v>
      </c>
      <c r="FK10">
        <f>'2000_totals_newvars'!D10</f>
        <v>13901060</v>
      </c>
      <c r="FL10">
        <f>'2001_totals_newvars'!D10</f>
        <v>22830348</v>
      </c>
      <c r="FM10">
        <f>'2002_totals_newvars'!D10</f>
        <v>37094085</v>
      </c>
      <c r="FN10">
        <f>'2003_totals_newvars'!D10</f>
        <v>24675991</v>
      </c>
      <c r="FO10">
        <f>'2004_totals_newvars'!D10</f>
        <v>22844933</v>
      </c>
      <c r="FP10">
        <f>'2005_totals_newvars'!D10</f>
        <v>19932346</v>
      </c>
      <c r="FQ10">
        <f>'2006_totals_newvars'!D10</f>
        <v>20868716</v>
      </c>
      <c r="FR10">
        <f>'2007_totals_newvars'!D10</f>
        <v>20811433</v>
      </c>
      <c r="FS10">
        <f>'2008_totals_newvars'!D10</f>
        <v>18794961</v>
      </c>
      <c r="FT10">
        <f>'2009_totals_newvars'!D10</f>
        <v>20520578</v>
      </c>
      <c r="FU10">
        <f>'2010_totals_newvars'!D10</f>
        <v>25153671</v>
      </c>
      <c r="FV10">
        <f>'2011_totals_newvars'!D10</f>
        <v>24291708</v>
      </c>
      <c r="FW10">
        <f>'2012_totals_newvars'!D10</f>
        <v>12278174</v>
      </c>
      <c r="FX10">
        <f>'2013_totals_newvars'!D10</f>
        <v>38489801</v>
      </c>
      <c r="FY10">
        <f>'2014_totals_newvars'!D10</f>
        <v>35649459</v>
      </c>
      <c r="FZ10">
        <f>'1997_totals_newvars'!L10</f>
        <v>81791330</v>
      </c>
      <c r="GA10">
        <f>'1998_totals_newvars'!L10</f>
        <v>155404509</v>
      </c>
      <c r="GB10">
        <f>'1999_totals_newvars'!L10</f>
        <v>161777108</v>
      </c>
      <c r="GC10">
        <f>'2000_totals_newvars'!L10</f>
        <v>184969757</v>
      </c>
      <c r="GD10">
        <f>'2001_totals_newvars'!L10</f>
        <v>189848199</v>
      </c>
      <c r="GE10">
        <f>'2002_totals_newvars'!L10</f>
        <v>231597140</v>
      </c>
      <c r="GF10">
        <f>'2003_totals_newvars'!L10</f>
        <v>188805540</v>
      </c>
      <c r="GG10">
        <f>'2004_totals_newvars'!L10</f>
        <v>191061848</v>
      </c>
      <c r="GH10">
        <f>'2005_totals_newvars'!L10</f>
        <v>178366158</v>
      </c>
      <c r="GI10">
        <f>'2006_totals_newvars'!L10</f>
        <v>215875107</v>
      </c>
      <c r="GJ10">
        <f>'2007_totals_newvars'!L10</f>
        <v>171838869</v>
      </c>
      <c r="GK10">
        <f>'2008_totals_newvars'!L10</f>
        <v>164764727</v>
      </c>
      <c r="GL10">
        <f>'2009_totals_newvars'!L10</f>
        <v>176246170</v>
      </c>
      <c r="GM10">
        <f>'2010_totals_newvars'!L10</f>
        <v>255170070</v>
      </c>
      <c r="GN10">
        <f>'2011_totals_newvars'!L10</f>
        <v>253808673</v>
      </c>
      <c r="GO10">
        <f>'2012_totals_newvars'!L10</f>
        <v>174343803</v>
      </c>
      <c r="GP10">
        <f>'2013_totals_newvars'!L10</f>
        <v>253733790</v>
      </c>
      <c r="GQ10">
        <f>'2014_totals_newvars'!L10</f>
        <v>264463979</v>
      </c>
    </row>
    <row r="11" spans="1:199" x14ac:dyDescent="0.2">
      <c r="A11" t="s">
        <v>17</v>
      </c>
      <c r="B11">
        <f>'1997_totals_newvars'!J11</f>
        <v>28322741</v>
      </c>
      <c r="C11">
        <f>'1998_totals_newvars'!J11</f>
        <v>57007355</v>
      </c>
      <c r="D11">
        <f>'1999_totals_newvars'!J11</f>
        <v>76467797</v>
      </c>
      <c r="E11">
        <f>'2000_totals_newvars'!J11</f>
        <v>96409075</v>
      </c>
      <c r="F11">
        <f>'2001_totals_newvars'!J11</f>
        <v>74948280</v>
      </c>
      <c r="G11">
        <f>'2002_totals_newvars'!J11</f>
        <v>93939431</v>
      </c>
      <c r="H11">
        <f>'2003_totals_newvars'!J11</f>
        <v>53849457</v>
      </c>
      <c r="I11">
        <f>'2004_totals_newvars'!J11</f>
        <v>68162729</v>
      </c>
      <c r="J11">
        <f>'2005_totals_newvars'!J11</f>
        <v>92958611</v>
      </c>
      <c r="K11">
        <f>'2006_totals_newvars'!J11</f>
        <v>69395537</v>
      </c>
      <c r="L11">
        <f>'2007_totals_newvars'!J11</f>
        <v>4816962</v>
      </c>
      <c r="M11">
        <f>'2008_totals_newvars'!J11</f>
        <v>47309425</v>
      </c>
      <c r="N11">
        <f>'2009_totals_newvars'!J11</f>
        <v>38656916</v>
      </c>
      <c r="O11">
        <f>'2010_totals_newvars'!J11</f>
        <v>38478614</v>
      </c>
      <c r="P11">
        <f>'2011_totals_newvars'!J11</f>
        <v>33731938</v>
      </c>
      <c r="Q11">
        <f>'2012_totals_newvars'!J11</f>
        <v>32254440</v>
      </c>
      <c r="R11">
        <f>'2013_totals_newvars'!J11</f>
        <v>30314925</v>
      </c>
      <c r="S11">
        <f>'2014_totals_newvars'!J11</f>
        <v>41307961</v>
      </c>
      <c r="T11">
        <f>'1997_totals_newvars'!B11</f>
        <v>530635112</v>
      </c>
      <c r="U11">
        <f>'1998_totals_newvars'!B11</f>
        <v>364447578</v>
      </c>
      <c r="V11">
        <f>'1999_totals_newvars'!B11</f>
        <v>282674481</v>
      </c>
      <c r="W11">
        <f>'2000_totals_newvars'!B11</f>
        <v>234307415</v>
      </c>
      <c r="X11">
        <f>'2001_totals_newvars'!B11</f>
        <v>251433103</v>
      </c>
      <c r="Y11">
        <f>'2002_totals_newvars'!B11</f>
        <v>255865425</v>
      </c>
      <c r="Z11">
        <f>'2003_totals_newvars'!B11</f>
        <v>250566624</v>
      </c>
      <c r="AA11">
        <f>'2004_totals_newvars'!B11</f>
        <v>239455744</v>
      </c>
      <c r="AB11">
        <f>'2005_totals_newvars'!B11</f>
        <v>184194021</v>
      </c>
      <c r="AC11">
        <f>'2006_totals_newvars'!B11</f>
        <v>169525763</v>
      </c>
      <c r="AD11">
        <f>'2007_totals_newvars'!B11</f>
        <v>153010752</v>
      </c>
      <c r="AE11">
        <f>'2008_totals_newvars'!B11</f>
        <v>158913733</v>
      </c>
      <c r="AF11">
        <f>'2009_totals_newvars'!B11</f>
        <v>179955836</v>
      </c>
      <c r="AG11">
        <f>'2010_totals_newvars'!B11</f>
        <v>187356811</v>
      </c>
      <c r="AH11">
        <f>'2011_totals_newvars'!B11</f>
        <v>171675141</v>
      </c>
      <c r="AI11">
        <f>'2012_totals_newvars'!B11</f>
        <v>169458905</v>
      </c>
      <c r="AJ11">
        <f>'2013_totals_newvars'!B11</f>
        <v>173246361</v>
      </c>
      <c r="AK11">
        <f>'2014_totals_newvars'!B11</f>
        <v>165543951</v>
      </c>
      <c r="AL11">
        <f>'1997_totals_newvars'!C11</f>
        <v>33415872</v>
      </c>
      <c r="AM11">
        <f>'1998_totals_newvars'!C11</f>
        <v>134942737</v>
      </c>
      <c r="AN11">
        <f>'1999_totals_newvars'!C11</f>
        <v>243247530</v>
      </c>
      <c r="AO11">
        <f>'2000_totals_newvars'!C11</f>
        <v>283648018</v>
      </c>
      <c r="AP11">
        <f>'2001_totals_newvars'!C11</f>
        <v>379878109</v>
      </c>
      <c r="AQ11">
        <f>'2002_totals_newvars'!C11</f>
        <v>393441546</v>
      </c>
      <c r="AR11">
        <f>'2003_totals_newvars'!C11</f>
        <v>356654670</v>
      </c>
      <c r="AS11">
        <f>'2004_totals_newvars'!C11</f>
        <v>349089886</v>
      </c>
      <c r="AT11">
        <f>'2005_totals_newvars'!C11</f>
        <v>364857590</v>
      </c>
      <c r="AU11">
        <f>'2006_totals_newvars'!C11</f>
        <v>373903483</v>
      </c>
      <c r="AV11">
        <f>'2007_totals_newvars'!C11</f>
        <v>369287675</v>
      </c>
      <c r="AW11">
        <f>'2008_totals_newvars'!C11</f>
        <v>383357595</v>
      </c>
      <c r="AX11">
        <f>'2009_totals_newvars'!C11</f>
        <v>375520017</v>
      </c>
      <c r="AY11">
        <f>'2010_totals_newvars'!C11</f>
        <v>368851816</v>
      </c>
      <c r="AZ11">
        <f>'2011_totals_newvars'!C11</f>
        <v>360009775</v>
      </c>
      <c r="BA11">
        <f>'2012_totals_newvars'!C11</f>
        <v>333269750</v>
      </c>
      <c r="BB11">
        <f>'2013_totals_newvars'!C11</f>
        <v>342690224</v>
      </c>
      <c r="BC11">
        <f>'2014_totals_newvars'!C11</f>
        <v>337848428</v>
      </c>
      <c r="BD11">
        <f>'1997_totals_newvars'!I11</f>
        <v>121636782</v>
      </c>
      <c r="BE11">
        <f>'1998_totals_newvars'!I11</f>
        <v>84260033</v>
      </c>
      <c r="BF11">
        <f>'1999_totals_newvars'!I11</f>
        <v>27168944</v>
      </c>
      <c r="BG11">
        <f>'2000_totals_newvars'!I11</f>
        <v>53661424</v>
      </c>
      <c r="BH11">
        <f>'2001_totals_newvars'!I11</f>
        <v>182490864</v>
      </c>
      <c r="BI11">
        <f>'2002_totals_newvars'!I11</f>
        <v>204746613</v>
      </c>
      <c r="BJ11">
        <f>'2003_totals_newvars'!I11</f>
        <v>203183584</v>
      </c>
      <c r="BK11">
        <f>'2004_totals_newvars'!I11</f>
        <v>229301509</v>
      </c>
      <c r="BL11">
        <f>'2005_totals_newvars'!I11</f>
        <v>234571469</v>
      </c>
      <c r="BM11">
        <f>'2006_totals_newvars'!I11</f>
        <v>204678067</v>
      </c>
      <c r="BN11">
        <f>'2007_totals_newvars'!I11</f>
        <v>296547686</v>
      </c>
      <c r="BO11">
        <f>'2008_totals_newvars'!I11</f>
        <v>321635159</v>
      </c>
      <c r="BP11">
        <f>'2009_totals_newvars'!I11</f>
        <v>304489726</v>
      </c>
      <c r="BQ11">
        <f>'2010_totals_newvars'!I11</f>
        <v>310531080</v>
      </c>
      <c r="BR11">
        <f>'2011_totals_newvars'!I11</f>
        <v>299130352</v>
      </c>
      <c r="BS11">
        <f>'2012_totals_newvars'!I11</f>
        <v>315720746</v>
      </c>
      <c r="BT11">
        <f>'2013_totals_newvars'!I11</f>
        <v>326093483</v>
      </c>
      <c r="BU11">
        <f>'2014_totals_newvars'!I11</f>
        <v>338751138</v>
      </c>
      <c r="BV11">
        <f>'1997_totals_newvars'!H11</f>
        <v>0</v>
      </c>
      <c r="BW11">
        <f>'1998_totals_newvars'!H11</f>
        <v>0</v>
      </c>
      <c r="BX11">
        <f>'1999_totals_newvars'!H11</f>
        <v>0</v>
      </c>
      <c r="BY11">
        <f>'2000_totals_newvars'!H11</f>
        <v>36576416</v>
      </c>
      <c r="BZ11">
        <f>'2001_totals_newvars'!H11</f>
        <v>28851611</v>
      </c>
      <c r="CA11">
        <f>'2002_totals_newvars'!H11</f>
        <v>17368841</v>
      </c>
      <c r="CB11">
        <f>'2003_totals_newvars'!H11</f>
        <v>11229815</v>
      </c>
      <c r="CC11">
        <f>'2004_totals_newvars'!H11</f>
        <v>6203155</v>
      </c>
      <c r="CD11">
        <f>'2005_totals_newvars'!H11</f>
        <v>11274885</v>
      </c>
      <c r="CE11">
        <f>'2006_totals_newvars'!H11</f>
        <v>6872912</v>
      </c>
      <c r="CF11">
        <f>'2007_totals_newvars'!H11</f>
        <v>55501718</v>
      </c>
      <c r="CG11">
        <f>'2008_totals_newvars'!H11</f>
        <v>73011709</v>
      </c>
      <c r="CH11">
        <f>'2009_totals_newvars'!H11</f>
        <v>6797941</v>
      </c>
      <c r="CI11">
        <f>'2010_totals_newvars'!H11</f>
        <v>4804810</v>
      </c>
      <c r="CJ11">
        <f>'2011_totals_newvars'!H11</f>
        <v>4219991</v>
      </c>
      <c r="CK11">
        <f>'2012_totals_newvars'!H11</f>
        <v>5045189</v>
      </c>
      <c r="CL11">
        <f>'2013_totals_newvars'!H11</f>
        <v>5195700</v>
      </c>
      <c r="CM11">
        <f>'2014_totals_newvars'!H11</f>
        <v>7261172</v>
      </c>
      <c r="CN11">
        <f>'1997_totals_newvars'!E11</f>
        <v>0</v>
      </c>
      <c r="CO11">
        <f>'1998_totals_newvars'!E11</f>
        <v>0</v>
      </c>
      <c r="CP11">
        <f>'1999_totals_newvars'!E11</f>
        <v>0</v>
      </c>
      <c r="CQ11">
        <f>'2000_totals_newvars'!E11</f>
        <v>0</v>
      </c>
      <c r="CR11">
        <f>'2001_totals_newvars'!E11</f>
        <v>9193175</v>
      </c>
      <c r="CS11">
        <f>'2002_totals_newvars'!E11</f>
        <v>0</v>
      </c>
      <c r="CT11">
        <f>'2003_totals_newvars'!E11</f>
        <v>0</v>
      </c>
      <c r="CU11">
        <f>'2004_totals_newvars'!E11</f>
        <v>11305000</v>
      </c>
      <c r="CV11">
        <f>'2005_totals_newvars'!E11</f>
        <v>11993066</v>
      </c>
      <c r="CW11">
        <f>'2006_totals_newvars'!E11</f>
        <v>12464303</v>
      </c>
      <c r="CX11">
        <f>'2007_totals_newvars'!E11</f>
        <v>-2771508</v>
      </c>
      <c r="CY11">
        <f>'2008_totals_newvars'!E11</f>
        <v>0</v>
      </c>
      <c r="CZ11">
        <f>'2009_totals_newvars'!E11</f>
        <v>0</v>
      </c>
      <c r="DA11">
        <f>'2010_totals_newvars'!E11</f>
        <v>0</v>
      </c>
      <c r="DB11">
        <f>'2011_totals_newvars'!E11</f>
        <v>0</v>
      </c>
      <c r="DC11">
        <f>'2012_totals_newvars'!E11</f>
        <v>0</v>
      </c>
      <c r="DD11">
        <f>'2013_totals_newvars'!E11</f>
        <v>0</v>
      </c>
      <c r="DE11">
        <f>'2014_totals_newvars'!E11</f>
        <v>0</v>
      </c>
      <c r="DF11">
        <f>'1997_totals_newvars'!G11</f>
        <v>0</v>
      </c>
      <c r="DG11">
        <f>'1998_totals_newvars'!G11</f>
        <v>0</v>
      </c>
      <c r="DH11">
        <f>'1999_totals_newvars'!G11</f>
        <v>0</v>
      </c>
      <c r="DI11">
        <f>'2000_totals_newvars'!G11</f>
        <v>8924468</v>
      </c>
      <c r="DJ11">
        <f>'2001_totals_newvars'!G11</f>
        <v>3049849</v>
      </c>
      <c r="DK11">
        <f>'2002_totals_newvars'!G11</f>
        <v>960354</v>
      </c>
      <c r="DL11">
        <f>'2003_totals_newvars'!G11</f>
        <v>1791101</v>
      </c>
      <c r="DM11">
        <f>'2004_totals_newvars'!G11</f>
        <v>1723677</v>
      </c>
      <c r="DN11">
        <f>'2005_totals_newvars'!G11</f>
        <v>1956189</v>
      </c>
      <c r="DO11">
        <f>'2006_totals_newvars'!G11</f>
        <v>2979550</v>
      </c>
      <c r="DP11">
        <f>'2007_totals_newvars'!G11</f>
        <v>2505882</v>
      </c>
      <c r="DQ11">
        <f>'2008_totals_newvars'!G11</f>
        <v>1944400</v>
      </c>
      <c r="DR11">
        <f>'2009_totals_newvars'!G11</f>
        <v>1396074</v>
      </c>
      <c r="DS11">
        <f>'2010_totals_newvars'!G11</f>
        <v>1387165</v>
      </c>
      <c r="DT11">
        <f>'2011_totals_newvars'!G11</f>
        <v>5252194</v>
      </c>
      <c r="DU11">
        <f>'2012_totals_newvars'!G11</f>
        <v>790723</v>
      </c>
      <c r="DV11">
        <f>'2013_totals_newvars'!G11</f>
        <v>497525</v>
      </c>
      <c r="DW11">
        <f>'2014_totals_newvars'!G11</f>
        <v>712410</v>
      </c>
      <c r="DX11">
        <f>'1997_totals_newvars'!K11</f>
        <v>0</v>
      </c>
      <c r="DY11">
        <f>'1998_totals_newvars'!K11</f>
        <v>57688688</v>
      </c>
      <c r="DZ11">
        <f>'1999_totals_newvars'!K11</f>
        <v>115413744</v>
      </c>
      <c r="EA11">
        <f>'2000_totals_newvars'!K11</f>
        <v>60325972</v>
      </c>
      <c r="EB11">
        <f>'2001_totals_newvars'!K11</f>
        <v>35940017</v>
      </c>
      <c r="EC11">
        <f>'2002_totals_newvars'!K11</f>
        <v>62274579</v>
      </c>
      <c r="ED11">
        <f>'2003_totals_newvars'!K11</f>
        <v>52274580</v>
      </c>
      <c r="EE11">
        <f>'2004_totals_newvars'!K11</f>
        <v>62274580</v>
      </c>
      <c r="EF11">
        <f>'2005_totals_newvars'!K11</f>
        <v>62274578</v>
      </c>
      <c r="EG11">
        <f>'2006_totals_newvars'!K11</f>
        <v>62274578</v>
      </c>
      <c r="EH11">
        <f>'2007_totals_newvars'!K11</f>
        <v>62274578</v>
      </c>
      <c r="EI11">
        <f>'2008_totals_newvars'!K11</f>
        <v>62274578</v>
      </c>
      <c r="EJ11">
        <f>'2009_totals_newvars'!K11</f>
        <v>62274578</v>
      </c>
      <c r="EK11">
        <f>'2010_totals_newvars'!K11</f>
        <v>62274578</v>
      </c>
      <c r="EL11">
        <f>'2011_totals_newvars'!K11</f>
        <v>60229946</v>
      </c>
      <c r="EM11">
        <f>'2012_totals_newvars'!K11</f>
        <v>56031764</v>
      </c>
      <c r="EN11">
        <f>'2013_totals_newvars'!K11</f>
        <v>55604763</v>
      </c>
      <c r="EO11">
        <f>'2014_totals_newvars'!K11</f>
        <v>56234011</v>
      </c>
      <c r="EP11">
        <f>'1997_totals_newvars'!F11</f>
        <v>0</v>
      </c>
      <c r="EQ11">
        <f>'1998_totals_newvars'!F11</f>
        <v>0</v>
      </c>
      <c r="ER11">
        <f>'1999_totals_newvars'!F11</f>
        <v>0</v>
      </c>
      <c r="ES11">
        <f>'2000_totals_newvars'!F11</f>
        <v>0</v>
      </c>
      <c r="ET11">
        <f>'2001_totals_newvars'!F11</f>
        <v>0</v>
      </c>
      <c r="EU11">
        <f>'2002_totals_newvars'!F11</f>
        <v>0</v>
      </c>
      <c r="EV11">
        <f>'2003_totals_newvars'!F11</f>
        <v>0</v>
      </c>
      <c r="EW11">
        <f>'2004_totals_newvars'!F11</f>
        <v>0</v>
      </c>
      <c r="EX11">
        <f>'2005_totals_newvars'!F11</f>
        <v>0</v>
      </c>
      <c r="EY11">
        <f>'2006_totals_newvars'!F11</f>
        <v>0</v>
      </c>
      <c r="EZ11">
        <f>'2007_totals_newvars'!F11</f>
        <v>0</v>
      </c>
      <c r="FA11">
        <f>'2008_totals_newvars'!F11</f>
        <v>0</v>
      </c>
      <c r="FB11">
        <f>'2009_totals_newvars'!F11</f>
        <v>0</v>
      </c>
      <c r="FC11">
        <f>'2010_totals_newvars'!F11</f>
        <v>0</v>
      </c>
      <c r="FD11">
        <f>'2011_totals_newvars'!F11</f>
        <v>0</v>
      </c>
      <c r="FE11">
        <f>'2012_totals_newvars'!F11</f>
        <v>0</v>
      </c>
      <c r="FF11">
        <f>'2013_totals_newvars'!F11</f>
        <v>0</v>
      </c>
      <c r="FG11">
        <f>'2014_totals_newvars'!F11</f>
        <v>0</v>
      </c>
      <c r="FH11">
        <f>'1997_totals_newvars'!D11</f>
        <v>33425725</v>
      </c>
      <c r="FI11">
        <f>'1998_totals_newvars'!D11</f>
        <v>82547469</v>
      </c>
      <c r="FJ11">
        <f>'1999_totals_newvars'!D11</f>
        <v>161716809</v>
      </c>
      <c r="FK11">
        <f>'2000_totals_newvars'!D11</f>
        <v>185031956</v>
      </c>
      <c r="FL11">
        <f>'2001_totals_newvars'!D11</f>
        <v>146180077</v>
      </c>
      <c r="FM11">
        <f>'2002_totals_newvars'!D11</f>
        <v>148751870</v>
      </c>
      <c r="FN11">
        <f>'2003_totals_newvars'!D11</f>
        <v>97296891</v>
      </c>
      <c r="FO11">
        <f>'2004_totals_newvars'!D11</f>
        <v>94373195</v>
      </c>
      <c r="FP11">
        <f>'2005_totals_newvars'!D11</f>
        <v>89069944</v>
      </c>
      <c r="FQ11">
        <f>'2006_totals_newvars'!D11</f>
        <v>91147097</v>
      </c>
      <c r="FR11">
        <f>'2007_totals_newvars'!D11</f>
        <v>77756879</v>
      </c>
      <c r="FS11">
        <f>'2008_totals_newvars'!D11</f>
        <v>84704605</v>
      </c>
      <c r="FT11">
        <f>'2009_totals_newvars'!D11</f>
        <v>71648336</v>
      </c>
      <c r="FU11">
        <f>'2010_totals_newvars'!D11</f>
        <v>112024628</v>
      </c>
      <c r="FV11">
        <f>'2011_totals_newvars'!D11</f>
        <v>78579437</v>
      </c>
      <c r="FW11">
        <f>'2012_totals_newvars'!D11</f>
        <v>63191066</v>
      </c>
      <c r="FX11">
        <f>'2013_totals_newvars'!D11</f>
        <v>63885212</v>
      </c>
      <c r="FY11">
        <f>'2014_totals_newvars'!D11</f>
        <v>51602017</v>
      </c>
      <c r="FZ11">
        <f>'1997_totals_newvars'!L11</f>
        <v>747436232</v>
      </c>
      <c r="GA11">
        <f>'1998_totals_newvars'!L11</f>
        <v>780893860</v>
      </c>
      <c r="GB11">
        <f>'1999_totals_newvars'!L11</f>
        <v>906689305</v>
      </c>
      <c r="GC11">
        <f>'2000_totals_newvars'!L11</f>
        <v>958884744</v>
      </c>
      <c r="GD11">
        <f>'2001_totals_newvars'!L11</f>
        <v>1111965085</v>
      </c>
      <c r="GE11">
        <f>'2002_totals_newvars'!L11</f>
        <v>1177348659</v>
      </c>
      <c r="GF11">
        <f>'2003_totals_newvars'!L11</f>
        <v>1026846722</v>
      </c>
      <c r="GG11">
        <f>'2004_totals_newvars'!L11</f>
        <v>1061889475</v>
      </c>
      <c r="GH11">
        <f>'2005_totals_newvars'!L11</f>
        <v>1053150353</v>
      </c>
      <c r="GI11">
        <f>'2006_totals_newvars'!L11</f>
        <v>993241290</v>
      </c>
      <c r="GJ11">
        <f>'2007_totals_newvars'!L11</f>
        <v>1018930624</v>
      </c>
      <c r="GK11">
        <f>'2008_totals_newvars'!L11</f>
        <v>1133151204</v>
      </c>
      <c r="GL11">
        <f>'2009_totals_newvars'!L11</f>
        <v>1040739424</v>
      </c>
      <c r="GM11">
        <f>'2010_totals_newvars'!L11</f>
        <v>1085709502</v>
      </c>
      <c r="GN11">
        <f>'2011_totals_newvars'!L11</f>
        <v>1012828774</v>
      </c>
      <c r="GO11">
        <f>'2012_totals_newvars'!L11</f>
        <v>975762583</v>
      </c>
      <c r="GP11">
        <f>'2013_totals_newvars'!L11</f>
        <v>997528193</v>
      </c>
      <c r="GQ11">
        <f>'2014_totals_newvars'!L11</f>
        <v>999261088</v>
      </c>
    </row>
    <row r="12" spans="1:199" x14ac:dyDescent="0.2">
      <c r="A12" t="s">
        <v>18</v>
      </c>
      <c r="B12">
        <f>'1997_totals_newvars'!J12</f>
        <v>18320973</v>
      </c>
      <c r="C12">
        <f>'1998_totals_newvars'!J12</f>
        <v>24010979</v>
      </c>
      <c r="D12">
        <f>'1999_totals_newvars'!J12</f>
        <v>40361454</v>
      </c>
      <c r="E12">
        <f>'2000_totals_newvars'!J12</f>
        <v>-113468</v>
      </c>
      <c r="F12">
        <f>'2001_totals_newvars'!J12</f>
        <v>41355497</v>
      </c>
      <c r="G12">
        <f>'2002_totals_newvars'!J12</f>
        <v>26817027</v>
      </c>
      <c r="H12">
        <f>'2003_totals_newvars'!J12</f>
        <v>19122853</v>
      </c>
      <c r="I12">
        <f>'2004_totals_newvars'!J12</f>
        <v>22269999</v>
      </c>
      <c r="J12">
        <f>'2005_totals_newvars'!J12</f>
        <v>19005591</v>
      </c>
      <c r="K12">
        <f>'2006_totals_newvars'!J12</f>
        <v>22313354</v>
      </c>
      <c r="L12">
        <f>'2007_totals_newvars'!J12</f>
        <v>24371241</v>
      </c>
      <c r="M12">
        <f>'2008_totals_newvars'!J12</f>
        <v>41314127</v>
      </c>
      <c r="N12">
        <f>'2009_totals_newvars'!J12</f>
        <v>22070433</v>
      </c>
      <c r="O12">
        <f>'2010_totals_newvars'!J12</f>
        <v>20874788</v>
      </c>
      <c r="P12">
        <f>'2011_totals_newvars'!J12</f>
        <v>31997129</v>
      </c>
      <c r="Q12">
        <f>'2012_totals_newvars'!J12</f>
        <v>23923898</v>
      </c>
      <c r="R12">
        <f>'2013_totals_newvars'!J12</f>
        <v>15720869</v>
      </c>
      <c r="S12">
        <f>'2014_totals_newvars'!J12</f>
        <v>17507329</v>
      </c>
      <c r="T12">
        <f>'1997_totals_newvars'!B12</f>
        <v>233228739</v>
      </c>
      <c r="U12">
        <f>'1998_totals_newvars'!B12</f>
        <v>301387905</v>
      </c>
      <c r="V12">
        <f>'1999_totals_newvars'!B12</f>
        <v>139179398</v>
      </c>
      <c r="W12">
        <f>'2000_totals_newvars'!B12</f>
        <v>180040872</v>
      </c>
      <c r="X12">
        <f>'2001_totals_newvars'!B12</f>
        <v>172434828</v>
      </c>
      <c r="Y12">
        <f>'2002_totals_newvars'!B12</f>
        <v>109194498</v>
      </c>
      <c r="Z12">
        <f>'2003_totals_newvars'!B12</f>
        <v>168524947</v>
      </c>
      <c r="AA12">
        <f>'2004_totals_newvars'!B12</f>
        <v>162422024</v>
      </c>
      <c r="AB12">
        <f>'2005_totals_newvars'!B12</f>
        <v>117324721</v>
      </c>
      <c r="AC12">
        <f>'2006_totals_newvars'!B12</f>
        <v>95716821</v>
      </c>
      <c r="AD12">
        <f>'2007_totals_newvars'!B12</f>
        <v>51265339</v>
      </c>
      <c r="AE12">
        <f>'2008_totals_newvars'!B12</f>
        <v>74073720</v>
      </c>
      <c r="AF12">
        <f>'2009_totals_newvars'!B12</f>
        <v>55009627</v>
      </c>
      <c r="AG12">
        <f>'2010_totals_newvars'!B12</f>
        <v>48315614</v>
      </c>
      <c r="AH12">
        <f>'2011_totals_newvars'!B12</f>
        <v>51158782</v>
      </c>
      <c r="AI12">
        <f>'2012_totals_newvars'!B12</f>
        <v>43887999</v>
      </c>
      <c r="AJ12">
        <f>'2013_totals_newvars'!B12</f>
        <v>47521753</v>
      </c>
      <c r="AK12">
        <f>'2014_totals_newvars'!B12</f>
        <v>42584012</v>
      </c>
      <c r="AL12">
        <f>'1997_totals_newvars'!C12</f>
        <v>53798830</v>
      </c>
      <c r="AM12">
        <f>'1998_totals_newvars'!C12</f>
        <v>57132410</v>
      </c>
      <c r="AN12">
        <f>'1999_totals_newvars'!C12</f>
        <v>34026259</v>
      </c>
      <c r="AO12">
        <f>'2000_totals_newvars'!C12</f>
        <v>92804976</v>
      </c>
      <c r="AP12">
        <f>'2001_totals_newvars'!C12</f>
        <v>68887286</v>
      </c>
      <c r="AQ12">
        <f>'2002_totals_newvars'!C12</f>
        <v>49883653</v>
      </c>
      <c r="AR12">
        <f>'2003_totals_newvars'!C12</f>
        <v>54634137</v>
      </c>
      <c r="AS12">
        <f>'2004_totals_newvars'!C12</f>
        <v>35373651</v>
      </c>
      <c r="AT12">
        <f>'2005_totals_newvars'!C12</f>
        <v>22182651</v>
      </c>
      <c r="AU12">
        <f>'2006_totals_newvars'!C12</f>
        <v>-7517349</v>
      </c>
      <c r="AV12">
        <f>'2007_totals_newvars'!C12</f>
        <v>52502608</v>
      </c>
      <c r="AW12">
        <f>'2008_totals_newvars'!C12</f>
        <v>23098641</v>
      </c>
      <c r="AX12">
        <f>'2009_totals_newvars'!C12</f>
        <v>22182651</v>
      </c>
      <c r="AY12">
        <f>'2010_totals_newvars'!C12</f>
        <v>22182651</v>
      </c>
      <c r="AZ12">
        <f>'2011_totals_newvars'!C12</f>
        <v>22182651</v>
      </c>
      <c r="BA12">
        <f>'2012_totals_newvars'!C12</f>
        <v>23309579</v>
      </c>
      <c r="BB12">
        <f>'2013_totals_newvars'!C12</f>
        <v>22182651</v>
      </c>
      <c r="BC12">
        <f>'2014_totals_newvars'!C12</f>
        <v>22182651</v>
      </c>
      <c r="BD12">
        <f>'1997_totals_newvars'!I12</f>
        <v>38387929</v>
      </c>
      <c r="BE12">
        <f>'1998_totals_newvars'!I12</f>
        <v>59172425</v>
      </c>
      <c r="BF12">
        <f>'1999_totals_newvars'!I12</f>
        <v>186725175</v>
      </c>
      <c r="BG12">
        <f>'2000_totals_newvars'!I12</f>
        <v>-114325162</v>
      </c>
      <c r="BH12">
        <f>'2001_totals_newvars'!I12</f>
        <v>82350451</v>
      </c>
      <c r="BI12">
        <f>'2002_totals_newvars'!I12</f>
        <v>125719057</v>
      </c>
      <c r="BJ12">
        <f>'2003_totals_newvars'!I12</f>
        <v>120191909</v>
      </c>
      <c r="BK12">
        <f>'2004_totals_newvars'!I12</f>
        <v>142300833</v>
      </c>
      <c r="BL12">
        <f>'2005_totals_newvars'!I12</f>
        <v>137414271</v>
      </c>
      <c r="BM12">
        <f>'2006_totals_newvars'!I12</f>
        <v>206028254</v>
      </c>
      <c r="BN12">
        <f>'2007_totals_newvars'!I12</f>
        <v>219170218</v>
      </c>
      <c r="BO12">
        <f>'2008_totals_newvars'!I12</f>
        <v>296441943</v>
      </c>
      <c r="BP12">
        <f>'2009_totals_newvars'!I12</f>
        <v>303568699</v>
      </c>
      <c r="BQ12">
        <f>'2010_totals_newvars'!I12</f>
        <v>319583568</v>
      </c>
      <c r="BR12">
        <f>'2011_totals_newvars'!I12</f>
        <v>338693172</v>
      </c>
      <c r="BS12">
        <f>'2012_totals_newvars'!I12</f>
        <v>342957300</v>
      </c>
      <c r="BT12">
        <f>'2013_totals_newvars'!I12</f>
        <v>369395665</v>
      </c>
      <c r="BU12">
        <f>'2014_totals_newvars'!I12</f>
        <v>363719924</v>
      </c>
      <c r="BV12">
        <f>'1997_totals_newvars'!H12</f>
        <v>0</v>
      </c>
      <c r="BW12">
        <f>'1998_totals_newvars'!H12</f>
        <v>0</v>
      </c>
      <c r="BX12">
        <f>'1999_totals_newvars'!H12</f>
        <v>0</v>
      </c>
      <c r="BY12">
        <f>'2000_totals_newvars'!H12</f>
        <v>45605530</v>
      </c>
      <c r="BZ12">
        <f>'2001_totals_newvars'!H12</f>
        <v>27828182</v>
      </c>
      <c r="CA12">
        <f>'2002_totals_newvars'!H12</f>
        <v>22029692</v>
      </c>
      <c r="CB12">
        <f>'2003_totals_newvars'!H12</f>
        <v>18059220</v>
      </c>
      <c r="CC12">
        <f>'2004_totals_newvars'!H12</f>
        <v>25291104</v>
      </c>
      <c r="CD12">
        <f>'2005_totals_newvars'!H12</f>
        <v>31508182</v>
      </c>
      <c r="CE12">
        <f>'2006_totals_newvars'!H12</f>
        <v>35882944</v>
      </c>
      <c r="CF12">
        <f>'2007_totals_newvars'!H12</f>
        <v>34556646</v>
      </c>
      <c r="CG12">
        <f>'2008_totals_newvars'!H12</f>
        <v>36363048</v>
      </c>
      <c r="CH12">
        <f>'2009_totals_newvars'!H12</f>
        <v>27948531</v>
      </c>
      <c r="CI12">
        <f>'2010_totals_newvars'!H12</f>
        <v>27456060</v>
      </c>
      <c r="CJ12">
        <f>'2011_totals_newvars'!H12</f>
        <v>30470329</v>
      </c>
      <c r="CK12">
        <f>'2012_totals_newvars'!H12</f>
        <v>27048161</v>
      </c>
      <c r="CL12">
        <f>'2013_totals_newvars'!H12</f>
        <v>-42174</v>
      </c>
      <c r="CM12">
        <f>'2014_totals_newvars'!H12</f>
        <v>13355231</v>
      </c>
      <c r="CN12">
        <f>'1997_totals_newvars'!E12</f>
        <v>0</v>
      </c>
      <c r="CO12">
        <f>'1998_totals_newvars'!E12</f>
        <v>0</v>
      </c>
      <c r="CP12">
        <f>'1999_totals_newvars'!E12</f>
        <v>0</v>
      </c>
      <c r="CQ12">
        <f>'2000_totals_newvars'!E12</f>
        <v>293284</v>
      </c>
      <c r="CR12">
        <f>'2001_totals_newvars'!E12</f>
        <v>3318844</v>
      </c>
      <c r="CS12">
        <f>'2002_totals_newvars'!E12</f>
        <v>93085900</v>
      </c>
      <c r="CT12">
        <f>'2003_totals_newvars'!E12</f>
        <v>32960368</v>
      </c>
      <c r="CU12">
        <f>'2004_totals_newvars'!E12</f>
        <v>40918231</v>
      </c>
      <c r="CV12">
        <f>'2005_totals_newvars'!E12</f>
        <v>92232844</v>
      </c>
      <c r="CW12">
        <f>'2006_totals_newvars'!E12</f>
        <v>109809786</v>
      </c>
      <c r="CX12">
        <f>'2007_totals_newvars'!E12</f>
        <v>79984870</v>
      </c>
      <c r="CY12">
        <f>'2008_totals_newvars'!E12</f>
        <v>86551869</v>
      </c>
      <c r="CZ12">
        <f>'2009_totals_newvars'!E12</f>
        <v>56989251</v>
      </c>
      <c r="DA12">
        <f>'2010_totals_newvars'!E12</f>
        <v>37765235</v>
      </c>
      <c r="DB12">
        <f>'2011_totals_newvars'!E12</f>
        <v>33148982</v>
      </c>
      <c r="DC12">
        <f>'2012_totals_newvars'!E12</f>
        <v>29921794</v>
      </c>
      <c r="DD12">
        <f>'2013_totals_newvars'!E12</f>
        <v>19727869</v>
      </c>
      <c r="DE12">
        <f>'2014_totals_newvars'!E12</f>
        <v>26169705</v>
      </c>
      <c r="DF12">
        <f>'1997_totals_newvars'!G12</f>
        <v>0</v>
      </c>
      <c r="DG12">
        <f>'1998_totals_newvars'!G12</f>
        <v>0</v>
      </c>
      <c r="DH12">
        <f>'1999_totals_newvars'!G12</f>
        <v>0</v>
      </c>
      <c r="DI12">
        <f>'2000_totals_newvars'!G12</f>
        <v>87467</v>
      </c>
      <c r="DJ12">
        <f>'2001_totals_newvars'!G12</f>
        <v>0</v>
      </c>
      <c r="DK12">
        <f>'2002_totals_newvars'!G12</f>
        <v>2872283</v>
      </c>
      <c r="DL12">
        <f>'2003_totals_newvars'!G12</f>
        <v>2448077</v>
      </c>
      <c r="DM12">
        <f>'2004_totals_newvars'!G12</f>
        <v>-2332</v>
      </c>
      <c r="DN12">
        <f>'2005_totals_newvars'!G12</f>
        <v>0</v>
      </c>
      <c r="DO12">
        <f>'2006_totals_newvars'!G12</f>
        <v>0</v>
      </c>
      <c r="DP12">
        <f>'2007_totals_newvars'!G12</f>
        <v>0</v>
      </c>
      <c r="DQ12">
        <f>'2008_totals_newvars'!G12</f>
        <v>0</v>
      </c>
      <c r="DR12">
        <f>'2009_totals_newvars'!G12</f>
        <v>86120</v>
      </c>
      <c r="DS12">
        <f>'2010_totals_newvars'!G12</f>
        <v>6646929</v>
      </c>
      <c r="DT12">
        <f>'2011_totals_newvars'!G12</f>
        <v>16889711</v>
      </c>
      <c r="DU12">
        <f>'2012_totals_newvars'!G12</f>
        <v>0</v>
      </c>
      <c r="DV12">
        <f>'2013_totals_newvars'!G12</f>
        <v>52962</v>
      </c>
      <c r="DW12">
        <f>'2014_totals_newvars'!G12</f>
        <v>30879</v>
      </c>
      <c r="DX12">
        <f>'1997_totals_newvars'!K12</f>
        <v>0</v>
      </c>
      <c r="DY12">
        <f>'1998_totals_newvars'!K12</f>
        <v>39897051</v>
      </c>
      <c r="DZ12">
        <f>'1999_totals_newvars'!K12</f>
        <v>35257775</v>
      </c>
      <c r="EA12">
        <f>'2000_totals_newvars'!K12</f>
        <v>35835614</v>
      </c>
      <c r="EB12">
        <f>'2001_totals_newvars'!K12</f>
        <v>14438109</v>
      </c>
      <c r="EC12">
        <f>'2002_totals_newvars'!K12</f>
        <v>36802497</v>
      </c>
      <c r="ED12">
        <f>'2003_totals_newvars'!K12</f>
        <v>18865151</v>
      </c>
      <c r="EE12">
        <f>'2004_totals_newvars'!K12</f>
        <v>-40531</v>
      </c>
      <c r="EF12">
        <f>'2005_totals_newvars'!K12</f>
        <v>14100000</v>
      </c>
      <c r="EG12">
        <f>'2006_totals_newvars'!K12</f>
        <v>20114508</v>
      </c>
      <c r="EH12">
        <f>'2007_totals_newvars'!K12</f>
        <v>22000000</v>
      </c>
      <c r="EI12">
        <f>'2008_totals_newvars'!K12</f>
        <v>7000000</v>
      </c>
      <c r="EJ12">
        <f>'2009_totals_newvars'!K12</f>
        <v>0</v>
      </c>
      <c r="EK12">
        <f>'2010_totals_newvars'!K12</f>
        <v>13800000</v>
      </c>
      <c r="EL12">
        <f>'2011_totals_newvars'!K12</f>
        <v>0</v>
      </c>
      <c r="EM12">
        <f>'2012_totals_newvars'!K12</f>
        <v>0</v>
      </c>
      <c r="EN12">
        <f>'2013_totals_newvars'!K12</f>
        <v>0</v>
      </c>
      <c r="EO12">
        <f>'2014_totals_newvars'!K12</f>
        <v>1641997</v>
      </c>
      <c r="EP12">
        <f>'1997_totals_newvars'!F12</f>
        <v>0</v>
      </c>
      <c r="EQ12">
        <f>'1998_totals_newvars'!F12</f>
        <v>0</v>
      </c>
      <c r="ER12">
        <f>'1999_totals_newvars'!F12</f>
        <v>0</v>
      </c>
      <c r="ES12">
        <f>'2000_totals_newvars'!F12</f>
        <v>0</v>
      </c>
      <c r="ET12">
        <f>'2001_totals_newvars'!F12</f>
        <v>0</v>
      </c>
      <c r="EU12">
        <f>'2002_totals_newvars'!F12</f>
        <v>0</v>
      </c>
      <c r="EV12">
        <f>'2003_totals_newvars'!F12</f>
        <v>0</v>
      </c>
      <c r="EW12">
        <f>'2004_totals_newvars'!F12</f>
        <v>0</v>
      </c>
      <c r="EX12">
        <f>'2005_totals_newvars'!F12</f>
        <v>0</v>
      </c>
      <c r="EY12">
        <f>'2006_totals_newvars'!F12</f>
        <v>0</v>
      </c>
      <c r="EZ12">
        <f>'2007_totals_newvars'!F12</f>
        <v>0</v>
      </c>
      <c r="FA12">
        <f>'2008_totals_newvars'!F12</f>
        <v>0</v>
      </c>
      <c r="FB12">
        <f>'2009_totals_newvars'!F12</f>
        <v>0</v>
      </c>
      <c r="FC12">
        <f>'2010_totals_newvars'!F12</f>
        <v>0</v>
      </c>
      <c r="FD12">
        <f>'2011_totals_newvars'!F12</f>
        <v>0</v>
      </c>
      <c r="FE12">
        <f>'2012_totals_newvars'!F12</f>
        <v>0</v>
      </c>
      <c r="FF12">
        <f>'2013_totals_newvars'!F12</f>
        <v>0</v>
      </c>
      <c r="FG12">
        <f>'2014_totals_newvars'!F12</f>
        <v>0</v>
      </c>
      <c r="FH12">
        <f>'1997_totals_newvars'!D12</f>
        <v>15497404</v>
      </c>
      <c r="FI12">
        <f>'1998_totals_newvars'!D12</f>
        <v>18611715</v>
      </c>
      <c r="FJ12">
        <f>'1999_totals_newvars'!D12</f>
        <v>41220021</v>
      </c>
      <c r="FK12">
        <f>'2000_totals_newvars'!D12</f>
        <v>233601670</v>
      </c>
      <c r="FL12">
        <f>'2001_totals_newvars'!D12</f>
        <v>117839719</v>
      </c>
      <c r="FM12">
        <f>'2002_totals_newvars'!D12</f>
        <v>104334790</v>
      </c>
      <c r="FN12">
        <f>'2003_totals_newvars'!D12</f>
        <v>116809106</v>
      </c>
      <c r="FO12">
        <f>'2004_totals_newvars'!D12</f>
        <v>119960615</v>
      </c>
      <c r="FP12">
        <f>'2005_totals_newvars'!D12</f>
        <v>100398457</v>
      </c>
      <c r="FQ12">
        <f>'2006_totals_newvars'!D12</f>
        <v>89727578</v>
      </c>
      <c r="FR12">
        <f>'2007_totals_newvars'!D12</f>
        <v>67637140</v>
      </c>
      <c r="FS12">
        <f>'2008_totals_newvars'!D12</f>
        <v>57127519</v>
      </c>
      <c r="FT12">
        <f>'2009_totals_newvars'!D12</f>
        <v>33632166</v>
      </c>
      <c r="FU12">
        <f>'2010_totals_newvars'!D12</f>
        <v>80433621</v>
      </c>
      <c r="FV12">
        <f>'2011_totals_newvars'!D12</f>
        <v>36962011</v>
      </c>
      <c r="FW12">
        <f>'2012_totals_newvars'!D12</f>
        <v>31630696</v>
      </c>
      <c r="FX12">
        <f>'2013_totals_newvars'!D12</f>
        <v>19387049</v>
      </c>
      <c r="FY12">
        <f>'2014_totals_newvars'!D12</f>
        <v>21704001</v>
      </c>
      <c r="FZ12">
        <f>'1997_totals_newvars'!L12</f>
        <v>359233875</v>
      </c>
      <c r="GA12">
        <f>'1998_totals_newvars'!L12</f>
        <v>500212485</v>
      </c>
      <c r="GB12">
        <f>'1999_totals_newvars'!L12</f>
        <v>476770082</v>
      </c>
      <c r="GC12">
        <f>'2000_totals_newvars'!L12</f>
        <v>473830783</v>
      </c>
      <c r="GD12">
        <f>'2001_totals_newvars'!L12</f>
        <v>528452916</v>
      </c>
      <c r="GE12">
        <f>'2002_totals_newvars'!L12</f>
        <v>570739397</v>
      </c>
      <c r="GF12">
        <f>'2003_totals_newvars'!L12</f>
        <v>551615768</v>
      </c>
      <c r="GG12">
        <f>'2004_totals_newvars'!L12</f>
        <v>548493594</v>
      </c>
      <c r="GH12">
        <f>'2005_totals_newvars'!L12</f>
        <v>534166717</v>
      </c>
      <c r="GI12">
        <f>'2006_totals_newvars'!L12</f>
        <v>572075896</v>
      </c>
      <c r="GJ12">
        <f>'2007_totals_newvars'!L12</f>
        <v>551488062</v>
      </c>
      <c r="GK12">
        <f>'2008_totals_newvars'!L12</f>
        <v>621970867</v>
      </c>
      <c r="GL12">
        <f>'2009_totals_newvars'!L12</f>
        <v>521487478</v>
      </c>
      <c r="GM12">
        <f>'2010_totals_newvars'!L12</f>
        <v>577058466</v>
      </c>
      <c r="GN12">
        <f>'2011_totals_newvars'!L12</f>
        <v>561502767</v>
      </c>
      <c r="GO12">
        <f>'2012_totals_newvars'!L12</f>
        <v>522679427</v>
      </c>
      <c r="GP12">
        <f>'2013_totals_newvars'!L12</f>
        <v>493946644</v>
      </c>
      <c r="GQ12">
        <f>'2014_totals_newvars'!L12</f>
        <v>508895729</v>
      </c>
    </row>
    <row r="13" spans="1:199" x14ac:dyDescent="0.2">
      <c r="A13" t="s">
        <v>19</v>
      </c>
      <c r="B13">
        <f>'1997_totals_newvars'!J13</f>
        <v>3652345</v>
      </c>
      <c r="C13">
        <f>'1998_totals_newvars'!J13</f>
        <v>11801724</v>
      </c>
      <c r="D13">
        <f>'1999_totals_newvars'!J13</f>
        <v>12936070</v>
      </c>
      <c r="E13">
        <f>'2000_totals_newvars'!J13</f>
        <v>11521055</v>
      </c>
      <c r="F13">
        <f>'2001_totals_newvars'!J13</f>
        <v>15815559</v>
      </c>
      <c r="G13">
        <f>'2002_totals_newvars'!J13</f>
        <v>11353591</v>
      </c>
      <c r="H13">
        <f>'2003_totals_newvars'!J13</f>
        <v>15553988</v>
      </c>
      <c r="I13">
        <f>'2004_totals_newvars'!J13</f>
        <v>15172591</v>
      </c>
      <c r="J13">
        <f>'2005_totals_newvars'!J13</f>
        <v>14250853</v>
      </c>
      <c r="K13">
        <f>'2006_totals_newvars'!J13</f>
        <v>17721520</v>
      </c>
      <c r="L13">
        <f>'2007_totals_newvars'!J13</f>
        <v>16957648</v>
      </c>
      <c r="M13">
        <f>'2008_totals_newvars'!J13</f>
        <v>15129429</v>
      </c>
      <c r="N13">
        <f>'2009_totals_newvars'!J13</f>
        <v>19357858</v>
      </c>
      <c r="O13">
        <f>'2010_totals_newvars'!J13</f>
        <v>16005620</v>
      </c>
      <c r="P13">
        <f>'2011_totals_newvars'!J13</f>
        <v>12476693</v>
      </c>
      <c r="Q13">
        <f>'2012_totals_newvars'!J13</f>
        <v>15721805</v>
      </c>
      <c r="R13">
        <f>'2013_totals_newvars'!J13</f>
        <v>14929587</v>
      </c>
      <c r="S13">
        <f>'2014_totals_newvars'!J13</f>
        <v>15853110</v>
      </c>
      <c r="T13">
        <f>'1997_totals_newvars'!B13</f>
        <v>39296171</v>
      </c>
      <c r="U13">
        <f>'1998_totals_newvars'!B13</f>
        <v>153244306</v>
      </c>
      <c r="V13">
        <f>'1999_totals_newvars'!B13</f>
        <v>150447589</v>
      </c>
      <c r="W13">
        <f>'2000_totals_newvars'!B13</f>
        <v>140970974</v>
      </c>
      <c r="X13">
        <f>'2001_totals_newvars'!B13</f>
        <v>125701802</v>
      </c>
      <c r="Y13">
        <f>'2002_totals_newvars'!B13</f>
        <v>84983802</v>
      </c>
      <c r="Z13">
        <f>'2003_totals_newvars'!B13</f>
        <v>91146136</v>
      </c>
      <c r="AA13">
        <f>'2004_totals_newvars'!B13</f>
        <v>87270088</v>
      </c>
      <c r="AB13">
        <f>'2005_totals_newvars'!B13</f>
        <v>81730818</v>
      </c>
      <c r="AC13">
        <f>'2006_totals_newvars'!B13</f>
        <v>84656952</v>
      </c>
      <c r="AD13">
        <f>'2007_totals_newvars'!B13</f>
        <v>114999367</v>
      </c>
      <c r="AE13">
        <f>'2008_totals_newvars'!B13</f>
        <v>48682475</v>
      </c>
      <c r="AF13">
        <f>'2009_totals_newvars'!B13</f>
        <v>70148700</v>
      </c>
      <c r="AG13">
        <f>'2010_totals_newvars'!B13</f>
        <v>70141059</v>
      </c>
      <c r="AH13">
        <f>'2011_totals_newvars'!B13</f>
        <v>71917149</v>
      </c>
      <c r="AI13">
        <f>'2012_totals_newvars'!B13</f>
        <v>69238228</v>
      </c>
      <c r="AJ13">
        <f>'2013_totals_newvars'!B13</f>
        <v>64060110</v>
      </c>
      <c r="AK13">
        <f>'2014_totals_newvars'!B13</f>
        <v>58651158</v>
      </c>
      <c r="AL13">
        <f>'1997_totals_newvars'!C13</f>
        <v>0</v>
      </c>
      <c r="AM13">
        <f>'1998_totals_newvars'!C13</f>
        <v>7400000</v>
      </c>
      <c r="AN13">
        <f>'1999_totals_newvars'!C13</f>
        <v>11898506</v>
      </c>
      <c r="AO13">
        <f>'2000_totals_newvars'!C13</f>
        <v>915000</v>
      </c>
      <c r="AP13">
        <f>'2001_totals_newvars'!C13</f>
        <v>6808367</v>
      </c>
      <c r="AQ13">
        <f>'2002_totals_newvars'!C13</f>
        <v>39243279</v>
      </c>
      <c r="AR13">
        <f>'2003_totals_newvars'!C13</f>
        <v>25853000</v>
      </c>
      <c r="AS13">
        <f>'2004_totals_newvars'!C13</f>
        <v>20674822</v>
      </c>
      <c r="AT13">
        <f>'2005_totals_newvars'!C13</f>
        <v>20856383</v>
      </c>
      <c r="AU13">
        <f>'2006_totals_newvars'!C13</f>
        <v>19738280</v>
      </c>
      <c r="AV13">
        <f>'2007_totals_newvars'!C13</f>
        <v>28908311</v>
      </c>
      <c r="AW13">
        <f>'2008_totals_newvars'!C13</f>
        <v>30834046</v>
      </c>
      <c r="AX13">
        <f>'2009_totals_newvars'!C13</f>
        <v>33445356</v>
      </c>
      <c r="AY13">
        <f>'2010_totals_newvars'!C13</f>
        <v>43692268</v>
      </c>
      <c r="AZ13">
        <f>'2011_totals_newvars'!C13</f>
        <v>32166174</v>
      </c>
      <c r="BA13">
        <f>'2012_totals_newvars'!C13</f>
        <v>25294518</v>
      </c>
      <c r="BB13">
        <f>'2013_totals_newvars'!C13</f>
        <v>12971630</v>
      </c>
      <c r="BC13">
        <f>'2014_totals_newvars'!C13</f>
        <v>19971630</v>
      </c>
      <c r="BD13">
        <f>'1997_totals_newvars'!I13</f>
        <v>0</v>
      </c>
      <c r="BE13">
        <f>'1998_totals_newvars'!I13</f>
        <v>0</v>
      </c>
      <c r="BF13">
        <f>'1999_totals_newvars'!I13</f>
        <v>0</v>
      </c>
      <c r="BG13">
        <f>'2000_totals_newvars'!I13</f>
        <v>0</v>
      </c>
      <c r="BH13">
        <f>'2001_totals_newvars'!I13</f>
        <v>0</v>
      </c>
      <c r="BI13">
        <f>'2002_totals_newvars'!I13</f>
        <v>0</v>
      </c>
      <c r="BJ13">
        <f>'2003_totals_newvars'!I13</f>
        <v>0</v>
      </c>
      <c r="BK13">
        <f>'2004_totals_newvars'!I13</f>
        <v>0</v>
      </c>
      <c r="BL13">
        <f>'2005_totals_newvars'!I13</f>
        <v>0</v>
      </c>
      <c r="BM13">
        <f>'2006_totals_newvars'!I13</f>
        <v>0</v>
      </c>
      <c r="BN13">
        <f>'2007_totals_newvars'!I13</f>
        <v>0</v>
      </c>
      <c r="BO13">
        <f>'2008_totals_newvars'!I13</f>
        <v>80106489</v>
      </c>
      <c r="BP13">
        <f>'2009_totals_newvars'!I13</f>
        <v>38315846</v>
      </c>
      <c r="BQ13">
        <f>'2010_totals_newvars'!I13</f>
        <v>28632047</v>
      </c>
      <c r="BR13">
        <f>'2011_totals_newvars'!I13</f>
        <v>23117998</v>
      </c>
      <c r="BS13">
        <f>'2012_totals_newvars'!I13</f>
        <v>30022842</v>
      </c>
      <c r="BT13">
        <f>'2013_totals_newvars'!I13</f>
        <v>28780853</v>
      </c>
      <c r="BU13">
        <f>'2014_totals_newvars'!I13</f>
        <v>38101735</v>
      </c>
      <c r="BV13">
        <f>'1997_totals_newvars'!H13</f>
        <v>0</v>
      </c>
      <c r="BW13">
        <f>'1998_totals_newvars'!H13</f>
        <v>0</v>
      </c>
      <c r="BX13">
        <f>'1999_totals_newvars'!H13</f>
        <v>0</v>
      </c>
      <c r="BY13">
        <f>'2000_totals_newvars'!H13</f>
        <v>0</v>
      </c>
      <c r="BZ13">
        <f>'2001_totals_newvars'!H13</f>
        <v>0</v>
      </c>
      <c r="CA13">
        <f>'2002_totals_newvars'!H13</f>
        <v>0</v>
      </c>
      <c r="CB13">
        <f>'2003_totals_newvars'!H13</f>
        <v>0</v>
      </c>
      <c r="CC13">
        <f>'2004_totals_newvars'!H13</f>
        <v>0</v>
      </c>
      <c r="CD13">
        <f>'2005_totals_newvars'!H13</f>
        <v>0</v>
      </c>
      <c r="CE13">
        <f>'2006_totals_newvars'!H13</f>
        <v>0</v>
      </c>
      <c r="CF13">
        <f>'2007_totals_newvars'!H13</f>
        <v>0</v>
      </c>
      <c r="CG13">
        <f>'2008_totals_newvars'!H13</f>
        <v>0</v>
      </c>
      <c r="CH13">
        <f>'2009_totals_newvars'!H13</f>
        <v>38128505</v>
      </c>
      <c r="CI13">
        <f>'2010_totals_newvars'!H13</f>
        <v>37974749</v>
      </c>
      <c r="CJ13">
        <f>'2011_totals_newvars'!H13</f>
        <v>41777919</v>
      </c>
      <c r="CK13">
        <f>'2012_totals_newvars'!H13</f>
        <v>13346910</v>
      </c>
      <c r="CL13">
        <f>'2013_totals_newvars'!H13</f>
        <v>13747686</v>
      </c>
      <c r="CM13">
        <f>'2014_totals_newvars'!H13</f>
        <v>19254809</v>
      </c>
      <c r="CN13">
        <f>'1997_totals_newvars'!E13</f>
        <v>0</v>
      </c>
      <c r="CO13">
        <f>'1998_totals_newvars'!E13</f>
        <v>0</v>
      </c>
      <c r="CP13">
        <f>'1999_totals_newvars'!E13</f>
        <v>0</v>
      </c>
      <c r="CQ13">
        <f>'2000_totals_newvars'!E13</f>
        <v>0</v>
      </c>
      <c r="CR13">
        <f>'2001_totals_newvars'!E13</f>
        <v>0</v>
      </c>
      <c r="CS13">
        <f>'2002_totals_newvars'!E13</f>
        <v>0</v>
      </c>
      <c r="CT13">
        <f>'2003_totals_newvars'!E13</f>
        <v>0</v>
      </c>
      <c r="CU13">
        <f>'2004_totals_newvars'!E13</f>
        <v>0</v>
      </c>
      <c r="CV13">
        <f>'2005_totals_newvars'!E13</f>
        <v>0</v>
      </c>
      <c r="CW13">
        <f>'2006_totals_newvars'!E13</f>
        <v>0</v>
      </c>
      <c r="CX13">
        <f>'2007_totals_newvars'!E13</f>
        <v>0</v>
      </c>
      <c r="CY13">
        <f>'2008_totals_newvars'!E13</f>
        <v>0</v>
      </c>
      <c r="CZ13">
        <f>'2009_totals_newvars'!E13</f>
        <v>990011</v>
      </c>
      <c r="DA13">
        <f>'2010_totals_newvars'!E13</f>
        <v>7733862</v>
      </c>
      <c r="DB13">
        <f>'2011_totals_newvars'!E13</f>
        <v>4845075</v>
      </c>
      <c r="DC13">
        <f>'2012_totals_newvars'!E13</f>
        <v>0</v>
      </c>
      <c r="DD13">
        <f>'2013_totals_newvars'!E13</f>
        <v>0</v>
      </c>
      <c r="DE13">
        <f>'2014_totals_newvars'!E13</f>
        <v>0</v>
      </c>
      <c r="DF13">
        <f>'1997_totals_newvars'!G13</f>
        <v>0</v>
      </c>
      <c r="DG13">
        <f>'1998_totals_newvars'!G13</f>
        <v>0</v>
      </c>
      <c r="DH13">
        <f>'1999_totals_newvars'!G13</f>
        <v>0</v>
      </c>
      <c r="DI13">
        <f>'2000_totals_newvars'!G13</f>
        <v>0</v>
      </c>
      <c r="DJ13">
        <f>'2001_totals_newvars'!G13</f>
        <v>0</v>
      </c>
      <c r="DK13">
        <f>'2002_totals_newvars'!G13</f>
        <v>0</v>
      </c>
      <c r="DL13">
        <f>'2003_totals_newvars'!G13</f>
        <v>0</v>
      </c>
      <c r="DM13">
        <f>'2004_totals_newvars'!G13</f>
        <v>0</v>
      </c>
      <c r="DN13">
        <f>'2005_totals_newvars'!G13</f>
        <v>0</v>
      </c>
      <c r="DO13">
        <f>'2006_totals_newvars'!G13</f>
        <v>0</v>
      </c>
      <c r="DP13">
        <f>'2007_totals_newvars'!G13</f>
        <v>0</v>
      </c>
      <c r="DQ13">
        <f>'2008_totals_newvars'!G13</f>
        <v>0</v>
      </c>
      <c r="DR13">
        <f>'2009_totals_newvars'!G13</f>
        <v>9790644</v>
      </c>
      <c r="DS13">
        <f>'2010_totals_newvars'!G13</f>
        <v>26037011</v>
      </c>
      <c r="DT13">
        <f>'2011_totals_newvars'!G13</f>
        <v>9969587</v>
      </c>
      <c r="DU13">
        <f>'2012_totals_newvars'!G13</f>
        <v>6405520</v>
      </c>
      <c r="DV13">
        <f>'2013_totals_newvars'!G13</f>
        <v>3955294</v>
      </c>
      <c r="DW13">
        <f>'2014_totals_newvars'!G13</f>
        <v>3770677</v>
      </c>
      <c r="DX13">
        <f>'1997_totals_newvars'!K13</f>
        <v>0</v>
      </c>
      <c r="DY13">
        <f>'1998_totals_newvars'!K13</f>
        <v>1000000</v>
      </c>
      <c r="DZ13">
        <f>'1999_totals_newvars'!K13</f>
        <v>2000000</v>
      </c>
      <c r="EA13">
        <f>'2000_totals_newvars'!K13</f>
        <v>1000000</v>
      </c>
      <c r="EB13">
        <f>'2001_totals_newvars'!K13</f>
        <v>2000000</v>
      </c>
      <c r="EC13">
        <f>'2002_totals_newvars'!K13</f>
        <v>3200000</v>
      </c>
      <c r="ED13">
        <f>'2003_totals_newvars'!K13</f>
        <v>9890000</v>
      </c>
      <c r="EE13">
        <f>'2004_totals_newvars'!K13</f>
        <v>9798374</v>
      </c>
      <c r="EF13">
        <f>'2005_totals_newvars'!K13</f>
        <v>9982105</v>
      </c>
      <c r="EG13">
        <f>'2006_totals_newvars'!K13</f>
        <v>9832602</v>
      </c>
      <c r="EH13">
        <f>'2007_totals_newvars'!K13</f>
        <v>9889999</v>
      </c>
      <c r="EI13">
        <f>'2008_totals_newvars'!K13</f>
        <v>9890001</v>
      </c>
      <c r="EJ13">
        <f>'2009_totals_newvars'!K13</f>
        <v>9890000</v>
      </c>
      <c r="EK13">
        <f>'2010_totals_newvars'!K13</f>
        <v>9890000</v>
      </c>
      <c r="EL13">
        <f>'2011_totals_newvars'!K13</f>
        <v>9890000</v>
      </c>
      <c r="EM13">
        <f>'2012_totals_newvars'!K13</f>
        <v>9890000</v>
      </c>
      <c r="EN13">
        <f>'2013_totals_newvars'!K13</f>
        <v>7417500</v>
      </c>
      <c r="EO13">
        <f>'2014_totals_newvars'!K13</f>
        <v>7800000</v>
      </c>
      <c r="EP13">
        <f>'1997_totals_newvars'!F13</f>
        <v>0</v>
      </c>
      <c r="EQ13">
        <f>'1998_totals_newvars'!F13</f>
        <v>0</v>
      </c>
      <c r="ER13">
        <f>'1999_totals_newvars'!F13</f>
        <v>0</v>
      </c>
      <c r="ES13">
        <f>'2000_totals_newvars'!F13</f>
        <v>0</v>
      </c>
      <c r="ET13">
        <f>'2001_totals_newvars'!F13</f>
        <v>0</v>
      </c>
      <c r="EU13">
        <f>'2002_totals_newvars'!F13</f>
        <v>0</v>
      </c>
      <c r="EV13">
        <f>'2003_totals_newvars'!F13</f>
        <v>0</v>
      </c>
      <c r="EW13">
        <f>'2004_totals_newvars'!F13</f>
        <v>0</v>
      </c>
      <c r="EX13">
        <f>'2005_totals_newvars'!F13</f>
        <v>0</v>
      </c>
      <c r="EY13">
        <f>'2006_totals_newvars'!F13</f>
        <v>0</v>
      </c>
      <c r="EZ13">
        <f>'2007_totals_newvars'!F13</f>
        <v>0</v>
      </c>
      <c r="FA13">
        <f>'2008_totals_newvars'!F13</f>
        <v>0</v>
      </c>
      <c r="FB13">
        <f>'2009_totals_newvars'!F13</f>
        <v>0</v>
      </c>
      <c r="FC13">
        <f>'2010_totals_newvars'!F13</f>
        <v>0</v>
      </c>
      <c r="FD13">
        <f>'2011_totals_newvars'!F13</f>
        <v>0</v>
      </c>
      <c r="FE13">
        <f>'2012_totals_newvars'!F13</f>
        <v>0</v>
      </c>
      <c r="FF13">
        <f>'2013_totals_newvars'!F13</f>
        <v>0</v>
      </c>
      <c r="FG13">
        <f>'2014_totals_newvars'!F13</f>
        <v>0</v>
      </c>
      <c r="FH13">
        <f>'1997_totals_newvars'!D13</f>
        <v>1979276</v>
      </c>
      <c r="FI13">
        <f>'1998_totals_newvars'!D13</f>
        <v>5584751</v>
      </c>
      <c r="FJ13">
        <f>'1999_totals_newvars'!D13</f>
        <v>4727553</v>
      </c>
      <c r="FK13">
        <f>'2000_totals_newvars'!D13</f>
        <v>9812457</v>
      </c>
      <c r="FL13">
        <f>'2001_totals_newvars'!D13</f>
        <v>6672566</v>
      </c>
      <c r="FM13">
        <f>'2002_totals_newvars'!D13</f>
        <v>10068626</v>
      </c>
      <c r="FN13">
        <f>'2003_totals_newvars'!D13</f>
        <v>12567054</v>
      </c>
      <c r="FO13">
        <f>'2004_totals_newvars'!D13</f>
        <v>12263794</v>
      </c>
      <c r="FP13">
        <f>'2005_totals_newvars'!D13</f>
        <v>21847047</v>
      </c>
      <c r="FQ13">
        <f>'2006_totals_newvars'!D13</f>
        <v>39291002</v>
      </c>
      <c r="FR13">
        <f>'2007_totals_newvars'!D13</f>
        <v>51308608</v>
      </c>
      <c r="FS13">
        <f>'2008_totals_newvars'!D13</f>
        <v>74308588</v>
      </c>
      <c r="FT13">
        <f>'2009_totals_newvars'!D13</f>
        <v>145151302</v>
      </c>
      <c r="FU13">
        <f>'2010_totals_newvars'!D13</f>
        <v>162409614</v>
      </c>
      <c r="FV13">
        <f>'2011_totals_newvars'!D13</f>
        <v>136067191</v>
      </c>
      <c r="FW13">
        <f>'2012_totals_newvars'!D13</f>
        <v>97090449</v>
      </c>
      <c r="FX13">
        <f>'2013_totals_newvars'!D13</f>
        <v>98624651</v>
      </c>
      <c r="FY13">
        <f>'2014_totals_newvars'!D13</f>
        <v>100708730</v>
      </c>
      <c r="FZ13">
        <f>'1997_totals_newvars'!L13</f>
        <v>44927792</v>
      </c>
      <c r="GA13">
        <f>'1998_totals_newvars'!L13</f>
        <v>179030781</v>
      </c>
      <c r="GB13">
        <f>'1999_totals_newvars'!L13</f>
        <v>182009718</v>
      </c>
      <c r="GC13">
        <f>'2000_totals_newvars'!L13</f>
        <v>164219486</v>
      </c>
      <c r="GD13">
        <f>'2001_totals_newvars'!L13</f>
        <v>156998294</v>
      </c>
      <c r="GE13">
        <f>'2002_totals_newvars'!L13</f>
        <v>148849298</v>
      </c>
      <c r="GF13">
        <f>'2003_totals_newvars'!L13</f>
        <v>155010178</v>
      </c>
      <c r="GG13">
        <f>'2004_totals_newvars'!L13</f>
        <v>145179669</v>
      </c>
      <c r="GH13">
        <f>'2005_totals_newvars'!L13</f>
        <v>148667206</v>
      </c>
      <c r="GI13">
        <f>'2006_totals_newvars'!L13</f>
        <v>171240356</v>
      </c>
      <c r="GJ13">
        <f>'2007_totals_newvars'!L13</f>
        <v>222063933</v>
      </c>
      <c r="GK13">
        <f>'2008_totals_newvars'!L13</f>
        <v>258951028</v>
      </c>
      <c r="GL13">
        <f>'2009_totals_newvars'!L13</f>
        <v>365218222</v>
      </c>
      <c r="GM13">
        <f>'2010_totals_newvars'!L13</f>
        <v>402516230</v>
      </c>
      <c r="GN13">
        <f>'2011_totals_newvars'!L13</f>
        <v>342227786</v>
      </c>
      <c r="GO13">
        <f>'2012_totals_newvars'!L13</f>
        <v>267010272</v>
      </c>
      <c r="GP13">
        <f>'2013_totals_newvars'!L13</f>
        <v>244487311</v>
      </c>
      <c r="GQ13">
        <f>'2014_totals_newvars'!L13</f>
        <v>264111849</v>
      </c>
    </row>
    <row r="14" spans="1:199" x14ac:dyDescent="0.2">
      <c r="A14" t="s">
        <v>20</v>
      </c>
      <c r="B14">
        <f>'1997_totals_newvars'!J14</f>
        <v>853895</v>
      </c>
      <c r="C14">
        <f>'1998_totals_newvars'!J14</f>
        <v>3315099</v>
      </c>
      <c r="D14">
        <f>'1999_totals_newvars'!J14</f>
        <v>3909409</v>
      </c>
      <c r="E14">
        <f>'2000_totals_newvars'!J14</f>
        <v>3011238</v>
      </c>
      <c r="F14">
        <f>'2001_totals_newvars'!J14</f>
        <v>2309854</v>
      </c>
      <c r="G14">
        <f>'2002_totals_newvars'!J14</f>
        <v>2706355</v>
      </c>
      <c r="H14">
        <f>'2003_totals_newvars'!J14</f>
        <v>3223468</v>
      </c>
      <c r="I14">
        <f>'2004_totals_newvars'!J14</f>
        <v>2686005</v>
      </c>
      <c r="J14">
        <f>'2005_totals_newvars'!J14</f>
        <v>2211008</v>
      </c>
      <c r="K14">
        <f>'2006_totals_newvars'!J14</f>
        <v>2446659</v>
      </c>
      <c r="L14">
        <f>'2007_totals_newvars'!J14</f>
        <v>10559967</v>
      </c>
      <c r="M14">
        <f>'2008_totals_newvars'!J14</f>
        <v>10501301</v>
      </c>
      <c r="N14">
        <f>'2009_totals_newvars'!J14</f>
        <v>12001913</v>
      </c>
      <c r="O14">
        <f>'2010_totals_newvars'!J14</f>
        <v>12819967</v>
      </c>
      <c r="P14">
        <f>'2011_totals_newvars'!J14</f>
        <v>-6422178</v>
      </c>
      <c r="Q14">
        <f>'2012_totals_newvars'!J14</f>
        <v>4770925</v>
      </c>
      <c r="R14">
        <f>'2013_totals_newvars'!J14</f>
        <v>5584512</v>
      </c>
      <c r="S14">
        <f>'2014_totals_newvars'!J14</f>
        <v>5103732</v>
      </c>
      <c r="T14">
        <f>'1997_totals_newvars'!B14</f>
        <v>2063358</v>
      </c>
      <c r="U14">
        <f>'1998_totals_newvars'!B14</f>
        <v>6007108</v>
      </c>
      <c r="V14">
        <f>'1999_totals_newvars'!B14</f>
        <v>5142042</v>
      </c>
      <c r="W14">
        <f>'2000_totals_newvars'!B14</f>
        <v>3289730</v>
      </c>
      <c r="X14">
        <f>'2001_totals_newvars'!B14</f>
        <v>4570543</v>
      </c>
      <c r="Y14">
        <f>'2002_totals_newvars'!B14</f>
        <v>4941417</v>
      </c>
      <c r="Z14">
        <f>'2003_totals_newvars'!B14</f>
        <v>6345623</v>
      </c>
      <c r="AA14">
        <f>'2004_totals_newvars'!B14</f>
        <v>7231018</v>
      </c>
      <c r="AB14">
        <f>'2005_totals_newvars'!B14</f>
        <v>7294220</v>
      </c>
      <c r="AC14">
        <f>'2006_totals_newvars'!B14</f>
        <v>7237698</v>
      </c>
      <c r="AD14">
        <f>'2007_totals_newvars'!B14</f>
        <v>5953783</v>
      </c>
      <c r="AE14">
        <f>'2008_totals_newvars'!B14</f>
        <v>5505784</v>
      </c>
      <c r="AF14">
        <f>'2009_totals_newvars'!B14</f>
        <v>5901818</v>
      </c>
      <c r="AG14">
        <f>'2010_totals_newvars'!B14</f>
        <v>6195466</v>
      </c>
      <c r="AH14">
        <f>'2011_totals_newvars'!B14</f>
        <v>4617239</v>
      </c>
      <c r="AI14">
        <f>'2012_totals_newvars'!B14</f>
        <v>7221482</v>
      </c>
      <c r="AJ14">
        <f>'2013_totals_newvars'!B14</f>
        <v>6548938</v>
      </c>
      <c r="AK14">
        <f>'2014_totals_newvars'!B14</f>
        <v>6664547</v>
      </c>
      <c r="AL14">
        <f>'1997_totals_newvars'!C14</f>
        <v>293955</v>
      </c>
      <c r="AM14">
        <f>'1998_totals_newvars'!C14</f>
        <v>1175819</v>
      </c>
      <c r="AN14">
        <f>'1999_totals_newvars'!C14</f>
        <v>7785912</v>
      </c>
      <c r="AO14">
        <f>'2000_totals_newvars'!C14</f>
        <v>10463144</v>
      </c>
      <c r="AP14">
        <f>'2001_totals_newvars'!C14</f>
        <v>11022800</v>
      </c>
      <c r="AQ14">
        <f>'2002_totals_newvars'!C14</f>
        <v>11350616</v>
      </c>
      <c r="AR14">
        <f>'2003_totals_newvars'!C14</f>
        <v>11369913</v>
      </c>
      <c r="AS14">
        <f>'2004_totals_newvars'!C14</f>
        <v>7957198</v>
      </c>
      <c r="AT14">
        <f>'2005_totals_newvars'!C14</f>
        <v>9525747</v>
      </c>
      <c r="AU14">
        <f>'2006_totals_newvars'!C14</f>
        <v>9907802</v>
      </c>
      <c r="AV14">
        <f>'2007_totals_newvars'!C14</f>
        <v>9907802</v>
      </c>
      <c r="AW14">
        <f>'2008_totals_newvars'!C14</f>
        <v>9907802</v>
      </c>
      <c r="AX14">
        <f>'2009_totals_newvars'!C14</f>
        <v>8730720</v>
      </c>
      <c r="AY14">
        <f>'2010_totals_newvars'!C14</f>
        <v>1175820</v>
      </c>
      <c r="AZ14">
        <f>'2011_totals_newvars'!C14</f>
        <v>7721136</v>
      </c>
      <c r="BA14">
        <f>'2012_totals_newvars'!C14</f>
        <v>11007020</v>
      </c>
      <c r="BB14">
        <f>'2013_totals_newvars'!C14</f>
        <v>10775138</v>
      </c>
      <c r="BC14">
        <f>'2014_totals_newvars'!C14</f>
        <v>11839667</v>
      </c>
      <c r="BD14">
        <f>'1997_totals_newvars'!I14</f>
        <v>2786647</v>
      </c>
      <c r="BE14">
        <f>'1998_totals_newvars'!I14</f>
        <v>10029014</v>
      </c>
      <c r="BF14">
        <f>'1999_totals_newvars'!I14</f>
        <v>22206260</v>
      </c>
      <c r="BG14">
        <f>'2000_totals_newvars'!I14</f>
        <v>16480135</v>
      </c>
      <c r="BH14">
        <f>'2001_totals_newvars'!I14</f>
        <v>19470893</v>
      </c>
      <c r="BI14">
        <f>'2002_totals_newvars'!I14</f>
        <v>13799860</v>
      </c>
      <c r="BJ14">
        <f>'2003_totals_newvars'!I14</f>
        <v>13717616</v>
      </c>
      <c r="BK14">
        <f>'2004_totals_newvars'!I14</f>
        <v>20638024</v>
      </c>
      <c r="BL14">
        <f>'2005_totals_newvars'!I14</f>
        <v>16758751</v>
      </c>
      <c r="BM14">
        <f>'2006_totals_newvars'!I14</f>
        <v>10303107</v>
      </c>
      <c r="BN14">
        <f>'2007_totals_newvars'!I14</f>
        <v>7631425</v>
      </c>
      <c r="BO14">
        <f>'2008_totals_newvars'!I14</f>
        <v>4087149</v>
      </c>
      <c r="BP14">
        <f>'2009_totals_newvars'!I14</f>
        <v>3441656</v>
      </c>
      <c r="BQ14">
        <f>'2010_totals_newvars'!I14</f>
        <v>3251949</v>
      </c>
      <c r="BR14">
        <f>'2011_totals_newvars'!I14</f>
        <v>2553465</v>
      </c>
      <c r="BS14">
        <f>'2012_totals_newvars'!I14</f>
        <v>4284318</v>
      </c>
      <c r="BT14">
        <f>'2013_totals_newvars'!I14</f>
        <v>4359923</v>
      </c>
      <c r="BU14">
        <f>'2014_totals_newvars'!I14</f>
        <v>4160337</v>
      </c>
      <c r="BV14">
        <f>'1997_totals_newvars'!H14</f>
        <v>0</v>
      </c>
      <c r="BW14">
        <f>'1998_totals_newvars'!H14</f>
        <v>0</v>
      </c>
      <c r="BX14">
        <f>'1999_totals_newvars'!H14</f>
        <v>0</v>
      </c>
      <c r="BY14">
        <f>'2000_totals_newvars'!H14</f>
        <v>6086304</v>
      </c>
      <c r="BZ14">
        <f>'2001_totals_newvars'!H14</f>
        <v>6392044</v>
      </c>
      <c r="CA14">
        <f>'2002_totals_newvars'!H14</f>
        <v>5992916</v>
      </c>
      <c r="CB14">
        <f>'2003_totals_newvars'!H14</f>
        <v>7626705</v>
      </c>
      <c r="CC14">
        <f>'2004_totals_newvars'!H14</f>
        <v>-577822</v>
      </c>
      <c r="CD14">
        <f>'2005_totals_newvars'!H14</f>
        <v>2518136</v>
      </c>
      <c r="CE14">
        <f>'2006_totals_newvars'!H14</f>
        <v>2369772</v>
      </c>
      <c r="CF14">
        <f>'2007_totals_newvars'!H14</f>
        <v>2253125</v>
      </c>
      <c r="CG14">
        <f>'2008_totals_newvars'!H14</f>
        <v>3193787</v>
      </c>
      <c r="CH14">
        <f>'2009_totals_newvars'!H14</f>
        <v>1183072</v>
      </c>
      <c r="CI14">
        <f>'2010_totals_newvars'!H14</f>
        <v>885343</v>
      </c>
      <c r="CJ14">
        <f>'2011_totals_newvars'!H14</f>
        <v>-2773102</v>
      </c>
      <c r="CK14">
        <f>'2012_totals_newvars'!H14</f>
        <v>393568</v>
      </c>
      <c r="CL14">
        <f>'2013_totals_newvars'!H14</f>
        <v>405298</v>
      </c>
      <c r="CM14">
        <f>'2014_totals_newvars'!H14</f>
        <v>397242</v>
      </c>
      <c r="CN14">
        <f>'1997_totals_newvars'!E14</f>
        <v>0</v>
      </c>
      <c r="CO14">
        <f>'1998_totals_newvars'!E14</f>
        <v>0</v>
      </c>
      <c r="CP14">
        <f>'1999_totals_newvars'!E14</f>
        <v>0</v>
      </c>
      <c r="CQ14">
        <f>'2000_totals_newvars'!E14</f>
        <v>0</v>
      </c>
      <c r="CR14">
        <f>'2001_totals_newvars'!E14</f>
        <v>0</v>
      </c>
      <c r="CS14">
        <f>'2002_totals_newvars'!E14</f>
        <v>0</v>
      </c>
      <c r="CT14">
        <f>'2003_totals_newvars'!E14</f>
        <v>0</v>
      </c>
      <c r="CU14">
        <f>'2004_totals_newvars'!E14</f>
        <v>0</v>
      </c>
      <c r="CV14">
        <f>'2005_totals_newvars'!E14</f>
        <v>0</v>
      </c>
      <c r="CW14">
        <f>'2006_totals_newvars'!E14</f>
        <v>5179800</v>
      </c>
      <c r="CX14">
        <f>'2007_totals_newvars'!E14</f>
        <v>3236568</v>
      </c>
      <c r="CY14">
        <f>'2008_totals_newvars'!E14</f>
        <v>2669375</v>
      </c>
      <c r="CZ14">
        <f>'2009_totals_newvars'!E14</f>
        <v>1699188</v>
      </c>
      <c r="DA14">
        <f>'2010_totals_newvars'!E14</f>
        <v>1377979</v>
      </c>
      <c r="DB14">
        <f>'2011_totals_newvars'!E14</f>
        <v>18072525</v>
      </c>
      <c r="DC14">
        <f>'2012_totals_newvars'!E14</f>
        <v>5713146</v>
      </c>
      <c r="DD14">
        <f>'2013_totals_newvars'!E14</f>
        <v>8150856</v>
      </c>
      <c r="DE14">
        <f>'2014_totals_newvars'!E14</f>
        <v>8315345</v>
      </c>
      <c r="DF14">
        <f>'1997_totals_newvars'!G14</f>
        <v>0</v>
      </c>
      <c r="DG14">
        <f>'1998_totals_newvars'!G14</f>
        <v>0</v>
      </c>
      <c r="DH14">
        <f>'1999_totals_newvars'!G14</f>
        <v>0</v>
      </c>
      <c r="DI14">
        <f>'2000_totals_newvars'!G14</f>
        <v>2674983</v>
      </c>
      <c r="DJ14">
        <f>'2001_totals_newvars'!G14</f>
        <v>2452394</v>
      </c>
      <c r="DK14">
        <f>'2002_totals_newvars'!G14</f>
        <v>1752043</v>
      </c>
      <c r="DL14">
        <f>'2003_totals_newvars'!G14</f>
        <v>2073423</v>
      </c>
      <c r="DM14">
        <f>'2004_totals_newvars'!G14</f>
        <v>2135037</v>
      </c>
      <c r="DN14">
        <f>'2005_totals_newvars'!G14</f>
        <v>2291641</v>
      </c>
      <c r="DO14">
        <f>'2006_totals_newvars'!G14</f>
        <v>2147601</v>
      </c>
      <c r="DP14">
        <f>'2007_totals_newvars'!G14</f>
        <v>1033258</v>
      </c>
      <c r="DQ14">
        <f>'2008_totals_newvars'!G14</f>
        <v>1284499</v>
      </c>
      <c r="DR14">
        <f>'2009_totals_newvars'!G14</f>
        <v>1518533</v>
      </c>
      <c r="DS14">
        <f>'2010_totals_newvars'!G14</f>
        <v>2480920</v>
      </c>
      <c r="DT14">
        <f>'2011_totals_newvars'!G14</f>
        <v>-788228</v>
      </c>
      <c r="DU14">
        <f>'2012_totals_newvars'!G14</f>
        <v>1464930</v>
      </c>
      <c r="DV14">
        <f>'2013_totals_newvars'!G14</f>
        <v>2319241</v>
      </c>
      <c r="DW14">
        <f>'2014_totals_newvars'!G14</f>
        <v>2376557</v>
      </c>
      <c r="DX14">
        <f>'1997_totals_newvars'!K14</f>
        <v>0</v>
      </c>
      <c r="DY14">
        <f>'1998_totals_newvars'!K14</f>
        <v>3278000</v>
      </c>
      <c r="DZ14">
        <f>'1999_totals_newvars'!K14</f>
        <v>3305046</v>
      </c>
      <c r="EA14">
        <f>'2000_totals_newvars'!K14</f>
        <v>3312473</v>
      </c>
      <c r="EB14">
        <f>'2001_totals_newvars'!K14</f>
        <v>2141199</v>
      </c>
      <c r="EC14">
        <f>'2002_totals_newvars'!K14</f>
        <v>1487133</v>
      </c>
      <c r="ED14">
        <f>'2003_totals_newvars'!K14</f>
        <v>1441201</v>
      </c>
      <c r="EE14">
        <f>'2004_totals_newvars'!K14</f>
        <v>3550751</v>
      </c>
      <c r="EF14">
        <f>'2005_totals_newvars'!K14</f>
        <v>1441201</v>
      </c>
      <c r="EG14">
        <f>'2006_totals_newvars'!K14</f>
        <v>1441201</v>
      </c>
      <c r="EH14">
        <f>'2007_totals_newvars'!K14</f>
        <v>1441201</v>
      </c>
      <c r="EI14">
        <f>'2008_totals_newvars'!K14</f>
        <v>1441201</v>
      </c>
      <c r="EJ14">
        <f>'2009_totals_newvars'!K14</f>
        <v>1441201</v>
      </c>
      <c r="EK14">
        <f>'2010_totals_newvars'!K14</f>
        <v>1292534</v>
      </c>
      <c r="EL14">
        <f>'2011_totals_newvars'!K14</f>
        <v>3272658</v>
      </c>
      <c r="EM14">
        <f>'2012_totals_newvars'!K14</f>
        <v>1292533</v>
      </c>
      <c r="EN14">
        <f>'2013_totals_newvars'!K14</f>
        <v>1292534</v>
      </c>
      <c r="EO14">
        <f>'2014_totals_newvars'!K14</f>
        <v>1292534</v>
      </c>
      <c r="EP14">
        <f>'1997_totals_newvars'!F14</f>
        <v>0</v>
      </c>
      <c r="EQ14">
        <f>'1998_totals_newvars'!F14</f>
        <v>0</v>
      </c>
      <c r="ER14">
        <f>'1999_totals_newvars'!F14</f>
        <v>0</v>
      </c>
      <c r="ES14">
        <f>'2000_totals_newvars'!F14</f>
        <v>0</v>
      </c>
      <c r="ET14">
        <f>'2001_totals_newvars'!F14</f>
        <v>0</v>
      </c>
      <c r="EU14">
        <f>'2002_totals_newvars'!F14</f>
        <v>0</v>
      </c>
      <c r="EV14">
        <f>'2003_totals_newvars'!F14</f>
        <v>0</v>
      </c>
      <c r="EW14">
        <f>'2004_totals_newvars'!F14</f>
        <v>0</v>
      </c>
      <c r="EX14">
        <f>'2005_totals_newvars'!F14</f>
        <v>0</v>
      </c>
      <c r="EY14">
        <f>'2006_totals_newvars'!F14</f>
        <v>0</v>
      </c>
      <c r="EZ14">
        <f>'2007_totals_newvars'!F14</f>
        <v>0</v>
      </c>
      <c r="FA14">
        <f>'2008_totals_newvars'!F14</f>
        <v>0</v>
      </c>
      <c r="FB14">
        <f>'2009_totals_newvars'!F14</f>
        <v>0</v>
      </c>
      <c r="FC14">
        <f>'2010_totals_newvars'!F14</f>
        <v>0</v>
      </c>
      <c r="FD14">
        <f>'2011_totals_newvars'!F14</f>
        <v>0</v>
      </c>
      <c r="FE14">
        <f>'2012_totals_newvars'!F14</f>
        <v>0</v>
      </c>
      <c r="FF14">
        <f>'2013_totals_newvars'!F14</f>
        <v>0</v>
      </c>
      <c r="FG14">
        <f>'2014_totals_newvars'!F14</f>
        <v>0</v>
      </c>
      <c r="FH14">
        <f>'1997_totals_newvars'!D14</f>
        <v>54881</v>
      </c>
      <c r="FI14">
        <f>'1998_totals_newvars'!D14</f>
        <v>672760</v>
      </c>
      <c r="FJ14">
        <f>'1999_totals_newvars'!D14</f>
        <v>1818926</v>
      </c>
      <c r="FK14">
        <f>'2000_totals_newvars'!D14</f>
        <v>8072313</v>
      </c>
      <c r="FL14">
        <f>'2001_totals_newvars'!D14</f>
        <v>7906737</v>
      </c>
      <c r="FM14">
        <f>'2002_totals_newvars'!D14</f>
        <v>7836971</v>
      </c>
      <c r="FN14">
        <f>'2003_totals_newvars'!D14</f>
        <v>7516504</v>
      </c>
      <c r="FO14">
        <f>'2004_totals_newvars'!D14</f>
        <v>8182340</v>
      </c>
      <c r="FP14">
        <f>'2005_totals_newvars'!D14</f>
        <v>7917263</v>
      </c>
      <c r="FQ14">
        <f>'2006_totals_newvars'!D14</f>
        <v>8065270</v>
      </c>
      <c r="FR14">
        <f>'2007_totals_newvars'!D14</f>
        <v>5491744</v>
      </c>
      <c r="FS14">
        <f>'2008_totals_newvars'!D14</f>
        <v>6319268</v>
      </c>
      <c r="FT14">
        <f>'2009_totals_newvars'!D14</f>
        <v>6707875</v>
      </c>
      <c r="FU14">
        <f>'2010_totals_newvars'!D14</f>
        <v>6584059</v>
      </c>
      <c r="FV14">
        <f>'2011_totals_newvars'!D14</f>
        <v>9452523</v>
      </c>
      <c r="FW14">
        <f>'2012_totals_newvars'!D14</f>
        <v>6869348</v>
      </c>
      <c r="FX14">
        <f>'2013_totals_newvars'!D14</f>
        <v>6842915</v>
      </c>
      <c r="FY14">
        <f>'2014_totals_newvars'!D14</f>
        <v>6175679</v>
      </c>
      <c r="FZ14">
        <f>'1997_totals_newvars'!L14</f>
        <v>6052736</v>
      </c>
      <c r="GA14">
        <f>'1998_totals_newvars'!L14</f>
        <v>24477800</v>
      </c>
      <c r="GB14">
        <f>'1999_totals_newvars'!L14</f>
        <v>44167595</v>
      </c>
      <c r="GC14">
        <f>'2000_totals_newvars'!L14</f>
        <v>53390320</v>
      </c>
      <c r="GD14">
        <f>'2001_totals_newvars'!L14</f>
        <v>56266464</v>
      </c>
      <c r="GE14">
        <f>'2002_totals_newvars'!L14</f>
        <v>49867311</v>
      </c>
      <c r="GF14">
        <f>'2003_totals_newvars'!L14</f>
        <v>53314453</v>
      </c>
      <c r="GG14">
        <f>'2004_totals_newvars'!L14</f>
        <v>51802551</v>
      </c>
      <c r="GH14">
        <f>'2005_totals_newvars'!L14</f>
        <v>49957967</v>
      </c>
      <c r="GI14">
        <f>'2006_totals_newvars'!L14</f>
        <v>49098910</v>
      </c>
      <c r="GJ14">
        <f>'2007_totals_newvars'!L14</f>
        <v>47508873</v>
      </c>
      <c r="GK14">
        <f>'2008_totals_newvars'!L14</f>
        <v>44910166</v>
      </c>
      <c r="GL14">
        <f>'2009_totals_newvars'!L14</f>
        <v>42625976</v>
      </c>
      <c r="GM14">
        <f>'2010_totals_newvars'!L14</f>
        <v>36064037</v>
      </c>
      <c r="GN14">
        <f>'2011_totals_newvars'!L14</f>
        <v>35706038</v>
      </c>
      <c r="GO14">
        <f>'2012_totals_newvars'!L14</f>
        <v>43017270</v>
      </c>
      <c r="GP14">
        <f>'2013_totals_newvars'!L14</f>
        <v>46279355</v>
      </c>
      <c r="GQ14">
        <f>'2014_totals_newvars'!L14</f>
        <v>46325640</v>
      </c>
    </row>
    <row r="15" spans="1:199" x14ac:dyDescent="0.2">
      <c r="A15" t="s">
        <v>21</v>
      </c>
      <c r="B15">
        <f>'1997_totals_newvars'!J15</f>
        <v>13990544</v>
      </c>
      <c r="C15">
        <f>'1998_totals_newvars'!J15</f>
        <v>148160249</v>
      </c>
      <c r="D15">
        <f>'1999_totals_newvars'!J15</f>
        <v>115283320</v>
      </c>
      <c r="E15">
        <f>'2000_totals_newvars'!J15</f>
        <v>105158126</v>
      </c>
      <c r="F15">
        <f>'2001_totals_newvars'!J15</f>
        <v>34284697</v>
      </c>
      <c r="G15">
        <f>'2002_totals_newvars'!J15</f>
        <v>41798042</v>
      </c>
      <c r="H15">
        <f>'2003_totals_newvars'!J15</f>
        <v>25838146</v>
      </c>
      <c r="I15">
        <f>'2004_totals_newvars'!J15</f>
        <v>22882437</v>
      </c>
      <c r="J15">
        <f>'2005_totals_newvars'!J15</f>
        <v>23653378</v>
      </c>
      <c r="K15">
        <f>'2006_totals_newvars'!J15</f>
        <v>25127857</v>
      </c>
      <c r="L15">
        <f>'2007_totals_newvars'!J15</f>
        <v>31107609</v>
      </c>
      <c r="M15">
        <f>'2008_totals_newvars'!J15</f>
        <v>27378904</v>
      </c>
      <c r="N15">
        <f>'2009_totals_newvars'!J15</f>
        <v>28205809</v>
      </c>
      <c r="O15">
        <f>'2010_totals_newvars'!J15</f>
        <v>33773254</v>
      </c>
      <c r="P15">
        <f>'2011_totals_newvars'!J15</f>
        <v>33568764</v>
      </c>
      <c r="Q15">
        <f>'2012_totals_newvars'!J15</f>
        <v>33065594</v>
      </c>
      <c r="R15">
        <f>'2013_totals_newvars'!J15</f>
        <v>27476439</v>
      </c>
      <c r="S15">
        <f>'2014_totals_newvars'!J15</f>
        <v>25955932</v>
      </c>
      <c r="T15">
        <f>'1997_totals_newvars'!B15</f>
        <v>189164311</v>
      </c>
      <c r="U15">
        <f>'1998_totals_newvars'!B15</f>
        <v>761917844</v>
      </c>
      <c r="V15">
        <f>'1999_totals_newvars'!B15</f>
        <v>575283328</v>
      </c>
      <c r="W15">
        <f>'2000_totals_newvars'!B15</f>
        <v>269391206</v>
      </c>
      <c r="X15">
        <f>'2001_totals_newvars'!B15</f>
        <v>190590551</v>
      </c>
      <c r="Y15">
        <f>'2002_totals_newvars'!B15</f>
        <v>146390028</v>
      </c>
      <c r="Z15">
        <f>'2003_totals_newvars'!B15</f>
        <v>114556049</v>
      </c>
      <c r="AA15">
        <f>'2004_totals_newvars'!B15</f>
        <v>110438560</v>
      </c>
      <c r="AB15">
        <f>'2005_totals_newvars'!B15</f>
        <v>122179852</v>
      </c>
      <c r="AC15">
        <f>'2006_totals_newvars'!B15</f>
        <v>123502434</v>
      </c>
      <c r="AD15">
        <f>'2007_totals_newvars'!B15</f>
        <v>95646955</v>
      </c>
      <c r="AE15">
        <f>'2008_totals_newvars'!B15</f>
        <v>60486523</v>
      </c>
      <c r="AF15">
        <f>'2009_totals_newvars'!B15</f>
        <v>61091530</v>
      </c>
      <c r="AG15">
        <f>'2010_totals_newvars'!B15</f>
        <v>72269935</v>
      </c>
      <c r="AH15">
        <f>'2011_totals_newvars'!B15</f>
        <v>106445472</v>
      </c>
      <c r="AI15">
        <f>'2012_totals_newvars'!B15</f>
        <v>127429136</v>
      </c>
      <c r="AJ15">
        <f>'2013_totals_newvars'!B15</f>
        <v>81008007</v>
      </c>
      <c r="AK15">
        <f>'2014_totals_newvars'!B15</f>
        <v>77417612</v>
      </c>
      <c r="AL15">
        <f>'1997_totals_newvars'!C15</f>
        <v>39902368</v>
      </c>
      <c r="AM15">
        <f>'1998_totals_newvars'!C15</f>
        <v>74640280</v>
      </c>
      <c r="AN15">
        <f>'1999_totals_newvars'!C15</f>
        <v>233998749</v>
      </c>
      <c r="AO15">
        <f>'2000_totals_newvars'!C15</f>
        <v>387598968</v>
      </c>
      <c r="AP15">
        <f>'2001_totals_newvars'!C15</f>
        <v>344457121</v>
      </c>
      <c r="AQ15">
        <f>'2002_totals_newvars'!C15</f>
        <v>358559615</v>
      </c>
      <c r="AR15">
        <f>'2003_totals_newvars'!C15</f>
        <v>376987676</v>
      </c>
      <c r="AS15">
        <f>'2004_totals_newvars'!C15</f>
        <v>374918037</v>
      </c>
      <c r="AT15">
        <f>'2005_totals_newvars'!C15</f>
        <v>415323418</v>
      </c>
      <c r="AU15">
        <f>'2006_totals_newvars'!C15</f>
        <v>406129773</v>
      </c>
      <c r="AV15">
        <f>'2007_totals_newvars'!C15</f>
        <v>395429975</v>
      </c>
      <c r="AW15">
        <f>'2008_totals_newvars'!C15</f>
        <v>436621025</v>
      </c>
      <c r="AX15">
        <f>'2009_totals_newvars'!C15</f>
        <v>490720629</v>
      </c>
      <c r="AY15">
        <f>'2010_totals_newvars'!C15</f>
        <v>485250939</v>
      </c>
      <c r="AZ15">
        <f>'2011_totals_newvars'!C15</f>
        <v>609412406</v>
      </c>
      <c r="BA15">
        <f>'2012_totals_newvars'!C15</f>
        <v>624531764</v>
      </c>
      <c r="BB15">
        <f>'2013_totals_newvars'!C15</f>
        <v>645513988</v>
      </c>
      <c r="BC15">
        <f>'2014_totals_newvars'!C15</f>
        <v>710106176</v>
      </c>
      <c r="BD15">
        <f>'1997_totals_newvars'!I15</f>
        <v>0</v>
      </c>
      <c r="BE15">
        <f>'1998_totals_newvars'!I15</f>
        <v>0</v>
      </c>
      <c r="BF15">
        <f>'1999_totals_newvars'!I15</f>
        <v>0</v>
      </c>
      <c r="BG15">
        <f>'2000_totals_newvars'!I15</f>
        <v>173871910</v>
      </c>
      <c r="BH15">
        <f>'2001_totals_newvars'!I15</f>
        <v>163497737</v>
      </c>
      <c r="BI15">
        <f>'2002_totals_newvars'!I15</f>
        <v>159890144</v>
      </c>
      <c r="BJ15">
        <f>'2003_totals_newvars'!I15</f>
        <v>201309835</v>
      </c>
      <c r="BK15">
        <f>'2004_totals_newvars'!I15</f>
        <v>202775125</v>
      </c>
      <c r="BL15">
        <f>'2005_totals_newvars'!I15</f>
        <v>163929927</v>
      </c>
      <c r="BM15">
        <f>'2006_totals_newvars'!I15</f>
        <v>166572648</v>
      </c>
      <c r="BN15">
        <f>'2007_totals_newvars'!I15</f>
        <v>197270465</v>
      </c>
      <c r="BO15">
        <f>'2008_totals_newvars'!I15</f>
        <v>179634083</v>
      </c>
      <c r="BP15">
        <f>'2009_totals_newvars'!I15</f>
        <v>175363800</v>
      </c>
      <c r="BQ15">
        <f>'2010_totals_newvars'!I15</f>
        <v>121543245</v>
      </c>
      <c r="BR15">
        <f>'2011_totals_newvars'!I15</f>
        <v>114794962</v>
      </c>
      <c r="BS15">
        <f>'2012_totals_newvars'!I15</f>
        <v>96772087</v>
      </c>
      <c r="BT15">
        <f>'2013_totals_newvars'!I15</f>
        <v>81295507</v>
      </c>
      <c r="BU15">
        <f>'2014_totals_newvars'!I15</f>
        <v>78938015</v>
      </c>
      <c r="BV15">
        <f>'1997_totals_newvars'!H15</f>
        <v>0</v>
      </c>
      <c r="BW15">
        <f>'1998_totals_newvars'!H15</f>
        <v>0</v>
      </c>
      <c r="BX15">
        <f>'1999_totals_newvars'!H15</f>
        <v>0</v>
      </c>
      <c r="BY15">
        <f>'2000_totals_newvars'!H15</f>
        <v>1108200</v>
      </c>
      <c r="BZ15">
        <f>'2001_totals_newvars'!H15</f>
        <v>841900</v>
      </c>
      <c r="CA15">
        <f>'2002_totals_newvars'!H15</f>
        <v>780800</v>
      </c>
      <c r="CB15">
        <f>'2003_totals_newvars'!H15</f>
        <v>1200000</v>
      </c>
      <c r="CC15">
        <f>'2004_totals_newvars'!H15</f>
        <v>1000000</v>
      </c>
      <c r="CD15">
        <f>'2005_totals_newvars'!H15</f>
        <v>1200000</v>
      </c>
      <c r="CE15">
        <f>'2006_totals_newvars'!H15</f>
        <v>1200000</v>
      </c>
      <c r="CF15">
        <f>'2007_totals_newvars'!H15</f>
        <v>800000</v>
      </c>
      <c r="CG15">
        <f>'2008_totals_newvars'!H15</f>
        <v>0</v>
      </c>
      <c r="CH15">
        <f>'2009_totals_newvars'!H15</f>
        <v>0</v>
      </c>
      <c r="CI15">
        <f>'2010_totals_newvars'!H15</f>
        <v>0</v>
      </c>
      <c r="CJ15">
        <f>'2011_totals_newvars'!H15</f>
        <v>0</v>
      </c>
      <c r="CK15">
        <f>'2012_totals_newvars'!H15</f>
        <v>0</v>
      </c>
      <c r="CL15">
        <f>'2013_totals_newvars'!H15</f>
        <v>0</v>
      </c>
      <c r="CM15">
        <f>'2014_totals_newvars'!H15</f>
        <v>0</v>
      </c>
      <c r="CN15">
        <f>'1997_totals_newvars'!E15</f>
        <v>0</v>
      </c>
      <c r="CO15">
        <f>'1998_totals_newvars'!E15</f>
        <v>0</v>
      </c>
      <c r="CP15">
        <f>'1999_totals_newvars'!E15</f>
        <v>0</v>
      </c>
      <c r="CQ15">
        <f>'2000_totals_newvars'!E15</f>
        <v>0</v>
      </c>
      <c r="CR15">
        <f>'2001_totals_newvars'!E15</f>
        <v>152948749</v>
      </c>
      <c r="CS15">
        <f>'2002_totals_newvars'!E15</f>
        <v>151028095</v>
      </c>
      <c r="CT15">
        <f>'2003_totals_newvars'!E15</f>
        <v>153753033</v>
      </c>
      <c r="CU15">
        <f>'2004_totals_newvars'!E15</f>
        <v>150000000</v>
      </c>
      <c r="CV15">
        <f>'2005_totals_newvars'!E15</f>
        <v>165845459</v>
      </c>
      <c r="CW15">
        <f>'2006_totals_newvars'!E15</f>
        <v>167895633</v>
      </c>
      <c r="CX15">
        <f>'2007_totals_newvars'!E15</f>
        <v>199753845</v>
      </c>
      <c r="CY15">
        <f>'2008_totals_newvars'!E15</f>
        <v>220291735</v>
      </c>
      <c r="CZ15">
        <f>'2009_totals_newvars'!E15</f>
        <v>247988679</v>
      </c>
      <c r="DA15">
        <f>'2010_totals_newvars'!E15</f>
        <v>224382817</v>
      </c>
      <c r="DB15">
        <f>'2011_totals_newvars'!E15</f>
        <v>243096186</v>
      </c>
      <c r="DC15">
        <f>'2012_totals_newvars'!E15</f>
        <v>253243140</v>
      </c>
      <c r="DD15">
        <f>'2013_totals_newvars'!E15</f>
        <v>268252659</v>
      </c>
      <c r="DE15">
        <f>'2014_totals_newvars'!E15</f>
        <v>258793885</v>
      </c>
      <c r="DF15">
        <f>'1997_totals_newvars'!G15</f>
        <v>0</v>
      </c>
      <c r="DG15">
        <f>'1998_totals_newvars'!G15</f>
        <v>0</v>
      </c>
      <c r="DH15">
        <f>'1999_totals_newvars'!G15</f>
        <v>0</v>
      </c>
      <c r="DI15">
        <f>'2000_totals_newvars'!G15</f>
        <v>0</v>
      </c>
      <c r="DJ15">
        <f>'2001_totals_newvars'!G15</f>
        <v>0</v>
      </c>
      <c r="DK15">
        <f>'2002_totals_newvars'!G15</f>
        <v>0</v>
      </c>
      <c r="DL15">
        <f>'2003_totals_newvars'!G15</f>
        <v>0</v>
      </c>
      <c r="DM15">
        <f>'2004_totals_newvars'!G15</f>
        <v>0</v>
      </c>
      <c r="DN15">
        <f>'2005_totals_newvars'!G15</f>
        <v>551703</v>
      </c>
      <c r="DO15">
        <f>'2006_totals_newvars'!G15</f>
        <v>0</v>
      </c>
      <c r="DP15">
        <f>'2007_totals_newvars'!G15</f>
        <v>0</v>
      </c>
      <c r="DQ15">
        <f>'2008_totals_newvars'!G15</f>
        <v>0</v>
      </c>
      <c r="DR15">
        <f>'2009_totals_newvars'!G15</f>
        <v>0</v>
      </c>
      <c r="DS15">
        <f>'2010_totals_newvars'!G15</f>
        <v>7193540</v>
      </c>
      <c r="DT15">
        <f>'2011_totals_newvars'!G15</f>
        <v>2418382</v>
      </c>
      <c r="DU15">
        <f>'2012_totals_newvars'!G15</f>
        <v>0</v>
      </c>
      <c r="DV15">
        <f>'2013_totals_newvars'!G15</f>
        <v>0</v>
      </c>
      <c r="DW15">
        <f>'2014_totals_newvars'!G15</f>
        <v>0</v>
      </c>
      <c r="DX15">
        <f>'1997_totals_newvars'!K15</f>
        <v>0</v>
      </c>
      <c r="DY15">
        <f>'1998_totals_newvars'!K15</f>
        <v>58500000</v>
      </c>
      <c r="DZ15">
        <f>'1999_totals_newvars'!K15</f>
        <v>58505696</v>
      </c>
      <c r="EA15">
        <f>'2000_totals_newvars'!K15</f>
        <v>62662889</v>
      </c>
      <c r="EB15">
        <f>'2001_totals_newvars'!K15</f>
        <v>60175045</v>
      </c>
      <c r="EC15">
        <f>'2002_totals_newvars'!K15</f>
        <v>43879272</v>
      </c>
      <c r="ED15">
        <f>'2003_totals_newvars'!K15</f>
        <v>20502485</v>
      </c>
      <c r="EE15">
        <f>'2004_totals_newvars'!K15</f>
        <v>33990383</v>
      </c>
      <c r="EF15">
        <f>'2005_totals_newvars'!K15</f>
        <v>17467933</v>
      </c>
      <c r="EG15">
        <f>'2006_totals_newvars'!K15</f>
        <v>33426628</v>
      </c>
      <c r="EH15">
        <f>'2007_totals_newvars'!K15</f>
        <v>39667176</v>
      </c>
      <c r="EI15">
        <f>'2008_totals_newvars'!K15</f>
        <v>41574111</v>
      </c>
      <c r="EJ15">
        <f>'2009_totals_newvars'!K15</f>
        <v>39672230</v>
      </c>
      <c r="EK15">
        <f>'2010_totals_newvars'!K15</f>
        <v>27955275</v>
      </c>
      <c r="EL15">
        <f>'2011_totals_newvars'!K15</f>
        <v>7915460</v>
      </c>
      <c r="EM15">
        <f>'2012_totals_newvars'!K15</f>
        <v>1200000</v>
      </c>
      <c r="EN15">
        <f>'2013_totals_newvars'!K15</f>
        <v>1200000</v>
      </c>
      <c r="EO15">
        <f>'2014_totals_newvars'!K15</f>
        <v>1200000</v>
      </c>
      <c r="EP15">
        <f>'1997_totals_newvars'!F15</f>
        <v>0</v>
      </c>
      <c r="EQ15">
        <f>'1998_totals_newvars'!F15</f>
        <v>0</v>
      </c>
      <c r="ER15">
        <f>'1999_totals_newvars'!F15</f>
        <v>0</v>
      </c>
      <c r="ES15">
        <f>'2000_totals_newvars'!F15</f>
        <v>0</v>
      </c>
      <c r="ET15">
        <f>'2001_totals_newvars'!F15</f>
        <v>0</v>
      </c>
      <c r="EU15">
        <f>'2002_totals_newvars'!F15</f>
        <v>0</v>
      </c>
      <c r="EV15">
        <f>'2003_totals_newvars'!F15</f>
        <v>0</v>
      </c>
      <c r="EW15">
        <f>'2004_totals_newvars'!F15</f>
        <v>13189074</v>
      </c>
      <c r="EX15">
        <f>'2005_totals_newvars'!F15</f>
        <v>14944155</v>
      </c>
      <c r="EY15">
        <f>'2006_totals_newvars'!F15</f>
        <v>13881298</v>
      </c>
      <c r="EZ15">
        <f>'2007_totals_newvars'!F15</f>
        <v>13858094</v>
      </c>
      <c r="FA15">
        <f>'2008_totals_newvars'!F15</f>
        <v>14336738</v>
      </c>
      <c r="FB15">
        <f>'2009_totals_newvars'!F15</f>
        <v>15143749</v>
      </c>
      <c r="FC15">
        <f>'2010_totals_newvars'!F15</f>
        <v>16586228</v>
      </c>
      <c r="FD15">
        <f>'2011_totals_newvars'!F15</f>
        <v>16496030</v>
      </c>
      <c r="FE15">
        <f>'2012_totals_newvars'!F15</f>
        <v>9197636</v>
      </c>
      <c r="FF15">
        <f>'2013_totals_newvars'!F15</f>
        <v>19143644</v>
      </c>
      <c r="FG15">
        <f>'2014_totals_newvars'!F15</f>
        <v>40747059</v>
      </c>
      <c r="FH15">
        <f>'1997_totals_newvars'!D15</f>
        <v>208411</v>
      </c>
      <c r="FI15">
        <f>'1998_totals_newvars'!D15</f>
        <v>37909054</v>
      </c>
      <c r="FJ15">
        <f>'1999_totals_newvars'!D15</f>
        <v>33294659</v>
      </c>
      <c r="FK15">
        <f>'2000_totals_newvars'!D15</f>
        <v>67417183</v>
      </c>
      <c r="FL15">
        <f>'2001_totals_newvars'!D15</f>
        <v>99565102</v>
      </c>
      <c r="FM15">
        <f>'2002_totals_newvars'!D15</f>
        <v>112819157</v>
      </c>
      <c r="FN15">
        <f>'2003_totals_newvars'!D15</f>
        <v>115767589</v>
      </c>
      <c r="FO15">
        <f>'2004_totals_newvars'!D15</f>
        <v>105951537</v>
      </c>
      <c r="FP15">
        <f>'2005_totals_newvars'!D15</f>
        <v>90801546</v>
      </c>
      <c r="FQ15">
        <f>'2006_totals_newvars'!D15</f>
        <v>77408882</v>
      </c>
      <c r="FR15">
        <f>'2007_totals_newvars'!D15</f>
        <v>90791492</v>
      </c>
      <c r="FS15">
        <f>'2008_totals_newvars'!D15</f>
        <v>74549694</v>
      </c>
      <c r="FT15">
        <f>'2009_totals_newvars'!D15</f>
        <v>72257976</v>
      </c>
      <c r="FU15">
        <f>'2010_totals_newvars'!D15</f>
        <v>293678745</v>
      </c>
      <c r="FV15">
        <f>'2011_totals_newvars'!D15</f>
        <v>184818445</v>
      </c>
      <c r="FW15">
        <f>'2012_totals_newvars'!D15</f>
        <v>40272550</v>
      </c>
      <c r="FX15">
        <f>'2013_totals_newvars'!D15</f>
        <v>37032714</v>
      </c>
      <c r="FY15">
        <f>'2014_totals_newvars'!D15</f>
        <v>26581533</v>
      </c>
      <c r="FZ15">
        <f>'1997_totals_newvars'!L15</f>
        <v>243265634</v>
      </c>
      <c r="GA15">
        <f>'1998_totals_newvars'!L15</f>
        <v>1081127427</v>
      </c>
      <c r="GB15">
        <f>'1999_totals_newvars'!L15</f>
        <v>1016365752</v>
      </c>
      <c r="GC15">
        <f>'2000_totals_newvars'!L15</f>
        <v>1067208482</v>
      </c>
      <c r="GD15">
        <f>'2001_totals_newvars'!L15</f>
        <v>1046360902</v>
      </c>
      <c r="GE15">
        <f>'2002_totals_newvars'!L15</f>
        <v>1015145153</v>
      </c>
      <c r="GF15">
        <f>'2003_totals_newvars'!L15</f>
        <v>1009914813</v>
      </c>
      <c r="GG15">
        <f>'2004_totals_newvars'!L15</f>
        <v>1015145153</v>
      </c>
      <c r="GH15">
        <f>'2005_totals_newvars'!L15</f>
        <v>1015897371</v>
      </c>
      <c r="GI15">
        <f>'2006_totals_newvars'!L15</f>
        <v>1015145153</v>
      </c>
      <c r="GJ15">
        <f>'2007_totals_newvars'!L15</f>
        <v>1064325611</v>
      </c>
      <c r="GK15">
        <f>'2008_totals_newvars'!L15</f>
        <v>1054872813</v>
      </c>
      <c r="GL15">
        <f>'2009_totals_newvars'!L15</f>
        <v>1130444402</v>
      </c>
      <c r="GM15">
        <f>'2010_totals_newvars'!L15</f>
        <v>1282633978</v>
      </c>
      <c r="GN15">
        <f>'2011_totals_newvars'!L15</f>
        <v>1318966107</v>
      </c>
      <c r="GO15">
        <f>'2012_totals_newvars'!L15</f>
        <v>1185711907</v>
      </c>
      <c r="GP15">
        <f>'2013_totals_newvars'!L15</f>
        <v>1160922958</v>
      </c>
      <c r="GQ15">
        <f>'2014_totals_newvars'!L15</f>
        <v>1219740212</v>
      </c>
    </row>
    <row r="16" spans="1:199" x14ac:dyDescent="0.2">
      <c r="A16" t="s">
        <v>22</v>
      </c>
      <c r="B16">
        <f>'1997_totals_newvars'!J16</f>
        <v>28311213</v>
      </c>
      <c r="C16">
        <f>'1998_totals_newvars'!J16</f>
        <v>51887209</v>
      </c>
      <c r="D16">
        <f>'1999_totals_newvars'!J16</f>
        <v>51523922</v>
      </c>
      <c r="E16">
        <f>'2000_totals_newvars'!J16</f>
        <v>39579616</v>
      </c>
      <c r="F16">
        <f>'2001_totals_newvars'!J16</f>
        <v>39624240</v>
      </c>
      <c r="G16">
        <f>'2002_totals_newvars'!J16</f>
        <v>37479884</v>
      </c>
      <c r="H16">
        <f>'2003_totals_newvars'!J16</f>
        <v>36463660</v>
      </c>
      <c r="I16">
        <f>'2004_totals_newvars'!J16</f>
        <v>34011941</v>
      </c>
      <c r="J16">
        <f>'2005_totals_newvars'!J16</f>
        <v>40540247</v>
      </c>
      <c r="K16">
        <f>'2006_totals_newvars'!J16</f>
        <v>34571555</v>
      </c>
      <c r="L16">
        <f>'2007_totals_newvars'!J16</f>
        <v>29994106</v>
      </c>
      <c r="M16">
        <f>'2008_totals_newvars'!J16</f>
        <v>31813458</v>
      </c>
      <c r="N16">
        <f>'2009_totals_newvars'!J16</f>
        <v>30936961</v>
      </c>
      <c r="O16">
        <f>'2010_totals_newvars'!J16</f>
        <v>31371221</v>
      </c>
      <c r="P16">
        <f>'2011_totals_newvars'!J16</f>
        <v>24650810</v>
      </c>
      <c r="Q16">
        <f>'2012_totals_newvars'!J16</f>
        <v>23262748</v>
      </c>
      <c r="R16">
        <f>'2013_totals_newvars'!J16</f>
        <v>17962600</v>
      </c>
      <c r="S16">
        <f>'2014_totals_newvars'!J16</f>
        <v>18783110</v>
      </c>
      <c r="T16">
        <f>'1997_totals_newvars'!B16</f>
        <v>125771059</v>
      </c>
      <c r="U16">
        <f>'1998_totals_newvars'!B16</f>
        <v>104382009</v>
      </c>
      <c r="V16">
        <f>'1999_totals_newvars'!B16</f>
        <v>80230325</v>
      </c>
      <c r="W16">
        <f>'2000_totals_newvars'!B16</f>
        <v>86561515</v>
      </c>
      <c r="X16">
        <f>'2001_totals_newvars'!B16</f>
        <v>119632254</v>
      </c>
      <c r="Y16">
        <f>'2002_totals_newvars'!B16</f>
        <v>145899086</v>
      </c>
      <c r="Z16">
        <f>'2003_totals_newvars'!B16</f>
        <v>139052999</v>
      </c>
      <c r="AA16">
        <f>'2004_totals_newvars'!B16</f>
        <v>121920690</v>
      </c>
      <c r="AB16">
        <f>'2005_totals_newvars'!B16</f>
        <v>113221948</v>
      </c>
      <c r="AC16">
        <f>'2006_totals_newvars'!B16</f>
        <v>108652149</v>
      </c>
      <c r="AD16">
        <f>'2007_totals_newvars'!B16</f>
        <v>102275375</v>
      </c>
      <c r="AE16">
        <f>'2008_totals_newvars'!B16</f>
        <v>76018087</v>
      </c>
      <c r="AF16">
        <f>'2009_totals_newvars'!B16</f>
        <v>108608850</v>
      </c>
      <c r="AG16">
        <f>'2010_totals_newvars'!B16</f>
        <v>91937263</v>
      </c>
      <c r="AH16">
        <f>'2011_totals_newvars'!B16</f>
        <v>71524114</v>
      </c>
      <c r="AI16">
        <f>'2012_totals_newvars'!B16</f>
        <v>40693945</v>
      </c>
      <c r="AJ16">
        <f>'2013_totals_newvars'!B16</f>
        <v>28917287</v>
      </c>
      <c r="AK16">
        <f>'2014_totals_newvars'!B16</f>
        <v>23441807</v>
      </c>
      <c r="AL16">
        <f>'1997_totals_newvars'!C16</f>
        <v>15357049</v>
      </c>
      <c r="AM16">
        <f>'1998_totals_newvars'!C16</f>
        <v>57395949</v>
      </c>
      <c r="AN16">
        <f>'1999_totals_newvars'!C16</f>
        <v>143113104</v>
      </c>
      <c r="AO16">
        <f>'2000_totals_newvars'!C16</f>
        <v>167824806</v>
      </c>
      <c r="AP16">
        <f>'2001_totals_newvars'!C16</f>
        <v>117616982</v>
      </c>
      <c r="AQ16">
        <f>'2002_totals_newvars'!C16</f>
        <v>36844748</v>
      </c>
      <c r="AR16">
        <f>'2003_totals_newvars'!C16</f>
        <v>33711980</v>
      </c>
      <c r="AS16">
        <f>'2004_totals_newvars'!C16</f>
        <v>19409853</v>
      </c>
      <c r="AT16">
        <f>'2005_totals_newvars'!C16</f>
        <v>20250027</v>
      </c>
      <c r="AU16">
        <f>'2006_totals_newvars'!C16</f>
        <v>26248217</v>
      </c>
      <c r="AV16">
        <f>'2007_totals_newvars'!C16</f>
        <v>47433865</v>
      </c>
      <c r="AW16">
        <f>'2008_totals_newvars'!C16</f>
        <v>52515546</v>
      </c>
      <c r="AX16">
        <f>'2009_totals_newvars'!C16</f>
        <v>52515546</v>
      </c>
      <c r="AY16">
        <f>'2010_totals_newvars'!C16</f>
        <v>37515546</v>
      </c>
      <c r="AZ16">
        <f>'2011_totals_newvars'!C16</f>
        <v>42515546</v>
      </c>
      <c r="BA16">
        <f>'2012_totals_newvars'!C16</f>
        <v>38685746</v>
      </c>
      <c r="BB16">
        <f>'2013_totals_newvars'!C16</f>
        <v>77699000</v>
      </c>
      <c r="BC16">
        <f>'2014_totals_newvars'!C16</f>
        <v>77669961</v>
      </c>
      <c r="BD16">
        <f>'1997_totals_newvars'!I16</f>
        <v>4056130</v>
      </c>
      <c r="BE16">
        <f>'1998_totals_newvars'!I16</f>
        <v>15684240</v>
      </c>
      <c r="BF16">
        <f>'1999_totals_newvars'!I16</f>
        <v>141124970</v>
      </c>
      <c r="BG16">
        <f>'2000_totals_newvars'!I16</f>
        <v>60571108</v>
      </c>
      <c r="BH16">
        <f>'2001_totals_newvars'!I16</f>
        <v>94469202</v>
      </c>
      <c r="BI16">
        <f>'2002_totals_newvars'!I16</f>
        <v>96431918</v>
      </c>
      <c r="BJ16">
        <f>'2003_totals_newvars'!I16</f>
        <v>82918686</v>
      </c>
      <c r="BK16">
        <f>'2004_totals_newvars'!I16</f>
        <v>90470160</v>
      </c>
      <c r="BL16">
        <f>'2005_totals_newvars'!I16</f>
        <v>88920629</v>
      </c>
      <c r="BM16">
        <f>'2006_totals_newvars'!I16</f>
        <v>104866079</v>
      </c>
      <c r="BN16">
        <f>'2007_totals_newvars'!I16</f>
        <v>85735122</v>
      </c>
      <c r="BO16">
        <f>'2008_totals_newvars'!I16</f>
        <v>111161583</v>
      </c>
      <c r="BP16">
        <f>'2009_totals_newvars'!I16</f>
        <v>105243065</v>
      </c>
      <c r="BQ16">
        <f>'2010_totals_newvars'!I16</f>
        <v>158726934</v>
      </c>
      <c r="BR16">
        <f>'2011_totals_newvars'!I16</f>
        <v>124628613</v>
      </c>
      <c r="BS16">
        <f>'2012_totals_newvars'!I16</f>
        <v>86001543</v>
      </c>
      <c r="BT16">
        <f>'2013_totals_newvars'!I16</f>
        <v>102766490</v>
      </c>
      <c r="BU16">
        <f>'2014_totals_newvars'!I16</f>
        <v>99631417</v>
      </c>
      <c r="BV16">
        <f>'1997_totals_newvars'!H16</f>
        <v>0</v>
      </c>
      <c r="BW16">
        <f>'1998_totals_newvars'!H16</f>
        <v>0</v>
      </c>
      <c r="BX16">
        <f>'1999_totals_newvars'!H16</f>
        <v>0</v>
      </c>
      <c r="BY16">
        <f>'2000_totals_newvars'!H16</f>
        <v>0</v>
      </c>
      <c r="BZ16">
        <f>'2001_totals_newvars'!H16</f>
        <v>0</v>
      </c>
      <c r="CA16">
        <f>'2002_totals_newvars'!H16</f>
        <v>2116915</v>
      </c>
      <c r="CB16">
        <f>'2003_totals_newvars'!H16</f>
        <v>1390324</v>
      </c>
      <c r="CC16">
        <f>'2004_totals_newvars'!H16</f>
        <v>1653358</v>
      </c>
      <c r="CD16">
        <f>'2005_totals_newvars'!H16</f>
        <v>1560801</v>
      </c>
      <c r="CE16">
        <f>'2006_totals_newvars'!H16</f>
        <v>1602367</v>
      </c>
      <c r="CF16">
        <f>'2007_totals_newvars'!H16</f>
        <v>1448057</v>
      </c>
      <c r="CG16">
        <f>'2008_totals_newvars'!H16</f>
        <v>1459398</v>
      </c>
      <c r="CH16">
        <f>'2009_totals_newvars'!H16</f>
        <v>1286619</v>
      </c>
      <c r="CI16">
        <f>'2010_totals_newvars'!H16</f>
        <v>438716</v>
      </c>
      <c r="CJ16">
        <f>'2011_totals_newvars'!H16</f>
        <v>0</v>
      </c>
      <c r="CK16">
        <f>'2012_totals_newvars'!H16</f>
        <v>4304887</v>
      </c>
      <c r="CL16">
        <f>'2013_totals_newvars'!H16</f>
        <v>2125586</v>
      </c>
      <c r="CM16">
        <f>'2014_totals_newvars'!H16</f>
        <v>405952</v>
      </c>
      <c r="CN16">
        <f>'1997_totals_newvars'!E16</f>
        <v>0</v>
      </c>
      <c r="CO16">
        <f>'1998_totals_newvars'!E16</f>
        <v>0</v>
      </c>
      <c r="CP16">
        <f>'1999_totals_newvars'!E16</f>
        <v>0</v>
      </c>
      <c r="CQ16">
        <f>'2000_totals_newvars'!E16</f>
        <v>0</v>
      </c>
      <c r="CR16">
        <f>'2001_totals_newvars'!E16</f>
        <v>0</v>
      </c>
      <c r="CS16">
        <f>'2002_totals_newvars'!E16</f>
        <v>0</v>
      </c>
      <c r="CT16">
        <f>'2003_totals_newvars'!E16</f>
        <v>0</v>
      </c>
      <c r="CU16">
        <f>'2004_totals_newvars'!E16</f>
        <v>0</v>
      </c>
      <c r="CV16">
        <f>'2005_totals_newvars'!E16</f>
        <v>0</v>
      </c>
      <c r="CW16">
        <f>'2006_totals_newvars'!E16</f>
        <v>0</v>
      </c>
      <c r="CX16">
        <f>'2007_totals_newvars'!E16</f>
        <v>0</v>
      </c>
      <c r="CY16">
        <f>'2008_totals_newvars'!E16</f>
        <v>0</v>
      </c>
      <c r="CZ16">
        <f>'2009_totals_newvars'!E16</f>
        <v>0</v>
      </c>
      <c r="DA16">
        <f>'2010_totals_newvars'!E16</f>
        <v>0</v>
      </c>
      <c r="DB16">
        <f>'2011_totals_newvars'!E16</f>
        <v>5097281</v>
      </c>
      <c r="DC16">
        <f>'2012_totals_newvars'!E16</f>
        <v>0</v>
      </c>
      <c r="DD16">
        <f>'2013_totals_newvars'!E16</f>
        <v>0</v>
      </c>
      <c r="DE16">
        <f>'2014_totals_newvars'!E16</f>
        <v>0</v>
      </c>
      <c r="DF16">
        <f>'1997_totals_newvars'!G16</f>
        <v>0</v>
      </c>
      <c r="DG16">
        <f>'1998_totals_newvars'!G16</f>
        <v>0</v>
      </c>
      <c r="DH16">
        <f>'1999_totals_newvars'!G16</f>
        <v>0</v>
      </c>
      <c r="DI16">
        <f>'2000_totals_newvars'!G16</f>
        <v>0</v>
      </c>
      <c r="DJ16">
        <f>'2001_totals_newvars'!G16</f>
        <v>0</v>
      </c>
      <c r="DK16">
        <f>'2002_totals_newvars'!G16</f>
        <v>0</v>
      </c>
      <c r="DL16">
        <f>'2003_totals_newvars'!G16</f>
        <v>0</v>
      </c>
      <c r="DM16">
        <f>'2004_totals_newvars'!G16</f>
        <v>0</v>
      </c>
      <c r="DN16">
        <f>'2005_totals_newvars'!G16</f>
        <v>0</v>
      </c>
      <c r="DO16">
        <f>'2006_totals_newvars'!G16</f>
        <v>0</v>
      </c>
      <c r="DP16">
        <f>'2007_totals_newvars'!G16</f>
        <v>0</v>
      </c>
      <c r="DQ16">
        <f>'2008_totals_newvars'!G16</f>
        <v>20021875</v>
      </c>
      <c r="DR16">
        <f>'2009_totals_newvars'!G16</f>
        <v>0</v>
      </c>
      <c r="DS16">
        <f>'2010_totals_newvars'!G16</f>
        <v>0</v>
      </c>
      <c r="DT16">
        <f>'2011_totals_newvars'!G16</f>
        <v>0</v>
      </c>
      <c r="DU16">
        <f>'2012_totals_newvars'!G16</f>
        <v>0</v>
      </c>
      <c r="DV16">
        <f>'2013_totals_newvars'!G16</f>
        <v>0</v>
      </c>
      <c r="DW16">
        <f>'2014_totals_newvars'!G16</f>
        <v>0</v>
      </c>
      <c r="DX16">
        <f>'1997_totals_newvars'!K16</f>
        <v>0</v>
      </c>
      <c r="DY16">
        <f>'1998_totals_newvars'!K16</f>
        <v>26000000</v>
      </c>
      <c r="DZ16">
        <f>'1999_totals_newvars'!K16</f>
        <v>6000000</v>
      </c>
      <c r="EA16">
        <f>'2000_totals_newvars'!K16</f>
        <v>20679178</v>
      </c>
      <c r="EB16">
        <f>'2001_totals_newvars'!K16</f>
        <v>8788962</v>
      </c>
      <c r="EC16">
        <f>'2002_totals_newvars'!K16</f>
        <v>8788962</v>
      </c>
      <c r="ED16">
        <f>'2003_totals_newvars'!K16</f>
        <v>2000000</v>
      </c>
      <c r="EE16">
        <f>'2004_totals_newvars'!K16</f>
        <v>2000000</v>
      </c>
      <c r="EF16">
        <f>'2005_totals_newvars'!K16</f>
        <v>2000000</v>
      </c>
      <c r="EG16">
        <f>'2006_totals_newvars'!K16</f>
        <v>2000000</v>
      </c>
      <c r="EH16">
        <f>'2007_totals_newvars'!K16</f>
        <v>2000000</v>
      </c>
      <c r="EI16">
        <f>'2008_totals_newvars'!K16</f>
        <v>2000000</v>
      </c>
      <c r="EJ16">
        <f>'2009_totals_newvars'!K16</f>
        <v>2000000</v>
      </c>
      <c r="EK16">
        <f>'2010_totals_newvars'!K16</f>
        <v>0</v>
      </c>
      <c r="EL16">
        <f>'2011_totals_newvars'!K16</f>
        <v>0</v>
      </c>
      <c r="EM16">
        <f>'2012_totals_newvars'!K16</f>
        <v>2000000</v>
      </c>
      <c r="EN16">
        <f>'2013_totals_newvars'!K16</f>
        <v>0</v>
      </c>
      <c r="EO16">
        <f>'2014_totals_newvars'!K16</f>
        <v>0</v>
      </c>
      <c r="EP16">
        <f>'1997_totals_newvars'!F16</f>
        <v>0</v>
      </c>
      <c r="EQ16">
        <f>'1998_totals_newvars'!F16</f>
        <v>0</v>
      </c>
      <c r="ER16">
        <f>'1999_totals_newvars'!F16</f>
        <v>0</v>
      </c>
      <c r="ES16">
        <f>'2000_totals_newvars'!F16</f>
        <v>15033761</v>
      </c>
      <c r="ET16">
        <f>'2001_totals_newvars'!F16</f>
        <v>15057454</v>
      </c>
      <c r="EU16">
        <f>'2002_totals_newvars'!F16</f>
        <v>15497163</v>
      </c>
      <c r="EV16">
        <f>'2003_totals_newvars'!F16</f>
        <v>14887105</v>
      </c>
      <c r="EW16">
        <f>'2004_totals_newvars'!F16</f>
        <v>34998880</v>
      </c>
      <c r="EX16">
        <f>'2005_totals_newvars'!F16</f>
        <v>36059657</v>
      </c>
      <c r="EY16">
        <f>'2006_totals_newvars'!F16</f>
        <v>38405489</v>
      </c>
      <c r="EZ16">
        <f>'2007_totals_newvars'!F16</f>
        <v>39760119</v>
      </c>
      <c r="FA16">
        <f>'2008_totals_newvars'!F16</f>
        <v>43488932</v>
      </c>
      <c r="FB16">
        <f>'2009_totals_newvars'!F16</f>
        <v>31734226</v>
      </c>
      <c r="FC16">
        <f>'2010_totals_newvars'!F16</f>
        <v>32088241</v>
      </c>
      <c r="FD16">
        <f>'2011_totals_newvars'!F16</f>
        <v>34106904</v>
      </c>
      <c r="FE16">
        <f>'2012_totals_newvars'!F16</f>
        <v>32030790</v>
      </c>
      <c r="FF16">
        <f>'2013_totals_newvars'!F16</f>
        <v>33882653</v>
      </c>
      <c r="FG16">
        <f>'2014_totals_newvars'!F16</f>
        <v>32523897</v>
      </c>
      <c r="FH16">
        <f>'1997_totals_newvars'!D16</f>
        <v>18910540</v>
      </c>
      <c r="FI16">
        <f>'1998_totals_newvars'!D16</f>
        <v>5141459</v>
      </c>
      <c r="FJ16">
        <f>'1999_totals_newvars'!D16</f>
        <v>13083921</v>
      </c>
      <c r="FK16">
        <f>'2000_totals_newvars'!D16</f>
        <v>13942445</v>
      </c>
      <c r="FL16">
        <f>'2001_totals_newvars'!D16</f>
        <v>18720941</v>
      </c>
      <c r="FM16">
        <f>'2002_totals_newvars'!D16</f>
        <v>14599536</v>
      </c>
      <c r="FN16">
        <f>'2003_totals_newvars'!D16</f>
        <v>23262021</v>
      </c>
      <c r="FO16">
        <f>'2004_totals_newvars'!D16</f>
        <v>15575050</v>
      </c>
      <c r="FP16">
        <f>'2005_totals_newvars'!D16</f>
        <v>11178699</v>
      </c>
      <c r="FQ16">
        <f>'2006_totals_newvars'!D16</f>
        <v>12620807</v>
      </c>
      <c r="FR16">
        <f>'2007_totals_newvars'!D16</f>
        <v>10046469</v>
      </c>
      <c r="FS16">
        <f>'2008_totals_newvars'!D16</f>
        <v>8593995</v>
      </c>
      <c r="FT16">
        <f>'2009_totals_newvars'!D16</f>
        <v>20728775</v>
      </c>
      <c r="FU16">
        <f>'2010_totals_newvars'!D16</f>
        <v>13652625</v>
      </c>
      <c r="FV16">
        <f>'2011_totals_newvars'!D16</f>
        <v>16865566</v>
      </c>
      <c r="FW16">
        <f>'2012_totals_newvars'!D16</f>
        <v>20668456</v>
      </c>
      <c r="FX16">
        <f>'2013_totals_newvars'!D16</f>
        <v>15960422</v>
      </c>
      <c r="FY16">
        <f>'2014_totals_newvars'!D16</f>
        <v>14989152</v>
      </c>
      <c r="FZ16">
        <f>'1997_totals_newvars'!L16</f>
        <v>192405991</v>
      </c>
      <c r="GA16">
        <f>'1998_totals_newvars'!L16</f>
        <v>260490866</v>
      </c>
      <c r="GB16">
        <f>'1999_totals_newvars'!L16</f>
        <v>435076242</v>
      </c>
      <c r="GC16">
        <f>'2000_totals_newvars'!L16</f>
        <v>404192429</v>
      </c>
      <c r="GD16">
        <f>'2001_totals_newvars'!L16</f>
        <v>413910035</v>
      </c>
      <c r="GE16">
        <f>'2002_totals_newvars'!L16</f>
        <v>357658212</v>
      </c>
      <c r="GF16">
        <f>'2003_totals_newvars'!L16</f>
        <v>333686775</v>
      </c>
      <c r="GG16">
        <f>'2004_totals_newvars'!L16</f>
        <v>320039932</v>
      </c>
      <c r="GH16">
        <f>'2005_totals_newvars'!L16</f>
        <v>313732008</v>
      </c>
      <c r="GI16">
        <f>'2006_totals_newvars'!L16</f>
        <v>328966663</v>
      </c>
      <c r="GJ16">
        <f>'2007_totals_newvars'!L16</f>
        <v>318693113</v>
      </c>
      <c r="GK16">
        <f>'2008_totals_newvars'!L16</f>
        <v>347072874</v>
      </c>
      <c r="GL16">
        <f>'2009_totals_newvars'!L16</f>
        <v>353054042</v>
      </c>
      <c r="GM16">
        <f>'2010_totals_newvars'!L16</f>
        <v>365730546</v>
      </c>
      <c r="GN16">
        <f>'2011_totals_newvars'!L16</f>
        <v>319388834</v>
      </c>
      <c r="GO16">
        <f>'2012_totals_newvars'!L16</f>
        <v>247648115</v>
      </c>
      <c r="GP16">
        <f>'2013_totals_newvars'!L16</f>
        <v>279314038</v>
      </c>
      <c r="GQ16">
        <f>'2014_totals_newvars'!L16</f>
        <v>267445296</v>
      </c>
    </row>
    <row r="17" spans="1:199" x14ac:dyDescent="0.2">
      <c r="A17" t="s">
        <v>23</v>
      </c>
      <c r="B17">
        <f>'1997_totals_newvars'!J17</f>
        <v>14667706</v>
      </c>
      <c r="C17">
        <f>'1998_totals_newvars'!J17</f>
        <v>18312868</v>
      </c>
      <c r="D17">
        <f>'1999_totals_newvars'!J17</f>
        <v>29104791</v>
      </c>
      <c r="E17">
        <f>'2000_totals_newvars'!J17</f>
        <v>23894469</v>
      </c>
      <c r="F17">
        <f>'2001_totals_newvars'!J17</f>
        <v>20153085</v>
      </c>
      <c r="G17">
        <f>'2002_totals_newvars'!J17</f>
        <v>15012637</v>
      </c>
      <c r="H17">
        <f>'2003_totals_newvars'!J17</f>
        <v>10760687</v>
      </c>
      <c r="I17">
        <f>'2004_totals_newvars'!J17</f>
        <v>13245918</v>
      </c>
      <c r="J17">
        <f>'2005_totals_newvars'!J17</f>
        <v>13401675</v>
      </c>
      <c r="K17">
        <f>'2006_totals_newvars'!J17</f>
        <v>12291536</v>
      </c>
      <c r="L17">
        <f>'2007_totals_newvars'!J17</f>
        <v>11161051</v>
      </c>
      <c r="M17">
        <f>'2008_totals_newvars'!J17</f>
        <v>12045700</v>
      </c>
      <c r="N17">
        <f>'2009_totals_newvars'!J17</f>
        <v>10763210</v>
      </c>
      <c r="O17">
        <f>'2010_totals_newvars'!J17</f>
        <v>9043150</v>
      </c>
      <c r="P17">
        <f>'2011_totals_newvars'!J17</f>
        <v>10405174</v>
      </c>
      <c r="Q17">
        <f>'2012_totals_newvars'!J17</f>
        <v>15179566</v>
      </c>
      <c r="R17">
        <f>'2013_totals_newvars'!J17</f>
        <v>7113776</v>
      </c>
      <c r="S17">
        <f>'2014_totals_newvars'!J17</f>
        <v>8229986</v>
      </c>
      <c r="T17">
        <f>'1997_totals_newvars'!B17</f>
        <v>87331400</v>
      </c>
      <c r="U17">
        <f>'1998_totals_newvars'!B17</f>
        <v>101103315</v>
      </c>
      <c r="V17">
        <f>'1999_totals_newvars'!B17</f>
        <v>91862880</v>
      </c>
      <c r="W17">
        <f>'2000_totals_newvars'!B17</f>
        <v>78811516</v>
      </c>
      <c r="X17">
        <f>'2001_totals_newvars'!B17</f>
        <v>77767716</v>
      </c>
      <c r="Y17">
        <f>'2002_totals_newvars'!B17</f>
        <v>76299454</v>
      </c>
      <c r="Z17">
        <f>'2003_totals_newvars'!B17</f>
        <v>80899006</v>
      </c>
      <c r="AA17">
        <f>'2004_totals_newvars'!B17</f>
        <v>79837153</v>
      </c>
      <c r="AB17">
        <f>'2005_totals_newvars'!B17</f>
        <v>75700353</v>
      </c>
      <c r="AC17">
        <f>'2006_totals_newvars'!B17</f>
        <v>73909488</v>
      </c>
      <c r="AD17">
        <f>'2007_totals_newvars'!B17</f>
        <v>64905042</v>
      </c>
      <c r="AE17">
        <f>'2008_totals_newvars'!B17</f>
        <v>60106428</v>
      </c>
      <c r="AF17">
        <f>'2009_totals_newvars'!B17</f>
        <v>61916841</v>
      </c>
      <c r="AG17">
        <f>'2010_totals_newvars'!B17</f>
        <v>70456537</v>
      </c>
      <c r="AH17">
        <f>'2011_totals_newvars'!B17</f>
        <v>68655908</v>
      </c>
      <c r="AI17">
        <f>'2012_totals_newvars'!B17</f>
        <v>66389497</v>
      </c>
      <c r="AJ17">
        <f>'2013_totals_newvars'!B17</f>
        <v>54111291</v>
      </c>
      <c r="AK17">
        <f>'2014_totals_newvars'!B17</f>
        <v>50286063</v>
      </c>
      <c r="AL17">
        <f>'1997_totals_newvars'!C17</f>
        <v>8269771</v>
      </c>
      <c r="AM17">
        <f>'1998_totals_newvars'!C17</f>
        <v>9875425</v>
      </c>
      <c r="AN17">
        <f>'1999_totals_newvars'!C17</f>
        <v>20647874</v>
      </c>
      <c r="AO17">
        <f>'2000_totals_newvars'!C17</f>
        <v>29797771</v>
      </c>
      <c r="AP17">
        <f>'2001_totals_newvars'!C17</f>
        <v>32701821</v>
      </c>
      <c r="AQ17">
        <f>'2002_totals_newvars'!C17</f>
        <v>32523763</v>
      </c>
      <c r="AR17">
        <f>'2003_totals_newvars'!C17</f>
        <v>38391261</v>
      </c>
      <c r="AS17">
        <f>'2004_totals_newvars'!C17</f>
        <v>34363533</v>
      </c>
      <c r="AT17">
        <f>'2005_totals_newvars'!C17</f>
        <v>30414128</v>
      </c>
      <c r="AU17">
        <f>'2006_totals_newvars'!C17</f>
        <v>27526242</v>
      </c>
      <c r="AV17">
        <f>'2007_totals_newvars'!C17</f>
        <v>41903537</v>
      </c>
      <c r="AW17">
        <f>'2008_totals_newvars'!C17</f>
        <v>46451182</v>
      </c>
      <c r="AX17">
        <f>'2009_totals_newvars'!C17</f>
        <v>45405897</v>
      </c>
      <c r="AY17">
        <f>'2010_totals_newvars'!C17</f>
        <v>46411242</v>
      </c>
      <c r="AZ17">
        <f>'2011_totals_newvars'!C17</f>
        <v>46013798</v>
      </c>
      <c r="BA17">
        <f>'2012_totals_newvars'!C17</f>
        <v>45144543</v>
      </c>
      <c r="BB17">
        <f>'2013_totals_newvars'!C17</f>
        <v>44154894</v>
      </c>
      <c r="BC17">
        <f>'2014_totals_newvars'!C17</f>
        <v>45116322</v>
      </c>
      <c r="BD17">
        <f>'1997_totals_newvars'!I17</f>
        <v>3943347</v>
      </c>
      <c r="BE17">
        <f>'1998_totals_newvars'!I17</f>
        <v>24080000</v>
      </c>
      <c r="BF17">
        <f>'1999_totals_newvars'!I17</f>
        <v>23690257</v>
      </c>
      <c r="BG17">
        <f>'2000_totals_newvars'!I17</f>
        <v>25834008</v>
      </c>
      <c r="BH17">
        <f>'2001_totals_newvars'!I17</f>
        <v>24180029</v>
      </c>
      <c r="BI17">
        <f>'2002_totals_newvars'!I17</f>
        <v>25039737</v>
      </c>
      <c r="BJ17">
        <f>'2003_totals_newvars'!I17</f>
        <v>29593602</v>
      </c>
      <c r="BK17">
        <f>'2004_totals_newvars'!I17</f>
        <v>35158582</v>
      </c>
      <c r="BL17">
        <f>'2005_totals_newvars'!I17</f>
        <v>35647054</v>
      </c>
      <c r="BM17">
        <f>'2006_totals_newvars'!I17</f>
        <v>14861303</v>
      </c>
      <c r="BN17">
        <f>'2007_totals_newvars'!I17</f>
        <v>200000</v>
      </c>
      <c r="BO17">
        <f>'2008_totals_newvars'!I17</f>
        <v>0</v>
      </c>
      <c r="BP17">
        <f>'2009_totals_newvars'!I17</f>
        <v>0</v>
      </c>
      <c r="BQ17">
        <f>'2010_totals_newvars'!I17</f>
        <v>0</v>
      </c>
      <c r="BR17">
        <f>'2011_totals_newvars'!I17</f>
        <v>0</v>
      </c>
      <c r="BS17">
        <f>'2012_totals_newvars'!I17</f>
        <v>0</v>
      </c>
      <c r="BT17">
        <f>'2013_totals_newvars'!I17</f>
        <v>0</v>
      </c>
      <c r="BU17">
        <f>'2014_totals_newvars'!I17</f>
        <v>0</v>
      </c>
      <c r="BV17">
        <f>'1997_totals_newvars'!H17</f>
        <v>0</v>
      </c>
      <c r="BW17">
        <f>'1998_totals_newvars'!H17</f>
        <v>0</v>
      </c>
      <c r="BX17">
        <f>'1999_totals_newvars'!H17</f>
        <v>0</v>
      </c>
      <c r="BY17">
        <f>'2000_totals_newvars'!H17</f>
        <v>51642</v>
      </c>
      <c r="BZ17">
        <f>'2001_totals_newvars'!H17</f>
        <v>1829769</v>
      </c>
      <c r="CA17">
        <f>'2002_totals_newvars'!H17</f>
        <v>2063357</v>
      </c>
      <c r="CB17">
        <f>'2003_totals_newvars'!H17</f>
        <v>1776841</v>
      </c>
      <c r="CC17">
        <f>'2004_totals_newvars'!H17</f>
        <v>3520201</v>
      </c>
      <c r="CD17">
        <f>'2005_totals_newvars'!H17</f>
        <v>8315452</v>
      </c>
      <c r="CE17">
        <f>'2006_totals_newvars'!H17</f>
        <v>15265308</v>
      </c>
      <c r="CF17">
        <f>'2007_totals_newvars'!H17</f>
        <v>37941931</v>
      </c>
      <c r="CG17">
        <f>'2008_totals_newvars'!H17</f>
        <v>38714653</v>
      </c>
      <c r="CH17">
        <f>'2009_totals_newvars'!H17</f>
        <v>48032726</v>
      </c>
      <c r="CI17">
        <f>'2010_totals_newvars'!H17</f>
        <v>51956418</v>
      </c>
      <c r="CJ17">
        <f>'2011_totals_newvars'!H17</f>
        <v>55776262</v>
      </c>
      <c r="CK17">
        <f>'2012_totals_newvars'!H17</f>
        <v>51008251</v>
      </c>
      <c r="CL17">
        <f>'2013_totals_newvars'!H17</f>
        <v>63040220</v>
      </c>
      <c r="CM17">
        <f>'2014_totals_newvars'!H17</f>
        <v>58544206</v>
      </c>
      <c r="CN17">
        <f>'1997_totals_newvars'!E17</f>
        <v>0</v>
      </c>
      <c r="CO17">
        <f>'1998_totals_newvars'!E17</f>
        <v>0</v>
      </c>
      <c r="CP17">
        <f>'1999_totals_newvars'!E17</f>
        <v>0</v>
      </c>
      <c r="CQ17">
        <f>'2000_totals_newvars'!E17</f>
        <v>0</v>
      </c>
      <c r="CR17">
        <f>'2001_totals_newvars'!E17</f>
        <v>0</v>
      </c>
      <c r="CS17">
        <f>'2002_totals_newvars'!E17</f>
        <v>0</v>
      </c>
      <c r="CT17">
        <f>'2003_totals_newvars'!E17</f>
        <v>0</v>
      </c>
      <c r="CU17">
        <f>'2004_totals_newvars'!E17</f>
        <v>0</v>
      </c>
      <c r="CV17">
        <f>'2005_totals_newvars'!E17</f>
        <v>0</v>
      </c>
      <c r="CW17">
        <f>'2006_totals_newvars'!E17</f>
        <v>19464918</v>
      </c>
      <c r="CX17">
        <f>'2007_totals_newvars'!E17</f>
        <v>10305502</v>
      </c>
      <c r="CY17">
        <f>'2008_totals_newvars'!E17</f>
        <v>3864864</v>
      </c>
      <c r="CZ17">
        <f>'2009_totals_newvars'!E17</f>
        <v>458159</v>
      </c>
      <c r="DA17">
        <f>'2010_totals_newvars'!E17</f>
        <v>849547</v>
      </c>
      <c r="DB17">
        <f>'2011_totals_newvars'!E17</f>
        <v>123198</v>
      </c>
      <c r="DC17">
        <f>'2012_totals_newvars'!E17</f>
        <v>0</v>
      </c>
      <c r="DD17">
        <f>'2013_totals_newvars'!E17</f>
        <v>0</v>
      </c>
      <c r="DE17">
        <f>'2014_totals_newvars'!E17</f>
        <v>0</v>
      </c>
      <c r="DF17">
        <f>'1997_totals_newvars'!G17</f>
        <v>0</v>
      </c>
      <c r="DG17">
        <f>'1998_totals_newvars'!G17</f>
        <v>0</v>
      </c>
      <c r="DH17">
        <f>'1999_totals_newvars'!G17</f>
        <v>0</v>
      </c>
      <c r="DI17">
        <f>'2000_totals_newvars'!G17</f>
        <v>4647864</v>
      </c>
      <c r="DJ17">
        <f>'2001_totals_newvars'!G17</f>
        <v>3385868</v>
      </c>
      <c r="DK17">
        <f>'2002_totals_newvars'!G17</f>
        <v>3281818</v>
      </c>
      <c r="DL17">
        <f>'2003_totals_newvars'!G17</f>
        <v>395132</v>
      </c>
      <c r="DM17">
        <f>'2004_totals_newvars'!G17</f>
        <v>246714</v>
      </c>
      <c r="DN17">
        <f>'2005_totals_newvars'!G17</f>
        <v>407511</v>
      </c>
      <c r="DO17">
        <f>'2006_totals_newvars'!G17</f>
        <v>494087</v>
      </c>
      <c r="DP17">
        <f>'2007_totals_newvars'!G17</f>
        <v>575006</v>
      </c>
      <c r="DQ17">
        <f>'2008_totals_newvars'!G17</f>
        <v>446370</v>
      </c>
      <c r="DR17">
        <f>'2009_totals_newvars'!G17</f>
        <v>2366664</v>
      </c>
      <c r="DS17">
        <f>'2010_totals_newvars'!G17</f>
        <v>1042989</v>
      </c>
      <c r="DT17">
        <f>'2011_totals_newvars'!G17</f>
        <v>189086</v>
      </c>
      <c r="DU17">
        <f>'2012_totals_newvars'!G17</f>
        <v>140801</v>
      </c>
      <c r="DV17">
        <f>'2013_totals_newvars'!G17</f>
        <v>117031</v>
      </c>
      <c r="DW17">
        <f>'2014_totals_newvars'!G17</f>
        <v>136287</v>
      </c>
      <c r="DX17">
        <f>'1997_totals_newvars'!K17</f>
        <v>4546031</v>
      </c>
      <c r="DY17">
        <f>'1998_totals_newvars'!K17</f>
        <v>6646606</v>
      </c>
      <c r="DZ17">
        <f>'1999_totals_newvars'!K17</f>
        <v>12822427</v>
      </c>
      <c r="EA17">
        <f>'2000_totals_newvars'!K17</f>
        <v>12720929</v>
      </c>
      <c r="EB17">
        <f>'2001_totals_newvars'!K17</f>
        <v>11966225</v>
      </c>
      <c r="EC17">
        <f>'2002_totals_newvars'!K17</f>
        <v>11612112</v>
      </c>
      <c r="ED17">
        <f>'2003_totals_newvars'!K17</f>
        <v>11257997</v>
      </c>
      <c r="EE17">
        <f>'2004_totals_newvars'!K17</f>
        <v>11904734</v>
      </c>
      <c r="EF17">
        <f>'2005_totals_newvars'!K17</f>
        <v>12808841</v>
      </c>
      <c r="EG17">
        <f>'2006_totals_newvars'!K17</f>
        <v>13019471</v>
      </c>
      <c r="EH17">
        <f>'2007_totals_newvars'!K17</f>
        <v>12962008</v>
      </c>
      <c r="EI17">
        <f>'2008_totals_newvars'!K17</f>
        <v>12962008</v>
      </c>
      <c r="EJ17">
        <f>'2009_totals_newvars'!K17</f>
        <v>12962008</v>
      </c>
      <c r="EK17">
        <f>'2010_totals_newvars'!K17</f>
        <v>12962008</v>
      </c>
      <c r="EL17">
        <f>'2011_totals_newvars'!K17</f>
        <v>12962008</v>
      </c>
      <c r="EM17">
        <f>'2012_totals_newvars'!K17</f>
        <v>12962008</v>
      </c>
      <c r="EN17">
        <f>'2013_totals_newvars'!K17</f>
        <v>12962008</v>
      </c>
      <c r="EO17">
        <f>'2014_totals_newvars'!K17</f>
        <v>12962008</v>
      </c>
      <c r="EP17">
        <f>'1997_totals_newvars'!F17</f>
        <v>0</v>
      </c>
      <c r="EQ17">
        <f>'1998_totals_newvars'!F17</f>
        <v>0</v>
      </c>
      <c r="ER17">
        <f>'1999_totals_newvars'!F17</f>
        <v>0</v>
      </c>
      <c r="ES17">
        <f>'2000_totals_newvars'!F17</f>
        <v>0</v>
      </c>
      <c r="ET17">
        <f>'2001_totals_newvars'!F17</f>
        <v>0</v>
      </c>
      <c r="EU17">
        <f>'2002_totals_newvars'!F17</f>
        <v>0</v>
      </c>
      <c r="EV17">
        <f>'2003_totals_newvars'!F17</f>
        <v>0</v>
      </c>
      <c r="EW17">
        <f>'2004_totals_newvars'!F17</f>
        <v>0</v>
      </c>
      <c r="EX17">
        <f>'2005_totals_newvars'!F17</f>
        <v>0</v>
      </c>
      <c r="EY17">
        <f>'2006_totals_newvars'!F17</f>
        <v>0</v>
      </c>
      <c r="EZ17">
        <f>'2007_totals_newvars'!F17</f>
        <v>0</v>
      </c>
      <c r="FA17">
        <f>'2008_totals_newvars'!F17</f>
        <v>11697483</v>
      </c>
      <c r="FB17">
        <f>'2009_totals_newvars'!F17</f>
        <v>12064657</v>
      </c>
      <c r="FC17">
        <f>'2010_totals_newvars'!F17</f>
        <v>12300169</v>
      </c>
      <c r="FD17">
        <f>'2011_totals_newvars'!F17</f>
        <v>12411637</v>
      </c>
      <c r="FE17">
        <f>'2012_totals_newvars'!F17</f>
        <v>13219115</v>
      </c>
      <c r="FF17">
        <f>'2013_totals_newvars'!F17</f>
        <v>9584871</v>
      </c>
      <c r="FG17">
        <f>'2014_totals_newvars'!F17</f>
        <v>24249685</v>
      </c>
      <c r="FH17">
        <f>'1997_totals_newvars'!D17</f>
        <v>13581705</v>
      </c>
      <c r="FI17">
        <f>'1998_totals_newvars'!D17</f>
        <v>20597745</v>
      </c>
      <c r="FJ17">
        <f>'1999_totals_newvars'!D17</f>
        <v>24323854</v>
      </c>
      <c r="FK17">
        <f>'2000_totals_newvars'!D17</f>
        <v>26443634</v>
      </c>
      <c r="FL17">
        <f>'2001_totals_newvars'!D17</f>
        <v>25985809</v>
      </c>
      <c r="FM17">
        <f>'2002_totals_newvars'!D17</f>
        <v>23489973</v>
      </c>
      <c r="FN17">
        <f>'2003_totals_newvars'!D17</f>
        <v>22481646</v>
      </c>
      <c r="FO17">
        <f>'2004_totals_newvars'!D17</f>
        <v>24402953</v>
      </c>
      <c r="FP17">
        <f>'2005_totals_newvars'!D17</f>
        <v>22981738</v>
      </c>
      <c r="FQ17">
        <f>'2006_totals_newvars'!D17</f>
        <v>23631951</v>
      </c>
      <c r="FR17">
        <f>'2007_totals_newvars'!D17</f>
        <v>23441336</v>
      </c>
      <c r="FS17">
        <f>'2008_totals_newvars'!D17</f>
        <v>25449076</v>
      </c>
      <c r="FT17">
        <f>'2009_totals_newvars'!D17</f>
        <v>24857899</v>
      </c>
      <c r="FU17">
        <f>'2010_totals_newvars'!D17</f>
        <v>27437711</v>
      </c>
      <c r="FV17">
        <f>'2011_totals_newvars'!D17</f>
        <v>24857621</v>
      </c>
      <c r="FW17">
        <f>'2012_totals_newvars'!D17</f>
        <v>22475265</v>
      </c>
      <c r="FX17">
        <f>'2013_totals_newvars'!D17</f>
        <v>19650116</v>
      </c>
      <c r="FY17">
        <f>'2014_totals_newvars'!D17</f>
        <v>21062545</v>
      </c>
      <c r="FZ17">
        <f>'1997_totals_newvars'!L17</f>
        <v>132339960</v>
      </c>
      <c r="GA17">
        <f>'1998_totals_newvars'!L17</f>
        <v>180615959</v>
      </c>
      <c r="GB17">
        <f>'1999_totals_newvars'!L17</f>
        <v>202452083</v>
      </c>
      <c r="GC17">
        <f>'2000_totals_newvars'!L17</f>
        <v>202201833</v>
      </c>
      <c r="GD17">
        <f>'2001_totals_newvars'!L17</f>
        <v>197970322</v>
      </c>
      <c r="GE17">
        <f>'2002_totals_newvars'!L17</f>
        <v>189322851</v>
      </c>
      <c r="GF17">
        <f>'2003_totals_newvars'!L17</f>
        <v>195556172</v>
      </c>
      <c r="GG17">
        <f>'2004_totals_newvars'!L17</f>
        <v>202679788</v>
      </c>
      <c r="GH17">
        <f>'2005_totals_newvars'!L17</f>
        <v>199676752</v>
      </c>
      <c r="GI17">
        <f>'2006_totals_newvars'!L17</f>
        <v>200464304</v>
      </c>
      <c r="GJ17">
        <f>'2007_totals_newvars'!L17</f>
        <v>203395413</v>
      </c>
      <c r="GK17">
        <f>'2008_totals_newvars'!L17</f>
        <v>211737764</v>
      </c>
      <c r="GL17">
        <f>'2009_totals_newvars'!L17</f>
        <v>218828061</v>
      </c>
      <c r="GM17">
        <f>'2010_totals_newvars'!L17</f>
        <v>232459771</v>
      </c>
      <c r="GN17">
        <f>'2011_totals_newvars'!L17</f>
        <v>231394692</v>
      </c>
      <c r="GO17">
        <f>'2012_totals_newvars'!L17</f>
        <v>226519046</v>
      </c>
      <c r="GP17">
        <f>'2013_totals_newvars'!L17</f>
        <v>210734207</v>
      </c>
      <c r="GQ17">
        <f>'2014_totals_newvars'!L17</f>
        <v>220587102</v>
      </c>
    </row>
    <row r="18" spans="1:199" x14ac:dyDescent="0.2">
      <c r="A18" t="s">
        <v>24</v>
      </c>
      <c r="B18">
        <f>'1997_totals_newvars'!J18</f>
        <v>9164717</v>
      </c>
      <c r="C18">
        <f>'1998_totals_newvars'!J18</f>
        <v>7447369</v>
      </c>
      <c r="D18">
        <f>'1999_totals_newvars'!J18</f>
        <v>9432655</v>
      </c>
      <c r="E18">
        <f>'2000_totals_newvars'!J18</f>
        <v>47573878</v>
      </c>
      <c r="F18">
        <f>'2001_totals_newvars'!J18</f>
        <v>7553372</v>
      </c>
      <c r="G18">
        <f>'2002_totals_newvars'!J18</f>
        <v>9108125</v>
      </c>
      <c r="H18">
        <f>'2003_totals_newvars'!J18</f>
        <v>10336190</v>
      </c>
      <c r="I18">
        <f>'2004_totals_newvars'!J18</f>
        <v>10144415</v>
      </c>
      <c r="J18">
        <f>'2005_totals_newvars'!J18</f>
        <v>8373995</v>
      </c>
      <c r="K18">
        <f>'2006_totals_newvars'!J18</f>
        <v>8683410</v>
      </c>
      <c r="L18">
        <f>'2007_totals_newvars'!J18</f>
        <v>9877081</v>
      </c>
      <c r="M18">
        <f>'2008_totals_newvars'!J18</f>
        <v>12046641</v>
      </c>
      <c r="N18">
        <f>'2009_totals_newvars'!J18</f>
        <v>11201330</v>
      </c>
      <c r="O18">
        <f>'2010_totals_newvars'!J18</f>
        <v>9818991</v>
      </c>
      <c r="P18">
        <f>'2011_totals_newvars'!J18</f>
        <v>14551544</v>
      </c>
      <c r="Q18">
        <f>'2012_totals_newvars'!J18</f>
        <v>12147094</v>
      </c>
      <c r="R18">
        <f>'2013_totals_newvars'!J18</f>
        <v>13503978</v>
      </c>
      <c r="S18">
        <f>'2014_totals_newvars'!J18</f>
        <v>10242935</v>
      </c>
      <c r="T18">
        <f>'1997_totals_newvars'!B18</f>
        <v>90914420</v>
      </c>
      <c r="U18">
        <f>'1998_totals_newvars'!B18</f>
        <v>40940651</v>
      </c>
      <c r="V18">
        <f>'1999_totals_newvars'!B18</f>
        <v>45676752</v>
      </c>
      <c r="W18">
        <f>'2000_totals_newvars'!B18</f>
        <v>42533502</v>
      </c>
      <c r="X18">
        <f>'2001_totals_newvars'!B18</f>
        <v>56355733</v>
      </c>
      <c r="Y18">
        <f>'2002_totals_newvars'!B18</f>
        <v>50131364</v>
      </c>
      <c r="Z18">
        <f>'2003_totals_newvars'!B18</f>
        <v>55198828</v>
      </c>
      <c r="AA18">
        <f>'2004_totals_newvars'!B18</f>
        <v>60973716</v>
      </c>
      <c r="AB18">
        <f>'2005_totals_newvars'!B18</f>
        <v>65355979</v>
      </c>
      <c r="AC18">
        <f>'2006_totals_newvars'!B18</f>
        <v>62761619</v>
      </c>
      <c r="AD18">
        <f>'2007_totals_newvars'!B18</f>
        <v>54411558</v>
      </c>
      <c r="AE18">
        <f>'2008_totals_newvars'!B18</f>
        <v>46132310</v>
      </c>
      <c r="AF18">
        <f>'2009_totals_newvars'!B18</f>
        <v>46493291</v>
      </c>
      <c r="AG18">
        <f>'2010_totals_newvars'!B18</f>
        <v>50355327</v>
      </c>
      <c r="AH18">
        <f>'2011_totals_newvars'!B18</f>
        <v>56166968</v>
      </c>
      <c r="AI18">
        <f>'2012_totals_newvars'!B18</f>
        <v>33063717</v>
      </c>
      <c r="AJ18">
        <f>'2013_totals_newvars'!B18</f>
        <v>27456136</v>
      </c>
      <c r="AK18">
        <f>'2014_totals_newvars'!B18</f>
        <v>22787114</v>
      </c>
      <c r="AL18">
        <f>'1997_totals_newvars'!C18</f>
        <v>0</v>
      </c>
      <c r="AM18">
        <f>'1998_totals_newvars'!C18</f>
        <v>11183346</v>
      </c>
      <c r="AN18">
        <f>'1999_totals_newvars'!C18</f>
        <v>12746486</v>
      </c>
      <c r="AO18">
        <f>'2000_totals_newvars'!C18</f>
        <v>22140009</v>
      </c>
      <c r="AP18">
        <f>'2001_totals_newvars'!C18</f>
        <v>17662308</v>
      </c>
      <c r="AQ18">
        <f>'2002_totals_newvars'!C18</f>
        <v>21752495</v>
      </c>
      <c r="AR18">
        <f>'2003_totals_newvars'!C18</f>
        <v>18595120</v>
      </c>
      <c r="AS18">
        <f>'2004_totals_newvars'!C18</f>
        <v>28133015</v>
      </c>
      <c r="AT18">
        <f>'2005_totals_newvars'!C18</f>
        <v>29307244</v>
      </c>
      <c r="AU18">
        <f>'2006_totals_newvars'!C18</f>
        <v>37974385</v>
      </c>
      <c r="AV18">
        <f>'2007_totals_newvars'!C18</f>
        <v>39705513</v>
      </c>
      <c r="AW18">
        <f>'2008_totals_newvars'!C18</f>
        <v>45347339</v>
      </c>
      <c r="AX18">
        <f>'2009_totals_newvars'!C18</f>
        <v>38208836</v>
      </c>
      <c r="AY18">
        <f>'2010_totals_newvars'!C18</f>
        <v>33731771</v>
      </c>
      <c r="AZ18">
        <f>'2011_totals_newvars'!C18</f>
        <v>33788539</v>
      </c>
      <c r="BA18">
        <f>'2012_totals_newvars'!C18</f>
        <v>19984125</v>
      </c>
      <c r="BB18">
        <f>'2013_totals_newvars'!C18</f>
        <v>22507877</v>
      </c>
      <c r="BC18">
        <f>'2014_totals_newvars'!C18</f>
        <v>19746275</v>
      </c>
      <c r="BD18">
        <f>'1997_totals_newvars'!I18</f>
        <v>57329888</v>
      </c>
      <c r="BE18">
        <f>'1998_totals_newvars'!I18</f>
        <v>93688482</v>
      </c>
      <c r="BF18">
        <f>'1999_totals_newvars'!I18</f>
        <v>84708476</v>
      </c>
      <c r="BG18">
        <f>'2000_totals_newvars'!I18</f>
        <v>-76828960</v>
      </c>
      <c r="BH18">
        <f>'2001_totals_newvars'!I18</f>
        <v>28964929</v>
      </c>
      <c r="BI18">
        <f>'2002_totals_newvars'!I18</f>
        <v>22800364</v>
      </c>
      <c r="BJ18">
        <f>'2003_totals_newvars'!I18</f>
        <v>21459432</v>
      </c>
      <c r="BK18">
        <f>'2004_totals_newvars'!I18</f>
        <v>13946029</v>
      </c>
      <c r="BL18">
        <f>'2005_totals_newvars'!I18</f>
        <v>16287160</v>
      </c>
      <c r="BM18">
        <f>'2006_totals_newvars'!I18</f>
        <v>17359485</v>
      </c>
      <c r="BN18">
        <f>'2007_totals_newvars'!I18</f>
        <v>41626511</v>
      </c>
      <c r="BO18">
        <f>'2008_totals_newvars'!I18</f>
        <v>41071379</v>
      </c>
      <c r="BP18">
        <f>'2009_totals_newvars'!I18</f>
        <v>40152063</v>
      </c>
      <c r="BQ18">
        <f>'2010_totals_newvars'!I18</f>
        <v>38685599</v>
      </c>
      <c r="BR18">
        <f>'2011_totals_newvars'!I18</f>
        <v>38140962</v>
      </c>
      <c r="BS18">
        <f>'2012_totals_newvars'!I18</f>
        <v>28483769</v>
      </c>
      <c r="BT18">
        <f>'2013_totals_newvars'!I18</f>
        <v>24461228</v>
      </c>
      <c r="BU18">
        <f>'2014_totals_newvars'!I18</f>
        <v>25754093</v>
      </c>
      <c r="BV18">
        <f>'1997_totals_newvars'!H18</f>
        <v>0</v>
      </c>
      <c r="BW18">
        <f>'1998_totals_newvars'!H18</f>
        <v>0</v>
      </c>
      <c r="BX18">
        <f>'1999_totals_newvars'!H18</f>
        <v>0</v>
      </c>
      <c r="BY18">
        <f>'2000_totals_newvars'!H18</f>
        <v>400000</v>
      </c>
      <c r="BZ18">
        <f>'2001_totals_newvars'!H18</f>
        <v>176000</v>
      </c>
      <c r="CA18">
        <f>'2002_totals_newvars'!H18</f>
        <v>0</v>
      </c>
      <c r="CB18">
        <f>'2003_totals_newvars'!H18</f>
        <v>0</v>
      </c>
      <c r="CC18">
        <f>'2004_totals_newvars'!H18</f>
        <v>0</v>
      </c>
      <c r="CD18">
        <f>'2005_totals_newvars'!H18</f>
        <v>0</v>
      </c>
      <c r="CE18">
        <f>'2006_totals_newvars'!H18</f>
        <v>0</v>
      </c>
      <c r="CF18">
        <f>'2007_totals_newvars'!H18</f>
        <v>0</v>
      </c>
      <c r="CG18">
        <f>'2008_totals_newvars'!H18</f>
        <v>0</v>
      </c>
      <c r="CH18">
        <f>'2009_totals_newvars'!H18</f>
        <v>0</v>
      </c>
      <c r="CI18">
        <f>'2010_totals_newvars'!H18</f>
        <v>0</v>
      </c>
      <c r="CJ18">
        <f>'2011_totals_newvars'!H18</f>
        <v>0</v>
      </c>
      <c r="CK18">
        <f>'2012_totals_newvars'!H18</f>
        <v>0</v>
      </c>
      <c r="CL18">
        <f>'2013_totals_newvars'!H18</f>
        <v>2736633</v>
      </c>
      <c r="CM18">
        <f>'2014_totals_newvars'!H18</f>
        <v>1444001</v>
      </c>
      <c r="CN18">
        <f>'1997_totals_newvars'!E18</f>
        <v>0</v>
      </c>
      <c r="CO18">
        <f>'1998_totals_newvars'!E18</f>
        <v>0</v>
      </c>
      <c r="CP18">
        <f>'1999_totals_newvars'!E18</f>
        <v>0</v>
      </c>
      <c r="CQ18">
        <f>'2000_totals_newvars'!E18</f>
        <v>122383734</v>
      </c>
      <c r="CR18">
        <f>'2001_totals_newvars'!E18</f>
        <v>28459409</v>
      </c>
      <c r="CS18">
        <f>'2002_totals_newvars'!E18</f>
        <v>26794488</v>
      </c>
      <c r="CT18">
        <f>'2003_totals_newvars'!E18</f>
        <v>15323897</v>
      </c>
      <c r="CU18">
        <f>'2004_totals_newvars'!E18</f>
        <v>22324439</v>
      </c>
      <c r="CV18">
        <f>'2005_totals_newvars'!E18</f>
        <v>18622464</v>
      </c>
      <c r="CW18">
        <f>'2006_totals_newvars'!E18</f>
        <v>6770587</v>
      </c>
      <c r="CX18">
        <f>'2007_totals_newvars'!E18</f>
        <v>6030215</v>
      </c>
      <c r="CY18">
        <f>'2008_totals_newvars'!E18</f>
        <v>4458985</v>
      </c>
      <c r="CZ18">
        <f>'2009_totals_newvars'!E18</f>
        <v>5907614</v>
      </c>
      <c r="DA18">
        <f>'2010_totals_newvars'!E18</f>
        <v>21313812</v>
      </c>
      <c r="DB18">
        <f>'2011_totals_newvars'!E18</f>
        <v>19694478</v>
      </c>
      <c r="DC18">
        <f>'2012_totals_newvars'!E18</f>
        <v>14474861</v>
      </c>
      <c r="DD18">
        <f>'2013_totals_newvars'!E18</f>
        <v>18070363</v>
      </c>
      <c r="DE18">
        <f>'2014_totals_newvars'!E18</f>
        <v>17298391</v>
      </c>
      <c r="DF18">
        <f>'1997_totals_newvars'!G18</f>
        <v>0</v>
      </c>
      <c r="DG18">
        <f>'1998_totals_newvars'!G18</f>
        <v>0</v>
      </c>
      <c r="DH18">
        <f>'1999_totals_newvars'!G18</f>
        <v>0</v>
      </c>
      <c r="DI18">
        <f>'2000_totals_newvars'!G18</f>
        <v>0</v>
      </c>
      <c r="DJ18">
        <f>'2001_totals_newvars'!G18</f>
        <v>0</v>
      </c>
      <c r="DK18">
        <f>'2002_totals_newvars'!G18</f>
        <v>0</v>
      </c>
      <c r="DL18">
        <f>'2003_totals_newvars'!G18</f>
        <v>0</v>
      </c>
      <c r="DM18">
        <f>'2004_totals_newvars'!G18</f>
        <v>0</v>
      </c>
      <c r="DN18">
        <f>'2005_totals_newvars'!G18</f>
        <v>0</v>
      </c>
      <c r="DO18">
        <f>'2006_totals_newvars'!G18</f>
        <v>0</v>
      </c>
      <c r="DP18">
        <f>'2007_totals_newvars'!G18</f>
        <v>0</v>
      </c>
      <c r="DQ18">
        <f>'2008_totals_newvars'!G18</f>
        <v>0</v>
      </c>
      <c r="DR18">
        <f>'2009_totals_newvars'!G18</f>
        <v>0</v>
      </c>
      <c r="DS18">
        <f>'2010_totals_newvars'!G18</f>
        <v>11417102</v>
      </c>
      <c r="DT18">
        <f>'2011_totals_newvars'!G18</f>
        <v>1006531</v>
      </c>
      <c r="DU18">
        <f>'2012_totals_newvars'!G18</f>
        <v>77264</v>
      </c>
      <c r="DV18">
        <f>'2013_totals_newvars'!G18</f>
        <v>1000</v>
      </c>
      <c r="DW18">
        <f>'2014_totals_newvars'!G18</f>
        <v>135371</v>
      </c>
      <c r="DX18">
        <f>'1997_totals_newvars'!K18</f>
        <v>10000000</v>
      </c>
      <c r="DY18">
        <f>'1998_totals_newvars'!K18</f>
        <v>10193106</v>
      </c>
      <c r="DZ18">
        <f>'1999_totals_newvars'!K18</f>
        <v>10193106</v>
      </c>
      <c r="EA18">
        <f>'2000_totals_newvars'!K18</f>
        <v>10193106</v>
      </c>
      <c r="EB18">
        <f>'2001_totals_newvars'!K18</f>
        <v>10193106</v>
      </c>
      <c r="EC18">
        <f>'2002_totals_newvars'!K18</f>
        <v>10193106</v>
      </c>
      <c r="ED18">
        <f>'2003_totals_newvars'!K18</f>
        <v>4332070</v>
      </c>
      <c r="EE18">
        <f>'2004_totals_newvars'!K18</f>
        <v>4332070</v>
      </c>
      <c r="EF18">
        <f>'2005_totals_newvars'!K18</f>
        <v>4332070</v>
      </c>
      <c r="EG18">
        <f>'2006_totals_newvars'!K18</f>
        <v>7191254</v>
      </c>
      <c r="EH18">
        <f>'2007_totals_newvars'!K18</f>
        <v>7191254</v>
      </c>
      <c r="EI18">
        <f>'2008_totals_newvars'!K18</f>
        <v>7191254</v>
      </c>
      <c r="EJ18">
        <f>'2009_totals_newvars'!K18</f>
        <v>7191254</v>
      </c>
      <c r="EK18">
        <f>'2010_totals_newvars'!K18</f>
        <v>7191254</v>
      </c>
      <c r="EL18">
        <f>'2011_totals_newvars'!K18</f>
        <v>10193106</v>
      </c>
      <c r="EM18">
        <f>'2012_totals_newvars'!K18</f>
        <v>10193106</v>
      </c>
      <c r="EN18">
        <f>'2013_totals_newvars'!K18</f>
        <v>10193106</v>
      </c>
      <c r="EO18">
        <f>'2014_totals_newvars'!K18</f>
        <v>10193106</v>
      </c>
      <c r="EP18">
        <f>'1997_totals_newvars'!F18</f>
        <v>0</v>
      </c>
      <c r="EQ18">
        <f>'1998_totals_newvars'!F18</f>
        <v>0</v>
      </c>
      <c r="ER18">
        <f>'1999_totals_newvars'!F18</f>
        <v>0</v>
      </c>
      <c r="ES18">
        <f>'2000_totals_newvars'!F18</f>
        <v>0</v>
      </c>
      <c r="ET18">
        <f>'2001_totals_newvars'!F18</f>
        <v>13183542</v>
      </c>
      <c r="EU18">
        <f>'2002_totals_newvars'!F18</f>
        <v>13770514</v>
      </c>
      <c r="EV18">
        <f>'2003_totals_newvars'!F18</f>
        <v>26167782</v>
      </c>
      <c r="EW18">
        <f>'2004_totals_newvars'!F18</f>
        <v>27337955</v>
      </c>
      <c r="EX18">
        <f>'2005_totals_newvars'!F18</f>
        <v>27407123</v>
      </c>
      <c r="EY18">
        <f>'2006_totals_newvars'!F18</f>
        <v>29193727</v>
      </c>
      <c r="EZ18">
        <f>'2007_totals_newvars'!F18</f>
        <v>29447608</v>
      </c>
      <c r="FA18">
        <f>'2008_totals_newvars'!F18</f>
        <v>36760380</v>
      </c>
      <c r="FB18">
        <f>'2009_totals_newvars'!F18</f>
        <v>37126071</v>
      </c>
      <c r="FC18">
        <f>'2010_totals_newvars'!F18</f>
        <v>44302858</v>
      </c>
      <c r="FD18">
        <f>'2011_totals_newvars'!F18</f>
        <v>55322782</v>
      </c>
      <c r="FE18">
        <f>'2012_totals_newvars'!F18</f>
        <v>56608176</v>
      </c>
      <c r="FF18">
        <f>'2013_totals_newvars'!F18</f>
        <v>48667710</v>
      </c>
      <c r="FG18">
        <f>'2014_totals_newvars'!F18</f>
        <v>45774645</v>
      </c>
      <c r="FH18">
        <f>'1997_totals_newvars'!D18</f>
        <v>6403564</v>
      </c>
      <c r="FI18">
        <f>'1998_totals_newvars'!D18</f>
        <v>2648199</v>
      </c>
      <c r="FJ18">
        <f>'1999_totals_newvars'!D18</f>
        <v>7518816</v>
      </c>
      <c r="FK18">
        <f>'2000_totals_newvars'!D18</f>
        <v>8318698</v>
      </c>
      <c r="FL18">
        <f>'2001_totals_newvars'!D18</f>
        <v>8433611</v>
      </c>
      <c r="FM18">
        <f>'2002_totals_newvars'!D18</f>
        <v>7846747</v>
      </c>
      <c r="FN18">
        <f>'2003_totals_newvars'!D18</f>
        <v>15721278</v>
      </c>
      <c r="FO18">
        <f>'2004_totals_newvars'!D18</f>
        <v>14663762</v>
      </c>
      <c r="FP18">
        <f>'2005_totals_newvars'!D18</f>
        <v>10365168</v>
      </c>
      <c r="FQ18">
        <f>'2006_totals_newvars'!D18</f>
        <v>10947862</v>
      </c>
      <c r="FR18">
        <f>'2007_totals_newvars'!D18</f>
        <v>9736114</v>
      </c>
      <c r="FS18">
        <f>'2008_totals_newvars'!D18</f>
        <v>12535672</v>
      </c>
      <c r="FT18">
        <f>'2009_totals_newvars'!D18</f>
        <v>11671501</v>
      </c>
      <c r="FU18">
        <f>'2010_totals_newvars'!D18</f>
        <v>11963910</v>
      </c>
      <c r="FV18">
        <f>'2011_totals_newvars'!D18</f>
        <v>13016199</v>
      </c>
      <c r="FW18">
        <f>'2012_totals_newvars'!D18</f>
        <v>7973813</v>
      </c>
      <c r="FX18">
        <f>'2013_totals_newvars'!D18</f>
        <v>5977445</v>
      </c>
      <c r="FY18">
        <f>'2014_totals_newvars'!D18</f>
        <v>5593842</v>
      </c>
      <c r="FZ18">
        <f>'1997_totals_newvars'!L18</f>
        <v>173812589</v>
      </c>
      <c r="GA18">
        <f>'1998_totals_newvars'!L18</f>
        <v>166101153</v>
      </c>
      <c r="GB18">
        <f>'1999_totals_newvars'!L18</f>
        <v>170276291</v>
      </c>
      <c r="GC18">
        <f>'2000_totals_newvars'!L18</f>
        <v>176713967</v>
      </c>
      <c r="GD18">
        <f>'2001_totals_newvars'!L18</f>
        <v>170982010</v>
      </c>
      <c r="GE18">
        <f>'2002_totals_newvars'!L18</f>
        <v>162397203</v>
      </c>
      <c r="GF18">
        <f>'2003_totals_newvars'!L18</f>
        <v>167134597</v>
      </c>
      <c r="GG18">
        <f>'2004_totals_newvars'!L18</f>
        <v>181855401</v>
      </c>
      <c r="GH18">
        <f>'2005_totals_newvars'!L18</f>
        <v>180051203</v>
      </c>
      <c r="GI18">
        <f>'2006_totals_newvars'!L18</f>
        <v>180882329</v>
      </c>
      <c r="GJ18">
        <f>'2007_totals_newvars'!L18</f>
        <v>198025854</v>
      </c>
      <c r="GK18">
        <f>'2008_totals_newvars'!L18</f>
        <v>205543960</v>
      </c>
      <c r="GL18">
        <f>'2009_totals_newvars'!L18</f>
        <v>197951960</v>
      </c>
      <c r="GM18">
        <f>'2010_totals_newvars'!L18</f>
        <v>228780624</v>
      </c>
      <c r="GN18">
        <f>'2011_totals_newvars'!L18</f>
        <v>241881109</v>
      </c>
      <c r="GO18">
        <f>'2012_totals_newvars'!L18</f>
        <v>183005925</v>
      </c>
      <c r="GP18">
        <f>'2013_totals_newvars'!L18</f>
        <v>173575476</v>
      </c>
      <c r="GQ18">
        <f>'2014_totals_newvars'!L18</f>
        <v>158969773</v>
      </c>
    </row>
    <row r="19" spans="1:199" x14ac:dyDescent="0.2">
      <c r="A19" t="s">
        <v>25</v>
      </c>
      <c r="B19">
        <f>'1997_totals_newvars'!J19</f>
        <v>28821094</v>
      </c>
      <c r="C19">
        <f>'1998_totals_newvars'!J19</f>
        <v>26462147</v>
      </c>
      <c r="D19">
        <f>'1999_totals_newvars'!J19</f>
        <v>22345055</v>
      </c>
      <c r="E19">
        <f>'2000_totals_newvars'!J19</f>
        <v>24756333</v>
      </c>
      <c r="F19">
        <f>'2001_totals_newvars'!J19</f>
        <v>22564097</v>
      </c>
      <c r="G19">
        <f>'2002_totals_newvars'!J19</f>
        <v>21534562</v>
      </c>
      <c r="H19">
        <f>'2003_totals_newvars'!J19</f>
        <v>19013708</v>
      </c>
      <c r="I19">
        <f>'2004_totals_newvars'!J19</f>
        <v>14968829</v>
      </c>
      <c r="J19">
        <f>'2005_totals_newvars'!J19</f>
        <v>16578366</v>
      </c>
      <c r="K19">
        <f>'2006_totals_newvars'!J19</f>
        <v>17240851</v>
      </c>
      <c r="L19">
        <f>'2007_totals_newvars'!J19</f>
        <v>14953598</v>
      </c>
      <c r="M19">
        <f>'2008_totals_newvars'!J19</f>
        <v>13763691</v>
      </c>
      <c r="N19">
        <f>'2009_totals_newvars'!J19</f>
        <v>12788992</v>
      </c>
      <c r="O19">
        <f>'2010_totals_newvars'!J19</f>
        <v>13226326</v>
      </c>
      <c r="P19">
        <f>'2011_totals_newvars'!J19</f>
        <v>12114318</v>
      </c>
      <c r="Q19">
        <f>'2012_totals_newvars'!J19</f>
        <v>12820558</v>
      </c>
      <c r="R19">
        <f>'2013_totals_newvars'!J19</f>
        <v>11854973</v>
      </c>
      <c r="S19">
        <f>'2014_totals_newvars'!J19</f>
        <v>11344445</v>
      </c>
      <c r="T19">
        <f>'1997_totals_newvars'!B19</f>
        <v>165601818</v>
      </c>
      <c r="U19">
        <f>'1998_totals_newvars'!B19</f>
        <v>146654310</v>
      </c>
      <c r="V19">
        <f>'1999_totals_newvars'!B19</f>
        <v>120143386</v>
      </c>
      <c r="W19">
        <f>'2000_totals_newvars'!B19</f>
        <v>104259210</v>
      </c>
      <c r="X19">
        <f>'2001_totals_newvars'!B19</f>
        <v>113007306</v>
      </c>
      <c r="Y19">
        <f>'2002_totals_newvars'!B19</f>
        <v>100874988</v>
      </c>
      <c r="Z19">
        <f>'2003_totals_newvars'!B19</f>
        <v>102317235</v>
      </c>
      <c r="AA19">
        <f>'2004_totals_newvars'!B19</f>
        <v>106055259</v>
      </c>
      <c r="AB19">
        <f>'2005_totals_newvars'!B19</f>
        <v>104864090</v>
      </c>
      <c r="AC19">
        <f>'2006_totals_newvars'!B19</f>
        <v>100567247</v>
      </c>
      <c r="AD19">
        <f>'2007_totals_newvars'!B19</f>
        <v>121845321</v>
      </c>
      <c r="AE19">
        <f>'2008_totals_newvars'!B19</f>
        <v>106151412</v>
      </c>
      <c r="AF19">
        <f>'2009_totals_newvars'!B19</f>
        <v>117388418</v>
      </c>
      <c r="AG19">
        <f>'2010_totals_newvars'!B19</f>
        <v>122839214</v>
      </c>
      <c r="AH19">
        <f>'2011_totals_newvars'!B19</f>
        <v>105240855</v>
      </c>
      <c r="AI19">
        <f>'2012_totals_newvars'!B19</f>
        <v>112226057</v>
      </c>
      <c r="AJ19">
        <f>'2013_totals_newvars'!B19</f>
        <v>102073147</v>
      </c>
      <c r="AK19">
        <f>'2014_totals_newvars'!B19</f>
        <v>132069799</v>
      </c>
      <c r="AL19">
        <f>'1997_totals_newvars'!C19</f>
        <v>7040032</v>
      </c>
      <c r="AM19">
        <f>'1998_totals_newvars'!C19</f>
        <v>18000000</v>
      </c>
      <c r="AN19">
        <f>'1999_totals_newvars'!C19</f>
        <v>73003297</v>
      </c>
      <c r="AO19">
        <f>'2000_totals_newvars'!C19</f>
        <v>39037522</v>
      </c>
      <c r="AP19">
        <f>'2001_totals_newvars'!C19</f>
        <v>53108044</v>
      </c>
      <c r="AQ19">
        <f>'2002_totals_newvars'!C19</f>
        <v>53230064</v>
      </c>
      <c r="AR19">
        <f>'2003_totals_newvars'!C19</f>
        <v>67471040</v>
      </c>
      <c r="AS19">
        <f>'2004_totals_newvars'!C19</f>
        <v>68333450</v>
      </c>
      <c r="AT19">
        <f>'2005_totals_newvars'!C19</f>
        <v>75270536</v>
      </c>
      <c r="AU19">
        <f>'2006_totals_newvars'!C19</f>
        <v>75344919</v>
      </c>
      <c r="AV19">
        <f>'2007_totals_newvars'!C19</f>
        <v>71937097</v>
      </c>
      <c r="AW19">
        <f>'2008_totals_newvars'!C19</f>
        <v>73856046</v>
      </c>
      <c r="AX19">
        <f>'2009_totals_newvars'!C19</f>
        <v>83080198</v>
      </c>
      <c r="AY19">
        <f>'2010_totals_newvars'!C19</f>
        <v>82845330</v>
      </c>
      <c r="AZ19">
        <f>'2011_totals_newvars'!C19</f>
        <v>60992125</v>
      </c>
      <c r="BA19">
        <f>'2012_totals_newvars'!C19</f>
        <v>98372670</v>
      </c>
      <c r="BB19">
        <f>'2013_totals_newvars'!C19</f>
        <v>74412578</v>
      </c>
      <c r="BC19">
        <f>'2014_totals_newvars'!C19</f>
        <v>31390593</v>
      </c>
      <c r="BD19">
        <f>'1997_totals_newvars'!I19</f>
        <v>10296568</v>
      </c>
      <c r="BE19">
        <f>'1998_totals_newvars'!I19</f>
        <v>11887512</v>
      </c>
      <c r="BF19">
        <f>'1999_totals_newvars'!I19</f>
        <v>37998334</v>
      </c>
      <c r="BG19">
        <f>'2000_totals_newvars'!I19</f>
        <v>10724525</v>
      </c>
      <c r="BH19">
        <f>'2001_totals_newvars'!I19</f>
        <v>14576033</v>
      </c>
      <c r="BI19">
        <f>'2002_totals_newvars'!I19</f>
        <v>21014123</v>
      </c>
      <c r="BJ19">
        <f>'2003_totals_newvars'!I19</f>
        <v>13604104</v>
      </c>
      <c r="BK19">
        <f>'2004_totals_newvars'!I19</f>
        <v>19932368</v>
      </c>
      <c r="BL19">
        <f>'2005_totals_newvars'!I19</f>
        <v>40520336</v>
      </c>
      <c r="BM19">
        <f>'2006_totals_newvars'!I19</f>
        <v>20035216</v>
      </c>
      <c r="BN19">
        <f>'2007_totals_newvars'!I19</f>
        <v>15912193</v>
      </c>
      <c r="BO19">
        <f>'2008_totals_newvars'!I19</f>
        <v>23086283</v>
      </c>
      <c r="BP19">
        <f>'2009_totals_newvars'!I19</f>
        <v>29910661</v>
      </c>
      <c r="BQ19">
        <f>'2010_totals_newvars'!I19</f>
        <v>26184383</v>
      </c>
      <c r="BR19">
        <f>'2011_totals_newvars'!I19</f>
        <v>30163322</v>
      </c>
      <c r="BS19">
        <f>'2012_totals_newvars'!I19</f>
        <v>27220518</v>
      </c>
      <c r="BT19">
        <f>'2013_totals_newvars'!I19</f>
        <v>33511606</v>
      </c>
      <c r="BU19">
        <f>'2014_totals_newvars'!I19</f>
        <v>30344843</v>
      </c>
      <c r="BV19">
        <f>'1997_totals_newvars'!H19</f>
        <v>0</v>
      </c>
      <c r="BW19">
        <f>'1998_totals_newvars'!H19</f>
        <v>0</v>
      </c>
      <c r="BX19">
        <f>'1999_totals_newvars'!H19</f>
        <v>0</v>
      </c>
      <c r="BY19">
        <f>'2000_totals_newvars'!H19</f>
        <v>8452569</v>
      </c>
      <c r="BZ19">
        <f>'2001_totals_newvars'!H19</f>
        <v>270253</v>
      </c>
      <c r="CA19">
        <f>'2002_totals_newvars'!H19</f>
        <v>263397</v>
      </c>
      <c r="CB19">
        <f>'2003_totals_newvars'!H19</f>
        <v>0</v>
      </c>
      <c r="CC19">
        <f>'2004_totals_newvars'!H19</f>
        <v>0</v>
      </c>
      <c r="CD19">
        <f>'2005_totals_newvars'!H19</f>
        <v>0</v>
      </c>
      <c r="CE19">
        <f>'2006_totals_newvars'!H19</f>
        <v>0</v>
      </c>
      <c r="CF19">
        <f>'2007_totals_newvars'!H19</f>
        <v>0</v>
      </c>
      <c r="CG19">
        <f>'2008_totals_newvars'!H19</f>
        <v>0</v>
      </c>
      <c r="CH19">
        <f>'2009_totals_newvars'!H19</f>
        <v>0</v>
      </c>
      <c r="CI19">
        <f>'2010_totals_newvars'!H19</f>
        <v>0</v>
      </c>
      <c r="CJ19">
        <f>'2011_totals_newvars'!H19</f>
        <v>0</v>
      </c>
      <c r="CK19">
        <f>'2012_totals_newvars'!H19</f>
        <v>0</v>
      </c>
      <c r="CL19">
        <f>'2013_totals_newvars'!H19</f>
        <v>0</v>
      </c>
      <c r="CM19">
        <f>'2014_totals_newvars'!H19</f>
        <v>0</v>
      </c>
      <c r="CN19">
        <f>'1997_totals_newvars'!E19</f>
        <v>0</v>
      </c>
      <c r="CO19">
        <f>'1998_totals_newvars'!E19</f>
        <v>0</v>
      </c>
      <c r="CP19">
        <f>'1999_totals_newvars'!E19</f>
        <v>0</v>
      </c>
      <c r="CQ19">
        <f>'2000_totals_newvars'!E19</f>
        <v>0</v>
      </c>
      <c r="CR19">
        <f>'2001_totals_newvars'!E19</f>
        <v>0</v>
      </c>
      <c r="CS19">
        <f>'2002_totals_newvars'!E19</f>
        <v>0</v>
      </c>
      <c r="CT19">
        <f>'2003_totals_newvars'!E19</f>
        <v>0</v>
      </c>
      <c r="CU19">
        <f>'2004_totals_newvars'!E19</f>
        <v>0</v>
      </c>
      <c r="CV19">
        <f>'2005_totals_newvars'!E19</f>
        <v>0</v>
      </c>
      <c r="CW19">
        <f>'2006_totals_newvars'!E19</f>
        <v>0</v>
      </c>
      <c r="CX19">
        <f>'2007_totals_newvars'!E19</f>
        <v>0</v>
      </c>
      <c r="CY19">
        <f>'2008_totals_newvars'!E19</f>
        <v>0</v>
      </c>
      <c r="CZ19">
        <f>'2009_totals_newvars'!E19</f>
        <v>0</v>
      </c>
      <c r="DA19">
        <f>'2010_totals_newvars'!E19</f>
        <v>0</v>
      </c>
      <c r="DB19">
        <f>'2011_totals_newvars'!E19</f>
        <v>0</v>
      </c>
      <c r="DC19">
        <f>'2012_totals_newvars'!E19</f>
        <v>0</v>
      </c>
      <c r="DD19">
        <f>'2013_totals_newvars'!E19</f>
        <v>0</v>
      </c>
      <c r="DE19">
        <f>'2014_totals_newvars'!E19</f>
        <v>0</v>
      </c>
      <c r="DF19">
        <f>'1997_totals_newvars'!G19</f>
        <v>0</v>
      </c>
      <c r="DG19">
        <f>'1998_totals_newvars'!G19</f>
        <v>0</v>
      </c>
      <c r="DH19">
        <f>'1999_totals_newvars'!G19</f>
        <v>0</v>
      </c>
      <c r="DI19">
        <f>'2000_totals_newvars'!G19</f>
        <v>0</v>
      </c>
      <c r="DJ19">
        <f>'2001_totals_newvars'!G19</f>
        <v>0</v>
      </c>
      <c r="DK19">
        <f>'2002_totals_newvars'!G19</f>
        <v>0</v>
      </c>
      <c r="DL19">
        <f>'2003_totals_newvars'!G19</f>
        <v>0</v>
      </c>
      <c r="DM19">
        <f>'2004_totals_newvars'!G19</f>
        <v>0</v>
      </c>
      <c r="DN19">
        <f>'2005_totals_newvars'!G19</f>
        <v>0</v>
      </c>
      <c r="DO19">
        <f>'2006_totals_newvars'!G19</f>
        <v>0</v>
      </c>
      <c r="DP19">
        <f>'2007_totals_newvars'!G19</f>
        <v>0</v>
      </c>
      <c r="DQ19">
        <f>'2008_totals_newvars'!G19</f>
        <v>0</v>
      </c>
      <c r="DR19">
        <f>'2009_totals_newvars'!G19</f>
        <v>0</v>
      </c>
      <c r="DS19">
        <f>'2010_totals_newvars'!G19</f>
        <v>0</v>
      </c>
      <c r="DT19">
        <f>'2011_totals_newvars'!G19</f>
        <v>0</v>
      </c>
      <c r="DU19">
        <f>'2012_totals_newvars'!G19</f>
        <v>0</v>
      </c>
      <c r="DV19">
        <f>'2013_totals_newvars'!G19</f>
        <v>0</v>
      </c>
      <c r="DW19">
        <f>'2014_totals_newvars'!G19</f>
        <v>0</v>
      </c>
      <c r="DX19">
        <f>'1997_totals_newvars'!K19</f>
        <v>3675544</v>
      </c>
      <c r="DY19">
        <f>'1998_totals_newvars'!K19</f>
        <v>9200000</v>
      </c>
      <c r="DZ19">
        <f>'1999_totals_newvars'!K19</f>
        <v>27040000</v>
      </c>
      <c r="EA19">
        <f>'2000_totals_newvars'!K19</f>
        <v>18120000</v>
      </c>
      <c r="EB19">
        <f>'2001_totals_newvars'!K19</f>
        <v>7704700</v>
      </c>
      <c r="EC19">
        <f>'2002_totals_newvars'!K19</f>
        <v>-1000000</v>
      </c>
      <c r="ED19">
        <f>'2003_totals_newvars'!K19</f>
        <v>0</v>
      </c>
      <c r="EE19">
        <f>'2004_totals_newvars'!K19</f>
        <v>0</v>
      </c>
      <c r="EF19">
        <f>'2005_totals_newvars'!K19</f>
        <v>0</v>
      </c>
      <c r="EG19">
        <f>'2006_totals_newvars'!K19</f>
        <v>0</v>
      </c>
      <c r="EH19">
        <f>'2007_totals_newvars'!K19</f>
        <v>0</v>
      </c>
      <c r="EI19">
        <f>'2008_totals_newvars'!K19</f>
        <v>0</v>
      </c>
      <c r="EJ19">
        <f>'2009_totals_newvars'!K19</f>
        <v>0</v>
      </c>
      <c r="EK19">
        <f>'2010_totals_newvars'!K19</f>
        <v>0</v>
      </c>
      <c r="EL19">
        <f>'2011_totals_newvars'!K19</f>
        <v>0</v>
      </c>
      <c r="EM19">
        <f>'2012_totals_newvars'!K19</f>
        <v>0</v>
      </c>
      <c r="EN19">
        <f>'2013_totals_newvars'!K19</f>
        <v>0</v>
      </c>
      <c r="EO19">
        <f>'2014_totals_newvars'!K19</f>
        <v>0</v>
      </c>
      <c r="EP19">
        <f>'1997_totals_newvars'!F19</f>
        <v>0</v>
      </c>
      <c r="EQ19">
        <f>'1998_totals_newvars'!F19</f>
        <v>0</v>
      </c>
      <c r="ER19">
        <f>'1999_totals_newvars'!F19</f>
        <v>0</v>
      </c>
      <c r="ES19">
        <f>'2000_totals_newvars'!F19</f>
        <v>0</v>
      </c>
      <c r="ET19">
        <f>'2001_totals_newvars'!F19</f>
        <v>0</v>
      </c>
      <c r="EU19">
        <f>'2002_totals_newvars'!F19</f>
        <v>0</v>
      </c>
      <c r="EV19">
        <f>'2003_totals_newvars'!F19</f>
        <v>0</v>
      </c>
      <c r="EW19">
        <f>'2004_totals_newvars'!F19</f>
        <v>0</v>
      </c>
      <c r="EX19">
        <f>'2005_totals_newvars'!F19</f>
        <v>0</v>
      </c>
      <c r="EY19">
        <f>'2006_totals_newvars'!F19</f>
        <v>0</v>
      </c>
      <c r="EZ19">
        <f>'2007_totals_newvars'!F19</f>
        <v>0</v>
      </c>
      <c r="FA19">
        <f>'2008_totals_newvars'!F19</f>
        <v>0</v>
      </c>
      <c r="FB19">
        <f>'2009_totals_newvars'!F19</f>
        <v>0</v>
      </c>
      <c r="FC19">
        <f>'2010_totals_newvars'!F19</f>
        <v>0</v>
      </c>
      <c r="FD19">
        <f>'2011_totals_newvars'!F19</f>
        <v>0</v>
      </c>
      <c r="FE19">
        <f>'2012_totals_newvars'!F19</f>
        <v>0</v>
      </c>
      <c r="FF19">
        <f>'2013_totals_newvars'!F19</f>
        <v>0</v>
      </c>
      <c r="FG19">
        <f>'2014_totals_newvars'!F19</f>
        <v>0</v>
      </c>
      <c r="FH19">
        <f>'1997_totals_newvars'!D19</f>
        <v>4383351</v>
      </c>
      <c r="FI19">
        <f>'1998_totals_newvars'!D19</f>
        <v>9672079</v>
      </c>
      <c r="FJ19">
        <f>'1999_totals_newvars'!D19</f>
        <v>18001688</v>
      </c>
      <c r="FK19">
        <f>'2000_totals_newvars'!D19</f>
        <v>52417539</v>
      </c>
      <c r="FL19">
        <f>'2001_totals_newvars'!D19</f>
        <v>43333546</v>
      </c>
      <c r="FM19">
        <f>'2002_totals_newvars'!D19</f>
        <v>45967023</v>
      </c>
      <c r="FN19">
        <f>'2003_totals_newvars'!D19</f>
        <v>35783806</v>
      </c>
      <c r="FO19">
        <f>'2004_totals_newvars'!D19</f>
        <v>33463930</v>
      </c>
      <c r="FP19">
        <f>'2005_totals_newvars'!D19</f>
        <v>33430439</v>
      </c>
      <c r="FQ19">
        <f>'2006_totals_newvars'!D19</f>
        <v>31208443</v>
      </c>
      <c r="FR19">
        <f>'2007_totals_newvars'!D19</f>
        <v>29032951</v>
      </c>
      <c r="FS19">
        <f>'2008_totals_newvars'!D19</f>
        <v>30678809</v>
      </c>
      <c r="FT19">
        <f>'2009_totals_newvars'!D19</f>
        <v>32295131</v>
      </c>
      <c r="FU19">
        <f>'2010_totals_newvars'!D19</f>
        <v>90110539</v>
      </c>
      <c r="FV19">
        <f>'2011_totals_newvars'!D19</f>
        <v>52025804</v>
      </c>
      <c r="FW19">
        <f>'2012_totals_newvars'!D19</f>
        <v>56782185</v>
      </c>
      <c r="FX19">
        <f>'2013_totals_newvars'!D19</f>
        <v>55857369</v>
      </c>
      <c r="FY19">
        <f>'2014_totals_newvars'!D19</f>
        <v>53371030</v>
      </c>
      <c r="FZ19">
        <f>'1997_totals_newvars'!L19</f>
        <v>219818407</v>
      </c>
      <c r="GA19">
        <f>'1998_totals_newvars'!L19</f>
        <v>221876048</v>
      </c>
      <c r="GB19">
        <f>'1999_totals_newvars'!L19</f>
        <v>298531760</v>
      </c>
      <c r="GC19">
        <f>'2000_totals_newvars'!L19</f>
        <v>257767698</v>
      </c>
      <c r="GD19">
        <f>'2001_totals_newvars'!L19</f>
        <v>254563979</v>
      </c>
      <c r="GE19">
        <f>'2002_totals_newvars'!L19</f>
        <v>241884157</v>
      </c>
      <c r="GF19">
        <f>'2003_totals_newvars'!L19</f>
        <v>238189893</v>
      </c>
      <c r="GG19">
        <f>'2004_totals_newvars'!L19</f>
        <v>242753836</v>
      </c>
      <c r="GH19">
        <f>'2005_totals_newvars'!L19</f>
        <v>270663767</v>
      </c>
      <c r="GI19">
        <f>'2006_totals_newvars'!L19</f>
        <v>244396676</v>
      </c>
      <c r="GJ19">
        <f>'2007_totals_newvars'!L19</f>
        <v>253681160</v>
      </c>
      <c r="GK19">
        <f>'2008_totals_newvars'!L19</f>
        <v>247536241</v>
      </c>
      <c r="GL19">
        <f>'2009_totals_newvars'!L19</f>
        <v>275463400</v>
      </c>
      <c r="GM19">
        <f>'2010_totals_newvars'!L19</f>
        <v>335205792</v>
      </c>
      <c r="GN19">
        <f>'2011_totals_newvars'!L19</f>
        <v>260536424</v>
      </c>
      <c r="GO19">
        <f>'2012_totals_newvars'!L19</f>
        <v>307421988</v>
      </c>
      <c r="GP19">
        <f>'2013_totals_newvars'!L19</f>
        <v>277709673</v>
      </c>
      <c r="GQ19">
        <f>'2014_totals_newvars'!L19</f>
        <v>258520710</v>
      </c>
    </row>
    <row r="20" spans="1:199" x14ac:dyDescent="0.2">
      <c r="A20" t="s">
        <v>26</v>
      </c>
      <c r="B20">
        <f>'1997_totals_newvars'!J20</f>
        <v>28526025</v>
      </c>
      <c r="C20">
        <f>'1998_totals_newvars'!J20</f>
        <v>17592478</v>
      </c>
      <c r="D20">
        <f>'1999_totals_newvars'!J20</f>
        <v>20762004</v>
      </c>
      <c r="E20">
        <f>'2000_totals_newvars'!J20</f>
        <v>20161997</v>
      </c>
      <c r="F20">
        <f>'2001_totals_newvars'!J20</f>
        <v>18564856</v>
      </c>
      <c r="G20">
        <f>'2002_totals_newvars'!J20</f>
        <v>17649083</v>
      </c>
      <c r="H20">
        <f>'2003_totals_newvars'!J20</f>
        <v>29454601</v>
      </c>
      <c r="I20">
        <f>'2004_totals_newvars'!J20</f>
        <v>31053454</v>
      </c>
      <c r="J20">
        <f>'2005_totals_newvars'!J20</f>
        <v>26148602</v>
      </c>
      <c r="K20">
        <f>'2006_totals_newvars'!J20</f>
        <v>24492289</v>
      </c>
      <c r="L20">
        <f>'2007_totals_newvars'!J20</f>
        <v>29844759</v>
      </c>
      <c r="M20">
        <f>'2008_totals_newvars'!J20</f>
        <v>21115525</v>
      </c>
      <c r="N20">
        <f>'2009_totals_newvars'!J20</f>
        <v>7828983</v>
      </c>
      <c r="O20">
        <f>'2010_totals_newvars'!J20</f>
        <v>17784076</v>
      </c>
      <c r="P20">
        <f>'2011_totals_newvars'!J20</f>
        <v>18762381</v>
      </c>
      <c r="Q20">
        <f>'2012_totals_newvars'!J20</f>
        <v>19969463</v>
      </c>
      <c r="R20">
        <f>'2013_totals_newvars'!J20</f>
        <v>20366955</v>
      </c>
      <c r="S20">
        <f>'2014_totals_newvars'!J20</f>
        <v>19635741</v>
      </c>
      <c r="T20">
        <f>'1997_totals_newvars'!B20</f>
        <v>75115788</v>
      </c>
      <c r="U20">
        <f>'1998_totals_newvars'!B20</f>
        <v>92310771</v>
      </c>
      <c r="V20">
        <f>'1999_totals_newvars'!B20</f>
        <v>74533107</v>
      </c>
      <c r="W20">
        <f>'2000_totals_newvars'!B20</f>
        <v>57998810</v>
      </c>
      <c r="X20">
        <f>'2001_totals_newvars'!B20</f>
        <v>65872704</v>
      </c>
      <c r="Y20">
        <f>'2002_totals_newvars'!B20</f>
        <v>66529076</v>
      </c>
      <c r="Z20">
        <f>'2003_totals_newvars'!B20</f>
        <v>66979067</v>
      </c>
      <c r="AA20">
        <f>'2004_totals_newvars'!B20</f>
        <v>64720343</v>
      </c>
      <c r="AB20">
        <f>'2005_totals_newvars'!B20</f>
        <v>51323617</v>
      </c>
      <c r="AC20">
        <f>'2006_totals_newvars'!B20</f>
        <v>44789652</v>
      </c>
      <c r="AD20">
        <f>'2007_totals_newvars'!B20</f>
        <v>41436442</v>
      </c>
      <c r="AE20">
        <f>'2008_totals_newvars'!B20</f>
        <v>37860309</v>
      </c>
      <c r="AF20">
        <f>'2009_totals_newvars'!B20</f>
        <v>42755955</v>
      </c>
      <c r="AG20">
        <f>'2010_totals_newvars'!B20</f>
        <v>40841357</v>
      </c>
      <c r="AH20">
        <f>'2011_totals_newvars'!B20</f>
        <v>82843626</v>
      </c>
      <c r="AI20">
        <f>'2012_totals_newvars'!B20</f>
        <v>17893726</v>
      </c>
      <c r="AJ20">
        <f>'2013_totals_newvars'!B20</f>
        <v>25701676</v>
      </c>
      <c r="AK20">
        <f>'2014_totals_newvars'!B20</f>
        <v>20348760</v>
      </c>
      <c r="AL20">
        <f>'1997_totals_newvars'!C20</f>
        <v>0</v>
      </c>
      <c r="AM20">
        <f>'1998_totals_newvars'!C20</f>
        <v>9340753</v>
      </c>
      <c r="AN20">
        <f>'1999_totals_newvars'!C20</f>
        <v>107323819</v>
      </c>
      <c r="AO20">
        <f>'2000_totals_newvars'!C20</f>
        <v>59332866</v>
      </c>
      <c r="AP20">
        <f>'2001_totals_newvars'!C20</f>
        <v>66371271</v>
      </c>
      <c r="AQ20">
        <f>'2002_totals_newvars'!C20</f>
        <v>50193150</v>
      </c>
      <c r="AR20">
        <f>'2003_totals_newvars'!C20</f>
        <v>48640400</v>
      </c>
      <c r="AS20">
        <f>'2004_totals_newvars'!C20</f>
        <v>30179324</v>
      </c>
      <c r="AT20">
        <f>'2005_totals_newvars'!C20</f>
        <v>24857646</v>
      </c>
      <c r="AU20">
        <f>'2006_totals_newvars'!C20</f>
        <v>37902583</v>
      </c>
      <c r="AV20">
        <f>'2007_totals_newvars'!C20</f>
        <v>42685821</v>
      </c>
      <c r="AW20">
        <f>'2008_totals_newvars'!C20</f>
        <v>51108941</v>
      </c>
      <c r="AX20">
        <f>'2009_totals_newvars'!C20</f>
        <v>38177435</v>
      </c>
      <c r="AY20">
        <f>'2010_totals_newvars'!C20</f>
        <v>19521127</v>
      </c>
      <c r="AZ20">
        <f>'2011_totals_newvars'!C20</f>
        <v>9625969</v>
      </c>
      <c r="BA20">
        <f>'2012_totals_newvars'!C20</f>
        <v>5219488</v>
      </c>
      <c r="BB20">
        <f>'2013_totals_newvars'!C20</f>
        <v>5219488</v>
      </c>
      <c r="BC20">
        <f>'2014_totals_newvars'!C20</f>
        <v>10178934</v>
      </c>
      <c r="BD20">
        <f>'1997_totals_newvars'!I20</f>
        <v>0</v>
      </c>
      <c r="BE20">
        <f>'1998_totals_newvars'!I20</f>
        <v>26963014</v>
      </c>
      <c r="BF20">
        <f>'1999_totals_newvars'!I20</f>
        <v>21042118</v>
      </c>
      <c r="BG20">
        <f>'2000_totals_newvars'!I20</f>
        <v>17135298</v>
      </c>
      <c r="BH20">
        <f>'2001_totals_newvars'!I20</f>
        <v>14662483</v>
      </c>
      <c r="BI20">
        <f>'2002_totals_newvars'!I20</f>
        <v>17499820</v>
      </c>
      <c r="BJ20">
        <f>'2003_totals_newvars'!I20</f>
        <v>15758737</v>
      </c>
      <c r="BK20">
        <f>'2004_totals_newvars'!I20</f>
        <v>33963132</v>
      </c>
      <c r="BL20">
        <f>'2005_totals_newvars'!I20</f>
        <v>31946139</v>
      </c>
      <c r="BM20">
        <f>'2006_totals_newvars'!I20</f>
        <v>42629764</v>
      </c>
      <c r="BN20">
        <f>'2007_totals_newvars'!I20</f>
        <v>36221092</v>
      </c>
      <c r="BO20">
        <f>'2008_totals_newvars'!I20</f>
        <v>20310674</v>
      </c>
      <c r="BP20">
        <f>'2009_totals_newvars'!I20</f>
        <v>26912844</v>
      </c>
      <c r="BQ20">
        <f>'2010_totals_newvars'!I20</f>
        <v>23663827</v>
      </c>
      <c r="BR20">
        <f>'2011_totals_newvars'!I20</f>
        <v>85457332</v>
      </c>
      <c r="BS20">
        <f>'2012_totals_newvars'!I20</f>
        <v>23639700</v>
      </c>
      <c r="BT20">
        <f>'2013_totals_newvars'!I20</f>
        <v>40510062</v>
      </c>
      <c r="BU20">
        <f>'2014_totals_newvars'!I20</f>
        <v>46518169</v>
      </c>
      <c r="BV20">
        <f>'1997_totals_newvars'!H20</f>
        <v>0</v>
      </c>
      <c r="BW20">
        <f>'1998_totals_newvars'!H20</f>
        <v>0</v>
      </c>
      <c r="BX20">
        <f>'1999_totals_newvars'!H20</f>
        <v>0</v>
      </c>
      <c r="BY20">
        <f>'2000_totals_newvars'!H20</f>
        <v>441328</v>
      </c>
      <c r="BZ20">
        <f>'2001_totals_newvars'!H20</f>
        <v>2379861</v>
      </c>
      <c r="CA20">
        <f>'2002_totals_newvars'!H20</f>
        <v>78006621</v>
      </c>
      <c r="CB20">
        <f>'2003_totals_newvars'!H20</f>
        <v>89083599</v>
      </c>
      <c r="CC20">
        <f>'2004_totals_newvars'!H20</f>
        <v>82986386</v>
      </c>
      <c r="CD20">
        <f>'2005_totals_newvars'!H20</f>
        <v>51228962</v>
      </c>
      <c r="CE20">
        <f>'2006_totals_newvars'!H20</f>
        <v>57752039</v>
      </c>
      <c r="CF20">
        <f>'2007_totals_newvars'!H20</f>
        <v>73679087</v>
      </c>
      <c r="CG20">
        <f>'2008_totals_newvars'!H20</f>
        <v>65340594</v>
      </c>
      <c r="CH20">
        <f>'2009_totals_newvars'!H20</f>
        <v>103924294</v>
      </c>
      <c r="CI20">
        <f>'2010_totals_newvars'!H20</f>
        <v>133595912</v>
      </c>
      <c r="CJ20">
        <f>'2011_totals_newvars'!H20</f>
        <v>70447148</v>
      </c>
      <c r="CK20">
        <f>'2012_totals_newvars'!H20</f>
        <v>146600362</v>
      </c>
      <c r="CL20">
        <f>'2013_totals_newvars'!H20</f>
        <v>88151624</v>
      </c>
      <c r="CM20">
        <f>'2014_totals_newvars'!H20</f>
        <v>81938552</v>
      </c>
      <c r="CN20">
        <f>'1997_totals_newvars'!E20</f>
        <v>0</v>
      </c>
      <c r="CO20">
        <f>'1998_totals_newvars'!E20</f>
        <v>0</v>
      </c>
      <c r="CP20">
        <f>'1999_totals_newvars'!E20</f>
        <v>0</v>
      </c>
      <c r="CQ20">
        <f>'2000_totals_newvars'!E20</f>
        <v>0</v>
      </c>
      <c r="CR20">
        <f>'2001_totals_newvars'!E20</f>
        <v>0</v>
      </c>
      <c r="CS20">
        <f>'2002_totals_newvars'!E20</f>
        <v>0</v>
      </c>
      <c r="CT20">
        <f>'2003_totals_newvars'!E20</f>
        <v>0</v>
      </c>
      <c r="CU20">
        <f>'2004_totals_newvars'!E20</f>
        <v>0</v>
      </c>
      <c r="CV20">
        <f>'2005_totals_newvars'!E20</f>
        <v>0</v>
      </c>
      <c r="CW20">
        <f>'2006_totals_newvars'!E20</f>
        <v>0</v>
      </c>
      <c r="CX20">
        <f>'2007_totals_newvars'!E20</f>
        <v>0</v>
      </c>
      <c r="CY20">
        <f>'2008_totals_newvars'!E20</f>
        <v>0</v>
      </c>
      <c r="CZ20">
        <f>'2009_totals_newvars'!E20</f>
        <v>0</v>
      </c>
      <c r="DA20">
        <f>'2010_totals_newvars'!E20</f>
        <v>0</v>
      </c>
      <c r="DB20">
        <f>'2011_totals_newvars'!E20</f>
        <v>1543</v>
      </c>
      <c r="DC20">
        <f>'2012_totals_newvars'!E20</f>
        <v>0</v>
      </c>
      <c r="DD20">
        <f>'2013_totals_newvars'!E20</f>
        <v>0</v>
      </c>
      <c r="DE20">
        <f>'2014_totals_newvars'!E20</f>
        <v>0</v>
      </c>
      <c r="DF20">
        <f>'1997_totals_newvars'!G20</f>
        <v>0</v>
      </c>
      <c r="DG20">
        <f>'1998_totals_newvars'!G20</f>
        <v>0</v>
      </c>
      <c r="DH20">
        <f>'1999_totals_newvars'!G20</f>
        <v>0</v>
      </c>
      <c r="DI20">
        <f>'2000_totals_newvars'!G20</f>
        <v>0</v>
      </c>
      <c r="DJ20">
        <f>'2001_totals_newvars'!G20</f>
        <v>0</v>
      </c>
      <c r="DK20">
        <f>'2002_totals_newvars'!G20</f>
        <v>25622751</v>
      </c>
      <c r="DL20">
        <f>'2003_totals_newvars'!G20</f>
        <v>7806332</v>
      </c>
      <c r="DM20">
        <f>'2004_totals_newvars'!G20</f>
        <v>-62523</v>
      </c>
      <c r="DN20">
        <f>'2005_totals_newvars'!G20</f>
        <v>0</v>
      </c>
      <c r="DO20">
        <f>'2006_totals_newvars'!G20</f>
        <v>0</v>
      </c>
      <c r="DP20">
        <f>'2007_totals_newvars'!G20</f>
        <v>0</v>
      </c>
      <c r="DQ20">
        <f>'2008_totals_newvars'!G20</f>
        <v>0</v>
      </c>
      <c r="DR20">
        <f>'2009_totals_newvars'!G20</f>
        <v>0</v>
      </c>
      <c r="DS20">
        <f>'2010_totals_newvars'!G20</f>
        <v>0</v>
      </c>
      <c r="DT20">
        <f>'2011_totals_newvars'!G20</f>
        <v>0</v>
      </c>
      <c r="DU20">
        <f>'2012_totals_newvars'!G20</f>
        <v>0</v>
      </c>
      <c r="DV20">
        <f>'2013_totals_newvars'!G20</f>
        <v>0</v>
      </c>
      <c r="DW20">
        <f>'2014_totals_newvars'!G20</f>
        <v>0</v>
      </c>
      <c r="DX20">
        <f>'1997_totals_newvars'!K20</f>
        <v>0</v>
      </c>
      <c r="DY20">
        <f>'1998_totals_newvars'!K20</f>
        <v>0</v>
      </c>
      <c r="DZ20">
        <f>'1999_totals_newvars'!K20</f>
        <v>0</v>
      </c>
      <c r="EA20">
        <f>'2000_totals_newvars'!K20</f>
        <v>0</v>
      </c>
      <c r="EB20">
        <f>'2001_totals_newvars'!K20</f>
        <v>0</v>
      </c>
      <c r="EC20">
        <f>'2002_totals_newvars'!K20</f>
        <v>16397196</v>
      </c>
      <c r="ED20">
        <f>'2003_totals_newvars'!K20</f>
        <v>16397197</v>
      </c>
      <c r="EE20">
        <f>'2004_totals_newvars'!K20</f>
        <v>16287524</v>
      </c>
      <c r="EF20">
        <f>'2005_totals_newvars'!K20</f>
        <v>16397196</v>
      </c>
      <c r="EG20">
        <f>'2006_totals_newvars'!K20</f>
        <v>16397196</v>
      </c>
      <c r="EH20">
        <f>'2007_totals_newvars'!K20</f>
        <v>16397199</v>
      </c>
      <c r="EI20">
        <f>'2008_totals_newvars'!K20</f>
        <v>16397199</v>
      </c>
      <c r="EJ20">
        <f>'2009_totals_newvars'!K20</f>
        <v>16397199</v>
      </c>
      <c r="EK20">
        <f>'2010_totals_newvars'!K20</f>
        <v>16397199</v>
      </c>
      <c r="EL20">
        <f>'2011_totals_newvars'!K20</f>
        <v>16397199</v>
      </c>
      <c r="EM20">
        <f>'2012_totals_newvars'!K20</f>
        <v>16397199</v>
      </c>
      <c r="EN20">
        <f>'2013_totals_newvars'!K20</f>
        <v>16397198</v>
      </c>
      <c r="EO20">
        <f>'2014_totals_newvars'!K20</f>
        <v>16353344</v>
      </c>
      <c r="EP20">
        <f>'1997_totals_newvars'!F20</f>
        <v>0</v>
      </c>
      <c r="EQ20">
        <f>'1998_totals_newvars'!F20</f>
        <v>0</v>
      </c>
      <c r="ER20">
        <f>'1999_totals_newvars'!F20</f>
        <v>0</v>
      </c>
      <c r="ES20">
        <f>'2000_totals_newvars'!F20</f>
        <v>0</v>
      </c>
      <c r="ET20">
        <f>'2001_totals_newvars'!F20</f>
        <v>0</v>
      </c>
      <c r="EU20">
        <f>'2002_totals_newvars'!F20</f>
        <v>0</v>
      </c>
      <c r="EV20">
        <f>'2003_totals_newvars'!F20</f>
        <v>0</v>
      </c>
      <c r="EW20">
        <f>'2004_totals_newvars'!F20</f>
        <v>0</v>
      </c>
      <c r="EX20">
        <f>'2005_totals_newvars'!F20</f>
        <v>0</v>
      </c>
      <c r="EY20">
        <f>'2006_totals_newvars'!F20</f>
        <v>0</v>
      </c>
      <c r="EZ20">
        <f>'2007_totals_newvars'!F20</f>
        <v>0</v>
      </c>
      <c r="FA20">
        <f>'2008_totals_newvars'!F20</f>
        <v>0</v>
      </c>
      <c r="FB20">
        <f>'2009_totals_newvars'!F20</f>
        <v>0</v>
      </c>
      <c r="FC20">
        <f>'2010_totals_newvars'!F20</f>
        <v>25267450</v>
      </c>
      <c r="FD20">
        <f>'2011_totals_newvars'!F20</f>
        <v>24661</v>
      </c>
      <c r="FE20">
        <f>'2012_totals_newvars'!F20</f>
        <v>19876047</v>
      </c>
      <c r="FF20">
        <f>'2013_totals_newvars'!F20</f>
        <v>17502763</v>
      </c>
      <c r="FG20">
        <f>'2014_totals_newvars'!F20</f>
        <v>17856913</v>
      </c>
      <c r="FH20">
        <f>'1997_totals_newvars'!D20</f>
        <v>12818058</v>
      </c>
      <c r="FI20">
        <f>'1998_totals_newvars'!D20</f>
        <v>18728893</v>
      </c>
      <c r="FJ20">
        <f>'1999_totals_newvars'!D20</f>
        <v>18511876</v>
      </c>
      <c r="FK20">
        <f>'2000_totals_newvars'!D20</f>
        <v>17125837</v>
      </c>
      <c r="FL20">
        <f>'2001_totals_newvars'!D20</f>
        <v>14339855</v>
      </c>
      <c r="FM20">
        <f>'2002_totals_newvars'!D20</f>
        <v>25045265</v>
      </c>
      <c r="FN20">
        <f>'2003_totals_newvars'!D20</f>
        <v>48576795</v>
      </c>
      <c r="FO20">
        <f>'2004_totals_newvars'!D20</f>
        <v>31358718</v>
      </c>
      <c r="FP20">
        <f>'2005_totals_newvars'!D20</f>
        <v>20515563</v>
      </c>
      <c r="FQ20">
        <f>'2006_totals_newvars'!D20</f>
        <v>13739540</v>
      </c>
      <c r="FR20">
        <f>'2007_totals_newvars'!D20</f>
        <v>14783277</v>
      </c>
      <c r="FS20">
        <f>'2008_totals_newvars'!D20</f>
        <v>14569293</v>
      </c>
      <c r="FT20">
        <f>'2009_totals_newvars'!D20</f>
        <v>15722833</v>
      </c>
      <c r="FU20">
        <f>'2010_totals_newvars'!D20</f>
        <v>17306879</v>
      </c>
      <c r="FV20">
        <f>'2011_totals_newvars'!D20</f>
        <v>13856712</v>
      </c>
      <c r="FW20">
        <f>'2012_totals_newvars'!D20</f>
        <v>11453484</v>
      </c>
      <c r="FX20">
        <f>'2013_totals_newvars'!D20</f>
        <v>7834816</v>
      </c>
      <c r="FY20">
        <f>'2014_totals_newvars'!D20</f>
        <v>6152924</v>
      </c>
      <c r="FZ20">
        <f>'1997_totals_newvars'!L20</f>
        <v>116459871</v>
      </c>
      <c r="GA20">
        <f>'1998_totals_newvars'!L20</f>
        <v>164935909</v>
      </c>
      <c r="GB20">
        <f>'1999_totals_newvars'!L20</f>
        <v>242172924</v>
      </c>
      <c r="GC20">
        <f>'2000_totals_newvars'!L20</f>
        <v>172196136</v>
      </c>
      <c r="GD20">
        <f>'2001_totals_newvars'!L20</f>
        <v>182191030</v>
      </c>
      <c r="GE20">
        <f>'2002_totals_newvars'!L20</f>
        <v>296942962</v>
      </c>
      <c r="GF20">
        <f>'2003_totals_newvars'!L20</f>
        <v>322696728</v>
      </c>
      <c r="GG20">
        <f>'2004_totals_newvars'!L20</f>
        <v>290486358</v>
      </c>
      <c r="GH20">
        <f>'2005_totals_newvars'!L20</f>
        <v>222417725</v>
      </c>
      <c r="GI20">
        <f>'2006_totals_newvars'!L20</f>
        <v>237703063</v>
      </c>
      <c r="GJ20">
        <f>'2007_totals_newvars'!L20</f>
        <v>255047677</v>
      </c>
      <c r="GK20">
        <f>'2008_totals_newvars'!L20</f>
        <v>226702535</v>
      </c>
      <c r="GL20">
        <f>'2009_totals_newvars'!L20</f>
        <v>251719543</v>
      </c>
      <c r="GM20">
        <f>'2010_totals_newvars'!L20</f>
        <v>294377827</v>
      </c>
      <c r="GN20">
        <f>'2011_totals_newvars'!L20</f>
        <v>297416571</v>
      </c>
      <c r="GO20">
        <f>'2012_totals_newvars'!L20</f>
        <v>261049469</v>
      </c>
      <c r="GP20">
        <f>'2013_totals_newvars'!L20</f>
        <v>221684582</v>
      </c>
      <c r="GQ20">
        <f>'2014_totals_newvars'!L20</f>
        <v>218983337</v>
      </c>
    </row>
    <row r="21" spans="1:199" x14ac:dyDescent="0.2">
      <c r="A21" t="s">
        <v>27</v>
      </c>
      <c r="B21">
        <f>'1997_totals_newvars'!J21</f>
        <v>8977005</v>
      </c>
      <c r="C21">
        <f>'1998_totals_newvars'!J21</f>
        <v>12460189</v>
      </c>
      <c r="D21">
        <f>'1999_totals_newvars'!J21</f>
        <v>12391010</v>
      </c>
      <c r="E21">
        <f>'2000_totals_newvars'!J21</f>
        <v>5622074</v>
      </c>
      <c r="F21">
        <f>'2001_totals_newvars'!J21</f>
        <v>6877036</v>
      </c>
      <c r="G21">
        <f>'2002_totals_newvars'!J21</f>
        <v>9008372</v>
      </c>
      <c r="H21">
        <f>'2003_totals_newvars'!J21</f>
        <v>9243749</v>
      </c>
      <c r="I21">
        <f>'2004_totals_newvars'!J21</f>
        <v>1644926</v>
      </c>
      <c r="J21">
        <f>'2005_totals_newvars'!J21</f>
        <v>5916696</v>
      </c>
      <c r="K21">
        <f>'2006_totals_newvars'!J21</f>
        <v>7180431</v>
      </c>
      <c r="L21">
        <f>'2007_totals_newvars'!J21</f>
        <v>8267977</v>
      </c>
      <c r="M21">
        <f>'2008_totals_newvars'!J21</f>
        <v>2287366</v>
      </c>
      <c r="N21">
        <f>'2009_totals_newvars'!J21</f>
        <v>3910779</v>
      </c>
      <c r="O21">
        <f>'2010_totals_newvars'!J21</f>
        <v>5635345</v>
      </c>
      <c r="P21">
        <f>'2011_totals_newvars'!J21</f>
        <v>3825463</v>
      </c>
      <c r="Q21">
        <f>'2012_totals_newvars'!J21</f>
        <v>3678317</v>
      </c>
      <c r="R21">
        <f>'2013_totals_newvars'!J21</f>
        <v>2730435</v>
      </c>
      <c r="S21">
        <f>'2014_totals_newvars'!J21</f>
        <v>3037336</v>
      </c>
      <c r="T21">
        <f>'1997_totals_newvars'!B21</f>
        <v>100643998</v>
      </c>
      <c r="U21">
        <f>'1998_totals_newvars'!B21</f>
        <v>79869173</v>
      </c>
      <c r="V21">
        <f>'1999_totals_newvars'!B21</f>
        <v>74324688</v>
      </c>
      <c r="W21">
        <f>'2000_totals_newvars'!B21</f>
        <v>72805886</v>
      </c>
      <c r="X21">
        <f>'2001_totals_newvars'!B21</f>
        <v>67818834</v>
      </c>
      <c r="Y21">
        <f>'2002_totals_newvars'!B21</f>
        <v>66144914</v>
      </c>
      <c r="Z21">
        <f>'2003_totals_newvars'!B21</f>
        <v>66203115</v>
      </c>
      <c r="AA21">
        <f>'2004_totals_newvars'!B21</f>
        <v>76626351</v>
      </c>
      <c r="AB21">
        <f>'2005_totals_newvars'!B21</f>
        <v>90017113</v>
      </c>
      <c r="AC21">
        <f>'2006_totals_newvars'!B21</f>
        <v>65237115</v>
      </c>
      <c r="AD21">
        <f>'2007_totals_newvars'!B21</f>
        <v>61733186</v>
      </c>
      <c r="AE21">
        <f>'2008_totals_newvars'!B21</f>
        <v>70200037</v>
      </c>
      <c r="AF21">
        <f>'2009_totals_newvars'!B21</f>
        <v>74624936</v>
      </c>
      <c r="AG21">
        <f>'2010_totals_newvars'!B21</f>
        <v>77968137</v>
      </c>
      <c r="AH21">
        <f>'2011_totals_newvars'!B21</f>
        <v>80736558</v>
      </c>
      <c r="AI21">
        <f>'2012_totals_newvars'!B21</f>
        <v>69632935</v>
      </c>
      <c r="AJ21">
        <f>'2013_totals_newvars'!B21</f>
        <v>49822769</v>
      </c>
      <c r="AK21">
        <f>'2014_totals_newvars'!B21</f>
        <v>45252725</v>
      </c>
      <c r="AL21">
        <f>'1997_totals_newvars'!C21</f>
        <v>5157161</v>
      </c>
      <c r="AM21">
        <f>'1998_totals_newvars'!C21</f>
        <v>9753226</v>
      </c>
      <c r="AN21">
        <f>'1999_totals_newvars'!C21</f>
        <v>16500009</v>
      </c>
      <c r="AO21">
        <f>'2000_totals_newvars'!C21</f>
        <v>17249815</v>
      </c>
      <c r="AP21">
        <f>'2001_totals_newvars'!C21</f>
        <v>13211234</v>
      </c>
      <c r="AQ21">
        <f>'2002_totals_newvars'!C21</f>
        <v>18547002</v>
      </c>
      <c r="AR21">
        <f>'2003_totals_newvars'!C21</f>
        <v>22759507</v>
      </c>
      <c r="AS21">
        <f>'2004_totals_newvars'!C21</f>
        <v>31586427</v>
      </c>
      <c r="AT21">
        <f>'2005_totals_newvars'!C21</f>
        <v>22634184</v>
      </c>
      <c r="AU21">
        <f>'2006_totals_newvars'!C21</f>
        <v>28991368</v>
      </c>
      <c r="AV21">
        <f>'2007_totals_newvars'!C21</f>
        <v>26649587</v>
      </c>
      <c r="AW21">
        <f>'2008_totals_newvars'!C21</f>
        <v>11250536</v>
      </c>
      <c r="AX21">
        <f>'2009_totals_newvars'!C21</f>
        <v>18019284</v>
      </c>
      <c r="AY21">
        <f>'2010_totals_newvars'!C21</f>
        <v>17137829</v>
      </c>
      <c r="AZ21">
        <f>'2011_totals_newvars'!C21</f>
        <v>12566670</v>
      </c>
      <c r="BA21">
        <f>'2012_totals_newvars'!C21</f>
        <v>10770445</v>
      </c>
      <c r="BB21">
        <f>'2013_totals_newvars'!C21</f>
        <v>9890573</v>
      </c>
      <c r="BC21">
        <f>'2014_totals_newvars'!C21</f>
        <v>5666589</v>
      </c>
      <c r="BD21">
        <f>'1997_totals_newvars'!I21</f>
        <v>3693824</v>
      </c>
      <c r="BE21">
        <f>'1998_totals_newvars'!I21</f>
        <v>6712105</v>
      </c>
      <c r="BF21">
        <f>'1999_totals_newvars'!I21</f>
        <v>4637451</v>
      </c>
      <c r="BG21">
        <f>'2000_totals_newvars'!I21</f>
        <v>0</v>
      </c>
      <c r="BH21">
        <f>'2001_totals_newvars'!I21</f>
        <v>0</v>
      </c>
      <c r="BI21">
        <f>'2002_totals_newvars'!I21</f>
        <v>2023153</v>
      </c>
      <c r="BJ21">
        <f>'2003_totals_newvars'!I21</f>
        <v>-2023153</v>
      </c>
      <c r="BK21">
        <f>'2004_totals_newvars'!I21</f>
        <v>0</v>
      </c>
      <c r="BL21">
        <f>'2005_totals_newvars'!I21</f>
        <v>0</v>
      </c>
      <c r="BM21">
        <f>'2006_totals_newvars'!I21</f>
        <v>0</v>
      </c>
      <c r="BN21">
        <f>'2007_totals_newvars'!I21</f>
        <v>0</v>
      </c>
      <c r="BO21">
        <f>'2008_totals_newvars'!I21</f>
        <v>0</v>
      </c>
      <c r="BP21">
        <f>'2009_totals_newvars'!I21</f>
        <v>0</v>
      </c>
      <c r="BQ21">
        <f>'2010_totals_newvars'!I21</f>
        <v>0</v>
      </c>
      <c r="BR21">
        <f>'2011_totals_newvars'!I21</f>
        <v>0</v>
      </c>
      <c r="BS21">
        <f>'2012_totals_newvars'!I21</f>
        <v>0</v>
      </c>
      <c r="BT21">
        <f>'2013_totals_newvars'!I21</f>
        <v>0</v>
      </c>
      <c r="BU21">
        <f>'2014_totals_newvars'!I21</f>
        <v>0</v>
      </c>
      <c r="BV21">
        <f>'1997_totals_newvars'!H21</f>
        <v>0</v>
      </c>
      <c r="BW21">
        <f>'1998_totals_newvars'!H21</f>
        <v>0</v>
      </c>
      <c r="BX21">
        <f>'1999_totals_newvars'!H21</f>
        <v>0</v>
      </c>
      <c r="BY21">
        <f>'2000_totals_newvars'!H21</f>
        <v>13687</v>
      </c>
      <c r="BZ21">
        <f>'2001_totals_newvars'!H21</f>
        <v>0</v>
      </c>
      <c r="CA21">
        <f>'2002_totals_newvars'!H21</f>
        <v>0</v>
      </c>
      <c r="CB21">
        <f>'2003_totals_newvars'!H21</f>
        <v>0</v>
      </c>
      <c r="CC21">
        <f>'2004_totals_newvars'!H21</f>
        <v>-13687</v>
      </c>
      <c r="CD21">
        <f>'2005_totals_newvars'!H21</f>
        <v>0</v>
      </c>
      <c r="CE21">
        <f>'2006_totals_newvars'!H21</f>
        <v>0</v>
      </c>
      <c r="CF21">
        <f>'2007_totals_newvars'!H21</f>
        <v>0</v>
      </c>
      <c r="CG21">
        <f>'2008_totals_newvars'!H21</f>
        <v>0</v>
      </c>
      <c r="CH21">
        <f>'2009_totals_newvars'!H21</f>
        <v>0</v>
      </c>
      <c r="CI21">
        <f>'2010_totals_newvars'!H21</f>
        <v>0</v>
      </c>
      <c r="CJ21">
        <f>'2011_totals_newvars'!H21</f>
        <v>0</v>
      </c>
      <c r="CK21">
        <f>'2012_totals_newvars'!H21</f>
        <v>0</v>
      </c>
      <c r="CL21">
        <f>'2013_totals_newvars'!H21</f>
        <v>0</v>
      </c>
      <c r="CM21">
        <f>'2014_totals_newvars'!H21</f>
        <v>0</v>
      </c>
      <c r="CN21">
        <f>'1997_totals_newvars'!E21</f>
        <v>0</v>
      </c>
      <c r="CO21">
        <f>'1998_totals_newvars'!E21</f>
        <v>0</v>
      </c>
      <c r="CP21">
        <f>'1999_totals_newvars'!E21</f>
        <v>0</v>
      </c>
      <c r="CQ21">
        <f>'2000_totals_newvars'!E21</f>
        <v>0</v>
      </c>
      <c r="CR21">
        <f>'2001_totals_newvars'!E21</f>
        <v>0</v>
      </c>
      <c r="CS21">
        <f>'2002_totals_newvars'!E21</f>
        <v>0</v>
      </c>
      <c r="CT21">
        <f>'2003_totals_newvars'!E21</f>
        <v>0</v>
      </c>
      <c r="CU21">
        <f>'2004_totals_newvars'!E21</f>
        <v>0</v>
      </c>
      <c r="CV21">
        <f>'2005_totals_newvars'!E21</f>
        <v>0</v>
      </c>
      <c r="CW21">
        <f>'2006_totals_newvars'!E21</f>
        <v>0</v>
      </c>
      <c r="CX21">
        <f>'2007_totals_newvars'!E21</f>
        <v>0</v>
      </c>
      <c r="CY21">
        <f>'2008_totals_newvars'!E21</f>
        <v>993234</v>
      </c>
      <c r="CZ21">
        <f>'2009_totals_newvars'!E21</f>
        <v>1145321</v>
      </c>
      <c r="DA21">
        <f>'2010_totals_newvars'!E21</f>
        <v>1184266</v>
      </c>
      <c r="DB21">
        <f>'2011_totals_newvars'!E21</f>
        <v>1140683</v>
      </c>
      <c r="DC21">
        <f>'2012_totals_newvars'!E21</f>
        <v>1005052</v>
      </c>
      <c r="DD21">
        <f>'2013_totals_newvars'!E21</f>
        <v>888410</v>
      </c>
      <c r="DE21">
        <f>'2014_totals_newvars'!E21</f>
        <v>610850</v>
      </c>
      <c r="DF21">
        <f>'1997_totals_newvars'!G21</f>
        <v>0</v>
      </c>
      <c r="DG21">
        <f>'1998_totals_newvars'!G21</f>
        <v>0</v>
      </c>
      <c r="DH21">
        <f>'1999_totals_newvars'!G21</f>
        <v>0</v>
      </c>
      <c r="DI21">
        <f>'2000_totals_newvars'!G21</f>
        <v>935058</v>
      </c>
      <c r="DJ21">
        <f>'2001_totals_newvars'!G21</f>
        <v>1071495</v>
      </c>
      <c r="DK21">
        <f>'2002_totals_newvars'!G21</f>
        <v>1075204</v>
      </c>
      <c r="DL21">
        <f>'2003_totals_newvars'!G21</f>
        <v>1038077</v>
      </c>
      <c r="DM21">
        <f>'2004_totals_newvars'!G21</f>
        <v>1390105</v>
      </c>
      <c r="DN21">
        <f>'2005_totals_newvars'!G21</f>
        <v>2289958</v>
      </c>
      <c r="DO21">
        <f>'2006_totals_newvars'!G21</f>
        <v>3676365</v>
      </c>
      <c r="DP21">
        <f>'2007_totals_newvars'!G21</f>
        <v>1205639</v>
      </c>
      <c r="DQ21">
        <f>'2008_totals_newvars'!G21</f>
        <v>198088</v>
      </c>
      <c r="DR21">
        <f>'2009_totals_newvars'!G21</f>
        <v>295725</v>
      </c>
      <c r="DS21">
        <f>'2010_totals_newvars'!G21</f>
        <v>9874295</v>
      </c>
      <c r="DT21">
        <f>'2011_totals_newvars'!G21</f>
        <v>1095057</v>
      </c>
      <c r="DU21">
        <f>'2012_totals_newvars'!G21</f>
        <v>795784</v>
      </c>
      <c r="DV21">
        <f>'2013_totals_newvars'!G21</f>
        <v>503897</v>
      </c>
      <c r="DW21">
        <f>'2014_totals_newvars'!G21</f>
        <v>633431</v>
      </c>
      <c r="DX21">
        <f>'1997_totals_newvars'!K21</f>
        <v>2212878</v>
      </c>
      <c r="DY21">
        <f>'1998_totals_newvars'!K21</f>
        <v>2500000</v>
      </c>
      <c r="DZ21">
        <f>'1999_totals_newvars'!K21</f>
        <v>2500000</v>
      </c>
      <c r="EA21">
        <f>'2000_totals_newvars'!K21</f>
        <v>3025000</v>
      </c>
      <c r="EB21">
        <f>'2001_totals_newvars'!K21</f>
        <v>3250000</v>
      </c>
      <c r="EC21">
        <f>'2002_totals_newvars'!K21</f>
        <v>2375000</v>
      </c>
      <c r="ED21">
        <f>'2003_totals_newvars'!K21</f>
        <v>7469450</v>
      </c>
      <c r="EE21">
        <f>'2004_totals_newvars'!K21</f>
        <v>16684176</v>
      </c>
      <c r="EF21">
        <f>'2005_totals_newvars'!K21</f>
        <v>4909093</v>
      </c>
      <c r="EG21">
        <f>'2006_totals_newvars'!K21</f>
        <v>3263486</v>
      </c>
      <c r="EH21">
        <f>'2007_totals_newvars'!K21</f>
        <v>2816517</v>
      </c>
      <c r="EI21">
        <f>'2008_totals_newvars'!K21</f>
        <v>3961250</v>
      </c>
      <c r="EJ21">
        <f>'2009_totals_newvars'!K21</f>
        <v>2542709</v>
      </c>
      <c r="EK21">
        <f>'2010_totals_newvars'!K21</f>
        <v>2009606</v>
      </c>
      <c r="EL21">
        <f>'2011_totals_newvars'!K21</f>
        <v>0</v>
      </c>
      <c r="EM21">
        <f>'2012_totals_newvars'!K21</f>
        <v>0</v>
      </c>
      <c r="EN21">
        <f>'2013_totals_newvars'!K21</f>
        <v>7812089</v>
      </c>
      <c r="EO21">
        <f>'2014_totals_newvars'!K21</f>
        <v>7437064</v>
      </c>
      <c r="EP21">
        <f>'1997_totals_newvars'!F21</f>
        <v>0</v>
      </c>
      <c r="EQ21">
        <f>'1998_totals_newvars'!F21</f>
        <v>0</v>
      </c>
      <c r="ER21">
        <f>'1999_totals_newvars'!F21</f>
        <v>0</v>
      </c>
      <c r="ES21">
        <f>'2000_totals_newvars'!F21</f>
        <v>0</v>
      </c>
      <c r="ET21">
        <f>'2001_totals_newvars'!F21</f>
        <v>0</v>
      </c>
      <c r="EU21">
        <f>'2002_totals_newvars'!F21</f>
        <v>0</v>
      </c>
      <c r="EV21">
        <f>'2003_totals_newvars'!F21</f>
        <v>0</v>
      </c>
      <c r="EW21">
        <f>'2004_totals_newvars'!F21</f>
        <v>0</v>
      </c>
      <c r="EX21">
        <f>'2005_totals_newvars'!F21</f>
        <v>0</v>
      </c>
      <c r="EY21">
        <f>'2006_totals_newvars'!F21</f>
        <v>0</v>
      </c>
      <c r="EZ21">
        <f>'2007_totals_newvars'!F21</f>
        <v>0</v>
      </c>
      <c r="FA21">
        <f>'2008_totals_newvars'!F21</f>
        <v>0</v>
      </c>
      <c r="FB21">
        <f>'2009_totals_newvars'!F21</f>
        <v>0</v>
      </c>
      <c r="FC21">
        <f>'2010_totals_newvars'!F21</f>
        <v>4638806</v>
      </c>
      <c r="FD21">
        <f>'2011_totals_newvars'!F21</f>
        <v>4650488</v>
      </c>
      <c r="FE21">
        <f>'2012_totals_newvars'!F21</f>
        <v>4610550</v>
      </c>
      <c r="FF21">
        <f>'2013_totals_newvars'!F21</f>
        <v>1416403</v>
      </c>
      <c r="FG21">
        <f>'2014_totals_newvars'!F21</f>
        <v>1507012</v>
      </c>
      <c r="FH21">
        <f>'1997_totals_newvars'!D21</f>
        <v>4899998</v>
      </c>
      <c r="FI21">
        <f>'1998_totals_newvars'!D21</f>
        <v>7572624</v>
      </c>
      <c r="FJ21">
        <f>'1999_totals_newvars'!D21</f>
        <v>9781925</v>
      </c>
      <c r="FK21">
        <f>'2000_totals_newvars'!D21</f>
        <v>18471654</v>
      </c>
      <c r="FL21">
        <f>'2001_totals_newvars'!D21</f>
        <v>14698714</v>
      </c>
      <c r="FM21">
        <f>'2002_totals_newvars'!D21</f>
        <v>13588752</v>
      </c>
      <c r="FN21">
        <f>'2003_totals_newvars'!D21</f>
        <v>13488930</v>
      </c>
      <c r="FO21">
        <f>'2004_totals_newvars'!D21</f>
        <v>8150102</v>
      </c>
      <c r="FP21">
        <f>'2005_totals_newvars'!D21</f>
        <v>14952551</v>
      </c>
      <c r="FQ21">
        <f>'2006_totals_newvars'!D21</f>
        <v>18113798</v>
      </c>
      <c r="FR21">
        <f>'2007_totals_newvars'!D21</f>
        <v>22893834</v>
      </c>
      <c r="FS21">
        <f>'2008_totals_newvars'!D21</f>
        <v>40911108</v>
      </c>
      <c r="FT21">
        <f>'2009_totals_newvars'!D21</f>
        <v>34032472</v>
      </c>
      <c r="FU21">
        <f>'2010_totals_newvars'!D21</f>
        <v>24933510</v>
      </c>
      <c r="FV21">
        <f>'2011_totals_newvars'!D21</f>
        <v>25547530</v>
      </c>
      <c r="FW21">
        <f>'2012_totals_newvars'!D21</f>
        <v>24505828</v>
      </c>
      <c r="FX21">
        <f>'2013_totals_newvars'!D21</f>
        <v>22871302</v>
      </c>
      <c r="FY21">
        <f>'2014_totals_newvars'!D21</f>
        <v>21353703</v>
      </c>
      <c r="FZ21">
        <f>'1997_totals_newvars'!L21</f>
        <v>125584864</v>
      </c>
      <c r="GA21">
        <f>'1998_totals_newvars'!L21</f>
        <v>118867317</v>
      </c>
      <c r="GB21">
        <f>'1999_totals_newvars'!L21</f>
        <v>120135083</v>
      </c>
      <c r="GC21">
        <f>'2000_totals_newvars'!L21</f>
        <v>118123174</v>
      </c>
      <c r="GD21">
        <f>'2001_totals_newvars'!L21</f>
        <v>106927313</v>
      </c>
      <c r="GE21">
        <f>'2002_totals_newvars'!L21</f>
        <v>112762397</v>
      </c>
      <c r="GF21">
        <f>'2003_totals_newvars'!L21</f>
        <v>118179675</v>
      </c>
      <c r="GG21">
        <f>'2004_totals_newvars'!L21</f>
        <v>136068400</v>
      </c>
      <c r="GH21">
        <f>'2005_totals_newvars'!L21</f>
        <v>140719595</v>
      </c>
      <c r="GI21">
        <f>'2006_totals_newvars'!L21</f>
        <v>126462563</v>
      </c>
      <c r="GJ21">
        <f>'2007_totals_newvars'!L21</f>
        <v>123566740</v>
      </c>
      <c r="GK21">
        <f>'2008_totals_newvars'!L21</f>
        <v>129801619</v>
      </c>
      <c r="GL21">
        <f>'2009_totals_newvars'!L21</f>
        <v>134571226</v>
      </c>
      <c r="GM21">
        <f>'2010_totals_newvars'!L21</f>
        <v>143381794</v>
      </c>
      <c r="GN21">
        <f>'2011_totals_newvars'!L21</f>
        <v>129562449</v>
      </c>
      <c r="GO21">
        <f>'2012_totals_newvars'!L21</f>
        <v>114998911</v>
      </c>
      <c r="GP21">
        <f>'2013_totals_newvars'!L21</f>
        <v>95935878</v>
      </c>
      <c r="GQ21">
        <f>'2014_totals_newvars'!L21</f>
        <v>85498710</v>
      </c>
    </row>
    <row r="22" spans="1:199" x14ac:dyDescent="0.2">
      <c r="A22" t="s">
        <v>28</v>
      </c>
      <c r="B22">
        <f>'1997_totals_newvars'!J22</f>
        <v>29229435</v>
      </c>
      <c r="C22">
        <f>'1998_totals_newvars'!J22</f>
        <v>48452386</v>
      </c>
      <c r="D22">
        <f>'1999_totals_newvars'!J22</f>
        <v>58064456</v>
      </c>
      <c r="E22">
        <f>'2000_totals_newvars'!J22</f>
        <v>27798436</v>
      </c>
      <c r="F22">
        <f>'2001_totals_newvars'!J22</f>
        <v>43484440</v>
      </c>
      <c r="G22">
        <f>'2002_totals_newvars'!J22</f>
        <v>45017967</v>
      </c>
      <c r="H22">
        <f>'2003_totals_newvars'!J22</f>
        <v>38883028</v>
      </c>
      <c r="I22">
        <f>'2004_totals_newvars'!J22</f>
        <v>38380490</v>
      </c>
      <c r="J22">
        <f>'2005_totals_newvars'!J22</f>
        <v>35955556</v>
      </c>
      <c r="K22">
        <f>'2006_totals_newvars'!J22</f>
        <v>39372555</v>
      </c>
      <c r="L22">
        <f>'2007_totals_newvars'!J22</f>
        <v>43747121</v>
      </c>
      <c r="M22">
        <f>'2008_totals_newvars'!J22</f>
        <v>45591779</v>
      </c>
      <c r="N22">
        <f>'2009_totals_newvars'!J22</f>
        <v>55496239</v>
      </c>
      <c r="O22">
        <f>'2010_totals_newvars'!J22</f>
        <v>67407467</v>
      </c>
      <c r="P22">
        <f>'2011_totals_newvars'!J22</f>
        <v>72491430</v>
      </c>
      <c r="Q22">
        <f>'2012_totals_newvars'!J22</f>
        <v>42078162</v>
      </c>
      <c r="R22">
        <f>'2013_totals_newvars'!J22</f>
        <v>61190758</v>
      </c>
      <c r="S22">
        <f>'2014_totals_newvars'!J22</f>
        <v>55665628</v>
      </c>
      <c r="T22">
        <f>'1997_totals_newvars'!B22</f>
        <v>174638057</v>
      </c>
      <c r="U22">
        <f>'1998_totals_newvars'!B22</f>
        <v>185300907</v>
      </c>
      <c r="V22">
        <f>'1999_totals_newvars'!B22</f>
        <v>204730106</v>
      </c>
      <c r="W22">
        <f>'2000_totals_newvars'!B22</f>
        <v>195936929</v>
      </c>
      <c r="X22">
        <f>'2001_totals_newvars'!B22</f>
        <v>224198072</v>
      </c>
      <c r="Y22">
        <f>'2002_totals_newvars'!B22</f>
        <v>226924694</v>
      </c>
      <c r="Z22">
        <f>'2003_totals_newvars'!B22</f>
        <v>32088461</v>
      </c>
      <c r="AA22">
        <f>'2004_totals_newvars'!B22</f>
        <v>109819074</v>
      </c>
      <c r="AB22">
        <f>'2005_totals_newvars'!B22</f>
        <v>124291318</v>
      </c>
      <c r="AC22">
        <f>'2006_totals_newvars'!B22</f>
        <v>106319758</v>
      </c>
      <c r="AD22">
        <f>'2007_totals_newvars'!B22</f>
        <v>93962795</v>
      </c>
      <c r="AE22">
        <f>'2008_totals_newvars'!B22</f>
        <v>113031371</v>
      </c>
      <c r="AF22">
        <f>'2009_totals_newvars'!B22</f>
        <v>107147135</v>
      </c>
      <c r="AG22">
        <f>'2010_totals_newvars'!B22</f>
        <v>124415298</v>
      </c>
      <c r="AH22">
        <f>'2011_totals_newvars'!B22</f>
        <v>88468836</v>
      </c>
      <c r="AI22">
        <f>'2012_totals_newvars'!B22</f>
        <v>141676510</v>
      </c>
      <c r="AJ22">
        <f>'2013_totals_newvars'!B22</f>
        <v>139192074</v>
      </c>
      <c r="AK22">
        <f>'2014_totals_newvars'!B22</f>
        <v>116748570</v>
      </c>
      <c r="AL22">
        <f>'1997_totals_newvars'!C22</f>
        <v>21462114</v>
      </c>
      <c r="AM22">
        <f>'1998_totals_newvars'!C22</f>
        <v>30336059</v>
      </c>
      <c r="AN22">
        <f>'1999_totals_newvars'!C22</f>
        <v>117717607</v>
      </c>
      <c r="AO22">
        <f>'2000_totals_newvars'!C22</f>
        <v>98028490</v>
      </c>
      <c r="AP22">
        <f>'2001_totals_newvars'!C22</f>
        <v>-6066587</v>
      </c>
      <c r="AQ22">
        <f>'2002_totals_newvars'!C22</f>
        <v>-11601020</v>
      </c>
      <c r="AR22">
        <f>'2003_totals_newvars'!C22</f>
        <v>73837268</v>
      </c>
      <c r="AS22">
        <f>'2004_totals_newvars'!C22</f>
        <v>43209587</v>
      </c>
      <c r="AT22">
        <f>'2005_totals_newvars'!C22</f>
        <v>29822354</v>
      </c>
      <c r="AU22">
        <f>'2006_totals_newvars'!C22</f>
        <v>42024141</v>
      </c>
      <c r="AV22">
        <f>'2007_totals_newvars'!C22</f>
        <v>35346245</v>
      </c>
      <c r="AW22">
        <f>'2008_totals_newvars'!C22</f>
        <v>35784020</v>
      </c>
      <c r="AX22">
        <f>'2009_totals_newvars'!C22</f>
        <v>31509983</v>
      </c>
      <c r="AY22">
        <f>'2010_totals_newvars'!C22</f>
        <v>31087670</v>
      </c>
      <c r="AZ22">
        <f>'2011_totals_newvars'!C22</f>
        <v>34234706</v>
      </c>
      <c r="BA22">
        <f>'2012_totals_newvars'!C22</f>
        <v>23602071</v>
      </c>
      <c r="BB22">
        <f>'2013_totals_newvars'!C22</f>
        <v>24156279</v>
      </c>
      <c r="BC22">
        <f>'2014_totals_newvars'!C22</f>
        <v>18449477</v>
      </c>
      <c r="BD22">
        <f>'1997_totals_newvars'!I22</f>
        <v>2050306</v>
      </c>
      <c r="BE22">
        <f>'1998_totals_newvars'!I22</f>
        <v>2923971</v>
      </c>
      <c r="BF22">
        <f>'1999_totals_newvars'!I22</f>
        <v>2574046</v>
      </c>
      <c r="BG22">
        <f>'2000_totals_newvars'!I22</f>
        <v>7088349</v>
      </c>
      <c r="BH22">
        <f>'2001_totals_newvars'!I22</f>
        <v>-3731852</v>
      </c>
      <c r="BI22">
        <f>'2002_totals_newvars'!I22</f>
        <v>0</v>
      </c>
      <c r="BJ22">
        <f>'2003_totals_newvars'!I22</f>
        <v>361688</v>
      </c>
      <c r="BK22">
        <f>'2004_totals_newvars'!I22</f>
        <v>7447152</v>
      </c>
      <c r="BL22">
        <f>'2005_totals_newvars'!I22</f>
        <v>3810034</v>
      </c>
      <c r="BM22">
        <f>'2006_totals_newvars'!I22</f>
        <v>311666</v>
      </c>
      <c r="BN22">
        <f>'2007_totals_newvars'!I22</f>
        <v>0</v>
      </c>
      <c r="BO22">
        <f>'2008_totals_newvars'!I22</f>
        <v>0</v>
      </c>
      <c r="BP22">
        <f>'2009_totals_newvars'!I22</f>
        <v>1375</v>
      </c>
      <c r="BQ22">
        <f>'2010_totals_newvars'!I22</f>
        <v>0</v>
      </c>
      <c r="BR22">
        <f>'2011_totals_newvars'!I22</f>
        <v>0</v>
      </c>
      <c r="BS22">
        <f>'2012_totals_newvars'!I22</f>
        <v>86490747</v>
      </c>
      <c r="BT22">
        <f>'2013_totals_newvars'!I22</f>
        <v>82175729</v>
      </c>
      <c r="BU22">
        <f>'2014_totals_newvars'!I22</f>
        <v>86120211</v>
      </c>
      <c r="BV22">
        <f>'1997_totals_newvars'!H22</f>
        <v>0</v>
      </c>
      <c r="BW22">
        <f>'1998_totals_newvars'!H22</f>
        <v>0</v>
      </c>
      <c r="BX22">
        <f>'1999_totals_newvars'!H22</f>
        <v>0</v>
      </c>
      <c r="BY22">
        <f>'2000_totals_newvars'!H22</f>
        <v>16511092</v>
      </c>
      <c r="BZ22">
        <f>'2001_totals_newvars'!H22</f>
        <v>27193590</v>
      </c>
      <c r="CA22">
        <f>'2002_totals_newvars'!H22</f>
        <v>65945210</v>
      </c>
      <c r="CB22">
        <f>'2003_totals_newvars'!H22</f>
        <v>49731227</v>
      </c>
      <c r="CC22">
        <f>'2004_totals_newvars'!H22</f>
        <v>27535634</v>
      </c>
      <c r="CD22">
        <f>'2005_totals_newvars'!H22</f>
        <v>21567111</v>
      </c>
      <c r="CE22">
        <f>'2006_totals_newvars'!H22</f>
        <v>33006850</v>
      </c>
      <c r="CF22">
        <f>'2007_totals_newvars'!H22</f>
        <v>58935253</v>
      </c>
      <c r="CG22">
        <f>'2008_totals_newvars'!H22</f>
        <v>73026011</v>
      </c>
      <c r="CH22">
        <f>'2009_totals_newvars'!H22</f>
        <v>101081042</v>
      </c>
      <c r="CI22">
        <f>'2010_totals_newvars'!H22</f>
        <v>109044747</v>
      </c>
      <c r="CJ22">
        <f>'2011_totals_newvars'!H22</f>
        <v>57559128</v>
      </c>
      <c r="CK22">
        <f>'2012_totals_newvars'!H22</f>
        <v>35842427</v>
      </c>
      <c r="CL22">
        <f>'2013_totals_newvars'!H22</f>
        <v>39513850</v>
      </c>
      <c r="CM22">
        <f>'2014_totals_newvars'!H22</f>
        <v>47134973</v>
      </c>
      <c r="CN22">
        <f>'1997_totals_newvars'!E22</f>
        <v>0</v>
      </c>
      <c r="CO22">
        <f>'1998_totals_newvars'!E22</f>
        <v>0</v>
      </c>
      <c r="CP22">
        <f>'1999_totals_newvars'!E22</f>
        <v>0</v>
      </c>
      <c r="CQ22">
        <f>'2000_totals_newvars'!E22</f>
        <v>0</v>
      </c>
      <c r="CR22">
        <f>'2001_totals_newvars'!E22</f>
        <v>0</v>
      </c>
      <c r="CS22">
        <f>'2002_totals_newvars'!E22</f>
        <v>0</v>
      </c>
      <c r="CT22">
        <f>'2003_totals_newvars'!E22</f>
        <v>0</v>
      </c>
      <c r="CU22">
        <f>'2004_totals_newvars'!E22</f>
        <v>0</v>
      </c>
      <c r="CV22">
        <f>'2005_totals_newvars'!E22</f>
        <v>0</v>
      </c>
      <c r="CW22">
        <f>'2006_totals_newvars'!E22</f>
        <v>776999</v>
      </c>
      <c r="CX22">
        <f>'2007_totals_newvars'!E22</f>
        <v>0</v>
      </c>
      <c r="CY22">
        <f>'2008_totals_newvars'!E22</f>
        <v>0</v>
      </c>
      <c r="CZ22">
        <f>'2009_totals_newvars'!E22</f>
        <v>0</v>
      </c>
      <c r="DA22">
        <f>'2010_totals_newvars'!E22</f>
        <v>0</v>
      </c>
      <c r="DB22">
        <f>'2011_totals_newvars'!E22</f>
        <v>0</v>
      </c>
      <c r="DC22">
        <f>'2012_totals_newvars'!E22</f>
        <v>0</v>
      </c>
      <c r="DD22">
        <f>'2013_totals_newvars'!E22</f>
        <v>0</v>
      </c>
      <c r="DE22">
        <f>'2014_totals_newvars'!E22</f>
        <v>0</v>
      </c>
      <c r="DF22">
        <f>'1997_totals_newvars'!G22</f>
        <v>0</v>
      </c>
      <c r="DG22">
        <f>'1998_totals_newvars'!G22</f>
        <v>0</v>
      </c>
      <c r="DH22">
        <f>'1999_totals_newvars'!G22</f>
        <v>0</v>
      </c>
      <c r="DI22">
        <f>'2000_totals_newvars'!G22</f>
        <v>0</v>
      </c>
      <c r="DJ22">
        <f>'2001_totals_newvars'!G22</f>
        <v>0</v>
      </c>
      <c r="DK22">
        <f>'2002_totals_newvars'!G22</f>
        <v>0</v>
      </c>
      <c r="DL22">
        <f>'2003_totals_newvars'!G22</f>
        <v>4831591</v>
      </c>
      <c r="DM22">
        <f>'2004_totals_newvars'!G22</f>
        <v>8735885</v>
      </c>
      <c r="DN22">
        <f>'2005_totals_newvars'!G22</f>
        <v>4805163</v>
      </c>
      <c r="DO22">
        <f>'2006_totals_newvars'!G22</f>
        <v>7341293</v>
      </c>
      <c r="DP22">
        <f>'2007_totals_newvars'!G22</f>
        <v>9163532</v>
      </c>
      <c r="DQ22">
        <f>'2008_totals_newvars'!G22</f>
        <v>21488492</v>
      </c>
      <c r="DR22">
        <f>'2009_totals_newvars'!G22</f>
        <v>56950878</v>
      </c>
      <c r="DS22">
        <f>'2010_totals_newvars'!G22</f>
        <v>61505360</v>
      </c>
      <c r="DT22">
        <f>'2011_totals_newvars'!G22</f>
        <v>45455834</v>
      </c>
      <c r="DU22">
        <f>'2012_totals_newvars'!G22</f>
        <v>37493557</v>
      </c>
      <c r="DV22">
        <f>'2013_totals_newvars'!G22</f>
        <v>31258432</v>
      </c>
      <c r="DW22">
        <f>'2014_totals_newvars'!G22</f>
        <v>42709339</v>
      </c>
      <c r="DX22">
        <f>'1997_totals_newvars'!K22</f>
        <v>0</v>
      </c>
      <c r="DY22">
        <f>'1998_totals_newvars'!K22</f>
        <v>22909803</v>
      </c>
      <c r="DZ22">
        <f>'1999_totals_newvars'!K22</f>
        <v>22909803</v>
      </c>
      <c r="EA22">
        <f>'2000_totals_newvars'!K22</f>
        <v>22909803</v>
      </c>
      <c r="EB22">
        <f>'2001_totals_newvars'!K22</f>
        <v>22909803</v>
      </c>
      <c r="EC22">
        <f>'2002_totals_newvars'!K22</f>
        <v>22909803</v>
      </c>
      <c r="ED22">
        <f>'2003_totals_newvars'!K22</f>
        <v>22909803</v>
      </c>
      <c r="EE22">
        <f>'2004_totals_newvars'!K22</f>
        <v>22909803</v>
      </c>
      <c r="EF22">
        <f>'2005_totals_newvars'!K22</f>
        <v>22909803</v>
      </c>
      <c r="EG22">
        <f>'2006_totals_newvars'!K22</f>
        <v>22752450</v>
      </c>
      <c r="EH22">
        <f>'2007_totals_newvars'!K22</f>
        <v>22909803</v>
      </c>
      <c r="EI22">
        <f>'2008_totals_newvars'!K22</f>
        <v>22909803</v>
      </c>
      <c r="EJ22">
        <f>'2009_totals_newvars'!K22</f>
        <v>22909803</v>
      </c>
      <c r="EK22">
        <f>'2010_totals_newvars'!K22</f>
        <v>22909803</v>
      </c>
      <c r="EL22">
        <f>'2011_totals_newvars'!K22</f>
        <v>22909803</v>
      </c>
      <c r="EM22">
        <f>'2012_totals_newvars'!K22</f>
        <v>22909803</v>
      </c>
      <c r="EN22">
        <f>'2013_totals_newvars'!K22</f>
        <v>22909803</v>
      </c>
      <c r="EO22">
        <f>'2014_totals_newvars'!K22</f>
        <v>22909803</v>
      </c>
      <c r="EP22">
        <f>'1997_totals_newvars'!F22</f>
        <v>0</v>
      </c>
      <c r="EQ22">
        <f>'1998_totals_newvars'!F22</f>
        <v>0</v>
      </c>
      <c r="ER22">
        <f>'1999_totals_newvars'!F22</f>
        <v>0</v>
      </c>
      <c r="ES22">
        <f>'2000_totals_newvars'!F22</f>
        <v>0</v>
      </c>
      <c r="ET22">
        <f>'2001_totals_newvars'!F22</f>
        <v>0</v>
      </c>
      <c r="EU22">
        <f>'2002_totals_newvars'!F22</f>
        <v>0</v>
      </c>
      <c r="EV22">
        <f>'2003_totals_newvars'!F22</f>
        <v>104358913</v>
      </c>
      <c r="EW22">
        <f>'2004_totals_newvars'!F22</f>
        <v>76334482</v>
      </c>
      <c r="EX22">
        <f>'2005_totals_newvars'!F22</f>
        <v>91970465</v>
      </c>
      <c r="EY22">
        <f>'2006_totals_newvars'!F22</f>
        <v>104100441</v>
      </c>
      <c r="EZ22">
        <f>'2007_totals_newvars'!F22</f>
        <v>110563049</v>
      </c>
      <c r="FA22">
        <f>'2008_totals_newvars'!F22</f>
        <v>82295675</v>
      </c>
      <c r="FB22">
        <f>'2009_totals_newvars'!F22</f>
        <v>127974314</v>
      </c>
      <c r="FC22">
        <f>'2010_totals_newvars'!F22</f>
        <v>123641864</v>
      </c>
      <c r="FD22">
        <f>'2011_totals_newvars'!F22</f>
        <v>121679104</v>
      </c>
      <c r="FE22">
        <f>'2012_totals_newvars'!F22</f>
        <v>124302769</v>
      </c>
      <c r="FF22">
        <f>'2013_totals_newvars'!F22</f>
        <v>143366325</v>
      </c>
      <c r="FG22">
        <f>'2014_totals_newvars'!F22</f>
        <v>156210587</v>
      </c>
      <c r="FH22">
        <f>'1997_totals_newvars'!D22</f>
        <v>21340166</v>
      </c>
      <c r="FI22">
        <f>'1998_totals_newvars'!D22</f>
        <v>47042467</v>
      </c>
      <c r="FJ22">
        <f>'1999_totals_newvars'!D22</f>
        <v>52178984</v>
      </c>
      <c r="FK22">
        <f>'2000_totals_newvars'!D22</f>
        <v>36288527</v>
      </c>
      <c r="FL22">
        <f>'2001_totals_newvars'!D22</f>
        <v>110372327</v>
      </c>
      <c r="FM22">
        <f>'2002_totals_newvars'!D22</f>
        <v>78380182</v>
      </c>
      <c r="FN22">
        <f>'2003_totals_newvars'!D22</f>
        <v>110714889</v>
      </c>
      <c r="FO22">
        <f>'2004_totals_newvars'!D22</f>
        <v>57389998</v>
      </c>
      <c r="FP22">
        <f>'2005_totals_newvars'!D22</f>
        <v>36717214</v>
      </c>
      <c r="FQ22">
        <f>'2006_totals_newvars'!D22</f>
        <v>34105181</v>
      </c>
      <c r="FR22">
        <f>'2007_totals_newvars'!D22</f>
        <v>43058498</v>
      </c>
      <c r="FS22">
        <f>'2008_totals_newvars'!D22</f>
        <v>44215992</v>
      </c>
      <c r="FT22">
        <f>'2009_totals_newvars'!D22</f>
        <v>41855877</v>
      </c>
      <c r="FU22">
        <f>'2010_totals_newvars'!D22</f>
        <v>54201273</v>
      </c>
      <c r="FV22">
        <f>'2011_totals_newvars'!D22</f>
        <v>44961386</v>
      </c>
      <c r="FW22">
        <f>'2012_totals_newvars'!D22</f>
        <v>55241840</v>
      </c>
      <c r="FX22">
        <f>'2013_totals_newvars'!D22</f>
        <v>40445043</v>
      </c>
      <c r="FY22">
        <f>'2014_totals_newvars'!D22</f>
        <v>50417643</v>
      </c>
      <c r="FZ22">
        <f>'1997_totals_newvars'!L22</f>
        <v>248720078</v>
      </c>
      <c r="GA22">
        <f>'1998_totals_newvars'!L22</f>
        <v>336965593</v>
      </c>
      <c r="GB22">
        <f>'1999_totals_newvars'!L22</f>
        <v>458175002</v>
      </c>
      <c r="GC22">
        <f>'2000_totals_newvars'!L22</f>
        <v>404561626</v>
      </c>
      <c r="GD22">
        <f>'2001_totals_newvars'!L22</f>
        <v>418359793</v>
      </c>
      <c r="GE22">
        <f>'2002_totals_newvars'!L22</f>
        <v>427576836</v>
      </c>
      <c r="GF22">
        <f>'2003_totals_newvars'!L22</f>
        <v>437716868</v>
      </c>
      <c r="GG22">
        <f>'2004_totals_newvars'!L22</f>
        <v>391762105</v>
      </c>
      <c r="GH22">
        <f>'2005_totals_newvars'!L22</f>
        <v>371849018</v>
      </c>
      <c r="GI22">
        <f>'2006_totals_newvars'!L22</f>
        <v>390111334</v>
      </c>
      <c r="GJ22">
        <f>'2007_totals_newvars'!L22</f>
        <v>417686296</v>
      </c>
      <c r="GK22">
        <f>'2008_totals_newvars'!L22</f>
        <v>438343143</v>
      </c>
      <c r="GL22">
        <f>'2009_totals_newvars'!L22</f>
        <v>544926646</v>
      </c>
      <c r="GM22">
        <f>'2010_totals_newvars'!L22</f>
        <v>594213482</v>
      </c>
      <c r="GN22">
        <f>'2011_totals_newvars'!L22</f>
        <v>487760227</v>
      </c>
      <c r="GO22">
        <f>'2012_totals_newvars'!L22</f>
        <v>569637886</v>
      </c>
      <c r="GP22">
        <f>'2013_totals_newvars'!L22</f>
        <v>584208293</v>
      </c>
      <c r="GQ22">
        <f>'2014_totals_newvars'!L22</f>
        <v>596366231</v>
      </c>
    </row>
    <row r="23" spans="1:199" x14ac:dyDescent="0.2">
      <c r="A23" t="s">
        <v>29</v>
      </c>
      <c r="B23">
        <f>'1997_totals_newvars'!J23</f>
        <v>94620697</v>
      </c>
      <c r="C23">
        <f>'1998_totals_newvars'!J23</f>
        <v>95971476</v>
      </c>
      <c r="D23">
        <f>'1999_totals_newvars'!J23</f>
        <v>86964699</v>
      </c>
      <c r="E23">
        <f>'2000_totals_newvars'!J23</f>
        <v>46567743</v>
      </c>
      <c r="F23">
        <f>'2001_totals_newvars'!J23</f>
        <v>46003222</v>
      </c>
      <c r="G23">
        <f>'2002_totals_newvars'!J23</f>
        <v>41861439</v>
      </c>
      <c r="H23">
        <f>'2003_totals_newvars'!J23</f>
        <v>35370310</v>
      </c>
      <c r="I23">
        <f>'2004_totals_newvars'!J23</f>
        <v>30747271</v>
      </c>
      <c r="J23">
        <f>'2005_totals_newvars'!J23</f>
        <v>28394855</v>
      </c>
      <c r="K23">
        <f>'2006_totals_newvars'!J23</f>
        <v>35101831</v>
      </c>
      <c r="L23">
        <f>'2007_totals_newvars'!J23</f>
        <v>38126497</v>
      </c>
      <c r="M23">
        <f>'2008_totals_newvars'!J23</f>
        <v>54802720</v>
      </c>
      <c r="N23">
        <f>'2009_totals_newvars'!J23</f>
        <v>44071119</v>
      </c>
      <c r="O23">
        <f>'2010_totals_newvars'!J23</f>
        <v>33866483</v>
      </c>
      <c r="P23">
        <f>'2011_totals_newvars'!J23</f>
        <v>35448841</v>
      </c>
      <c r="Q23">
        <f>'2012_totals_newvars'!J23</f>
        <v>37472656</v>
      </c>
      <c r="R23">
        <f>'2013_totals_newvars'!J23</f>
        <v>33251461</v>
      </c>
      <c r="S23">
        <f>'2014_totals_newvars'!J23</f>
        <v>34616055</v>
      </c>
      <c r="T23">
        <f>'1997_totals_newvars'!B23</f>
        <v>472115572</v>
      </c>
      <c r="U23">
        <f>'1998_totals_newvars'!B23</f>
        <v>415938190</v>
      </c>
      <c r="V23">
        <f>'1999_totals_newvars'!B23</f>
        <v>384424606</v>
      </c>
      <c r="W23">
        <f>'2000_totals_newvars'!B23</f>
        <v>335610328</v>
      </c>
      <c r="X23">
        <f>'2001_totals_newvars'!B23</f>
        <v>285808216</v>
      </c>
      <c r="Y23">
        <f>'2002_totals_newvars'!B23</f>
        <v>279010153</v>
      </c>
      <c r="Z23">
        <f>'2003_totals_newvars'!B23</f>
        <v>338752552</v>
      </c>
      <c r="AA23">
        <f>'2004_totals_newvars'!B23</f>
        <v>340743596</v>
      </c>
      <c r="AB23">
        <f>'2005_totals_newvars'!B23</f>
        <v>331585188</v>
      </c>
      <c r="AC23">
        <f>'2006_totals_newvars'!B23</f>
        <v>320378316</v>
      </c>
      <c r="AD23">
        <f>'2007_totals_newvars'!B23</f>
        <v>295296614</v>
      </c>
      <c r="AE23">
        <f>'2008_totals_newvars'!B23</f>
        <v>293351120</v>
      </c>
      <c r="AF23">
        <f>'2009_totals_newvars'!B23</f>
        <v>324682619</v>
      </c>
      <c r="AG23">
        <f>'2010_totals_newvars'!B23</f>
        <v>336526231</v>
      </c>
      <c r="AH23">
        <f>'2011_totals_newvars'!B23</f>
        <v>337075697</v>
      </c>
      <c r="AI23">
        <f>'2012_totals_newvars'!B23</f>
        <v>360013452</v>
      </c>
      <c r="AJ23">
        <f>'2013_totals_newvars'!B23</f>
        <v>338713000</v>
      </c>
      <c r="AK23">
        <f>'2014_totals_newvars'!B23</f>
        <v>292700268</v>
      </c>
      <c r="AL23">
        <f>'1997_totals_newvars'!C23</f>
        <v>153137783</v>
      </c>
      <c r="AM23">
        <f>'1998_totals_newvars'!C23</f>
        <v>148652776</v>
      </c>
      <c r="AN23">
        <f>'1999_totals_newvars'!C23</f>
        <v>191533818</v>
      </c>
      <c r="AO23">
        <f>'2000_totals_newvars'!C23</f>
        <v>264426002</v>
      </c>
      <c r="AP23">
        <f>'2001_totals_newvars'!C23</f>
        <v>298930935</v>
      </c>
      <c r="AQ23">
        <f>'2002_totals_newvars'!C23</f>
        <v>276016069</v>
      </c>
      <c r="AR23">
        <f>'2003_totals_newvars'!C23</f>
        <v>262738358</v>
      </c>
      <c r="AS23">
        <f>'2004_totals_newvars'!C23</f>
        <v>268668965</v>
      </c>
      <c r="AT23">
        <f>'2005_totals_newvars'!C23</f>
        <v>275504529</v>
      </c>
      <c r="AU23">
        <f>'2006_totals_newvars'!C23</f>
        <v>285728875</v>
      </c>
      <c r="AV23">
        <f>'2007_totals_newvars'!C23</f>
        <v>360249428</v>
      </c>
      <c r="AW23">
        <f>'2008_totals_newvars'!C23</f>
        <v>301170415</v>
      </c>
      <c r="AX23">
        <f>'2009_totals_newvars'!C23</f>
        <v>336030631</v>
      </c>
      <c r="AY23">
        <f>'2010_totals_newvars'!C23</f>
        <v>310396348</v>
      </c>
      <c r="AZ23">
        <f>'2011_totals_newvars'!C23</f>
        <v>313610118</v>
      </c>
      <c r="BA23">
        <f>'2012_totals_newvars'!C23</f>
        <v>301943565</v>
      </c>
      <c r="BB23">
        <f>'2013_totals_newvars'!C23</f>
        <v>296230786</v>
      </c>
      <c r="BC23">
        <f>'2014_totals_newvars'!C23</f>
        <v>323598368</v>
      </c>
      <c r="BD23">
        <f>'1997_totals_newvars'!I23</f>
        <v>47208287</v>
      </c>
      <c r="BE23">
        <f>'1998_totals_newvars'!I23</f>
        <v>86386881</v>
      </c>
      <c r="BF23">
        <f>'1999_totals_newvars'!I23</f>
        <v>92097017</v>
      </c>
      <c r="BG23">
        <f>'2000_totals_newvars'!I23</f>
        <v>21029944</v>
      </c>
      <c r="BH23">
        <f>'2001_totals_newvars'!I23</f>
        <v>26495693</v>
      </c>
      <c r="BI23">
        <f>'2002_totals_newvars'!I23</f>
        <v>30444491</v>
      </c>
      <c r="BJ23">
        <f>'2003_totals_newvars'!I23</f>
        <v>30950598</v>
      </c>
      <c r="BK23">
        <f>'2004_totals_newvars'!I23</f>
        <v>23582088</v>
      </c>
      <c r="BL23">
        <f>'2005_totals_newvars'!I23</f>
        <v>31639889</v>
      </c>
      <c r="BM23">
        <f>'2006_totals_newvars'!I23</f>
        <v>88298276</v>
      </c>
      <c r="BN23">
        <f>'2007_totals_newvars'!I23</f>
        <v>73416885</v>
      </c>
      <c r="BO23">
        <f>'2008_totals_newvars'!I23</f>
        <v>125339682</v>
      </c>
      <c r="BP23">
        <f>'2009_totals_newvars'!I23</f>
        <v>209682335</v>
      </c>
      <c r="BQ23">
        <f>'2010_totals_newvars'!I23</f>
        <v>186057780</v>
      </c>
      <c r="BR23">
        <f>'2011_totals_newvars'!I23</f>
        <v>204557639</v>
      </c>
      <c r="BS23">
        <f>'2012_totals_newvars'!I23</f>
        <v>215555626</v>
      </c>
      <c r="BT23">
        <f>'2013_totals_newvars'!I23</f>
        <v>233553987</v>
      </c>
      <c r="BU23">
        <f>'2014_totals_newvars'!I23</f>
        <v>179966964</v>
      </c>
      <c r="BV23">
        <f>'1997_totals_newvars'!H23</f>
        <v>0</v>
      </c>
      <c r="BW23">
        <f>'1998_totals_newvars'!H23</f>
        <v>0</v>
      </c>
      <c r="BX23">
        <f>'1999_totals_newvars'!H23</f>
        <v>0</v>
      </c>
      <c r="BY23">
        <f>'2000_totals_newvars'!H23</f>
        <v>331508</v>
      </c>
      <c r="BZ23">
        <f>'2001_totals_newvars'!H23</f>
        <v>7776407</v>
      </c>
      <c r="CA23">
        <f>'2002_totals_newvars'!H23</f>
        <v>3315513</v>
      </c>
      <c r="CB23">
        <f>'2003_totals_newvars'!H23</f>
        <v>1611139</v>
      </c>
      <c r="CC23">
        <f>'2004_totals_newvars'!H23</f>
        <v>479211</v>
      </c>
      <c r="CD23">
        <f>'2005_totals_newvars'!H23</f>
        <v>561344</v>
      </c>
      <c r="CE23">
        <f>'2006_totals_newvars'!H23</f>
        <v>29798485</v>
      </c>
      <c r="CF23">
        <f>'2007_totals_newvars'!H23</f>
        <v>45832119</v>
      </c>
      <c r="CG23">
        <f>'2008_totals_newvars'!H23</f>
        <v>85203602</v>
      </c>
      <c r="CH23">
        <f>'2009_totals_newvars'!H23</f>
        <v>56163058</v>
      </c>
      <c r="CI23">
        <f>'2010_totals_newvars'!H23</f>
        <v>39224389</v>
      </c>
      <c r="CJ23">
        <f>'2011_totals_newvars'!H23</f>
        <v>36290010</v>
      </c>
      <c r="CK23">
        <f>'2012_totals_newvars'!H23</f>
        <v>28336848</v>
      </c>
      <c r="CL23">
        <f>'2013_totals_newvars'!H23</f>
        <v>10350246</v>
      </c>
      <c r="CM23">
        <f>'2014_totals_newvars'!H23</f>
        <v>15568891</v>
      </c>
      <c r="CN23">
        <f>'1997_totals_newvars'!E23</f>
        <v>0</v>
      </c>
      <c r="CO23">
        <f>'1998_totals_newvars'!E23</f>
        <v>0</v>
      </c>
      <c r="CP23">
        <f>'1999_totals_newvars'!E23</f>
        <v>0</v>
      </c>
      <c r="CQ23">
        <f>'2000_totals_newvars'!E23</f>
        <v>0</v>
      </c>
      <c r="CR23">
        <f>'2001_totals_newvars'!E23</f>
        <v>0</v>
      </c>
      <c r="CS23">
        <f>'2002_totals_newvars'!E23</f>
        <v>0</v>
      </c>
      <c r="CT23">
        <f>'2003_totals_newvars'!E23</f>
        <v>0</v>
      </c>
      <c r="CU23">
        <f>'2004_totals_newvars'!E23</f>
        <v>0</v>
      </c>
      <c r="CV23">
        <f>'2005_totals_newvars'!E23</f>
        <v>0</v>
      </c>
      <c r="CW23">
        <f>'2006_totals_newvars'!E23</f>
        <v>0</v>
      </c>
      <c r="CX23">
        <f>'2007_totals_newvars'!E23</f>
        <v>0</v>
      </c>
      <c r="CY23">
        <f>'2008_totals_newvars'!E23</f>
        <v>0</v>
      </c>
      <c r="CZ23">
        <f>'2009_totals_newvars'!E23</f>
        <v>0</v>
      </c>
      <c r="DA23">
        <f>'2010_totals_newvars'!E23</f>
        <v>0</v>
      </c>
      <c r="DB23">
        <f>'2011_totals_newvars'!E23</f>
        <v>0</v>
      </c>
      <c r="DC23">
        <f>'2012_totals_newvars'!E23</f>
        <v>0</v>
      </c>
      <c r="DD23">
        <f>'2013_totals_newvars'!E23</f>
        <v>0</v>
      </c>
      <c r="DE23">
        <f>'2014_totals_newvars'!E23</f>
        <v>0</v>
      </c>
      <c r="DF23">
        <f>'1997_totals_newvars'!G23</f>
        <v>0</v>
      </c>
      <c r="DG23">
        <f>'1998_totals_newvars'!G23</f>
        <v>0</v>
      </c>
      <c r="DH23">
        <f>'1999_totals_newvars'!G23</f>
        <v>0</v>
      </c>
      <c r="DI23">
        <f>'2000_totals_newvars'!G23</f>
        <v>38120309</v>
      </c>
      <c r="DJ23">
        <f>'2001_totals_newvars'!G23</f>
        <v>34187800</v>
      </c>
      <c r="DK23">
        <f>'2002_totals_newvars'!G23</f>
        <v>42910114</v>
      </c>
      <c r="DL23">
        <f>'2003_totals_newvars'!G23</f>
        <v>40585563</v>
      </c>
      <c r="DM23">
        <f>'2004_totals_newvars'!G23</f>
        <v>36060613</v>
      </c>
      <c r="DN23">
        <f>'2005_totals_newvars'!G23</f>
        <v>22947767</v>
      </c>
      <c r="DO23">
        <f>'2006_totals_newvars'!G23</f>
        <v>26883257</v>
      </c>
      <c r="DP23">
        <f>'2007_totals_newvars'!G23</f>
        <v>41054963</v>
      </c>
      <c r="DQ23">
        <f>'2008_totals_newvars'!G23</f>
        <v>37311832</v>
      </c>
      <c r="DR23">
        <f>'2009_totals_newvars'!G23</f>
        <v>67496304</v>
      </c>
      <c r="DS23">
        <f>'2010_totals_newvars'!G23</f>
        <v>86786994</v>
      </c>
      <c r="DT23">
        <f>'2011_totals_newvars'!G23</f>
        <v>72087300</v>
      </c>
      <c r="DU23">
        <f>'2012_totals_newvars'!G23</f>
        <v>63993493</v>
      </c>
      <c r="DV23">
        <f>'2013_totals_newvars'!G23</f>
        <v>64473540</v>
      </c>
      <c r="DW23">
        <f>'2014_totals_newvars'!G23</f>
        <v>86821664</v>
      </c>
      <c r="DX23">
        <f>'1997_totals_newvars'!K23</f>
        <v>29646924</v>
      </c>
      <c r="DY23">
        <f>'1998_totals_newvars'!K23</f>
        <v>45937112</v>
      </c>
      <c r="DZ23">
        <f>'1999_totals_newvars'!K23</f>
        <v>47937112</v>
      </c>
      <c r="EA23">
        <f>'2000_totals_newvars'!K23</f>
        <v>46993334</v>
      </c>
      <c r="EB23">
        <f>'2001_totals_newvars'!K23</f>
        <v>44973029</v>
      </c>
      <c r="EC23">
        <f>'2002_totals_newvars'!K23</f>
        <v>45937111</v>
      </c>
      <c r="ED23">
        <f>'2003_totals_newvars'!K23</f>
        <v>42109023</v>
      </c>
      <c r="EE23">
        <f>'2004_totals_newvars'!K23</f>
        <v>45937113</v>
      </c>
      <c r="EF23">
        <f>'2005_totals_newvars'!K23</f>
        <v>45937113</v>
      </c>
      <c r="EG23">
        <f>'2006_totals_newvars'!K23</f>
        <v>45937111</v>
      </c>
      <c r="EH23">
        <f>'2007_totals_newvars'!K23</f>
        <v>45937114</v>
      </c>
      <c r="EI23">
        <f>'2008_totals_newvars'!K23</f>
        <v>45937113</v>
      </c>
      <c r="EJ23">
        <f>'2009_totals_newvars'!K23</f>
        <v>45937113</v>
      </c>
      <c r="EK23">
        <f>'2010_totals_newvars'!K23</f>
        <v>45937112</v>
      </c>
      <c r="EL23">
        <f>'2011_totals_newvars'!K23</f>
        <v>45937113</v>
      </c>
      <c r="EM23">
        <f>'2012_totals_newvars'!K23</f>
        <v>45937112</v>
      </c>
      <c r="EN23">
        <f>'2013_totals_newvars'!K23</f>
        <v>45937112</v>
      </c>
      <c r="EO23">
        <f>'2014_totals_newvars'!K23</f>
        <v>45937115</v>
      </c>
      <c r="EP23">
        <f>'1997_totals_newvars'!F23</f>
        <v>0</v>
      </c>
      <c r="EQ23">
        <f>'1998_totals_newvars'!F23</f>
        <v>0</v>
      </c>
      <c r="ER23">
        <f>'1999_totals_newvars'!F23</f>
        <v>0</v>
      </c>
      <c r="ES23">
        <f>'2000_totals_newvars'!F23</f>
        <v>36016119</v>
      </c>
      <c r="ET23">
        <f>'2001_totals_newvars'!F23</f>
        <v>35837408</v>
      </c>
      <c r="EU23">
        <f>'2002_totals_newvars'!F23</f>
        <v>54449123</v>
      </c>
      <c r="EV23">
        <f>'2003_totals_newvars'!F23</f>
        <v>60276980</v>
      </c>
      <c r="EW23">
        <f>'2004_totals_newvars'!F23</f>
        <v>61733264</v>
      </c>
      <c r="EX23">
        <f>'2005_totals_newvars'!F23</f>
        <v>69887916</v>
      </c>
      <c r="EY23">
        <f>'2006_totals_newvars'!F23</f>
        <v>76800360</v>
      </c>
      <c r="EZ23">
        <f>'2007_totals_newvars'!F23</f>
        <v>78456590</v>
      </c>
      <c r="FA23">
        <f>'2008_totals_newvars'!F23</f>
        <v>82113005</v>
      </c>
      <c r="FB23">
        <f>'2009_totals_newvars'!F23</f>
        <v>86200374</v>
      </c>
      <c r="FC23">
        <f>'2010_totals_newvars'!F23</f>
        <v>100115974</v>
      </c>
      <c r="FD23">
        <f>'2011_totals_newvars'!F23</f>
        <v>102249692</v>
      </c>
      <c r="FE23">
        <f>'2012_totals_newvars'!F23</f>
        <v>107378299</v>
      </c>
      <c r="FF23">
        <f>'2013_totals_newvars'!F23</f>
        <v>109314381</v>
      </c>
      <c r="FG23">
        <f>'2014_totals_newvars'!F23</f>
        <v>114321628</v>
      </c>
      <c r="FH23">
        <f>'1997_totals_newvars'!D23</f>
        <v>21589376</v>
      </c>
      <c r="FI23">
        <f>'1998_totals_newvars'!D23</f>
        <v>25432204</v>
      </c>
      <c r="FJ23">
        <f>'1999_totals_newvars'!D23</f>
        <v>35361387</v>
      </c>
      <c r="FK23">
        <f>'2000_totals_newvars'!D23</f>
        <v>40133845</v>
      </c>
      <c r="FL23">
        <f>'2001_totals_newvars'!D23</f>
        <v>38305929</v>
      </c>
      <c r="FM23">
        <f>'2002_totals_newvars'!D23</f>
        <v>34238565</v>
      </c>
      <c r="FN23">
        <f>'2003_totals_newvars'!D23</f>
        <v>18252894</v>
      </c>
      <c r="FO23">
        <f>'2004_totals_newvars'!D23</f>
        <v>11073211</v>
      </c>
      <c r="FP23">
        <f>'2005_totals_newvars'!D23</f>
        <v>19873006</v>
      </c>
      <c r="FQ23">
        <f>'2006_totals_newvars'!D23</f>
        <v>23036026</v>
      </c>
      <c r="FR23">
        <f>'2007_totals_newvars'!D23</f>
        <v>28023600</v>
      </c>
      <c r="FS23">
        <f>'2008_totals_newvars'!D23</f>
        <v>27610518</v>
      </c>
      <c r="FT23">
        <f>'2009_totals_newvars'!D23</f>
        <v>23712822</v>
      </c>
      <c r="FU23">
        <f>'2010_totals_newvars'!D23</f>
        <v>20577935</v>
      </c>
      <c r="FV23">
        <f>'2011_totals_newvars'!D23</f>
        <v>12610487</v>
      </c>
      <c r="FW23">
        <f>'2012_totals_newvars'!D23</f>
        <v>6658504</v>
      </c>
      <c r="FX23">
        <f>'2013_totals_newvars'!D23</f>
        <v>6547114</v>
      </c>
      <c r="FY23">
        <f>'2014_totals_newvars'!D23</f>
        <v>6395047</v>
      </c>
      <c r="FZ23">
        <f>'1997_totals_newvars'!L23</f>
        <v>818318639</v>
      </c>
      <c r="GA23">
        <f>'1998_totals_newvars'!L23</f>
        <v>818318639</v>
      </c>
      <c r="GB23">
        <f>'1999_totals_newvars'!L23</f>
        <v>838318639</v>
      </c>
      <c r="GC23">
        <f>'2000_totals_newvars'!L23</f>
        <v>829229132</v>
      </c>
      <c r="GD23">
        <f>'2001_totals_newvars'!L23</f>
        <v>818318639</v>
      </c>
      <c r="GE23">
        <f>'2002_totals_newvars'!L23</f>
        <v>808182578</v>
      </c>
      <c r="GF23">
        <f>'2003_totals_newvars'!L23</f>
        <v>830647417</v>
      </c>
      <c r="GG23">
        <f>'2004_totals_newvars'!L23</f>
        <v>819025332</v>
      </c>
      <c r="GH23">
        <f>'2005_totals_newvars'!L23</f>
        <v>826331607</v>
      </c>
      <c r="GI23">
        <f>'2006_totals_newvars'!L23</f>
        <v>931962537</v>
      </c>
      <c r="GJ23">
        <f>'2007_totals_newvars'!L23</f>
        <v>1006393810</v>
      </c>
      <c r="GK23">
        <f>'2008_totals_newvars'!L23</f>
        <v>1052840007</v>
      </c>
      <c r="GL23">
        <f>'2009_totals_newvars'!L23</f>
        <v>1193976375</v>
      </c>
      <c r="GM23">
        <f>'2010_totals_newvars'!L23</f>
        <v>1159489246</v>
      </c>
      <c r="GN23">
        <f>'2011_totals_newvars'!L23</f>
        <v>1159866897</v>
      </c>
      <c r="GO23">
        <f>'2012_totals_newvars'!L23</f>
        <v>1167289555</v>
      </c>
      <c r="GP23">
        <f>'2013_totals_newvars'!L23</f>
        <v>1138371627</v>
      </c>
      <c r="GQ23">
        <f>'2014_totals_newvars'!L23</f>
        <v>1099926000</v>
      </c>
    </row>
    <row r="24" spans="1:199" x14ac:dyDescent="0.2">
      <c r="A24" t="s">
        <v>30</v>
      </c>
      <c r="B24">
        <f>'1997_totals_newvars'!J24</f>
        <v>107684626</v>
      </c>
      <c r="C24">
        <f>'1998_totals_newvars'!J24</f>
        <v>65496247</v>
      </c>
      <c r="D24">
        <f>'1999_totals_newvars'!J24</f>
        <v>60321209</v>
      </c>
      <c r="E24">
        <f>'2000_totals_newvars'!J24</f>
        <v>63189278</v>
      </c>
      <c r="F24">
        <f>'2001_totals_newvars'!J24</f>
        <v>170624548</v>
      </c>
      <c r="G24">
        <f>'2002_totals_newvars'!J24</f>
        <v>124185980</v>
      </c>
      <c r="H24">
        <f>'2003_totals_newvars'!J24</f>
        <v>99132499</v>
      </c>
      <c r="I24">
        <f>'2004_totals_newvars'!J24</f>
        <v>88286965</v>
      </c>
      <c r="J24">
        <f>'2005_totals_newvars'!J24</f>
        <v>94522415</v>
      </c>
      <c r="K24">
        <f>'2006_totals_newvars'!J24</f>
        <v>109470997</v>
      </c>
      <c r="L24">
        <f>'2007_totals_newvars'!J24</f>
        <v>102550772</v>
      </c>
      <c r="M24">
        <f>'2008_totals_newvars'!J24</f>
        <v>103207194</v>
      </c>
      <c r="N24">
        <f>'2009_totals_newvars'!J24</f>
        <v>136157641</v>
      </c>
      <c r="O24">
        <f>'2010_totals_newvars'!J24</f>
        <v>123312205</v>
      </c>
      <c r="P24">
        <f>'2011_totals_newvars'!J24</f>
        <v>123601290</v>
      </c>
      <c r="Q24">
        <f>'2012_totals_newvars'!J24</f>
        <v>165094635</v>
      </c>
      <c r="R24">
        <f>'2013_totals_newvars'!J24</f>
        <v>180496196</v>
      </c>
      <c r="S24">
        <f>'2014_totals_newvars'!J24</f>
        <v>159869512</v>
      </c>
      <c r="T24">
        <f>'1997_totals_newvars'!B24</f>
        <v>737231458</v>
      </c>
      <c r="U24">
        <f>'1998_totals_newvars'!B24</f>
        <v>540149479</v>
      </c>
      <c r="V24">
        <f>'1999_totals_newvars'!B24</f>
        <v>406415652</v>
      </c>
      <c r="W24">
        <f>'2000_totals_newvars'!B24</f>
        <v>386442480</v>
      </c>
      <c r="X24">
        <f>'2001_totals_newvars'!B24</f>
        <v>328517130</v>
      </c>
      <c r="Y24">
        <f>'2002_totals_newvars'!B24</f>
        <v>326021769</v>
      </c>
      <c r="Z24">
        <f>'2003_totals_newvars'!B24</f>
        <v>389604870</v>
      </c>
      <c r="AA24">
        <f>'2004_totals_newvars'!B24</f>
        <v>400785091</v>
      </c>
      <c r="AB24">
        <f>'2005_totals_newvars'!B24</f>
        <v>411966196</v>
      </c>
      <c r="AC24">
        <f>'2006_totals_newvars'!B24</f>
        <v>422333792</v>
      </c>
      <c r="AD24">
        <f>'2007_totals_newvars'!B24</f>
        <v>380935976</v>
      </c>
      <c r="AE24">
        <f>'2008_totals_newvars'!B24</f>
        <v>337949681</v>
      </c>
      <c r="AF24">
        <f>'2009_totals_newvars'!B24</f>
        <v>336428859</v>
      </c>
      <c r="AG24">
        <f>'2010_totals_newvars'!B24</f>
        <v>546268921</v>
      </c>
      <c r="AH24">
        <f>'2011_totals_newvars'!B24</f>
        <v>185519817</v>
      </c>
      <c r="AI24">
        <f>'2012_totals_newvars'!B24</f>
        <v>253078451</v>
      </c>
      <c r="AJ24">
        <f>'2013_totals_newvars'!B24</f>
        <v>206580424</v>
      </c>
      <c r="AK24">
        <f>'2014_totals_newvars'!B24</f>
        <v>167236026</v>
      </c>
      <c r="AL24">
        <f>'1997_totals_newvars'!C24</f>
        <v>115575118</v>
      </c>
      <c r="AM24">
        <f>'1998_totals_newvars'!C24</f>
        <v>282209659</v>
      </c>
      <c r="AN24">
        <f>'1999_totals_newvars'!C24</f>
        <v>404555587</v>
      </c>
      <c r="AO24">
        <f>'2000_totals_newvars'!C24</f>
        <v>412598286</v>
      </c>
      <c r="AP24">
        <f>'2001_totals_newvars'!C24</f>
        <v>342768378</v>
      </c>
      <c r="AQ24">
        <f>'2002_totals_newvars'!C24</f>
        <v>356889127</v>
      </c>
      <c r="AR24">
        <f>'2003_totals_newvars'!C24</f>
        <v>305913054</v>
      </c>
      <c r="AS24">
        <f>'2004_totals_newvars'!C24</f>
        <v>341117275</v>
      </c>
      <c r="AT24">
        <f>'2005_totals_newvars'!C24</f>
        <v>357842140</v>
      </c>
      <c r="AU24">
        <f>'2006_totals_newvars'!C24</f>
        <v>316258060</v>
      </c>
      <c r="AV24">
        <f>'2007_totals_newvars'!C24</f>
        <v>271461769</v>
      </c>
      <c r="AW24">
        <f>'2008_totals_newvars'!C24</f>
        <v>246949927</v>
      </c>
      <c r="AX24">
        <f>'2009_totals_newvars'!C24</f>
        <v>174647753</v>
      </c>
      <c r="AY24">
        <f>'2010_totals_newvars'!C24</f>
        <v>75168736</v>
      </c>
      <c r="AZ24">
        <f>'2011_totals_newvars'!C24</f>
        <v>32433735</v>
      </c>
      <c r="BA24">
        <f>'2012_totals_newvars'!C24</f>
        <v>22435918</v>
      </c>
      <c r="BB24">
        <f>'2013_totals_newvars'!C24</f>
        <v>19529091</v>
      </c>
      <c r="BC24">
        <f>'2014_totals_newvars'!C24</f>
        <v>30927302</v>
      </c>
      <c r="BD24">
        <f>'1997_totals_newvars'!I24</f>
        <v>88364394</v>
      </c>
      <c r="BE24">
        <f>'1998_totals_newvars'!I24</f>
        <v>121393880</v>
      </c>
      <c r="BF24">
        <f>'1999_totals_newvars'!I24</f>
        <v>67161642</v>
      </c>
      <c r="BG24">
        <f>'2000_totals_newvars'!I24</f>
        <v>100500406</v>
      </c>
      <c r="BH24">
        <f>'2001_totals_newvars'!I24</f>
        <v>180546863</v>
      </c>
      <c r="BI24">
        <f>'2002_totals_newvars'!I24</f>
        <v>195196726</v>
      </c>
      <c r="BJ24">
        <f>'2003_totals_newvars'!I24</f>
        <v>165960415</v>
      </c>
      <c r="BK24">
        <f>'2004_totals_newvars'!I24</f>
        <v>124930741</v>
      </c>
      <c r="BL24">
        <f>'2005_totals_newvars'!I24</f>
        <v>166391206</v>
      </c>
      <c r="BM24">
        <f>'2006_totals_newvars'!I24</f>
        <v>197114384</v>
      </c>
      <c r="BN24">
        <f>'2007_totals_newvars'!I24</f>
        <v>190273315</v>
      </c>
      <c r="BO24">
        <f>'2008_totals_newvars'!I24</f>
        <v>110844395</v>
      </c>
      <c r="BP24">
        <f>'2009_totals_newvars'!I24</f>
        <v>153691802</v>
      </c>
      <c r="BQ24">
        <f>'2010_totals_newvars'!I24</f>
        <v>153962333</v>
      </c>
      <c r="BR24">
        <f>'2011_totals_newvars'!I24</f>
        <v>188260770</v>
      </c>
      <c r="BS24">
        <f>'2012_totals_newvars'!I24</f>
        <v>236234519</v>
      </c>
      <c r="BT24">
        <f>'2013_totals_newvars'!I24</f>
        <v>220485046</v>
      </c>
      <c r="BU24">
        <f>'2014_totals_newvars'!I24</f>
        <v>202185214</v>
      </c>
      <c r="BV24">
        <f>'1997_totals_newvars'!H24</f>
        <v>0</v>
      </c>
      <c r="BW24">
        <f>'1998_totals_newvars'!H24</f>
        <v>0</v>
      </c>
      <c r="BX24">
        <f>'1999_totals_newvars'!H24</f>
        <v>0</v>
      </c>
      <c r="BY24">
        <f>'2000_totals_newvars'!H24</f>
        <v>60251767</v>
      </c>
      <c r="BZ24">
        <f>'2001_totals_newvars'!H24</f>
        <v>45207367</v>
      </c>
      <c r="CA24">
        <f>'2002_totals_newvars'!H24</f>
        <v>105567947</v>
      </c>
      <c r="CB24">
        <f>'2003_totals_newvars'!H24</f>
        <v>119068132</v>
      </c>
      <c r="CC24">
        <f>'2004_totals_newvars'!H24</f>
        <v>182315964</v>
      </c>
      <c r="CD24">
        <f>'2005_totals_newvars'!H24</f>
        <v>102106546</v>
      </c>
      <c r="CE24">
        <f>'2006_totals_newvars'!H24</f>
        <v>105285376</v>
      </c>
      <c r="CF24">
        <f>'2007_totals_newvars'!H24</f>
        <v>137261238</v>
      </c>
      <c r="CG24">
        <f>'2008_totals_newvars'!H24</f>
        <v>337925468</v>
      </c>
      <c r="CH24">
        <f>'2009_totals_newvars'!H24</f>
        <v>409421535</v>
      </c>
      <c r="CI24">
        <f>'2010_totals_newvars'!H24</f>
        <v>361451734</v>
      </c>
      <c r="CJ24">
        <f>'2011_totals_newvars'!H24</f>
        <v>419530104</v>
      </c>
      <c r="CK24">
        <f>'2012_totals_newvars'!H24</f>
        <v>416433185</v>
      </c>
      <c r="CL24">
        <f>'2013_totals_newvars'!H24</f>
        <v>411838156</v>
      </c>
      <c r="CM24">
        <f>'2014_totals_newvars'!H24</f>
        <v>500149767</v>
      </c>
      <c r="CN24">
        <f>'1997_totals_newvars'!E24</f>
        <v>0</v>
      </c>
      <c r="CO24">
        <f>'1998_totals_newvars'!E24</f>
        <v>0</v>
      </c>
      <c r="CP24">
        <f>'1999_totals_newvars'!E24</f>
        <v>28844617</v>
      </c>
      <c r="CQ24">
        <f>'2000_totals_newvars'!E24</f>
        <v>49443153</v>
      </c>
      <c r="CR24">
        <f>'2001_totals_newvars'!E24</f>
        <v>24225065</v>
      </c>
      <c r="CS24">
        <f>'2002_totals_newvars'!E24</f>
        <v>27402367</v>
      </c>
      <c r="CT24">
        <f>'2003_totals_newvars'!E24</f>
        <v>57690882</v>
      </c>
      <c r="CU24">
        <f>'2004_totals_newvars'!E24</f>
        <v>69968793</v>
      </c>
      <c r="CV24">
        <f>'2005_totals_newvars'!E24</f>
        <v>87206495</v>
      </c>
      <c r="CW24">
        <f>'2006_totals_newvars'!E24</f>
        <v>71035974</v>
      </c>
      <c r="CX24">
        <f>'2007_totals_newvars'!E24</f>
        <v>66556148</v>
      </c>
      <c r="CY24">
        <f>'2008_totals_newvars'!E24</f>
        <v>89397565</v>
      </c>
      <c r="CZ24">
        <f>'2009_totals_newvars'!E24</f>
        <v>91694634</v>
      </c>
      <c r="DA24">
        <f>'2010_totals_newvars'!E24</f>
        <v>87815151</v>
      </c>
      <c r="DB24">
        <f>'2011_totals_newvars'!E24</f>
        <v>89023477</v>
      </c>
      <c r="DC24">
        <f>'2012_totals_newvars'!E24</f>
        <v>86912290</v>
      </c>
      <c r="DD24">
        <f>'2013_totals_newvars'!E24</f>
        <v>96225384</v>
      </c>
      <c r="DE24">
        <f>'2014_totals_newvars'!E24</f>
        <v>52674621</v>
      </c>
      <c r="DF24">
        <f>'1997_totals_newvars'!G24</f>
        <v>0</v>
      </c>
      <c r="DG24">
        <f>'1998_totals_newvars'!G24</f>
        <v>0</v>
      </c>
      <c r="DH24">
        <f>'1999_totals_newvars'!G24</f>
        <v>0</v>
      </c>
      <c r="DI24">
        <f>'2000_totals_newvars'!G24</f>
        <v>0</v>
      </c>
      <c r="DJ24">
        <f>'2001_totals_newvars'!G24</f>
        <v>0</v>
      </c>
      <c r="DK24">
        <f>'2002_totals_newvars'!G24</f>
        <v>0</v>
      </c>
      <c r="DL24">
        <f>'2003_totals_newvars'!G24</f>
        <v>16958815</v>
      </c>
      <c r="DM24">
        <f>'2004_totals_newvars'!G24</f>
        <v>23029932</v>
      </c>
      <c r="DN24">
        <f>'2005_totals_newvars'!G24</f>
        <v>50000</v>
      </c>
      <c r="DO24">
        <f>'2006_totals_newvars'!G24</f>
        <v>49997</v>
      </c>
      <c r="DP24">
        <f>'2007_totals_newvars'!G24</f>
        <v>9118019</v>
      </c>
      <c r="DQ24">
        <f>'2008_totals_newvars'!G24</f>
        <v>11478828</v>
      </c>
      <c r="DR24">
        <f>'2009_totals_newvars'!G24</f>
        <v>34101654</v>
      </c>
      <c r="DS24">
        <f>'2010_totals_newvars'!G24</f>
        <v>50671294</v>
      </c>
      <c r="DT24">
        <f>'2011_totals_newvars'!G24</f>
        <v>34993466</v>
      </c>
      <c r="DU24">
        <f>'2012_totals_newvars'!G24</f>
        <v>4536103</v>
      </c>
      <c r="DV24">
        <f>'2013_totals_newvars'!G24</f>
        <v>84300951</v>
      </c>
      <c r="DW24">
        <f>'2014_totals_newvars'!G24</f>
        <v>85861260</v>
      </c>
      <c r="DX24">
        <f>'1997_totals_newvars'!K24</f>
        <v>76810640</v>
      </c>
      <c r="DY24">
        <f>'1998_totals_newvars'!K24</f>
        <v>72782007</v>
      </c>
      <c r="DZ24">
        <f>'1999_totals_newvars'!K24</f>
        <v>79535285</v>
      </c>
      <c r="EA24">
        <f>'2000_totals_newvars'!K24</f>
        <v>79788415</v>
      </c>
      <c r="EB24">
        <f>'2001_totals_newvars'!K24</f>
        <v>18437183</v>
      </c>
      <c r="EC24">
        <f>'2002_totals_newvars'!K24</f>
        <v>27250532</v>
      </c>
      <c r="ED24">
        <f>'2003_totals_newvars'!K24</f>
        <v>20157975</v>
      </c>
      <c r="EE24">
        <f>'2004_totals_newvars'!K24</f>
        <v>26931583</v>
      </c>
      <c r="EF24">
        <f>'2005_totals_newvars'!K24</f>
        <v>43906666</v>
      </c>
      <c r="EG24">
        <f>'2006_totals_newvars'!K24</f>
        <v>67987100</v>
      </c>
      <c r="EH24">
        <f>'2007_totals_newvars'!K24</f>
        <v>67204013</v>
      </c>
      <c r="EI24">
        <f>'2008_totals_newvars'!K24</f>
        <v>71149002</v>
      </c>
      <c r="EJ24">
        <f>'2009_totals_newvars'!K24</f>
        <v>77535285</v>
      </c>
      <c r="EK24">
        <f>'2010_totals_newvars'!K24</f>
        <v>77535285</v>
      </c>
      <c r="EL24">
        <f>'2011_totals_newvars'!K24</f>
        <v>77535285</v>
      </c>
      <c r="EM24">
        <f>'2012_totals_newvars'!K24</f>
        <v>77535285</v>
      </c>
      <c r="EN24">
        <f>'2013_totals_newvars'!K24</f>
        <v>77535285</v>
      </c>
      <c r="EO24">
        <f>'2014_totals_newvars'!K24</f>
        <v>77535285</v>
      </c>
      <c r="EP24">
        <f>'1997_totals_newvars'!F24</f>
        <v>0</v>
      </c>
      <c r="EQ24">
        <f>'1998_totals_newvars'!F24</f>
        <v>0</v>
      </c>
      <c r="ER24">
        <f>'1999_totals_newvars'!F24</f>
        <v>11300000</v>
      </c>
      <c r="ES24">
        <f>'2000_totals_newvars'!F24</f>
        <v>27000000</v>
      </c>
      <c r="ET24">
        <f>'2001_totals_newvars'!F24</f>
        <v>27000000</v>
      </c>
      <c r="EU24">
        <f>'2002_totals_newvars'!F24</f>
        <v>56000000</v>
      </c>
      <c r="EV24">
        <f>'2003_totals_newvars'!F24</f>
        <v>0</v>
      </c>
      <c r="EW24">
        <f>'2004_totals_newvars'!F24</f>
        <v>0</v>
      </c>
      <c r="EX24">
        <f>'2005_totals_newvars'!F24</f>
        <v>0</v>
      </c>
      <c r="EY24">
        <f>'2006_totals_newvars'!F24</f>
        <v>0</v>
      </c>
      <c r="EZ24">
        <f>'2007_totals_newvars'!F24</f>
        <v>0</v>
      </c>
      <c r="FA24">
        <f>'2008_totals_newvars'!F24</f>
        <v>0</v>
      </c>
      <c r="FB24">
        <f>'2009_totals_newvars'!F24</f>
        <v>71390586</v>
      </c>
      <c r="FC24">
        <f>'2010_totals_newvars'!F24</f>
        <v>203666766</v>
      </c>
      <c r="FD24">
        <f>'2011_totals_newvars'!F24</f>
        <v>217962012</v>
      </c>
      <c r="FE24">
        <f>'2012_totals_newvars'!F24</f>
        <v>237535310</v>
      </c>
      <c r="FF24">
        <f>'2013_totals_newvars'!F24</f>
        <v>50335988</v>
      </c>
      <c r="FG24">
        <f>'2014_totals_newvars'!F24</f>
        <v>48226914</v>
      </c>
      <c r="FH24">
        <f>'1997_totals_newvars'!D24</f>
        <v>84485725</v>
      </c>
      <c r="FI24">
        <f>'1998_totals_newvars'!D24</f>
        <v>106259433</v>
      </c>
      <c r="FJ24">
        <f>'1999_totals_newvars'!D24</f>
        <v>151702306</v>
      </c>
      <c r="FK24">
        <f>'2000_totals_newvars'!D24</f>
        <v>174609968</v>
      </c>
      <c r="FL24">
        <f>'2001_totals_newvars'!D24</f>
        <v>144675637</v>
      </c>
      <c r="FM24">
        <f>'2002_totals_newvars'!D24</f>
        <v>75541267</v>
      </c>
      <c r="FN24">
        <f>'2003_totals_newvars'!D24</f>
        <v>50386125</v>
      </c>
      <c r="FO24">
        <f>'2004_totals_newvars'!D24</f>
        <v>50640466</v>
      </c>
      <c r="FP24">
        <f>'2005_totals_newvars'!D24</f>
        <v>86146160</v>
      </c>
      <c r="FQ24">
        <f>'2006_totals_newvars'!D24</f>
        <v>99360537</v>
      </c>
      <c r="FR24">
        <f>'2007_totals_newvars'!D24</f>
        <v>90634320</v>
      </c>
      <c r="FS24">
        <f>'2008_totals_newvars'!D24</f>
        <v>91516912</v>
      </c>
      <c r="FT24">
        <f>'2009_totals_newvars'!D24</f>
        <v>116528865</v>
      </c>
      <c r="FU24">
        <f>'2010_totals_newvars'!D24</f>
        <v>100689348</v>
      </c>
      <c r="FV24">
        <f>'2011_totals_newvars'!D24</f>
        <v>85305060</v>
      </c>
      <c r="FW24">
        <f>'2012_totals_newvars'!D24</f>
        <v>84157425</v>
      </c>
      <c r="FX24">
        <f>'2013_totals_newvars'!D24</f>
        <v>82223479</v>
      </c>
      <c r="FY24">
        <f>'2014_totals_newvars'!D24</f>
        <v>70997739</v>
      </c>
      <c r="FZ24">
        <f>'1997_totals_newvars'!L24</f>
        <v>1210151961</v>
      </c>
      <c r="GA24">
        <f>'1998_totals_newvars'!L24</f>
        <v>1188290705</v>
      </c>
      <c r="GB24">
        <f>'1999_totals_newvars'!L24</f>
        <v>1209836298</v>
      </c>
      <c r="GC24">
        <f>'2000_totals_newvars'!L24</f>
        <v>1353823753</v>
      </c>
      <c r="GD24">
        <f>'2001_totals_newvars'!L24</f>
        <v>1282002171</v>
      </c>
      <c r="GE24">
        <f>'2002_totals_newvars'!L24</f>
        <v>1294055715</v>
      </c>
      <c r="GF24">
        <f>'2003_totals_newvars'!L24</f>
        <v>1224872767</v>
      </c>
      <c r="GG24">
        <f>'2004_totals_newvars'!L24</f>
        <v>1308006810</v>
      </c>
      <c r="GH24">
        <f>'2005_totals_newvars'!L24</f>
        <v>1350137824</v>
      </c>
      <c r="GI24">
        <f>'2006_totals_newvars'!L24</f>
        <v>1388896217</v>
      </c>
      <c r="GJ24">
        <f>'2007_totals_newvars'!L24</f>
        <v>1315995570</v>
      </c>
      <c r="GK24">
        <f>'2008_totals_newvars'!L24</f>
        <v>1400418972</v>
      </c>
      <c r="GL24">
        <f>'2009_totals_newvars'!L24</f>
        <v>1601598614</v>
      </c>
      <c r="GM24">
        <f>'2010_totals_newvars'!L24</f>
        <v>1780541773</v>
      </c>
      <c r="GN24">
        <f>'2011_totals_newvars'!L24</f>
        <v>1454165016</v>
      </c>
      <c r="GO24">
        <f>'2012_totals_newvars'!L24</f>
        <v>1583953121</v>
      </c>
      <c r="GP24">
        <f>'2013_totals_newvars'!L24</f>
        <v>1429550000</v>
      </c>
      <c r="GQ24">
        <f>'2014_totals_newvars'!L24</f>
        <v>1395663640</v>
      </c>
    </row>
    <row r="25" spans="1:199" x14ac:dyDescent="0.2">
      <c r="A25" t="s">
        <v>31</v>
      </c>
      <c r="B25">
        <f>'1997_totals_newvars'!J25</f>
        <v>14255117</v>
      </c>
      <c r="C25">
        <f>'1998_totals_newvars'!J25</f>
        <v>56944378</v>
      </c>
      <c r="D25">
        <f>'1999_totals_newvars'!J25</f>
        <v>45831016</v>
      </c>
      <c r="E25">
        <f>'2000_totals_newvars'!J25</f>
        <v>41777533</v>
      </c>
      <c r="F25">
        <f>'2001_totals_newvars'!J25</f>
        <v>46341792</v>
      </c>
      <c r="G25">
        <f>'2002_totals_newvars'!J25</f>
        <v>59714084</v>
      </c>
      <c r="H25">
        <f>'2003_totals_newvars'!J25</f>
        <v>58480096</v>
      </c>
      <c r="I25">
        <f>'2004_totals_newvars'!J25</f>
        <v>46089734</v>
      </c>
      <c r="J25">
        <f>'2005_totals_newvars'!J25</f>
        <v>45175792</v>
      </c>
      <c r="K25">
        <f>'2006_totals_newvars'!J25</f>
        <v>45978058</v>
      </c>
      <c r="L25">
        <f>'2007_totals_newvars'!J25</f>
        <v>46065271</v>
      </c>
      <c r="M25">
        <f>'2008_totals_newvars'!J25</f>
        <v>34005917</v>
      </c>
      <c r="N25">
        <f>'2009_totals_newvars'!J25</f>
        <v>47502014</v>
      </c>
      <c r="O25">
        <f>'2010_totals_newvars'!J25</f>
        <v>46396933</v>
      </c>
      <c r="P25">
        <f>'2011_totals_newvars'!J25</f>
        <v>45219495</v>
      </c>
      <c r="Q25">
        <f>'2012_totals_newvars'!J25</f>
        <v>42480262</v>
      </c>
      <c r="R25">
        <f>'2013_totals_newvars'!J25</f>
        <v>46334138</v>
      </c>
      <c r="S25">
        <f>'2014_totals_newvars'!J25</f>
        <v>46497761</v>
      </c>
      <c r="T25">
        <f>'1997_totals_newvars'!B25</f>
        <v>77327485</v>
      </c>
      <c r="U25">
        <f>'1998_totals_newvars'!B25</f>
        <v>264593985</v>
      </c>
      <c r="V25">
        <f>'1999_totals_newvars'!B25</f>
        <v>229052335</v>
      </c>
      <c r="W25">
        <f>'2000_totals_newvars'!B25</f>
        <v>192910265</v>
      </c>
      <c r="X25">
        <f>'2001_totals_newvars'!B25</f>
        <v>183673209</v>
      </c>
      <c r="Y25">
        <f>'2002_totals_newvars'!B25</f>
        <v>184030236</v>
      </c>
      <c r="Z25">
        <f>'2003_totals_newvars'!B25</f>
        <v>192753041</v>
      </c>
      <c r="AA25">
        <f>'2004_totals_newvars'!B25</f>
        <v>167469728</v>
      </c>
      <c r="AB25">
        <f>'2005_totals_newvars'!B25</f>
        <v>137346821</v>
      </c>
      <c r="AC25">
        <f>'2006_totals_newvars'!B25</f>
        <v>129122511</v>
      </c>
      <c r="AD25">
        <f>'2007_totals_newvars'!B25</f>
        <v>106269806</v>
      </c>
      <c r="AE25">
        <f>'2008_totals_newvars'!B25</f>
        <v>70883104</v>
      </c>
      <c r="AF25">
        <f>'2009_totals_newvars'!B25</f>
        <v>90025750</v>
      </c>
      <c r="AG25">
        <f>'2010_totals_newvars'!B25</f>
        <v>95830668</v>
      </c>
      <c r="AH25">
        <f>'2011_totals_newvars'!B25</f>
        <v>94909659</v>
      </c>
      <c r="AI25">
        <f>'2012_totals_newvars'!B25</f>
        <v>86447282</v>
      </c>
      <c r="AJ25">
        <f>'2013_totals_newvars'!B25</f>
        <v>94097884</v>
      </c>
      <c r="AK25">
        <f>'2014_totals_newvars'!B25</f>
        <v>86037333</v>
      </c>
      <c r="AL25">
        <f>'1997_totals_newvars'!C25</f>
        <v>1647265</v>
      </c>
      <c r="AM25">
        <f>'1998_totals_newvars'!C25</f>
        <v>29766232</v>
      </c>
      <c r="AN25">
        <f>'1999_totals_newvars'!C25</f>
        <v>102628346</v>
      </c>
      <c r="AO25">
        <f>'2000_totals_newvars'!C25</f>
        <v>79043088</v>
      </c>
      <c r="AP25">
        <f>'2001_totals_newvars'!C25</f>
        <v>86006919</v>
      </c>
      <c r="AQ25">
        <f>'2002_totals_newvars'!C25</f>
        <v>93239226</v>
      </c>
      <c r="AR25">
        <f>'2003_totals_newvars'!C25</f>
        <v>120545815</v>
      </c>
      <c r="AS25">
        <f>'2004_totals_newvars'!C25</f>
        <v>95324055</v>
      </c>
      <c r="AT25">
        <f>'2005_totals_newvars'!C25</f>
        <v>62600436</v>
      </c>
      <c r="AU25">
        <f>'2006_totals_newvars'!C25</f>
        <v>108026304</v>
      </c>
      <c r="AV25">
        <f>'2007_totals_newvars'!C25</f>
        <v>86581439</v>
      </c>
      <c r="AW25">
        <f>'2008_totals_newvars'!C25</f>
        <v>96892699</v>
      </c>
      <c r="AX25">
        <f>'2009_totals_newvars'!C25</f>
        <v>119616315</v>
      </c>
      <c r="AY25">
        <f>'2010_totals_newvars'!C25</f>
        <v>112155799</v>
      </c>
      <c r="AZ25">
        <f>'2011_totals_newvars'!C25</f>
        <v>78698920</v>
      </c>
      <c r="BA25">
        <f>'2012_totals_newvars'!C25</f>
        <v>122748475</v>
      </c>
      <c r="BB25">
        <f>'2013_totals_newvars'!C25</f>
        <v>53740158</v>
      </c>
      <c r="BC25">
        <f>'2014_totals_newvars'!C25</f>
        <v>144101000</v>
      </c>
      <c r="BD25">
        <f>'1997_totals_newvars'!I25</f>
        <v>0</v>
      </c>
      <c r="BE25">
        <f>'1998_totals_newvars'!I25</f>
        <v>0</v>
      </c>
      <c r="BF25">
        <f>'1999_totals_newvars'!I25</f>
        <v>333202</v>
      </c>
      <c r="BG25">
        <f>'2000_totals_newvars'!I25</f>
        <v>576920</v>
      </c>
      <c r="BH25">
        <f>'2001_totals_newvars'!I25</f>
        <v>561598</v>
      </c>
      <c r="BI25">
        <f>'2002_totals_newvars'!I25</f>
        <v>14554934</v>
      </c>
      <c r="BJ25">
        <f>'2003_totals_newvars'!I25</f>
        <v>7561187</v>
      </c>
      <c r="BK25">
        <f>'2004_totals_newvars'!I25</f>
        <v>7407866</v>
      </c>
      <c r="BL25">
        <f>'2005_totals_newvars'!I25</f>
        <v>5558359</v>
      </c>
      <c r="BM25">
        <f>'2006_totals_newvars'!I25</f>
        <v>5246806</v>
      </c>
      <c r="BN25">
        <f>'2007_totals_newvars'!I25</f>
        <v>11390681</v>
      </c>
      <c r="BO25">
        <f>'2008_totals_newvars'!I25</f>
        <v>57360699</v>
      </c>
      <c r="BP25">
        <f>'2009_totals_newvars'!I25</f>
        <v>12091871</v>
      </c>
      <c r="BQ25">
        <f>'2010_totals_newvars'!I25</f>
        <v>12238752</v>
      </c>
      <c r="BR25">
        <f>'2011_totals_newvars'!I25</f>
        <v>23608774</v>
      </c>
      <c r="BS25">
        <f>'2012_totals_newvars'!I25</f>
        <v>8981386</v>
      </c>
      <c r="BT25">
        <f>'2013_totals_newvars'!I25</f>
        <v>9416855</v>
      </c>
      <c r="BU25">
        <f>'2014_totals_newvars'!I25</f>
        <v>8884684</v>
      </c>
      <c r="BV25">
        <f>'1997_totals_newvars'!H25</f>
        <v>0</v>
      </c>
      <c r="BW25">
        <f>'1998_totals_newvars'!H25</f>
        <v>0</v>
      </c>
      <c r="BX25">
        <f>'1999_totals_newvars'!H25</f>
        <v>0</v>
      </c>
      <c r="BY25">
        <f>'2000_totals_newvars'!H25</f>
        <v>108300</v>
      </c>
      <c r="BZ25">
        <f>'2001_totals_newvars'!H25</f>
        <v>540184</v>
      </c>
      <c r="CA25">
        <f>'2002_totals_newvars'!H25</f>
        <v>304652</v>
      </c>
      <c r="CB25">
        <f>'2003_totals_newvars'!H25</f>
        <v>1613314</v>
      </c>
      <c r="CC25">
        <f>'2004_totals_newvars'!H25</f>
        <v>0</v>
      </c>
      <c r="CD25">
        <f>'2005_totals_newvars'!H25</f>
        <v>0</v>
      </c>
      <c r="CE25">
        <f>'2006_totals_newvars'!H25</f>
        <v>0</v>
      </c>
      <c r="CF25">
        <f>'2007_totals_newvars'!H25</f>
        <v>0</v>
      </c>
      <c r="CG25">
        <f>'2008_totals_newvars'!H25</f>
        <v>1050309</v>
      </c>
      <c r="CH25">
        <f>'2009_totals_newvars'!H25</f>
        <v>1156000</v>
      </c>
      <c r="CI25">
        <f>'2010_totals_newvars'!H25</f>
        <v>1156000</v>
      </c>
      <c r="CJ25">
        <f>'2011_totals_newvars'!H25</f>
        <v>1156000</v>
      </c>
      <c r="CK25">
        <f>'2012_totals_newvars'!H25</f>
        <v>1116022</v>
      </c>
      <c r="CL25">
        <f>'2013_totals_newvars'!H25</f>
        <v>814681</v>
      </c>
      <c r="CM25">
        <f>'2014_totals_newvars'!H25</f>
        <v>1479463</v>
      </c>
      <c r="CN25">
        <f>'1997_totals_newvars'!E25</f>
        <v>0</v>
      </c>
      <c r="CO25">
        <f>'1998_totals_newvars'!E25</f>
        <v>0</v>
      </c>
      <c r="CP25">
        <f>'1999_totals_newvars'!E25</f>
        <v>0</v>
      </c>
      <c r="CQ25">
        <f>'2000_totals_newvars'!E25</f>
        <v>0</v>
      </c>
      <c r="CR25">
        <f>'2001_totals_newvars'!E25</f>
        <v>0</v>
      </c>
      <c r="CS25">
        <f>'2002_totals_newvars'!E25</f>
        <v>0</v>
      </c>
      <c r="CT25">
        <f>'2003_totals_newvars'!E25</f>
        <v>0</v>
      </c>
      <c r="CU25">
        <f>'2004_totals_newvars'!E25</f>
        <v>0</v>
      </c>
      <c r="CV25">
        <f>'2005_totals_newvars'!E25</f>
        <v>0</v>
      </c>
      <c r="CW25">
        <f>'2006_totals_newvars'!E25</f>
        <v>0</v>
      </c>
      <c r="CX25">
        <f>'2007_totals_newvars'!E25</f>
        <v>0</v>
      </c>
      <c r="CY25">
        <f>'2008_totals_newvars'!E25</f>
        <v>0</v>
      </c>
      <c r="CZ25">
        <f>'2009_totals_newvars'!E25</f>
        <v>0</v>
      </c>
      <c r="DA25">
        <f>'2010_totals_newvars'!E25</f>
        <v>0</v>
      </c>
      <c r="DB25">
        <f>'2011_totals_newvars'!E25</f>
        <v>0</v>
      </c>
      <c r="DC25">
        <f>'2012_totals_newvars'!E25</f>
        <v>0</v>
      </c>
      <c r="DD25">
        <f>'2013_totals_newvars'!E25</f>
        <v>0</v>
      </c>
      <c r="DE25">
        <f>'2014_totals_newvars'!E25</f>
        <v>0</v>
      </c>
      <c r="DF25">
        <f>'1997_totals_newvars'!G25</f>
        <v>0</v>
      </c>
      <c r="DG25">
        <f>'1998_totals_newvars'!G25</f>
        <v>0</v>
      </c>
      <c r="DH25">
        <f>'1999_totals_newvars'!G25</f>
        <v>0</v>
      </c>
      <c r="DI25">
        <f>'2000_totals_newvars'!G25</f>
        <v>16997571</v>
      </c>
      <c r="DJ25">
        <f>'2001_totals_newvars'!G25</f>
        <v>22717278</v>
      </c>
      <c r="DK25">
        <f>'2002_totals_newvars'!G25</f>
        <v>26412334</v>
      </c>
      <c r="DL25">
        <f>'2003_totals_newvars'!G25</f>
        <v>27172813</v>
      </c>
      <c r="DM25">
        <f>'2004_totals_newvars'!G25</f>
        <v>18510952</v>
      </c>
      <c r="DN25">
        <f>'2005_totals_newvars'!G25</f>
        <v>35746787</v>
      </c>
      <c r="DO25">
        <f>'2006_totals_newvars'!G25</f>
        <v>41421393</v>
      </c>
      <c r="DP25">
        <f>'2007_totals_newvars'!G25</f>
        <v>42529827</v>
      </c>
      <c r="DQ25">
        <f>'2008_totals_newvars'!G25</f>
        <v>27378634</v>
      </c>
      <c r="DR25">
        <f>'2009_totals_newvars'!G25</f>
        <v>41746113</v>
      </c>
      <c r="DS25">
        <f>'2010_totals_newvars'!G25</f>
        <v>48690057</v>
      </c>
      <c r="DT25">
        <f>'2011_totals_newvars'!G25</f>
        <v>26096757</v>
      </c>
      <c r="DU25">
        <f>'2012_totals_newvars'!G25</f>
        <v>33072099</v>
      </c>
      <c r="DV25">
        <f>'2013_totals_newvars'!G25</f>
        <v>38358820</v>
      </c>
      <c r="DW25">
        <f>'2014_totals_newvars'!G25</f>
        <v>31437520</v>
      </c>
      <c r="DX25">
        <f>'1997_totals_newvars'!K25</f>
        <v>0</v>
      </c>
      <c r="DY25">
        <f>'1998_totals_newvars'!K25</f>
        <v>100000</v>
      </c>
      <c r="DZ25">
        <f>'1999_totals_newvars'!K25</f>
        <v>53435211</v>
      </c>
      <c r="EA25">
        <f>'2000_totals_newvars'!K25</f>
        <v>16244789</v>
      </c>
      <c r="EB25">
        <f>'2001_totals_newvars'!K25</f>
        <v>26975366</v>
      </c>
      <c r="EC25">
        <f>'2002_totals_newvars'!K25</f>
        <v>21404600</v>
      </c>
      <c r="ED25">
        <f>'2003_totals_newvars'!K25</f>
        <v>3277034</v>
      </c>
      <c r="EE25">
        <f>'2004_totals_newvars'!K25</f>
        <v>4790000</v>
      </c>
      <c r="EF25">
        <f>'2005_totals_newvars'!K25</f>
        <v>0</v>
      </c>
      <c r="EG25">
        <f>'2006_totals_newvars'!K25</f>
        <v>4763750</v>
      </c>
      <c r="EH25">
        <f>'2007_totals_newvars'!K25</f>
        <v>140000</v>
      </c>
      <c r="EI25">
        <f>'2008_totals_newvars'!K25</f>
        <v>9440000</v>
      </c>
      <c r="EJ25">
        <f>'2009_totals_newvars'!K25</f>
        <v>4790000</v>
      </c>
      <c r="EK25">
        <f>'2010_totals_newvars'!K25</f>
        <v>4790000</v>
      </c>
      <c r="EL25">
        <f>'2011_totals_newvars'!K25</f>
        <v>4790000</v>
      </c>
      <c r="EM25">
        <f>'2012_totals_newvars'!K25</f>
        <v>4790000</v>
      </c>
      <c r="EN25">
        <f>'2013_totals_newvars'!K25</f>
        <v>4790000</v>
      </c>
      <c r="EO25">
        <f>'2014_totals_newvars'!K25</f>
        <v>4790000</v>
      </c>
      <c r="EP25">
        <f>'1997_totals_newvars'!F25</f>
        <v>0</v>
      </c>
      <c r="EQ25">
        <f>'1998_totals_newvars'!F25</f>
        <v>0</v>
      </c>
      <c r="ER25">
        <f>'1999_totals_newvars'!F25</f>
        <v>0</v>
      </c>
      <c r="ES25">
        <f>'2000_totals_newvars'!F25</f>
        <v>21839216</v>
      </c>
      <c r="ET25">
        <f>'2001_totals_newvars'!F25</f>
        <v>51337414</v>
      </c>
      <c r="EU25">
        <f>'2002_totals_newvars'!F25</f>
        <v>26559450</v>
      </c>
      <c r="EV25">
        <f>'2003_totals_newvars'!F25</f>
        <v>30347755</v>
      </c>
      <c r="EW25">
        <f>'2004_totals_newvars'!F25</f>
        <v>31888335</v>
      </c>
      <c r="EX25">
        <f>'2005_totals_newvars'!F25</f>
        <v>53358648</v>
      </c>
      <c r="EY25">
        <f>'2006_totals_newvars'!F25</f>
        <v>71725702</v>
      </c>
      <c r="EZ25">
        <f>'2007_totals_newvars'!F25</f>
        <v>82133000</v>
      </c>
      <c r="FA25">
        <f>'2008_totals_newvars'!F25</f>
        <v>121263827</v>
      </c>
      <c r="FB25">
        <f>'2009_totals_newvars'!F25</f>
        <v>129781143</v>
      </c>
      <c r="FC25">
        <f>'2010_totals_newvars'!F25</f>
        <v>121550825</v>
      </c>
      <c r="FD25">
        <f>'2011_totals_newvars'!F25</f>
        <v>129018839</v>
      </c>
      <c r="FE25">
        <f>'2012_totals_newvars'!F25</f>
        <v>138111347</v>
      </c>
      <c r="FF25">
        <f>'2013_totals_newvars'!F25</f>
        <v>131171247</v>
      </c>
      <c r="FG25">
        <f>'2014_totals_newvars'!F25</f>
        <v>158778902</v>
      </c>
      <c r="FH25">
        <f>'1997_totals_newvars'!D25</f>
        <v>3076122</v>
      </c>
      <c r="FI25">
        <f>'1998_totals_newvars'!D25</f>
        <v>26943295</v>
      </c>
      <c r="FJ25">
        <f>'1999_totals_newvars'!D25</f>
        <v>46895653</v>
      </c>
      <c r="FK25">
        <f>'2000_totals_newvars'!D25</f>
        <v>44974658</v>
      </c>
      <c r="FL25">
        <f>'2001_totals_newvars'!D25</f>
        <v>58869935</v>
      </c>
      <c r="FM25">
        <f>'2002_totals_newvars'!D25</f>
        <v>78851535</v>
      </c>
      <c r="FN25">
        <f>'2003_totals_newvars'!D25</f>
        <v>85794485</v>
      </c>
      <c r="FO25">
        <f>'2004_totals_newvars'!D25</f>
        <v>60107233</v>
      </c>
      <c r="FP25">
        <f>'2005_totals_newvars'!D25</f>
        <v>75185884</v>
      </c>
      <c r="FQ25">
        <f>'2006_totals_newvars'!D25</f>
        <v>75480409</v>
      </c>
      <c r="FR25">
        <f>'2007_totals_newvars'!D25</f>
        <v>65498142</v>
      </c>
      <c r="FS25">
        <f>'2008_totals_newvars'!D25</f>
        <v>56807600</v>
      </c>
      <c r="FT25">
        <f>'2009_totals_newvars'!D25</f>
        <v>81802203</v>
      </c>
      <c r="FU25">
        <f>'2010_totals_newvars'!D25</f>
        <v>84804832</v>
      </c>
      <c r="FV25">
        <f>'2011_totals_newvars'!D25</f>
        <v>79578573</v>
      </c>
      <c r="FW25">
        <f>'2012_totals_newvars'!D25</f>
        <v>67495823</v>
      </c>
      <c r="FX25">
        <f>'2013_totals_newvars'!D25</f>
        <v>58250265</v>
      </c>
      <c r="FY25">
        <f>'2014_totals_newvars'!D25</f>
        <v>69375350</v>
      </c>
      <c r="FZ25">
        <f>'1997_totals_newvars'!L25</f>
        <v>96305989</v>
      </c>
      <c r="GA25">
        <f>'1998_totals_newvars'!L25</f>
        <v>378347890</v>
      </c>
      <c r="GB25">
        <f>'1999_totals_newvars'!L25</f>
        <v>478175763</v>
      </c>
      <c r="GC25">
        <f>'2000_totals_newvars'!L25</f>
        <v>414472340</v>
      </c>
      <c r="GD25">
        <f>'2001_totals_newvars'!L25</f>
        <v>477023695</v>
      </c>
      <c r="GE25">
        <f>'2002_totals_newvars'!L25</f>
        <v>505071051</v>
      </c>
      <c r="GF25">
        <f>'2003_totals_newvars'!L25</f>
        <v>527545540</v>
      </c>
      <c r="GG25">
        <f>'2004_totals_newvars'!L25</f>
        <v>431587903</v>
      </c>
      <c r="GH25">
        <f>'2005_totals_newvars'!L25</f>
        <v>414972727</v>
      </c>
      <c r="GI25">
        <f>'2006_totals_newvars'!L25</f>
        <v>481764933</v>
      </c>
      <c r="GJ25">
        <f>'2007_totals_newvars'!L25</f>
        <v>440608166</v>
      </c>
      <c r="GK25">
        <f>'2008_totals_newvars'!L25</f>
        <v>475082789</v>
      </c>
      <c r="GL25">
        <f>'2009_totals_newvars'!L25</f>
        <v>528511409</v>
      </c>
      <c r="GM25">
        <f>'2010_totals_newvars'!L25</f>
        <v>527613866</v>
      </c>
      <c r="GN25">
        <f>'2011_totals_newvars'!L25</f>
        <v>483077017</v>
      </c>
      <c r="GO25">
        <f>'2012_totals_newvars'!L25</f>
        <v>505242696</v>
      </c>
      <c r="GP25">
        <f>'2013_totals_newvars'!L25</f>
        <v>436974048</v>
      </c>
      <c r="GQ25">
        <f>'2014_totals_newvars'!L25</f>
        <v>551382013</v>
      </c>
    </row>
    <row r="26" spans="1:199" x14ac:dyDescent="0.2">
      <c r="A26" t="s">
        <v>32</v>
      </c>
      <c r="B26">
        <f>'1997_totals_newvars'!J26</f>
        <v>17472630</v>
      </c>
      <c r="C26">
        <f>'1998_totals_newvars'!J26</f>
        <v>2821681</v>
      </c>
      <c r="D26">
        <f>'1999_totals_newvars'!J26</f>
        <v>11023033</v>
      </c>
      <c r="E26">
        <f>'2000_totals_newvars'!J26</f>
        <v>5051152</v>
      </c>
      <c r="F26">
        <f>'2001_totals_newvars'!J26</f>
        <v>8926594</v>
      </c>
      <c r="G26">
        <f>'2002_totals_newvars'!J26</f>
        <v>8017899</v>
      </c>
      <c r="H26">
        <f>'2003_totals_newvars'!J26</f>
        <v>7283935</v>
      </c>
      <c r="I26">
        <f>'2004_totals_newvars'!J26</f>
        <v>6485598</v>
      </c>
      <c r="J26">
        <f>'2005_totals_newvars'!J26</f>
        <v>5329789</v>
      </c>
      <c r="K26">
        <f>'2006_totals_newvars'!J26</f>
        <v>4594931</v>
      </c>
      <c r="L26">
        <f>'2007_totals_newvars'!J26</f>
        <v>6756473</v>
      </c>
      <c r="M26">
        <f>'2008_totals_newvars'!J26</f>
        <v>5235485</v>
      </c>
      <c r="N26">
        <f>'2009_totals_newvars'!J26</f>
        <v>4847137</v>
      </c>
      <c r="O26">
        <f>'2010_totals_newvars'!J26</f>
        <v>4561930</v>
      </c>
      <c r="P26">
        <f>'2011_totals_newvars'!J26</f>
        <v>5379214</v>
      </c>
      <c r="Q26">
        <f>'2012_totals_newvars'!J26</f>
        <v>3840785</v>
      </c>
      <c r="R26">
        <f>'2013_totals_newvars'!J26</f>
        <v>3154836</v>
      </c>
      <c r="S26">
        <f>'2014_totals_newvars'!J26</f>
        <v>3619242</v>
      </c>
      <c r="T26">
        <f>'1997_totals_newvars'!B26</f>
        <v>60278677</v>
      </c>
      <c r="U26">
        <f>'1998_totals_newvars'!B26</f>
        <v>32906487</v>
      </c>
      <c r="V26">
        <f>'1999_totals_newvars'!B26</f>
        <v>28896980</v>
      </c>
      <c r="W26">
        <f>'2000_totals_newvars'!B26</f>
        <v>18028492</v>
      </c>
      <c r="X26">
        <f>'2001_totals_newvars'!B26</f>
        <v>30981179</v>
      </c>
      <c r="Y26">
        <f>'2002_totals_newvars'!B26</f>
        <v>37468900</v>
      </c>
      <c r="Z26">
        <f>'2003_totals_newvars'!B26</f>
        <v>36433528</v>
      </c>
      <c r="AA26">
        <f>'2004_totals_newvars'!B26</f>
        <v>32101605</v>
      </c>
      <c r="AB26">
        <f>'2005_totals_newvars'!B26</f>
        <v>26862023</v>
      </c>
      <c r="AC26">
        <f>'2006_totals_newvars'!B26</f>
        <v>22325652</v>
      </c>
      <c r="AD26">
        <f>'2007_totals_newvars'!B26</f>
        <v>20441024</v>
      </c>
      <c r="AE26">
        <f>'2008_totals_newvars'!B26</f>
        <v>18481700</v>
      </c>
      <c r="AF26">
        <f>'2009_totals_newvars'!B26</f>
        <v>18870176</v>
      </c>
      <c r="AG26">
        <f>'2010_totals_newvars'!B26</f>
        <v>19859498</v>
      </c>
      <c r="AH26">
        <f>'2011_totals_newvars'!B26</f>
        <v>19882291</v>
      </c>
      <c r="AI26">
        <f>'2012_totals_newvars'!B26</f>
        <v>19045019</v>
      </c>
      <c r="AJ26">
        <f>'2013_totals_newvars'!B26</f>
        <v>16727155</v>
      </c>
      <c r="AK26">
        <f>'2014_totals_newvars'!B26</f>
        <v>14390219</v>
      </c>
      <c r="AL26">
        <f>'1997_totals_newvars'!C26</f>
        <v>1721909</v>
      </c>
      <c r="AM26">
        <f>'1998_totals_newvars'!C26</f>
        <v>1715431</v>
      </c>
      <c r="AN26">
        <f>'1999_totals_newvars'!C26</f>
        <v>25622737</v>
      </c>
      <c r="AO26">
        <f>'2000_totals_newvars'!C26</f>
        <v>26540094</v>
      </c>
      <c r="AP26">
        <f>'2001_totals_newvars'!C26</f>
        <v>39879967</v>
      </c>
      <c r="AQ26">
        <f>'2002_totals_newvars'!C26</f>
        <v>43976069</v>
      </c>
      <c r="AR26">
        <f>'2003_totals_newvars'!C26</f>
        <v>29599082</v>
      </c>
      <c r="AS26">
        <f>'2004_totals_newvars'!C26</f>
        <v>23128361</v>
      </c>
      <c r="AT26">
        <f>'2005_totals_newvars'!C26</f>
        <v>24451098</v>
      </c>
      <c r="AU26">
        <f>'2006_totals_newvars'!C26</f>
        <v>17762192</v>
      </c>
      <c r="AV26">
        <f>'2007_totals_newvars'!C26</f>
        <v>23315379</v>
      </c>
      <c r="AW26">
        <f>'2008_totals_newvars'!C26</f>
        <v>20869930</v>
      </c>
      <c r="AX26">
        <f>'2009_totals_newvars'!C26</f>
        <v>27166749</v>
      </c>
      <c r="AY26">
        <f>'2010_totals_newvars'!C26</f>
        <v>20871831</v>
      </c>
      <c r="AZ26">
        <f>'2011_totals_newvars'!C26</f>
        <v>20268644</v>
      </c>
      <c r="BA26">
        <f>'2012_totals_newvars'!C26</f>
        <v>19068946</v>
      </c>
      <c r="BB26">
        <f>'2013_totals_newvars'!C26</f>
        <v>19068946</v>
      </c>
      <c r="BC26">
        <f>'2014_totals_newvars'!C26</f>
        <v>19068946</v>
      </c>
      <c r="BD26">
        <f>'1997_totals_newvars'!I26</f>
        <v>0</v>
      </c>
      <c r="BE26">
        <f>'1998_totals_newvars'!I26</f>
        <v>321803</v>
      </c>
      <c r="BF26">
        <f>'1999_totals_newvars'!I26</f>
        <v>524553</v>
      </c>
      <c r="BG26">
        <f>'2000_totals_newvars'!I26</f>
        <v>1802947</v>
      </c>
      <c r="BH26">
        <f>'2001_totals_newvars'!I26</f>
        <v>4785774</v>
      </c>
      <c r="BI26">
        <f>'2002_totals_newvars'!I26</f>
        <v>1868300</v>
      </c>
      <c r="BJ26">
        <f>'2003_totals_newvars'!I26</f>
        <v>800000</v>
      </c>
      <c r="BK26">
        <f>'2004_totals_newvars'!I26</f>
        <v>10084312</v>
      </c>
      <c r="BL26">
        <f>'2005_totals_newvars'!I26</f>
        <v>6106025</v>
      </c>
      <c r="BM26">
        <f>'2006_totals_newvars'!I26</f>
        <v>9288398</v>
      </c>
      <c r="BN26">
        <f>'2007_totals_newvars'!I26</f>
        <v>9395092</v>
      </c>
      <c r="BO26">
        <f>'2008_totals_newvars'!I26</f>
        <v>9068618</v>
      </c>
      <c r="BP26">
        <f>'2009_totals_newvars'!I26</f>
        <v>7310320</v>
      </c>
      <c r="BQ26">
        <f>'2010_totals_newvars'!I26</f>
        <v>8034962</v>
      </c>
      <c r="BR26">
        <f>'2011_totals_newvars'!I26</f>
        <v>5105982</v>
      </c>
      <c r="BS26">
        <f>'2012_totals_newvars'!I26</f>
        <v>4686849</v>
      </c>
      <c r="BT26">
        <f>'2013_totals_newvars'!I26</f>
        <v>4569494</v>
      </c>
      <c r="BU26">
        <f>'2014_totals_newvars'!I26</f>
        <v>3757077</v>
      </c>
      <c r="BV26">
        <f>'1997_totals_newvars'!H26</f>
        <v>0</v>
      </c>
      <c r="BW26">
        <f>'1998_totals_newvars'!H26</f>
        <v>0</v>
      </c>
      <c r="BX26">
        <f>'1999_totals_newvars'!H26</f>
        <v>0</v>
      </c>
      <c r="BY26">
        <f>'2000_totals_newvars'!H26</f>
        <v>1532272</v>
      </c>
      <c r="BZ26">
        <f>'2001_totals_newvars'!H26</f>
        <v>18285167</v>
      </c>
      <c r="CA26">
        <f>'2002_totals_newvars'!H26</f>
        <v>17509070</v>
      </c>
      <c r="CB26">
        <f>'2003_totals_newvars'!H26</f>
        <v>15913682</v>
      </c>
      <c r="CC26">
        <f>'2004_totals_newvars'!H26</f>
        <v>6430053</v>
      </c>
      <c r="CD26">
        <f>'2005_totals_newvars'!H26</f>
        <v>7295384</v>
      </c>
      <c r="CE26">
        <f>'2006_totals_newvars'!H26</f>
        <v>5706446</v>
      </c>
      <c r="CF26">
        <f>'2007_totals_newvars'!H26</f>
        <v>4251192</v>
      </c>
      <c r="CG26">
        <f>'2008_totals_newvars'!H26</f>
        <v>10833910</v>
      </c>
      <c r="CH26">
        <f>'2009_totals_newvars'!H26</f>
        <v>7970920</v>
      </c>
      <c r="CI26">
        <f>'2010_totals_newvars'!H26</f>
        <v>9722885</v>
      </c>
      <c r="CJ26">
        <f>'2011_totals_newvars'!H26</f>
        <v>6588736</v>
      </c>
      <c r="CK26">
        <f>'2012_totals_newvars'!H26</f>
        <v>4824941</v>
      </c>
      <c r="CL26">
        <f>'2013_totals_newvars'!H26</f>
        <v>4353132</v>
      </c>
      <c r="CM26">
        <f>'2014_totals_newvars'!H26</f>
        <v>4171512</v>
      </c>
      <c r="CN26">
        <f>'1997_totals_newvars'!E26</f>
        <v>0</v>
      </c>
      <c r="CO26">
        <f>'1998_totals_newvars'!E26</f>
        <v>0</v>
      </c>
      <c r="CP26">
        <f>'1999_totals_newvars'!E26</f>
        <v>0</v>
      </c>
      <c r="CQ26">
        <f>'2000_totals_newvars'!E26</f>
        <v>0</v>
      </c>
      <c r="CR26">
        <f>'2001_totals_newvars'!E26</f>
        <v>0</v>
      </c>
      <c r="CS26">
        <f>'2002_totals_newvars'!E26</f>
        <v>0</v>
      </c>
      <c r="CT26">
        <f>'2003_totals_newvars'!E26</f>
        <v>0</v>
      </c>
      <c r="CU26">
        <f>'2004_totals_newvars'!E26</f>
        <v>0</v>
      </c>
      <c r="CV26">
        <f>'2005_totals_newvars'!E26</f>
        <v>0</v>
      </c>
      <c r="CW26">
        <f>'2006_totals_newvars'!E26</f>
        <v>0</v>
      </c>
      <c r="CX26">
        <f>'2007_totals_newvars'!E26</f>
        <v>0</v>
      </c>
      <c r="CY26">
        <f>'2008_totals_newvars'!E26</f>
        <v>0</v>
      </c>
      <c r="CZ26">
        <f>'2009_totals_newvars'!E26</f>
        <v>0</v>
      </c>
      <c r="DA26">
        <f>'2010_totals_newvars'!E26</f>
        <v>0</v>
      </c>
      <c r="DB26">
        <f>'2011_totals_newvars'!E26</f>
        <v>0</v>
      </c>
      <c r="DC26">
        <f>'2012_totals_newvars'!E26</f>
        <v>0</v>
      </c>
      <c r="DD26">
        <f>'2013_totals_newvars'!E26</f>
        <v>0</v>
      </c>
      <c r="DE26">
        <f>'2014_totals_newvars'!E26</f>
        <v>0</v>
      </c>
      <c r="DF26">
        <f>'1997_totals_newvars'!G26</f>
        <v>0</v>
      </c>
      <c r="DG26">
        <f>'1998_totals_newvars'!G26</f>
        <v>0</v>
      </c>
      <c r="DH26">
        <f>'1999_totals_newvars'!G26</f>
        <v>0</v>
      </c>
      <c r="DI26">
        <f>'2000_totals_newvars'!G26</f>
        <v>0</v>
      </c>
      <c r="DJ26">
        <f>'2001_totals_newvars'!G26</f>
        <v>0</v>
      </c>
      <c r="DK26">
        <f>'2002_totals_newvars'!G26</f>
        <v>0</v>
      </c>
      <c r="DL26">
        <f>'2003_totals_newvars'!G26</f>
        <v>0</v>
      </c>
      <c r="DM26">
        <f>'2004_totals_newvars'!G26</f>
        <v>0</v>
      </c>
      <c r="DN26">
        <f>'2005_totals_newvars'!G26</f>
        <v>0</v>
      </c>
      <c r="DO26">
        <f>'2006_totals_newvars'!G26</f>
        <v>482</v>
      </c>
      <c r="DP26">
        <f>'2007_totals_newvars'!G26</f>
        <v>2233976</v>
      </c>
      <c r="DQ26">
        <f>'2008_totals_newvars'!G26</f>
        <v>-1000</v>
      </c>
      <c r="DR26">
        <f>'2009_totals_newvars'!G26</f>
        <v>0</v>
      </c>
      <c r="DS26">
        <f>'2010_totals_newvars'!G26</f>
        <v>0</v>
      </c>
      <c r="DT26">
        <f>'2011_totals_newvars'!G26</f>
        <v>0</v>
      </c>
      <c r="DU26">
        <f>'2012_totals_newvars'!G26</f>
        <v>0</v>
      </c>
      <c r="DV26">
        <f>'2013_totals_newvars'!G26</f>
        <v>0</v>
      </c>
      <c r="DW26">
        <f>'2014_totals_newvars'!G26</f>
        <v>0</v>
      </c>
      <c r="DX26">
        <f>'1997_totals_newvars'!K26</f>
        <v>0</v>
      </c>
      <c r="DY26">
        <f>'1998_totals_newvars'!K26</f>
        <v>8676578</v>
      </c>
      <c r="DZ26">
        <f>'1999_totals_newvars'!K26</f>
        <v>17353696</v>
      </c>
      <c r="EA26">
        <f>'2000_totals_newvars'!K26</f>
        <v>9345999</v>
      </c>
      <c r="EB26">
        <f>'2001_totals_newvars'!K26</f>
        <v>9818163</v>
      </c>
      <c r="EC26">
        <f>'2002_totals_newvars'!K26</f>
        <v>9580266</v>
      </c>
      <c r="ED26">
        <f>'2003_totals_newvars'!K26</f>
        <v>59</v>
      </c>
      <c r="EE26">
        <f>'2004_totals_newvars'!K26</f>
        <v>9838241</v>
      </c>
      <c r="EF26">
        <f>'2005_totals_newvars'!K26</f>
        <v>9762014</v>
      </c>
      <c r="EG26">
        <f>'2006_totals_newvars'!K26</f>
        <v>9001204</v>
      </c>
      <c r="EH26">
        <f>'2007_totals_newvars'!K26</f>
        <v>9580325</v>
      </c>
      <c r="EI26">
        <f>'2008_totals_newvars'!K26</f>
        <v>9321860</v>
      </c>
      <c r="EJ26">
        <f>'2009_totals_newvars'!K26</f>
        <v>9235912</v>
      </c>
      <c r="EK26">
        <f>'2010_totals_newvars'!K26</f>
        <v>9580325</v>
      </c>
      <c r="EL26">
        <f>'2011_totals_newvars'!K26</f>
        <v>9274483</v>
      </c>
      <c r="EM26">
        <f>'2012_totals_newvars'!K26</f>
        <v>8676758</v>
      </c>
      <c r="EN26">
        <f>'2013_totals_newvars'!K26</f>
        <v>8676758</v>
      </c>
      <c r="EO26">
        <f>'2014_totals_newvars'!K26</f>
        <v>8676758</v>
      </c>
      <c r="EP26">
        <f>'1997_totals_newvars'!F26</f>
        <v>0</v>
      </c>
      <c r="EQ26">
        <f>'1998_totals_newvars'!F26</f>
        <v>0</v>
      </c>
      <c r="ER26">
        <f>'1999_totals_newvars'!F26</f>
        <v>0</v>
      </c>
      <c r="ES26">
        <f>'2000_totals_newvars'!F26</f>
        <v>0</v>
      </c>
      <c r="ET26">
        <f>'2001_totals_newvars'!F26</f>
        <v>0</v>
      </c>
      <c r="EU26">
        <f>'2002_totals_newvars'!F26</f>
        <v>0</v>
      </c>
      <c r="EV26">
        <f>'2003_totals_newvars'!F26</f>
        <v>0</v>
      </c>
      <c r="EW26">
        <f>'2004_totals_newvars'!F26</f>
        <v>0</v>
      </c>
      <c r="EX26">
        <f>'2005_totals_newvars'!F26</f>
        <v>0</v>
      </c>
      <c r="EY26">
        <f>'2006_totals_newvars'!F26</f>
        <v>0</v>
      </c>
      <c r="EZ26">
        <f>'2007_totals_newvars'!F26</f>
        <v>0</v>
      </c>
      <c r="FA26">
        <f>'2008_totals_newvars'!F26</f>
        <v>0</v>
      </c>
      <c r="FB26">
        <f>'2009_totals_newvars'!F26</f>
        <v>0</v>
      </c>
      <c r="FC26">
        <f>'2010_totals_newvars'!F26</f>
        <v>0</v>
      </c>
      <c r="FD26">
        <f>'2011_totals_newvars'!F26</f>
        <v>0</v>
      </c>
      <c r="FE26">
        <f>'2012_totals_newvars'!F26</f>
        <v>0</v>
      </c>
      <c r="FF26">
        <f>'2013_totals_newvars'!F26</f>
        <v>0</v>
      </c>
      <c r="FG26">
        <f>'2014_totals_newvars'!F26</f>
        <v>0</v>
      </c>
      <c r="FH26">
        <f>'1997_totals_newvars'!D26</f>
        <v>14613211</v>
      </c>
      <c r="FI26">
        <f>'1998_totals_newvars'!D26</f>
        <v>18109171</v>
      </c>
      <c r="FJ26">
        <f>'1999_totals_newvars'!D26</f>
        <v>-111450</v>
      </c>
      <c r="FK26">
        <f>'2000_totals_newvars'!D26</f>
        <v>27481714</v>
      </c>
      <c r="FL26">
        <f>'2001_totals_newvars'!D26</f>
        <v>47525087</v>
      </c>
      <c r="FM26">
        <f>'2002_totals_newvars'!D26</f>
        <v>54089360</v>
      </c>
      <c r="FN26">
        <f>'2003_totals_newvars'!D26</f>
        <v>49305014</v>
      </c>
      <c r="FO26">
        <f>'2004_totals_newvars'!D26</f>
        <v>27331115</v>
      </c>
      <c r="FP26">
        <f>'2005_totals_newvars'!D26</f>
        <v>28350365</v>
      </c>
      <c r="FQ26">
        <f>'2006_totals_newvars'!D26</f>
        <v>33487667</v>
      </c>
      <c r="FR26">
        <f>'2007_totals_newvars'!D26</f>
        <v>34842102</v>
      </c>
      <c r="FS26">
        <f>'2008_totals_newvars'!D26</f>
        <v>45776050</v>
      </c>
      <c r="FT26">
        <f>'2009_totals_newvars'!D26</f>
        <v>53670275</v>
      </c>
      <c r="FU26">
        <f>'2010_totals_newvars'!D26</f>
        <v>61775518</v>
      </c>
      <c r="FV26">
        <f>'2011_totals_newvars'!D26</f>
        <v>71165653</v>
      </c>
      <c r="FW26">
        <f>'2012_totals_newvars'!D26</f>
        <v>46421643</v>
      </c>
      <c r="FX26">
        <f>'2013_totals_newvars'!D26</f>
        <v>49827858</v>
      </c>
      <c r="FY26">
        <f>'2014_totals_newvars'!D26</f>
        <v>45533497</v>
      </c>
      <c r="FZ26">
        <f>'1997_totals_newvars'!L26</f>
        <v>94086427</v>
      </c>
      <c r="GA26">
        <f>'1998_totals_newvars'!L26</f>
        <v>64551151</v>
      </c>
      <c r="GB26">
        <f>'1999_totals_newvars'!L26</f>
        <v>83309549</v>
      </c>
      <c r="GC26">
        <f>'2000_totals_newvars'!L26</f>
        <v>89782670</v>
      </c>
      <c r="GD26">
        <f>'2001_totals_newvars'!L26</f>
        <v>160201931</v>
      </c>
      <c r="GE26">
        <f>'2002_totals_newvars'!L26</f>
        <v>172509864</v>
      </c>
      <c r="GF26">
        <f>'2003_totals_newvars'!L26</f>
        <v>139335300</v>
      </c>
      <c r="GG26">
        <f>'2004_totals_newvars'!L26</f>
        <v>115399285</v>
      </c>
      <c r="GH26">
        <f>'2005_totals_newvars'!L26</f>
        <v>108156698</v>
      </c>
      <c r="GI26">
        <f>'2006_totals_newvars'!L26</f>
        <v>102166972</v>
      </c>
      <c r="GJ26">
        <f>'2007_totals_newvars'!L26</f>
        <v>110815563</v>
      </c>
      <c r="GK26">
        <f>'2008_totals_newvars'!L26</f>
        <v>119586553</v>
      </c>
      <c r="GL26">
        <f>'2009_totals_newvars'!L26</f>
        <v>129071489</v>
      </c>
      <c r="GM26">
        <f>'2010_totals_newvars'!L26</f>
        <v>134406949</v>
      </c>
      <c r="GN26">
        <f>'2011_totals_newvars'!L26</f>
        <v>137665003</v>
      </c>
      <c r="GO26">
        <f>'2012_totals_newvars'!L26</f>
        <v>106564941</v>
      </c>
      <c r="GP26">
        <f>'2013_totals_newvars'!L26</f>
        <v>106378179</v>
      </c>
      <c r="GQ26">
        <f>'2014_totals_newvars'!L26</f>
        <v>99217251</v>
      </c>
    </row>
    <row r="27" spans="1:199" x14ac:dyDescent="0.2">
      <c r="A27" t="s">
        <v>33</v>
      </c>
      <c r="B27">
        <f>'1997_totals_newvars'!J27</f>
        <v>33325904</v>
      </c>
      <c r="C27">
        <f>'1998_totals_newvars'!J27</f>
        <v>40758386</v>
      </c>
      <c r="D27">
        <f>'1999_totals_newvars'!J27</f>
        <v>20563201</v>
      </c>
      <c r="E27">
        <f>'2000_totals_newvars'!J27</f>
        <v>22793448</v>
      </c>
      <c r="F27">
        <f>'2001_totals_newvars'!J27</f>
        <v>21272707</v>
      </c>
      <c r="G27">
        <f>'2002_totals_newvars'!J27</f>
        <v>22137441</v>
      </c>
      <c r="H27">
        <f>'2003_totals_newvars'!J27</f>
        <v>20603082</v>
      </c>
      <c r="I27">
        <f>'2004_totals_newvars'!J27</f>
        <v>19681136</v>
      </c>
      <c r="J27">
        <f>'2005_totals_newvars'!J27</f>
        <v>20309533</v>
      </c>
      <c r="K27">
        <f>'2006_totals_newvars'!J27</f>
        <v>14260819</v>
      </c>
      <c r="L27">
        <f>'2007_totals_newvars'!J27</f>
        <v>15775111</v>
      </c>
      <c r="M27">
        <f>'2008_totals_newvars'!J27</f>
        <v>15016394</v>
      </c>
      <c r="N27">
        <f>'2009_totals_newvars'!J27</f>
        <v>14603196</v>
      </c>
      <c r="O27">
        <f>'2010_totals_newvars'!J27</f>
        <v>12816362</v>
      </c>
      <c r="P27">
        <f>'2011_totals_newvars'!J27</f>
        <v>13448411</v>
      </c>
      <c r="Q27">
        <f>'2012_totals_newvars'!J27</f>
        <v>11100740</v>
      </c>
      <c r="R27">
        <f>'2013_totals_newvars'!J27</f>
        <v>9444160</v>
      </c>
      <c r="S27">
        <f>'2014_totals_newvars'!J27</f>
        <v>4726752</v>
      </c>
      <c r="T27">
        <f>'1997_totals_newvars'!B27</f>
        <v>180093132</v>
      </c>
      <c r="U27">
        <f>'1998_totals_newvars'!B27</f>
        <v>179823854</v>
      </c>
      <c r="V27">
        <f>'1999_totals_newvars'!B27</f>
        <v>165455875</v>
      </c>
      <c r="W27">
        <f>'2000_totals_newvars'!B27</f>
        <v>138956361</v>
      </c>
      <c r="X27">
        <f>'2001_totals_newvars'!B27</f>
        <v>148463493</v>
      </c>
      <c r="Y27">
        <f>'2002_totals_newvars'!B27</f>
        <v>147806007</v>
      </c>
      <c r="Z27">
        <f>'2003_totals_newvars'!B27</f>
        <v>130210035</v>
      </c>
      <c r="AA27">
        <f>'2004_totals_newvars'!B27</f>
        <v>137836944</v>
      </c>
      <c r="AB27">
        <f>'2005_totals_newvars'!B27</f>
        <v>124949019</v>
      </c>
      <c r="AC27">
        <f>'2006_totals_newvars'!B27</f>
        <v>122226617</v>
      </c>
      <c r="AD27">
        <f>'2007_totals_newvars'!B27</f>
        <v>115464712</v>
      </c>
      <c r="AE27">
        <f>'2008_totals_newvars'!B27</f>
        <v>113778808</v>
      </c>
      <c r="AF27">
        <f>'2009_totals_newvars'!B27</f>
        <v>104482914</v>
      </c>
      <c r="AG27">
        <f>'2010_totals_newvars'!B27</f>
        <v>105720630</v>
      </c>
      <c r="AH27">
        <f>'2011_totals_newvars'!B27</f>
        <v>91316362</v>
      </c>
      <c r="AI27">
        <f>'2012_totals_newvars'!B27</f>
        <v>91913487</v>
      </c>
      <c r="AJ27">
        <f>'2013_totals_newvars'!B27</f>
        <v>101324094</v>
      </c>
      <c r="AK27">
        <f>'2014_totals_newvars'!B27</f>
        <v>83789053</v>
      </c>
      <c r="AL27">
        <f>'1997_totals_newvars'!C27</f>
        <v>11307654</v>
      </c>
      <c r="AM27">
        <f>'1998_totals_newvars'!C27</f>
        <v>35328243</v>
      </c>
      <c r="AN27">
        <f>'1999_totals_newvars'!C27</f>
        <v>86543427</v>
      </c>
      <c r="AO27">
        <f>'2000_totals_newvars'!C27</f>
        <v>79114038</v>
      </c>
      <c r="AP27">
        <f>'2001_totals_newvars'!C27</f>
        <v>83830231</v>
      </c>
      <c r="AQ27">
        <f>'2002_totals_newvars'!C27</f>
        <v>78168738</v>
      </c>
      <c r="AR27">
        <f>'2003_totals_newvars'!C27</f>
        <v>73989582</v>
      </c>
      <c r="AS27">
        <f>'2004_totals_newvars'!C27</f>
        <v>78792029</v>
      </c>
      <c r="AT27">
        <f>'2005_totals_newvars'!C27</f>
        <v>88622468</v>
      </c>
      <c r="AU27">
        <f>'2006_totals_newvars'!C27</f>
        <v>82455972</v>
      </c>
      <c r="AV27">
        <f>'2007_totals_newvars'!C27</f>
        <v>63280343</v>
      </c>
      <c r="AW27">
        <f>'2008_totals_newvars'!C27</f>
        <v>79470938</v>
      </c>
      <c r="AX27">
        <f>'2009_totals_newvars'!C27</f>
        <v>77640506</v>
      </c>
      <c r="AY27">
        <f>'2010_totals_newvars'!C27</f>
        <v>56752283</v>
      </c>
      <c r="AZ27">
        <f>'2011_totals_newvars'!C27</f>
        <v>78185397</v>
      </c>
      <c r="BA27">
        <f>'2012_totals_newvars'!C27</f>
        <v>69293033</v>
      </c>
      <c r="BB27">
        <f>'2013_totals_newvars'!C27</f>
        <v>42296724</v>
      </c>
      <c r="BC27">
        <f>'2014_totals_newvars'!C27</f>
        <v>41029481</v>
      </c>
      <c r="BD27">
        <f>'1997_totals_newvars'!I27</f>
        <v>25837071</v>
      </c>
      <c r="BE27">
        <f>'1998_totals_newvars'!I27</f>
        <v>24942685</v>
      </c>
      <c r="BF27">
        <f>'1999_totals_newvars'!I27</f>
        <v>46554527</v>
      </c>
      <c r="BG27">
        <f>'2000_totals_newvars'!I27</f>
        <v>0</v>
      </c>
      <c r="BH27">
        <f>'2001_totals_newvars'!I27</f>
        <v>0</v>
      </c>
      <c r="BI27">
        <f>'2002_totals_newvars'!I27</f>
        <v>0</v>
      </c>
      <c r="BJ27">
        <f>'2003_totals_newvars'!I27</f>
        <v>0</v>
      </c>
      <c r="BK27">
        <f>'2004_totals_newvars'!I27</f>
        <v>0</v>
      </c>
      <c r="BL27">
        <f>'2005_totals_newvars'!I27</f>
        <v>0</v>
      </c>
      <c r="BM27">
        <f>'2006_totals_newvars'!I27</f>
        <v>0</v>
      </c>
      <c r="BN27">
        <f>'2007_totals_newvars'!I27</f>
        <v>0</v>
      </c>
      <c r="BO27">
        <f>'2008_totals_newvars'!I27</f>
        <v>51827373</v>
      </c>
      <c r="BP27">
        <f>'2009_totals_newvars'!I27</f>
        <v>50711743</v>
      </c>
      <c r="BQ27">
        <f>'2010_totals_newvars'!I27</f>
        <v>37528297</v>
      </c>
      <c r="BR27">
        <f>'2011_totals_newvars'!I27</f>
        <v>58461050</v>
      </c>
      <c r="BS27">
        <f>'2012_totals_newvars'!I27</f>
        <v>51618349</v>
      </c>
      <c r="BT27">
        <f>'2013_totals_newvars'!I27</f>
        <v>48357072</v>
      </c>
      <c r="BU27">
        <f>'2014_totals_newvars'!I27</f>
        <v>58910072</v>
      </c>
      <c r="BV27">
        <f>'1997_totals_newvars'!H27</f>
        <v>0</v>
      </c>
      <c r="BW27">
        <f>'1998_totals_newvars'!H27</f>
        <v>0</v>
      </c>
      <c r="BX27">
        <f>'1999_totals_newvars'!H27</f>
        <v>0</v>
      </c>
      <c r="BY27">
        <f>'2000_totals_newvars'!H27</f>
        <v>4354276</v>
      </c>
      <c r="BZ27">
        <f>'2001_totals_newvars'!H27</f>
        <v>3950724</v>
      </c>
      <c r="CA27">
        <f>'2002_totals_newvars'!H27</f>
        <v>2700456</v>
      </c>
      <c r="CB27">
        <f>'2003_totals_newvars'!H27</f>
        <v>7579190</v>
      </c>
      <c r="CC27">
        <f>'2004_totals_newvars'!H27</f>
        <v>0</v>
      </c>
      <c r="CD27">
        <f>'2005_totals_newvars'!H27</f>
        <v>7382871</v>
      </c>
      <c r="CE27">
        <f>'2006_totals_newvars'!H27</f>
        <v>11586061</v>
      </c>
      <c r="CF27">
        <f>'2007_totals_newvars'!H27</f>
        <v>40908545</v>
      </c>
      <c r="CG27">
        <f>'2008_totals_newvars'!H27</f>
        <v>0</v>
      </c>
      <c r="CH27">
        <f>'2009_totals_newvars'!H27</f>
        <v>0</v>
      </c>
      <c r="CI27">
        <f>'2010_totals_newvars'!H27</f>
        <v>0</v>
      </c>
      <c r="CJ27">
        <f>'2011_totals_newvars'!H27</f>
        <v>0</v>
      </c>
      <c r="CK27">
        <f>'2012_totals_newvars'!H27</f>
        <v>14477674</v>
      </c>
      <c r="CL27">
        <f>'2013_totals_newvars'!H27</f>
        <v>0</v>
      </c>
      <c r="CM27">
        <f>'2014_totals_newvars'!H27</f>
        <v>0</v>
      </c>
      <c r="CN27">
        <f>'1997_totals_newvars'!E27</f>
        <v>0</v>
      </c>
      <c r="CO27">
        <f>'1998_totals_newvars'!E27</f>
        <v>0</v>
      </c>
      <c r="CP27">
        <f>'1999_totals_newvars'!E27</f>
        <v>0</v>
      </c>
      <c r="CQ27">
        <f>'2000_totals_newvars'!E27</f>
        <v>49551060</v>
      </c>
      <c r="CR27">
        <f>'2001_totals_newvars'!E27</f>
        <v>60080131</v>
      </c>
      <c r="CS27">
        <f>'2002_totals_newvars'!E27</f>
        <v>56907918</v>
      </c>
      <c r="CT27">
        <f>'2003_totals_newvars'!E27</f>
        <v>67879910</v>
      </c>
      <c r="CU27">
        <f>'2004_totals_newvars'!E27</f>
        <v>62972156</v>
      </c>
      <c r="CV27">
        <f>'2005_totals_newvars'!E27</f>
        <v>52776261</v>
      </c>
      <c r="CW27">
        <f>'2006_totals_newvars'!E27</f>
        <v>87938138</v>
      </c>
      <c r="CX27">
        <f>'2007_totals_newvars'!E27</f>
        <v>100563174</v>
      </c>
      <c r="CY27">
        <f>'2008_totals_newvars'!E27</f>
        <v>68748031</v>
      </c>
      <c r="CZ27">
        <f>'2009_totals_newvars'!E27</f>
        <v>66655097</v>
      </c>
      <c r="DA27">
        <f>'2010_totals_newvars'!E27</f>
        <v>83080192</v>
      </c>
      <c r="DB27">
        <f>'2011_totals_newvars'!E27</f>
        <v>81644702</v>
      </c>
      <c r="DC27">
        <f>'2012_totals_newvars'!E27</f>
        <v>107213028</v>
      </c>
      <c r="DD27">
        <f>'2013_totals_newvars'!E27</f>
        <v>108102589</v>
      </c>
      <c r="DE27">
        <f>'2014_totals_newvars'!E27</f>
        <v>114526748</v>
      </c>
      <c r="DF27">
        <f>'1997_totals_newvars'!G27</f>
        <v>0</v>
      </c>
      <c r="DG27">
        <f>'1998_totals_newvars'!G27</f>
        <v>0</v>
      </c>
      <c r="DH27">
        <f>'1999_totals_newvars'!G27</f>
        <v>0</v>
      </c>
      <c r="DI27">
        <f>'2000_totals_newvars'!G27</f>
        <v>24736</v>
      </c>
      <c r="DJ27">
        <f>'2001_totals_newvars'!G27</f>
        <v>13313</v>
      </c>
      <c r="DK27">
        <f>'2002_totals_newvars'!G27</f>
        <v>2818</v>
      </c>
      <c r="DL27">
        <f>'2003_totals_newvars'!G27</f>
        <v>0</v>
      </c>
      <c r="DM27">
        <f>'2004_totals_newvars'!G27</f>
        <v>0</v>
      </c>
      <c r="DN27">
        <f>'2005_totals_newvars'!G27</f>
        <v>0</v>
      </c>
      <c r="DO27">
        <f>'2006_totals_newvars'!G27</f>
        <v>0</v>
      </c>
      <c r="DP27">
        <f>'2007_totals_newvars'!G27</f>
        <v>0</v>
      </c>
      <c r="DQ27">
        <f>'2008_totals_newvars'!G27</f>
        <v>0</v>
      </c>
      <c r="DR27">
        <f>'2009_totals_newvars'!G27</f>
        <v>0</v>
      </c>
      <c r="DS27">
        <f>'2010_totals_newvars'!G27</f>
        <v>72615147</v>
      </c>
      <c r="DT27">
        <f>'2011_totals_newvars'!G27</f>
        <v>15473030</v>
      </c>
      <c r="DU27">
        <f>'2012_totals_newvars'!G27</f>
        <v>27906642</v>
      </c>
      <c r="DV27">
        <f>'2013_totals_newvars'!G27</f>
        <v>54563394</v>
      </c>
      <c r="DW27">
        <f>'2014_totals_newvars'!G27</f>
        <v>46906756</v>
      </c>
      <c r="DX27">
        <f>'1997_totals_newvars'!K27</f>
        <v>0</v>
      </c>
      <c r="DY27">
        <f>'1998_totals_newvars'!K27</f>
        <v>21705174</v>
      </c>
      <c r="DZ27">
        <f>'1999_totals_newvars'!K27</f>
        <v>21705174</v>
      </c>
      <c r="EA27">
        <f>'2000_totals_newvars'!K27</f>
        <v>21705174</v>
      </c>
      <c r="EB27">
        <f>'2001_totals_newvars'!K27</f>
        <v>9224699</v>
      </c>
      <c r="EC27">
        <f>'2002_totals_newvars'!K27</f>
        <v>21705174</v>
      </c>
      <c r="ED27">
        <f>'2003_totals_newvars'!K27</f>
        <v>21705174</v>
      </c>
      <c r="EE27">
        <f>'2004_totals_newvars'!K27</f>
        <v>21705174</v>
      </c>
      <c r="EF27">
        <f>'2005_totals_newvars'!K27</f>
        <v>21705174</v>
      </c>
      <c r="EG27">
        <f>'2006_totals_newvars'!K27</f>
        <v>21705174</v>
      </c>
      <c r="EH27">
        <f>'2007_totals_newvars'!K27</f>
        <v>21705174</v>
      </c>
      <c r="EI27">
        <f>'2008_totals_newvars'!K27</f>
        <v>21705174</v>
      </c>
      <c r="EJ27">
        <f>'2009_totals_newvars'!K27</f>
        <v>21705174</v>
      </c>
      <c r="EK27">
        <f>'2010_totals_newvars'!K27</f>
        <v>21705174</v>
      </c>
      <c r="EL27">
        <f>'2011_totals_newvars'!K27</f>
        <v>21701176</v>
      </c>
      <c r="EM27">
        <f>'2012_totals_newvars'!K27</f>
        <v>21701176</v>
      </c>
      <c r="EN27">
        <f>'2013_totals_newvars'!K27</f>
        <v>21701176</v>
      </c>
      <c r="EO27">
        <f>'2014_totals_newvars'!K27</f>
        <v>21701176</v>
      </c>
      <c r="EP27">
        <f>'1997_totals_newvars'!F27</f>
        <v>0</v>
      </c>
      <c r="EQ27">
        <f>'1998_totals_newvars'!F27</f>
        <v>0</v>
      </c>
      <c r="ER27">
        <f>'1999_totals_newvars'!F27</f>
        <v>0</v>
      </c>
      <c r="ES27">
        <f>'2000_totals_newvars'!F27</f>
        <v>0</v>
      </c>
      <c r="ET27">
        <f>'2001_totals_newvars'!F27</f>
        <v>0</v>
      </c>
      <c r="EU27">
        <f>'2002_totals_newvars'!F27</f>
        <v>0</v>
      </c>
      <c r="EV27">
        <f>'2003_totals_newvars'!F27</f>
        <v>0</v>
      </c>
      <c r="EW27">
        <f>'2004_totals_newvars'!F27</f>
        <v>0</v>
      </c>
      <c r="EX27">
        <f>'2005_totals_newvars'!F27</f>
        <v>0</v>
      </c>
      <c r="EY27">
        <f>'2006_totals_newvars'!F27</f>
        <v>0</v>
      </c>
      <c r="EZ27">
        <f>'2007_totals_newvars'!F27</f>
        <v>0</v>
      </c>
      <c r="FA27">
        <f>'2008_totals_newvars'!F27</f>
        <v>0</v>
      </c>
      <c r="FB27">
        <f>'2009_totals_newvars'!F27</f>
        <v>0</v>
      </c>
      <c r="FC27">
        <f>'2010_totals_newvars'!F27</f>
        <v>0</v>
      </c>
      <c r="FD27">
        <f>'2011_totals_newvars'!F27</f>
        <v>0</v>
      </c>
      <c r="FE27">
        <f>'2012_totals_newvars'!F27</f>
        <v>0</v>
      </c>
      <c r="FF27">
        <f>'2013_totals_newvars'!F27</f>
        <v>0</v>
      </c>
      <c r="FG27">
        <f>'2014_totals_newvars'!F27</f>
        <v>0</v>
      </c>
      <c r="FH27">
        <f>'1997_totals_newvars'!D27</f>
        <v>21833886</v>
      </c>
      <c r="FI27">
        <f>'1998_totals_newvars'!D27</f>
        <v>32437867</v>
      </c>
      <c r="FJ27">
        <f>'1999_totals_newvars'!D27</f>
        <v>40821082</v>
      </c>
      <c r="FK27">
        <f>'2000_totals_newvars'!D27</f>
        <v>46434876</v>
      </c>
      <c r="FL27">
        <f>'2001_totals_newvars'!D27</f>
        <v>45002282</v>
      </c>
      <c r="FM27">
        <f>'2002_totals_newvars'!D27</f>
        <v>31489511</v>
      </c>
      <c r="FN27">
        <f>'2003_totals_newvars'!D27</f>
        <v>23213594</v>
      </c>
      <c r="FO27">
        <f>'2004_totals_newvars'!D27</f>
        <v>26067688</v>
      </c>
      <c r="FP27">
        <f>'2005_totals_newvars'!D27</f>
        <v>32252412</v>
      </c>
      <c r="FQ27">
        <f>'2006_totals_newvars'!D27</f>
        <v>28005022</v>
      </c>
      <c r="FR27">
        <f>'2007_totals_newvars'!D27</f>
        <v>28439985</v>
      </c>
      <c r="FS27">
        <f>'2008_totals_newvars'!D27</f>
        <v>26635572</v>
      </c>
      <c r="FT27">
        <f>'2009_totals_newvars'!D27</f>
        <v>23385775</v>
      </c>
      <c r="FU27">
        <f>'2010_totals_newvars'!D27</f>
        <v>41810956</v>
      </c>
      <c r="FV27">
        <f>'2011_totals_newvars'!D27</f>
        <v>7786118</v>
      </c>
      <c r="FW27">
        <f>'2012_totals_newvars'!D27</f>
        <v>17817688</v>
      </c>
      <c r="FX27">
        <f>'2013_totals_newvars'!D27</f>
        <v>17358087</v>
      </c>
      <c r="FY27">
        <f>'2014_totals_newvars'!D27</f>
        <v>23599561</v>
      </c>
      <c r="FZ27">
        <f>'1997_totals_newvars'!L27</f>
        <v>272397647</v>
      </c>
      <c r="GA27">
        <f>'1998_totals_newvars'!L27</f>
        <v>334996209</v>
      </c>
      <c r="GB27">
        <f>'1999_totals_newvars'!L27</f>
        <v>381643286</v>
      </c>
      <c r="GC27">
        <f>'2000_totals_newvars'!L27</f>
        <v>362933969</v>
      </c>
      <c r="GD27">
        <f>'2001_totals_newvars'!L27</f>
        <v>371837580</v>
      </c>
      <c r="GE27">
        <f>'2002_totals_newvars'!L27</f>
        <v>360918063</v>
      </c>
      <c r="GF27">
        <f>'2003_totals_newvars'!L27</f>
        <v>345180567</v>
      </c>
      <c r="GG27">
        <f>'2004_totals_newvars'!L27</f>
        <v>347055127</v>
      </c>
      <c r="GH27">
        <f>'2005_totals_newvars'!L27</f>
        <v>347997738</v>
      </c>
      <c r="GI27">
        <f>'2006_totals_newvars'!L27</f>
        <v>368177803</v>
      </c>
      <c r="GJ27">
        <f>'2007_totals_newvars'!L27</f>
        <v>386137044</v>
      </c>
      <c r="GK27">
        <f>'2008_totals_newvars'!L27</f>
        <v>377182290</v>
      </c>
      <c r="GL27">
        <f>'2009_totals_newvars'!L27</f>
        <v>359184405</v>
      </c>
      <c r="GM27">
        <f>'2010_totals_newvars'!L27</f>
        <v>432029041</v>
      </c>
      <c r="GN27">
        <f>'2011_totals_newvars'!L27</f>
        <v>368016246</v>
      </c>
      <c r="GO27">
        <f>'2012_totals_newvars'!L27</f>
        <v>413041817</v>
      </c>
      <c r="GP27">
        <f>'2013_totals_newvars'!L27</f>
        <v>403147296</v>
      </c>
      <c r="GQ27">
        <f>'2014_totals_newvars'!L27</f>
        <v>395189599</v>
      </c>
    </row>
    <row r="28" spans="1:199" x14ac:dyDescent="0.2">
      <c r="A28" t="s">
        <v>34</v>
      </c>
      <c r="B28">
        <f>'1997_totals_newvars'!J28</f>
        <v>4241781</v>
      </c>
      <c r="C28">
        <f>'1998_totals_newvars'!J28</f>
        <v>6539385</v>
      </c>
      <c r="D28">
        <f>'1999_totals_newvars'!J28</f>
        <v>8402917</v>
      </c>
      <c r="E28">
        <f>'2000_totals_newvars'!J28</f>
        <v>8354405</v>
      </c>
      <c r="F28">
        <f>'2001_totals_newvars'!J28</f>
        <v>4293396</v>
      </c>
      <c r="G28">
        <f>'2002_totals_newvars'!J28</f>
        <v>7817223</v>
      </c>
      <c r="H28">
        <f>'2003_totals_newvars'!J28</f>
        <v>6229409</v>
      </c>
      <c r="I28">
        <f>'2004_totals_newvars'!J28</f>
        <v>6729874</v>
      </c>
      <c r="J28">
        <f>'2005_totals_newvars'!J28</f>
        <v>5330515</v>
      </c>
      <c r="K28">
        <f>'2006_totals_newvars'!J28</f>
        <v>5452327</v>
      </c>
      <c r="L28">
        <f>'2007_totals_newvars'!J28</f>
        <v>5700623</v>
      </c>
      <c r="M28">
        <f>'2008_totals_newvars'!J28</f>
        <v>6170498</v>
      </c>
      <c r="N28">
        <f>'2009_totals_newvars'!J28</f>
        <v>5889435</v>
      </c>
      <c r="O28">
        <f>'2010_totals_newvars'!J28</f>
        <v>4987810</v>
      </c>
      <c r="P28">
        <f>'2011_totals_newvars'!J28</f>
        <v>7249441</v>
      </c>
      <c r="Q28">
        <f>'2012_totals_newvars'!J28</f>
        <v>9010018</v>
      </c>
      <c r="R28">
        <f>'2013_totals_newvars'!J28</f>
        <v>8399012</v>
      </c>
      <c r="S28">
        <f>'2014_totals_newvars'!J28</f>
        <v>6195320</v>
      </c>
      <c r="T28">
        <f>'1997_totals_newvars'!B28</f>
        <v>22918605</v>
      </c>
      <c r="U28">
        <f>'1998_totals_newvars'!B28</f>
        <v>30171003</v>
      </c>
      <c r="V28">
        <f>'1999_totals_newvars'!B28</f>
        <v>26178252</v>
      </c>
      <c r="W28">
        <f>'2000_totals_newvars'!B28</f>
        <v>21452328</v>
      </c>
      <c r="X28">
        <f>'2001_totals_newvars'!B28</f>
        <v>25576565</v>
      </c>
      <c r="Y28">
        <f>'2002_totals_newvars'!B28</f>
        <v>31464643</v>
      </c>
      <c r="Z28">
        <f>'2003_totals_newvars'!B28</f>
        <v>30540956</v>
      </c>
      <c r="AA28">
        <f>'2004_totals_newvars'!B28</f>
        <v>20956903</v>
      </c>
      <c r="AB28">
        <f>'2005_totals_newvars'!B28</f>
        <v>19790186</v>
      </c>
      <c r="AC28">
        <f>'2006_totals_newvars'!B28</f>
        <v>16510872</v>
      </c>
      <c r="AD28">
        <f>'2007_totals_newvars'!B28</f>
        <v>14530197</v>
      </c>
      <c r="AE28">
        <f>'2008_totals_newvars'!B28</f>
        <v>14226840</v>
      </c>
      <c r="AF28">
        <f>'2009_totals_newvars'!B28</f>
        <v>16437573</v>
      </c>
      <c r="AG28">
        <f>'2010_totals_newvars'!B28</f>
        <v>18413389</v>
      </c>
      <c r="AH28">
        <f>'2011_totals_newvars'!B28</f>
        <v>16709520</v>
      </c>
      <c r="AI28">
        <f>'2012_totals_newvars'!B28</f>
        <v>15617798</v>
      </c>
      <c r="AJ28">
        <f>'2013_totals_newvars'!B28</f>
        <v>15341135</v>
      </c>
      <c r="AK28">
        <f>'2014_totals_newvars'!B28</f>
        <v>15765956</v>
      </c>
      <c r="AL28">
        <f>'1997_totals_newvars'!C28</f>
        <v>1309922</v>
      </c>
      <c r="AM28">
        <f>'1998_totals_newvars'!C28</f>
        <v>1829961</v>
      </c>
      <c r="AN28">
        <f>'1999_totals_newvars'!C28</f>
        <v>18955688</v>
      </c>
      <c r="AO28">
        <f>'2000_totals_newvars'!C28</f>
        <v>8926229</v>
      </c>
      <c r="AP28">
        <f>'2001_totals_newvars'!C28</f>
        <v>8926229</v>
      </c>
      <c r="AQ28">
        <f>'2002_totals_newvars'!C28</f>
        <v>9487691</v>
      </c>
      <c r="AR28">
        <f>'2003_totals_newvars'!C28</f>
        <v>11586834</v>
      </c>
      <c r="AS28">
        <f>'2004_totals_newvars'!C28</f>
        <v>3005580</v>
      </c>
      <c r="AT28">
        <f>'2005_totals_newvars'!C28</f>
        <v>3178564</v>
      </c>
      <c r="AU28">
        <f>'2006_totals_newvars'!C28</f>
        <v>6628388</v>
      </c>
      <c r="AV28">
        <f>'2007_totals_newvars'!C28</f>
        <v>9331266</v>
      </c>
      <c r="AW28">
        <f>'2008_totals_newvars'!C28</f>
        <v>9378467</v>
      </c>
      <c r="AX28">
        <f>'2009_totals_newvars'!C28</f>
        <v>9455351</v>
      </c>
      <c r="AY28">
        <f>'2010_totals_newvars'!C28</f>
        <v>9043359</v>
      </c>
      <c r="AZ28">
        <f>'2011_totals_newvars'!C28</f>
        <v>10827659</v>
      </c>
      <c r="BA28">
        <f>'2012_totals_newvars'!C28</f>
        <v>12216126</v>
      </c>
      <c r="BB28">
        <f>'2013_totals_newvars'!C28</f>
        <v>9997306</v>
      </c>
      <c r="BC28">
        <f>'2014_totals_newvars'!C28</f>
        <v>10506869</v>
      </c>
      <c r="BD28">
        <f>'1997_totals_newvars'!I28</f>
        <v>2851744</v>
      </c>
      <c r="BE28">
        <f>'1998_totals_newvars'!I28</f>
        <v>2716769</v>
      </c>
      <c r="BF28">
        <f>'1999_totals_newvars'!I28</f>
        <v>2477393</v>
      </c>
      <c r="BG28">
        <f>'2000_totals_newvars'!I28</f>
        <v>3676787</v>
      </c>
      <c r="BH28">
        <f>'2001_totals_newvars'!I28</f>
        <v>10359</v>
      </c>
      <c r="BI28">
        <f>'2002_totals_newvars'!I28</f>
        <v>3004056</v>
      </c>
      <c r="BJ28">
        <f>'2003_totals_newvars'!I28</f>
        <v>1330816</v>
      </c>
      <c r="BK28">
        <f>'2004_totals_newvars'!I28</f>
        <v>1031821</v>
      </c>
      <c r="BL28">
        <f>'2005_totals_newvars'!I28</f>
        <v>1583811</v>
      </c>
      <c r="BM28">
        <f>'2006_totals_newvars'!I28</f>
        <v>2596636</v>
      </c>
      <c r="BN28">
        <f>'2007_totals_newvars'!I28</f>
        <v>2780803</v>
      </c>
      <c r="BO28">
        <f>'2008_totals_newvars'!I28</f>
        <v>1339394</v>
      </c>
      <c r="BP28">
        <f>'2009_totals_newvars'!I28</f>
        <v>1969787</v>
      </c>
      <c r="BQ28">
        <f>'2010_totals_newvars'!I28</f>
        <v>1890906</v>
      </c>
      <c r="BR28">
        <f>'2011_totals_newvars'!I28</f>
        <v>2194637</v>
      </c>
      <c r="BS28">
        <f>'2012_totals_newvars'!I28</f>
        <v>1424286</v>
      </c>
      <c r="BT28">
        <f>'2013_totals_newvars'!I28</f>
        <v>1315854</v>
      </c>
      <c r="BU28">
        <f>'2014_totals_newvars'!I28</f>
        <v>1528932</v>
      </c>
      <c r="BV28">
        <f>'1997_totals_newvars'!H28</f>
        <v>0</v>
      </c>
      <c r="BW28">
        <f>'1998_totals_newvars'!H28</f>
        <v>0</v>
      </c>
      <c r="BX28">
        <f>'1999_totals_newvars'!H28</f>
        <v>0</v>
      </c>
      <c r="BY28">
        <f>'2000_totals_newvars'!H28</f>
        <v>0</v>
      </c>
      <c r="BZ28">
        <f>'2001_totals_newvars'!H28</f>
        <v>0</v>
      </c>
      <c r="CA28">
        <f>'2002_totals_newvars'!H28</f>
        <v>2000</v>
      </c>
      <c r="CB28">
        <f>'2003_totals_newvars'!H28</f>
        <v>0</v>
      </c>
      <c r="CC28">
        <f>'2004_totals_newvars'!H28</f>
        <v>0</v>
      </c>
      <c r="CD28">
        <f>'2005_totals_newvars'!H28</f>
        <v>384175</v>
      </c>
      <c r="CE28">
        <f>'2006_totals_newvars'!H28</f>
        <v>363960</v>
      </c>
      <c r="CF28">
        <f>'2007_totals_newvars'!H28</f>
        <v>375207</v>
      </c>
      <c r="CG28">
        <f>'2008_totals_newvars'!H28</f>
        <v>422130</v>
      </c>
      <c r="CH28">
        <f>'2009_totals_newvars'!H28</f>
        <v>325394</v>
      </c>
      <c r="CI28">
        <f>'2010_totals_newvars'!H28</f>
        <v>665833</v>
      </c>
      <c r="CJ28">
        <f>'2011_totals_newvars'!H28</f>
        <v>682015</v>
      </c>
      <c r="CK28">
        <f>'2012_totals_newvars'!H28</f>
        <v>651041</v>
      </c>
      <c r="CL28">
        <f>'2013_totals_newvars'!H28</f>
        <v>624720</v>
      </c>
      <c r="CM28">
        <f>'2014_totals_newvars'!H28</f>
        <v>1057841</v>
      </c>
      <c r="CN28">
        <f>'1997_totals_newvars'!E28</f>
        <v>0</v>
      </c>
      <c r="CO28">
        <f>'1998_totals_newvars'!E28</f>
        <v>0</v>
      </c>
      <c r="CP28">
        <f>'1999_totals_newvars'!E28</f>
        <v>0</v>
      </c>
      <c r="CQ28">
        <f>'2000_totals_newvars'!E28</f>
        <v>2243051</v>
      </c>
      <c r="CR28">
        <f>'2001_totals_newvars'!E28</f>
        <v>6918435</v>
      </c>
      <c r="CS28">
        <f>'2002_totals_newvars'!E28</f>
        <v>5003105</v>
      </c>
      <c r="CT28">
        <f>'2003_totals_newvars'!E28</f>
        <v>3574790</v>
      </c>
      <c r="CU28">
        <f>'2004_totals_newvars'!E28</f>
        <v>3655106</v>
      </c>
      <c r="CV28">
        <f>'2005_totals_newvars'!E28</f>
        <v>3598477</v>
      </c>
      <c r="CW28">
        <f>'2006_totals_newvars'!E28</f>
        <v>3867760</v>
      </c>
      <c r="CX28">
        <f>'2007_totals_newvars'!E28</f>
        <v>3349275</v>
      </c>
      <c r="CY28">
        <f>'2008_totals_newvars'!E28</f>
        <v>3519220</v>
      </c>
      <c r="CZ28">
        <f>'2009_totals_newvars'!E28</f>
        <v>4024203</v>
      </c>
      <c r="DA28">
        <f>'2010_totals_newvars'!E28</f>
        <v>3895319</v>
      </c>
      <c r="DB28">
        <f>'2011_totals_newvars'!E28</f>
        <v>3234704</v>
      </c>
      <c r="DC28">
        <f>'2012_totals_newvars'!E28</f>
        <v>3852356</v>
      </c>
      <c r="DD28">
        <f>'2013_totals_newvars'!E28</f>
        <v>3482922</v>
      </c>
      <c r="DE28">
        <f>'2014_totals_newvars'!E28</f>
        <v>3993007</v>
      </c>
      <c r="DF28">
        <f>'1997_totals_newvars'!G28</f>
        <v>0</v>
      </c>
      <c r="DG28">
        <f>'1998_totals_newvars'!G28</f>
        <v>0</v>
      </c>
      <c r="DH28">
        <f>'1999_totals_newvars'!G28</f>
        <v>0</v>
      </c>
      <c r="DI28">
        <f>'2000_totals_newvars'!G28</f>
        <v>0</v>
      </c>
      <c r="DJ28">
        <f>'2001_totals_newvars'!G28</f>
        <v>525653</v>
      </c>
      <c r="DK28">
        <f>'2002_totals_newvars'!G28</f>
        <v>-231669</v>
      </c>
      <c r="DL28">
        <f>'2003_totals_newvars'!G28</f>
        <v>605650</v>
      </c>
      <c r="DM28">
        <f>'2004_totals_newvars'!G28</f>
        <v>328515</v>
      </c>
      <c r="DN28">
        <f>'2005_totals_newvars'!G28</f>
        <v>726014</v>
      </c>
      <c r="DO28">
        <f>'2006_totals_newvars'!G28</f>
        <v>965355</v>
      </c>
      <c r="DP28">
        <f>'2007_totals_newvars'!G28</f>
        <v>574500</v>
      </c>
      <c r="DQ28">
        <f>'2008_totals_newvars'!G28</f>
        <v>403500</v>
      </c>
      <c r="DR28">
        <f>'2009_totals_newvars'!G28</f>
        <v>-375</v>
      </c>
      <c r="DS28">
        <f>'2010_totals_newvars'!G28</f>
        <v>148351</v>
      </c>
      <c r="DT28">
        <f>'2011_totals_newvars'!G28</f>
        <v>6593</v>
      </c>
      <c r="DU28">
        <f>'2012_totals_newvars'!G28</f>
        <v>0</v>
      </c>
      <c r="DV28">
        <f>'2013_totals_newvars'!G28</f>
        <v>0</v>
      </c>
      <c r="DW28">
        <f>'2014_totals_newvars'!G28</f>
        <v>0</v>
      </c>
      <c r="DX28">
        <f>'1997_totals_newvars'!K28</f>
        <v>0</v>
      </c>
      <c r="DY28">
        <f>'1998_totals_newvars'!K28</f>
        <v>0</v>
      </c>
      <c r="DZ28">
        <f>'1999_totals_newvars'!K28</f>
        <v>3624065</v>
      </c>
      <c r="EA28">
        <f>'2000_totals_newvars'!K28</f>
        <v>4250000</v>
      </c>
      <c r="EB28">
        <f>'2001_totals_newvars'!K28</f>
        <v>4250000</v>
      </c>
      <c r="EC28">
        <f>'2002_totals_newvars'!K28</f>
        <v>4250000</v>
      </c>
      <c r="ED28">
        <f>'2003_totals_newvars'!K28</f>
        <v>3860602</v>
      </c>
      <c r="EE28">
        <f>'2004_totals_newvars'!K28</f>
        <v>1998226</v>
      </c>
      <c r="EF28">
        <f>'2005_totals_newvars'!K28</f>
        <v>1768467</v>
      </c>
      <c r="EG28">
        <f>'2006_totals_newvars'!K28</f>
        <v>1998226</v>
      </c>
      <c r="EH28">
        <f>'2007_totals_newvars'!K28</f>
        <v>1998226</v>
      </c>
      <c r="EI28">
        <f>'2008_totals_newvars'!K28</f>
        <v>1998226</v>
      </c>
      <c r="EJ28">
        <f>'2009_totals_newvars'!K28</f>
        <v>1998226</v>
      </c>
      <c r="EK28">
        <f>'2010_totals_newvars'!K28</f>
        <v>1998226</v>
      </c>
      <c r="EL28">
        <f>'2011_totals_newvars'!K28</f>
        <v>1998226</v>
      </c>
      <c r="EM28">
        <f>'2012_totals_newvars'!K28</f>
        <v>2354101</v>
      </c>
      <c r="EN28">
        <f>'2013_totals_newvars'!K28</f>
        <v>2354101</v>
      </c>
      <c r="EO28">
        <f>'2014_totals_newvars'!K28</f>
        <v>2575839</v>
      </c>
      <c r="EP28">
        <f>'1997_totals_newvars'!F28</f>
        <v>0</v>
      </c>
      <c r="EQ28">
        <f>'1998_totals_newvars'!F28</f>
        <v>0</v>
      </c>
      <c r="ER28">
        <f>'1999_totals_newvars'!F28</f>
        <v>0</v>
      </c>
      <c r="ES28">
        <f>'2000_totals_newvars'!F28</f>
        <v>0</v>
      </c>
      <c r="ET28">
        <f>'2001_totals_newvars'!F28</f>
        <v>0</v>
      </c>
      <c r="EU28">
        <f>'2002_totals_newvars'!F28</f>
        <v>0</v>
      </c>
      <c r="EV28">
        <f>'2003_totals_newvars'!F28</f>
        <v>0</v>
      </c>
      <c r="EW28">
        <f>'2004_totals_newvars'!F28</f>
        <v>0</v>
      </c>
      <c r="EX28">
        <f>'2005_totals_newvars'!F28</f>
        <v>0</v>
      </c>
      <c r="EY28">
        <f>'2006_totals_newvars'!F28</f>
        <v>0</v>
      </c>
      <c r="EZ28">
        <f>'2007_totals_newvars'!F28</f>
        <v>0</v>
      </c>
      <c r="FA28">
        <f>'2008_totals_newvars'!F28</f>
        <v>0</v>
      </c>
      <c r="FB28">
        <f>'2009_totals_newvars'!F28</f>
        <v>0</v>
      </c>
      <c r="FC28">
        <f>'2010_totals_newvars'!F28</f>
        <v>0</v>
      </c>
      <c r="FD28">
        <f>'2011_totals_newvars'!F28</f>
        <v>0</v>
      </c>
      <c r="FE28">
        <f>'2012_totals_newvars'!F28</f>
        <v>0</v>
      </c>
      <c r="FF28">
        <f>'2013_totals_newvars'!F28</f>
        <v>0</v>
      </c>
      <c r="FG28">
        <f>'2014_totals_newvars'!F28</f>
        <v>0</v>
      </c>
      <c r="FH28">
        <f>'1997_totals_newvars'!D28</f>
        <v>2563109</v>
      </c>
      <c r="FI28">
        <f>'1998_totals_newvars'!D28</f>
        <v>3395330</v>
      </c>
      <c r="FJ28">
        <f>'1999_totals_newvars'!D28</f>
        <v>5530527</v>
      </c>
      <c r="FK28">
        <f>'2000_totals_newvars'!D28</f>
        <v>7229628</v>
      </c>
      <c r="FL28">
        <f>'2001_totals_newvars'!D28</f>
        <v>12310742</v>
      </c>
      <c r="FM28">
        <f>'2002_totals_newvars'!D28</f>
        <v>13491903</v>
      </c>
      <c r="FN28">
        <f>'2003_totals_newvars'!D28</f>
        <v>10459100</v>
      </c>
      <c r="FO28">
        <f>'2004_totals_newvars'!D28</f>
        <v>10180467</v>
      </c>
      <c r="FP28">
        <f>'2005_totals_newvars'!D28</f>
        <v>11193907</v>
      </c>
      <c r="FQ28">
        <f>'2006_totals_newvars'!D28</f>
        <v>11445227</v>
      </c>
      <c r="FR28">
        <f>'2007_totals_newvars'!D28</f>
        <v>11858168</v>
      </c>
      <c r="FS28">
        <f>'2008_totals_newvars'!D28</f>
        <v>11356417</v>
      </c>
      <c r="FT28">
        <f>'2009_totals_newvars'!D28</f>
        <v>11555203</v>
      </c>
      <c r="FU28">
        <f>'2010_totals_newvars'!D28</f>
        <v>15922345</v>
      </c>
      <c r="FV28">
        <f>'2011_totals_newvars'!D28</f>
        <v>12273470</v>
      </c>
      <c r="FW28">
        <f>'2012_totals_newvars'!D28</f>
        <v>11396087</v>
      </c>
      <c r="FX28">
        <f>'2013_totals_newvars'!D28</f>
        <v>12127897</v>
      </c>
      <c r="FY28">
        <f>'2014_totals_newvars'!D28</f>
        <v>11042302</v>
      </c>
      <c r="FZ28">
        <f>'1997_totals_newvars'!L28</f>
        <v>33885161</v>
      </c>
      <c r="GA28">
        <f>'1998_totals_newvars'!L28</f>
        <v>44652448</v>
      </c>
      <c r="GB28">
        <f>'1999_totals_newvars'!L28</f>
        <v>65168842</v>
      </c>
      <c r="GC28">
        <f>'2000_totals_newvars'!L28</f>
        <v>56132428</v>
      </c>
      <c r="GD28">
        <f>'2001_totals_newvars'!L28</f>
        <v>62811379</v>
      </c>
      <c r="GE28">
        <f>'2002_totals_newvars'!L28</f>
        <v>74288952</v>
      </c>
      <c r="GF28">
        <f>'2003_totals_newvars'!L28</f>
        <v>68188157</v>
      </c>
      <c r="GG28">
        <f>'2004_totals_newvars'!L28</f>
        <v>47886492</v>
      </c>
      <c r="GH28">
        <f>'2005_totals_newvars'!L28</f>
        <v>47554116</v>
      </c>
      <c r="GI28">
        <f>'2006_totals_newvars'!L28</f>
        <v>49828751</v>
      </c>
      <c r="GJ28">
        <f>'2007_totals_newvars'!L28</f>
        <v>50498265</v>
      </c>
      <c r="GK28">
        <f>'2008_totals_newvars'!L28</f>
        <v>48814692</v>
      </c>
      <c r="GL28">
        <f>'2009_totals_newvars'!L28</f>
        <v>51654797</v>
      </c>
      <c r="GM28">
        <f>'2010_totals_newvars'!L28</f>
        <v>56965538</v>
      </c>
      <c r="GN28">
        <f>'2011_totals_newvars'!L28</f>
        <v>55176265</v>
      </c>
      <c r="GO28">
        <f>'2012_totals_newvars'!L28</f>
        <v>56521813</v>
      </c>
      <c r="GP28">
        <f>'2013_totals_newvars'!L28</f>
        <v>53642947</v>
      </c>
      <c r="GQ28">
        <f>'2014_totals_newvars'!L28</f>
        <v>52666066</v>
      </c>
    </row>
    <row r="29" spans="1:199" x14ac:dyDescent="0.2">
      <c r="A29" t="s">
        <v>35</v>
      </c>
      <c r="B29">
        <f>'1997_totals_newvars'!J29</f>
        <v>13554082</v>
      </c>
      <c r="C29">
        <f>'1998_totals_newvars'!J29</f>
        <v>18086762</v>
      </c>
      <c r="D29">
        <f>'1999_totals_newvars'!J29</f>
        <v>23906056</v>
      </c>
      <c r="E29">
        <f>'2000_totals_newvars'!J29</f>
        <v>13785998</v>
      </c>
      <c r="F29">
        <f>'2001_totals_newvars'!J29</f>
        <v>8800765</v>
      </c>
      <c r="G29">
        <f>'2002_totals_newvars'!J29</f>
        <v>5759466</v>
      </c>
      <c r="H29">
        <f>'2003_totals_newvars'!J29</f>
        <v>4683963</v>
      </c>
      <c r="I29">
        <f>'2004_totals_newvars'!J29</f>
        <v>910746</v>
      </c>
      <c r="J29">
        <f>'2005_totals_newvars'!J29</f>
        <v>5752875</v>
      </c>
      <c r="K29">
        <f>'2006_totals_newvars'!J29</f>
        <v>6595051</v>
      </c>
      <c r="L29">
        <f>'2007_totals_newvars'!J29</f>
        <v>4883892</v>
      </c>
      <c r="M29">
        <f>'2008_totals_newvars'!J29</f>
        <v>4436092</v>
      </c>
      <c r="N29">
        <f>'2009_totals_newvars'!J29</f>
        <v>5454954</v>
      </c>
      <c r="O29">
        <f>'2010_totals_newvars'!J29</f>
        <v>5071340</v>
      </c>
      <c r="P29">
        <f>'2011_totals_newvars'!J29</f>
        <v>5315617</v>
      </c>
      <c r="Q29">
        <f>'2012_totals_newvars'!J29</f>
        <v>4630151</v>
      </c>
      <c r="R29">
        <f>'2013_totals_newvars'!J29</f>
        <v>3526999</v>
      </c>
      <c r="S29">
        <f>'2014_totals_newvars'!J29</f>
        <v>3836612</v>
      </c>
      <c r="T29">
        <f>'1997_totals_newvars'!B29</f>
        <v>36496267</v>
      </c>
      <c r="U29">
        <f>'1998_totals_newvars'!B29</f>
        <v>37299439</v>
      </c>
      <c r="V29">
        <f>'1999_totals_newvars'!B29</f>
        <v>80781659</v>
      </c>
      <c r="W29">
        <f>'2000_totals_newvars'!B29</f>
        <v>41225565</v>
      </c>
      <c r="X29">
        <f>'2001_totals_newvars'!B29</f>
        <v>39349872</v>
      </c>
      <c r="Y29">
        <f>'2002_totals_newvars'!B29</f>
        <v>52273408</v>
      </c>
      <c r="Z29">
        <f>'2003_totals_newvars'!B29</f>
        <v>58624970</v>
      </c>
      <c r="AA29">
        <f>'2004_totals_newvars'!B29</f>
        <v>64387452</v>
      </c>
      <c r="AB29">
        <f>'2005_totals_newvars'!B29</f>
        <v>53962664</v>
      </c>
      <c r="AC29">
        <f>'2006_totals_newvars'!B29</f>
        <v>63267151</v>
      </c>
      <c r="AD29">
        <f>'2007_totals_newvars'!B29</f>
        <v>43452662</v>
      </c>
      <c r="AE29">
        <f>'2008_totals_newvars'!B29</f>
        <v>23167357</v>
      </c>
      <c r="AF29">
        <f>'2009_totals_newvars'!B29</f>
        <v>26386782</v>
      </c>
      <c r="AG29">
        <f>'2010_totals_newvars'!B29</f>
        <v>31317664</v>
      </c>
      <c r="AH29">
        <f>'2011_totals_newvars'!B29</f>
        <v>28498774</v>
      </c>
      <c r="AI29">
        <f>'2012_totals_newvars'!B29</f>
        <v>25441826</v>
      </c>
      <c r="AJ29">
        <f>'2013_totals_newvars'!B29</f>
        <v>24242137</v>
      </c>
      <c r="AK29">
        <f>'2014_totals_newvars'!B29</f>
        <v>23412717</v>
      </c>
      <c r="AL29">
        <f>'1997_totals_newvars'!C29</f>
        <v>709170</v>
      </c>
      <c r="AM29">
        <f>'1998_totals_newvars'!C29</f>
        <v>0</v>
      </c>
      <c r="AN29">
        <f>'1999_totals_newvars'!C29</f>
        <v>12288826</v>
      </c>
      <c r="AO29">
        <f>'2000_totals_newvars'!C29</f>
        <v>17498898</v>
      </c>
      <c r="AP29">
        <f>'2001_totals_newvars'!C29</f>
        <v>15498998</v>
      </c>
      <c r="AQ29">
        <f>'2002_totals_newvars'!C29</f>
        <v>15498898</v>
      </c>
      <c r="AR29">
        <f>'2003_totals_newvars'!C29</f>
        <v>15499098</v>
      </c>
      <c r="AS29">
        <f>'2004_totals_newvars'!C29</f>
        <v>15498998</v>
      </c>
      <c r="AT29">
        <f>'2005_totals_newvars'!C29</f>
        <v>15498998</v>
      </c>
      <c r="AU29">
        <f>'2006_totals_newvars'!C29</f>
        <v>15498999</v>
      </c>
      <c r="AV29">
        <f>'2007_totals_newvars'!C29</f>
        <v>23498996</v>
      </c>
      <c r="AW29">
        <f>'2008_totals_newvars'!C29</f>
        <v>21498998</v>
      </c>
      <c r="AX29">
        <f>'2009_totals_newvars'!C29</f>
        <v>22498998</v>
      </c>
      <c r="AY29">
        <f>'2010_totals_newvars'!C29</f>
        <v>23499000</v>
      </c>
      <c r="AZ29">
        <f>'2011_totals_newvars'!C29</f>
        <v>23499000</v>
      </c>
      <c r="BA29">
        <f>'2012_totals_newvars'!C29</f>
        <v>23498998</v>
      </c>
      <c r="BB29">
        <f>'2013_totals_newvars'!C29</f>
        <v>23498998</v>
      </c>
      <c r="BC29">
        <f>'2014_totals_newvars'!C29</f>
        <v>23498998</v>
      </c>
      <c r="BD29">
        <f>'1997_totals_newvars'!I29</f>
        <v>0</v>
      </c>
      <c r="BE29">
        <f>'1998_totals_newvars'!I29</f>
        <v>0</v>
      </c>
      <c r="BF29">
        <f>'1999_totals_newvars'!I29</f>
        <v>0</v>
      </c>
      <c r="BG29">
        <f>'2000_totals_newvars'!I29</f>
        <v>0</v>
      </c>
      <c r="BH29">
        <f>'2001_totals_newvars'!I29</f>
        <v>0</v>
      </c>
      <c r="BI29">
        <f>'2002_totals_newvars'!I29</f>
        <v>0</v>
      </c>
      <c r="BJ29">
        <f>'2003_totals_newvars'!I29</f>
        <v>0</v>
      </c>
      <c r="BK29">
        <f>'2004_totals_newvars'!I29</f>
        <v>1127292</v>
      </c>
      <c r="BL29">
        <f>'2005_totals_newvars'!I29</f>
        <v>0</v>
      </c>
      <c r="BM29">
        <f>'2006_totals_newvars'!I29</f>
        <v>0</v>
      </c>
      <c r="BN29">
        <f>'2007_totals_newvars'!I29</f>
        <v>5370204</v>
      </c>
      <c r="BO29">
        <f>'2008_totals_newvars'!I29</f>
        <v>315910</v>
      </c>
      <c r="BP29">
        <f>'2009_totals_newvars'!I29</f>
        <v>250772</v>
      </c>
      <c r="BQ29">
        <f>'2010_totals_newvars'!I29</f>
        <v>305819</v>
      </c>
      <c r="BR29">
        <f>'2011_totals_newvars'!I29</f>
        <v>4525157</v>
      </c>
      <c r="BS29">
        <f>'2012_totals_newvars'!I29</f>
        <v>2150412</v>
      </c>
      <c r="BT29">
        <f>'2013_totals_newvars'!I29</f>
        <v>2066119</v>
      </c>
      <c r="BU29">
        <f>'2014_totals_newvars'!I29</f>
        <v>9804073</v>
      </c>
      <c r="BV29">
        <f>'1997_totals_newvars'!H29</f>
        <v>0</v>
      </c>
      <c r="BW29">
        <f>'1998_totals_newvars'!H29</f>
        <v>0</v>
      </c>
      <c r="BX29">
        <f>'1999_totals_newvars'!H29</f>
        <v>0</v>
      </c>
      <c r="BY29">
        <f>'2000_totals_newvars'!H29</f>
        <v>0</v>
      </c>
      <c r="BZ29">
        <f>'2001_totals_newvars'!H29</f>
        <v>0</v>
      </c>
      <c r="CA29">
        <f>'2002_totals_newvars'!H29</f>
        <v>0</v>
      </c>
      <c r="CB29">
        <f>'2003_totals_newvars'!H29</f>
        <v>0</v>
      </c>
      <c r="CC29">
        <f>'2004_totals_newvars'!H29</f>
        <v>0</v>
      </c>
      <c r="CD29">
        <f>'2005_totals_newvars'!H29</f>
        <v>0</v>
      </c>
      <c r="CE29">
        <f>'2006_totals_newvars'!H29</f>
        <v>142677</v>
      </c>
      <c r="CF29">
        <f>'2007_totals_newvars'!H29</f>
        <v>8117653</v>
      </c>
      <c r="CG29">
        <f>'2008_totals_newvars'!H29</f>
        <v>391180</v>
      </c>
      <c r="CH29">
        <f>'2009_totals_newvars'!H29</f>
        <v>301775</v>
      </c>
      <c r="CI29">
        <f>'2010_totals_newvars'!H29</f>
        <v>114930</v>
      </c>
      <c r="CJ29">
        <f>'2011_totals_newvars'!H29</f>
        <v>245255</v>
      </c>
      <c r="CK29">
        <f>'2012_totals_newvars'!H29</f>
        <v>335046</v>
      </c>
      <c r="CL29">
        <f>'2013_totals_newvars'!H29</f>
        <v>210558</v>
      </c>
      <c r="CM29">
        <f>'2014_totals_newvars'!H29</f>
        <v>263334</v>
      </c>
      <c r="CN29">
        <f>'1997_totals_newvars'!E29</f>
        <v>0</v>
      </c>
      <c r="CO29">
        <f>'1998_totals_newvars'!E29</f>
        <v>0</v>
      </c>
      <c r="CP29">
        <f>'1999_totals_newvars'!E29</f>
        <v>0</v>
      </c>
      <c r="CQ29">
        <f>'2000_totals_newvars'!E29</f>
        <v>0</v>
      </c>
      <c r="CR29">
        <f>'2001_totals_newvars'!E29</f>
        <v>0</v>
      </c>
      <c r="CS29">
        <f>'2002_totals_newvars'!E29</f>
        <v>0</v>
      </c>
      <c r="CT29">
        <f>'2003_totals_newvars'!E29</f>
        <v>0</v>
      </c>
      <c r="CU29">
        <f>'2004_totals_newvars'!E29</f>
        <v>3356751</v>
      </c>
      <c r="CV29">
        <f>'2005_totals_newvars'!E29</f>
        <v>0</v>
      </c>
      <c r="CW29">
        <f>'2006_totals_newvars'!E29</f>
        <v>0</v>
      </c>
      <c r="CX29">
        <f>'2007_totals_newvars'!E29</f>
        <v>0</v>
      </c>
      <c r="CY29">
        <f>'2008_totals_newvars'!E29</f>
        <v>0</v>
      </c>
      <c r="CZ29">
        <f>'2009_totals_newvars'!E29</f>
        <v>0</v>
      </c>
      <c r="DA29">
        <f>'2010_totals_newvars'!E29</f>
        <v>0</v>
      </c>
      <c r="DB29">
        <f>'2011_totals_newvars'!E29</f>
        <v>0</v>
      </c>
      <c r="DC29">
        <f>'2012_totals_newvars'!E29</f>
        <v>0</v>
      </c>
      <c r="DD29">
        <f>'2013_totals_newvars'!E29</f>
        <v>0</v>
      </c>
      <c r="DE29">
        <f>'2014_totals_newvars'!E29</f>
        <v>0</v>
      </c>
      <c r="DF29">
        <f>'1997_totals_newvars'!G29</f>
        <v>0</v>
      </c>
      <c r="DG29">
        <f>'1998_totals_newvars'!G29</f>
        <v>0</v>
      </c>
      <c r="DH29">
        <f>'1999_totals_newvars'!G29</f>
        <v>0</v>
      </c>
      <c r="DI29">
        <f>'2000_totals_newvars'!G29</f>
        <v>0</v>
      </c>
      <c r="DJ29">
        <f>'2001_totals_newvars'!G29</f>
        <v>0</v>
      </c>
      <c r="DK29">
        <f>'2002_totals_newvars'!G29</f>
        <v>0</v>
      </c>
      <c r="DL29">
        <f>'2003_totals_newvars'!G29</f>
        <v>0</v>
      </c>
      <c r="DM29">
        <f>'2004_totals_newvars'!G29</f>
        <v>0</v>
      </c>
      <c r="DN29">
        <f>'2005_totals_newvars'!G29</f>
        <v>0</v>
      </c>
      <c r="DO29">
        <f>'2006_totals_newvars'!G29</f>
        <v>0</v>
      </c>
      <c r="DP29">
        <f>'2007_totals_newvars'!G29</f>
        <v>0</v>
      </c>
      <c r="DQ29">
        <f>'2008_totals_newvars'!G29</f>
        <v>5993206</v>
      </c>
      <c r="DR29">
        <f>'2009_totals_newvars'!G29</f>
        <v>0</v>
      </c>
      <c r="DS29">
        <f>'2010_totals_newvars'!G29</f>
        <v>0</v>
      </c>
      <c r="DT29">
        <f>'2011_totals_newvars'!G29</f>
        <v>0</v>
      </c>
      <c r="DU29">
        <f>'2012_totals_newvars'!G29</f>
        <v>0</v>
      </c>
      <c r="DV29">
        <f>'2013_totals_newvars'!G29</f>
        <v>0</v>
      </c>
      <c r="DW29">
        <f>'2014_totals_newvars'!G29</f>
        <v>0</v>
      </c>
      <c r="DX29">
        <f>'1997_totals_newvars'!K29</f>
        <v>0</v>
      </c>
      <c r="DY29">
        <f>'1998_totals_newvars'!K29</f>
        <v>0</v>
      </c>
      <c r="DZ29">
        <f>'1999_totals_newvars'!K29</f>
        <v>0</v>
      </c>
      <c r="EA29">
        <f>'2000_totals_newvars'!K29</f>
        <v>0</v>
      </c>
      <c r="EB29">
        <f>'2001_totals_newvars'!K29</f>
        <v>0</v>
      </c>
      <c r="EC29">
        <f>'2002_totals_newvars'!K29</f>
        <v>4400000</v>
      </c>
      <c r="ED29">
        <f>'2003_totals_newvars'!K29</f>
        <v>0</v>
      </c>
      <c r="EE29">
        <f>'2004_totals_newvars'!K29</f>
        <v>0</v>
      </c>
      <c r="EF29">
        <f>'2005_totals_newvars'!K29</f>
        <v>0</v>
      </c>
      <c r="EG29">
        <f>'2006_totals_newvars'!K29</f>
        <v>0</v>
      </c>
      <c r="EH29">
        <f>'2007_totals_newvars'!K29</f>
        <v>0</v>
      </c>
      <c r="EI29">
        <f>'2008_totals_newvars'!K29</f>
        <v>0</v>
      </c>
      <c r="EJ29">
        <f>'2009_totals_newvars'!K29</f>
        <v>0</v>
      </c>
      <c r="EK29">
        <f>'2010_totals_newvars'!K29</f>
        <v>0</v>
      </c>
      <c r="EL29">
        <f>'2011_totals_newvars'!K29</f>
        <v>0</v>
      </c>
      <c r="EM29">
        <f>'2012_totals_newvars'!K29</f>
        <v>0</v>
      </c>
      <c r="EN29">
        <f>'2013_totals_newvars'!K29</f>
        <v>0</v>
      </c>
      <c r="EO29">
        <f>'2014_totals_newvars'!K29</f>
        <v>0</v>
      </c>
      <c r="EP29">
        <f>'1997_totals_newvars'!F29</f>
        <v>0</v>
      </c>
      <c r="EQ29">
        <f>'1998_totals_newvars'!F29</f>
        <v>0</v>
      </c>
      <c r="ER29">
        <f>'1999_totals_newvars'!F29</f>
        <v>0</v>
      </c>
      <c r="ES29">
        <f>'2000_totals_newvars'!F29</f>
        <v>0</v>
      </c>
      <c r="ET29">
        <f>'2001_totals_newvars'!F29</f>
        <v>0</v>
      </c>
      <c r="EU29">
        <f>'2002_totals_newvars'!F29</f>
        <v>0</v>
      </c>
      <c r="EV29">
        <f>'2003_totals_newvars'!F29</f>
        <v>0</v>
      </c>
      <c r="EW29">
        <f>'2004_totals_newvars'!F29</f>
        <v>0</v>
      </c>
      <c r="EX29">
        <f>'2005_totals_newvars'!F29</f>
        <v>0</v>
      </c>
      <c r="EY29">
        <f>'2006_totals_newvars'!F29</f>
        <v>0</v>
      </c>
      <c r="EZ29">
        <f>'2007_totals_newvars'!F29</f>
        <v>22531352</v>
      </c>
      <c r="FA29">
        <f>'2008_totals_newvars'!F29</f>
        <v>28270586</v>
      </c>
      <c r="FB29">
        <f>'2009_totals_newvars'!F29</f>
        <v>29361708</v>
      </c>
      <c r="FC29">
        <f>'2010_totals_newvars'!F29</f>
        <v>34342990</v>
      </c>
      <c r="FD29">
        <f>'2011_totals_newvars'!F29</f>
        <v>34460438</v>
      </c>
      <c r="FE29">
        <f>'2012_totals_newvars'!F29</f>
        <v>35415479</v>
      </c>
      <c r="FF29">
        <f>'2013_totals_newvars'!F29</f>
        <v>35990190</v>
      </c>
      <c r="FG29">
        <f>'2014_totals_newvars'!F29</f>
        <v>37375775</v>
      </c>
      <c r="FH29">
        <f>'1997_totals_newvars'!D29</f>
        <v>4356272</v>
      </c>
      <c r="FI29">
        <f>'1998_totals_newvars'!D29</f>
        <v>6114222</v>
      </c>
      <c r="FJ29">
        <f>'1999_totals_newvars'!D29</f>
        <v>15600515</v>
      </c>
      <c r="FK29">
        <f>'2000_totals_newvars'!D29</f>
        <v>15830836</v>
      </c>
      <c r="FL29">
        <f>'2001_totals_newvars'!D29</f>
        <v>8092585</v>
      </c>
      <c r="FM29">
        <f>'2002_totals_newvars'!D29</f>
        <v>12224821</v>
      </c>
      <c r="FN29">
        <f>'2003_totals_newvars'!D29</f>
        <v>9098004</v>
      </c>
      <c r="FO29">
        <f>'2004_totals_newvars'!D29</f>
        <v>12663433</v>
      </c>
      <c r="FP29">
        <f>'2005_totals_newvars'!D29</f>
        <v>11849707</v>
      </c>
      <c r="FQ29">
        <f>'2006_totals_newvars'!D29</f>
        <v>15885353</v>
      </c>
      <c r="FR29">
        <f>'2007_totals_newvars'!D29</f>
        <v>17561902</v>
      </c>
      <c r="FS29">
        <f>'2008_totals_newvars'!D29</f>
        <v>25039622</v>
      </c>
      <c r="FT29">
        <f>'2009_totals_newvars'!D29</f>
        <v>21461045</v>
      </c>
      <c r="FU29">
        <f>'2010_totals_newvars'!D29</f>
        <v>20804304</v>
      </c>
      <c r="FV29">
        <f>'2011_totals_newvars'!D29</f>
        <v>32102057</v>
      </c>
      <c r="FW29">
        <f>'2012_totals_newvars'!D29</f>
        <v>18924738</v>
      </c>
      <c r="FX29">
        <f>'2013_totals_newvars'!D29</f>
        <v>19378705</v>
      </c>
      <c r="FY29">
        <f>'2014_totals_newvars'!D29</f>
        <v>18141244</v>
      </c>
      <c r="FZ29">
        <f>'1997_totals_newvars'!L29</f>
        <v>55115791</v>
      </c>
      <c r="GA29">
        <f>'1998_totals_newvars'!L29</f>
        <v>61500423</v>
      </c>
      <c r="GB29">
        <f>'1999_totals_newvars'!L29</f>
        <v>132577056</v>
      </c>
      <c r="GC29">
        <f>'2000_totals_newvars'!L29</f>
        <v>88341297</v>
      </c>
      <c r="GD29">
        <f>'2001_totals_newvars'!L29</f>
        <v>71742220</v>
      </c>
      <c r="GE29">
        <f>'2002_totals_newvars'!L29</f>
        <v>90156593</v>
      </c>
      <c r="GF29">
        <f>'2003_totals_newvars'!L29</f>
        <v>87906035</v>
      </c>
      <c r="GG29">
        <f>'2004_totals_newvars'!L29</f>
        <v>97944672</v>
      </c>
      <c r="GH29">
        <f>'2005_totals_newvars'!L29</f>
        <v>87064244</v>
      </c>
      <c r="GI29">
        <f>'2006_totals_newvars'!L29</f>
        <v>101389231</v>
      </c>
      <c r="GJ29">
        <f>'2007_totals_newvars'!L29</f>
        <v>125416661</v>
      </c>
      <c r="GK29">
        <f>'2008_totals_newvars'!L29</f>
        <v>109112951</v>
      </c>
      <c r="GL29">
        <f>'2009_totals_newvars'!L29</f>
        <v>105716034</v>
      </c>
      <c r="GM29">
        <f>'2010_totals_newvars'!L29</f>
        <v>115456047</v>
      </c>
      <c r="GN29">
        <f>'2011_totals_newvars'!L29</f>
        <v>128646298</v>
      </c>
      <c r="GO29">
        <f>'2012_totals_newvars'!L29</f>
        <v>110396650</v>
      </c>
      <c r="GP29">
        <f>'2013_totals_newvars'!L29</f>
        <v>108913706</v>
      </c>
      <c r="GQ29">
        <f>'2014_totals_newvars'!L29</f>
        <v>116332753</v>
      </c>
    </row>
    <row r="30" spans="1:199" x14ac:dyDescent="0.2">
      <c r="A30" t="s">
        <v>36</v>
      </c>
      <c r="B30">
        <f>'1997_totals_newvars'!J30</f>
        <v>9750290</v>
      </c>
      <c r="C30">
        <f>'1998_totals_newvars'!J30</f>
        <v>11834049</v>
      </c>
      <c r="D30">
        <f>'1999_totals_newvars'!J30</f>
        <v>13354621</v>
      </c>
      <c r="E30">
        <f>'2000_totals_newvars'!J30</f>
        <v>17737016</v>
      </c>
      <c r="F30">
        <f>'2001_totals_newvars'!J30</f>
        <v>14920867</v>
      </c>
      <c r="G30">
        <f>'2002_totals_newvars'!J30</f>
        <v>20066350</v>
      </c>
      <c r="H30">
        <f>'2003_totals_newvars'!J30</f>
        <v>17860733</v>
      </c>
      <c r="I30">
        <f>'2004_totals_newvars'!J30</f>
        <v>17716031</v>
      </c>
      <c r="J30">
        <f>'2005_totals_newvars'!J30</f>
        <v>16612101</v>
      </c>
      <c r="K30">
        <f>'2006_totals_newvars'!J30</f>
        <v>13932035</v>
      </c>
      <c r="L30">
        <f>'2007_totals_newvars'!J30</f>
        <v>10825763</v>
      </c>
      <c r="M30">
        <f>'2008_totals_newvars'!J30</f>
        <v>19638452</v>
      </c>
      <c r="N30">
        <f>'2009_totals_newvars'!J30</f>
        <v>10565538</v>
      </c>
      <c r="O30">
        <f>'2010_totals_newvars'!J30</f>
        <v>8163241</v>
      </c>
      <c r="P30">
        <f>'2011_totals_newvars'!J30</f>
        <v>9372704</v>
      </c>
      <c r="Q30">
        <f>'2012_totals_newvars'!J30</f>
        <v>8828717</v>
      </c>
      <c r="R30">
        <f>'2013_totals_newvars'!J30</f>
        <v>8141383</v>
      </c>
      <c r="S30">
        <f>'2014_totals_newvars'!J30</f>
        <v>11140719</v>
      </c>
      <c r="T30">
        <f>'1997_totals_newvars'!B30</f>
        <v>31209909</v>
      </c>
      <c r="U30">
        <f>'1998_totals_newvars'!B30</f>
        <v>31059040</v>
      </c>
      <c r="V30">
        <f>'1999_totals_newvars'!B30</f>
        <v>28863061</v>
      </c>
      <c r="W30">
        <f>'2000_totals_newvars'!B30</f>
        <v>28271399</v>
      </c>
      <c r="X30">
        <f>'2001_totals_newvars'!B30</f>
        <v>25256381</v>
      </c>
      <c r="Y30">
        <f>'2002_totals_newvars'!B30</f>
        <v>48115377</v>
      </c>
      <c r="Z30">
        <f>'2003_totals_newvars'!B30</f>
        <v>47830605</v>
      </c>
      <c r="AA30">
        <f>'2004_totals_newvars'!B30</f>
        <v>32377190</v>
      </c>
      <c r="AB30">
        <f>'2005_totals_newvars'!B30</f>
        <v>33145945</v>
      </c>
      <c r="AC30">
        <f>'2006_totals_newvars'!B30</f>
        <v>33028225</v>
      </c>
      <c r="AD30">
        <f>'2007_totals_newvars'!B30</f>
        <v>33811814</v>
      </c>
      <c r="AE30">
        <f>'2008_totals_newvars'!B30</f>
        <v>24292338</v>
      </c>
      <c r="AF30">
        <f>'2009_totals_newvars'!B30</f>
        <v>46748416</v>
      </c>
      <c r="AG30">
        <f>'2010_totals_newvars'!B30</f>
        <v>41596249</v>
      </c>
      <c r="AH30">
        <f>'2011_totals_newvars'!B30</f>
        <v>45377841</v>
      </c>
      <c r="AI30">
        <f>'2012_totals_newvars'!B30</f>
        <v>43743280</v>
      </c>
      <c r="AJ30">
        <f>'2013_totals_newvars'!B30</f>
        <v>43488242</v>
      </c>
      <c r="AK30">
        <f>'2014_totals_newvars'!B30</f>
        <v>50017036</v>
      </c>
      <c r="AL30">
        <f>'1997_totals_newvars'!C30</f>
        <v>647084</v>
      </c>
      <c r="AM30">
        <f>'1998_totals_newvars'!C30</f>
        <v>995948</v>
      </c>
      <c r="AN30">
        <f>'1999_totals_newvars'!C30</f>
        <v>2216738</v>
      </c>
      <c r="AO30">
        <f>'2000_totals_newvars'!C30</f>
        <v>2870836</v>
      </c>
      <c r="AP30">
        <f>'2001_totals_newvars'!C30</f>
        <v>1602746</v>
      </c>
      <c r="AQ30">
        <f>'2002_totals_newvars'!C30</f>
        <v>3363646</v>
      </c>
      <c r="AR30">
        <f>'2003_totals_newvars'!C30</f>
        <v>4550230</v>
      </c>
      <c r="AS30">
        <f>'2004_totals_newvars'!C30</f>
        <v>2580422</v>
      </c>
      <c r="AT30">
        <f>'2005_totals_newvars'!C30</f>
        <v>4006925</v>
      </c>
      <c r="AU30">
        <f>'2006_totals_newvars'!C30</f>
        <v>2831400</v>
      </c>
      <c r="AV30">
        <f>'2007_totals_newvars'!C30</f>
        <v>2988995</v>
      </c>
      <c r="AW30">
        <f>'2008_totals_newvars'!C30</f>
        <v>2580421</v>
      </c>
      <c r="AX30">
        <f>'2009_totals_newvars'!C30</f>
        <v>0</v>
      </c>
      <c r="AY30">
        <f>'2010_totals_newvars'!C30</f>
        <v>2580421</v>
      </c>
      <c r="AZ30">
        <f>'2011_totals_newvars'!C30</f>
        <v>0</v>
      </c>
      <c r="BA30">
        <f>'2012_totals_newvars'!C30</f>
        <v>850000</v>
      </c>
      <c r="BB30">
        <f>'2013_totals_newvars'!C30</f>
        <v>0</v>
      </c>
      <c r="BC30">
        <f>'2014_totals_newvars'!C30</f>
        <v>0</v>
      </c>
      <c r="BD30">
        <f>'1997_totals_newvars'!I30</f>
        <v>8781403</v>
      </c>
      <c r="BE30">
        <f>'1998_totals_newvars'!I30</f>
        <v>18505481</v>
      </c>
      <c r="BF30">
        <f>'1999_totals_newvars'!I30</f>
        <v>21334752</v>
      </c>
      <c r="BG30">
        <f>'2000_totals_newvars'!I30</f>
        <v>9835356</v>
      </c>
      <c r="BH30">
        <f>'2001_totals_newvars'!I30</f>
        <v>6496305</v>
      </c>
      <c r="BI30">
        <f>'2002_totals_newvars'!I30</f>
        <v>4681645</v>
      </c>
      <c r="BJ30">
        <f>'2003_totals_newvars'!I30</f>
        <v>5969246</v>
      </c>
      <c r="BK30">
        <f>'2004_totals_newvars'!I30</f>
        <v>6808631</v>
      </c>
      <c r="BL30">
        <f>'2005_totals_newvars'!I30</f>
        <v>7621928</v>
      </c>
      <c r="BM30">
        <f>'2006_totals_newvars'!I30</f>
        <v>8386994</v>
      </c>
      <c r="BN30">
        <f>'2007_totals_newvars'!I30</f>
        <v>8195231</v>
      </c>
      <c r="BO30">
        <f>'2008_totals_newvars'!I30</f>
        <v>25852097</v>
      </c>
      <c r="BP30">
        <f>'2009_totals_newvars'!I30</f>
        <v>52205321</v>
      </c>
      <c r="BQ30">
        <f>'2010_totals_newvars'!I30</f>
        <v>44440157</v>
      </c>
      <c r="BR30">
        <f>'2011_totals_newvars'!I30</f>
        <v>55880972</v>
      </c>
      <c r="BS30">
        <f>'2012_totals_newvars'!I30</f>
        <v>42691765</v>
      </c>
      <c r="BT30">
        <f>'2013_totals_newvars'!I30</f>
        <v>35542396</v>
      </c>
      <c r="BU30">
        <f>'2014_totals_newvars'!I30</f>
        <v>34500249</v>
      </c>
      <c r="BV30">
        <f>'1997_totals_newvars'!H30</f>
        <v>0</v>
      </c>
      <c r="BW30">
        <f>'1998_totals_newvars'!H30</f>
        <v>0</v>
      </c>
      <c r="BX30">
        <f>'1999_totals_newvars'!H30</f>
        <v>2174044</v>
      </c>
      <c r="BY30">
        <f>'2000_totals_newvars'!H30</f>
        <v>0</v>
      </c>
      <c r="BZ30">
        <f>'2001_totals_newvars'!H30</f>
        <v>0</v>
      </c>
      <c r="CA30">
        <f>'2002_totals_newvars'!H30</f>
        <v>189751</v>
      </c>
      <c r="CB30">
        <f>'2003_totals_newvars'!H30</f>
        <v>0</v>
      </c>
      <c r="CC30">
        <f>'2004_totals_newvars'!H30</f>
        <v>138149</v>
      </c>
      <c r="CD30">
        <f>'2005_totals_newvars'!H30</f>
        <v>331583</v>
      </c>
      <c r="CE30">
        <f>'2006_totals_newvars'!H30</f>
        <v>0</v>
      </c>
      <c r="CF30">
        <f>'2007_totals_newvars'!H30</f>
        <v>0</v>
      </c>
      <c r="CG30">
        <f>'2008_totals_newvars'!H30</f>
        <v>0</v>
      </c>
      <c r="CH30">
        <f>'2009_totals_newvars'!H30</f>
        <v>0</v>
      </c>
      <c r="CI30">
        <f>'2010_totals_newvars'!H30</f>
        <v>0</v>
      </c>
      <c r="CJ30">
        <f>'2011_totals_newvars'!H30</f>
        <v>0</v>
      </c>
      <c r="CK30">
        <f>'2012_totals_newvars'!H30</f>
        <v>0</v>
      </c>
      <c r="CL30">
        <f>'2013_totals_newvars'!H30</f>
        <v>0</v>
      </c>
      <c r="CM30">
        <f>'2014_totals_newvars'!H30</f>
        <v>0</v>
      </c>
      <c r="CN30">
        <f>'1997_totals_newvars'!E30</f>
        <v>0</v>
      </c>
      <c r="CO30">
        <f>'1998_totals_newvars'!E30</f>
        <v>0</v>
      </c>
      <c r="CP30">
        <f>'1999_totals_newvars'!E30</f>
        <v>0</v>
      </c>
      <c r="CQ30">
        <f>'2000_totals_newvars'!E30</f>
        <v>5739818</v>
      </c>
      <c r="CR30">
        <f>'2001_totals_newvars'!E30</f>
        <v>8371735</v>
      </c>
      <c r="CS30">
        <f>'2002_totals_newvars'!E30</f>
        <v>7849556</v>
      </c>
      <c r="CT30">
        <f>'2003_totals_newvars'!E30</f>
        <v>5300075</v>
      </c>
      <c r="CU30">
        <f>'2004_totals_newvars'!E30</f>
        <v>4490688</v>
      </c>
      <c r="CV30">
        <f>'2005_totals_newvars'!E30</f>
        <v>1243559</v>
      </c>
      <c r="CW30">
        <f>'2006_totals_newvars'!E30</f>
        <v>1215690</v>
      </c>
      <c r="CX30">
        <f>'2007_totals_newvars'!E30</f>
        <v>4805249</v>
      </c>
      <c r="CY30">
        <f>'2008_totals_newvars'!E30</f>
        <v>6371950</v>
      </c>
      <c r="CZ30">
        <f>'2009_totals_newvars'!E30</f>
        <v>8059305</v>
      </c>
      <c r="DA30">
        <f>'2010_totals_newvars'!E30</f>
        <v>4093159</v>
      </c>
      <c r="DB30">
        <f>'2011_totals_newvars'!E30</f>
        <v>3249751</v>
      </c>
      <c r="DC30">
        <f>'2012_totals_newvars'!E30</f>
        <v>0</v>
      </c>
      <c r="DD30">
        <f>'2013_totals_newvars'!E30</f>
        <v>0</v>
      </c>
      <c r="DE30">
        <f>'2014_totals_newvars'!E30</f>
        <v>0</v>
      </c>
      <c r="DF30">
        <f>'1997_totals_newvars'!G30</f>
        <v>0</v>
      </c>
      <c r="DG30">
        <f>'1998_totals_newvars'!G30</f>
        <v>0</v>
      </c>
      <c r="DH30">
        <f>'1999_totals_newvars'!G30</f>
        <v>0</v>
      </c>
      <c r="DI30">
        <f>'2000_totals_newvars'!G30</f>
        <v>44975</v>
      </c>
      <c r="DJ30">
        <f>'2001_totals_newvars'!G30</f>
        <v>61995</v>
      </c>
      <c r="DK30">
        <f>'2002_totals_newvars'!G30</f>
        <v>63357</v>
      </c>
      <c r="DL30">
        <f>'2003_totals_newvars'!G30</f>
        <v>51320</v>
      </c>
      <c r="DM30">
        <f>'2004_totals_newvars'!G30</f>
        <v>55094</v>
      </c>
      <c r="DN30">
        <f>'2005_totals_newvars'!G30</f>
        <v>39275</v>
      </c>
      <c r="DO30">
        <f>'2006_totals_newvars'!G30</f>
        <v>57262</v>
      </c>
      <c r="DP30">
        <f>'2007_totals_newvars'!G30</f>
        <v>66405</v>
      </c>
      <c r="DQ30">
        <f>'2008_totals_newvars'!G30</f>
        <v>17405</v>
      </c>
      <c r="DR30">
        <f>'2009_totals_newvars'!G30</f>
        <v>0</v>
      </c>
      <c r="DS30">
        <f>'2010_totals_newvars'!G30</f>
        <v>0</v>
      </c>
      <c r="DT30">
        <f>'2011_totals_newvars'!G30</f>
        <v>0</v>
      </c>
      <c r="DU30">
        <f>'2012_totals_newvars'!G30</f>
        <v>0</v>
      </c>
      <c r="DV30">
        <f>'2013_totals_newvars'!G30</f>
        <v>0</v>
      </c>
      <c r="DW30">
        <f>'2014_totals_newvars'!G30</f>
        <v>0</v>
      </c>
      <c r="DX30">
        <f>'1997_totals_newvars'!K30</f>
        <v>0</v>
      </c>
      <c r="DY30">
        <f>'1998_totals_newvars'!K30</f>
        <v>0</v>
      </c>
      <c r="DZ30">
        <f>'1999_totals_newvars'!K30</f>
        <v>1189967</v>
      </c>
      <c r="EA30">
        <f>'2000_totals_newvars'!K30</f>
        <v>1798587</v>
      </c>
      <c r="EB30">
        <f>'2001_totals_newvars'!K30</f>
        <v>1140783</v>
      </c>
      <c r="EC30">
        <f>'2002_totals_newvars'!K30</f>
        <v>1279907</v>
      </c>
      <c r="ED30">
        <f>'2003_totals_newvars'!K30</f>
        <v>932868</v>
      </c>
      <c r="EE30">
        <f>'2004_totals_newvars'!K30</f>
        <v>654534</v>
      </c>
      <c r="EF30">
        <f>'2005_totals_newvars'!K30</f>
        <v>1249457</v>
      </c>
      <c r="EG30">
        <f>'2006_totals_newvars'!K30</f>
        <v>827875</v>
      </c>
      <c r="EH30">
        <f>'2007_totals_newvars'!K30</f>
        <v>1075161</v>
      </c>
      <c r="EI30">
        <f>'2008_totals_newvars'!K30</f>
        <v>2604454</v>
      </c>
      <c r="EJ30">
        <f>'2009_totals_newvars'!K30</f>
        <v>1924690</v>
      </c>
      <c r="EK30">
        <f>'2010_totals_newvars'!K30</f>
        <v>754063</v>
      </c>
      <c r="EL30">
        <f>'2011_totals_newvars'!K30</f>
        <v>754063</v>
      </c>
      <c r="EM30">
        <f>'2012_totals_newvars'!K30</f>
        <v>0</v>
      </c>
      <c r="EN30">
        <f>'2013_totals_newvars'!K30</f>
        <v>0</v>
      </c>
      <c r="EO30">
        <f>'2014_totals_newvars'!K30</f>
        <v>0</v>
      </c>
      <c r="EP30">
        <f>'1997_totals_newvars'!F30</f>
        <v>0</v>
      </c>
      <c r="EQ30">
        <f>'1998_totals_newvars'!F30</f>
        <v>0</v>
      </c>
      <c r="ER30">
        <f>'1999_totals_newvars'!F30</f>
        <v>0</v>
      </c>
      <c r="ES30">
        <f>'2000_totals_newvars'!F30</f>
        <v>0</v>
      </c>
      <c r="ET30">
        <f>'2001_totals_newvars'!F30</f>
        <v>0</v>
      </c>
      <c r="EU30">
        <f>'2002_totals_newvars'!F30</f>
        <v>0</v>
      </c>
      <c r="EV30">
        <f>'2003_totals_newvars'!F30</f>
        <v>0</v>
      </c>
      <c r="EW30">
        <f>'2004_totals_newvars'!F30</f>
        <v>0</v>
      </c>
      <c r="EX30">
        <f>'2005_totals_newvars'!F30</f>
        <v>0</v>
      </c>
      <c r="EY30">
        <f>'2006_totals_newvars'!F30</f>
        <v>0</v>
      </c>
      <c r="EZ30">
        <f>'2007_totals_newvars'!F30</f>
        <v>0</v>
      </c>
      <c r="FA30">
        <f>'2008_totals_newvars'!F30</f>
        <v>0</v>
      </c>
      <c r="FB30">
        <f>'2009_totals_newvars'!F30</f>
        <v>0</v>
      </c>
      <c r="FC30">
        <f>'2010_totals_newvars'!F30</f>
        <v>0</v>
      </c>
      <c r="FD30">
        <f>'2011_totals_newvars'!F30</f>
        <v>0</v>
      </c>
      <c r="FE30">
        <f>'2012_totals_newvars'!F30</f>
        <v>0</v>
      </c>
      <c r="FF30">
        <f>'2013_totals_newvars'!F30</f>
        <v>0</v>
      </c>
      <c r="FG30">
        <f>'2014_totals_newvars'!F30</f>
        <v>0</v>
      </c>
      <c r="FH30">
        <f>'1997_totals_newvars'!D30</f>
        <v>1189366</v>
      </c>
      <c r="FI30">
        <f>'1998_totals_newvars'!D30</f>
        <v>965935</v>
      </c>
      <c r="FJ30">
        <f>'1999_totals_newvars'!D30</f>
        <v>1055019</v>
      </c>
      <c r="FK30">
        <f>'2000_totals_newvars'!D30</f>
        <v>4339761</v>
      </c>
      <c r="FL30">
        <f>'2001_totals_newvars'!D30</f>
        <v>4670595</v>
      </c>
      <c r="FM30">
        <f>'2002_totals_newvars'!D30</f>
        <v>4985255</v>
      </c>
      <c r="FN30">
        <f>'2003_totals_newvars'!D30</f>
        <v>3273187</v>
      </c>
      <c r="FO30">
        <f>'2004_totals_newvars'!D30</f>
        <v>4280368</v>
      </c>
      <c r="FP30">
        <f>'2005_totals_newvars'!D30</f>
        <v>6949015</v>
      </c>
      <c r="FQ30">
        <f>'2006_totals_newvars'!D30</f>
        <v>7503849</v>
      </c>
      <c r="FR30">
        <f>'2007_totals_newvars'!D30</f>
        <v>7807635</v>
      </c>
      <c r="FS30">
        <f>'2008_totals_newvars'!D30</f>
        <v>5952987</v>
      </c>
      <c r="FT30">
        <f>'2009_totals_newvars'!D30</f>
        <v>9955391</v>
      </c>
      <c r="FU30">
        <f>'2010_totals_newvars'!D30</f>
        <v>7380630</v>
      </c>
      <c r="FV30">
        <f>'2011_totals_newvars'!D30</f>
        <v>4996323</v>
      </c>
      <c r="FW30">
        <f>'2012_totals_newvars'!D30</f>
        <v>2932516</v>
      </c>
      <c r="FX30">
        <f>'2013_totals_newvars'!D30</f>
        <v>2966039</v>
      </c>
      <c r="FY30">
        <f>'2014_totals_newvars'!D30</f>
        <v>2634068</v>
      </c>
      <c r="FZ30">
        <f>'1997_totals_newvars'!L30</f>
        <v>51578052</v>
      </c>
      <c r="GA30">
        <f>'1998_totals_newvars'!L30</f>
        <v>63360453</v>
      </c>
      <c r="GB30">
        <f>'1999_totals_newvars'!L30</f>
        <v>70188202</v>
      </c>
      <c r="GC30">
        <f>'2000_totals_newvars'!L30</f>
        <v>70637748</v>
      </c>
      <c r="GD30">
        <f>'2001_totals_newvars'!L30</f>
        <v>62521407</v>
      </c>
      <c r="GE30">
        <f>'2002_totals_newvars'!L30</f>
        <v>90594844</v>
      </c>
      <c r="GF30">
        <f>'2003_totals_newvars'!L30</f>
        <v>85768264</v>
      </c>
      <c r="GG30">
        <f>'2004_totals_newvars'!L30</f>
        <v>69101107</v>
      </c>
      <c r="GH30">
        <f>'2005_totals_newvars'!L30</f>
        <v>71199788</v>
      </c>
      <c r="GI30">
        <f>'2006_totals_newvars'!L30</f>
        <v>67783330</v>
      </c>
      <c r="GJ30">
        <f>'2007_totals_newvars'!L30</f>
        <v>69576253</v>
      </c>
      <c r="GK30">
        <f>'2008_totals_newvars'!L30</f>
        <v>87310104</v>
      </c>
      <c r="GL30">
        <f>'2009_totals_newvars'!L30</f>
        <v>129458661</v>
      </c>
      <c r="GM30">
        <f>'2010_totals_newvars'!L30</f>
        <v>109007920</v>
      </c>
      <c r="GN30">
        <f>'2011_totals_newvars'!L30</f>
        <v>119631654</v>
      </c>
      <c r="GO30">
        <f>'2012_totals_newvars'!L30</f>
        <v>99046278</v>
      </c>
      <c r="GP30">
        <f>'2013_totals_newvars'!L30</f>
        <v>90138060</v>
      </c>
      <c r="GQ30">
        <f>'2014_totals_newvars'!L30</f>
        <v>98292072</v>
      </c>
    </row>
    <row r="31" spans="1:199" x14ac:dyDescent="0.2">
      <c r="A31" t="s">
        <v>37</v>
      </c>
      <c r="B31">
        <f>'1997_totals_newvars'!J31</f>
        <v>12501602</v>
      </c>
      <c r="C31">
        <f>'1998_totals_newvars'!J31</f>
        <v>11953362</v>
      </c>
      <c r="D31">
        <f>'1999_totals_newvars'!J31</f>
        <v>10409442</v>
      </c>
      <c r="E31">
        <f>'2000_totals_newvars'!J31</f>
        <v>15361110</v>
      </c>
      <c r="F31">
        <f>'2001_totals_newvars'!J31</f>
        <v>13743577</v>
      </c>
      <c r="G31">
        <f>'2002_totals_newvars'!J31</f>
        <v>11996919</v>
      </c>
      <c r="H31">
        <f>'2003_totals_newvars'!J31</f>
        <v>12290917</v>
      </c>
      <c r="I31">
        <f>'2004_totals_newvars'!J31</f>
        <v>8777771</v>
      </c>
      <c r="J31">
        <f>'2005_totals_newvars'!J31</f>
        <v>7126643</v>
      </c>
      <c r="K31">
        <f>'2006_totals_newvars'!J31</f>
        <v>8519251</v>
      </c>
      <c r="L31">
        <f>'2007_totals_newvars'!J31</f>
        <v>11793257</v>
      </c>
      <c r="M31">
        <f>'2008_totals_newvars'!J31</f>
        <v>12244162</v>
      </c>
      <c r="N31">
        <f>'2009_totals_newvars'!J31</f>
        <v>11661699</v>
      </c>
      <c r="O31">
        <f>'2010_totals_newvars'!J31</f>
        <v>12512853</v>
      </c>
      <c r="P31">
        <f>'2011_totals_newvars'!J31</f>
        <v>11555366</v>
      </c>
      <c r="Q31">
        <f>'2012_totals_newvars'!J31</f>
        <v>13359640</v>
      </c>
      <c r="R31">
        <f>'2013_totals_newvars'!J31</f>
        <v>11996012</v>
      </c>
      <c r="S31">
        <f>'2014_totals_newvars'!J31</f>
        <v>11553353</v>
      </c>
      <c r="T31">
        <f>'1997_totals_newvars'!B31</f>
        <v>43663523</v>
      </c>
      <c r="U31">
        <f>'1998_totals_newvars'!B31</f>
        <v>39012620</v>
      </c>
      <c r="V31">
        <f>'1999_totals_newvars'!B31</f>
        <v>40441825</v>
      </c>
      <c r="W31">
        <f>'2000_totals_newvars'!B31</f>
        <v>32054643</v>
      </c>
      <c r="X31">
        <f>'2001_totals_newvars'!B31</f>
        <v>26908051</v>
      </c>
      <c r="Y31">
        <f>'2002_totals_newvars'!B31</f>
        <v>29143046</v>
      </c>
      <c r="Z31">
        <f>'2003_totals_newvars'!B31</f>
        <v>38973119</v>
      </c>
      <c r="AA31">
        <f>'2004_totals_newvars'!B31</f>
        <v>34390222</v>
      </c>
      <c r="AB31">
        <f>'2005_totals_newvars'!B31</f>
        <v>35276842</v>
      </c>
      <c r="AC31">
        <f>'2006_totals_newvars'!B31</f>
        <v>34949364</v>
      </c>
      <c r="AD31">
        <f>'2007_totals_newvars'!B31</f>
        <v>28831205</v>
      </c>
      <c r="AE31">
        <f>'2008_totals_newvars'!B31</f>
        <v>23824195</v>
      </c>
      <c r="AF31">
        <f>'2009_totals_newvars'!B31</f>
        <v>33923569</v>
      </c>
      <c r="AG31">
        <f>'2010_totals_newvars'!B31</f>
        <v>37820100</v>
      </c>
      <c r="AH31">
        <f>'2011_totals_newvars'!B31</f>
        <v>36542655</v>
      </c>
      <c r="AI31">
        <f>'2012_totals_newvars'!B31</f>
        <v>29696161</v>
      </c>
      <c r="AJ31">
        <f>'2013_totals_newvars'!B31</f>
        <v>23875719</v>
      </c>
      <c r="AK31">
        <f>'2014_totals_newvars'!B31</f>
        <v>21591088</v>
      </c>
      <c r="AL31">
        <f>'1997_totals_newvars'!C31</f>
        <v>4528606</v>
      </c>
      <c r="AM31">
        <f>'1998_totals_newvars'!C31</f>
        <v>4635960</v>
      </c>
      <c r="AN31">
        <f>'1999_totals_newvars'!C31</f>
        <v>4581870</v>
      </c>
      <c r="AO31">
        <f>'2000_totals_newvars'!C31</f>
        <v>4581870</v>
      </c>
      <c r="AP31">
        <f>'2001_totals_newvars'!C31</f>
        <v>4581870</v>
      </c>
      <c r="AQ31">
        <f>'2002_totals_newvars'!C31</f>
        <v>4581870</v>
      </c>
      <c r="AR31">
        <f>'2003_totals_newvars'!C31</f>
        <v>5777780</v>
      </c>
      <c r="AS31">
        <f>'2004_totals_newvars'!C31</f>
        <v>4728573</v>
      </c>
      <c r="AT31">
        <f>'2005_totals_newvars'!C31</f>
        <v>10086947</v>
      </c>
      <c r="AU31">
        <f>'2006_totals_newvars'!C31</f>
        <v>8774004</v>
      </c>
      <c r="AV31">
        <f>'2007_totals_newvars'!C31</f>
        <v>11289249</v>
      </c>
      <c r="AW31">
        <f>'2008_totals_newvars'!C31</f>
        <v>9179268</v>
      </c>
      <c r="AX31">
        <f>'2009_totals_newvars'!C31</f>
        <v>8023325</v>
      </c>
      <c r="AY31">
        <f>'2010_totals_newvars'!C31</f>
        <v>9089679</v>
      </c>
      <c r="AZ31">
        <f>'2011_totals_newvars'!C31</f>
        <v>6444935</v>
      </c>
      <c r="BA31">
        <f>'2012_totals_newvars'!C31</f>
        <v>6444933</v>
      </c>
      <c r="BB31">
        <f>'2013_totals_newvars'!C31</f>
        <v>8781870</v>
      </c>
      <c r="BC31">
        <f>'2014_totals_newvars'!C31</f>
        <v>8007823</v>
      </c>
      <c r="BD31">
        <f>'1997_totals_newvars'!I31</f>
        <v>6001760</v>
      </c>
      <c r="BE31">
        <f>'1998_totals_newvars'!I31</f>
        <v>7321038</v>
      </c>
      <c r="BF31">
        <f>'1999_totals_newvars'!I31</f>
        <v>7058968</v>
      </c>
      <c r="BG31">
        <f>'2000_totals_newvars'!I31</f>
        <v>7928008</v>
      </c>
      <c r="BH31">
        <f>'2001_totals_newvars'!I31</f>
        <v>6965920</v>
      </c>
      <c r="BI31">
        <f>'2002_totals_newvars'!I31</f>
        <v>6107884</v>
      </c>
      <c r="BJ31">
        <f>'2003_totals_newvars'!I31</f>
        <v>6732775</v>
      </c>
      <c r="BK31">
        <f>'2004_totals_newvars'!I31</f>
        <v>4046798</v>
      </c>
      <c r="BL31">
        <f>'2005_totals_newvars'!I31</f>
        <v>4475653</v>
      </c>
      <c r="BM31">
        <f>'2006_totals_newvars'!I31</f>
        <v>5158451</v>
      </c>
      <c r="BN31">
        <f>'2007_totals_newvars'!I31</f>
        <v>6533976</v>
      </c>
      <c r="BO31">
        <f>'2008_totals_newvars'!I31</f>
        <v>6077894</v>
      </c>
      <c r="BP31">
        <f>'2009_totals_newvars'!I31</f>
        <v>8946974</v>
      </c>
      <c r="BQ31">
        <f>'2010_totals_newvars'!I31</f>
        <v>7266334</v>
      </c>
      <c r="BR31">
        <f>'2011_totals_newvars'!I31</f>
        <v>6685977</v>
      </c>
      <c r="BS31">
        <f>'2012_totals_newvars'!I31</f>
        <v>4855057</v>
      </c>
      <c r="BT31">
        <f>'2013_totals_newvars'!I31</f>
        <v>5218183</v>
      </c>
      <c r="BU31">
        <f>'2014_totals_newvars'!I31</f>
        <v>5094596</v>
      </c>
      <c r="BV31">
        <f>'1997_totals_newvars'!H31</f>
        <v>0</v>
      </c>
      <c r="BW31">
        <f>'1998_totals_newvars'!H31</f>
        <v>0</v>
      </c>
      <c r="BX31">
        <f>'1999_totals_newvars'!H31</f>
        <v>0</v>
      </c>
      <c r="BY31">
        <f>'2000_totals_newvars'!H31</f>
        <v>101701</v>
      </c>
      <c r="BZ31">
        <f>'2001_totals_newvars'!H31</f>
        <v>859713</v>
      </c>
      <c r="CA31">
        <f>'2002_totals_newvars'!H31</f>
        <v>1319173</v>
      </c>
      <c r="CB31">
        <f>'2003_totals_newvars'!H31</f>
        <v>2082933</v>
      </c>
      <c r="CC31">
        <f>'2004_totals_newvars'!H31</f>
        <v>1411386</v>
      </c>
      <c r="CD31">
        <f>'2005_totals_newvars'!H31</f>
        <v>1185591</v>
      </c>
      <c r="CE31">
        <f>'2006_totals_newvars'!H31</f>
        <v>1323072</v>
      </c>
      <c r="CF31">
        <f>'2007_totals_newvars'!H31</f>
        <v>13017394</v>
      </c>
      <c r="CG31">
        <f>'2008_totals_newvars'!H31</f>
        <v>11903929</v>
      </c>
      <c r="CH31">
        <f>'2009_totals_newvars'!H31</f>
        <v>2660911</v>
      </c>
      <c r="CI31">
        <f>'2010_totals_newvars'!H31</f>
        <v>2881522</v>
      </c>
      <c r="CJ31">
        <f>'2011_totals_newvars'!H31</f>
        <v>835617</v>
      </c>
      <c r="CK31">
        <f>'2012_totals_newvars'!H31</f>
        <v>3310463</v>
      </c>
      <c r="CL31">
        <f>'2013_totals_newvars'!H31</f>
        <v>3674157</v>
      </c>
      <c r="CM31">
        <f>'2014_totals_newvars'!H31</f>
        <v>4449407</v>
      </c>
      <c r="CN31">
        <f>'1997_totals_newvars'!E31</f>
        <v>0</v>
      </c>
      <c r="CO31">
        <f>'1998_totals_newvars'!E31</f>
        <v>0</v>
      </c>
      <c r="CP31">
        <f>'1999_totals_newvars'!E31</f>
        <v>0</v>
      </c>
      <c r="CQ31">
        <f>'2000_totals_newvars'!E31</f>
        <v>9542487</v>
      </c>
      <c r="CR31">
        <f>'2001_totals_newvars'!E31</f>
        <v>3524144</v>
      </c>
      <c r="CS31">
        <f>'2002_totals_newvars'!E31</f>
        <v>10266376</v>
      </c>
      <c r="CT31">
        <f>'2003_totals_newvars'!E31</f>
        <v>-512342</v>
      </c>
      <c r="CU31">
        <f>'2004_totals_newvars'!E31</f>
        <v>272500</v>
      </c>
      <c r="CV31">
        <f>'2005_totals_newvars'!E31</f>
        <v>272684</v>
      </c>
      <c r="CW31">
        <f>'2006_totals_newvars'!E31</f>
        <v>7005602</v>
      </c>
      <c r="CX31">
        <f>'2007_totals_newvars'!E31</f>
        <v>6719949</v>
      </c>
      <c r="CY31">
        <f>'2008_totals_newvars'!E31</f>
        <v>6697199</v>
      </c>
      <c r="CZ31">
        <f>'2009_totals_newvars'!E31</f>
        <v>5960606</v>
      </c>
      <c r="DA31">
        <f>'2010_totals_newvars'!E31</f>
        <v>6521338</v>
      </c>
      <c r="DB31">
        <f>'2011_totals_newvars'!E31</f>
        <v>7391834</v>
      </c>
      <c r="DC31">
        <f>'2012_totals_newvars'!E31</f>
        <v>6917001</v>
      </c>
      <c r="DD31">
        <f>'2013_totals_newvars'!E31</f>
        <v>7334055</v>
      </c>
      <c r="DE31">
        <f>'2014_totals_newvars'!E31</f>
        <v>2496207</v>
      </c>
      <c r="DF31">
        <f>'1997_totals_newvars'!G31</f>
        <v>0</v>
      </c>
      <c r="DG31">
        <f>'1998_totals_newvars'!G31</f>
        <v>0</v>
      </c>
      <c r="DH31">
        <f>'1999_totals_newvars'!G31</f>
        <v>0</v>
      </c>
      <c r="DI31">
        <f>'2000_totals_newvars'!G31</f>
        <v>0</v>
      </c>
      <c r="DJ31">
        <f>'2001_totals_newvars'!G31</f>
        <v>0</v>
      </c>
      <c r="DK31">
        <f>'2002_totals_newvars'!G31</f>
        <v>0</v>
      </c>
      <c r="DL31">
        <f>'2003_totals_newvars'!G31</f>
        <v>0</v>
      </c>
      <c r="DM31">
        <f>'2004_totals_newvars'!G31</f>
        <v>0</v>
      </c>
      <c r="DN31">
        <f>'2005_totals_newvars'!G31</f>
        <v>0</v>
      </c>
      <c r="DO31">
        <f>'2006_totals_newvars'!G31</f>
        <v>0</v>
      </c>
      <c r="DP31">
        <f>'2007_totals_newvars'!G31</f>
        <v>6475999</v>
      </c>
      <c r="DQ31">
        <f>'2008_totals_newvars'!G31</f>
        <v>8234176</v>
      </c>
      <c r="DR31">
        <f>'2009_totals_newvars'!G31</f>
        <v>3700372</v>
      </c>
      <c r="DS31">
        <f>'2010_totals_newvars'!G31</f>
        <v>4425548</v>
      </c>
      <c r="DT31">
        <f>'2011_totals_newvars'!G31</f>
        <v>2034032</v>
      </c>
      <c r="DU31">
        <f>'2012_totals_newvars'!G31</f>
        <v>2600234</v>
      </c>
      <c r="DV31">
        <f>'2013_totals_newvars'!G31</f>
        <v>2897690</v>
      </c>
      <c r="DW31">
        <f>'2014_totals_newvars'!G31</f>
        <v>2611141</v>
      </c>
      <c r="DX31">
        <f>'1997_totals_newvars'!K31</f>
        <v>0</v>
      </c>
      <c r="DY31">
        <f>'1998_totals_newvars'!K31</f>
        <v>0</v>
      </c>
      <c r="DZ31">
        <f>'1999_totals_newvars'!K31</f>
        <v>0</v>
      </c>
      <c r="EA31">
        <f>'2000_totals_newvars'!K31</f>
        <v>0</v>
      </c>
      <c r="EB31">
        <f>'2001_totals_newvars'!K31</f>
        <v>0</v>
      </c>
      <c r="EC31">
        <f>'2002_totals_newvars'!K31</f>
        <v>0</v>
      </c>
      <c r="ED31">
        <f>'2003_totals_newvars'!K31</f>
        <v>2931389</v>
      </c>
      <c r="EE31">
        <f>'2004_totals_newvars'!K31</f>
        <v>0</v>
      </c>
      <c r="EF31">
        <f>'2005_totals_newvars'!K31</f>
        <v>3852126</v>
      </c>
      <c r="EG31">
        <f>'2006_totals_newvars'!K31</f>
        <v>1147874</v>
      </c>
      <c r="EH31">
        <f>'2007_totals_newvars'!K31</f>
        <v>3000000</v>
      </c>
      <c r="EI31">
        <f>'2008_totals_newvars'!K31</f>
        <v>2644753</v>
      </c>
      <c r="EJ31">
        <f>'2009_totals_newvars'!K31</f>
        <v>2000000</v>
      </c>
      <c r="EK31">
        <f>'2010_totals_newvars'!K31</f>
        <v>390666</v>
      </c>
      <c r="EL31">
        <f>'2011_totals_newvars'!K31</f>
        <v>936937</v>
      </c>
      <c r="EM31">
        <f>'2012_totals_newvars'!K31</f>
        <v>936937</v>
      </c>
      <c r="EN31">
        <f>'2013_totals_newvars'!K31</f>
        <v>936937</v>
      </c>
      <c r="EO31">
        <f>'2014_totals_newvars'!K31</f>
        <v>-2027712</v>
      </c>
      <c r="EP31">
        <f>'1997_totals_newvars'!F31</f>
        <v>0</v>
      </c>
      <c r="EQ31">
        <f>'1998_totals_newvars'!F31</f>
        <v>0</v>
      </c>
      <c r="ER31">
        <f>'1999_totals_newvars'!F31</f>
        <v>0</v>
      </c>
      <c r="ES31">
        <f>'2000_totals_newvars'!F31</f>
        <v>0</v>
      </c>
      <c r="ET31">
        <f>'2001_totals_newvars'!F31</f>
        <v>0</v>
      </c>
      <c r="EU31">
        <f>'2002_totals_newvars'!F31</f>
        <v>0</v>
      </c>
      <c r="EV31">
        <f>'2003_totals_newvars'!F31</f>
        <v>0</v>
      </c>
      <c r="EW31">
        <f>'2004_totals_newvars'!F31</f>
        <v>0</v>
      </c>
      <c r="EX31">
        <f>'2005_totals_newvars'!F31</f>
        <v>0</v>
      </c>
      <c r="EY31">
        <f>'2006_totals_newvars'!F31</f>
        <v>0</v>
      </c>
      <c r="EZ31">
        <f>'2007_totals_newvars'!F31</f>
        <v>0</v>
      </c>
      <c r="FA31">
        <f>'2008_totals_newvars'!F31</f>
        <v>0</v>
      </c>
      <c r="FB31">
        <f>'2009_totals_newvars'!F31</f>
        <v>0</v>
      </c>
      <c r="FC31">
        <f>'2010_totals_newvars'!F31</f>
        <v>0</v>
      </c>
      <c r="FD31">
        <f>'2011_totals_newvars'!F31</f>
        <v>0</v>
      </c>
      <c r="FE31">
        <f>'2012_totals_newvars'!F31</f>
        <v>0</v>
      </c>
      <c r="FF31">
        <f>'2013_totals_newvars'!F31</f>
        <v>0</v>
      </c>
      <c r="FG31">
        <f>'2014_totals_newvars'!F31</f>
        <v>0</v>
      </c>
      <c r="FH31">
        <f>'1997_totals_newvars'!D31</f>
        <v>2173827</v>
      </c>
      <c r="FI31">
        <f>'1998_totals_newvars'!D31</f>
        <v>3667736</v>
      </c>
      <c r="FJ31">
        <f>'1999_totals_newvars'!D31</f>
        <v>3521685</v>
      </c>
      <c r="FK31">
        <f>'2000_totals_newvars'!D31</f>
        <v>3649575</v>
      </c>
      <c r="FL31">
        <f>'2001_totals_newvars'!D31</f>
        <v>7015983</v>
      </c>
      <c r="FM31">
        <f>'2002_totals_newvars'!D31</f>
        <v>8782220</v>
      </c>
      <c r="FN31">
        <f>'2003_totals_newvars'!D31</f>
        <v>8326522</v>
      </c>
      <c r="FO31">
        <f>'2004_totals_newvars'!D31</f>
        <v>6573572</v>
      </c>
      <c r="FP31">
        <f>'2005_totals_newvars'!D31</f>
        <v>9846393</v>
      </c>
      <c r="FQ31">
        <f>'2006_totals_newvars'!D31</f>
        <v>8775316</v>
      </c>
      <c r="FR31">
        <f>'2007_totals_newvars'!D31</f>
        <v>9923283</v>
      </c>
      <c r="FS31">
        <f>'2008_totals_newvars'!D31</f>
        <v>11733895</v>
      </c>
      <c r="FT31">
        <f>'2009_totals_newvars'!D31</f>
        <v>11227619</v>
      </c>
      <c r="FU31">
        <f>'2010_totals_newvars'!D31</f>
        <v>10251524</v>
      </c>
      <c r="FV31">
        <f>'2011_totals_newvars'!D31</f>
        <v>8668012</v>
      </c>
      <c r="FW31">
        <f>'2012_totals_newvars'!D31</f>
        <v>8614336</v>
      </c>
      <c r="FX31">
        <f>'2013_totals_newvars'!D31</f>
        <v>8263807</v>
      </c>
      <c r="FY31">
        <f>'2014_totals_newvars'!D31</f>
        <v>7802347</v>
      </c>
      <c r="FZ31">
        <f>'1997_totals_newvars'!L31</f>
        <v>68869318</v>
      </c>
      <c r="GA31">
        <f>'1998_totals_newvars'!L31</f>
        <v>66590716</v>
      </c>
      <c r="GB31">
        <f>'1999_totals_newvars'!L31</f>
        <v>66013790</v>
      </c>
      <c r="GC31">
        <f>'2000_totals_newvars'!L31</f>
        <v>73219394</v>
      </c>
      <c r="GD31">
        <f>'2001_totals_newvars'!L31</f>
        <v>63599258</v>
      </c>
      <c r="GE31">
        <f>'2002_totals_newvars'!L31</f>
        <v>72197488</v>
      </c>
      <c r="GF31">
        <f>'2003_totals_newvars'!L31</f>
        <v>76603093</v>
      </c>
      <c r="GG31">
        <f>'2004_totals_newvars'!L31</f>
        <v>60200822</v>
      </c>
      <c r="GH31">
        <f>'2005_totals_newvars'!L31</f>
        <v>72122879</v>
      </c>
      <c r="GI31">
        <f>'2006_totals_newvars'!L31</f>
        <v>75652934</v>
      </c>
      <c r="GJ31">
        <f>'2007_totals_newvars'!L31</f>
        <v>97584312</v>
      </c>
      <c r="GK31">
        <f>'2008_totals_newvars'!L31</f>
        <v>92539471</v>
      </c>
      <c r="GL31">
        <f>'2009_totals_newvars'!L31</f>
        <v>88105075</v>
      </c>
      <c r="GM31">
        <f>'2010_totals_newvars'!L31</f>
        <v>91159564</v>
      </c>
      <c r="GN31">
        <f>'2011_totals_newvars'!L31</f>
        <v>81095365</v>
      </c>
      <c r="GO31">
        <f>'2012_totals_newvars'!L31</f>
        <v>76734762</v>
      </c>
      <c r="GP31">
        <f>'2013_totals_newvars'!L31</f>
        <v>72978430</v>
      </c>
      <c r="GQ31">
        <f>'2014_totals_newvars'!L31</f>
        <v>61578250</v>
      </c>
    </row>
    <row r="32" spans="1:199" x14ac:dyDescent="0.2">
      <c r="A32" t="s">
        <v>38</v>
      </c>
      <c r="B32">
        <f>'1997_totals_newvars'!J32</f>
        <v>77482145</v>
      </c>
      <c r="C32">
        <f>'1998_totals_newvars'!J32</f>
        <v>103117354</v>
      </c>
      <c r="D32">
        <f>'1999_totals_newvars'!J32</f>
        <v>82836501</v>
      </c>
      <c r="E32">
        <f>'2000_totals_newvars'!J32</f>
        <v>40180070</v>
      </c>
      <c r="F32">
        <f>'2001_totals_newvars'!J32</f>
        <v>115022913</v>
      </c>
      <c r="G32">
        <f>'2002_totals_newvars'!J32</f>
        <v>89338382</v>
      </c>
      <c r="H32">
        <f>'2003_totals_newvars'!J32</f>
        <v>89943088</v>
      </c>
      <c r="I32">
        <f>'2004_totals_newvars'!J32</f>
        <v>56538936</v>
      </c>
      <c r="J32">
        <f>'2005_totals_newvars'!J32</f>
        <v>82881615</v>
      </c>
      <c r="K32">
        <f>'2006_totals_newvars'!J32</f>
        <v>93023222</v>
      </c>
      <c r="L32">
        <f>'2007_totals_newvars'!J32</f>
        <v>76703834</v>
      </c>
      <c r="M32">
        <f>'2008_totals_newvars'!J32</f>
        <v>67111930</v>
      </c>
      <c r="N32">
        <f>'2009_totals_newvars'!J32</f>
        <v>73323788</v>
      </c>
      <c r="O32">
        <f>'2010_totals_newvars'!J32</f>
        <v>74690932</v>
      </c>
      <c r="P32">
        <f>'2011_totals_newvars'!J32</f>
        <v>76191893</v>
      </c>
      <c r="Q32">
        <f>'2012_totals_newvars'!J32</f>
        <v>63297950</v>
      </c>
      <c r="R32">
        <f>'2013_totals_newvars'!J32</f>
        <v>81524703</v>
      </c>
      <c r="S32">
        <f>'2014_totals_newvars'!J32</f>
        <v>67187928</v>
      </c>
      <c r="T32">
        <f>'1997_totals_newvars'!B32</f>
        <v>292653655</v>
      </c>
      <c r="U32">
        <f>'1998_totals_newvars'!B32</f>
        <v>356791270</v>
      </c>
      <c r="V32">
        <f>'1999_totals_newvars'!B32</f>
        <v>282753010</v>
      </c>
      <c r="W32">
        <f>'2000_totals_newvars'!B32</f>
        <v>221595922</v>
      </c>
      <c r="X32">
        <f>'2001_totals_newvars'!B32</f>
        <v>198796258</v>
      </c>
      <c r="Y32">
        <f>'2002_totals_newvars'!B32</f>
        <v>193771762</v>
      </c>
      <c r="Z32">
        <f>'2003_totals_newvars'!B32</f>
        <v>221872580</v>
      </c>
      <c r="AA32">
        <f>'2004_totals_newvars'!B32</f>
        <v>267422432</v>
      </c>
      <c r="AB32">
        <f>'2005_totals_newvars'!B32</f>
        <v>440937357</v>
      </c>
      <c r="AC32">
        <f>'2006_totals_newvars'!B32</f>
        <v>77742396</v>
      </c>
      <c r="AD32">
        <f>'2007_totals_newvars'!B32</f>
        <v>226651220</v>
      </c>
      <c r="AE32">
        <f>'2008_totals_newvars'!B32</f>
        <v>200065680</v>
      </c>
      <c r="AF32">
        <f>'2009_totals_newvars'!B32</f>
        <v>181775940</v>
      </c>
      <c r="AG32">
        <f>'2010_totals_newvars'!B32</f>
        <v>266016176</v>
      </c>
      <c r="AH32">
        <f>'2011_totals_newvars'!B32</f>
        <v>234832019</v>
      </c>
      <c r="AI32">
        <f>'2012_totals_newvars'!B32</f>
        <v>209878429</v>
      </c>
      <c r="AJ32">
        <f>'2013_totals_newvars'!B32</f>
        <v>304045430</v>
      </c>
      <c r="AK32">
        <f>'2014_totals_newvars'!B32</f>
        <v>218533329</v>
      </c>
      <c r="AL32">
        <f>'1997_totals_newvars'!C32</f>
        <v>83091244</v>
      </c>
      <c r="AM32">
        <f>'1998_totals_newvars'!C32</f>
        <v>159003099</v>
      </c>
      <c r="AN32">
        <f>'1999_totals_newvars'!C32</f>
        <v>107768848</v>
      </c>
      <c r="AO32">
        <f>'2000_totals_newvars'!C32</f>
        <v>79795989</v>
      </c>
      <c r="AP32">
        <f>'2001_totals_newvars'!C32</f>
        <v>58315583</v>
      </c>
      <c r="AQ32">
        <f>'2002_totals_newvars'!C32</f>
        <v>6126685</v>
      </c>
      <c r="AR32">
        <f>'2003_totals_newvars'!C32</f>
        <v>61427945</v>
      </c>
      <c r="AS32">
        <f>'2004_totals_newvars'!C32</f>
        <v>74287162</v>
      </c>
      <c r="AT32">
        <f>'2005_totals_newvars'!C32</f>
        <v>26374178</v>
      </c>
      <c r="AU32">
        <f>'2006_totals_newvars'!C32</f>
        <v>70232099</v>
      </c>
      <c r="AV32">
        <f>'2007_totals_newvars'!C32</f>
        <v>95979766</v>
      </c>
      <c r="AW32">
        <f>'2008_totals_newvars'!C32</f>
        <v>103370629</v>
      </c>
      <c r="AX32">
        <f>'2009_totals_newvars'!C32</f>
        <v>107075462</v>
      </c>
      <c r="AY32">
        <f>'2010_totals_newvars'!C32</f>
        <v>104386819</v>
      </c>
      <c r="AZ32">
        <f>'2011_totals_newvars'!C32</f>
        <v>121676086</v>
      </c>
      <c r="BA32">
        <f>'2012_totals_newvars'!C32</f>
        <v>78887178</v>
      </c>
      <c r="BB32">
        <f>'2013_totals_newvars'!C32</f>
        <v>73243326</v>
      </c>
      <c r="BC32">
        <f>'2014_totals_newvars'!C32</f>
        <v>114030343</v>
      </c>
      <c r="BD32">
        <f>'1997_totals_newvars'!I32</f>
        <v>0</v>
      </c>
      <c r="BE32">
        <f>'1998_totals_newvars'!I32</f>
        <v>0</v>
      </c>
      <c r="BF32">
        <f>'1999_totals_newvars'!I32</f>
        <v>0</v>
      </c>
      <c r="BG32">
        <f>'2000_totals_newvars'!I32</f>
        <v>0</v>
      </c>
      <c r="BH32">
        <f>'2001_totals_newvars'!I32</f>
        <v>3876194</v>
      </c>
      <c r="BI32">
        <f>'2002_totals_newvars'!I32</f>
        <v>56622508</v>
      </c>
      <c r="BJ32">
        <f>'2003_totals_newvars'!I32</f>
        <v>3583134</v>
      </c>
      <c r="BK32">
        <f>'2004_totals_newvars'!I32</f>
        <v>3172929</v>
      </c>
      <c r="BL32">
        <f>'2005_totals_newvars'!I32</f>
        <v>12374165</v>
      </c>
      <c r="BM32">
        <f>'2006_totals_newvars'!I32</f>
        <v>-4171261</v>
      </c>
      <c r="BN32">
        <f>'2007_totals_newvars'!I32</f>
        <v>8319999</v>
      </c>
      <c r="BO32">
        <f>'2008_totals_newvars'!I32</f>
        <v>7515488</v>
      </c>
      <c r="BP32">
        <f>'2009_totals_newvars'!I32</f>
        <v>8797102</v>
      </c>
      <c r="BQ32">
        <f>'2010_totals_newvars'!I32</f>
        <v>9369701</v>
      </c>
      <c r="BR32">
        <f>'2011_totals_newvars'!I32</f>
        <v>8517294</v>
      </c>
      <c r="BS32">
        <f>'2012_totals_newvars'!I32</f>
        <v>8249417</v>
      </c>
      <c r="BT32">
        <f>'2013_totals_newvars'!I32</f>
        <v>8479038</v>
      </c>
      <c r="BU32">
        <f>'2014_totals_newvars'!I32</f>
        <v>7762617</v>
      </c>
      <c r="BV32">
        <f>'1997_totals_newvars'!H32</f>
        <v>0</v>
      </c>
      <c r="BW32">
        <f>'1998_totals_newvars'!H32</f>
        <v>0</v>
      </c>
      <c r="BX32">
        <f>'1999_totals_newvars'!H32</f>
        <v>0</v>
      </c>
      <c r="BY32">
        <f>'2000_totals_newvars'!H32</f>
        <v>161479</v>
      </c>
      <c r="BZ32">
        <f>'2001_totals_newvars'!H32</f>
        <v>85629833</v>
      </c>
      <c r="CA32">
        <f>'2002_totals_newvars'!H32</f>
        <v>331814730</v>
      </c>
      <c r="CB32">
        <f>'2003_totals_newvars'!H32</f>
        <v>260012842</v>
      </c>
      <c r="CC32">
        <f>'2004_totals_newvars'!H32</f>
        <v>332723496</v>
      </c>
      <c r="CD32">
        <f>'2005_totals_newvars'!H32</f>
        <v>350730177</v>
      </c>
      <c r="CE32">
        <f>'2006_totals_newvars'!H32</f>
        <v>208388454</v>
      </c>
      <c r="CF32">
        <f>'2007_totals_newvars'!H32</f>
        <v>362929950</v>
      </c>
      <c r="CG32">
        <f>'2008_totals_newvars'!H32</f>
        <v>400967606</v>
      </c>
      <c r="CH32">
        <f>'2009_totals_newvars'!H32</f>
        <v>458081456</v>
      </c>
      <c r="CI32">
        <f>'2010_totals_newvars'!H32</f>
        <v>469736106</v>
      </c>
      <c r="CJ32">
        <f>'2011_totals_newvars'!H32</f>
        <v>468676513</v>
      </c>
      <c r="CK32">
        <f>'2012_totals_newvars'!H32</f>
        <v>457879048</v>
      </c>
      <c r="CL32">
        <f>'2013_totals_newvars'!H32</f>
        <v>506945115</v>
      </c>
      <c r="CM32">
        <f>'2014_totals_newvars'!H32</f>
        <v>563254007</v>
      </c>
      <c r="CN32">
        <f>'1997_totals_newvars'!E32</f>
        <v>0</v>
      </c>
      <c r="CO32">
        <f>'1998_totals_newvars'!E32</f>
        <v>0</v>
      </c>
      <c r="CP32">
        <f>'1999_totals_newvars'!E32</f>
        <v>0</v>
      </c>
      <c r="CQ32">
        <f>'2000_totals_newvars'!E32</f>
        <v>0</v>
      </c>
      <c r="CR32">
        <f>'2001_totals_newvars'!E32</f>
        <v>1829844</v>
      </c>
      <c r="CS32">
        <f>'2002_totals_newvars'!E32</f>
        <v>13680000</v>
      </c>
      <c r="CT32">
        <f>'2003_totals_newvars'!E32</f>
        <v>12849614</v>
      </c>
      <c r="CU32">
        <f>'2004_totals_newvars'!E32</f>
        <v>24560744</v>
      </c>
      <c r="CV32">
        <f>'2005_totals_newvars'!E32</f>
        <v>-21000693</v>
      </c>
      <c r="CW32">
        <f>'2006_totals_newvars'!E32</f>
        <v>14160693</v>
      </c>
      <c r="CX32">
        <f>'2007_totals_newvars'!E32</f>
        <v>6840000</v>
      </c>
      <c r="CY32">
        <f>'2008_totals_newvars'!E32</f>
        <v>6840000</v>
      </c>
      <c r="CZ32">
        <f>'2009_totals_newvars'!E32</f>
        <v>6840000</v>
      </c>
      <c r="DA32">
        <f>'2010_totals_newvars'!E32</f>
        <v>6840000</v>
      </c>
      <c r="DB32">
        <f>'2011_totals_newvars'!E32</f>
        <v>6840000</v>
      </c>
      <c r="DC32">
        <f>'2012_totals_newvars'!E32</f>
        <v>6840000</v>
      </c>
      <c r="DD32">
        <f>'2013_totals_newvars'!E32</f>
        <v>6840000</v>
      </c>
      <c r="DE32">
        <f>'2014_totals_newvars'!E32</f>
        <v>6840000</v>
      </c>
      <c r="DF32">
        <f>'1997_totals_newvars'!G32</f>
        <v>0</v>
      </c>
      <c r="DG32">
        <f>'1998_totals_newvars'!G32</f>
        <v>0</v>
      </c>
      <c r="DH32">
        <f>'1999_totals_newvars'!G32</f>
        <v>0</v>
      </c>
      <c r="DI32">
        <f>'2000_totals_newvars'!G32</f>
        <v>567417</v>
      </c>
      <c r="DJ32">
        <f>'2001_totals_newvars'!G32</f>
        <v>1</v>
      </c>
      <c r="DK32">
        <f>'2002_totals_newvars'!G32</f>
        <v>5324583</v>
      </c>
      <c r="DL32">
        <f>'2003_totals_newvars'!G32</f>
        <v>2372635</v>
      </c>
      <c r="DM32">
        <f>'2004_totals_newvars'!G32</f>
        <v>-136394</v>
      </c>
      <c r="DN32">
        <f>'2005_totals_newvars'!G32</f>
        <v>3845351</v>
      </c>
      <c r="DO32">
        <f>'2006_totals_newvars'!G32</f>
        <v>1983725</v>
      </c>
      <c r="DP32">
        <f>'2007_totals_newvars'!G32</f>
        <v>643062</v>
      </c>
      <c r="DQ32">
        <f>'2008_totals_newvars'!G32</f>
        <v>0</v>
      </c>
      <c r="DR32">
        <f>'2009_totals_newvars'!G32</f>
        <v>25945562</v>
      </c>
      <c r="DS32">
        <f>'2010_totals_newvars'!G32</f>
        <v>53043183</v>
      </c>
      <c r="DT32">
        <f>'2011_totals_newvars'!G32</f>
        <v>7669914</v>
      </c>
      <c r="DU32">
        <f>'2012_totals_newvars'!G32</f>
        <v>8913466</v>
      </c>
      <c r="DV32">
        <f>'2013_totals_newvars'!G32</f>
        <v>14607622</v>
      </c>
      <c r="DW32">
        <f>'2014_totals_newvars'!G32</f>
        <v>-187070</v>
      </c>
      <c r="DX32">
        <f>'1997_totals_newvars'!K32</f>
        <v>30221382</v>
      </c>
      <c r="DY32">
        <f>'1998_totals_newvars'!K32</f>
        <v>40403482</v>
      </c>
      <c r="DZ32">
        <f>'1999_totals_newvars'!K32</f>
        <v>40403482</v>
      </c>
      <c r="EA32">
        <f>'2000_totals_newvars'!K32</f>
        <v>40397994</v>
      </c>
      <c r="EB32">
        <f>'2001_totals_newvars'!K32</f>
        <v>40403482</v>
      </c>
      <c r="EC32">
        <f>'2002_totals_newvars'!K32</f>
        <v>40403000</v>
      </c>
      <c r="ED32">
        <f>'2003_totals_newvars'!K32</f>
        <v>15341351</v>
      </c>
      <c r="EE32">
        <f>'2004_totals_newvars'!K32</f>
        <v>15177540</v>
      </c>
      <c r="EF32">
        <f>'2005_totals_newvars'!K32</f>
        <v>15351254</v>
      </c>
      <c r="EG32">
        <f>'2006_totals_newvars'!K32</f>
        <v>15630000</v>
      </c>
      <c r="EH32">
        <f>'2007_totals_newvars'!K32</f>
        <v>15630000</v>
      </c>
      <c r="EI32">
        <f>'2008_totals_newvars'!K32</f>
        <v>15682000</v>
      </c>
      <c r="EJ32">
        <f>'2009_totals_newvars'!K32</f>
        <v>16938000</v>
      </c>
      <c r="EK32">
        <f>'2010_totals_newvars'!K32</f>
        <v>16938000</v>
      </c>
      <c r="EL32">
        <f>'2011_totals_newvars'!K32</f>
        <v>16938000</v>
      </c>
      <c r="EM32">
        <f>'2012_totals_newvars'!K32</f>
        <v>12703500</v>
      </c>
      <c r="EN32">
        <f>'2013_totals_newvars'!K32</f>
        <v>21172500</v>
      </c>
      <c r="EO32">
        <f>'2014_totals_newvars'!K32</f>
        <v>16938000</v>
      </c>
      <c r="EP32">
        <f>'1997_totals_newvars'!F32</f>
        <v>0</v>
      </c>
      <c r="EQ32">
        <f>'1998_totals_newvars'!F32</f>
        <v>0</v>
      </c>
      <c r="ER32">
        <f>'1999_totals_newvars'!F32</f>
        <v>0</v>
      </c>
      <c r="ES32">
        <f>'2000_totals_newvars'!F32</f>
        <v>0</v>
      </c>
      <c r="ET32">
        <f>'2001_totals_newvars'!F32</f>
        <v>48349847</v>
      </c>
      <c r="EU32">
        <f>'2002_totals_newvars'!F32</f>
        <v>77786032</v>
      </c>
      <c r="EV32">
        <f>'2003_totals_newvars'!F32</f>
        <v>98073017</v>
      </c>
      <c r="EW32">
        <f>'2004_totals_newvars'!F32</f>
        <v>86000000</v>
      </c>
      <c r="EX32">
        <f>'2005_totals_newvars'!F32</f>
        <v>18393000</v>
      </c>
      <c r="EY32">
        <f>'2006_totals_newvars'!F32</f>
        <v>18393000</v>
      </c>
      <c r="EZ32">
        <f>'2007_totals_newvars'!F32</f>
        <v>18393000</v>
      </c>
      <c r="FA32">
        <f>'2008_totals_newvars'!F32</f>
        <v>117287131</v>
      </c>
      <c r="FB32">
        <f>'2009_totals_newvars'!F32</f>
        <v>206135169</v>
      </c>
      <c r="FC32">
        <f>'2010_totals_newvars'!F32</f>
        <v>413919670</v>
      </c>
      <c r="FD32">
        <f>'2011_totals_newvars'!F32</f>
        <v>231145990</v>
      </c>
      <c r="FE32">
        <f>'2012_totals_newvars'!F32</f>
        <v>171769891</v>
      </c>
      <c r="FF32">
        <f>'2013_totals_newvars'!F32</f>
        <v>171917612</v>
      </c>
      <c r="FG32">
        <f>'2014_totals_newvars'!F32</f>
        <v>186912312</v>
      </c>
      <c r="FH32">
        <f>'1997_totals_newvars'!D32</f>
        <v>31042937</v>
      </c>
      <c r="FI32">
        <f>'1998_totals_newvars'!D32</f>
        <v>44879625</v>
      </c>
      <c r="FJ32">
        <f>'1999_totals_newvars'!D32</f>
        <v>73052666</v>
      </c>
      <c r="FK32">
        <f>'2000_totals_newvars'!D32</f>
        <v>58219103</v>
      </c>
      <c r="FL32">
        <f>'2001_totals_newvars'!D32</f>
        <v>43179182</v>
      </c>
      <c r="FM32">
        <f>'2002_totals_newvars'!D32</f>
        <v>177743012</v>
      </c>
      <c r="FN32">
        <f>'2003_totals_newvars'!D32</f>
        <v>117213915</v>
      </c>
      <c r="FO32">
        <f>'2004_totals_newvars'!D32</f>
        <v>81328006</v>
      </c>
      <c r="FP32">
        <f>'2005_totals_newvars'!D32</f>
        <v>79309519</v>
      </c>
      <c r="FQ32">
        <f>'2006_totals_newvars'!D32</f>
        <v>160678038</v>
      </c>
      <c r="FR32">
        <f>'2007_totals_newvars'!D32</f>
        <v>103717665</v>
      </c>
      <c r="FS32">
        <f>'2008_totals_newvars'!D32</f>
        <v>128387176</v>
      </c>
      <c r="FT32">
        <f>'2009_totals_newvars'!D32</f>
        <v>122973394</v>
      </c>
      <c r="FU32">
        <f>'2010_totals_newvars'!D32</f>
        <v>123548513</v>
      </c>
      <c r="FV32">
        <f>'2011_totals_newvars'!D32</f>
        <v>101213381</v>
      </c>
      <c r="FW32">
        <f>'2012_totals_newvars'!D32</f>
        <v>88792003</v>
      </c>
      <c r="FX32">
        <f>'2013_totals_newvars'!D32</f>
        <v>106238628</v>
      </c>
      <c r="FY32">
        <f>'2014_totals_newvars'!D32</f>
        <v>112100013</v>
      </c>
      <c r="FZ32">
        <f>'1997_totals_newvars'!L32</f>
        <v>514491363</v>
      </c>
      <c r="GA32">
        <f>'1998_totals_newvars'!L32</f>
        <v>704194830</v>
      </c>
      <c r="GB32">
        <f>'1999_totals_newvars'!L32</f>
        <v>586814507</v>
      </c>
      <c r="GC32">
        <f>'2000_totals_newvars'!L32</f>
        <v>440917974</v>
      </c>
      <c r="GD32">
        <f>'2001_totals_newvars'!L32</f>
        <v>595403137</v>
      </c>
      <c r="GE32">
        <f>'2002_totals_newvars'!L32</f>
        <v>992610694</v>
      </c>
      <c r="GF32">
        <f>'2003_totals_newvars'!L32</f>
        <v>882690121</v>
      </c>
      <c r="GG32">
        <f>'2004_totals_newvars'!L32</f>
        <v>941074851</v>
      </c>
      <c r="GH32">
        <f>'2005_totals_newvars'!L32</f>
        <v>1009195923</v>
      </c>
      <c r="GI32">
        <f>'2006_totals_newvars'!L32</f>
        <v>656060366</v>
      </c>
      <c r="GJ32">
        <f>'2007_totals_newvars'!L32</f>
        <v>915808496</v>
      </c>
      <c r="GK32">
        <f>'2008_totals_newvars'!L32</f>
        <v>1047227640</v>
      </c>
      <c r="GL32">
        <f>'2009_totals_newvars'!L32</f>
        <v>1207885873</v>
      </c>
      <c r="GM32">
        <f>'2010_totals_newvars'!L32</f>
        <v>1538489100</v>
      </c>
      <c r="GN32">
        <f>'2011_totals_newvars'!L32</f>
        <v>1273701090</v>
      </c>
      <c r="GO32">
        <f>'2012_totals_newvars'!L32</f>
        <v>1107210882</v>
      </c>
      <c r="GP32">
        <f>'2013_totals_newvars'!L32</f>
        <v>1295013974</v>
      </c>
      <c r="GQ32">
        <f>'2014_totals_newvars'!L32</f>
        <v>1293371479</v>
      </c>
    </row>
    <row r="33" spans="1:199" x14ac:dyDescent="0.2">
      <c r="A33" t="s">
        <v>39</v>
      </c>
      <c r="B33">
        <f>'1997_totals_newvars'!J33</f>
        <v>9025357</v>
      </c>
      <c r="C33">
        <f>'1998_totals_newvars'!J33</f>
        <v>6856262</v>
      </c>
      <c r="D33">
        <f>'1999_totals_newvars'!J33</f>
        <v>9609085</v>
      </c>
      <c r="E33">
        <f>'2000_totals_newvars'!J33</f>
        <v>9400038</v>
      </c>
      <c r="F33">
        <f>'2001_totals_newvars'!J33</f>
        <v>11252198</v>
      </c>
      <c r="G33">
        <f>'2002_totals_newvars'!J33</f>
        <v>6213402</v>
      </c>
      <c r="H33">
        <f>'2003_totals_newvars'!J33</f>
        <v>6538272</v>
      </c>
      <c r="I33">
        <f>'2004_totals_newvars'!J33</f>
        <v>5950968</v>
      </c>
      <c r="J33">
        <f>'2005_totals_newvars'!J33</f>
        <v>7203132</v>
      </c>
      <c r="K33">
        <f>'2006_totals_newvars'!J33</f>
        <v>4154905</v>
      </c>
      <c r="L33">
        <f>'2007_totals_newvars'!J33</f>
        <v>9344162</v>
      </c>
      <c r="M33">
        <f>'2008_totals_newvars'!J33</f>
        <v>9978775</v>
      </c>
      <c r="N33">
        <f>'2009_totals_newvars'!J33</f>
        <v>15248380</v>
      </c>
      <c r="O33">
        <f>'2010_totals_newvars'!J33</f>
        <v>9618129</v>
      </c>
      <c r="P33">
        <f>'2011_totals_newvars'!J33</f>
        <v>10250014</v>
      </c>
      <c r="Q33">
        <f>'2012_totals_newvars'!J33</f>
        <v>9259398</v>
      </c>
      <c r="R33">
        <f>'2013_totals_newvars'!J33</f>
        <v>10659407</v>
      </c>
      <c r="S33">
        <f>'2014_totals_newvars'!J33</f>
        <v>7559480</v>
      </c>
      <c r="T33">
        <f>'1997_totals_newvars'!B33</f>
        <v>80510472</v>
      </c>
      <c r="U33">
        <f>'1998_totals_newvars'!B33</f>
        <v>89680767</v>
      </c>
      <c r="V33">
        <f>'1999_totals_newvars'!B33</f>
        <v>144314258</v>
      </c>
      <c r="W33">
        <f>'2000_totals_newvars'!B33</f>
        <v>112792121</v>
      </c>
      <c r="X33">
        <f>'2001_totals_newvars'!B33</f>
        <v>105894440</v>
      </c>
      <c r="Y33">
        <f>'2002_totals_newvars'!B33</f>
        <v>82157029</v>
      </c>
      <c r="Z33">
        <f>'2003_totals_newvars'!B33</f>
        <v>77892582</v>
      </c>
      <c r="AA33">
        <f>'2004_totals_newvars'!B33</f>
        <v>73299739</v>
      </c>
      <c r="AB33">
        <f>'2005_totals_newvars'!B33</f>
        <v>74761924</v>
      </c>
      <c r="AC33">
        <f>'2006_totals_newvars'!B33</f>
        <v>73594819</v>
      </c>
      <c r="AD33">
        <f>'2007_totals_newvars'!B33</f>
        <v>58879549</v>
      </c>
      <c r="AE33">
        <f>'2008_totals_newvars'!B33</f>
        <v>55006875</v>
      </c>
      <c r="AF33">
        <f>'2009_totals_newvars'!B33</f>
        <v>60063794</v>
      </c>
      <c r="AG33">
        <f>'2010_totals_newvars'!B33</f>
        <v>95638252</v>
      </c>
      <c r="AH33">
        <f>'2011_totals_newvars'!B33</f>
        <v>80915527</v>
      </c>
      <c r="AI33">
        <f>'2012_totals_newvars'!B33</f>
        <v>63872250</v>
      </c>
      <c r="AJ33">
        <f>'2013_totals_newvars'!B33</f>
        <v>53060825</v>
      </c>
      <c r="AK33">
        <f>'2014_totals_newvars'!B33</f>
        <v>47164990</v>
      </c>
      <c r="AL33">
        <f>'1997_totals_newvars'!C33</f>
        <v>0</v>
      </c>
      <c r="AM33">
        <f>'1998_totals_newvars'!C33</f>
        <v>13304750</v>
      </c>
      <c r="AN33">
        <f>'1999_totals_newvars'!C33</f>
        <v>16583624</v>
      </c>
      <c r="AO33">
        <f>'2000_totals_newvars'!C33</f>
        <v>22423486</v>
      </c>
      <c r="AP33">
        <f>'2001_totals_newvars'!C33</f>
        <v>34110346</v>
      </c>
      <c r="AQ33">
        <f>'2002_totals_newvars'!C33</f>
        <v>32266085</v>
      </c>
      <c r="AR33">
        <f>'2003_totals_newvars'!C33</f>
        <v>32708467</v>
      </c>
      <c r="AS33">
        <f>'2004_totals_newvars'!C33</f>
        <v>36640723</v>
      </c>
      <c r="AT33">
        <f>'2005_totals_newvars'!C33</f>
        <v>32477352</v>
      </c>
      <c r="AU33">
        <f>'2006_totals_newvars'!C33</f>
        <v>36692398</v>
      </c>
      <c r="AV33">
        <f>'2007_totals_newvars'!C33</f>
        <v>38102606</v>
      </c>
      <c r="AW33">
        <f>'2008_totals_newvars'!C33</f>
        <v>35174039</v>
      </c>
      <c r="AX33">
        <f>'2009_totals_newvars'!C33</f>
        <v>38961022</v>
      </c>
      <c r="AY33">
        <f>'2010_totals_newvars'!C33</f>
        <v>51489491</v>
      </c>
      <c r="AZ33">
        <f>'2011_totals_newvars'!C33</f>
        <v>30888346</v>
      </c>
      <c r="BA33">
        <f>'2012_totals_newvars'!C33</f>
        <v>30532445</v>
      </c>
      <c r="BB33">
        <f>'2013_totals_newvars'!C33</f>
        <v>36297800</v>
      </c>
      <c r="BC33">
        <f>'2014_totals_newvars'!C33</f>
        <v>36226494</v>
      </c>
      <c r="BD33">
        <f>'1997_totals_newvars'!I33</f>
        <v>14775323</v>
      </c>
      <c r="BE33">
        <f>'1998_totals_newvars'!I33</f>
        <v>605196</v>
      </c>
      <c r="BF33">
        <f>'1999_totals_newvars'!I33</f>
        <v>17088490</v>
      </c>
      <c r="BG33">
        <f>'2000_totals_newvars'!I33</f>
        <v>3323381</v>
      </c>
      <c r="BH33">
        <f>'2001_totals_newvars'!I33</f>
        <v>22720090</v>
      </c>
      <c r="BI33">
        <f>'2002_totals_newvars'!I33</f>
        <v>23125090</v>
      </c>
      <c r="BJ33">
        <f>'2003_totals_newvars'!I33</f>
        <v>18756327</v>
      </c>
      <c r="BK33">
        <f>'2004_totals_newvars'!I33</f>
        <v>34133945</v>
      </c>
      <c r="BL33">
        <f>'2005_totals_newvars'!I33</f>
        <v>27139083</v>
      </c>
      <c r="BM33">
        <f>'2006_totals_newvars'!I33</f>
        <v>16283119</v>
      </c>
      <c r="BN33">
        <f>'2007_totals_newvars'!I33</f>
        <v>12205286</v>
      </c>
      <c r="BO33">
        <f>'2008_totals_newvars'!I33</f>
        <v>9933759</v>
      </c>
      <c r="BP33">
        <f>'2009_totals_newvars'!I33</f>
        <v>14266958</v>
      </c>
      <c r="BQ33">
        <f>'2010_totals_newvars'!I33</f>
        <v>36234243</v>
      </c>
      <c r="BR33">
        <f>'2011_totals_newvars'!I33</f>
        <v>27121816</v>
      </c>
      <c r="BS33">
        <f>'2012_totals_newvars'!I33</f>
        <v>37766834</v>
      </c>
      <c r="BT33">
        <f>'2013_totals_newvars'!I33</f>
        <v>47017774</v>
      </c>
      <c r="BU33">
        <f>'2014_totals_newvars'!I33</f>
        <v>53599041</v>
      </c>
      <c r="BV33">
        <f>'1997_totals_newvars'!H33</f>
        <v>0</v>
      </c>
      <c r="BW33">
        <f>'1998_totals_newvars'!H33</f>
        <v>0</v>
      </c>
      <c r="BX33">
        <f>'1999_totals_newvars'!H33</f>
        <v>0</v>
      </c>
      <c r="BY33">
        <f>'2000_totals_newvars'!H33</f>
        <v>0</v>
      </c>
      <c r="BZ33">
        <f>'2001_totals_newvars'!H33</f>
        <v>0</v>
      </c>
      <c r="CA33">
        <f>'2002_totals_newvars'!H33</f>
        <v>0</v>
      </c>
      <c r="CB33">
        <f>'2003_totals_newvars'!H33</f>
        <v>1072517</v>
      </c>
      <c r="CC33">
        <f>'2004_totals_newvars'!H33</f>
        <v>1938272</v>
      </c>
      <c r="CD33">
        <f>'2005_totals_newvars'!H33</f>
        <v>1249579</v>
      </c>
      <c r="CE33">
        <f>'2006_totals_newvars'!H33</f>
        <v>0</v>
      </c>
      <c r="CF33">
        <f>'2007_totals_newvars'!H33</f>
        <v>0</v>
      </c>
      <c r="CG33">
        <f>'2008_totals_newvars'!H33</f>
        <v>6378074</v>
      </c>
      <c r="CH33">
        <f>'2009_totals_newvars'!H33</f>
        <v>12140563</v>
      </c>
      <c r="CI33">
        <f>'2010_totals_newvars'!H33</f>
        <v>13432998</v>
      </c>
      <c r="CJ33">
        <f>'2011_totals_newvars'!H33</f>
        <v>9377849</v>
      </c>
      <c r="CK33">
        <f>'2012_totals_newvars'!H33</f>
        <v>8583881</v>
      </c>
      <c r="CL33">
        <f>'2013_totals_newvars'!H33</f>
        <v>10105467</v>
      </c>
      <c r="CM33">
        <f>'2014_totals_newvars'!H33</f>
        <v>9592290</v>
      </c>
      <c r="CN33">
        <f>'1997_totals_newvars'!E33</f>
        <v>0</v>
      </c>
      <c r="CO33">
        <f>'1998_totals_newvars'!E33</f>
        <v>0</v>
      </c>
      <c r="CP33">
        <f>'1999_totals_newvars'!E33</f>
        <v>0</v>
      </c>
      <c r="CQ33">
        <f>'2000_totals_newvars'!E33</f>
        <v>0</v>
      </c>
      <c r="CR33">
        <f>'2001_totals_newvars'!E33</f>
        <v>0</v>
      </c>
      <c r="CS33">
        <f>'2002_totals_newvars'!E33</f>
        <v>0</v>
      </c>
      <c r="CT33">
        <f>'2003_totals_newvars'!E33</f>
        <v>0</v>
      </c>
      <c r="CU33">
        <f>'2004_totals_newvars'!E33</f>
        <v>0</v>
      </c>
      <c r="CV33">
        <f>'2005_totals_newvars'!E33</f>
        <v>0</v>
      </c>
      <c r="CW33">
        <f>'2006_totals_newvars'!E33</f>
        <v>0</v>
      </c>
      <c r="CX33">
        <f>'2007_totals_newvars'!E33</f>
        <v>0</v>
      </c>
      <c r="CY33">
        <f>'2008_totals_newvars'!E33</f>
        <v>0</v>
      </c>
      <c r="CZ33">
        <f>'2009_totals_newvars'!E33</f>
        <v>0</v>
      </c>
      <c r="DA33">
        <f>'2010_totals_newvars'!E33</f>
        <v>0</v>
      </c>
      <c r="DB33">
        <f>'2011_totals_newvars'!E33</f>
        <v>0</v>
      </c>
      <c r="DC33">
        <f>'2012_totals_newvars'!E33</f>
        <v>0</v>
      </c>
      <c r="DD33">
        <f>'2013_totals_newvars'!E33</f>
        <v>0</v>
      </c>
      <c r="DE33">
        <f>'2014_totals_newvars'!E33</f>
        <v>0</v>
      </c>
      <c r="DF33">
        <f>'1997_totals_newvars'!G33</f>
        <v>0</v>
      </c>
      <c r="DG33">
        <f>'1998_totals_newvars'!G33</f>
        <v>0</v>
      </c>
      <c r="DH33">
        <f>'1999_totals_newvars'!G33</f>
        <v>0</v>
      </c>
      <c r="DI33">
        <f>'2000_totals_newvars'!G33</f>
        <v>0</v>
      </c>
      <c r="DJ33">
        <f>'2001_totals_newvars'!G33</f>
        <v>0</v>
      </c>
      <c r="DK33">
        <f>'2002_totals_newvars'!G33</f>
        <v>0</v>
      </c>
      <c r="DL33">
        <f>'2003_totals_newvars'!G33</f>
        <v>0</v>
      </c>
      <c r="DM33">
        <f>'2004_totals_newvars'!G33</f>
        <v>0</v>
      </c>
      <c r="DN33">
        <f>'2005_totals_newvars'!G33</f>
        <v>0</v>
      </c>
      <c r="DO33">
        <f>'2006_totals_newvars'!G33</f>
        <v>0</v>
      </c>
      <c r="DP33">
        <f>'2007_totals_newvars'!G33</f>
        <v>0</v>
      </c>
      <c r="DQ33">
        <f>'2008_totals_newvars'!G33</f>
        <v>0</v>
      </c>
      <c r="DR33">
        <f>'2009_totals_newvars'!G33</f>
        <v>0</v>
      </c>
      <c r="DS33">
        <f>'2010_totals_newvars'!G33</f>
        <v>0</v>
      </c>
      <c r="DT33">
        <f>'2011_totals_newvars'!G33</f>
        <v>0</v>
      </c>
      <c r="DU33">
        <f>'2012_totals_newvars'!G33</f>
        <v>0</v>
      </c>
      <c r="DV33">
        <f>'2013_totals_newvars'!G33</f>
        <v>0</v>
      </c>
      <c r="DW33">
        <f>'2014_totals_newvars'!G33</f>
        <v>0</v>
      </c>
      <c r="DX33">
        <f>'1997_totals_newvars'!K33</f>
        <v>0</v>
      </c>
      <c r="DY33">
        <f>'1998_totals_newvars'!K33</f>
        <v>0</v>
      </c>
      <c r="DZ33">
        <f>'1999_totals_newvars'!K33</f>
        <v>0</v>
      </c>
      <c r="EA33">
        <f>'2000_totals_newvars'!K33</f>
        <v>0</v>
      </c>
      <c r="EB33">
        <f>'2001_totals_newvars'!K33</f>
        <v>0</v>
      </c>
      <c r="EC33">
        <f>'2002_totals_newvars'!K33</f>
        <v>2000000</v>
      </c>
      <c r="ED33">
        <f>'2003_totals_newvars'!K33</f>
        <v>2000000</v>
      </c>
      <c r="EE33">
        <f>'2004_totals_newvars'!K33</f>
        <v>2000000</v>
      </c>
      <c r="EF33">
        <f>'2005_totals_newvars'!K33</f>
        <v>2000000</v>
      </c>
      <c r="EG33">
        <f>'2006_totals_newvars'!K33</f>
        <v>0</v>
      </c>
      <c r="EH33">
        <f>'2007_totals_newvars'!K33</f>
        <v>0</v>
      </c>
      <c r="EI33">
        <f>'2008_totals_newvars'!K33</f>
        <v>0</v>
      </c>
      <c r="EJ33">
        <f>'2009_totals_newvars'!K33</f>
        <v>0</v>
      </c>
      <c r="EK33">
        <f>'2010_totals_newvars'!K33</f>
        <v>0</v>
      </c>
      <c r="EL33">
        <f>'2011_totals_newvars'!K33</f>
        <v>0</v>
      </c>
      <c r="EM33">
        <f>'2012_totals_newvars'!K33</f>
        <v>0</v>
      </c>
      <c r="EN33">
        <f>'2013_totals_newvars'!K33</f>
        <v>0</v>
      </c>
      <c r="EO33">
        <f>'2014_totals_newvars'!K33</f>
        <v>0</v>
      </c>
      <c r="EP33">
        <f>'1997_totals_newvars'!F33</f>
        <v>0</v>
      </c>
      <c r="EQ33">
        <f>'1998_totals_newvars'!F33</f>
        <v>0</v>
      </c>
      <c r="ER33">
        <f>'1999_totals_newvars'!F33</f>
        <v>0</v>
      </c>
      <c r="ES33">
        <f>'2000_totals_newvars'!F33</f>
        <v>3600000</v>
      </c>
      <c r="ET33">
        <f>'2001_totals_newvars'!F33</f>
        <v>-3600000</v>
      </c>
      <c r="EU33">
        <f>'2002_totals_newvars'!F33</f>
        <v>0</v>
      </c>
      <c r="EV33">
        <f>'2003_totals_newvars'!F33</f>
        <v>0</v>
      </c>
      <c r="EW33">
        <f>'2004_totals_newvars'!F33</f>
        <v>0</v>
      </c>
      <c r="EX33">
        <f>'2005_totals_newvars'!F33</f>
        <v>0</v>
      </c>
      <c r="EY33">
        <f>'2006_totals_newvars'!F33</f>
        <v>0</v>
      </c>
      <c r="EZ33">
        <f>'2007_totals_newvars'!F33</f>
        <v>2450000</v>
      </c>
      <c r="FA33">
        <f>'2008_totals_newvars'!F33</f>
        <v>24250000</v>
      </c>
      <c r="FB33">
        <f>'2009_totals_newvars'!F33</f>
        <v>44100000</v>
      </c>
      <c r="FC33">
        <f>'2010_totals_newvars'!F33</f>
        <v>44700000</v>
      </c>
      <c r="FD33">
        <f>'2011_totals_newvars'!F33</f>
        <v>49800000</v>
      </c>
      <c r="FE33">
        <f>'2012_totals_newvars'!F33</f>
        <v>47200000</v>
      </c>
      <c r="FF33">
        <f>'2013_totals_newvars'!F33</f>
        <v>47440000</v>
      </c>
      <c r="FG33">
        <f>'2014_totals_newvars'!F33</f>
        <v>47620000</v>
      </c>
      <c r="FH33">
        <f>'1997_totals_newvars'!D33</f>
        <v>984641</v>
      </c>
      <c r="FI33">
        <f>'1998_totals_newvars'!D33</f>
        <v>-90917</v>
      </c>
      <c r="FJ33">
        <f>'1999_totals_newvars'!D33</f>
        <v>8264</v>
      </c>
      <c r="FK33">
        <f>'2000_totals_newvars'!D33</f>
        <v>17079186</v>
      </c>
      <c r="FL33">
        <f>'2001_totals_newvars'!D33</f>
        <v>13826708</v>
      </c>
      <c r="FM33">
        <f>'2002_totals_newvars'!D33</f>
        <v>8715712</v>
      </c>
      <c r="FN33">
        <f>'2003_totals_newvars'!D33</f>
        <v>15858146</v>
      </c>
      <c r="FO33">
        <f>'2004_totals_newvars'!D33</f>
        <v>13674819</v>
      </c>
      <c r="FP33">
        <f>'2005_totals_newvars'!D33</f>
        <v>14149381</v>
      </c>
      <c r="FQ33">
        <f>'2006_totals_newvars'!D33</f>
        <v>11717573</v>
      </c>
      <c r="FR33">
        <f>'2007_totals_newvars'!D33</f>
        <v>6911032</v>
      </c>
      <c r="FS33">
        <f>'2008_totals_newvars'!D33</f>
        <v>20249693</v>
      </c>
      <c r="FT33">
        <f>'2009_totals_newvars'!D33</f>
        <v>16022018</v>
      </c>
      <c r="FU33">
        <f>'2010_totals_newvars'!D33</f>
        <v>16674559</v>
      </c>
      <c r="FV33">
        <f>'2011_totals_newvars'!D33</f>
        <v>8477005</v>
      </c>
      <c r="FW33">
        <f>'2012_totals_newvars'!D33</f>
        <v>8792622</v>
      </c>
      <c r="FX33">
        <f>'2013_totals_newvars'!D33</f>
        <v>8896314</v>
      </c>
      <c r="FY33">
        <f>'2014_totals_newvars'!D33</f>
        <v>13031346</v>
      </c>
      <c r="FZ33">
        <f>'1997_totals_newvars'!L33</f>
        <v>105295793</v>
      </c>
      <c r="GA33">
        <f>'1998_totals_newvars'!L33</f>
        <v>110356058</v>
      </c>
      <c r="GB33">
        <f>'1999_totals_newvars'!L33</f>
        <v>187603721</v>
      </c>
      <c r="GC33">
        <f>'2000_totals_newvars'!L33</f>
        <v>168618212</v>
      </c>
      <c r="GD33">
        <f>'2001_totals_newvars'!L33</f>
        <v>184203782</v>
      </c>
      <c r="GE33">
        <f>'2002_totals_newvars'!L33</f>
        <v>154477318</v>
      </c>
      <c r="GF33">
        <f>'2003_totals_newvars'!L33</f>
        <v>154826311</v>
      </c>
      <c r="GG33">
        <f>'2004_totals_newvars'!L33</f>
        <v>167638466</v>
      </c>
      <c r="GH33">
        <f>'2005_totals_newvars'!L33</f>
        <v>158980451</v>
      </c>
      <c r="GI33">
        <f>'2006_totals_newvars'!L33</f>
        <v>142442814</v>
      </c>
      <c r="GJ33">
        <f>'2007_totals_newvars'!L33</f>
        <v>127892635</v>
      </c>
      <c r="GK33">
        <f>'2008_totals_newvars'!L33</f>
        <v>160971215</v>
      </c>
      <c r="GL33">
        <f>'2009_totals_newvars'!L33</f>
        <v>200802735</v>
      </c>
      <c r="GM33">
        <f>'2010_totals_newvars'!L33</f>
        <v>267787672</v>
      </c>
      <c r="GN33">
        <f>'2011_totals_newvars'!L33</f>
        <v>216830557</v>
      </c>
      <c r="GO33">
        <f>'2012_totals_newvars'!L33</f>
        <v>206007430</v>
      </c>
      <c r="GP33">
        <f>'2013_totals_newvars'!L33</f>
        <v>213477587</v>
      </c>
      <c r="GQ33">
        <f>'2014_totals_newvars'!L33</f>
        <v>214793641</v>
      </c>
    </row>
    <row r="34" spans="1:199" x14ac:dyDescent="0.2">
      <c r="A34" t="s">
        <v>40</v>
      </c>
      <c r="B34">
        <f>'1997_totals_newvars'!J34</f>
        <v>439514869</v>
      </c>
      <c r="C34">
        <f>'1998_totals_newvars'!J34</f>
        <v>462987699</v>
      </c>
      <c r="D34">
        <f>'1999_totals_newvars'!J34</f>
        <v>465429180</v>
      </c>
      <c r="E34">
        <f>'2000_totals_newvars'!J34</f>
        <v>382103683</v>
      </c>
      <c r="F34">
        <f>'2001_totals_newvars'!J34</f>
        <v>429727261</v>
      </c>
      <c r="G34">
        <f>'2002_totals_newvars'!J34</f>
        <v>459299770</v>
      </c>
      <c r="H34">
        <f>'2003_totals_newvars'!J34</f>
        <v>464283285</v>
      </c>
      <c r="I34">
        <f>'2004_totals_newvars'!J34</f>
        <v>409676641</v>
      </c>
      <c r="J34">
        <f>'2005_totals_newvars'!J34</f>
        <v>380795042</v>
      </c>
      <c r="K34">
        <f>'2006_totals_newvars'!J34</f>
        <v>451503762</v>
      </c>
      <c r="L34">
        <f>'2007_totals_newvars'!J34</f>
        <v>512686288</v>
      </c>
      <c r="M34">
        <f>'2008_totals_newvars'!J34</f>
        <v>477152553</v>
      </c>
      <c r="N34">
        <f>'2009_totals_newvars'!J34</f>
        <v>456612468</v>
      </c>
      <c r="O34">
        <f>'2010_totals_newvars'!J34</f>
        <v>441860471</v>
      </c>
      <c r="P34">
        <f>'2011_totals_newvars'!J34</f>
        <v>333633422</v>
      </c>
      <c r="Q34">
        <f>'2012_totals_newvars'!J34</f>
        <v>364227693</v>
      </c>
      <c r="R34">
        <f>'2013_totals_newvars'!J34</f>
        <v>333889087</v>
      </c>
      <c r="S34">
        <f>'2014_totals_newvars'!J34</f>
        <v>338227963</v>
      </c>
      <c r="T34">
        <f>'1997_totals_newvars'!B34</f>
        <v>2195745140</v>
      </c>
      <c r="U34">
        <f>'1998_totals_newvars'!B34</f>
        <v>2204031003</v>
      </c>
      <c r="V34">
        <f>'1999_totals_newvars'!B34</f>
        <v>2284889361</v>
      </c>
      <c r="W34">
        <f>'2000_totals_newvars'!B34</f>
        <v>1554423956</v>
      </c>
      <c r="X34">
        <f>'2001_totals_newvars'!B34</f>
        <v>1619616753</v>
      </c>
      <c r="Y34">
        <f>'2002_totals_newvars'!B34</f>
        <v>1464883655</v>
      </c>
      <c r="Z34">
        <f>'2003_totals_newvars'!B34</f>
        <v>1604839889</v>
      </c>
      <c r="AA34">
        <f>'2004_totals_newvars'!B34</f>
        <v>1585867556</v>
      </c>
      <c r="AB34">
        <f>'2005_totals_newvars'!B34</f>
        <v>1761846561</v>
      </c>
      <c r="AC34">
        <f>'2006_totals_newvars'!B34</f>
        <v>1623752053</v>
      </c>
      <c r="AD34">
        <f>'2007_totals_newvars'!B34</f>
        <v>1474079582</v>
      </c>
      <c r="AE34">
        <f>'2008_totals_newvars'!B34</f>
        <v>1428242373</v>
      </c>
      <c r="AF34">
        <f>'2009_totals_newvars'!B34</f>
        <v>1457970126</v>
      </c>
      <c r="AG34">
        <f>'2010_totals_newvars'!B34</f>
        <v>1667796093</v>
      </c>
      <c r="AH34">
        <f>'2011_totals_newvars'!B34</f>
        <v>1443553507</v>
      </c>
      <c r="AI34">
        <f>'2012_totals_newvars'!B34</f>
        <v>1470929069</v>
      </c>
      <c r="AJ34">
        <f>'2013_totals_newvars'!B34</f>
        <v>1606028384</v>
      </c>
      <c r="AK34">
        <f>'2014_totals_newvars'!B34</f>
        <v>1747501469</v>
      </c>
      <c r="AL34">
        <f>'1997_totals_newvars'!C34</f>
        <v>69193603</v>
      </c>
      <c r="AM34">
        <f>'1998_totals_newvars'!C34</f>
        <v>113177396</v>
      </c>
      <c r="AN34">
        <f>'1999_totals_newvars'!C34</f>
        <v>475499397</v>
      </c>
      <c r="AO34">
        <f>'2000_totals_newvars'!C34</f>
        <v>565333364</v>
      </c>
      <c r="AP34">
        <f>'2001_totals_newvars'!C34</f>
        <v>476983998</v>
      </c>
      <c r="AQ34">
        <f>'2002_totals_newvars'!C34</f>
        <v>496322562</v>
      </c>
      <c r="AR34">
        <f>'2003_totals_newvars'!C34</f>
        <v>141883998</v>
      </c>
      <c r="AS34">
        <f>'2004_totals_newvars'!C34</f>
        <v>509983998</v>
      </c>
      <c r="AT34">
        <f>'2005_totals_newvars'!C34</f>
        <v>483775203</v>
      </c>
      <c r="AU34">
        <f>'2006_totals_newvars'!C34</f>
        <v>650566506</v>
      </c>
      <c r="AV34">
        <f>'2007_totals_newvars'!C34</f>
        <v>462408216</v>
      </c>
      <c r="AW34">
        <f>'2008_totals_newvars'!C34</f>
        <v>473254486</v>
      </c>
      <c r="AX34">
        <f>'2009_totals_newvars'!C34</f>
        <v>515960255</v>
      </c>
      <c r="AY34">
        <f>'2010_totals_newvars'!C34</f>
        <v>425445233</v>
      </c>
      <c r="AZ34">
        <f>'2011_totals_newvars'!C34</f>
        <v>568028898</v>
      </c>
      <c r="BA34">
        <f>'2012_totals_newvars'!C34</f>
        <v>468842778</v>
      </c>
      <c r="BB34">
        <f>'2013_totals_newvars'!C34</f>
        <v>536912013</v>
      </c>
      <c r="BC34">
        <f>'2014_totals_newvars'!C34</f>
        <v>438770963</v>
      </c>
      <c r="BD34">
        <f>'1997_totals_newvars'!I34</f>
        <v>349048589</v>
      </c>
      <c r="BE34">
        <f>'1998_totals_newvars'!I34</f>
        <v>371429921</v>
      </c>
      <c r="BF34">
        <f>'1999_totals_newvars'!I34</f>
        <v>514136719</v>
      </c>
      <c r="BG34">
        <f>'2000_totals_newvars'!I34</f>
        <v>421293028</v>
      </c>
      <c r="BH34">
        <f>'2001_totals_newvars'!I34</f>
        <v>604654050</v>
      </c>
      <c r="BI34">
        <f>'2002_totals_newvars'!I34</f>
        <v>528816465</v>
      </c>
      <c r="BJ34">
        <f>'2003_totals_newvars'!I34</f>
        <v>487632727</v>
      </c>
      <c r="BK34">
        <f>'2004_totals_newvars'!I34</f>
        <v>360376655</v>
      </c>
      <c r="BL34">
        <f>'2005_totals_newvars'!I34</f>
        <v>289649685</v>
      </c>
      <c r="BM34">
        <f>'2006_totals_newvars'!I34</f>
        <v>455969064</v>
      </c>
      <c r="BN34">
        <f>'2007_totals_newvars'!I34</f>
        <v>523733486</v>
      </c>
      <c r="BO34">
        <f>'2008_totals_newvars'!I34</f>
        <v>510976228</v>
      </c>
      <c r="BP34">
        <f>'2009_totals_newvars'!I34</f>
        <v>589692921</v>
      </c>
      <c r="BQ34">
        <f>'2010_totals_newvars'!I34</f>
        <v>668621651</v>
      </c>
      <c r="BR34">
        <f>'2011_totals_newvars'!I34</f>
        <v>757408532</v>
      </c>
      <c r="BS34">
        <f>'2012_totals_newvars'!I34</f>
        <v>772499867</v>
      </c>
      <c r="BT34">
        <f>'2013_totals_newvars'!I34</f>
        <v>778894050</v>
      </c>
      <c r="BU34">
        <f>'2014_totals_newvars'!I34</f>
        <v>740046020</v>
      </c>
      <c r="BV34">
        <f>'1997_totals_newvars'!H34</f>
        <v>0</v>
      </c>
      <c r="BW34">
        <f>'1998_totals_newvars'!H34</f>
        <v>0</v>
      </c>
      <c r="BX34">
        <f>'1999_totals_newvars'!H34</f>
        <v>0</v>
      </c>
      <c r="BY34">
        <f>'2000_totals_newvars'!H34</f>
        <v>0</v>
      </c>
      <c r="BZ34">
        <f>'2001_totals_newvars'!H34</f>
        <v>11309188</v>
      </c>
      <c r="CA34">
        <f>'2002_totals_newvars'!H34</f>
        <v>93842581</v>
      </c>
      <c r="CB34">
        <f>'2003_totals_newvars'!H34</f>
        <v>408021718</v>
      </c>
      <c r="CC34">
        <f>'2004_totals_newvars'!H34</f>
        <v>257110939</v>
      </c>
      <c r="CD34">
        <f>'2005_totals_newvars'!H34</f>
        <v>39497257</v>
      </c>
      <c r="CE34">
        <f>'2006_totals_newvars'!H34</f>
        <v>177875440</v>
      </c>
      <c r="CF34">
        <f>'2007_totals_newvars'!H34</f>
        <v>206938212</v>
      </c>
      <c r="CG34">
        <f>'2008_totals_newvars'!H34</f>
        <v>259987589</v>
      </c>
      <c r="CH34">
        <f>'2009_totals_newvars'!H34</f>
        <v>339972520</v>
      </c>
      <c r="CI34">
        <f>'2010_totals_newvars'!H34</f>
        <v>265162135</v>
      </c>
      <c r="CJ34">
        <f>'2011_totals_newvars'!H34</f>
        <v>265586718</v>
      </c>
      <c r="CK34">
        <f>'2012_totals_newvars'!H34</f>
        <v>247858961</v>
      </c>
      <c r="CL34">
        <f>'2013_totals_newvars'!H34</f>
        <v>245214497</v>
      </c>
      <c r="CM34">
        <f>'2014_totals_newvars'!H34</f>
        <v>236573751</v>
      </c>
      <c r="CN34">
        <f>'1997_totals_newvars'!E34</f>
        <v>0</v>
      </c>
      <c r="CO34">
        <f>'1998_totals_newvars'!E34</f>
        <v>0</v>
      </c>
      <c r="CP34">
        <f>'1999_totals_newvars'!E34</f>
        <v>0</v>
      </c>
      <c r="CQ34">
        <f>'2000_totals_newvars'!E34</f>
        <v>308965621</v>
      </c>
      <c r="CR34">
        <f>'2001_totals_newvars'!E34</f>
        <v>333411069</v>
      </c>
      <c r="CS34">
        <f>'2002_totals_newvars'!E34</f>
        <v>424405770</v>
      </c>
      <c r="CT34">
        <f>'2003_totals_newvars'!E34</f>
        <v>481812753</v>
      </c>
      <c r="CU34">
        <f>'2004_totals_newvars'!E34</f>
        <v>444621097</v>
      </c>
      <c r="CV34">
        <f>'2005_totals_newvars'!E34</f>
        <v>359515253</v>
      </c>
      <c r="CW34">
        <f>'2006_totals_newvars'!E34</f>
        <v>320694456</v>
      </c>
      <c r="CX34">
        <f>'2007_totals_newvars'!E34</f>
        <v>354300910</v>
      </c>
      <c r="CY34">
        <f>'2008_totals_newvars'!E34</f>
        <v>350240406</v>
      </c>
      <c r="CZ34">
        <f>'2009_totals_newvars'!E34</f>
        <v>354057132</v>
      </c>
      <c r="DA34">
        <f>'2010_totals_newvars'!E34</f>
        <v>340639785</v>
      </c>
      <c r="DB34">
        <f>'2011_totals_newvars'!E34</f>
        <v>340769337</v>
      </c>
      <c r="DC34">
        <f>'2012_totals_newvars'!E34</f>
        <v>175967398</v>
      </c>
      <c r="DD34">
        <f>'2013_totals_newvars'!E34</f>
        <v>187276911</v>
      </c>
      <c r="DE34">
        <f>'2014_totals_newvars'!E34</f>
        <v>211013381</v>
      </c>
      <c r="DF34">
        <f>'1997_totals_newvars'!G34</f>
        <v>0</v>
      </c>
      <c r="DG34">
        <f>'1998_totals_newvars'!G34</f>
        <v>0</v>
      </c>
      <c r="DH34">
        <f>'1999_totals_newvars'!G34</f>
        <v>0</v>
      </c>
      <c r="DI34">
        <f>'2000_totals_newvars'!G34</f>
        <v>0</v>
      </c>
      <c r="DJ34">
        <f>'2001_totals_newvars'!G34</f>
        <v>7810197</v>
      </c>
      <c r="DK34">
        <f>'2002_totals_newvars'!G34</f>
        <v>33423453</v>
      </c>
      <c r="DL34">
        <f>'2003_totals_newvars'!G34</f>
        <v>50504569</v>
      </c>
      <c r="DM34">
        <f>'2004_totals_newvars'!G34</f>
        <v>72978405</v>
      </c>
      <c r="DN34">
        <f>'2005_totals_newvars'!G34</f>
        <v>82810998</v>
      </c>
      <c r="DO34">
        <f>'2006_totals_newvars'!G34</f>
        <v>71449547</v>
      </c>
      <c r="DP34">
        <f>'2007_totals_newvars'!G34</f>
        <v>116747195</v>
      </c>
      <c r="DQ34">
        <f>'2008_totals_newvars'!G34</f>
        <v>173224848</v>
      </c>
      <c r="DR34">
        <f>'2009_totals_newvars'!G34</f>
        <v>375714346</v>
      </c>
      <c r="DS34">
        <f>'2010_totals_newvars'!G34</f>
        <v>230345828</v>
      </c>
      <c r="DT34">
        <f>'2011_totals_newvars'!G34</f>
        <v>163587203</v>
      </c>
      <c r="DU34">
        <f>'2012_totals_newvars'!G34</f>
        <v>133899766</v>
      </c>
      <c r="DV34">
        <f>'2013_totals_newvars'!G34</f>
        <v>173868350</v>
      </c>
      <c r="DW34">
        <f>'2014_totals_newvars'!G34</f>
        <v>173055701</v>
      </c>
      <c r="DX34">
        <f>'1997_totals_newvars'!K34</f>
        <v>168400000</v>
      </c>
      <c r="DY34">
        <f>'1998_totals_newvars'!K34</f>
        <v>221000000</v>
      </c>
      <c r="DZ34">
        <f>'1999_totals_newvars'!K34</f>
        <v>244000000</v>
      </c>
      <c r="EA34">
        <f>'2000_totals_newvars'!K34</f>
        <v>244000000</v>
      </c>
      <c r="EB34">
        <f>'2001_totals_newvars'!K34</f>
        <v>244000000</v>
      </c>
      <c r="EC34">
        <f>'2002_totals_newvars'!K34</f>
        <v>244000000</v>
      </c>
      <c r="ED34">
        <f>'2003_totals_newvars'!K34</f>
        <v>244000000</v>
      </c>
      <c r="EE34">
        <f>'2004_totals_newvars'!K34</f>
        <v>122000000</v>
      </c>
      <c r="EF34">
        <f>'2005_totals_newvars'!K34</f>
        <v>119838433</v>
      </c>
      <c r="EG34">
        <f>'2006_totals_newvars'!K34</f>
        <v>123503788</v>
      </c>
      <c r="EH34">
        <f>'2007_totals_newvars'!K34</f>
        <v>125765830</v>
      </c>
      <c r="EI34">
        <f>'2008_totals_newvars'!K34</f>
        <v>125639424</v>
      </c>
      <c r="EJ34">
        <f>'2009_totals_newvars'!K34</f>
        <v>200755328</v>
      </c>
      <c r="EK34">
        <f>'2010_totals_newvars'!K34</f>
        <v>167245286</v>
      </c>
      <c r="EL34">
        <f>'2011_totals_newvars'!K34</f>
        <v>192797333</v>
      </c>
      <c r="EM34">
        <f>'2012_totals_newvars'!K34</f>
        <v>190479111</v>
      </c>
      <c r="EN34">
        <f>'2013_totals_newvars'!K34</f>
        <v>191552283</v>
      </c>
      <c r="EO34">
        <f>'2014_totals_newvars'!K34</f>
        <v>181097334</v>
      </c>
      <c r="EP34">
        <f>'1997_totals_newvars'!F34</f>
        <v>0</v>
      </c>
      <c r="EQ34">
        <f>'1998_totals_newvars'!F34</f>
        <v>0</v>
      </c>
      <c r="ER34">
        <f>'1999_totals_newvars'!F34</f>
        <v>0</v>
      </c>
      <c r="ES34">
        <f>'2000_totals_newvars'!F34</f>
        <v>504068705</v>
      </c>
      <c r="ET34">
        <f>'2001_totals_newvars'!F34</f>
        <v>382007253</v>
      </c>
      <c r="EU34">
        <f>'2002_totals_newvars'!F34</f>
        <v>448695382</v>
      </c>
      <c r="EV34">
        <f>'2003_totals_newvars'!F34</f>
        <v>577076632</v>
      </c>
      <c r="EW34">
        <f>'2004_totals_newvars'!F34</f>
        <v>713701927</v>
      </c>
      <c r="EX34">
        <f>'2005_totals_newvars'!F34</f>
        <v>738779413</v>
      </c>
      <c r="EY34">
        <f>'2006_totals_newvars'!F34</f>
        <v>818735112</v>
      </c>
      <c r="EZ34">
        <f>'2007_totals_newvars'!F34</f>
        <v>903698217</v>
      </c>
      <c r="FA34">
        <f>'2008_totals_newvars'!F34</f>
        <v>894691700</v>
      </c>
      <c r="FB34">
        <f>'2009_totals_newvars'!F34</f>
        <v>1220555812</v>
      </c>
      <c r="FC34">
        <f>'2010_totals_newvars'!F34</f>
        <v>1424906519</v>
      </c>
      <c r="FD34">
        <f>'2011_totals_newvars'!F34</f>
        <v>1363970679</v>
      </c>
      <c r="FE34">
        <f>'2012_totals_newvars'!F34</f>
        <v>1413637646</v>
      </c>
      <c r="FF34">
        <f>'2013_totals_newvars'!F34</f>
        <v>1426501045</v>
      </c>
      <c r="FG34">
        <f>'2014_totals_newvars'!F34</f>
        <v>1486920816</v>
      </c>
      <c r="FH34">
        <f>'1997_totals_newvars'!D34</f>
        <v>103266958</v>
      </c>
      <c r="FI34">
        <f>'1998_totals_newvars'!D34</f>
        <v>183608268</v>
      </c>
      <c r="FJ34">
        <f>'1999_totals_newvars'!D34</f>
        <v>207090627</v>
      </c>
      <c r="FK34">
        <f>'2000_totals_newvars'!D34</f>
        <v>213287239</v>
      </c>
      <c r="FL34">
        <f>'2001_totals_newvars'!D34</f>
        <v>314277735</v>
      </c>
      <c r="FM34">
        <f>'2002_totals_newvars'!D34</f>
        <v>296169990</v>
      </c>
      <c r="FN34">
        <f>'2003_totals_newvars'!D34</f>
        <v>287131639</v>
      </c>
      <c r="FO34">
        <f>'2004_totals_newvars'!D34</f>
        <v>249581882</v>
      </c>
      <c r="FP34">
        <f>'2005_totals_newvars'!D34</f>
        <v>214990477</v>
      </c>
      <c r="FQ34">
        <f>'2006_totals_newvars'!D34</f>
        <v>218992881</v>
      </c>
      <c r="FR34">
        <f>'2007_totals_newvars'!D34</f>
        <v>205544285</v>
      </c>
      <c r="FS34">
        <f>'2008_totals_newvars'!D34</f>
        <v>226354920</v>
      </c>
      <c r="FT34">
        <f>'2009_totals_newvars'!D34</f>
        <v>195634409</v>
      </c>
      <c r="FU34">
        <f>'2010_totals_newvars'!D34</f>
        <v>205340809</v>
      </c>
      <c r="FV34">
        <f>'2011_totals_newvars'!D34</f>
        <v>183711586</v>
      </c>
      <c r="FW34">
        <f>'2012_totals_newvars'!D34</f>
        <v>160946848</v>
      </c>
      <c r="FX34">
        <f>'2013_totals_newvars'!D34</f>
        <v>130531344</v>
      </c>
      <c r="FY34">
        <f>'2014_totals_newvars'!D34</f>
        <v>176224975</v>
      </c>
      <c r="FZ34">
        <f>'1997_totals_newvars'!L34</f>
        <v>3325169159</v>
      </c>
      <c r="GA34">
        <f>'1998_totals_newvars'!L34</f>
        <v>3556234287</v>
      </c>
      <c r="GB34">
        <f>'1999_totals_newvars'!L34</f>
        <v>4191045284</v>
      </c>
      <c r="GC34">
        <f>'2000_totals_newvars'!L34</f>
        <v>4193475596</v>
      </c>
      <c r="GD34">
        <f>'2001_totals_newvars'!L34</f>
        <v>4423797504</v>
      </c>
      <c r="GE34">
        <f>'2002_totals_newvars'!L34</f>
        <v>4489859628</v>
      </c>
      <c r="GF34">
        <f>'2003_totals_newvars'!L34</f>
        <v>4747187210</v>
      </c>
      <c r="GG34">
        <f>'2004_totals_newvars'!L34</f>
        <v>4725899100</v>
      </c>
      <c r="GH34">
        <f>'2005_totals_newvars'!L34</f>
        <v>4471498322</v>
      </c>
      <c r="GI34">
        <f>'2006_totals_newvars'!L34</f>
        <v>4913042609</v>
      </c>
      <c r="GJ34">
        <f>'2007_totals_newvars'!L34</f>
        <v>4885902221</v>
      </c>
      <c r="GK34">
        <f>'2008_totals_newvars'!L34</f>
        <v>4919764527</v>
      </c>
      <c r="GL34">
        <f>'2009_totals_newvars'!L34</f>
        <v>5706925317</v>
      </c>
      <c r="GM34">
        <f>'2010_totals_newvars'!L34</f>
        <v>5837363810</v>
      </c>
      <c r="GN34">
        <f>'2011_totals_newvars'!L34</f>
        <v>5613047215</v>
      </c>
      <c r="GO34">
        <f>'2012_totals_newvars'!L34</f>
        <v>5399289137</v>
      </c>
      <c r="GP34">
        <f>'2013_totals_newvars'!L34</f>
        <v>5610667964</v>
      </c>
      <c r="GQ34">
        <f>'2014_totals_newvars'!L34</f>
        <v>5729432373</v>
      </c>
    </row>
    <row r="35" spans="1:199" x14ac:dyDescent="0.2">
      <c r="A35" t="s">
        <v>41</v>
      </c>
      <c r="B35">
        <f>'1997_totals_newvars'!J35</f>
        <v>22794187</v>
      </c>
      <c r="C35">
        <f>'1998_totals_newvars'!J35</f>
        <v>24256990</v>
      </c>
      <c r="D35">
        <f>'1999_totals_newvars'!J35</f>
        <v>31872711</v>
      </c>
      <c r="E35">
        <f>'2000_totals_newvars'!J35</f>
        <v>39325262</v>
      </c>
      <c r="F35">
        <f>'2001_totals_newvars'!J35</f>
        <v>38932398</v>
      </c>
      <c r="G35">
        <f>'2002_totals_newvars'!J35</f>
        <v>42210709</v>
      </c>
      <c r="H35">
        <f>'2003_totals_newvars'!J35</f>
        <v>39234660</v>
      </c>
      <c r="I35">
        <f>'2004_totals_newvars'!J35</f>
        <v>36358277</v>
      </c>
      <c r="J35">
        <f>'2005_totals_newvars'!J35</f>
        <v>39108941</v>
      </c>
      <c r="K35">
        <f>'2006_totals_newvars'!J35</f>
        <v>11956010</v>
      </c>
      <c r="L35">
        <f>'2007_totals_newvars'!J35</f>
        <v>38949712</v>
      </c>
      <c r="M35">
        <f>'2008_totals_newvars'!J35</f>
        <v>41458641</v>
      </c>
      <c r="N35">
        <f>'2009_totals_newvars'!J35</f>
        <v>45000823</v>
      </c>
      <c r="O35">
        <f>'2010_totals_newvars'!J35</f>
        <v>42429223</v>
      </c>
      <c r="P35">
        <f>'2011_totals_newvars'!J35</f>
        <v>43524475</v>
      </c>
      <c r="Q35">
        <f>'2012_totals_newvars'!J35</f>
        <v>41470714</v>
      </c>
      <c r="R35">
        <f>'2013_totals_newvars'!J35</f>
        <v>47822537</v>
      </c>
      <c r="S35">
        <f>'2014_totals_newvars'!J35</f>
        <v>49485417</v>
      </c>
      <c r="T35">
        <f>'1997_totals_newvars'!B35</f>
        <v>200668355</v>
      </c>
      <c r="U35">
        <f>'1998_totals_newvars'!B35</f>
        <v>177867913</v>
      </c>
      <c r="V35">
        <f>'1999_totals_newvars'!B35</f>
        <v>199963387</v>
      </c>
      <c r="W35">
        <f>'2000_totals_newvars'!B35</f>
        <v>140129420</v>
      </c>
      <c r="X35">
        <f>'2001_totals_newvars'!B35</f>
        <v>135038072</v>
      </c>
      <c r="Y35">
        <f>'2002_totals_newvars'!B35</f>
        <v>138661147</v>
      </c>
      <c r="Z35">
        <f>'2003_totals_newvars'!B35</f>
        <v>133365618</v>
      </c>
      <c r="AA35">
        <f>'2004_totals_newvars'!B35</f>
        <v>119077259</v>
      </c>
      <c r="AB35">
        <f>'2005_totals_newvars'!B35</f>
        <v>108391953</v>
      </c>
      <c r="AC35">
        <f>'2006_totals_newvars'!B35</f>
        <v>94433523</v>
      </c>
      <c r="AD35">
        <f>'2007_totals_newvars'!B35</f>
        <v>83736349</v>
      </c>
      <c r="AE35">
        <f>'2008_totals_newvars'!B35</f>
        <v>79891677</v>
      </c>
      <c r="AF35">
        <f>'2009_totals_newvars'!B35</f>
        <v>89261967</v>
      </c>
      <c r="AG35">
        <f>'2010_totals_newvars'!B35</f>
        <v>74949693</v>
      </c>
      <c r="AH35">
        <f>'2011_totals_newvars'!B35</f>
        <v>58364304</v>
      </c>
      <c r="AI35">
        <f>'2012_totals_newvars'!B35</f>
        <v>64193119</v>
      </c>
      <c r="AJ35">
        <f>'2013_totals_newvars'!B35</f>
        <v>59078538</v>
      </c>
      <c r="AK35">
        <f>'2014_totals_newvars'!B35</f>
        <v>54343050</v>
      </c>
      <c r="AL35">
        <f>'1997_totals_newvars'!C35</f>
        <v>0</v>
      </c>
      <c r="AM35">
        <f>'1998_totals_newvars'!C35</f>
        <v>60325009</v>
      </c>
      <c r="AN35">
        <f>'1999_totals_newvars'!C35</f>
        <v>120869167</v>
      </c>
      <c r="AO35">
        <f>'2000_totals_newvars'!C35</f>
        <v>147458106</v>
      </c>
      <c r="AP35">
        <f>'2001_totals_newvars'!C35</f>
        <v>182603628</v>
      </c>
      <c r="AQ35">
        <f>'2002_totals_newvars'!C35</f>
        <v>172838728</v>
      </c>
      <c r="AR35">
        <f>'2003_totals_newvars'!C35</f>
        <v>180139309</v>
      </c>
      <c r="AS35">
        <f>'2004_totals_newvars'!C35</f>
        <v>184401615</v>
      </c>
      <c r="AT35">
        <f>'2005_totals_newvars'!C35</f>
        <v>203440491</v>
      </c>
      <c r="AU35">
        <f>'2006_totals_newvars'!C35</f>
        <v>177356423</v>
      </c>
      <c r="AV35">
        <f>'2007_totals_newvars'!C35</f>
        <v>208966976</v>
      </c>
      <c r="AW35">
        <f>'2008_totals_newvars'!C35</f>
        <v>212970647</v>
      </c>
      <c r="AX35">
        <f>'2009_totals_newvars'!C35</f>
        <v>237227262</v>
      </c>
      <c r="AY35">
        <f>'2010_totals_newvars'!C35</f>
        <v>190997775</v>
      </c>
      <c r="AZ35">
        <f>'2011_totals_newvars'!C35</f>
        <v>203269127</v>
      </c>
      <c r="BA35">
        <f>'2012_totals_newvars'!C35</f>
        <v>177171592</v>
      </c>
      <c r="BB35">
        <f>'2013_totals_newvars'!C35</f>
        <v>172308800</v>
      </c>
      <c r="BC35">
        <f>'2014_totals_newvars'!C35</f>
        <v>175051301</v>
      </c>
      <c r="BD35">
        <f>'1997_totals_newvars'!I35</f>
        <v>73725803</v>
      </c>
      <c r="BE35">
        <f>'1998_totals_newvars'!I35</f>
        <v>119957708</v>
      </c>
      <c r="BF35">
        <f>'1999_totals_newvars'!I35</f>
        <v>147690193</v>
      </c>
      <c r="BG35">
        <f>'2000_totals_newvars'!I35</f>
        <v>22886141</v>
      </c>
      <c r="BH35">
        <f>'2001_totals_newvars'!I35</f>
        <v>38083203</v>
      </c>
      <c r="BI35">
        <f>'2002_totals_newvars'!I35</f>
        <v>36478792</v>
      </c>
      <c r="BJ35">
        <f>'2003_totals_newvars'!I35</f>
        <v>18793459</v>
      </c>
      <c r="BK35">
        <f>'2004_totals_newvars'!I35</f>
        <v>25336530</v>
      </c>
      <c r="BL35">
        <f>'2005_totals_newvars'!I35</f>
        <v>22440973</v>
      </c>
      <c r="BM35">
        <f>'2006_totals_newvars'!I35</f>
        <v>20252522</v>
      </c>
      <c r="BN35">
        <f>'2007_totals_newvars'!I35</f>
        <v>26051320</v>
      </c>
      <c r="BO35">
        <f>'2008_totals_newvars'!I35</f>
        <v>25577708</v>
      </c>
      <c r="BP35">
        <f>'2009_totals_newvars'!I35</f>
        <v>34603438</v>
      </c>
      <c r="BQ35">
        <f>'2010_totals_newvars'!I35</f>
        <v>36038708</v>
      </c>
      <c r="BR35">
        <f>'2011_totals_newvars'!I35</f>
        <v>38744025</v>
      </c>
      <c r="BS35">
        <f>'2012_totals_newvars'!I35</f>
        <v>35403238</v>
      </c>
      <c r="BT35">
        <f>'2013_totals_newvars'!I35</f>
        <v>36614753</v>
      </c>
      <c r="BU35">
        <f>'2014_totals_newvars'!I35</f>
        <v>41214511</v>
      </c>
      <c r="BV35">
        <f>'1997_totals_newvars'!H35</f>
        <v>0</v>
      </c>
      <c r="BW35">
        <f>'1998_totals_newvars'!H35</f>
        <v>0</v>
      </c>
      <c r="BX35">
        <f>'1999_totals_newvars'!H35</f>
        <v>0</v>
      </c>
      <c r="BY35">
        <f>'2000_totals_newvars'!H35</f>
        <v>668883</v>
      </c>
      <c r="BZ35">
        <f>'2001_totals_newvars'!H35</f>
        <v>127052</v>
      </c>
      <c r="CA35">
        <f>'2002_totals_newvars'!H35</f>
        <v>225829</v>
      </c>
      <c r="CB35">
        <f>'2003_totals_newvars'!H35</f>
        <v>314432</v>
      </c>
      <c r="CC35">
        <f>'2004_totals_newvars'!H35</f>
        <v>193893</v>
      </c>
      <c r="CD35">
        <f>'2005_totals_newvars'!H35</f>
        <v>108546</v>
      </c>
      <c r="CE35">
        <f>'2006_totals_newvars'!H35</f>
        <v>-190211</v>
      </c>
      <c r="CF35">
        <f>'2007_totals_newvars'!H35</f>
        <v>12426</v>
      </c>
      <c r="CG35">
        <f>'2008_totals_newvars'!H35</f>
        <v>2914</v>
      </c>
      <c r="CH35">
        <f>'2009_totals_newvars'!H35</f>
        <v>111517440</v>
      </c>
      <c r="CI35">
        <f>'2010_totals_newvars'!H35</f>
        <v>85136137</v>
      </c>
      <c r="CJ35">
        <f>'2011_totals_newvars'!H35</f>
        <v>114923538</v>
      </c>
      <c r="CK35">
        <f>'2012_totals_newvars'!H35</f>
        <v>87601602</v>
      </c>
      <c r="CL35">
        <f>'2013_totals_newvars'!H35</f>
        <v>114321622</v>
      </c>
      <c r="CM35">
        <f>'2014_totals_newvars'!H35</f>
        <v>115243426</v>
      </c>
      <c r="CN35">
        <f>'1997_totals_newvars'!E35</f>
        <v>0</v>
      </c>
      <c r="CO35">
        <f>'1998_totals_newvars'!E35</f>
        <v>0</v>
      </c>
      <c r="CP35">
        <f>'1999_totals_newvars'!E35</f>
        <v>0</v>
      </c>
      <c r="CQ35">
        <f>'2000_totals_newvars'!E35</f>
        <v>70416799</v>
      </c>
      <c r="CR35">
        <f>'2001_totals_newvars'!E35</f>
        <v>71188600</v>
      </c>
      <c r="CS35">
        <f>'2002_totals_newvars'!E35</f>
        <v>77530112</v>
      </c>
      <c r="CT35">
        <f>'2003_totals_newvars'!E35</f>
        <v>76091579</v>
      </c>
      <c r="CU35">
        <f>'2004_totals_newvars'!E35</f>
        <v>77883633</v>
      </c>
      <c r="CV35">
        <f>'2005_totals_newvars'!E35</f>
        <v>83921478</v>
      </c>
      <c r="CW35">
        <f>'2006_totals_newvars'!E35</f>
        <v>-37311059</v>
      </c>
      <c r="CX35">
        <f>'2007_totals_newvars'!E35</f>
        <v>90824493</v>
      </c>
      <c r="CY35">
        <f>'2008_totals_newvars'!E35</f>
        <v>91143330</v>
      </c>
      <c r="CZ35">
        <f>'2009_totals_newvars'!E35</f>
        <v>92426594</v>
      </c>
      <c r="DA35">
        <f>'2010_totals_newvars'!E35</f>
        <v>92422716</v>
      </c>
      <c r="DB35">
        <f>'2011_totals_newvars'!E35</f>
        <v>96262610</v>
      </c>
      <c r="DC35">
        <f>'2012_totals_newvars'!E35</f>
        <v>90540254</v>
      </c>
      <c r="DD35">
        <f>'2013_totals_newvars'!E35</f>
        <v>74025082</v>
      </c>
      <c r="DE35">
        <f>'2014_totals_newvars'!E35</f>
        <v>73594649</v>
      </c>
      <c r="DF35">
        <f>'1997_totals_newvars'!G35</f>
        <v>0</v>
      </c>
      <c r="DG35">
        <f>'1998_totals_newvars'!G35</f>
        <v>0</v>
      </c>
      <c r="DH35">
        <f>'1999_totals_newvars'!G35</f>
        <v>0</v>
      </c>
      <c r="DI35">
        <f>'2000_totals_newvars'!G35</f>
        <v>8925327</v>
      </c>
      <c r="DJ35">
        <f>'2001_totals_newvars'!G35</f>
        <v>9026023</v>
      </c>
      <c r="DK35">
        <f>'2002_totals_newvars'!G35</f>
        <v>8100198</v>
      </c>
      <c r="DL35">
        <f>'2003_totals_newvars'!G35</f>
        <v>8232305</v>
      </c>
      <c r="DM35">
        <f>'2004_totals_newvars'!G35</f>
        <v>8575670</v>
      </c>
      <c r="DN35">
        <f>'2005_totals_newvars'!G35</f>
        <v>7643929</v>
      </c>
      <c r="DO35">
        <f>'2006_totals_newvars'!G35</f>
        <v>4837034</v>
      </c>
      <c r="DP35">
        <f>'2007_totals_newvars'!G35</f>
        <v>9802537</v>
      </c>
      <c r="DQ35">
        <f>'2008_totals_newvars'!G35</f>
        <v>8782839</v>
      </c>
      <c r="DR35">
        <f>'2009_totals_newvars'!G35</f>
        <v>15390436</v>
      </c>
      <c r="DS35">
        <f>'2010_totals_newvars'!G35</f>
        <v>8122347</v>
      </c>
      <c r="DT35">
        <f>'2011_totals_newvars'!G35</f>
        <v>8624050</v>
      </c>
      <c r="DU35">
        <f>'2012_totals_newvars'!G35</f>
        <v>7369380</v>
      </c>
      <c r="DV35">
        <f>'2013_totals_newvars'!G35</f>
        <v>5325762</v>
      </c>
      <c r="DW35">
        <f>'2014_totals_newvars'!G35</f>
        <v>4293569</v>
      </c>
      <c r="DX35">
        <f>'1997_totals_newvars'!K35</f>
        <v>0</v>
      </c>
      <c r="DY35">
        <f>'1998_totals_newvars'!K35</f>
        <v>970581</v>
      </c>
      <c r="DZ35">
        <f>'1999_totals_newvars'!K35</f>
        <v>7759313</v>
      </c>
      <c r="EA35">
        <f>'2000_totals_newvars'!K35</f>
        <v>23020332</v>
      </c>
      <c r="EB35">
        <f>'2001_totals_newvars'!K35</f>
        <v>6220801</v>
      </c>
      <c r="EC35">
        <f>'2002_totals_newvars'!K35</f>
        <v>6542135</v>
      </c>
      <c r="ED35">
        <f>'2003_totals_newvars'!K35</f>
        <v>4544769</v>
      </c>
      <c r="EE35">
        <f>'2004_totals_newvars'!K35</f>
        <v>6443497</v>
      </c>
      <c r="EF35">
        <f>'2005_totals_newvars'!K35</f>
        <v>5625602</v>
      </c>
      <c r="EG35">
        <f>'2006_totals_newvars'!K35</f>
        <v>4507418</v>
      </c>
      <c r="EH35">
        <f>'2007_totals_newvars'!K35</f>
        <v>12485180</v>
      </c>
      <c r="EI35">
        <f>'2008_totals_newvars'!K35</f>
        <v>16944657</v>
      </c>
      <c r="EJ35">
        <f>'2009_totals_newvars'!K35</f>
        <v>14838807</v>
      </c>
      <c r="EK35">
        <f>'2010_totals_newvars'!K35</f>
        <v>9798534</v>
      </c>
      <c r="EL35">
        <f>'2011_totals_newvars'!K35</f>
        <v>10311313</v>
      </c>
      <c r="EM35">
        <f>'2012_totals_newvars'!K35</f>
        <v>13002987</v>
      </c>
      <c r="EN35">
        <f>'2013_totals_newvars'!K35</f>
        <v>10075595</v>
      </c>
      <c r="EO35">
        <f>'2014_totals_newvars'!K35</f>
        <v>9828259</v>
      </c>
      <c r="EP35">
        <f>'1997_totals_newvars'!F35</f>
        <v>0</v>
      </c>
      <c r="EQ35">
        <f>'1998_totals_newvars'!F35</f>
        <v>0</v>
      </c>
      <c r="ER35">
        <f>'1999_totals_newvars'!F35</f>
        <v>0</v>
      </c>
      <c r="ES35">
        <f>'2000_totals_newvars'!F35</f>
        <v>0</v>
      </c>
      <c r="ET35">
        <f>'2001_totals_newvars'!F35</f>
        <v>0</v>
      </c>
      <c r="EU35">
        <f>'2002_totals_newvars'!F35</f>
        <v>0</v>
      </c>
      <c r="EV35">
        <f>'2003_totals_newvars'!F35</f>
        <v>0</v>
      </c>
      <c r="EW35">
        <f>'2004_totals_newvars'!F35</f>
        <v>0</v>
      </c>
      <c r="EX35">
        <f>'2005_totals_newvars'!F35</f>
        <v>0</v>
      </c>
      <c r="EY35">
        <f>'2006_totals_newvars'!F35</f>
        <v>0</v>
      </c>
      <c r="EZ35">
        <f>'2007_totals_newvars'!F35</f>
        <v>0</v>
      </c>
      <c r="FA35">
        <f>'2008_totals_newvars'!F35</f>
        <v>0</v>
      </c>
      <c r="FB35">
        <f>'2009_totals_newvars'!F35</f>
        <v>29887303</v>
      </c>
      <c r="FC35">
        <f>'2010_totals_newvars'!F35</f>
        <v>51088580</v>
      </c>
      <c r="FD35">
        <f>'2011_totals_newvars'!F35</f>
        <v>51426213</v>
      </c>
      <c r="FE35">
        <f>'2012_totals_newvars'!F35</f>
        <v>55166326</v>
      </c>
      <c r="FF35">
        <f>'2013_totals_newvars'!F35</f>
        <v>56831959</v>
      </c>
      <c r="FG35">
        <f>'2014_totals_newvars'!F35</f>
        <v>51812198</v>
      </c>
      <c r="FH35">
        <f>'1997_totals_newvars'!D35</f>
        <v>0</v>
      </c>
      <c r="FI35">
        <f>'1998_totals_newvars'!D35</f>
        <v>4384025</v>
      </c>
      <c r="FJ35">
        <f>'1999_totals_newvars'!D35</f>
        <v>23902579</v>
      </c>
      <c r="FK35">
        <f>'2000_totals_newvars'!D35</f>
        <v>76395033</v>
      </c>
      <c r="FL35">
        <f>'2001_totals_newvars'!D35</f>
        <v>72962691</v>
      </c>
      <c r="FM35">
        <f>'2002_totals_newvars'!D35</f>
        <v>70772549</v>
      </c>
      <c r="FN35">
        <f>'2003_totals_newvars'!D35</f>
        <v>75125251</v>
      </c>
      <c r="FO35">
        <f>'2004_totals_newvars'!D35</f>
        <v>69752325</v>
      </c>
      <c r="FP35">
        <f>'2005_totals_newvars'!D35</f>
        <v>68835014</v>
      </c>
      <c r="FQ35">
        <f>'2006_totals_newvars'!D35</f>
        <v>51201776</v>
      </c>
      <c r="FR35">
        <f>'2007_totals_newvars'!D35</f>
        <v>64601737</v>
      </c>
      <c r="FS35">
        <f>'2008_totals_newvars'!D35</f>
        <v>61951056</v>
      </c>
      <c r="FT35">
        <f>'2009_totals_newvars'!D35</f>
        <v>65736366</v>
      </c>
      <c r="FU35">
        <f>'2010_totals_newvars'!D35</f>
        <v>66301325</v>
      </c>
      <c r="FV35">
        <f>'2011_totals_newvars'!D35</f>
        <v>99316890</v>
      </c>
      <c r="FW35">
        <f>'2012_totals_newvars'!D35</f>
        <v>51059218</v>
      </c>
      <c r="FX35">
        <f>'2013_totals_newvars'!D35</f>
        <v>46560752</v>
      </c>
      <c r="FY35">
        <f>'2014_totals_newvars'!D35</f>
        <v>37569689</v>
      </c>
      <c r="FZ35">
        <f>'1997_totals_newvars'!L35</f>
        <v>297188345</v>
      </c>
      <c r="GA35">
        <f>'1998_totals_newvars'!L35</f>
        <v>387762226</v>
      </c>
      <c r="GB35">
        <f>'1999_totals_newvars'!L35</f>
        <v>532057350</v>
      </c>
      <c r="GC35">
        <f>'2000_totals_newvars'!L35</f>
        <v>529225303</v>
      </c>
      <c r="GD35">
        <f>'2001_totals_newvars'!L35</f>
        <v>554182468</v>
      </c>
      <c r="GE35">
        <f>'2002_totals_newvars'!L35</f>
        <v>553360199</v>
      </c>
      <c r="GF35">
        <f>'2003_totals_newvars'!L35</f>
        <v>535841382</v>
      </c>
      <c r="GG35">
        <f>'2004_totals_newvars'!L35</f>
        <v>528022699</v>
      </c>
      <c r="GH35">
        <f>'2005_totals_newvars'!L35</f>
        <v>539516927</v>
      </c>
      <c r="GI35">
        <f>'2006_totals_newvars'!L35</f>
        <v>327043436</v>
      </c>
      <c r="GJ35">
        <f>'2007_totals_newvars'!L35</f>
        <v>535430730</v>
      </c>
      <c r="GK35">
        <f>'2008_totals_newvars'!L35</f>
        <v>538723469</v>
      </c>
      <c r="GL35">
        <f>'2009_totals_newvars'!L35</f>
        <v>735890436</v>
      </c>
      <c r="GM35">
        <f>'2010_totals_newvars'!L35</f>
        <v>657285038</v>
      </c>
      <c r="GN35">
        <f>'2011_totals_newvars'!L35</f>
        <v>724766545</v>
      </c>
      <c r="GO35">
        <f>'2012_totals_newvars'!L35</f>
        <v>622978430</v>
      </c>
      <c r="GP35">
        <f>'2013_totals_newvars'!L35</f>
        <v>622965400</v>
      </c>
      <c r="GQ35">
        <f>'2014_totals_newvars'!L35</f>
        <v>612436069</v>
      </c>
    </row>
    <row r="36" spans="1:199" x14ac:dyDescent="0.2">
      <c r="A36" t="s">
        <v>42</v>
      </c>
      <c r="B36">
        <f>'1997_totals_newvars'!J36</f>
        <v>1037822</v>
      </c>
      <c r="C36">
        <f>'1998_totals_newvars'!J36</f>
        <v>8482532</v>
      </c>
      <c r="D36">
        <f>'1999_totals_newvars'!J36</f>
        <v>5741121</v>
      </c>
      <c r="E36">
        <f>'2000_totals_newvars'!J36</f>
        <v>5692711</v>
      </c>
      <c r="F36">
        <f>'2001_totals_newvars'!J36</f>
        <v>6871236</v>
      </c>
      <c r="G36">
        <f>'2002_totals_newvars'!J36</f>
        <v>4720807</v>
      </c>
      <c r="H36">
        <f>'2003_totals_newvars'!J36</f>
        <v>4067524</v>
      </c>
      <c r="I36">
        <f>'2004_totals_newvars'!J36</f>
        <v>3764024</v>
      </c>
      <c r="J36">
        <f>'2005_totals_newvars'!J36</f>
        <v>3427932</v>
      </c>
      <c r="K36">
        <f>'2006_totals_newvars'!J36</f>
        <v>3711487</v>
      </c>
      <c r="L36">
        <f>'2007_totals_newvars'!J36</f>
        <v>4071184</v>
      </c>
      <c r="M36">
        <f>'2008_totals_newvars'!J36</f>
        <v>4404097</v>
      </c>
      <c r="N36">
        <f>'2009_totals_newvars'!J36</f>
        <v>4900668</v>
      </c>
      <c r="O36">
        <f>'2010_totals_newvars'!J36</f>
        <v>4492842</v>
      </c>
      <c r="P36">
        <f>'2011_totals_newvars'!J36</f>
        <v>4151742</v>
      </c>
      <c r="Q36">
        <f>'2012_totals_newvars'!J36</f>
        <v>4100327</v>
      </c>
      <c r="R36">
        <f>'2013_totals_newvars'!J36</f>
        <v>3968269</v>
      </c>
      <c r="S36">
        <f>'2014_totals_newvars'!J36</f>
        <v>3962207</v>
      </c>
      <c r="T36">
        <f>'1997_totals_newvars'!B36</f>
        <v>5266146</v>
      </c>
      <c r="U36">
        <f>'1998_totals_newvars'!B36</f>
        <v>21771032</v>
      </c>
      <c r="V36">
        <f>'1999_totals_newvars'!B36</f>
        <v>21948832</v>
      </c>
      <c r="W36">
        <f>'2000_totals_newvars'!B36</f>
        <v>11814347</v>
      </c>
      <c r="X36">
        <f>'2001_totals_newvars'!B36</f>
        <v>12973067</v>
      </c>
      <c r="Y36">
        <f>'2002_totals_newvars'!B36</f>
        <v>10004956</v>
      </c>
      <c r="Z36">
        <f>'2003_totals_newvars'!B36</f>
        <v>17883596</v>
      </c>
      <c r="AA36">
        <f>'2004_totals_newvars'!B36</f>
        <v>12445395</v>
      </c>
      <c r="AB36">
        <f>'2005_totals_newvars'!B36</f>
        <v>11176558</v>
      </c>
      <c r="AC36">
        <f>'2006_totals_newvars'!B36</f>
        <v>10499701</v>
      </c>
      <c r="AD36">
        <f>'2007_totals_newvars'!B36</f>
        <v>8202930</v>
      </c>
      <c r="AE36">
        <f>'2008_totals_newvars'!B36</f>
        <v>7630285</v>
      </c>
      <c r="AF36">
        <f>'2009_totals_newvars'!B36</f>
        <v>8541136</v>
      </c>
      <c r="AG36">
        <f>'2010_totals_newvars'!B36</f>
        <v>7620852</v>
      </c>
      <c r="AH36">
        <f>'2011_totals_newvars'!B36</f>
        <v>6846126</v>
      </c>
      <c r="AI36">
        <f>'2012_totals_newvars'!B36</f>
        <v>5874751</v>
      </c>
      <c r="AJ36">
        <f>'2013_totals_newvars'!B36</f>
        <v>5092080</v>
      </c>
      <c r="AK36">
        <f>'2014_totals_newvars'!B36</f>
        <v>4632553</v>
      </c>
      <c r="AL36">
        <f>'1997_totals_newvars'!C36</f>
        <v>0</v>
      </c>
      <c r="AM36">
        <f>'1998_totals_newvars'!C36</f>
        <v>947671</v>
      </c>
      <c r="AN36">
        <f>'1999_totals_newvars'!C36</f>
        <v>1017036</v>
      </c>
      <c r="AO36">
        <f>'2000_totals_newvars'!C36</f>
        <v>2496184</v>
      </c>
      <c r="AP36">
        <f>'2001_totals_newvars'!C36</f>
        <v>3614711</v>
      </c>
      <c r="AQ36">
        <f>'2002_totals_newvars'!C36</f>
        <v>3301952</v>
      </c>
      <c r="AR36">
        <f>'2003_totals_newvars'!C36</f>
        <v>3735029</v>
      </c>
      <c r="AS36">
        <f>'2004_totals_newvars'!C36</f>
        <v>1746049</v>
      </c>
      <c r="AT36">
        <f>'2005_totals_newvars'!C36</f>
        <v>2437302</v>
      </c>
      <c r="AU36">
        <f>'2006_totals_newvars'!C36</f>
        <v>703620</v>
      </c>
      <c r="AV36">
        <f>'2007_totals_newvars'!C36</f>
        <v>1919991</v>
      </c>
      <c r="AW36">
        <f>'2008_totals_newvars'!C36</f>
        <v>1257164</v>
      </c>
      <c r="AX36">
        <f>'2009_totals_newvars'!C36</f>
        <v>1017036</v>
      </c>
      <c r="AY36">
        <f>'2010_totals_newvars'!C36</f>
        <v>1679241</v>
      </c>
      <c r="AZ36">
        <f>'2011_totals_newvars'!C36</f>
        <v>1017036</v>
      </c>
      <c r="BA36">
        <f>'2012_totals_newvars'!C36</f>
        <v>1019003</v>
      </c>
      <c r="BB36">
        <f>'2013_totals_newvars'!C36</f>
        <v>1015069</v>
      </c>
      <c r="BC36">
        <f>'2014_totals_newvars'!C36</f>
        <v>1017036</v>
      </c>
      <c r="BD36">
        <f>'1997_totals_newvars'!I36</f>
        <v>0</v>
      </c>
      <c r="BE36">
        <f>'1998_totals_newvars'!I36</f>
        <v>2503936</v>
      </c>
      <c r="BF36">
        <f>'1999_totals_newvars'!I36</f>
        <v>2598874</v>
      </c>
      <c r="BG36">
        <f>'2000_totals_newvars'!I36</f>
        <v>721121</v>
      </c>
      <c r="BH36">
        <f>'2001_totals_newvars'!I36</f>
        <v>365074</v>
      </c>
      <c r="BI36">
        <f>'2002_totals_newvars'!I36</f>
        <v>415990</v>
      </c>
      <c r="BJ36">
        <f>'2003_totals_newvars'!I36</f>
        <v>730824</v>
      </c>
      <c r="BK36">
        <f>'2004_totals_newvars'!I36</f>
        <v>688273</v>
      </c>
      <c r="BL36">
        <f>'2005_totals_newvars'!I36</f>
        <v>635486</v>
      </c>
      <c r="BM36">
        <f>'2006_totals_newvars'!I36</f>
        <v>418550</v>
      </c>
      <c r="BN36">
        <f>'2007_totals_newvars'!I36</f>
        <v>397934</v>
      </c>
      <c r="BO36">
        <f>'2008_totals_newvars'!I36</f>
        <v>245075</v>
      </c>
      <c r="BP36">
        <f>'2009_totals_newvars'!I36</f>
        <v>239633</v>
      </c>
      <c r="BQ36">
        <f>'2010_totals_newvars'!I36</f>
        <v>229066</v>
      </c>
      <c r="BR36">
        <f>'2011_totals_newvars'!I36</f>
        <v>145792</v>
      </c>
      <c r="BS36">
        <f>'2012_totals_newvars'!I36</f>
        <v>116900</v>
      </c>
      <c r="BT36">
        <f>'2013_totals_newvars'!I36</f>
        <v>136078</v>
      </c>
      <c r="BU36">
        <f>'2014_totals_newvars'!I36</f>
        <v>20869</v>
      </c>
      <c r="BV36">
        <f>'1997_totals_newvars'!H36</f>
        <v>0</v>
      </c>
      <c r="BW36">
        <f>'1998_totals_newvars'!H36</f>
        <v>0</v>
      </c>
      <c r="BX36">
        <f>'1999_totals_newvars'!H36</f>
        <v>0</v>
      </c>
      <c r="BY36">
        <f>'2000_totals_newvars'!H36</f>
        <v>0</v>
      </c>
      <c r="BZ36">
        <f>'2001_totals_newvars'!H36</f>
        <v>3890510</v>
      </c>
      <c r="CA36">
        <f>'2002_totals_newvars'!H36</f>
        <v>2317345</v>
      </c>
      <c r="CB36">
        <f>'2003_totals_newvars'!H36</f>
        <v>1199713</v>
      </c>
      <c r="CC36">
        <f>'2004_totals_newvars'!H36</f>
        <v>2446904</v>
      </c>
      <c r="CD36">
        <f>'2005_totals_newvars'!H36</f>
        <v>2179244</v>
      </c>
      <c r="CE36">
        <f>'2006_totals_newvars'!H36</f>
        <v>2286310</v>
      </c>
      <c r="CF36">
        <f>'2007_totals_newvars'!H36</f>
        <v>2550486</v>
      </c>
      <c r="CG36">
        <f>'2008_totals_newvars'!H36</f>
        <v>3441493</v>
      </c>
      <c r="CH36">
        <f>'2009_totals_newvars'!H36</f>
        <v>3169786</v>
      </c>
      <c r="CI36">
        <f>'2010_totals_newvars'!H36</f>
        <v>3172233</v>
      </c>
      <c r="CJ36">
        <f>'2011_totals_newvars'!H36</f>
        <v>2950749</v>
      </c>
      <c r="CK36">
        <f>'2012_totals_newvars'!H36</f>
        <v>3604958</v>
      </c>
      <c r="CL36">
        <f>'2013_totals_newvars'!H36</f>
        <v>2455892</v>
      </c>
      <c r="CM36">
        <f>'2014_totals_newvars'!H36</f>
        <v>3797070</v>
      </c>
      <c r="CN36">
        <f>'1997_totals_newvars'!E36</f>
        <v>0</v>
      </c>
      <c r="CO36">
        <f>'1998_totals_newvars'!E36</f>
        <v>0</v>
      </c>
      <c r="CP36">
        <f>'1999_totals_newvars'!E36</f>
        <v>0</v>
      </c>
      <c r="CQ36">
        <f>'2000_totals_newvars'!E36</f>
        <v>9782250</v>
      </c>
      <c r="CR36">
        <f>'2001_totals_newvars'!E36</f>
        <v>6103681</v>
      </c>
      <c r="CS36">
        <f>'2002_totals_newvars'!E36</f>
        <v>7702349</v>
      </c>
      <c r="CT36">
        <f>'2003_totals_newvars'!E36</f>
        <v>10130925</v>
      </c>
      <c r="CU36">
        <f>'2004_totals_newvars'!E36</f>
        <v>8976781</v>
      </c>
      <c r="CV36">
        <f>'2005_totals_newvars'!E36</f>
        <v>9665201</v>
      </c>
      <c r="CW36">
        <f>'2006_totals_newvars'!E36</f>
        <v>9975967</v>
      </c>
      <c r="CX36">
        <f>'2007_totals_newvars'!E36</f>
        <v>11508285</v>
      </c>
      <c r="CY36">
        <f>'2008_totals_newvars'!E36</f>
        <v>13020728</v>
      </c>
      <c r="CZ36">
        <f>'2009_totals_newvars'!E36</f>
        <v>12517212</v>
      </c>
      <c r="DA36">
        <f>'2010_totals_newvars'!E36</f>
        <v>13666478</v>
      </c>
      <c r="DB36">
        <f>'2011_totals_newvars'!E36</f>
        <v>13816730</v>
      </c>
      <c r="DC36">
        <f>'2012_totals_newvars'!E36</f>
        <v>16716478</v>
      </c>
      <c r="DD36">
        <f>'2013_totals_newvars'!E36</f>
        <v>15889899</v>
      </c>
      <c r="DE36">
        <f>'2014_totals_newvars'!E36</f>
        <v>18489253</v>
      </c>
      <c r="DF36">
        <f>'1997_totals_newvars'!G36</f>
        <v>0</v>
      </c>
      <c r="DG36">
        <f>'1998_totals_newvars'!G36</f>
        <v>0</v>
      </c>
      <c r="DH36">
        <f>'1999_totals_newvars'!G36</f>
        <v>0</v>
      </c>
      <c r="DI36">
        <f>'2000_totals_newvars'!G36</f>
        <v>0</v>
      </c>
      <c r="DJ36">
        <f>'2001_totals_newvars'!G36</f>
        <v>0</v>
      </c>
      <c r="DK36">
        <f>'2002_totals_newvars'!G36</f>
        <v>0</v>
      </c>
      <c r="DL36">
        <f>'2003_totals_newvars'!G36</f>
        <v>0</v>
      </c>
      <c r="DM36">
        <f>'2004_totals_newvars'!G36</f>
        <v>0</v>
      </c>
      <c r="DN36">
        <f>'2005_totals_newvars'!G36</f>
        <v>0</v>
      </c>
      <c r="DO36">
        <f>'2006_totals_newvars'!G36</f>
        <v>165215</v>
      </c>
      <c r="DP36">
        <f>'2007_totals_newvars'!G36</f>
        <v>2382654</v>
      </c>
      <c r="DQ36">
        <f>'2008_totals_newvars'!G36</f>
        <v>2658298</v>
      </c>
      <c r="DR36">
        <f>'2009_totals_newvars'!G36</f>
        <v>811614</v>
      </c>
      <c r="DS36">
        <f>'2010_totals_newvars'!G36</f>
        <v>45538</v>
      </c>
      <c r="DT36">
        <f>'2011_totals_newvars'!G36</f>
        <v>40049</v>
      </c>
      <c r="DU36">
        <f>'2012_totals_newvars'!G36</f>
        <v>29907</v>
      </c>
      <c r="DV36">
        <f>'2013_totals_newvars'!G36</f>
        <v>41945</v>
      </c>
      <c r="DW36">
        <f>'2014_totals_newvars'!G36</f>
        <v>26243</v>
      </c>
      <c r="DX36">
        <f>'1997_totals_newvars'!K36</f>
        <v>0</v>
      </c>
      <c r="DY36">
        <f>'1998_totals_newvars'!K36</f>
        <v>0</v>
      </c>
      <c r="DZ36">
        <f>'1999_totals_newvars'!K36</f>
        <v>0</v>
      </c>
      <c r="EA36">
        <f>'2000_totals_newvars'!K36</f>
        <v>0</v>
      </c>
      <c r="EB36">
        <f>'2001_totals_newvars'!K36</f>
        <v>0</v>
      </c>
      <c r="EC36">
        <f>'2002_totals_newvars'!K36</f>
        <v>0</v>
      </c>
      <c r="ED36">
        <f>'2003_totals_newvars'!K36</f>
        <v>0</v>
      </c>
      <c r="EE36">
        <f>'2004_totals_newvars'!K36</f>
        <v>0</v>
      </c>
      <c r="EF36">
        <f>'2005_totals_newvars'!K36</f>
        <v>0</v>
      </c>
      <c r="EG36">
        <f>'2006_totals_newvars'!K36</f>
        <v>0</v>
      </c>
      <c r="EH36">
        <f>'2007_totals_newvars'!K36</f>
        <v>0</v>
      </c>
      <c r="EI36">
        <f>'2008_totals_newvars'!K36</f>
        <v>0</v>
      </c>
      <c r="EJ36">
        <f>'2009_totals_newvars'!K36</f>
        <v>0</v>
      </c>
      <c r="EK36">
        <f>'2010_totals_newvars'!K36</f>
        <v>0</v>
      </c>
      <c r="EL36">
        <f>'2011_totals_newvars'!K36</f>
        <v>0</v>
      </c>
      <c r="EM36">
        <f>'2012_totals_newvars'!K36</f>
        <v>0</v>
      </c>
      <c r="EN36">
        <f>'2013_totals_newvars'!K36</f>
        <v>0</v>
      </c>
      <c r="EO36">
        <f>'2014_totals_newvars'!K36</f>
        <v>0</v>
      </c>
      <c r="EP36">
        <f>'1997_totals_newvars'!F36</f>
        <v>0</v>
      </c>
      <c r="EQ36">
        <f>'1998_totals_newvars'!F36</f>
        <v>0</v>
      </c>
      <c r="ER36">
        <f>'1999_totals_newvars'!F36</f>
        <v>0</v>
      </c>
      <c r="ES36">
        <f>'2000_totals_newvars'!F36</f>
        <v>0</v>
      </c>
      <c r="ET36">
        <f>'2001_totals_newvars'!F36</f>
        <v>0</v>
      </c>
      <c r="EU36">
        <f>'2002_totals_newvars'!F36</f>
        <v>0</v>
      </c>
      <c r="EV36">
        <f>'2003_totals_newvars'!F36</f>
        <v>0</v>
      </c>
      <c r="EW36">
        <f>'2004_totals_newvars'!F36</f>
        <v>0</v>
      </c>
      <c r="EX36">
        <f>'2005_totals_newvars'!F36</f>
        <v>0</v>
      </c>
      <c r="EY36">
        <f>'2006_totals_newvars'!F36</f>
        <v>0</v>
      </c>
      <c r="EZ36">
        <f>'2007_totals_newvars'!F36</f>
        <v>0</v>
      </c>
      <c r="FA36">
        <f>'2008_totals_newvars'!F36</f>
        <v>0</v>
      </c>
      <c r="FB36">
        <f>'2009_totals_newvars'!F36</f>
        <v>0</v>
      </c>
      <c r="FC36">
        <f>'2010_totals_newvars'!F36</f>
        <v>0</v>
      </c>
      <c r="FD36">
        <f>'2011_totals_newvars'!F36</f>
        <v>0</v>
      </c>
      <c r="FE36">
        <f>'2012_totals_newvars'!F36</f>
        <v>0</v>
      </c>
      <c r="FF36">
        <f>'2013_totals_newvars'!F36</f>
        <v>0</v>
      </c>
      <c r="FG36">
        <f>'2014_totals_newvars'!F36</f>
        <v>0</v>
      </c>
      <c r="FH36">
        <f>'1997_totals_newvars'!D36</f>
        <v>97260</v>
      </c>
      <c r="FI36">
        <f>'1998_totals_newvars'!D36</f>
        <v>1387144</v>
      </c>
      <c r="FJ36">
        <f>'1999_totals_newvars'!D36</f>
        <v>1601817</v>
      </c>
      <c r="FK36">
        <f>'2000_totals_newvars'!D36</f>
        <v>2613933</v>
      </c>
      <c r="FL36">
        <f>'2001_totals_newvars'!D36</f>
        <v>3183285</v>
      </c>
      <c r="FM36">
        <f>'2002_totals_newvars'!D36</f>
        <v>4438598</v>
      </c>
      <c r="FN36">
        <f>'2003_totals_newvars'!D36</f>
        <v>4167513</v>
      </c>
      <c r="FO36">
        <f>'2004_totals_newvars'!D36</f>
        <v>4405849</v>
      </c>
      <c r="FP36">
        <f>'2005_totals_newvars'!D36</f>
        <v>4110319</v>
      </c>
      <c r="FQ36">
        <f>'2006_totals_newvars'!D36</f>
        <v>3987496</v>
      </c>
      <c r="FR36">
        <f>'2007_totals_newvars'!D36</f>
        <v>4699450</v>
      </c>
      <c r="FS36">
        <f>'2008_totals_newvars'!D36</f>
        <v>4658453</v>
      </c>
      <c r="FT36">
        <f>'2009_totals_newvars'!D36</f>
        <v>5123115</v>
      </c>
      <c r="FU36">
        <f>'2010_totals_newvars'!D36</f>
        <v>6641319</v>
      </c>
      <c r="FV36">
        <f>'2011_totals_newvars'!D36</f>
        <v>5962515</v>
      </c>
      <c r="FW36">
        <f>'2012_totals_newvars'!D36</f>
        <v>5876368</v>
      </c>
      <c r="FX36">
        <f>'2013_totals_newvars'!D36</f>
        <v>5322569</v>
      </c>
      <c r="FY36">
        <f>'2014_totals_newvars'!D36</f>
        <v>5227499</v>
      </c>
      <c r="FZ36">
        <f>'1997_totals_newvars'!L36</f>
        <v>6401228</v>
      </c>
      <c r="GA36">
        <f>'1998_totals_newvars'!L36</f>
        <v>35092315</v>
      </c>
      <c r="GB36">
        <f>'1999_totals_newvars'!L36</f>
        <v>32907680</v>
      </c>
      <c r="GC36">
        <f>'2000_totals_newvars'!L36</f>
        <v>33120546</v>
      </c>
      <c r="GD36">
        <f>'2001_totals_newvars'!L36</f>
        <v>37001564</v>
      </c>
      <c r="GE36">
        <f>'2002_totals_newvars'!L36</f>
        <v>32901997</v>
      </c>
      <c r="GF36">
        <f>'2003_totals_newvars'!L36</f>
        <v>41915124</v>
      </c>
      <c r="GG36">
        <f>'2004_totals_newvars'!L36</f>
        <v>34473275</v>
      </c>
      <c r="GH36">
        <f>'2005_totals_newvars'!L36</f>
        <v>33632042</v>
      </c>
      <c r="GI36">
        <f>'2006_totals_newvars'!L36</f>
        <v>31748346</v>
      </c>
      <c r="GJ36">
        <f>'2007_totals_newvars'!L36</f>
        <v>35732914</v>
      </c>
      <c r="GK36">
        <f>'2008_totals_newvars'!L36</f>
        <v>37315593</v>
      </c>
      <c r="GL36">
        <f>'2009_totals_newvars'!L36</f>
        <v>36320200</v>
      </c>
      <c r="GM36">
        <f>'2010_totals_newvars'!L36</f>
        <v>37547569</v>
      </c>
      <c r="GN36">
        <f>'2011_totals_newvars'!L36</f>
        <v>34930739</v>
      </c>
      <c r="GO36">
        <f>'2012_totals_newvars'!L36</f>
        <v>37338692</v>
      </c>
      <c r="GP36">
        <f>'2013_totals_newvars'!L36</f>
        <v>33921801</v>
      </c>
      <c r="GQ36">
        <f>'2014_totals_newvars'!L36</f>
        <v>37172730</v>
      </c>
    </row>
    <row r="37" spans="1:199" x14ac:dyDescent="0.2">
      <c r="A37" t="s">
        <v>43</v>
      </c>
      <c r="B37">
        <f>'1997_totals_newvars'!J37</f>
        <v>45749822</v>
      </c>
      <c r="C37">
        <f>'1998_totals_newvars'!J37</f>
        <v>65545057</v>
      </c>
      <c r="D37">
        <f>'1999_totals_newvars'!J37</f>
        <v>113761969</v>
      </c>
      <c r="E37">
        <f>'2000_totals_newvars'!J37</f>
        <v>159442452</v>
      </c>
      <c r="F37">
        <f>'2001_totals_newvars'!J37</f>
        <v>169494021</v>
      </c>
      <c r="G37">
        <f>'2002_totals_newvars'!J37</f>
        <v>103431986</v>
      </c>
      <c r="H37">
        <f>'2003_totals_newvars'!J37</f>
        <v>88916503</v>
      </c>
      <c r="I37">
        <f>'2004_totals_newvars'!J37</f>
        <v>80862988</v>
      </c>
      <c r="J37">
        <f>'2005_totals_newvars'!J37</f>
        <v>132305874</v>
      </c>
      <c r="K37">
        <f>'2006_totals_newvars'!J37</f>
        <v>106448896</v>
      </c>
      <c r="L37">
        <f>'2007_totals_newvars'!J37</f>
        <v>137624050</v>
      </c>
      <c r="M37">
        <f>'2008_totals_newvars'!J37</f>
        <v>171952004</v>
      </c>
      <c r="N37">
        <f>'2009_totals_newvars'!J37</f>
        <v>157988240</v>
      </c>
      <c r="O37">
        <f>'2010_totals_newvars'!J37</f>
        <v>144821443</v>
      </c>
      <c r="P37">
        <f>'2011_totals_newvars'!J37</f>
        <v>154421772</v>
      </c>
      <c r="Q37">
        <f>'2012_totals_newvars'!J37</f>
        <v>112269616</v>
      </c>
      <c r="R37">
        <f>'2013_totals_newvars'!J37</f>
        <v>145953558</v>
      </c>
      <c r="S37">
        <f>'2014_totals_newvars'!J37</f>
        <v>160953389</v>
      </c>
      <c r="T37">
        <f>'1997_totals_newvars'!B37</f>
        <v>697067991</v>
      </c>
      <c r="U37">
        <f>'1998_totals_newvars'!B37</f>
        <v>521898072</v>
      </c>
      <c r="V37">
        <f>'1999_totals_newvars'!B37</f>
        <v>414976875</v>
      </c>
      <c r="W37">
        <f>'2000_totals_newvars'!B37</f>
        <v>368213004</v>
      </c>
      <c r="X37">
        <f>'2001_totals_newvars'!B37</f>
        <v>336126148</v>
      </c>
      <c r="Y37">
        <f>'2002_totals_newvars'!B37</f>
        <v>335981227</v>
      </c>
      <c r="Z37">
        <f>'2003_totals_newvars'!B37</f>
        <v>304004951</v>
      </c>
      <c r="AA37">
        <f>'2004_totals_newvars'!B37</f>
        <v>320454314</v>
      </c>
      <c r="AB37">
        <f>'2005_totals_newvars'!B37</f>
        <v>316362166</v>
      </c>
      <c r="AC37">
        <f>'2006_totals_newvars'!B37</f>
        <v>330576858</v>
      </c>
      <c r="AD37">
        <f>'2007_totals_newvars'!B37</f>
        <v>313901824</v>
      </c>
      <c r="AE37">
        <f>'2008_totals_newvars'!B37</f>
        <v>307203938</v>
      </c>
      <c r="AF37">
        <f>'2009_totals_newvars'!B37</f>
        <v>432029531</v>
      </c>
      <c r="AG37">
        <f>'2010_totals_newvars'!B37</f>
        <v>506398844</v>
      </c>
      <c r="AH37">
        <f>'2011_totals_newvars'!B37</f>
        <v>440118498</v>
      </c>
      <c r="AI37">
        <f>'2012_totals_newvars'!B37</f>
        <v>366041867</v>
      </c>
      <c r="AJ37">
        <f>'2013_totals_newvars'!B37</f>
        <v>301877426</v>
      </c>
      <c r="AK37">
        <f>'2014_totals_newvars'!B37</f>
        <v>282598948</v>
      </c>
      <c r="AL37">
        <f>'1997_totals_newvars'!C37</f>
        <v>45628354</v>
      </c>
      <c r="AM37">
        <f>'1998_totals_newvars'!C37</f>
        <v>51850611</v>
      </c>
      <c r="AN37">
        <f>'1999_totals_newvars'!C37</f>
        <v>78851996</v>
      </c>
      <c r="AO37">
        <f>'2000_totals_newvars'!C37</f>
        <v>201865397</v>
      </c>
      <c r="AP37">
        <f>'2001_totals_newvars'!C37</f>
        <v>267879495</v>
      </c>
      <c r="AQ37">
        <f>'2002_totals_newvars'!C37</f>
        <v>262256694</v>
      </c>
      <c r="AR37">
        <f>'2003_totals_newvars'!C37</f>
        <v>280189881</v>
      </c>
      <c r="AS37">
        <f>'2004_totals_newvars'!C37</f>
        <v>171817304</v>
      </c>
      <c r="AT37">
        <f>'2005_totals_newvars'!C37</f>
        <v>220746310</v>
      </c>
      <c r="AU37">
        <f>'2006_totals_newvars'!C37</f>
        <v>301665642</v>
      </c>
      <c r="AV37">
        <f>'2007_totals_newvars'!C37</f>
        <v>362725270</v>
      </c>
      <c r="AW37">
        <f>'2008_totals_newvars'!C37</f>
        <v>378622414</v>
      </c>
      <c r="AX37">
        <f>'2009_totals_newvars'!C37</f>
        <v>327202104</v>
      </c>
      <c r="AY37">
        <f>'2010_totals_newvars'!C37</f>
        <v>440235972</v>
      </c>
      <c r="AZ37">
        <f>'2011_totals_newvars'!C37</f>
        <v>394995467</v>
      </c>
      <c r="BA37">
        <f>'2012_totals_newvars'!C37</f>
        <v>443947104</v>
      </c>
      <c r="BB37">
        <f>'2013_totals_newvars'!C37</f>
        <v>381975345</v>
      </c>
      <c r="BC37">
        <f>'2014_totals_newvars'!C37</f>
        <v>399446069</v>
      </c>
      <c r="BD37">
        <f>'1997_totals_newvars'!I37</f>
        <v>96284460</v>
      </c>
      <c r="BE37">
        <f>'1998_totals_newvars'!I37</f>
        <v>117119190</v>
      </c>
      <c r="BF37">
        <f>'1999_totals_newvars'!I37</f>
        <v>196593657</v>
      </c>
      <c r="BG37">
        <f>'2000_totals_newvars'!I37</f>
        <v>197566179</v>
      </c>
      <c r="BH37">
        <f>'2001_totals_newvars'!I37</f>
        <v>253986007</v>
      </c>
      <c r="BI37">
        <f>'2002_totals_newvars'!I37</f>
        <v>148250837</v>
      </c>
      <c r="BJ37">
        <f>'2003_totals_newvars'!I37</f>
        <v>164000027</v>
      </c>
      <c r="BK37">
        <f>'2004_totals_newvars'!I37</f>
        <v>133319613</v>
      </c>
      <c r="BL37">
        <f>'2005_totals_newvars'!I37</f>
        <v>159548161</v>
      </c>
      <c r="BM37">
        <f>'2006_totals_newvars'!I37</f>
        <v>171207422</v>
      </c>
      <c r="BN37">
        <f>'2007_totals_newvars'!I37</f>
        <v>249733119</v>
      </c>
      <c r="BO37">
        <f>'2008_totals_newvars'!I37</f>
        <v>264953370</v>
      </c>
      <c r="BP37">
        <f>'2009_totals_newvars'!I37</f>
        <v>160357055</v>
      </c>
      <c r="BQ37">
        <f>'2010_totals_newvars'!I37</f>
        <v>55017078</v>
      </c>
      <c r="BR37">
        <f>'2011_totals_newvars'!I37</f>
        <v>63377877</v>
      </c>
      <c r="BS37">
        <f>'2012_totals_newvars'!I37</f>
        <v>-8216931</v>
      </c>
      <c r="BT37">
        <f>'2013_totals_newvars'!I37</f>
        <v>23838929</v>
      </c>
      <c r="BU37">
        <f>'2014_totals_newvars'!I37</f>
        <v>39965973</v>
      </c>
      <c r="BV37">
        <f>'1997_totals_newvars'!H37</f>
        <v>0</v>
      </c>
      <c r="BW37">
        <f>'1998_totals_newvars'!H37</f>
        <v>0</v>
      </c>
      <c r="BX37">
        <f>'1999_totals_newvars'!H37</f>
        <v>0</v>
      </c>
      <c r="BY37">
        <f>'2000_totals_newvars'!H37</f>
        <v>807046</v>
      </c>
      <c r="BZ37">
        <f>'2001_totals_newvars'!H37</f>
        <v>2135499</v>
      </c>
      <c r="CA37">
        <f>'2002_totals_newvars'!H37</f>
        <v>44531097</v>
      </c>
      <c r="CB37">
        <f>'2003_totals_newvars'!H37</f>
        <v>40106418</v>
      </c>
      <c r="CC37">
        <f>'2004_totals_newvars'!H37</f>
        <v>8326361</v>
      </c>
      <c r="CD37">
        <f>'2005_totals_newvars'!H37</f>
        <v>10182386</v>
      </c>
      <c r="CE37">
        <f>'2006_totals_newvars'!H37</f>
        <v>67496527</v>
      </c>
      <c r="CF37">
        <f>'2007_totals_newvars'!H37</f>
        <v>108040126</v>
      </c>
      <c r="CG37">
        <f>'2008_totals_newvars'!H37</f>
        <v>225294571</v>
      </c>
      <c r="CH37">
        <f>'2009_totals_newvars'!H37</f>
        <v>130956568</v>
      </c>
      <c r="CI37">
        <f>'2010_totals_newvars'!H37</f>
        <v>33451993</v>
      </c>
      <c r="CJ37">
        <f>'2011_totals_newvars'!H37</f>
        <v>30080361</v>
      </c>
      <c r="CK37">
        <f>'2012_totals_newvars'!H37</f>
        <v>33554509</v>
      </c>
      <c r="CL37">
        <f>'2013_totals_newvars'!H37</f>
        <v>25641667</v>
      </c>
      <c r="CM37">
        <f>'2014_totals_newvars'!H37</f>
        <v>33356703</v>
      </c>
      <c r="CN37">
        <f>'1997_totals_newvars'!E37</f>
        <v>0</v>
      </c>
      <c r="CO37">
        <f>'1998_totals_newvars'!E37</f>
        <v>0</v>
      </c>
      <c r="CP37">
        <f>'1999_totals_newvars'!E37</f>
        <v>0</v>
      </c>
      <c r="CQ37">
        <f>'2000_totals_newvars'!E37</f>
        <v>0</v>
      </c>
      <c r="CR37">
        <f>'2001_totals_newvars'!E37</f>
        <v>0</v>
      </c>
      <c r="CS37">
        <f>'2002_totals_newvars'!E37</f>
        <v>0</v>
      </c>
      <c r="CT37">
        <f>'2003_totals_newvars'!E37</f>
        <v>0</v>
      </c>
      <c r="CU37">
        <f>'2004_totals_newvars'!E37</f>
        <v>0</v>
      </c>
      <c r="CV37">
        <f>'2005_totals_newvars'!E37</f>
        <v>0</v>
      </c>
      <c r="CW37">
        <f>'2006_totals_newvars'!E37</f>
        <v>0</v>
      </c>
      <c r="CX37">
        <f>'2007_totals_newvars'!E37</f>
        <v>0</v>
      </c>
      <c r="CY37">
        <f>'2008_totals_newvars'!E37</f>
        <v>0</v>
      </c>
      <c r="CZ37">
        <f>'2009_totals_newvars'!E37</f>
        <v>0</v>
      </c>
      <c r="DA37">
        <f>'2010_totals_newvars'!E37</f>
        <v>0</v>
      </c>
      <c r="DB37">
        <f>'2011_totals_newvars'!E37</f>
        <v>0</v>
      </c>
      <c r="DC37">
        <f>'2012_totals_newvars'!E37</f>
        <v>0</v>
      </c>
      <c r="DD37">
        <f>'2013_totals_newvars'!E37</f>
        <v>0</v>
      </c>
      <c r="DE37">
        <f>'2014_totals_newvars'!E37</f>
        <v>0</v>
      </c>
      <c r="DF37">
        <f>'1997_totals_newvars'!G37</f>
        <v>0</v>
      </c>
      <c r="DG37">
        <f>'1998_totals_newvars'!G37</f>
        <v>0</v>
      </c>
      <c r="DH37">
        <f>'1999_totals_newvars'!G37</f>
        <v>0</v>
      </c>
      <c r="DI37">
        <f>'2000_totals_newvars'!G37</f>
        <v>30148424</v>
      </c>
      <c r="DJ37">
        <f>'2001_totals_newvars'!G37</f>
        <v>107060499</v>
      </c>
      <c r="DK37">
        <f>'2002_totals_newvars'!G37</f>
        <v>35416373</v>
      </c>
      <c r="DL37">
        <f>'2003_totals_newvars'!G37</f>
        <v>25677718</v>
      </c>
      <c r="DM37">
        <f>'2004_totals_newvars'!G37</f>
        <v>38329910</v>
      </c>
      <c r="DN37">
        <f>'2005_totals_newvars'!G37</f>
        <v>47939135</v>
      </c>
      <c r="DO37">
        <f>'2006_totals_newvars'!G37</f>
        <v>60831906</v>
      </c>
      <c r="DP37">
        <f>'2007_totals_newvars'!G37</f>
        <v>62813274</v>
      </c>
      <c r="DQ37">
        <f>'2008_totals_newvars'!G37</f>
        <v>69653125</v>
      </c>
      <c r="DR37">
        <f>'2009_totals_newvars'!G37</f>
        <v>39179245</v>
      </c>
      <c r="DS37">
        <f>'2010_totals_newvars'!G37</f>
        <v>59006743</v>
      </c>
      <c r="DT37">
        <f>'2011_totals_newvars'!G37</f>
        <v>49956103</v>
      </c>
      <c r="DU37">
        <f>'2012_totals_newvars'!G37</f>
        <v>34377049</v>
      </c>
      <c r="DV37">
        <f>'2013_totals_newvars'!G37</f>
        <v>38515734</v>
      </c>
      <c r="DW37">
        <f>'2014_totals_newvars'!G37</f>
        <v>50725068</v>
      </c>
      <c r="DX37">
        <f>'1997_totals_newvars'!K37</f>
        <v>0</v>
      </c>
      <c r="DY37">
        <f>'1998_totals_newvars'!K37</f>
        <v>72796826</v>
      </c>
      <c r="DZ37">
        <f>'1999_totals_newvars'!K37</f>
        <v>145593652</v>
      </c>
      <c r="EA37">
        <f>'2000_totals_newvars'!K37</f>
        <v>72796826</v>
      </c>
      <c r="EB37">
        <f>'2001_totals_newvars'!K37</f>
        <v>72796826</v>
      </c>
      <c r="EC37">
        <f>'2002_totals_newvars'!K37</f>
        <v>72796826</v>
      </c>
      <c r="ED37">
        <f>'2003_totals_newvars'!K37</f>
        <v>74935420</v>
      </c>
      <c r="EE37">
        <f>'2004_totals_newvars'!K37</f>
        <v>75608192</v>
      </c>
      <c r="EF37">
        <f>'2005_totals_newvars'!K37</f>
        <v>74264659</v>
      </c>
      <c r="EG37">
        <f>'2006_totals_newvars'!K37</f>
        <v>72796826</v>
      </c>
      <c r="EH37">
        <f>'2007_totals_newvars'!K37</f>
        <v>60707841</v>
      </c>
      <c r="EI37">
        <f>'2008_totals_newvars'!K37</f>
        <v>57167392</v>
      </c>
      <c r="EJ37">
        <f>'2009_totals_newvars'!K37</f>
        <v>54597620</v>
      </c>
      <c r="EK37">
        <f>'2010_totals_newvars'!K37</f>
        <v>90996032</v>
      </c>
      <c r="EL37">
        <f>'2011_totals_newvars'!K37</f>
        <v>43260642</v>
      </c>
      <c r="EM37">
        <f>'2012_totals_newvars'!K37</f>
        <v>56021758</v>
      </c>
      <c r="EN37">
        <f>'2013_totals_newvars'!K37</f>
        <v>38533876</v>
      </c>
      <c r="EO37">
        <f>'2014_totals_newvars'!K37</f>
        <v>72796826</v>
      </c>
      <c r="EP37">
        <f>'1997_totals_newvars'!F37</f>
        <v>0</v>
      </c>
      <c r="EQ37">
        <f>'1998_totals_newvars'!F37</f>
        <v>0</v>
      </c>
      <c r="ER37">
        <f>'1999_totals_newvars'!F37</f>
        <v>0</v>
      </c>
      <c r="ES37">
        <f>'2000_totals_newvars'!F37</f>
        <v>0</v>
      </c>
      <c r="ET37">
        <f>'2001_totals_newvars'!F37</f>
        <v>0</v>
      </c>
      <c r="EU37">
        <f>'2002_totals_newvars'!F37</f>
        <v>0</v>
      </c>
      <c r="EV37">
        <f>'2003_totals_newvars'!F37</f>
        <v>0</v>
      </c>
      <c r="EW37">
        <f>'2004_totals_newvars'!F37</f>
        <v>0</v>
      </c>
      <c r="EX37">
        <f>'2005_totals_newvars'!F37</f>
        <v>0</v>
      </c>
      <c r="EY37">
        <f>'2006_totals_newvars'!F37</f>
        <v>0</v>
      </c>
      <c r="EZ37">
        <f>'2007_totals_newvars'!F37</f>
        <v>0</v>
      </c>
      <c r="FA37">
        <f>'2008_totals_newvars'!F37</f>
        <v>0</v>
      </c>
      <c r="FB37">
        <f>'2009_totals_newvars'!F37</f>
        <v>0</v>
      </c>
      <c r="FC37">
        <f>'2010_totals_newvars'!F37</f>
        <v>755</v>
      </c>
      <c r="FD37">
        <f>'2011_totals_newvars'!F37</f>
        <v>0</v>
      </c>
      <c r="FE37">
        <f>'2012_totals_newvars'!F37</f>
        <v>0</v>
      </c>
      <c r="FF37">
        <f>'2013_totals_newvars'!F37</f>
        <v>0</v>
      </c>
      <c r="FG37">
        <f>'2014_totals_newvars'!F37</f>
        <v>0</v>
      </c>
      <c r="FH37">
        <f>'1997_totals_newvars'!D37</f>
        <v>11016140</v>
      </c>
      <c r="FI37">
        <f>'1998_totals_newvars'!D37</f>
        <v>17172546</v>
      </c>
      <c r="FJ37">
        <f>'1999_totals_newvars'!D37</f>
        <v>5170884</v>
      </c>
      <c r="FK37">
        <f>'2000_totals_newvars'!D37</f>
        <v>114782746</v>
      </c>
      <c r="FL37">
        <f>'2001_totals_newvars'!D37</f>
        <v>158284138</v>
      </c>
      <c r="FM37">
        <f>'2002_totals_newvars'!D37</f>
        <v>116837398</v>
      </c>
      <c r="FN37">
        <f>'2003_totals_newvars'!D37</f>
        <v>103786906</v>
      </c>
      <c r="FO37">
        <f>'2004_totals_newvars'!D37</f>
        <v>80844852</v>
      </c>
      <c r="FP37">
        <f>'2005_totals_newvars'!D37</f>
        <v>102987449</v>
      </c>
      <c r="FQ37">
        <f>'2006_totals_newvars'!D37</f>
        <v>81827269</v>
      </c>
      <c r="FR37">
        <f>'2007_totals_newvars'!D37</f>
        <v>104279208</v>
      </c>
      <c r="FS37">
        <f>'2008_totals_newvars'!D37</f>
        <v>83483654</v>
      </c>
      <c r="FT37">
        <f>'2009_totals_newvars'!D37</f>
        <v>69668019</v>
      </c>
      <c r="FU37">
        <f>'2010_totals_newvars'!D37</f>
        <v>92414976</v>
      </c>
      <c r="FV37">
        <f>'2011_totals_newvars'!D37</f>
        <v>54537708</v>
      </c>
      <c r="FW37">
        <f>'2012_totals_newvars'!D37</f>
        <v>58384937</v>
      </c>
      <c r="FX37">
        <f>'2013_totals_newvars'!D37</f>
        <v>45985157</v>
      </c>
      <c r="FY37">
        <f>'2014_totals_newvars'!D37</f>
        <v>85443219</v>
      </c>
      <c r="FZ37">
        <f>'1997_totals_newvars'!L37</f>
        <v>895746767</v>
      </c>
      <c r="GA37">
        <f>'1998_totals_newvars'!L37</f>
        <v>846382302</v>
      </c>
      <c r="GB37">
        <f>'1999_totals_newvars'!L37</f>
        <v>954949033</v>
      </c>
      <c r="GC37">
        <f>'2000_totals_newvars'!L37</f>
        <v>1145622074</v>
      </c>
      <c r="GD37">
        <f>'2001_totals_newvars'!L37</f>
        <v>1367762633</v>
      </c>
      <c r="GE37">
        <f>'2002_totals_newvars'!L37</f>
        <v>1119502438</v>
      </c>
      <c r="GF37">
        <f>'2003_totals_newvars'!L37</f>
        <v>1081617824</v>
      </c>
      <c r="GG37">
        <f>'2004_totals_newvars'!L37</f>
        <v>909563534</v>
      </c>
      <c r="GH37">
        <f>'2005_totals_newvars'!L37</f>
        <v>1064336140</v>
      </c>
      <c r="GI37">
        <f>'2006_totals_newvars'!L37</f>
        <v>1192851346</v>
      </c>
      <c r="GJ37">
        <f>'2007_totals_newvars'!L37</f>
        <v>1399824712</v>
      </c>
      <c r="GK37">
        <f>'2008_totals_newvars'!L37</f>
        <v>1558330468</v>
      </c>
      <c r="GL37">
        <f>'2009_totals_newvars'!L37</f>
        <v>1371978382</v>
      </c>
      <c r="GM37">
        <f>'2010_totals_newvars'!L37</f>
        <v>1422343836</v>
      </c>
      <c r="GN37">
        <f>'2011_totals_newvars'!L37</f>
        <v>1230748428</v>
      </c>
      <c r="GO37">
        <f>'2012_totals_newvars'!L37</f>
        <v>1096379909</v>
      </c>
      <c r="GP37">
        <f>'2013_totals_newvars'!L37</f>
        <v>1002321692</v>
      </c>
      <c r="GQ37">
        <f>'2014_totals_newvars'!L37</f>
        <v>1125286195</v>
      </c>
    </row>
    <row r="38" spans="1:199" x14ac:dyDescent="0.2">
      <c r="A38" t="s">
        <v>44</v>
      </c>
      <c r="B38">
        <f>'1997_totals_newvars'!J38</f>
        <v>4784531</v>
      </c>
      <c r="C38">
        <f>'1998_totals_newvars'!J38</f>
        <v>16070307</v>
      </c>
      <c r="D38">
        <f>'1999_totals_newvars'!J38</f>
        <v>7536040</v>
      </c>
      <c r="E38">
        <f>'2000_totals_newvars'!J38</f>
        <v>13832691</v>
      </c>
      <c r="F38">
        <f>'2001_totals_newvars'!J38</f>
        <v>8628200</v>
      </c>
      <c r="G38">
        <f>'2002_totals_newvars'!J38</f>
        <v>16812760</v>
      </c>
      <c r="H38">
        <f>'2003_totals_newvars'!J38</f>
        <v>11167054</v>
      </c>
      <c r="I38">
        <f>'2004_totals_newvars'!J38</f>
        <v>12184059</v>
      </c>
      <c r="J38">
        <f>'2005_totals_newvars'!J38</f>
        <v>15785927</v>
      </c>
      <c r="K38">
        <f>'2006_totals_newvars'!J38</f>
        <v>22709734</v>
      </c>
      <c r="L38">
        <f>'2007_totals_newvars'!J38</f>
        <v>21225932</v>
      </c>
      <c r="M38">
        <f>'2008_totals_newvars'!J38</f>
        <v>18270760</v>
      </c>
      <c r="N38">
        <f>'2009_totals_newvars'!J38</f>
        <v>20170968</v>
      </c>
      <c r="O38">
        <f>'2010_totals_newvars'!J38</f>
        <v>24895699</v>
      </c>
      <c r="P38">
        <f>'2011_totals_newvars'!J38</f>
        <v>22558060</v>
      </c>
      <c r="Q38">
        <f>'2012_totals_newvars'!J38</f>
        <v>23624456</v>
      </c>
      <c r="R38">
        <f>'2013_totals_newvars'!J38</f>
        <v>23863516</v>
      </c>
      <c r="S38">
        <f>'2014_totals_newvars'!J38</f>
        <v>25455119</v>
      </c>
      <c r="T38">
        <f>'1997_totals_newvars'!B38</f>
        <v>95144635</v>
      </c>
      <c r="U38">
        <f>'1998_totals_newvars'!B38</f>
        <v>71768110</v>
      </c>
      <c r="V38">
        <f>'1999_totals_newvars'!B38</f>
        <v>57316392</v>
      </c>
      <c r="W38">
        <f>'2000_totals_newvars'!B38</f>
        <v>78319646</v>
      </c>
      <c r="X38">
        <f>'2001_totals_newvars'!B38</f>
        <v>52750694</v>
      </c>
      <c r="Y38">
        <f>'2002_totals_newvars'!B38</f>
        <v>44802225</v>
      </c>
      <c r="Z38">
        <f>'2003_totals_newvars'!B38</f>
        <v>58449615</v>
      </c>
      <c r="AA38">
        <f>'2004_totals_newvars'!B38</f>
        <v>42515638</v>
      </c>
      <c r="AB38">
        <f>'2005_totals_newvars'!B38</f>
        <v>33200646</v>
      </c>
      <c r="AC38">
        <f>'2006_totals_newvars'!B38</f>
        <v>27657220</v>
      </c>
      <c r="AD38">
        <f>'2007_totals_newvars'!B38</f>
        <v>26279527</v>
      </c>
      <c r="AE38">
        <f>'2008_totals_newvars'!B38</f>
        <v>20707125</v>
      </c>
      <c r="AF38">
        <f>'2009_totals_newvars'!B38</f>
        <v>22004766</v>
      </c>
      <c r="AG38">
        <f>'2010_totals_newvars'!B38</f>
        <v>24446971</v>
      </c>
      <c r="AH38">
        <f>'2011_totals_newvars'!B38</f>
        <v>21651877</v>
      </c>
      <c r="AI38">
        <f>'2012_totals_newvars'!B38</f>
        <v>21759995</v>
      </c>
      <c r="AJ38">
        <f>'2013_totals_newvars'!B38</f>
        <v>19846311</v>
      </c>
      <c r="AK38">
        <f>'2014_totals_newvars'!B38</f>
        <v>18281041</v>
      </c>
      <c r="AL38">
        <f>'1997_totals_newvars'!C38</f>
        <v>15830233</v>
      </c>
      <c r="AM38">
        <f>'1998_totals_newvars'!C38</f>
        <v>19856472</v>
      </c>
      <c r="AN38">
        <f>'1999_totals_newvars'!C38</f>
        <v>106607457</v>
      </c>
      <c r="AO38">
        <f>'2000_totals_newvars'!C38</f>
        <v>55708659</v>
      </c>
      <c r="AP38">
        <f>'2001_totals_newvars'!C38</f>
        <v>40960517</v>
      </c>
      <c r="AQ38">
        <f>'2002_totals_newvars'!C38</f>
        <v>65760785</v>
      </c>
      <c r="AR38">
        <f>'2003_totals_newvars'!C38</f>
        <v>102103455</v>
      </c>
      <c r="AS38">
        <f>'2004_totals_newvars'!C38</f>
        <v>99861537</v>
      </c>
      <c r="AT38">
        <f>'2005_totals_newvars'!C38</f>
        <v>92872112</v>
      </c>
      <c r="AU38">
        <f>'2006_totals_newvars'!C38</f>
        <v>72297620</v>
      </c>
      <c r="AV38">
        <f>'2007_totals_newvars'!C38</f>
        <v>70749633</v>
      </c>
      <c r="AW38">
        <f>'2008_totals_newvars'!C38</f>
        <v>94802484</v>
      </c>
      <c r="AX38">
        <f>'2009_totals_newvars'!C38</f>
        <v>124085785</v>
      </c>
      <c r="AY38">
        <f>'2010_totals_newvars'!C38</f>
        <v>72685147</v>
      </c>
      <c r="AZ38">
        <f>'2011_totals_newvars'!C38</f>
        <v>78188330</v>
      </c>
      <c r="BA38">
        <f>'2012_totals_newvars'!C38</f>
        <v>58657421</v>
      </c>
      <c r="BB38">
        <f>'2013_totals_newvars'!C38</f>
        <v>70016550</v>
      </c>
      <c r="BC38">
        <f>'2014_totals_newvars'!C38</f>
        <v>63198998</v>
      </c>
      <c r="BD38">
        <f>'1997_totals_newvars'!I38</f>
        <v>19904218</v>
      </c>
      <c r="BE38">
        <f>'1998_totals_newvars'!I38</f>
        <v>17459671</v>
      </c>
      <c r="BF38">
        <f>'1999_totals_newvars'!I38</f>
        <v>30341308</v>
      </c>
      <c r="BG38">
        <f>'2000_totals_newvars'!I38</f>
        <v>-5096098</v>
      </c>
      <c r="BH38">
        <f>'2001_totals_newvars'!I38</f>
        <v>9724791</v>
      </c>
      <c r="BI38">
        <f>'2002_totals_newvars'!I38</f>
        <v>12424623</v>
      </c>
      <c r="BJ38">
        <f>'2003_totals_newvars'!I38</f>
        <v>12646353</v>
      </c>
      <c r="BK38">
        <f>'2004_totals_newvars'!I38</f>
        <v>22358448</v>
      </c>
      <c r="BL38">
        <f>'2005_totals_newvars'!I38</f>
        <v>19671473</v>
      </c>
      <c r="BM38">
        <f>'2006_totals_newvars'!I38</f>
        <v>23766833</v>
      </c>
      <c r="BN38">
        <f>'2007_totals_newvars'!I38</f>
        <v>22545268</v>
      </c>
      <c r="BO38">
        <f>'2008_totals_newvars'!I38</f>
        <v>34214482</v>
      </c>
      <c r="BP38">
        <f>'2009_totals_newvars'!I38</f>
        <v>38606801</v>
      </c>
      <c r="BQ38">
        <f>'2010_totals_newvars'!I38</f>
        <v>29996544</v>
      </c>
      <c r="BR38">
        <f>'2011_totals_newvars'!I38</f>
        <v>29721693</v>
      </c>
      <c r="BS38">
        <f>'2012_totals_newvars'!I38</f>
        <v>28004896</v>
      </c>
      <c r="BT38">
        <f>'2013_totals_newvars'!I38</f>
        <v>25422971</v>
      </c>
      <c r="BU38">
        <f>'2014_totals_newvars'!I38</f>
        <v>29717879</v>
      </c>
      <c r="BV38">
        <f>'1997_totals_newvars'!H38</f>
        <v>0</v>
      </c>
      <c r="BW38">
        <f>'1998_totals_newvars'!H38</f>
        <v>0</v>
      </c>
      <c r="BX38">
        <f>'1999_totals_newvars'!H38</f>
        <v>0</v>
      </c>
      <c r="BY38">
        <f>'2000_totals_newvars'!H38</f>
        <v>0</v>
      </c>
      <c r="BZ38">
        <f>'2001_totals_newvars'!H38</f>
        <v>740978</v>
      </c>
      <c r="CA38">
        <f>'2002_totals_newvars'!H38</f>
        <v>1885836</v>
      </c>
      <c r="CB38">
        <f>'2003_totals_newvars'!H38</f>
        <v>3546035</v>
      </c>
      <c r="CC38">
        <f>'2004_totals_newvars'!H38</f>
        <v>3780602</v>
      </c>
      <c r="CD38">
        <f>'2005_totals_newvars'!H38</f>
        <v>3848230</v>
      </c>
      <c r="CE38">
        <f>'2006_totals_newvars'!H38</f>
        <v>5264435</v>
      </c>
      <c r="CF38">
        <f>'2007_totals_newvars'!H38</f>
        <v>5322894</v>
      </c>
      <c r="CG38">
        <f>'2008_totals_newvars'!H38</f>
        <v>6671846</v>
      </c>
      <c r="CH38">
        <f>'2009_totals_newvars'!H38</f>
        <v>9256576</v>
      </c>
      <c r="CI38">
        <f>'2010_totals_newvars'!H38</f>
        <v>9781564</v>
      </c>
      <c r="CJ38">
        <f>'2011_totals_newvars'!H38</f>
        <v>8880861</v>
      </c>
      <c r="CK38">
        <f>'2012_totals_newvars'!H38</f>
        <v>8423581</v>
      </c>
      <c r="CL38">
        <f>'2013_totals_newvars'!H38</f>
        <v>9328183</v>
      </c>
      <c r="CM38">
        <f>'2014_totals_newvars'!H38</f>
        <v>9831370</v>
      </c>
      <c r="CN38">
        <f>'1997_totals_newvars'!E38</f>
        <v>0</v>
      </c>
      <c r="CO38">
        <f>'1998_totals_newvars'!E38</f>
        <v>0</v>
      </c>
      <c r="CP38">
        <f>'1999_totals_newvars'!E38</f>
        <v>0</v>
      </c>
      <c r="CQ38">
        <f>'2000_totals_newvars'!E38</f>
        <v>0</v>
      </c>
      <c r="CR38">
        <f>'2001_totals_newvars'!E38</f>
        <v>8034091</v>
      </c>
      <c r="CS38">
        <f>'2002_totals_newvars'!E38</f>
        <v>7308258</v>
      </c>
      <c r="CT38">
        <f>'2003_totals_newvars'!E38</f>
        <v>17469005</v>
      </c>
      <c r="CU38">
        <f>'2004_totals_newvars'!E38</f>
        <v>14784300</v>
      </c>
      <c r="CV38">
        <f>'2005_totals_newvars'!E38</f>
        <v>11587910</v>
      </c>
      <c r="CW38">
        <f>'2006_totals_newvars'!E38</f>
        <v>6673506</v>
      </c>
      <c r="CX38">
        <f>'2007_totals_newvars'!E38</f>
        <v>9061061</v>
      </c>
      <c r="CY38">
        <f>'2008_totals_newvars'!E38</f>
        <v>10703114</v>
      </c>
      <c r="CZ38">
        <f>'2009_totals_newvars'!E38</f>
        <v>10188952</v>
      </c>
      <c r="DA38">
        <f>'2010_totals_newvars'!E38</f>
        <v>8943281</v>
      </c>
      <c r="DB38">
        <f>'2011_totals_newvars'!E38</f>
        <v>8729138</v>
      </c>
      <c r="DC38">
        <f>'2012_totals_newvars'!E38</f>
        <v>10204526</v>
      </c>
      <c r="DD38">
        <f>'2013_totals_newvars'!E38</f>
        <v>9823278</v>
      </c>
      <c r="DE38">
        <f>'2014_totals_newvars'!E38</f>
        <v>8910413</v>
      </c>
      <c r="DF38">
        <f>'1997_totals_newvars'!G38</f>
        <v>0</v>
      </c>
      <c r="DG38">
        <f>'1998_totals_newvars'!G38</f>
        <v>0</v>
      </c>
      <c r="DH38">
        <f>'1999_totals_newvars'!G38</f>
        <v>0</v>
      </c>
      <c r="DI38">
        <f>'2000_totals_newvars'!G38</f>
        <v>0</v>
      </c>
      <c r="DJ38">
        <f>'2001_totals_newvars'!G38</f>
        <v>11721778</v>
      </c>
      <c r="DK38">
        <f>'2002_totals_newvars'!G38</f>
        <v>2927056</v>
      </c>
      <c r="DL38">
        <f>'2003_totals_newvars'!G38</f>
        <v>1927533</v>
      </c>
      <c r="DM38">
        <f>'2004_totals_newvars'!G38</f>
        <v>1374411</v>
      </c>
      <c r="DN38">
        <f>'2005_totals_newvars'!G38</f>
        <v>1874835</v>
      </c>
      <c r="DO38">
        <f>'2006_totals_newvars'!G38</f>
        <v>1671427</v>
      </c>
      <c r="DP38">
        <f>'2007_totals_newvars'!G38</f>
        <v>1449288</v>
      </c>
      <c r="DQ38">
        <f>'2008_totals_newvars'!G38</f>
        <v>626122</v>
      </c>
      <c r="DR38">
        <f>'2009_totals_newvars'!G38</f>
        <v>651783</v>
      </c>
      <c r="DS38">
        <f>'2010_totals_newvars'!G38</f>
        <v>6441417</v>
      </c>
      <c r="DT38">
        <f>'2011_totals_newvars'!G38</f>
        <v>4705465</v>
      </c>
      <c r="DU38">
        <f>'2012_totals_newvars'!G38</f>
        <v>1724</v>
      </c>
      <c r="DV38">
        <f>'2013_totals_newvars'!G38</f>
        <v>462095</v>
      </c>
      <c r="DW38">
        <f>'2014_totals_newvars'!G38</f>
        <v>93466</v>
      </c>
      <c r="DX38">
        <f>'1997_totals_newvars'!K38</f>
        <v>0</v>
      </c>
      <c r="DY38">
        <f>'1998_totals_newvars'!K38</f>
        <v>11100000</v>
      </c>
      <c r="DZ38">
        <f>'1999_totals_newvars'!K38</f>
        <v>33245166</v>
      </c>
      <c r="EA38">
        <f>'2000_totals_newvars'!K38</f>
        <v>15099935</v>
      </c>
      <c r="EB38">
        <f>'2001_totals_newvars'!K38</f>
        <v>15165142</v>
      </c>
      <c r="EC38">
        <f>'2002_totals_newvars'!K38</f>
        <v>14759423</v>
      </c>
      <c r="ED38">
        <f>'2003_totals_newvars'!K38</f>
        <v>15411035</v>
      </c>
      <c r="EE38">
        <f>'2004_totals_newvars'!K38</f>
        <v>14759423</v>
      </c>
      <c r="EF38">
        <f>'2005_totals_newvars'!K38</f>
        <v>15379697</v>
      </c>
      <c r="EG38">
        <f>'2006_totals_newvars'!K38</f>
        <v>14759423</v>
      </c>
      <c r="EH38">
        <f>'2007_totals_newvars'!K38</f>
        <v>14759423</v>
      </c>
      <c r="EI38">
        <f>'2008_totals_newvars'!K38</f>
        <v>14585963</v>
      </c>
      <c r="EJ38">
        <f>'2009_totals_newvars'!K38</f>
        <v>14528144</v>
      </c>
      <c r="EK38">
        <f>'2010_totals_newvars'!K38</f>
        <v>14528144</v>
      </c>
      <c r="EL38">
        <f>'2011_totals_newvars'!K38</f>
        <v>14528144</v>
      </c>
      <c r="EM38">
        <f>'2012_totals_newvars'!K38</f>
        <v>14528144</v>
      </c>
      <c r="EN38">
        <f>'2013_totals_newvars'!K38</f>
        <v>14528144</v>
      </c>
      <c r="EO38">
        <f>'2014_totals_newvars'!K38</f>
        <v>14528144</v>
      </c>
      <c r="EP38">
        <f>'1997_totals_newvars'!F38</f>
        <v>0</v>
      </c>
      <c r="EQ38">
        <f>'1998_totals_newvars'!F38</f>
        <v>0</v>
      </c>
      <c r="ER38">
        <f>'1999_totals_newvars'!F38</f>
        <v>0</v>
      </c>
      <c r="ES38">
        <f>'2000_totals_newvars'!F38</f>
        <v>0</v>
      </c>
      <c r="ET38">
        <f>'2001_totals_newvars'!F38</f>
        <v>0</v>
      </c>
      <c r="EU38">
        <f>'2002_totals_newvars'!F38</f>
        <v>0</v>
      </c>
      <c r="EV38">
        <f>'2003_totals_newvars'!F38</f>
        <v>0</v>
      </c>
      <c r="EW38">
        <f>'2004_totals_newvars'!F38</f>
        <v>0</v>
      </c>
      <c r="EX38">
        <f>'2005_totals_newvars'!F38</f>
        <v>0</v>
      </c>
      <c r="EY38">
        <f>'2006_totals_newvars'!F38</f>
        <v>0</v>
      </c>
      <c r="EZ38">
        <f>'2007_totals_newvars'!F38</f>
        <v>0</v>
      </c>
      <c r="FA38">
        <f>'2008_totals_newvars'!F38</f>
        <v>0</v>
      </c>
      <c r="FB38">
        <f>'2009_totals_newvars'!F38</f>
        <v>0</v>
      </c>
      <c r="FC38">
        <f>'2010_totals_newvars'!F38</f>
        <v>0</v>
      </c>
      <c r="FD38">
        <f>'2011_totals_newvars'!F38</f>
        <v>0</v>
      </c>
      <c r="FE38">
        <f>'2012_totals_newvars'!F38</f>
        <v>0</v>
      </c>
      <c r="FF38">
        <f>'2013_totals_newvars'!F38</f>
        <v>0</v>
      </c>
      <c r="FG38">
        <f>'2014_totals_newvars'!F38</f>
        <v>0</v>
      </c>
      <c r="FH38">
        <f>'1997_totals_newvars'!D38</f>
        <v>17051982</v>
      </c>
      <c r="FI38">
        <f>'1998_totals_newvars'!D38</f>
        <v>23230890</v>
      </c>
      <c r="FJ38">
        <f>'1999_totals_newvars'!D38</f>
        <v>26754700</v>
      </c>
      <c r="FK38">
        <f>'2000_totals_newvars'!D38</f>
        <v>16950156</v>
      </c>
      <c r="FL38">
        <f>'2001_totals_newvars'!D38</f>
        <v>22246175</v>
      </c>
      <c r="FM38">
        <f>'2002_totals_newvars'!D38</f>
        <v>25198527</v>
      </c>
      <c r="FN38">
        <f>'2003_totals_newvars'!D38</f>
        <v>26685311</v>
      </c>
      <c r="FO38">
        <f>'2004_totals_newvars'!D38</f>
        <v>27256989</v>
      </c>
      <c r="FP38">
        <f>'2005_totals_newvars'!D38</f>
        <v>26298915</v>
      </c>
      <c r="FQ38">
        <f>'2006_totals_newvars'!D38</f>
        <v>20450693</v>
      </c>
      <c r="FR38">
        <f>'2007_totals_newvars'!D38</f>
        <v>25957037</v>
      </c>
      <c r="FS38">
        <f>'2008_totals_newvars'!D38</f>
        <v>19094071</v>
      </c>
      <c r="FT38">
        <f>'2009_totals_newvars'!D38</f>
        <v>22475211</v>
      </c>
      <c r="FU38">
        <f>'2010_totals_newvars'!D38</f>
        <v>30864415</v>
      </c>
      <c r="FV38">
        <f>'2011_totals_newvars'!D38</f>
        <v>27253978</v>
      </c>
      <c r="FW38">
        <f>'2012_totals_newvars'!D38</f>
        <v>26939037</v>
      </c>
      <c r="FX38">
        <f>'2013_totals_newvars'!D38</f>
        <v>25716129</v>
      </c>
      <c r="FY38">
        <f>'2014_totals_newvars'!D38</f>
        <v>26886750</v>
      </c>
      <c r="FZ38">
        <f>'1997_totals_newvars'!L38</f>
        <v>152715599</v>
      </c>
      <c r="GA38">
        <f>'1998_totals_newvars'!L38</f>
        <v>159485450</v>
      </c>
      <c r="GB38">
        <f>'1999_totals_newvars'!L38</f>
        <v>261801063</v>
      </c>
      <c r="GC38">
        <f>'2000_totals_newvars'!L38</f>
        <v>174814989</v>
      </c>
      <c r="GD38">
        <f>'2001_totals_newvars'!L38</f>
        <v>169972366</v>
      </c>
      <c r="GE38">
        <f>'2002_totals_newvars'!L38</f>
        <v>191879493</v>
      </c>
      <c r="GF38">
        <f>'2003_totals_newvars'!L38</f>
        <v>249405396</v>
      </c>
      <c r="GG38">
        <f>'2004_totals_newvars'!L38</f>
        <v>238875407</v>
      </c>
      <c r="GH38">
        <f>'2005_totals_newvars'!L38</f>
        <v>220519745</v>
      </c>
      <c r="GI38">
        <f>'2006_totals_newvars'!L38</f>
        <v>195250891</v>
      </c>
      <c r="GJ38">
        <f>'2007_totals_newvars'!L38</f>
        <v>197350063</v>
      </c>
      <c r="GK38">
        <f>'2008_totals_newvars'!L38</f>
        <v>219675967</v>
      </c>
      <c r="GL38">
        <f>'2009_totals_newvars'!L38</f>
        <v>261968986</v>
      </c>
      <c r="GM38">
        <f>'2010_totals_newvars'!L38</f>
        <v>222583182</v>
      </c>
      <c r="GN38">
        <f>'2011_totals_newvars'!L38</f>
        <v>216217546</v>
      </c>
      <c r="GO38">
        <f>'2012_totals_newvars'!L38</f>
        <v>192143780</v>
      </c>
      <c r="GP38">
        <f>'2013_totals_newvars'!L38</f>
        <v>199007177</v>
      </c>
      <c r="GQ38">
        <f>'2014_totals_newvars'!L38</f>
        <v>196903180</v>
      </c>
    </row>
    <row r="39" spans="1:199" x14ac:dyDescent="0.2">
      <c r="A39" t="s">
        <v>45</v>
      </c>
      <c r="B39">
        <f>'1997_totals_newvars'!J39</f>
        <v>23938840</v>
      </c>
      <c r="C39">
        <f>'1998_totals_newvars'!J39</f>
        <v>33686874</v>
      </c>
      <c r="D39">
        <f>'1999_totals_newvars'!J39</f>
        <v>47053209</v>
      </c>
      <c r="E39">
        <f>'2000_totals_newvars'!J39</f>
        <v>13316948</v>
      </c>
      <c r="F39">
        <f>'2001_totals_newvars'!J39</f>
        <v>24290027</v>
      </c>
      <c r="G39">
        <f>'2002_totals_newvars'!J39</f>
        <v>27142426</v>
      </c>
      <c r="H39">
        <f>'2003_totals_newvars'!J39</f>
        <v>33159607</v>
      </c>
      <c r="I39">
        <f>'2004_totals_newvars'!J39</f>
        <v>31850946</v>
      </c>
      <c r="J39">
        <f>'2005_totals_newvars'!J39</f>
        <v>26920623</v>
      </c>
      <c r="K39">
        <f>'2006_totals_newvars'!J39</f>
        <v>34125584</v>
      </c>
      <c r="L39">
        <f>'2007_totals_newvars'!J39</f>
        <v>26464411</v>
      </c>
      <c r="M39">
        <f>'2008_totals_newvars'!J39</f>
        <v>21293826</v>
      </c>
      <c r="N39">
        <f>'2009_totals_newvars'!J39</f>
        <v>27701359</v>
      </c>
      <c r="O39">
        <f>'2010_totals_newvars'!J39</f>
        <v>27319779</v>
      </c>
      <c r="P39">
        <f>'2011_totals_newvars'!J39</f>
        <v>24177429</v>
      </c>
      <c r="Q39">
        <f>'2012_totals_newvars'!J39</f>
        <v>35733569</v>
      </c>
      <c r="R39">
        <f>'2013_totals_newvars'!J39</f>
        <v>37318027</v>
      </c>
      <c r="S39">
        <f>'2014_totals_newvars'!J39</f>
        <v>47357758</v>
      </c>
      <c r="T39">
        <f>'1997_totals_newvars'!B39</f>
        <v>196190107</v>
      </c>
      <c r="U39">
        <f>'1998_totals_newvars'!B39</f>
        <v>107649823</v>
      </c>
      <c r="V39">
        <f>'1999_totals_newvars'!B39</f>
        <v>241261266</v>
      </c>
      <c r="W39">
        <f>'2000_totals_newvars'!B39</f>
        <v>33907454</v>
      </c>
      <c r="X39">
        <f>'2001_totals_newvars'!B39</f>
        <v>72645771</v>
      </c>
      <c r="Y39">
        <f>'2002_totals_newvars'!B39</f>
        <v>68726216</v>
      </c>
      <c r="Z39">
        <f>'2003_totals_newvars'!B39</f>
        <v>82190274</v>
      </c>
      <c r="AA39">
        <f>'2004_totals_newvars'!B39</f>
        <v>84942710</v>
      </c>
      <c r="AB39">
        <f>'2005_totals_newvars'!B39</f>
        <v>105140667</v>
      </c>
      <c r="AC39">
        <f>'2006_totals_newvars'!B39</f>
        <v>88626854</v>
      </c>
      <c r="AD39">
        <f>'2007_totals_newvars'!B39</f>
        <v>83853054</v>
      </c>
      <c r="AE39">
        <f>'2008_totals_newvars'!B39</f>
        <v>91724605</v>
      </c>
      <c r="AF39">
        <f>'2009_totals_newvars'!B39</f>
        <v>115034542</v>
      </c>
      <c r="AG39">
        <f>'2010_totals_newvars'!B39</f>
        <v>200018047</v>
      </c>
      <c r="AH39">
        <f>'2011_totals_newvars'!B39</f>
        <v>162562874</v>
      </c>
      <c r="AI39">
        <f>'2012_totals_newvars'!B39</f>
        <v>152138206</v>
      </c>
      <c r="AJ39">
        <f>'2013_totals_newvars'!B39</f>
        <v>141759717</v>
      </c>
      <c r="AK39">
        <f>'2014_totals_newvars'!B39</f>
        <v>140199166</v>
      </c>
      <c r="AL39">
        <f>'1997_totals_newvars'!C39</f>
        <v>11714991</v>
      </c>
      <c r="AM39">
        <f>'1998_totals_newvars'!C39</f>
        <v>13613092</v>
      </c>
      <c r="AN39">
        <f>'1999_totals_newvars'!C39</f>
        <v>37208669</v>
      </c>
      <c r="AO39">
        <f>'2000_totals_newvars'!C39</f>
        <v>16833976</v>
      </c>
      <c r="AP39">
        <f>'2001_totals_newvars'!C39</f>
        <v>24528177</v>
      </c>
      <c r="AQ39">
        <f>'2002_totals_newvars'!C39</f>
        <v>24246513</v>
      </c>
      <c r="AR39">
        <f>'2003_totals_newvars'!C39</f>
        <v>17722999</v>
      </c>
      <c r="AS39">
        <f>'2004_totals_newvars'!C39</f>
        <v>23937110</v>
      </c>
      <c r="AT39">
        <f>'2005_totals_newvars'!C39</f>
        <v>9519060</v>
      </c>
      <c r="AU39">
        <f>'2006_totals_newvars'!C39</f>
        <v>11489885</v>
      </c>
      <c r="AV39">
        <f>'2007_totals_newvars'!C39</f>
        <v>15648535</v>
      </c>
      <c r="AW39">
        <f>'2008_totals_newvars'!C39</f>
        <v>23830556</v>
      </c>
      <c r="AX39">
        <f>'2009_totals_newvars'!C39</f>
        <v>36968798</v>
      </c>
      <c r="AY39">
        <f>'2010_totals_newvars'!C39</f>
        <v>29170815</v>
      </c>
      <c r="AZ39">
        <f>'2011_totals_newvars'!C39</f>
        <v>22892249</v>
      </c>
      <c r="BA39">
        <f>'2012_totals_newvars'!C39</f>
        <v>9523009</v>
      </c>
      <c r="BB39">
        <f>'2013_totals_newvars'!C39</f>
        <v>11148265</v>
      </c>
      <c r="BC39">
        <f>'2014_totals_newvars'!C39</f>
        <v>13746815</v>
      </c>
      <c r="BD39">
        <f>'1997_totals_newvars'!I39</f>
        <v>231507</v>
      </c>
      <c r="BE39">
        <f>'1998_totals_newvars'!I39</f>
        <v>303323</v>
      </c>
      <c r="BF39">
        <f>'1999_totals_newvars'!I39</f>
        <v>1029110</v>
      </c>
      <c r="BG39">
        <f>'2000_totals_newvars'!I39</f>
        <v>64509050</v>
      </c>
      <c r="BH39">
        <f>'2001_totals_newvars'!I39</f>
        <v>101391341</v>
      </c>
      <c r="BI39">
        <f>'2002_totals_newvars'!I39</f>
        <v>74023933</v>
      </c>
      <c r="BJ39">
        <f>'2003_totals_newvars'!I39</f>
        <v>65548139</v>
      </c>
      <c r="BK39">
        <f>'2004_totals_newvars'!I39</f>
        <v>50266320</v>
      </c>
      <c r="BL39">
        <f>'2005_totals_newvars'!I39</f>
        <v>82793020</v>
      </c>
      <c r="BM39">
        <f>'2006_totals_newvars'!I39</f>
        <v>76308119</v>
      </c>
      <c r="BN39">
        <f>'2007_totals_newvars'!I39</f>
        <v>19953919</v>
      </c>
      <c r="BO39">
        <f>'2008_totals_newvars'!I39</f>
        <v>96031196</v>
      </c>
      <c r="BP39">
        <f>'2009_totals_newvars'!I39</f>
        <v>82422002</v>
      </c>
      <c r="BQ39">
        <f>'2010_totals_newvars'!I39</f>
        <v>83361083</v>
      </c>
      <c r="BR39">
        <f>'2011_totals_newvars'!I39</f>
        <v>69515579</v>
      </c>
      <c r="BS39">
        <f>'2012_totals_newvars'!I39</f>
        <v>122050015</v>
      </c>
      <c r="BT39">
        <f>'2013_totals_newvars'!I39</f>
        <v>104845298</v>
      </c>
      <c r="BU39">
        <f>'2014_totals_newvars'!I39</f>
        <v>119310396</v>
      </c>
      <c r="BV39">
        <f>'1997_totals_newvars'!H39</f>
        <v>0</v>
      </c>
      <c r="BW39">
        <f>'1998_totals_newvars'!H39</f>
        <v>0</v>
      </c>
      <c r="BX39">
        <f>'1999_totals_newvars'!H39</f>
        <v>0</v>
      </c>
      <c r="BY39">
        <f>'2000_totals_newvars'!H39</f>
        <v>2864</v>
      </c>
      <c r="BZ39">
        <f>'2001_totals_newvars'!H39</f>
        <v>880641</v>
      </c>
      <c r="CA39">
        <f>'2002_totals_newvars'!H39</f>
        <v>641967</v>
      </c>
      <c r="CB39">
        <f>'2003_totals_newvars'!H39</f>
        <v>34994</v>
      </c>
      <c r="CC39">
        <f>'2004_totals_newvars'!H39</f>
        <v>0</v>
      </c>
      <c r="CD39">
        <f>'2005_totals_newvars'!H39</f>
        <v>0</v>
      </c>
      <c r="CE39">
        <f>'2006_totals_newvars'!H39</f>
        <v>0</v>
      </c>
      <c r="CF39">
        <f>'2007_totals_newvars'!H39</f>
        <v>0</v>
      </c>
      <c r="CG39">
        <f>'2008_totals_newvars'!H39</f>
        <v>0</v>
      </c>
      <c r="CH39">
        <f>'2009_totals_newvars'!H39</f>
        <v>0</v>
      </c>
      <c r="CI39">
        <f>'2010_totals_newvars'!H39</f>
        <v>123082</v>
      </c>
      <c r="CJ39">
        <f>'2011_totals_newvars'!H39</f>
        <v>69430</v>
      </c>
      <c r="CK39">
        <f>'2012_totals_newvars'!H39</f>
        <v>0</v>
      </c>
      <c r="CL39">
        <f>'2013_totals_newvars'!H39</f>
        <v>0</v>
      </c>
      <c r="CM39">
        <f>'2014_totals_newvars'!H39</f>
        <v>-70</v>
      </c>
      <c r="CN39">
        <f>'1997_totals_newvars'!E39</f>
        <v>0</v>
      </c>
      <c r="CO39">
        <f>'1998_totals_newvars'!E39</f>
        <v>0</v>
      </c>
      <c r="CP39">
        <f>'1999_totals_newvars'!E39</f>
        <v>0</v>
      </c>
      <c r="CQ39">
        <f>'2000_totals_newvars'!E39</f>
        <v>4000831</v>
      </c>
      <c r="CR39">
        <f>'2001_totals_newvars'!E39</f>
        <v>8650808</v>
      </c>
      <c r="CS39">
        <f>'2002_totals_newvars'!E39</f>
        <v>6606645</v>
      </c>
      <c r="CT39">
        <f>'2003_totals_newvars'!E39</f>
        <v>4779494</v>
      </c>
      <c r="CU39">
        <f>'2004_totals_newvars'!E39</f>
        <v>7278555</v>
      </c>
      <c r="CV39">
        <f>'2005_totals_newvars'!E39</f>
        <v>6679045</v>
      </c>
      <c r="CW39">
        <f>'2006_totals_newvars'!E39</f>
        <v>10336477</v>
      </c>
      <c r="CX39">
        <f>'2007_totals_newvars'!E39</f>
        <v>67034462</v>
      </c>
      <c r="CY39">
        <f>'2008_totals_newvars'!E39</f>
        <v>27785256</v>
      </c>
      <c r="CZ39">
        <f>'2009_totals_newvars'!E39</f>
        <v>15340886</v>
      </c>
      <c r="DA39">
        <f>'2010_totals_newvars'!E39</f>
        <v>11238189</v>
      </c>
      <c r="DB39">
        <f>'2011_totals_newvars'!E39</f>
        <v>10208249</v>
      </c>
      <c r="DC39">
        <f>'2012_totals_newvars'!E39</f>
        <v>9596155</v>
      </c>
      <c r="DD39">
        <f>'2013_totals_newvars'!E39</f>
        <v>7955375</v>
      </c>
      <c r="DE39">
        <f>'2014_totals_newvars'!E39</f>
        <v>-44401</v>
      </c>
      <c r="DF39">
        <f>'1997_totals_newvars'!G39</f>
        <v>0</v>
      </c>
      <c r="DG39">
        <f>'1998_totals_newvars'!G39</f>
        <v>0</v>
      </c>
      <c r="DH39">
        <f>'1999_totals_newvars'!G39</f>
        <v>0</v>
      </c>
      <c r="DI39">
        <f>'2000_totals_newvars'!G39</f>
        <v>0</v>
      </c>
      <c r="DJ39">
        <f>'2001_totals_newvars'!G39</f>
        <v>0</v>
      </c>
      <c r="DK39">
        <f>'2002_totals_newvars'!G39</f>
        <v>0</v>
      </c>
      <c r="DL39">
        <f>'2003_totals_newvars'!G39</f>
        <v>0</v>
      </c>
      <c r="DM39">
        <f>'2004_totals_newvars'!G39</f>
        <v>0</v>
      </c>
      <c r="DN39">
        <f>'2005_totals_newvars'!G39</f>
        <v>0</v>
      </c>
      <c r="DO39">
        <f>'2006_totals_newvars'!G39</f>
        <v>0</v>
      </c>
      <c r="DP39">
        <f>'2007_totals_newvars'!G39</f>
        <v>0</v>
      </c>
      <c r="DQ39">
        <f>'2008_totals_newvars'!G39</f>
        <v>0</v>
      </c>
      <c r="DR39">
        <f>'2009_totals_newvars'!G39</f>
        <v>0</v>
      </c>
      <c r="DS39">
        <f>'2010_totals_newvars'!G39</f>
        <v>0</v>
      </c>
      <c r="DT39">
        <f>'2011_totals_newvars'!G39</f>
        <v>0</v>
      </c>
      <c r="DU39">
        <f>'2012_totals_newvars'!G39</f>
        <v>0</v>
      </c>
      <c r="DV39">
        <f>'2013_totals_newvars'!G39</f>
        <v>0</v>
      </c>
      <c r="DW39">
        <f>'2014_totals_newvars'!G39</f>
        <v>0</v>
      </c>
      <c r="DX39">
        <f>'1997_totals_newvars'!K39</f>
        <v>0</v>
      </c>
      <c r="DY39">
        <f>'1998_totals_newvars'!K39</f>
        <v>0</v>
      </c>
      <c r="DZ39">
        <f>'1999_totals_newvars'!K39</f>
        <v>0</v>
      </c>
      <c r="EA39">
        <f>'2000_totals_newvars'!K39</f>
        <v>0</v>
      </c>
      <c r="EB39">
        <f>'2001_totals_newvars'!K39</f>
        <v>0</v>
      </c>
      <c r="EC39">
        <f>'2002_totals_newvars'!K39</f>
        <v>0</v>
      </c>
      <c r="ED39">
        <f>'2003_totals_newvars'!K39</f>
        <v>0</v>
      </c>
      <c r="EE39">
        <f>'2004_totals_newvars'!K39</f>
        <v>0</v>
      </c>
      <c r="EF39">
        <f>'2005_totals_newvars'!K39</f>
        <v>0</v>
      </c>
      <c r="EG39">
        <f>'2006_totals_newvars'!K39</f>
        <v>0</v>
      </c>
      <c r="EH39">
        <f>'2007_totals_newvars'!K39</f>
        <v>0</v>
      </c>
      <c r="EI39">
        <f>'2008_totals_newvars'!K39</f>
        <v>0</v>
      </c>
      <c r="EJ39">
        <f>'2009_totals_newvars'!K39</f>
        <v>0</v>
      </c>
      <c r="EK39">
        <f>'2010_totals_newvars'!K39</f>
        <v>0</v>
      </c>
      <c r="EL39">
        <f>'2011_totals_newvars'!K39</f>
        <v>0</v>
      </c>
      <c r="EM39">
        <f>'2012_totals_newvars'!K39</f>
        <v>0</v>
      </c>
      <c r="EN39">
        <f>'2013_totals_newvars'!K39</f>
        <v>0</v>
      </c>
      <c r="EO39">
        <f>'2014_totals_newvars'!K39</f>
        <v>0</v>
      </c>
      <c r="EP39">
        <f>'1997_totals_newvars'!F39</f>
        <v>0</v>
      </c>
      <c r="EQ39">
        <f>'1998_totals_newvars'!F39</f>
        <v>0</v>
      </c>
      <c r="ER39">
        <f>'1999_totals_newvars'!F39</f>
        <v>0</v>
      </c>
      <c r="ES39">
        <f>'2000_totals_newvars'!F39</f>
        <v>0</v>
      </c>
      <c r="ET39">
        <f>'2001_totals_newvars'!F39</f>
        <v>0</v>
      </c>
      <c r="EU39">
        <f>'2002_totals_newvars'!F39</f>
        <v>0</v>
      </c>
      <c r="EV39">
        <f>'2003_totals_newvars'!F39</f>
        <v>0</v>
      </c>
      <c r="EW39">
        <f>'2004_totals_newvars'!F39</f>
        <v>3137872</v>
      </c>
      <c r="EX39">
        <f>'2005_totals_newvars'!F39</f>
        <v>3523890</v>
      </c>
      <c r="EY39">
        <f>'2006_totals_newvars'!F39</f>
        <v>2462925</v>
      </c>
      <c r="EZ39">
        <f>'2007_totals_newvars'!F39</f>
        <v>5325786</v>
      </c>
      <c r="FA39">
        <f>'2008_totals_newvars'!F39</f>
        <v>1834268</v>
      </c>
      <c r="FB39">
        <f>'2009_totals_newvars'!F39</f>
        <v>923488</v>
      </c>
      <c r="FC39">
        <f>'2010_totals_newvars'!F39</f>
        <v>1047514</v>
      </c>
      <c r="FD39">
        <f>'2011_totals_newvars'!F39</f>
        <v>1591295</v>
      </c>
      <c r="FE39">
        <f>'2012_totals_newvars'!F39</f>
        <v>917689</v>
      </c>
      <c r="FF39">
        <f>'2013_totals_newvars'!F39</f>
        <v>1082793</v>
      </c>
      <c r="FG39">
        <f>'2014_totals_newvars'!F39</f>
        <v>11122</v>
      </c>
      <c r="FH39">
        <f>'1997_totals_newvars'!D39</f>
        <v>10267229</v>
      </c>
      <c r="FI39">
        <f>'1998_totals_newvars'!D39</f>
        <v>69245214</v>
      </c>
      <c r="FJ39">
        <f>'1999_totals_newvars'!D39</f>
        <v>74897453</v>
      </c>
      <c r="FK39">
        <f>'2000_totals_newvars'!D39</f>
        <v>36770277</v>
      </c>
      <c r="FL39">
        <f>'2001_totals_newvars'!D39</f>
        <v>58240827</v>
      </c>
      <c r="FM39">
        <f>'2002_totals_newvars'!D39</f>
        <v>56847254</v>
      </c>
      <c r="FN39">
        <f>'2003_totals_newvars'!D39</f>
        <v>22071634</v>
      </c>
      <c r="FO39">
        <f>'2004_totals_newvars'!D39</f>
        <v>41579502</v>
      </c>
      <c r="FP39">
        <f>'2005_totals_newvars'!D39</f>
        <v>34246559</v>
      </c>
      <c r="FQ39">
        <f>'2006_totals_newvars'!D39</f>
        <v>28068949</v>
      </c>
      <c r="FR39">
        <f>'2007_totals_newvars'!D39</f>
        <v>39168368</v>
      </c>
      <c r="FS39">
        <f>'2008_totals_newvars'!D39</f>
        <v>46676905</v>
      </c>
      <c r="FT39">
        <f>'2009_totals_newvars'!D39</f>
        <v>34664580</v>
      </c>
      <c r="FU39">
        <f>'2010_totals_newvars'!D39</f>
        <v>39356657</v>
      </c>
      <c r="FV39">
        <f>'2011_totals_newvars'!D39</f>
        <v>51571956</v>
      </c>
      <c r="FW39">
        <f>'2012_totals_newvars'!D39</f>
        <v>14791041</v>
      </c>
      <c r="FX39">
        <f>'2013_totals_newvars'!D39</f>
        <v>19851363</v>
      </c>
      <c r="FY39">
        <f>'2014_totals_newvars'!D39</f>
        <v>20654641</v>
      </c>
      <c r="FZ39">
        <f>'1997_totals_newvars'!L39</f>
        <v>242342674</v>
      </c>
      <c r="GA39">
        <f>'1998_totals_newvars'!L39</f>
        <v>224498326</v>
      </c>
      <c r="GB39">
        <f>'1999_totals_newvars'!L39</f>
        <v>401449707</v>
      </c>
      <c r="GC39">
        <f>'2000_totals_newvars'!L39</f>
        <v>169341400</v>
      </c>
      <c r="GD39">
        <f>'2001_totals_newvars'!L39</f>
        <v>290627592</v>
      </c>
      <c r="GE39">
        <f>'2002_totals_newvars'!L39</f>
        <v>258234954</v>
      </c>
      <c r="GF39">
        <f>'2003_totals_newvars'!L39</f>
        <v>225507141</v>
      </c>
      <c r="GG39">
        <f>'2004_totals_newvars'!L39</f>
        <v>242993015</v>
      </c>
      <c r="GH39">
        <f>'2005_totals_newvars'!L39</f>
        <v>268822864</v>
      </c>
      <c r="GI39">
        <f>'2006_totals_newvars'!L39</f>
        <v>251418793</v>
      </c>
      <c r="GJ39">
        <f>'2007_totals_newvars'!L39</f>
        <v>257448535</v>
      </c>
      <c r="GK39">
        <f>'2008_totals_newvars'!L39</f>
        <v>309176612</v>
      </c>
      <c r="GL39">
        <f>'2009_totals_newvars'!L39</f>
        <v>313055655</v>
      </c>
      <c r="GM39">
        <f>'2010_totals_newvars'!L39</f>
        <v>391635166</v>
      </c>
      <c r="GN39">
        <f>'2011_totals_newvars'!L39</f>
        <v>342589061</v>
      </c>
      <c r="GO39">
        <f>'2012_totals_newvars'!L39</f>
        <v>344749684</v>
      </c>
      <c r="GP39">
        <f>'2013_totals_newvars'!L39</f>
        <v>323960838</v>
      </c>
      <c r="GQ39">
        <f>'2014_totals_newvars'!L39</f>
        <v>341235427</v>
      </c>
    </row>
    <row r="40" spans="1:199" x14ac:dyDescent="0.2">
      <c r="A40" t="s">
        <v>46</v>
      </c>
      <c r="B40">
        <f>'1997_totals_newvars'!J40</f>
        <v>83079086</v>
      </c>
      <c r="C40">
        <f>'1998_totals_newvars'!J40</f>
        <v>78998073</v>
      </c>
      <c r="D40">
        <f>'1999_totals_newvars'!J40</f>
        <v>35569316</v>
      </c>
      <c r="E40">
        <f>'2000_totals_newvars'!J40</f>
        <v>180265104</v>
      </c>
      <c r="F40">
        <f>'2001_totals_newvars'!J40</f>
        <v>102025663</v>
      </c>
      <c r="G40">
        <f>'2002_totals_newvars'!J40</f>
        <v>109003850</v>
      </c>
      <c r="H40">
        <f>'2003_totals_newvars'!J40</f>
        <v>113497921</v>
      </c>
      <c r="I40">
        <f>'2004_totals_newvars'!J40</f>
        <v>103692318</v>
      </c>
      <c r="J40">
        <f>'2005_totals_newvars'!J40</f>
        <v>99473511</v>
      </c>
      <c r="K40">
        <f>'2006_totals_newvars'!J40</f>
        <v>91917558</v>
      </c>
      <c r="L40">
        <f>'2007_totals_newvars'!J40</f>
        <v>97107885</v>
      </c>
      <c r="M40">
        <f>'2008_totals_newvars'!J40</f>
        <v>89475787</v>
      </c>
      <c r="N40">
        <f>'2009_totals_newvars'!J40</f>
        <v>76977084</v>
      </c>
      <c r="O40">
        <f>'2010_totals_newvars'!J40</f>
        <v>81562694</v>
      </c>
      <c r="P40">
        <f>'2011_totals_newvars'!J40</f>
        <v>80423511</v>
      </c>
      <c r="Q40">
        <f>'2012_totals_newvars'!J40</f>
        <v>88458223</v>
      </c>
      <c r="R40">
        <f>'2013_totals_newvars'!J40</f>
        <v>79989105</v>
      </c>
      <c r="S40">
        <f>'2014_totals_newvars'!J40</f>
        <v>72472340</v>
      </c>
      <c r="T40">
        <f>'1997_totals_newvars'!B40</f>
        <v>391362923</v>
      </c>
      <c r="U40">
        <f>'1998_totals_newvars'!B40</f>
        <v>497954471</v>
      </c>
      <c r="V40">
        <f>'1999_totals_newvars'!B40</f>
        <v>248973847</v>
      </c>
      <c r="W40">
        <f>'2000_totals_newvars'!B40</f>
        <v>573399672</v>
      </c>
      <c r="X40">
        <f>'2001_totals_newvars'!B40</f>
        <v>305121970</v>
      </c>
      <c r="Y40">
        <f>'2002_totals_newvars'!B40</f>
        <v>337548773</v>
      </c>
      <c r="Z40">
        <f>'2003_totals_newvars'!B40</f>
        <v>323619231</v>
      </c>
      <c r="AA40">
        <f>'2004_totals_newvars'!B40</f>
        <v>385049100</v>
      </c>
      <c r="AB40">
        <f>'2005_totals_newvars'!B40</f>
        <v>407136317</v>
      </c>
      <c r="AC40">
        <f>'2006_totals_newvars'!B40</f>
        <v>392857310</v>
      </c>
      <c r="AD40">
        <f>'2007_totals_newvars'!B40</f>
        <v>247294778</v>
      </c>
      <c r="AE40">
        <f>'2008_totals_newvars'!B40</f>
        <v>218530827</v>
      </c>
      <c r="AF40">
        <f>'2009_totals_newvars'!B40</f>
        <v>197746121</v>
      </c>
      <c r="AG40">
        <f>'2010_totals_newvars'!B40</f>
        <v>202162876</v>
      </c>
      <c r="AH40">
        <f>'2011_totals_newvars'!B40</f>
        <v>188670540</v>
      </c>
      <c r="AI40">
        <f>'2012_totals_newvars'!B40</f>
        <v>293663708</v>
      </c>
      <c r="AJ40">
        <f>'2013_totals_newvars'!B40</f>
        <v>271504540</v>
      </c>
      <c r="AK40">
        <f>'2014_totals_newvars'!B40</f>
        <v>256191450</v>
      </c>
      <c r="AL40">
        <f>'1997_totals_newvars'!C40</f>
        <v>27083175</v>
      </c>
      <c r="AM40">
        <f>'1998_totals_newvars'!C40</f>
        <v>46629051</v>
      </c>
      <c r="AN40">
        <f>'1999_totals_newvars'!C40</f>
        <v>126969000</v>
      </c>
      <c r="AO40">
        <f>'2000_totals_newvars'!C40</f>
        <v>174312982</v>
      </c>
      <c r="AP40">
        <f>'2001_totals_newvars'!C40</f>
        <v>127327703</v>
      </c>
      <c r="AQ40">
        <f>'2002_totals_newvars'!C40</f>
        <v>136328593</v>
      </c>
      <c r="AR40">
        <f>'2003_totals_newvars'!C40</f>
        <v>226379495</v>
      </c>
      <c r="AS40">
        <f>'2004_totals_newvars'!C40</f>
        <v>272184944</v>
      </c>
      <c r="AT40">
        <f>'2005_totals_newvars'!C40</f>
        <v>246575443</v>
      </c>
      <c r="AU40">
        <f>'2006_totals_newvars'!C40</f>
        <v>261977385</v>
      </c>
      <c r="AV40">
        <f>'2007_totals_newvars'!C40</f>
        <v>383322922</v>
      </c>
      <c r="AW40">
        <f>'2008_totals_newvars'!C40</f>
        <v>467725815</v>
      </c>
      <c r="AX40">
        <f>'2009_totals_newvars'!C40</f>
        <v>428363497</v>
      </c>
      <c r="AY40">
        <f>'2010_totals_newvars'!C40</f>
        <v>495474839</v>
      </c>
      <c r="AZ40">
        <f>'2011_totals_newvars'!C40</f>
        <v>469285129</v>
      </c>
      <c r="BA40">
        <f>'2012_totals_newvars'!C40</f>
        <v>430913852</v>
      </c>
      <c r="BB40">
        <f>'2013_totals_newvars'!C40</f>
        <v>395401851</v>
      </c>
      <c r="BC40">
        <f>'2014_totals_newvars'!C40</f>
        <v>411389896</v>
      </c>
      <c r="BD40">
        <f>'1997_totals_newvars'!I40</f>
        <v>43017418</v>
      </c>
      <c r="BE40">
        <f>'1998_totals_newvars'!I40</f>
        <v>215503271</v>
      </c>
      <c r="BF40">
        <f>'1999_totals_newvars'!I40</f>
        <v>260219674</v>
      </c>
      <c r="BG40">
        <f>'2000_totals_newvars'!I40</f>
        <v>230891799</v>
      </c>
      <c r="BH40">
        <f>'2001_totals_newvars'!I40</f>
        <v>15217341</v>
      </c>
      <c r="BI40">
        <f>'2002_totals_newvars'!I40</f>
        <v>4460139</v>
      </c>
      <c r="BJ40">
        <f>'2003_totals_newvars'!I40</f>
        <v>8348530</v>
      </c>
      <c r="BK40">
        <f>'2004_totals_newvars'!I40</f>
        <v>4005673</v>
      </c>
      <c r="BL40">
        <f>'2005_totals_newvars'!I40</f>
        <v>2069850</v>
      </c>
      <c r="BM40">
        <f>'2006_totals_newvars'!I40</f>
        <v>-533497</v>
      </c>
      <c r="BN40">
        <f>'2007_totals_newvars'!I40</f>
        <v>179441</v>
      </c>
      <c r="BO40">
        <f>'2008_totals_newvars'!I40</f>
        <v>591489</v>
      </c>
      <c r="BP40">
        <f>'2009_totals_newvars'!I40</f>
        <v>386568</v>
      </c>
      <c r="BQ40">
        <f>'2010_totals_newvars'!I40</f>
        <v>-4392</v>
      </c>
      <c r="BR40">
        <f>'2011_totals_newvars'!I40</f>
        <v>-240209</v>
      </c>
      <c r="BS40">
        <f>'2012_totals_newvars'!I40</f>
        <v>-101636</v>
      </c>
      <c r="BT40">
        <f>'2013_totals_newvars'!I40</f>
        <v>5000</v>
      </c>
      <c r="BU40">
        <f>'2014_totals_newvars'!I40</f>
        <v>0</v>
      </c>
      <c r="BV40">
        <f>'1997_totals_newvars'!H40</f>
        <v>0</v>
      </c>
      <c r="BW40">
        <f>'1998_totals_newvars'!H40</f>
        <v>0</v>
      </c>
      <c r="BX40">
        <f>'1999_totals_newvars'!H40</f>
        <v>0</v>
      </c>
      <c r="BY40">
        <f>'2000_totals_newvars'!H40</f>
        <v>3913658</v>
      </c>
      <c r="BZ40">
        <f>'2001_totals_newvars'!H40</f>
        <v>7700057</v>
      </c>
      <c r="CA40">
        <f>'2002_totals_newvars'!H40</f>
        <v>35784973</v>
      </c>
      <c r="CB40">
        <f>'2003_totals_newvars'!H40</f>
        <v>53795962</v>
      </c>
      <c r="CC40">
        <f>'2004_totals_newvars'!H40</f>
        <v>44070572</v>
      </c>
      <c r="CD40">
        <f>'2005_totals_newvars'!H40</f>
        <v>31946733</v>
      </c>
      <c r="CE40">
        <f>'2006_totals_newvars'!H40</f>
        <v>37078213</v>
      </c>
      <c r="CF40">
        <f>'2007_totals_newvars'!H40</f>
        <v>28430912</v>
      </c>
      <c r="CG40">
        <f>'2008_totals_newvars'!H40</f>
        <v>63706456</v>
      </c>
      <c r="CH40">
        <f>'2009_totals_newvars'!H40</f>
        <v>78083701</v>
      </c>
      <c r="CI40">
        <f>'2010_totals_newvars'!H40</f>
        <v>40028301</v>
      </c>
      <c r="CJ40">
        <f>'2011_totals_newvars'!H40</f>
        <v>84313662</v>
      </c>
      <c r="CK40">
        <f>'2012_totals_newvars'!H40</f>
        <v>56132101</v>
      </c>
      <c r="CL40">
        <f>'2013_totals_newvars'!H40</f>
        <v>110286488</v>
      </c>
      <c r="CM40">
        <f>'2014_totals_newvars'!H40</f>
        <v>127324364</v>
      </c>
      <c r="CN40">
        <f>'1997_totals_newvars'!E40</f>
        <v>0</v>
      </c>
      <c r="CO40">
        <f>'1998_totals_newvars'!E40</f>
        <v>0</v>
      </c>
      <c r="CP40">
        <f>'1999_totals_newvars'!E40</f>
        <v>0</v>
      </c>
      <c r="CQ40">
        <f>'2000_totals_newvars'!E40</f>
        <v>38626548</v>
      </c>
      <c r="CR40">
        <f>'2001_totals_newvars'!E40</f>
        <v>304249451</v>
      </c>
      <c r="CS40">
        <f>'2002_totals_newvars'!E40</f>
        <v>250718771</v>
      </c>
      <c r="CT40">
        <f>'2003_totals_newvars'!E40</f>
        <v>257036729</v>
      </c>
      <c r="CU40">
        <f>'2004_totals_newvars'!E40</f>
        <v>320335192</v>
      </c>
      <c r="CV40">
        <f>'2005_totals_newvars'!E40</f>
        <v>284655864</v>
      </c>
      <c r="CW40">
        <f>'2006_totals_newvars'!E40</f>
        <v>95691690</v>
      </c>
      <c r="CX40">
        <f>'2007_totals_newvars'!E40</f>
        <v>94518710</v>
      </c>
      <c r="CY40">
        <f>'2008_totals_newvars'!E40</f>
        <v>58279934</v>
      </c>
      <c r="CZ40">
        <f>'2009_totals_newvars'!E40</f>
        <v>77346646</v>
      </c>
      <c r="DA40">
        <f>'2010_totals_newvars'!E40</f>
        <v>61341189</v>
      </c>
      <c r="DB40">
        <f>'2011_totals_newvars'!E40</f>
        <v>60390781</v>
      </c>
      <c r="DC40">
        <f>'2012_totals_newvars'!E40</f>
        <v>55599818</v>
      </c>
      <c r="DD40">
        <f>'2013_totals_newvars'!E40</f>
        <v>54168728</v>
      </c>
      <c r="DE40">
        <f>'2014_totals_newvars'!E40</f>
        <v>52489900</v>
      </c>
      <c r="DF40">
        <f>'1997_totals_newvars'!G40</f>
        <v>0</v>
      </c>
      <c r="DG40">
        <f>'1998_totals_newvars'!G40</f>
        <v>0</v>
      </c>
      <c r="DH40">
        <f>'1999_totals_newvars'!G40</f>
        <v>0</v>
      </c>
      <c r="DI40">
        <f>'2000_totals_newvars'!G40</f>
        <v>1487017</v>
      </c>
      <c r="DJ40">
        <f>'2001_totals_newvars'!G40</f>
        <v>3334544</v>
      </c>
      <c r="DK40">
        <f>'2002_totals_newvars'!G40</f>
        <v>6314418</v>
      </c>
      <c r="DL40">
        <f>'2003_totals_newvars'!G40</f>
        <v>18114595</v>
      </c>
      <c r="DM40">
        <f>'2004_totals_newvars'!G40</f>
        <v>7085830</v>
      </c>
      <c r="DN40">
        <f>'2005_totals_newvars'!G40</f>
        <v>9547962</v>
      </c>
      <c r="DO40">
        <f>'2006_totals_newvars'!G40</f>
        <v>7627996</v>
      </c>
      <c r="DP40">
        <f>'2007_totals_newvars'!G40</f>
        <v>29267321</v>
      </c>
      <c r="DQ40">
        <f>'2008_totals_newvars'!G40</f>
        <v>32556714</v>
      </c>
      <c r="DR40">
        <f>'2009_totals_newvars'!G40</f>
        <v>63350842</v>
      </c>
      <c r="DS40">
        <f>'2010_totals_newvars'!G40</f>
        <v>37791830</v>
      </c>
      <c r="DT40">
        <f>'2011_totals_newvars'!G40</f>
        <v>45610893</v>
      </c>
      <c r="DU40">
        <f>'2012_totals_newvars'!G40</f>
        <v>12336045</v>
      </c>
      <c r="DV40">
        <f>'2013_totals_newvars'!G40</f>
        <v>12807903</v>
      </c>
      <c r="DW40">
        <f>'2014_totals_newvars'!G40</f>
        <v>12975703</v>
      </c>
      <c r="DX40">
        <f>'1997_totals_newvars'!K40</f>
        <v>0</v>
      </c>
      <c r="DY40">
        <f>'1998_totals_newvars'!K40</f>
        <v>53003526</v>
      </c>
      <c r="DZ40">
        <f>'1999_totals_newvars'!K40</f>
        <v>0</v>
      </c>
      <c r="EA40">
        <f>'2000_totals_newvars'!K40</f>
        <v>54924000</v>
      </c>
      <c r="EB40">
        <f>'2001_totals_newvars'!K40</f>
        <v>27167000</v>
      </c>
      <c r="EC40">
        <f>'2002_totals_newvars'!K40</f>
        <v>30746000</v>
      </c>
      <c r="ED40">
        <f>'2003_totals_newvars'!K40</f>
        <v>30579000</v>
      </c>
      <c r="EE40">
        <f>'2004_totals_newvars'!K40</f>
        <v>0</v>
      </c>
      <c r="EF40">
        <f>'2005_totals_newvars'!K40</f>
        <v>29374418</v>
      </c>
      <c r="EG40">
        <f>'2006_totals_newvars'!K40</f>
        <v>15110000</v>
      </c>
      <c r="EH40">
        <f>'2007_totals_newvars'!K40</f>
        <v>31048000</v>
      </c>
      <c r="EI40">
        <f>'2008_totals_newvars'!K40</f>
        <v>35760250</v>
      </c>
      <c r="EJ40">
        <f>'2009_totals_newvars'!K40</f>
        <v>23232750</v>
      </c>
      <c r="EK40">
        <f>'2010_totals_newvars'!K40</f>
        <v>38721250</v>
      </c>
      <c r="EL40">
        <f>'2011_totals_newvars'!K40</f>
        <v>30977000</v>
      </c>
      <c r="EM40">
        <f>'2012_totals_newvars'!K40</f>
        <v>30977000</v>
      </c>
      <c r="EN40">
        <f>'2013_totals_newvars'!K40</f>
        <v>30977000</v>
      </c>
      <c r="EO40">
        <f>'2014_totals_newvars'!K40</f>
        <v>30977000</v>
      </c>
      <c r="EP40">
        <f>'1997_totals_newvars'!F40</f>
        <v>0</v>
      </c>
      <c r="EQ40">
        <f>'1998_totals_newvars'!F40</f>
        <v>0</v>
      </c>
      <c r="ER40">
        <f>'1999_totals_newvars'!F40</f>
        <v>0</v>
      </c>
      <c r="ES40">
        <f>'2000_totals_newvars'!F40</f>
        <v>0</v>
      </c>
      <c r="ET40">
        <f>'2001_totals_newvars'!F40</f>
        <v>0</v>
      </c>
      <c r="EU40">
        <f>'2002_totals_newvars'!F40</f>
        <v>0</v>
      </c>
      <c r="EV40">
        <f>'2003_totals_newvars'!F40</f>
        <v>0</v>
      </c>
      <c r="EW40">
        <f>'2004_totals_newvars'!F40</f>
        <v>0</v>
      </c>
      <c r="EX40">
        <f>'2005_totals_newvars'!F40</f>
        <v>0</v>
      </c>
      <c r="EY40">
        <f>'2006_totals_newvars'!F40</f>
        <v>0</v>
      </c>
      <c r="EZ40">
        <f>'2007_totals_newvars'!F40</f>
        <v>0</v>
      </c>
      <c r="FA40">
        <f>'2008_totals_newvars'!F40</f>
        <v>0</v>
      </c>
      <c r="FB40">
        <f>'2009_totals_newvars'!F40</f>
        <v>0</v>
      </c>
      <c r="FC40">
        <f>'2010_totals_newvars'!F40</f>
        <v>0</v>
      </c>
      <c r="FD40">
        <f>'2011_totals_newvars'!F40</f>
        <v>0</v>
      </c>
      <c r="FE40">
        <f>'2012_totals_newvars'!F40</f>
        <v>0</v>
      </c>
      <c r="FF40">
        <f>'2013_totals_newvars'!F40</f>
        <v>0</v>
      </c>
      <c r="FG40">
        <f>'2014_totals_newvars'!F40</f>
        <v>0</v>
      </c>
      <c r="FH40">
        <f>'1997_totals_newvars'!D40</f>
        <v>1252042</v>
      </c>
      <c r="FI40">
        <f>'1998_totals_newvars'!D40</f>
        <v>103534502</v>
      </c>
      <c r="FJ40">
        <f>'1999_totals_newvars'!D40</f>
        <v>30812363</v>
      </c>
      <c r="FK40">
        <f>'2000_totals_newvars'!D40</f>
        <v>191547144</v>
      </c>
      <c r="FL40">
        <f>'2001_totals_newvars'!D40</f>
        <v>135257472</v>
      </c>
      <c r="FM40">
        <f>'2002_totals_newvars'!D40</f>
        <v>214286362</v>
      </c>
      <c r="FN40">
        <f>'2003_totals_newvars'!D40</f>
        <v>232197404</v>
      </c>
      <c r="FO40">
        <f>'2004_totals_newvars'!D40</f>
        <v>221430546</v>
      </c>
      <c r="FP40">
        <f>'2005_totals_newvars'!D40</f>
        <v>225711436</v>
      </c>
      <c r="FQ40">
        <f>'2006_totals_newvars'!D40</f>
        <v>199831235</v>
      </c>
      <c r="FR40">
        <f>'2007_totals_newvars'!D40</f>
        <v>190798835</v>
      </c>
      <c r="FS40">
        <f>'2008_totals_newvars'!D40</f>
        <v>168593350</v>
      </c>
      <c r="FT40">
        <f>'2009_totals_newvars'!D40</f>
        <v>192380199</v>
      </c>
      <c r="FU40">
        <f>'2010_totals_newvars'!D40</f>
        <v>209469897</v>
      </c>
      <c r="FV40">
        <f>'2011_totals_newvars'!D40</f>
        <v>172986280</v>
      </c>
      <c r="FW40">
        <f>'2012_totals_newvars'!D40</f>
        <v>118796166</v>
      </c>
      <c r="FX40">
        <f>'2013_totals_newvars'!D40</f>
        <v>87653431</v>
      </c>
      <c r="FY40">
        <f>'2014_totals_newvars'!D40</f>
        <v>94954084</v>
      </c>
      <c r="FZ40">
        <f>'1997_totals_newvars'!L40</f>
        <v>545794644</v>
      </c>
      <c r="GA40">
        <f>'1998_totals_newvars'!L40</f>
        <v>995622894</v>
      </c>
      <c r="GB40">
        <f>'1999_totals_newvars'!L40</f>
        <v>702544200</v>
      </c>
      <c r="GC40">
        <f>'2000_totals_newvars'!L40</f>
        <v>1449367924</v>
      </c>
      <c r="GD40">
        <f>'2001_totals_newvars'!L40</f>
        <v>1027401201</v>
      </c>
      <c r="GE40">
        <f>'2002_totals_newvars'!L40</f>
        <v>1125191879</v>
      </c>
      <c r="GF40">
        <f>'2003_totals_newvars'!L40</f>
        <v>1263568867</v>
      </c>
      <c r="GG40">
        <f>'2004_totals_newvars'!L40</f>
        <v>1357854175</v>
      </c>
      <c r="GH40">
        <f>'2005_totals_newvars'!L40</f>
        <v>1336491534</v>
      </c>
      <c r="GI40">
        <f>'2006_totals_newvars'!L40</f>
        <v>1101557890</v>
      </c>
      <c r="GJ40">
        <f>'2007_totals_newvars'!L40</f>
        <v>1101968804</v>
      </c>
      <c r="GK40">
        <f>'2008_totals_newvars'!L40</f>
        <v>1135220622</v>
      </c>
      <c r="GL40">
        <f>'2009_totals_newvars'!L40</f>
        <v>1137867408</v>
      </c>
      <c r="GM40">
        <f>'2010_totals_newvars'!L40</f>
        <v>1166548484</v>
      </c>
      <c r="GN40">
        <f>'2011_totals_newvars'!L40</f>
        <v>1132417587</v>
      </c>
      <c r="GO40">
        <f>'2012_totals_newvars'!L40</f>
        <v>1086775277</v>
      </c>
      <c r="GP40">
        <f>'2013_totals_newvars'!L40</f>
        <v>1042794046</v>
      </c>
      <c r="GQ40">
        <f>'2014_totals_newvars'!L40</f>
        <v>1058774737</v>
      </c>
    </row>
    <row r="41" spans="1:199" x14ac:dyDescent="0.2">
      <c r="A41" t="s">
        <v>47</v>
      </c>
      <c r="B41">
        <f>'1997_totals_newvars'!J41</f>
        <v>8320910</v>
      </c>
      <c r="C41">
        <f>'1998_totals_newvars'!J41</f>
        <v>21428743</v>
      </c>
      <c r="D41">
        <f>'1999_totals_newvars'!J41</f>
        <v>17870130</v>
      </c>
      <c r="E41">
        <f>'2000_totals_newvars'!J41</f>
        <v>12063529</v>
      </c>
      <c r="F41">
        <f>'2001_totals_newvars'!J41</f>
        <v>13377731</v>
      </c>
      <c r="G41">
        <f>'2002_totals_newvars'!J41</f>
        <v>13597436</v>
      </c>
      <c r="H41">
        <f>'2003_totals_newvars'!J41</f>
        <v>14355922</v>
      </c>
      <c r="I41">
        <f>'2004_totals_newvars'!J41</f>
        <v>13808826</v>
      </c>
      <c r="J41">
        <f>'2005_totals_newvars'!J41</f>
        <v>14536554</v>
      </c>
      <c r="K41">
        <f>'2006_totals_newvars'!J41</f>
        <v>14065162</v>
      </c>
      <c r="L41">
        <f>'2007_totals_newvars'!J41</f>
        <v>15869058</v>
      </c>
      <c r="M41">
        <f>'2008_totals_newvars'!J41</f>
        <v>15545173</v>
      </c>
      <c r="N41">
        <f>'2009_totals_newvars'!J41</f>
        <v>12712521</v>
      </c>
      <c r="O41">
        <f>'2010_totals_newvars'!J41</f>
        <v>13014157</v>
      </c>
      <c r="P41">
        <f>'2011_totals_newvars'!J41</f>
        <v>13663929</v>
      </c>
      <c r="Q41">
        <f>'2012_totals_newvars'!J41</f>
        <v>12602290</v>
      </c>
      <c r="R41">
        <f>'2013_totals_newvars'!J41</f>
        <v>16188408</v>
      </c>
      <c r="S41">
        <f>'2014_totals_newvars'!J41</f>
        <v>10907219</v>
      </c>
      <c r="T41">
        <f>'1997_totals_newvars'!B41</f>
        <v>50582113</v>
      </c>
      <c r="U41">
        <f>'1998_totals_newvars'!B41</f>
        <v>117478120</v>
      </c>
      <c r="V41">
        <f>'1999_totals_newvars'!B41</f>
        <v>116179002</v>
      </c>
      <c r="W41">
        <f>'2000_totals_newvars'!B41</f>
        <v>105011360</v>
      </c>
      <c r="X41">
        <f>'2001_totals_newvars'!B41</f>
        <v>88076328</v>
      </c>
      <c r="Y41">
        <f>'2002_totals_newvars'!B41</f>
        <v>88748617</v>
      </c>
      <c r="Z41">
        <f>'2003_totals_newvars'!B41</f>
        <v>82740122</v>
      </c>
      <c r="AA41">
        <f>'2004_totals_newvars'!B41</f>
        <v>78610574</v>
      </c>
      <c r="AB41">
        <f>'2005_totals_newvars'!B41</f>
        <v>72080115</v>
      </c>
      <c r="AC41">
        <f>'2006_totals_newvars'!B41</f>
        <v>64976630</v>
      </c>
      <c r="AD41">
        <f>'2007_totals_newvars'!B41</f>
        <v>57400534</v>
      </c>
      <c r="AE41">
        <f>'2008_totals_newvars'!B41</f>
        <v>40730642</v>
      </c>
      <c r="AF41">
        <f>'2009_totals_newvars'!B41</f>
        <v>45248157</v>
      </c>
      <c r="AG41">
        <f>'2010_totals_newvars'!B41</f>
        <v>40058464</v>
      </c>
      <c r="AH41">
        <f>'2011_totals_newvars'!B41</f>
        <v>35676224</v>
      </c>
      <c r="AI41">
        <f>'2012_totals_newvars'!B41</f>
        <v>36895270</v>
      </c>
      <c r="AJ41">
        <f>'2013_totals_newvars'!B41</f>
        <v>42359021</v>
      </c>
      <c r="AK41">
        <f>'2014_totals_newvars'!B41</f>
        <v>23294341</v>
      </c>
      <c r="AL41">
        <f>'1997_totals_newvars'!C41</f>
        <v>3334726</v>
      </c>
      <c r="AM41">
        <f>'1998_totals_newvars'!C41</f>
        <v>11212115</v>
      </c>
      <c r="AN41">
        <f>'1999_totals_newvars'!C41</f>
        <v>27948672</v>
      </c>
      <c r="AO41">
        <f>'2000_totals_newvars'!C41</f>
        <v>27498412</v>
      </c>
      <c r="AP41">
        <f>'2001_totals_newvars'!C41</f>
        <v>30743694</v>
      </c>
      <c r="AQ41">
        <f>'2002_totals_newvars'!C41</f>
        <v>30639930</v>
      </c>
      <c r="AR41">
        <f>'2003_totals_newvars'!C41</f>
        <v>40526917</v>
      </c>
      <c r="AS41">
        <f>'2004_totals_newvars'!C41</f>
        <v>44835197</v>
      </c>
      <c r="AT41">
        <f>'2005_totals_newvars'!C41</f>
        <v>60115090</v>
      </c>
      <c r="AU41">
        <f>'2006_totals_newvars'!C41</f>
        <v>51513052</v>
      </c>
      <c r="AV41">
        <f>'2007_totals_newvars'!C41</f>
        <v>42219623</v>
      </c>
      <c r="AW41">
        <f>'2008_totals_newvars'!C41</f>
        <v>26892427</v>
      </c>
      <c r="AX41">
        <f>'2009_totals_newvars'!C41</f>
        <v>19842431</v>
      </c>
      <c r="AY41">
        <f>'2010_totals_newvars'!C41</f>
        <v>17764942</v>
      </c>
      <c r="AZ41">
        <f>'2011_totals_newvars'!C41</f>
        <v>24712762</v>
      </c>
      <c r="BA41">
        <f>'2012_totals_newvars'!C41</f>
        <v>22675261</v>
      </c>
      <c r="BB41">
        <f>'2013_totals_newvars'!C41</f>
        <v>24361095</v>
      </c>
      <c r="BC41">
        <f>'2014_totals_newvars'!C41</f>
        <v>24007444</v>
      </c>
      <c r="BD41">
        <f>'1997_totals_newvars'!I41</f>
        <v>1891580</v>
      </c>
      <c r="BE41">
        <f>'1998_totals_newvars'!I41</f>
        <v>8085897</v>
      </c>
      <c r="BF41">
        <f>'1999_totals_newvars'!I41</f>
        <v>9594023</v>
      </c>
      <c r="BG41">
        <f>'2000_totals_newvars'!I41</f>
        <v>21658890</v>
      </c>
      <c r="BH41">
        <f>'2001_totals_newvars'!I41</f>
        <v>21384188</v>
      </c>
      <c r="BI41">
        <f>'2002_totals_newvars'!I41</f>
        <v>30027267</v>
      </c>
      <c r="BJ41">
        <f>'2003_totals_newvars'!I41</f>
        <v>24259005</v>
      </c>
      <c r="BK41">
        <f>'2004_totals_newvars'!I41</f>
        <v>22536119</v>
      </c>
      <c r="BL41">
        <f>'2005_totals_newvars'!I41</f>
        <v>22714762</v>
      </c>
      <c r="BM41">
        <f>'2006_totals_newvars'!I41</f>
        <v>27167412</v>
      </c>
      <c r="BN41">
        <f>'2007_totals_newvars'!I41</f>
        <v>35868923</v>
      </c>
      <c r="BO41">
        <f>'2008_totals_newvars'!I41</f>
        <v>26262650</v>
      </c>
      <c r="BP41">
        <f>'2009_totals_newvars'!I41</f>
        <v>23146059</v>
      </c>
      <c r="BQ41">
        <f>'2010_totals_newvars'!I41</f>
        <v>64331600</v>
      </c>
      <c r="BR41">
        <f>'2011_totals_newvars'!I41</f>
        <v>53253067</v>
      </c>
      <c r="BS41">
        <f>'2012_totals_newvars'!I41</f>
        <v>59122057</v>
      </c>
      <c r="BT41">
        <f>'2013_totals_newvars'!I41</f>
        <v>71106338</v>
      </c>
      <c r="BU41">
        <f>'2014_totals_newvars'!I41</f>
        <v>85446019</v>
      </c>
      <c r="BV41">
        <f>'1997_totals_newvars'!H41</f>
        <v>0</v>
      </c>
      <c r="BW41">
        <f>'1998_totals_newvars'!H41</f>
        <v>0</v>
      </c>
      <c r="BX41">
        <f>'1999_totals_newvars'!H41</f>
        <v>0</v>
      </c>
      <c r="BY41">
        <f>'2000_totals_newvars'!H41</f>
        <v>0</v>
      </c>
      <c r="BZ41">
        <f>'2001_totals_newvars'!H41</f>
        <v>0</v>
      </c>
      <c r="CA41">
        <f>'2002_totals_newvars'!H41</f>
        <v>0</v>
      </c>
      <c r="CB41">
        <f>'2003_totals_newvars'!H41</f>
        <v>0</v>
      </c>
      <c r="CC41">
        <f>'2004_totals_newvars'!H41</f>
        <v>0</v>
      </c>
      <c r="CD41">
        <f>'2005_totals_newvars'!H41</f>
        <v>0</v>
      </c>
      <c r="CE41">
        <f>'2006_totals_newvars'!H41</f>
        <v>0</v>
      </c>
      <c r="CF41">
        <f>'2007_totals_newvars'!H41</f>
        <v>0</v>
      </c>
      <c r="CG41">
        <f>'2008_totals_newvars'!H41</f>
        <v>0</v>
      </c>
      <c r="CH41">
        <f>'2009_totals_newvars'!H41</f>
        <v>0</v>
      </c>
      <c r="CI41">
        <f>'2010_totals_newvars'!H41</f>
        <v>0</v>
      </c>
      <c r="CJ41">
        <f>'2011_totals_newvars'!H41</f>
        <v>0</v>
      </c>
      <c r="CK41">
        <f>'2012_totals_newvars'!H41</f>
        <v>0</v>
      </c>
      <c r="CL41">
        <f>'2013_totals_newvars'!H41</f>
        <v>0</v>
      </c>
      <c r="CM41">
        <f>'2014_totals_newvars'!H41</f>
        <v>0</v>
      </c>
      <c r="CN41">
        <f>'1997_totals_newvars'!E41</f>
        <v>0</v>
      </c>
      <c r="CO41">
        <f>'1998_totals_newvars'!E41</f>
        <v>0</v>
      </c>
      <c r="CP41">
        <f>'1999_totals_newvars'!E41</f>
        <v>0</v>
      </c>
      <c r="CQ41">
        <f>'2000_totals_newvars'!E41</f>
        <v>0</v>
      </c>
      <c r="CR41">
        <f>'2001_totals_newvars'!E41</f>
        <v>0</v>
      </c>
      <c r="CS41">
        <f>'2002_totals_newvars'!E41</f>
        <v>0</v>
      </c>
      <c r="CT41">
        <f>'2003_totals_newvars'!E41</f>
        <v>0</v>
      </c>
      <c r="CU41">
        <f>'2004_totals_newvars'!E41</f>
        <v>0</v>
      </c>
      <c r="CV41">
        <f>'2005_totals_newvars'!E41</f>
        <v>0</v>
      </c>
      <c r="CW41">
        <f>'2006_totals_newvars'!E41</f>
        <v>0</v>
      </c>
      <c r="CX41">
        <f>'2007_totals_newvars'!E41</f>
        <v>0</v>
      </c>
      <c r="CY41">
        <f>'2008_totals_newvars'!E41</f>
        <v>0</v>
      </c>
      <c r="CZ41">
        <f>'2009_totals_newvars'!E41</f>
        <v>0</v>
      </c>
      <c r="DA41">
        <f>'2010_totals_newvars'!E41</f>
        <v>0</v>
      </c>
      <c r="DB41">
        <f>'2011_totals_newvars'!E41</f>
        <v>805031</v>
      </c>
      <c r="DC41">
        <f>'2012_totals_newvars'!E41</f>
        <v>0</v>
      </c>
      <c r="DD41">
        <f>'2013_totals_newvars'!E41</f>
        <v>0</v>
      </c>
      <c r="DE41">
        <f>'2014_totals_newvars'!E41</f>
        <v>0</v>
      </c>
      <c r="DF41">
        <f>'1997_totals_newvars'!G41</f>
        <v>0</v>
      </c>
      <c r="DG41">
        <f>'1998_totals_newvars'!G41</f>
        <v>0</v>
      </c>
      <c r="DH41">
        <f>'1999_totals_newvars'!G41</f>
        <v>0</v>
      </c>
      <c r="DI41">
        <f>'2000_totals_newvars'!G41</f>
        <v>0</v>
      </c>
      <c r="DJ41">
        <f>'2001_totals_newvars'!G41</f>
        <v>0</v>
      </c>
      <c r="DK41">
        <f>'2002_totals_newvars'!G41</f>
        <v>0</v>
      </c>
      <c r="DL41">
        <f>'2003_totals_newvars'!G41</f>
        <v>0</v>
      </c>
      <c r="DM41">
        <f>'2004_totals_newvars'!G41</f>
        <v>0</v>
      </c>
      <c r="DN41">
        <f>'2005_totals_newvars'!G41</f>
        <v>0</v>
      </c>
      <c r="DO41">
        <f>'2006_totals_newvars'!G41</f>
        <v>0</v>
      </c>
      <c r="DP41">
        <f>'2007_totals_newvars'!G41</f>
        <v>0</v>
      </c>
      <c r="DQ41">
        <f>'2008_totals_newvars'!G41</f>
        <v>0</v>
      </c>
      <c r="DR41">
        <f>'2009_totals_newvars'!G41</f>
        <v>0</v>
      </c>
      <c r="DS41">
        <f>'2010_totals_newvars'!G41</f>
        <v>0</v>
      </c>
      <c r="DT41">
        <f>'2011_totals_newvars'!G41</f>
        <v>0</v>
      </c>
      <c r="DU41">
        <f>'2012_totals_newvars'!G41</f>
        <v>0</v>
      </c>
      <c r="DV41">
        <f>'2013_totals_newvars'!G41</f>
        <v>0</v>
      </c>
      <c r="DW41">
        <f>'2014_totals_newvars'!G41</f>
        <v>0</v>
      </c>
      <c r="DX41">
        <f>'1997_totals_newvars'!K41</f>
        <v>0</v>
      </c>
      <c r="DY41">
        <f>'1998_totals_newvars'!K41</f>
        <v>0</v>
      </c>
      <c r="DZ41">
        <f>'1999_totals_newvars'!K41</f>
        <v>2188456</v>
      </c>
      <c r="EA41">
        <f>'2000_totals_newvars'!K41</f>
        <v>3614150</v>
      </c>
      <c r="EB41">
        <f>'2001_totals_newvars'!K41</f>
        <v>0</v>
      </c>
      <c r="EC41">
        <f>'2002_totals_newvars'!K41</f>
        <v>666461</v>
      </c>
      <c r="ED41">
        <f>'2003_totals_newvars'!K41</f>
        <v>0</v>
      </c>
      <c r="EE41">
        <f>'2004_totals_newvars'!K41</f>
        <v>397030</v>
      </c>
      <c r="EF41">
        <f>'2005_totals_newvars'!K41</f>
        <v>1060000</v>
      </c>
      <c r="EG41">
        <f>'2006_totals_newvars'!K41</f>
        <v>4328783</v>
      </c>
      <c r="EH41">
        <f>'2007_totals_newvars'!K41</f>
        <v>7560000</v>
      </c>
      <c r="EI41">
        <f>'2008_totals_newvars'!K41</f>
        <v>6926593</v>
      </c>
      <c r="EJ41">
        <f>'2009_totals_newvars'!K41</f>
        <v>8257769</v>
      </c>
      <c r="EK41">
        <f>'2010_totals_newvars'!K41</f>
        <v>6471830</v>
      </c>
      <c r="EL41">
        <f>'2011_totals_newvars'!K41</f>
        <v>7557672</v>
      </c>
      <c r="EM41">
        <f>'2012_totals_newvars'!K41</f>
        <v>8760000</v>
      </c>
      <c r="EN41">
        <f>'2013_totals_newvars'!K41</f>
        <v>9337823</v>
      </c>
      <c r="EO41">
        <f>'2014_totals_newvars'!K41</f>
        <v>9059250</v>
      </c>
      <c r="EP41">
        <f>'1997_totals_newvars'!F41</f>
        <v>0</v>
      </c>
      <c r="EQ41">
        <f>'1998_totals_newvars'!F41</f>
        <v>0</v>
      </c>
      <c r="ER41">
        <f>'1999_totals_newvars'!F41</f>
        <v>0</v>
      </c>
      <c r="ES41">
        <f>'2000_totals_newvars'!F41</f>
        <v>0</v>
      </c>
      <c r="ET41">
        <f>'2001_totals_newvars'!F41</f>
        <v>0</v>
      </c>
      <c r="EU41">
        <f>'2002_totals_newvars'!F41</f>
        <v>0</v>
      </c>
      <c r="EV41">
        <f>'2003_totals_newvars'!F41</f>
        <v>0</v>
      </c>
      <c r="EW41">
        <f>'2004_totals_newvars'!F41</f>
        <v>0</v>
      </c>
      <c r="EX41">
        <f>'2005_totals_newvars'!F41</f>
        <v>0</v>
      </c>
      <c r="EY41">
        <f>'2006_totals_newvars'!F41</f>
        <v>0</v>
      </c>
      <c r="EZ41">
        <f>'2007_totals_newvars'!F41</f>
        <v>3697312</v>
      </c>
      <c r="FA41">
        <f>'2008_totals_newvars'!F41</f>
        <v>4221320</v>
      </c>
      <c r="FB41">
        <f>'2009_totals_newvars'!F41</f>
        <v>4442749</v>
      </c>
      <c r="FC41">
        <f>'2010_totals_newvars'!F41</f>
        <v>10441808</v>
      </c>
      <c r="FD41">
        <f>'2011_totals_newvars'!F41</f>
        <v>10170800</v>
      </c>
      <c r="FE41">
        <f>'2012_totals_newvars'!F41</f>
        <v>10126205</v>
      </c>
      <c r="FF41">
        <f>'2013_totals_newvars'!F41</f>
        <v>9466850</v>
      </c>
      <c r="FG41">
        <f>'2014_totals_newvars'!F41</f>
        <v>9556239</v>
      </c>
      <c r="FH41">
        <f>'1997_totals_newvars'!D41</f>
        <v>1504879</v>
      </c>
      <c r="FI41">
        <f>'1998_totals_newvars'!D41</f>
        <v>5437117</v>
      </c>
      <c r="FJ41">
        <f>'1999_totals_newvars'!D41</f>
        <v>7597286</v>
      </c>
      <c r="FK41">
        <f>'2000_totals_newvars'!D41</f>
        <v>9728611</v>
      </c>
      <c r="FL41">
        <f>'2001_totals_newvars'!D41</f>
        <v>8921636</v>
      </c>
      <c r="FM41">
        <f>'2002_totals_newvars'!D41</f>
        <v>10628741</v>
      </c>
      <c r="FN41">
        <f>'2003_totals_newvars'!D41</f>
        <v>9520243</v>
      </c>
      <c r="FO41">
        <f>'2004_totals_newvars'!D41</f>
        <v>8496326</v>
      </c>
      <c r="FP41">
        <f>'2005_totals_newvars'!D41</f>
        <v>7378903</v>
      </c>
      <c r="FQ41">
        <f>'2006_totals_newvars'!D41</f>
        <v>6228710</v>
      </c>
      <c r="FR41">
        <f>'2007_totals_newvars'!D41</f>
        <v>7806717</v>
      </c>
      <c r="FS41">
        <f>'2008_totals_newvars'!D41</f>
        <v>7255348</v>
      </c>
      <c r="FT41">
        <f>'2009_totals_newvars'!D41</f>
        <v>12070450</v>
      </c>
      <c r="FU41">
        <f>'2010_totals_newvars'!D41</f>
        <v>11228583</v>
      </c>
      <c r="FV41">
        <f>'2011_totals_newvars'!D41</f>
        <v>13406628</v>
      </c>
      <c r="FW41">
        <f>'2012_totals_newvars'!D41</f>
        <v>12126497</v>
      </c>
      <c r="FX41">
        <f>'2013_totals_newvars'!D41</f>
        <v>13535155</v>
      </c>
      <c r="FY41">
        <f>'2014_totals_newvars'!D41</f>
        <v>13809279</v>
      </c>
      <c r="FZ41">
        <f>'1997_totals_newvars'!L41</f>
        <v>65634208</v>
      </c>
      <c r="GA41">
        <f>'1998_totals_newvars'!L41</f>
        <v>163641992</v>
      </c>
      <c r="GB41">
        <f>'1999_totals_newvars'!L41</f>
        <v>181377569</v>
      </c>
      <c r="GC41">
        <f>'2000_totals_newvars'!L41</f>
        <v>179574952</v>
      </c>
      <c r="GD41">
        <f>'2001_totals_newvars'!L41</f>
        <v>162503577</v>
      </c>
      <c r="GE41">
        <f>'2002_totals_newvars'!L41</f>
        <v>174308452</v>
      </c>
      <c r="GF41">
        <f>'2003_totals_newvars'!L41</f>
        <v>171402209</v>
      </c>
      <c r="GG41">
        <f>'2004_totals_newvars'!L41</f>
        <v>168684072</v>
      </c>
      <c r="GH41">
        <f>'2005_totals_newvars'!L41</f>
        <v>177885424</v>
      </c>
      <c r="GI41">
        <f>'2006_totals_newvars'!L41</f>
        <v>168279749</v>
      </c>
      <c r="GJ41">
        <f>'2007_totals_newvars'!L41</f>
        <v>170422167</v>
      </c>
      <c r="GK41">
        <f>'2008_totals_newvars'!L41</f>
        <v>127834153</v>
      </c>
      <c r="GL41">
        <f>'2009_totals_newvars'!L41</f>
        <v>125720136</v>
      </c>
      <c r="GM41">
        <f>'2010_totals_newvars'!L41</f>
        <v>163311384</v>
      </c>
      <c r="GN41">
        <f>'2011_totals_newvars'!L41</f>
        <v>159246113</v>
      </c>
      <c r="GO41">
        <f>'2012_totals_newvars'!L41</f>
        <v>162307580</v>
      </c>
      <c r="GP41">
        <f>'2013_totals_newvars'!L41</f>
        <v>186354690</v>
      </c>
      <c r="GQ41">
        <f>'2014_totals_newvars'!L41</f>
        <v>176079791</v>
      </c>
    </row>
    <row r="42" spans="1:199" x14ac:dyDescent="0.2">
      <c r="A42" t="s">
        <v>48</v>
      </c>
      <c r="B42">
        <f>'1997_totals_newvars'!J42</f>
        <v>16284841</v>
      </c>
      <c r="C42">
        <f>'1998_totals_newvars'!J42</f>
        <v>-210524</v>
      </c>
      <c r="D42">
        <f>'1999_totals_newvars'!J42</f>
        <v>19731295</v>
      </c>
      <c r="E42">
        <f>'2000_totals_newvars'!J42</f>
        <v>42288778</v>
      </c>
      <c r="F42">
        <f>'2001_totals_newvars'!J42</f>
        <v>17049685</v>
      </c>
      <c r="G42">
        <f>'2002_totals_newvars'!J42</f>
        <v>13816026</v>
      </c>
      <c r="H42">
        <f>'2003_totals_newvars'!J42</f>
        <v>13971270</v>
      </c>
      <c r="I42">
        <f>'2004_totals_newvars'!J42</f>
        <v>4695962</v>
      </c>
      <c r="J42">
        <f>'2005_totals_newvars'!J42</f>
        <v>21086189</v>
      </c>
      <c r="K42">
        <f>'2006_totals_newvars'!J42</f>
        <v>8062391</v>
      </c>
      <c r="L42">
        <f>'2007_totals_newvars'!J42</f>
        <v>12543293</v>
      </c>
      <c r="M42">
        <f>'2008_totals_newvars'!J42</f>
        <v>8149445</v>
      </c>
      <c r="N42">
        <f>'2009_totals_newvars'!J42</f>
        <v>15677153</v>
      </c>
      <c r="O42">
        <f>'2010_totals_newvars'!J42</f>
        <v>12174631</v>
      </c>
      <c r="P42">
        <f>'2011_totals_newvars'!J42</f>
        <v>14518385</v>
      </c>
      <c r="Q42">
        <f>'2012_totals_newvars'!J42</f>
        <v>13503020</v>
      </c>
      <c r="R42">
        <f>'2013_totals_newvars'!J42</f>
        <v>19079868</v>
      </c>
      <c r="S42">
        <f>'2014_totals_newvars'!J42</f>
        <v>18362669</v>
      </c>
      <c r="T42">
        <f>'1997_totals_newvars'!B42</f>
        <v>64184452</v>
      </c>
      <c r="U42">
        <f>'1998_totals_newvars'!B42</f>
        <v>-12155237</v>
      </c>
      <c r="V42">
        <f>'1999_totals_newvars'!B42</f>
        <v>34363025</v>
      </c>
      <c r="W42">
        <f>'2000_totals_newvars'!B42</f>
        <v>91019633</v>
      </c>
      <c r="X42">
        <f>'2001_totals_newvars'!B42</f>
        <v>32718124</v>
      </c>
      <c r="Y42">
        <f>'2002_totals_newvars'!B42</f>
        <v>35371388</v>
      </c>
      <c r="Z42">
        <f>'2003_totals_newvars'!B42</f>
        <v>48696269</v>
      </c>
      <c r="AA42">
        <f>'2004_totals_newvars'!B42</f>
        <v>17863235</v>
      </c>
      <c r="AB42">
        <f>'2005_totals_newvars'!B42</f>
        <v>73380519</v>
      </c>
      <c r="AC42">
        <f>'2006_totals_newvars'!B42</f>
        <v>38531355</v>
      </c>
      <c r="AD42">
        <f>'2007_totals_newvars'!B42</f>
        <v>31635519</v>
      </c>
      <c r="AE42">
        <f>'2008_totals_newvars'!B42</f>
        <v>34628615</v>
      </c>
      <c r="AF42">
        <f>'2009_totals_newvars'!B42</f>
        <v>40460152</v>
      </c>
      <c r="AG42">
        <f>'2010_totals_newvars'!B42</f>
        <v>45743806</v>
      </c>
      <c r="AH42">
        <f>'2011_totals_newvars'!B42</f>
        <v>37380973</v>
      </c>
      <c r="AI42">
        <f>'2012_totals_newvars'!B42</f>
        <v>31438030</v>
      </c>
      <c r="AJ42">
        <f>'2013_totals_newvars'!B42</f>
        <v>34806837</v>
      </c>
      <c r="AK42">
        <f>'2014_totals_newvars'!B42</f>
        <v>21831317</v>
      </c>
      <c r="AL42">
        <f>'1997_totals_newvars'!C42</f>
        <v>4087361</v>
      </c>
      <c r="AM42">
        <f>'1998_totals_newvars'!C42</f>
        <v>5632576</v>
      </c>
      <c r="AN42">
        <f>'1999_totals_newvars'!C42</f>
        <v>7579233</v>
      </c>
      <c r="AO42">
        <f>'2000_totals_newvars'!C42</f>
        <v>9219260</v>
      </c>
      <c r="AP42">
        <f>'2001_totals_newvars'!C42</f>
        <v>5439886</v>
      </c>
      <c r="AQ42">
        <f>'2002_totals_newvars'!C42</f>
        <v>5585269</v>
      </c>
      <c r="AR42">
        <f>'2003_totals_newvars'!C42</f>
        <v>5385269</v>
      </c>
      <c r="AS42">
        <f>'2004_totals_newvars'!C42</f>
        <v>3885272</v>
      </c>
      <c r="AT42">
        <f>'2005_totals_newvars'!C42</f>
        <v>5585272</v>
      </c>
      <c r="AU42">
        <f>'2006_totals_newvars'!C42</f>
        <v>4085272</v>
      </c>
      <c r="AV42">
        <f>'2007_totals_newvars'!C42</f>
        <v>4085272</v>
      </c>
      <c r="AW42">
        <f>'2008_totals_newvars'!C42</f>
        <v>4085272</v>
      </c>
      <c r="AX42">
        <f>'2009_totals_newvars'!C42</f>
        <v>4085272</v>
      </c>
      <c r="AY42">
        <f>'2010_totals_newvars'!C42</f>
        <v>4085272</v>
      </c>
      <c r="AZ42">
        <f>'2011_totals_newvars'!C42</f>
        <v>15285268</v>
      </c>
      <c r="BA42">
        <f>'2012_totals_newvars'!C42</f>
        <v>4085268</v>
      </c>
      <c r="BB42">
        <f>'2013_totals_newvars'!C42</f>
        <v>4085268</v>
      </c>
      <c r="BC42">
        <f>'2014_totals_newvars'!C42</f>
        <v>4085268</v>
      </c>
      <c r="BD42">
        <f>'1997_totals_newvars'!I42</f>
        <v>22614294</v>
      </c>
      <c r="BE42">
        <f>'1998_totals_newvars'!I42</f>
        <v>-3566916</v>
      </c>
      <c r="BF42">
        <f>'1999_totals_newvars'!I42</f>
        <v>18620974</v>
      </c>
      <c r="BG42">
        <f>'2000_totals_newvars'!I42</f>
        <v>39472749</v>
      </c>
      <c r="BH42">
        <f>'2001_totals_newvars'!I42</f>
        <v>14267419</v>
      </c>
      <c r="BI42">
        <f>'2002_totals_newvars'!I42</f>
        <v>25683284</v>
      </c>
      <c r="BJ42">
        <f>'2003_totals_newvars'!I42</f>
        <v>23707194</v>
      </c>
      <c r="BK42">
        <f>'2004_totals_newvars'!I42</f>
        <v>15229327</v>
      </c>
      <c r="BL42">
        <f>'2005_totals_newvars'!I42</f>
        <v>61292148</v>
      </c>
      <c r="BM42">
        <f>'2006_totals_newvars'!I42</f>
        <v>81855125</v>
      </c>
      <c r="BN42">
        <f>'2007_totals_newvars'!I42</f>
        <v>88017105</v>
      </c>
      <c r="BO42">
        <f>'2008_totals_newvars'!I42</f>
        <v>95522180</v>
      </c>
      <c r="BP42">
        <f>'2009_totals_newvars'!I42</f>
        <v>86462610</v>
      </c>
      <c r="BQ42">
        <f>'2010_totals_newvars'!I42</f>
        <v>85139960</v>
      </c>
      <c r="BR42">
        <f>'2011_totals_newvars'!I42</f>
        <v>150884830</v>
      </c>
      <c r="BS42">
        <f>'2012_totals_newvars'!I42</f>
        <v>80671775</v>
      </c>
      <c r="BT42">
        <f>'2013_totals_newvars'!I42</f>
        <v>145587470</v>
      </c>
      <c r="BU42">
        <f>'2014_totals_newvars'!I42</f>
        <v>209745691</v>
      </c>
      <c r="BV42">
        <f>'1997_totals_newvars'!H42</f>
        <v>0</v>
      </c>
      <c r="BW42">
        <f>'1998_totals_newvars'!H42</f>
        <v>0</v>
      </c>
      <c r="BX42">
        <f>'1999_totals_newvars'!H42</f>
        <v>0</v>
      </c>
      <c r="BY42">
        <f>'2000_totals_newvars'!H42</f>
        <v>8109291</v>
      </c>
      <c r="BZ42">
        <f>'2001_totals_newvars'!H42</f>
        <v>8956356</v>
      </c>
      <c r="CA42">
        <f>'2002_totals_newvars'!H42</f>
        <v>3781732</v>
      </c>
      <c r="CB42">
        <f>'2003_totals_newvars'!H42</f>
        <v>2877273</v>
      </c>
      <c r="CC42">
        <f>'2004_totals_newvars'!H42</f>
        <v>482179</v>
      </c>
      <c r="CD42">
        <f>'2005_totals_newvars'!H42</f>
        <v>6873863</v>
      </c>
      <c r="CE42">
        <f>'2006_totals_newvars'!H42</f>
        <v>2746874</v>
      </c>
      <c r="CF42">
        <f>'2007_totals_newvars'!H42</f>
        <v>2756849</v>
      </c>
      <c r="CG42">
        <f>'2008_totals_newvars'!H42</f>
        <v>3197936</v>
      </c>
      <c r="CH42">
        <f>'2009_totals_newvars'!H42</f>
        <v>3010980</v>
      </c>
      <c r="CI42">
        <f>'2010_totals_newvars'!H42</f>
        <v>2046666</v>
      </c>
      <c r="CJ42">
        <f>'2011_totals_newvars'!H42</f>
        <v>156119</v>
      </c>
      <c r="CK42">
        <f>'2012_totals_newvars'!H42</f>
        <v>2424218</v>
      </c>
      <c r="CL42">
        <f>'2013_totals_newvars'!H42</f>
        <v>4682466</v>
      </c>
      <c r="CM42">
        <f>'2014_totals_newvars'!H42</f>
        <v>11553</v>
      </c>
      <c r="CN42">
        <f>'1997_totals_newvars'!E42</f>
        <v>0</v>
      </c>
      <c r="CO42">
        <f>'1998_totals_newvars'!E42</f>
        <v>0</v>
      </c>
      <c r="CP42">
        <f>'1999_totals_newvars'!E42</f>
        <v>0</v>
      </c>
      <c r="CQ42">
        <f>'2000_totals_newvars'!E42</f>
        <v>0</v>
      </c>
      <c r="CR42">
        <f>'2001_totals_newvars'!E42</f>
        <v>0</v>
      </c>
      <c r="CS42">
        <f>'2002_totals_newvars'!E42</f>
        <v>0</v>
      </c>
      <c r="CT42">
        <f>'2003_totals_newvars'!E42</f>
        <v>0</v>
      </c>
      <c r="CU42">
        <f>'2004_totals_newvars'!E42</f>
        <v>0</v>
      </c>
      <c r="CV42">
        <f>'2005_totals_newvars'!E42</f>
        <v>0</v>
      </c>
      <c r="CW42">
        <f>'2006_totals_newvars'!E42</f>
        <v>0</v>
      </c>
      <c r="CX42">
        <f>'2007_totals_newvars'!E42</f>
        <v>0</v>
      </c>
      <c r="CY42">
        <f>'2008_totals_newvars'!E42</f>
        <v>0</v>
      </c>
      <c r="CZ42">
        <f>'2009_totals_newvars'!E42</f>
        <v>0</v>
      </c>
      <c r="DA42">
        <f>'2010_totals_newvars'!E42</f>
        <v>0</v>
      </c>
      <c r="DB42">
        <f>'2011_totals_newvars'!E42</f>
        <v>0</v>
      </c>
      <c r="DC42">
        <f>'2012_totals_newvars'!E42</f>
        <v>0</v>
      </c>
      <c r="DD42">
        <f>'2013_totals_newvars'!E42</f>
        <v>0</v>
      </c>
      <c r="DE42">
        <f>'2014_totals_newvars'!E42</f>
        <v>0</v>
      </c>
      <c r="DF42">
        <f>'1997_totals_newvars'!G42</f>
        <v>0</v>
      </c>
      <c r="DG42">
        <f>'1998_totals_newvars'!G42</f>
        <v>0</v>
      </c>
      <c r="DH42">
        <f>'1999_totals_newvars'!G42</f>
        <v>0</v>
      </c>
      <c r="DI42">
        <f>'2000_totals_newvars'!G42</f>
        <v>0</v>
      </c>
      <c r="DJ42">
        <f>'2001_totals_newvars'!G42</f>
        <v>0</v>
      </c>
      <c r="DK42">
        <f>'2002_totals_newvars'!G42</f>
        <v>0</v>
      </c>
      <c r="DL42">
        <f>'2003_totals_newvars'!G42</f>
        <v>0</v>
      </c>
      <c r="DM42">
        <f>'2004_totals_newvars'!G42</f>
        <v>0</v>
      </c>
      <c r="DN42">
        <f>'2005_totals_newvars'!G42</f>
        <v>0</v>
      </c>
      <c r="DO42">
        <f>'2006_totals_newvars'!G42</f>
        <v>0</v>
      </c>
      <c r="DP42">
        <f>'2007_totals_newvars'!G42</f>
        <v>0</v>
      </c>
      <c r="DQ42">
        <f>'2008_totals_newvars'!G42</f>
        <v>0</v>
      </c>
      <c r="DR42">
        <f>'2009_totals_newvars'!G42</f>
        <v>0</v>
      </c>
      <c r="DS42">
        <f>'2010_totals_newvars'!G42</f>
        <v>0</v>
      </c>
      <c r="DT42">
        <f>'2011_totals_newvars'!G42</f>
        <v>0</v>
      </c>
      <c r="DU42">
        <f>'2012_totals_newvars'!G42</f>
        <v>0</v>
      </c>
      <c r="DV42">
        <f>'2013_totals_newvars'!G42</f>
        <v>0</v>
      </c>
      <c r="DW42">
        <f>'2014_totals_newvars'!G42</f>
        <v>0</v>
      </c>
      <c r="DX42">
        <f>'1997_totals_newvars'!K42</f>
        <v>9384681</v>
      </c>
      <c r="DY42">
        <f>'1998_totals_newvars'!K42</f>
        <v>612101</v>
      </c>
      <c r="DZ42">
        <f>'1999_totals_newvars'!K42</f>
        <v>9996782</v>
      </c>
      <c r="EA42">
        <f>'2000_totals_newvars'!K42</f>
        <v>19381463</v>
      </c>
      <c r="EB42">
        <f>'2001_totals_newvars'!K42</f>
        <v>9996782</v>
      </c>
      <c r="EC42">
        <f>'2002_totals_newvars'!K42</f>
        <v>9996782</v>
      </c>
      <c r="ED42">
        <f>'2003_totals_newvars'!K42</f>
        <v>5262210</v>
      </c>
      <c r="EE42">
        <f>'2004_totals_newvars'!K42</f>
        <v>0</v>
      </c>
      <c r="EF42">
        <f>'2005_totals_newvars'!K42</f>
        <v>19993564</v>
      </c>
      <c r="EG42">
        <f>'2006_totals_newvars'!K42</f>
        <v>9996782</v>
      </c>
      <c r="EH42">
        <f>'2007_totals_newvars'!K42</f>
        <v>3219929</v>
      </c>
      <c r="EI42">
        <f>'2008_totals_newvars'!K42</f>
        <v>5000000</v>
      </c>
      <c r="EJ42">
        <f>'2009_totals_newvars'!K42</f>
        <v>4000000</v>
      </c>
      <c r="EK42">
        <f>'2010_totals_newvars'!K42</f>
        <v>0</v>
      </c>
      <c r="EL42">
        <f>'2011_totals_newvars'!K42</f>
        <v>0</v>
      </c>
      <c r="EM42">
        <f>'2012_totals_newvars'!K42</f>
        <v>0</v>
      </c>
      <c r="EN42">
        <f>'2013_totals_newvars'!K42</f>
        <v>0</v>
      </c>
      <c r="EO42">
        <f>'2014_totals_newvars'!K42</f>
        <v>0</v>
      </c>
      <c r="EP42">
        <f>'1997_totals_newvars'!F42</f>
        <v>0</v>
      </c>
      <c r="EQ42">
        <f>'1998_totals_newvars'!F42</f>
        <v>0</v>
      </c>
      <c r="ER42">
        <f>'1999_totals_newvars'!F42</f>
        <v>0</v>
      </c>
      <c r="ES42">
        <f>'2000_totals_newvars'!F42</f>
        <v>0</v>
      </c>
      <c r="ET42">
        <f>'2001_totals_newvars'!F42</f>
        <v>0</v>
      </c>
      <c r="EU42">
        <f>'2002_totals_newvars'!F42</f>
        <v>0</v>
      </c>
      <c r="EV42">
        <f>'2003_totals_newvars'!F42</f>
        <v>0</v>
      </c>
      <c r="EW42">
        <f>'2004_totals_newvars'!F42</f>
        <v>0</v>
      </c>
      <c r="EX42">
        <f>'2005_totals_newvars'!F42</f>
        <v>0</v>
      </c>
      <c r="EY42">
        <f>'2006_totals_newvars'!F42</f>
        <v>0</v>
      </c>
      <c r="EZ42">
        <f>'2007_totals_newvars'!F42</f>
        <v>0</v>
      </c>
      <c r="FA42">
        <f>'2008_totals_newvars'!F42</f>
        <v>0</v>
      </c>
      <c r="FB42">
        <f>'2009_totals_newvars'!F42</f>
        <v>0</v>
      </c>
      <c r="FC42">
        <f>'2010_totals_newvars'!F42</f>
        <v>0</v>
      </c>
      <c r="FD42">
        <f>'2011_totals_newvars'!F42</f>
        <v>0</v>
      </c>
      <c r="FE42">
        <f>'2012_totals_newvars'!F42</f>
        <v>0</v>
      </c>
      <c r="FF42">
        <f>'2013_totals_newvars'!F42</f>
        <v>0</v>
      </c>
      <c r="FG42">
        <f>'2014_totals_newvars'!F42</f>
        <v>0</v>
      </c>
      <c r="FH42">
        <f>'1997_totals_newvars'!D42</f>
        <v>13130570</v>
      </c>
      <c r="FI42">
        <f>'1998_totals_newvars'!D42</f>
        <v>6965065</v>
      </c>
      <c r="FJ42">
        <f>'1999_totals_newvars'!D42</f>
        <v>21791091</v>
      </c>
      <c r="FK42">
        <f>'2000_totals_newvars'!D42</f>
        <v>56302383</v>
      </c>
      <c r="FL42">
        <f>'2001_totals_newvars'!D42</f>
        <v>50719840</v>
      </c>
      <c r="FM42">
        <f>'2002_totals_newvars'!D42</f>
        <v>51239792</v>
      </c>
      <c r="FN42">
        <f>'2003_totals_newvars'!D42</f>
        <v>55105045</v>
      </c>
      <c r="FO42">
        <f>'2004_totals_newvars'!D42</f>
        <v>-3981266</v>
      </c>
      <c r="FP42">
        <f>'2005_totals_newvars'!D42</f>
        <v>62821903</v>
      </c>
      <c r="FQ42">
        <f>'2006_totals_newvars'!D42</f>
        <v>9994007</v>
      </c>
      <c r="FR42">
        <f>'2007_totals_newvars'!D42</f>
        <v>12576419</v>
      </c>
      <c r="FS42">
        <f>'2008_totals_newvars'!D42</f>
        <v>24778801</v>
      </c>
      <c r="FT42">
        <f>'2009_totals_newvars'!D42</f>
        <v>36047231</v>
      </c>
      <c r="FU42">
        <f>'2010_totals_newvars'!D42</f>
        <v>30728230</v>
      </c>
      <c r="FV42">
        <f>'2011_totals_newvars'!D42</f>
        <v>19263111</v>
      </c>
      <c r="FW42">
        <f>'2012_totals_newvars'!D42</f>
        <v>16415959</v>
      </c>
      <c r="FX42">
        <f>'2013_totals_newvars'!D42</f>
        <v>21984598</v>
      </c>
      <c r="FY42">
        <f>'2014_totals_newvars'!D42</f>
        <v>17125180</v>
      </c>
      <c r="FZ42">
        <f>'1997_totals_newvars'!L42</f>
        <v>129686199</v>
      </c>
      <c r="GA42">
        <f>'1998_totals_newvars'!L42</f>
        <v>-2722935</v>
      </c>
      <c r="GB42">
        <f>'1999_totals_newvars'!L42</f>
        <v>112082400</v>
      </c>
      <c r="GC42">
        <f>'2000_totals_newvars'!L42</f>
        <v>265793557</v>
      </c>
      <c r="GD42">
        <f>'2001_totals_newvars'!L42</f>
        <v>139148092</v>
      </c>
      <c r="GE42">
        <f>'2002_totals_newvars'!L42</f>
        <v>145474273</v>
      </c>
      <c r="GF42">
        <f>'2003_totals_newvars'!L42</f>
        <v>155004530</v>
      </c>
      <c r="GG42">
        <f>'2004_totals_newvars'!L42</f>
        <v>38174709</v>
      </c>
      <c r="GH42">
        <f>'2005_totals_newvars'!L42</f>
        <v>251033458</v>
      </c>
      <c r="GI42">
        <f>'2006_totals_newvars'!L42</f>
        <v>155271806</v>
      </c>
      <c r="GJ42">
        <f>'2007_totals_newvars'!L42</f>
        <v>154834386</v>
      </c>
      <c r="GK42">
        <f>'2008_totals_newvars'!L42</f>
        <v>175362249</v>
      </c>
      <c r="GL42">
        <f>'2009_totals_newvars'!L42</f>
        <v>189743398</v>
      </c>
      <c r="GM42">
        <f>'2010_totals_newvars'!L42</f>
        <v>179918565</v>
      </c>
      <c r="GN42">
        <f>'2011_totals_newvars'!L42</f>
        <v>237488686</v>
      </c>
      <c r="GO42">
        <f>'2012_totals_newvars'!L42</f>
        <v>148538270</v>
      </c>
      <c r="GP42">
        <f>'2013_totals_newvars'!L42</f>
        <v>230226507</v>
      </c>
      <c r="GQ42">
        <f>'2014_totals_newvars'!L42</f>
        <v>271161678</v>
      </c>
    </row>
    <row r="43" spans="1:199" x14ac:dyDescent="0.2">
      <c r="A43" t="s">
        <v>49</v>
      </c>
      <c r="B43">
        <f>'1997_totals_newvars'!J43</f>
        <v>3828071</v>
      </c>
      <c r="C43">
        <f>'1998_totals_newvars'!J43</f>
        <v>2423414</v>
      </c>
      <c r="D43">
        <f>'1999_totals_newvars'!J43</f>
        <v>3289980</v>
      </c>
      <c r="E43">
        <f>'2000_totals_newvars'!J43</f>
        <v>2669862</v>
      </c>
      <c r="F43">
        <f>'2001_totals_newvars'!J43</f>
        <v>2698779</v>
      </c>
      <c r="G43">
        <f>'2002_totals_newvars'!J43</f>
        <v>2780174</v>
      </c>
      <c r="H43">
        <f>'2003_totals_newvars'!J43</f>
        <v>3149299</v>
      </c>
      <c r="I43">
        <f>'2004_totals_newvars'!J43</f>
        <v>2653021</v>
      </c>
      <c r="J43">
        <f>'2005_totals_newvars'!J43</f>
        <v>2901189</v>
      </c>
      <c r="K43">
        <f>'2006_totals_newvars'!J43</f>
        <v>2388424</v>
      </c>
      <c r="L43">
        <f>'2007_totals_newvars'!J43</f>
        <v>2735652</v>
      </c>
      <c r="M43">
        <f>'2008_totals_newvars'!J43</f>
        <v>2391543</v>
      </c>
      <c r="N43">
        <f>'2009_totals_newvars'!J43</f>
        <v>3329285</v>
      </c>
      <c r="O43">
        <f>'2010_totals_newvars'!J43</f>
        <v>2631927</v>
      </c>
      <c r="P43">
        <f>'2011_totals_newvars'!J43</f>
        <v>2824338</v>
      </c>
      <c r="Q43">
        <f>'2012_totals_newvars'!J43</f>
        <v>2487199</v>
      </c>
      <c r="R43">
        <f>'2013_totals_newvars'!J43</f>
        <v>2758710</v>
      </c>
      <c r="S43">
        <f>'2014_totals_newvars'!J43</f>
        <v>2708852</v>
      </c>
      <c r="T43">
        <f>'1997_totals_newvars'!B43</f>
        <v>13132666</v>
      </c>
      <c r="U43">
        <f>'1998_totals_newvars'!B43</f>
        <v>13935122</v>
      </c>
      <c r="V43">
        <f>'1999_totals_newvars'!B43</f>
        <v>11056218</v>
      </c>
      <c r="W43">
        <f>'2000_totals_newvars'!B43</f>
        <v>10223868</v>
      </c>
      <c r="X43">
        <f>'2001_totals_newvars'!B43</f>
        <v>9719525</v>
      </c>
      <c r="Y43">
        <f>'2002_totals_newvars'!B43</f>
        <v>11111100</v>
      </c>
      <c r="Z43">
        <f>'2003_totals_newvars'!B43</f>
        <v>11125550</v>
      </c>
      <c r="AA43">
        <f>'2004_totals_newvars'!B43</f>
        <v>11252265</v>
      </c>
      <c r="AB43">
        <f>'2005_totals_newvars'!B43</f>
        <v>11646469</v>
      </c>
      <c r="AC43">
        <f>'2006_totals_newvars'!B43</f>
        <v>12156628</v>
      </c>
      <c r="AD43">
        <f>'2007_totals_newvars'!B43</f>
        <v>12539309</v>
      </c>
      <c r="AE43">
        <f>'2008_totals_newvars'!B43</f>
        <v>12784415</v>
      </c>
      <c r="AF43">
        <f>'2009_totals_newvars'!B43</f>
        <v>13646526</v>
      </c>
      <c r="AG43">
        <f>'2010_totals_newvars'!B43</f>
        <v>15662935</v>
      </c>
      <c r="AH43">
        <f>'2011_totals_newvars'!B43</f>
        <v>15039373</v>
      </c>
      <c r="AI43">
        <f>'2012_totals_newvars'!B43</f>
        <v>14156411</v>
      </c>
      <c r="AJ43">
        <f>'2013_totals_newvars'!B43</f>
        <v>12609711</v>
      </c>
      <c r="AK43">
        <f>'2014_totals_newvars'!B43</f>
        <v>15528999</v>
      </c>
      <c r="AL43">
        <f>'1997_totals_newvars'!C43</f>
        <v>553087</v>
      </c>
      <c r="AM43">
        <f>'1998_totals_newvars'!C43</f>
        <v>802914</v>
      </c>
      <c r="AN43">
        <f>'1999_totals_newvars'!C43</f>
        <v>2402914</v>
      </c>
      <c r="AO43">
        <f>'2000_totals_newvars'!C43</f>
        <v>5166275</v>
      </c>
      <c r="AP43">
        <f>'2001_totals_newvars'!C43</f>
        <v>4915135</v>
      </c>
      <c r="AQ43">
        <f>'2002_totals_newvars'!C43</f>
        <v>2802914</v>
      </c>
      <c r="AR43">
        <f>'2003_totals_newvars'!C43</f>
        <v>2502914</v>
      </c>
      <c r="AS43">
        <f>'2004_totals_newvars'!C43</f>
        <v>802914</v>
      </c>
      <c r="AT43">
        <f>'2005_totals_newvars'!C43</f>
        <v>802914</v>
      </c>
      <c r="AU43">
        <f>'2006_totals_newvars'!C43</f>
        <v>802914</v>
      </c>
      <c r="AV43">
        <f>'2007_totals_newvars'!C43</f>
        <v>802914</v>
      </c>
      <c r="AW43">
        <f>'2008_totals_newvars'!C43</f>
        <v>802914</v>
      </c>
      <c r="AX43">
        <f>'2009_totals_newvars'!C43</f>
        <v>802914</v>
      </c>
      <c r="AY43">
        <f>'2010_totals_newvars'!C43</f>
        <v>5058844</v>
      </c>
      <c r="AZ43">
        <f>'2011_totals_newvars'!C43</f>
        <v>802914</v>
      </c>
      <c r="BA43">
        <f>'2012_totals_newvars'!C43</f>
        <v>802914</v>
      </c>
      <c r="BB43">
        <f>'2013_totals_newvars'!C43</f>
        <v>802914</v>
      </c>
      <c r="BC43">
        <f>'2014_totals_newvars'!C43</f>
        <v>-3453016</v>
      </c>
      <c r="BD43">
        <f>'1997_totals_newvars'!I43</f>
        <v>2722358</v>
      </c>
      <c r="BE43">
        <f>'1998_totals_newvars'!I43</f>
        <v>4300278</v>
      </c>
      <c r="BF43">
        <f>'1999_totals_newvars'!I43</f>
        <v>2420862</v>
      </c>
      <c r="BG43">
        <f>'2000_totals_newvars'!I43</f>
        <v>-6300930</v>
      </c>
      <c r="BH43">
        <f>'2001_totals_newvars'!I43</f>
        <v>513799</v>
      </c>
      <c r="BI43">
        <f>'2002_totals_newvars'!I43</f>
        <v>842986</v>
      </c>
      <c r="BJ43">
        <f>'2003_totals_newvars'!I43</f>
        <v>1061333</v>
      </c>
      <c r="BK43">
        <f>'2004_totals_newvars'!I43</f>
        <v>912333</v>
      </c>
      <c r="BL43">
        <f>'2005_totals_newvars'!I43</f>
        <v>1124152</v>
      </c>
      <c r="BM43">
        <f>'2006_totals_newvars'!I43</f>
        <v>1707737</v>
      </c>
      <c r="BN43">
        <f>'2007_totals_newvars'!I43</f>
        <v>1074553</v>
      </c>
      <c r="BO43">
        <f>'2008_totals_newvars'!I43</f>
        <v>1324639</v>
      </c>
      <c r="BP43">
        <f>'2009_totals_newvars'!I43</f>
        <v>581402</v>
      </c>
      <c r="BQ43">
        <f>'2010_totals_newvars'!I43</f>
        <v>1187141</v>
      </c>
      <c r="BR43">
        <f>'2011_totals_newvars'!I43</f>
        <v>839217</v>
      </c>
      <c r="BS43">
        <f>'2012_totals_newvars'!I43</f>
        <v>890704</v>
      </c>
      <c r="BT43">
        <f>'2013_totals_newvars'!I43</f>
        <v>830333</v>
      </c>
      <c r="BU43">
        <f>'2014_totals_newvars'!I43</f>
        <v>896432</v>
      </c>
      <c r="BV43">
        <f>'1997_totals_newvars'!H43</f>
        <v>0</v>
      </c>
      <c r="BW43">
        <f>'1998_totals_newvars'!H43</f>
        <v>0</v>
      </c>
      <c r="BX43">
        <f>'1999_totals_newvars'!H43</f>
        <v>0</v>
      </c>
      <c r="BY43">
        <f>'2000_totals_newvars'!H43</f>
        <v>204933</v>
      </c>
      <c r="BZ43">
        <f>'2001_totals_newvars'!H43</f>
        <v>492469</v>
      </c>
      <c r="CA43">
        <f>'2002_totals_newvars'!H43</f>
        <v>753174</v>
      </c>
      <c r="CB43">
        <f>'2003_totals_newvars'!H43</f>
        <v>204888</v>
      </c>
      <c r="CC43">
        <f>'2004_totals_newvars'!H43</f>
        <v>517322</v>
      </c>
      <c r="CD43">
        <f>'2005_totals_newvars'!H43</f>
        <v>567038</v>
      </c>
      <c r="CE43">
        <f>'2006_totals_newvars'!H43</f>
        <v>0</v>
      </c>
      <c r="CF43">
        <f>'2007_totals_newvars'!H43</f>
        <v>0</v>
      </c>
      <c r="CG43">
        <f>'2008_totals_newvars'!H43</f>
        <v>0</v>
      </c>
      <c r="CH43">
        <f>'2009_totals_newvars'!H43</f>
        <v>0</v>
      </c>
      <c r="CI43">
        <f>'2010_totals_newvars'!H43</f>
        <v>0</v>
      </c>
      <c r="CJ43">
        <f>'2011_totals_newvars'!H43</f>
        <v>0</v>
      </c>
      <c r="CK43">
        <f>'2012_totals_newvars'!H43</f>
        <v>0</v>
      </c>
      <c r="CL43">
        <f>'2013_totals_newvars'!H43</f>
        <v>0</v>
      </c>
      <c r="CM43">
        <f>'2014_totals_newvars'!H43</f>
        <v>0</v>
      </c>
      <c r="CN43">
        <f>'1997_totals_newvars'!E43</f>
        <v>0</v>
      </c>
      <c r="CO43">
        <f>'1998_totals_newvars'!E43</f>
        <v>0</v>
      </c>
      <c r="CP43">
        <f>'1999_totals_newvars'!E43</f>
        <v>0</v>
      </c>
      <c r="CQ43">
        <f>'2000_totals_newvars'!E43</f>
        <v>10334136</v>
      </c>
      <c r="CR43">
        <f>'2001_totals_newvars'!E43</f>
        <v>3525665</v>
      </c>
      <c r="CS43">
        <f>'2002_totals_newvars'!E43</f>
        <v>3436739</v>
      </c>
      <c r="CT43">
        <f>'2003_totals_newvars'!E43</f>
        <v>7040471</v>
      </c>
      <c r="CU43">
        <f>'2004_totals_newvars'!E43</f>
        <v>9505587</v>
      </c>
      <c r="CV43">
        <f>'2005_totals_newvars'!E43</f>
        <v>9815692</v>
      </c>
      <c r="CW43">
        <f>'2006_totals_newvars'!E43</f>
        <v>7662329</v>
      </c>
      <c r="CX43">
        <f>'2007_totals_newvars'!E43</f>
        <v>7972146</v>
      </c>
      <c r="CY43">
        <f>'2008_totals_newvars'!E43</f>
        <v>7226860</v>
      </c>
      <c r="CZ43">
        <f>'2009_totals_newvars'!E43</f>
        <v>3513466</v>
      </c>
      <c r="DA43">
        <f>'2010_totals_newvars'!E43</f>
        <v>5936489</v>
      </c>
      <c r="DB43">
        <f>'2011_totals_newvars'!E43</f>
        <v>6827014</v>
      </c>
      <c r="DC43">
        <f>'2012_totals_newvars'!E43</f>
        <v>4758569</v>
      </c>
      <c r="DD43">
        <f>'2013_totals_newvars'!E43</f>
        <v>4138379</v>
      </c>
      <c r="DE43">
        <f>'2014_totals_newvars'!E43</f>
        <v>3352316</v>
      </c>
      <c r="DF43">
        <f>'1997_totals_newvars'!G43</f>
        <v>0</v>
      </c>
      <c r="DG43">
        <f>'1998_totals_newvars'!G43</f>
        <v>0</v>
      </c>
      <c r="DH43">
        <f>'1999_totals_newvars'!G43</f>
        <v>0</v>
      </c>
      <c r="DI43">
        <f>'2000_totals_newvars'!G43</f>
        <v>0</v>
      </c>
      <c r="DJ43">
        <f>'2001_totals_newvars'!G43</f>
        <v>0</v>
      </c>
      <c r="DK43">
        <f>'2002_totals_newvars'!G43</f>
        <v>0</v>
      </c>
      <c r="DL43">
        <f>'2003_totals_newvars'!G43</f>
        <v>0</v>
      </c>
      <c r="DM43">
        <f>'2004_totals_newvars'!G43</f>
        <v>0</v>
      </c>
      <c r="DN43">
        <f>'2005_totals_newvars'!G43</f>
        <v>0</v>
      </c>
      <c r="DO43">
        <f>'2006_totals_newvars'!G43</f>
        <v>0</v>
      </c>
      <c r="DP43">
        <f>'2007_totals_newvars'!G43</f>
        <v>0</v>
      </c>
      <c r="DQ43">
        <f>'2008_totals_newvars'!G43</f>
        <v>0</v>
      </c>
      <c r="DR43">
        <f>'2009_totals_newvars'!G43</f>
        <v>0</v>
      </c>
      <c r="DS43">
        <f>'2010_totals_newvars'!G43</f>
        <v>18058</v>
      </c>
      <c r="DT43">
        <f>'2011_totals_newvars'!G43</f>
        <v>582971</v>
      </c>
      <c r="DU43">
        <f>'2012_totals_newvars'!G43</f>
        <v>0</v>
      </c>
      <c r="DV43">
        <f>'2013_totals_newvars'!G43</f>
        <v>0</v>
      </c>
      <c r="DW43">
        <f>'2014_totals_newvars'!G43</f>
        <v>0</v>
      </c>
      <c r="DX43">
        <f>'1997_totals_newvars'!K43</f>
        <v>0</v>
      </c>
      <c r="DY43">
        <f>'1998_totals_newvars'!K43</f>
        <v>2131341</v>
      </c>
      <c r="DZ43">
        <f>'1999_totals_newvars'!K43</f>
        <v>3940630</v>
      </c>
      <c r="EA43">
        <f>'2000_totals_newvars'!K43</f>
        <v>2181681</v>
      </c>
      <c r="EB43">
        <f>'2001_totals_newvars'!K43</f>
        <v>2127965</v>
      </c>
      <c r="EC43">
        <f>'2002_totals_newvars'!K43</f>
        <v>2202049</v>
      </c>
      <c r="ED43">
        <f>'2003_totals_newvars'!K43</f>
        <v>2286524</v>
      </c>
      <c r="EE43">
        <f>'2004_totals_newvars'!K43</f>
        <v>2202692</v>
      </c>
      <c r="EF43">
        <f>'2005_totals_newvars'!K43</f>
        <v>2172109</v>
      </c>
      <c r="EG43">
        <f>'2006_totals_newvars'!K43</f>
        <v>2127965</v>
      </c>
      <c r="EH43">
        <f>'2007_totals_newvars'!K43</f>
        <v>2127965</v>
      </c>
      <c r="EI43">
        <f>'2008_totals_newvars'!K43</f>
        <v>2127965</v>
      </c>
      <c r="EJ43">
        <f>'2009_totals_newvars'!K43</f>
        <v>2127965</v>
      </c>
      <c r="EK43">
        <f>'2010_totals_newvars'!K43</f>
        <v>2127965</v>
      </c>
      <c r="EL43">
        <f>'2011_totals_newvars'!K43</f>
        <v>2127965</v>
      </c>
      <c r="EM43">
        <f>'2012_totals_newvars'!K43</f>
        <v>2127965</v>
      </c>
      <c r="EN43">
        <f>'2013_totals_newvars'!K43</f>
        <v>2127965</v>
      </c>
      <c r="EO43">
        <f>'2014_totals_newvars'!K43</f>
        <v>2127965</v>
      </c>
      <c r="EP43">
        <f>'1997_totals_newvars'!F43</f>
        <v>0</v>
      </c>
      <c r="EQ43">
        <f>'1998_totals_newvars'!F43</f>
        <v>0</v>
      </c>
      <c r="ER43">
        <f>'1999_totals_newvars'!F43</f>
        <v>0</v>
      </c>
      <c r="ES43">
        <f>'2000_totals_newvars'!F43</f>
        <v>0</v>
      </c>
      <c r="ET43">
        <f>'2001_totals_newvars'!F43</f>
        <v>0</v>
      </c>
      <c r="EU43">
        <f>'2002_totals_newvars'!F43</f>
        <v>0</v>
      </c>
      <c r="EV43">
        <f>'2003_totals_newvars'!F43</f>
        <v>0</v>
      </c>
      <c r="EW43">
        <f>'2004_totals_newvars'!F43</f>
        <v>0</v>
      </c>
      <c r="EX43">
        <f>'2005_totals_newvars'!F43</f>
        <v>0</v>
      </c>
      <c r="EY43">
        <f>'2006_totals_newvars'!F43</f>
        <v>0</v>
      </c>
      <c r="EZ43">
        <f>'2007_totals_newvars'!F43</f>
        <v>0</v>
      </c>
      <c r="FA43">
        <f>'2008_totals_newvars'!F43</f>
        <v>0</v>
      </c>
      <c r="FB43">
        <f>'2009_totals_newvars'!F43</f>
        <v>0</v>
      </c>
      <c r="FC43">
        <f>'2010_totals_newvars'!F43</f>
        <v>0</v>
      </c>
      <c r="FD43">
        <f>'2011_totals_newvars'!F43</f>
        <v>0</v>
      </c>
      <c r="FE43">
        <f>'2012_totals_newvars'!F43</f>
        <v>0</v>
      </c>
      <c r="FF43">
        <f>'2013_totals_newvars'!F43</f>
        <v>0</v>
      </c>
      <c r="FG43">
        <f>'2014_totals_newvars'!F43</f>
        <v>0</v>
      </c>
      <c r="FH43">
        <f>'1997_totals_newvars'!D43</f>
        <v>1308364</v>
      </c>
      <c r="FI43">
        <f>'1998_totals_newvars'!D43</f>
        <v>2531612</v>
      </c>
      <c r="FJ43">
        <f>'1999_totals_newvars'!D43</f>
        <v>3621389</v>
      </c>
      <c r="FK43">
        <f>'2000_totals_newvars'!D43</f>
        <v>3555340</v>
      </c>
      <c r="FL43">
        <f>'2001_totals_newvars'!D43</f>
        <v>3344650</v>
      </c>
      <c r="FM43">
        <f>'2002_totals_newvars'!D43</f>
        <v>3406732</v>
      </c>
      <c r="FN43">
        <f>'2003_totals_newvars'!D43</f>
        <v>3108008</v>
      </c>
      <c r="FO43">
        <f>'2004_totals_newvars'!D43</f>
        <v>3337710</v>
      </c>
      <c r="FP43">
        <f>'2005_totals_newvars'!D43</f>
        <v>3541032</v>
      </c>
      <c r="FQ43">
        <f>'2006_totals_newvars'!D43</f>
        <v>4184402</v>
      </c>
      <c r="FR43">
        <f>'2007_totals_newvars'!D43</f>
        <v>3470569</v>
      </c>
      <c r="FS43">
        <f>'2008_totals_newvars'!D43</f>
        <v>4014906</v>
      </c>
      <c r="FT43">
        <f>'2009_totals_newvars'!D43</f>
        <v>3880104</v>
      </c>
      <c r="FU43">
        <f>'2010_totals_newvars'!D43</f>
        <v>4613464</v>
      </c>
      <c r="FV43">
        <f>'2011_totals_newvars'!D43</f>
        <v>4168513</v>
      </c>
      <c r="FW43">
        <f>'2012_totals_newvars'!D43</f>
        <v>4236157</v>
      </c>
      <c r="FX43">
        <f>'2013_totals_newvars'!D43</f>
        <v>4327133</v>
      </c>
      <c r="FY43">
        <f>'2014_totals_newvars'!D43</f>
        <v>4203124</v>
      </c>
      <c r="FZ43">
        <f>'1997_totals_newvars'!L43</f>
        <v>21544546</v>
      </c>
      <c r="GA43">
        <f>'1998_totals_newvars'!L43</f>
        <v>26124681</v>
      </c>
      <c r="GB43">
        <f>'1999_totals_newvars'!L43</f>
        <v>26731993</v>
      </c>
      <c r="GC43">
        <f>'2000_totals_newvars'!L43</f>
        <v>28035165</v>
      </c>
      <c r="GD43">
        <f>'2001_totals_newvars'!L43</f>
        <v>27337987</v>
      </c>
      <c r="GE43">
        <f>'2002_totals_newvars'!L43</f>
        <v>27335868</v>
      </c>
      <c r="GF43">
        <f>'2003_totals_newvars'!L43</f>
        <v>30478987</v>
      </c>
      <c r="GG43">
        <f>'2004_totals_newvars'!L43</f>
        <v>31183844</v>
      </c>
      <c r="GH43">
        <f>'2005_totals_newvars'!L43</f>
        <v>32570595</v>
      </c>
      <c r="GI43">
        <f>'2006_totals_newvars'!L43</f>
        <v>31030399</v>
      </c>
      <c r="GJ43">
        <f>'2007_totals_newvars'!L43</f>
        <v>30723108</v>
      </c>
      <c r="GK43">
        <f>'2008_totals_newvars'!L43</f>
        <v>30673242</v>
      </c>
      <c r="GL43">
        <f>'2009_totals_newvars'!L43</f>
        <v>27881662</v>
      </c>
      <c r="GM43">
        <f>'2010_totals_newvars'!L43</f>
        <v>37236823</v>
      </c>
      <c r="GN43">
        <f>'2011_totals_newvars'!L43</f>
        <v>33212305</v>
      </c>
      <c r="GO43">
        <f>'2012_totals_newvars'!L43</f>
        <v>29459919</v>
      </c>
      <c r="GP43">
        <f>'2013_totals_newvars'!L43</f>
        <v>27595145</v>
      </c>
      <c r="GQ43">
        <f>'2014_totals_newvars'!L43</f>
        <v>25364672</v>
      </c>
    </row>
    <row r="44" spans="1:199" x14ac:dyDescent="0.2">
      <c r="A44" t="s">
        <v>50</v>
      </c>
      <c r="B44">
        <f>'1997_totals_newvars'!J44</f>
        <v>23768642</v>
      </c>
      <c r="C44">
        <f>'1998_totals_newvars'!J44</f>
        <v>565364</v>
      </c>
      <c r="D44">
        <f>'1999_totals_newvars'!J44</f>
        <v>37028958</v>
      </c>
      <c r="E44">
        <f>'2000_totals_newvars'!J44</f>
        <v>43223247</v>
      </c>
      <c r="F44">
        <f>'2001_totals_newvars'!J44</f>
        <v>33940178</v>
      </c>
      <c r="G44">
        <f>'2002_totals_newvars'!J44</f>
        <v>33975025</v>
      </c>
      <c r="H44">
        <f>'2003_totals_newvars'!J44</f>
        <v>26985915</v>
      </c>
      <c r="I44">
        <f>'2004_totals_newvars'!J44</f>
        <v>31347203</v>
      </c>
      <c r="J44">
        <f>'2005_totals_newvars'!J44</f>
        <v>28833515</v>
      </c>
      <c r="K44">
        <f>'2006_totals_newvars'!J44</f>
        <v>32909915</v>
      </c>
      <c r="L44">
        <f>'2007_totals_newvars'!J44</f>
        <v>54713987</v>
      </c>
      <c r="M44">
        <f>'2008_totals_newvars'!J44</f>
        <v>40031601</v>
      </c>
      <c r="N44">
        <f>'2009_totals_newvars'!J44</f>
        <v>33124478</v>
      </c>
      <c r="O44">
        <f>'2010_totals_newvars'!J44</f>
        <v>42979749</v>
      </c>
      <c r="P44">
        <f>'2011_totals_newvars'!J44</f>
        <v>40076227</v>
      </c>
      <c r="Q44">
        <f>'2012_totals_newvars'!J44</f>
        <v>33952488</v>
      </c>
      <c r="R44">
        <f>'2013_totals_newvars'!J44</f>
        <v>31441748</v>
      </c>
      <c r="S44">
        <f>'2014_totals_newvars'!J44</f>
        <v>32461715</v>
      </c>
      <c r="T44">
        <f>'1997_totals_newvars'!B44</f>
        <v>130185137</v>
      </c>
      <c r="U44">
        <f>'1998_totals_newvars'!B44</f>
        <v>-21956002</v>
      </c>
      <c r="V44">
        <f>'1999_totals_newvars'!B44</f>
        <v>210743549</v>
      </c>
      <c r="W44">
        <f>'2000_totals_newvars'!B44</f>
        <v>145841285</v>
      </c>
      <c r="X44">
        <f>'2001_totals_newvars'!B44</f>
        <v>123423166</v>
      </c>
      <c r="Y44">
        <f>'2002_totals_newvars'!B44</f>
        <v>131746658</v>
      </c>
      <c r="Z44">
        <f>'2003_totals_newvars'!B44</f>
        <v>138424390</v>
      </c>
      <c r="AA44">
        <f>'2004_totals_newvars'!B44</f>
        <v>119673358</v>
      </c>
      <c r="AB44">
        <f>'2005_totals_newvars'!B44</f>
        <v>120840196</v>
      </c>
      <c r="AC44">
        <f>'2006_totals_newvars'!B44</f>
        <v>103705182</v>
      </c>
      <c r="AD44">
        <f>'2007_totals_newvars'!B44</f>
        <v>91282140</v>
      </c>
      <c r="AE44">
        <f>'2008_totals_newvars'!B44</f>
        <v>93722337</v>
      </c>
      <c r="AF44">
        <f>'2009_totals_newvars'!B44</f>
        <v>127826228</v>
      </c>
      <c r="AG44">
        <f>'2010_totals_newvars'!B44</f>
        <v>133943931</v>
      </c>
      <c r="AH44">
        <f>'2011_totals_newvars'!B44</f>
        <v>131357933</v>
      </c>
      <c r="AI44">
        <f>'2012_totals_newvars'!B44</f>
        <v>118479871</v>
      </c>
      <c r="AJ44">
        <f>'2013_totals_newvars'!B44</f>
        <v>108198368</v>
      </c>
      <c r="AK44">
        <f>'2014_totals_newvars'!B44</f>
        <v>81285876</v>
      </c>
      <c r="AL44">
        <f>'1997_totals_newvars'!C44</f>
        <v>12673948</v>
      </c>
      <c r="AM44">
        <f>'1998_totals_newvars'!C44</f>
        <v>21137529</v>
      </c>
      <c r="AN44">
        <f>'1999_totals_newvars'!C44</f>
        <v>36584316</v>
      </c>
      <c r="AO44">
        <f>'2000_totals_newvars'!C44</f>
        <v>150482119</v>
      </c>
      <c r="AP44">
        <f>'2001_totals_newvars'!C44</f>
        <v>110617985</v>
      </c>
      <c r="AQ44">
        <f>'2002_totals_newvars'!C44</f>
        <v>97455636</v>
      </c>
      <c r="AR44">
        <f>'2003_totals_newvars'!C44</f>
        <v>88094135</v>
      </c>
      <c r="AS44">
        <f>'2004_totals_newvars'!C44</f>
        <v>73535529</v>
      </c>
      <c r="AT44">
        <f>'2005_totals_newvars'!C44</f>
        <v>88978151</v>
      </c>
      <c r="AU44">
        <f>'2006_totals_newvars'!C44</f>
        <v>91737530</v>
      </c>
      <c r="AV44">
        <f>'2007_totals_newvars'!C44</f>
        <v>85570916</v>
      </c>
      <c r="AW44">
        <f>'2008_totals_newvars'!C44</f>
        <v>92780064</v>
      </c>
      <c r="AX44">
        <f>'2009_totals_newvars'!C44</f>
        <v>95020833</v>
      </c>
      <c r="AY44">
        <f>'2010_totals_newvars'!C44</f>
        <v>78229391</v>
      </c>
      <c r="AZ44">
        <f>'2011_totals_newvars'!C44</f>
        <v>90804719</v>
      </c>
      <c r="BA44">
        <f>'2012_totals_newvars'!C44</f>
        <v>82390983</v>
      </c>
      <c r="BB44">
        <f>'2013_totals_newvars'!C44</f>
        <v>29504282</v>
      </c>
      <c r="BC44">
        <f>'2014_totals_newvars'!C44</f>
        <v>44270252</v>
      </c>
      <c r="BD44">
        <f>'1997_totals_newvars'!I44</f>
        <v>44667033</v>
      </c>
      <c r="BE44">
        <f>'1998_totals_newvars'!I44</f>
        <v>-19393396</v>
      </c>
      <c r="BF44">
        <f>'1999_totals_newvars'!I44</f>
        <v>94774692</v>
      </c>
      <c r="BG44">
        <f>'2000_totals_newvars'!I44</f>
        <v>-34877396</v>
      </c>
      <c r="BH44">
        <f>'2001_totals_newvars'!I44</f>
        <v>19427707</v>
      </c>
      <c r="BI44">
        <f>'2002_totals_newvars'!I44</f>
        <v>32421617</v>
      </c>
      <c r="BJ44">
        <f>'2003_totals_newvars'!I44</f>
        <v>30039046</v>
      </c>
      <c r="BK44">
        <f>'2004_totals_newvars'!I44</f>
        <v>28390085</v>
      </c>
      <c r="BL44">
        <f>'2005_totals_newvars'!I44</f>
        <v>20975203</v>
      </c>
      <c r="BM44">
        <f>'2006_totals_newvars'!I44</f>
        <v>45574379</v>
      </c>
      <c r="BN44">
        <f>'2007_totals_newvars'!I44</f>
        <v>56868631</v>
      </c>
      <c r="BO44">
        <f>'2008_totals_newvars'!I44</f>
        <v>76267626</v>
      </c>
      <c r="BP44">
        <f>'2009_totals_newvars'!I44</f>
        <v>76854455</v>
      </c>
      <c r="BQ44">
        <f>'2010_totals_newvars'!I44</f>
        <v>55395174</v>
      </c>
      <c r="BR44">
        <f>'2011_totals_newvars'!I44</f>
        <v>67361679</v>
      </c>
      <c r="BS44">
        <f>'2012_totals_newvars'!I44</f>
        <v>68863656</v>
      </c>
      <c r="BT44">
        <f>'2013_totals_newvars'!I44</f>
        <v>77714038</v>
      </c>
      <c r="BU44">
        <f>'2014_totals_newvars'!I44</f>
        <v>70233487</v>
      </c>
      <c r="BV44">
        <f>'1997_totals_newvars'!H44</f>
        <v>0</v>
      </c>
      <c r="BW44">
        <f>'1998_totals_newvars'!H44</f>
        <v>0</v>
      </c>
      <c r="BX44">
        <f>'1999_totals_newvars'!H44</f>
        <v>0</v>
      </c>
      <c r="BY44">
        <f>'2000_totals_newvars'!H44</f>
        <v>0</v>
      </c>
      <c r="BZ44">
        <f>'2001_totals_newvars'!H44</f>
        <v>1753044</v>
      </c>
      <c r="CA44">
        <f>'2002_totals_newvars'!H44</f>
        <v>2013844</v>
      </c>
      <c r="CB44">
        <f>'2003_totals_newvars'!H44</f>
        <v>898577</v>
      </c>
      <c r="CC44">
        <f>'2004_totals_newvars'!H44</f>
        <v>0</v>
      </c>
      <c r="CD44">
        <f>'2005_totals_newvars'!H44</f>
        <v>0</v>
      </c>
      <c r="CE44">
        <f>'2006_totals_newvars'!H44</f>
        <v>0</v>
      </c>
      <c r="CF44">
        <f>'2007_totals_newvars'!H44</f>
        <v>0</v>
      </c>
      <c r="CG44">
        <f>'2008_totals_newvars'!H44</f>
        <v>0</v>
      </c>
      <c r="CH44">
        <f>'2009_totals_newvars'!H44</f>
        <v>0</v>
      </c>
      <c r="CI44">
        <f>'2010_totals_newvars'!H44</f>
        <v>0</v>
      </c>
      <c r="CJ44">
        <f>'2011_totals_newvars'!H44</f>
        <v>0</v>
      </c>
      <c r="CK44">
        <f>'2012_totals_newvars'!H44</f>
        <v>0</v>
      </c>
      <c r="CL44">
        <f>'2013_totals_newvars'!H44</f>
        <v>0</v>
      </c>
      <c r="CM44">
        <f>'2014_totals_newvars'!H44</f>
        <v>0</v>
      </c>
      <c r="CN44">
        <f>'1997_totals_newvars'!E44</f>
        <v>0</v>
      </c>
      <c r="CO44">
        <f>'1998_totals_newvars'!E44</f>
        <v>0</v>
      </c>
      <c r="CP44">
        <f>'1999_totals_newvars'!E44</f>
        <v>0</v>
      </c>
      <c r="CQ44">
        <f>'2000_totals_newvars'!E44</f>
        <v>0</v>
      </c>
      <c r="CR44">
        <f>'2001_totals_newvars'!E44</f>
        <v>0</v>
      </c>
      <c r="CS44">
        <f>'2002_totals_newvars'!E44</f>
        <v>0</v>
      </c>
      <c r="CT44">
        <f>'2003_totals_newvars'!E44</f>
        <v>0</v>
      </c>
      <c r="CU44">
        <f>'2004_totals_newvars'!E44</f>
        <v>0</v>
      </c>
      <c r="CV44">
        <f>'2005_totals_newvars'!E44</f>
        <v>0</v>
      </c>
      <c r="CW44">
        <f>'2006_totals_newvars'!E44</f>
        <v>0</v>
      </c>
      <c r="CX44">
        <f>'2007_totals_newvars'!E44</f>
        <v>0</v>
      </c>
      <c r="CY44">
        <f>'2008_totals_newvars'!E44</f>
        <v>0</v>
      </c>
      <c r="CZ44">
        <f>'2009_totals_newvars'!E44</f>
        <v>0</v>
      </c>
      <c r="DA44">
        <f>'2010_totals_newvars'!E44</f>
        <v>0</v>
      </c>
      <c r="DB44">
        <f>'2011_totals_newvars'!E44</f>
        <v>0</v>
      </c>
      <c r="DC44">
        <f>'2012_totals_newvars'!E44</f>
        <v>0</v>
      </c>
      <c r="DD44">
        <f>'2013_totals_newvars'!E44</f>
        <v>0</v>
      </c>
      <c r="DE44">
        <f>'2014_totals_newvars'!E44</f>
        <v>0</v>
      </c>
      <c r="DF44">
        <f>'1997_totals_newvars'!G44</f>
        <v>0</v>
      </c>
      <c r="DG44">
        <f>'1998_totals_newvars'!G44</f>
        <v>0</v>
      </c>
      <c r="DH44">
        <f>'1999_totals_newvars'!G44</f>
        <v>0</v>
      </c>
      <c r="DI44">
        <f>'2000_totals_newvars'!G44</f>
        <v>0</v>
      </c>
      <c r="DJ44">
        <f>'2001_totals_newvars'!G44</f>
        <v>0</v>
      </c>
      <c r="DK44">
        <f>'2002_totals_newvars'!G44</f>
        <v>0</v>
      </c>
      <c r="DL44">
        <f>'2003_totals_newvars'!G44</f>
        <v>0</v>
      </c>
      <c r="DM44">
        <f>'2004_totals_newvars'!G44</f>
        <v>0</v>
      </c>
      <c r="DN44">
        <f>'2005_totals_newvars'!G44</f>
        <v>0</v>
      </c>
      <c r="DO44">
        <f>'2006_totals_newvars'!G44</f>
        <v>0</v>
      </c>
      <c r="DP44">
        <f>'2007_totals_newvars'!G44</f>
        <v>0</v>
      </c>
      <c r="DQ44">
        <f>'2008_totals_newvars'!G44</f>
        <v>0</v>
      </c>
      <c r="DR44">
        <f>'2009_totals_newvars'!G44</f>
        <v>0</v>
      </c>
      <c r="DS44">
        <f>'2010_totals_newvars'!G44</f>
        <v>0</v>
      </c>
      <c r="DT44">
        <f>'2011_totals_newvars'!G44</f>
        <v>0</v>
      </c>
      <c r="DU44">
        <f>'2012_totals_newvars'!G44</f>
        <v>0</v>
      </c>
      <c r="DV44">
        <f>'2013_totals_newvars'!G44</f>
        <v>0</v>
      </c>
      <c r="DW44">
        <f>'2014_totals_newvars'!G44</f>
        <v>0</v>
      </c>
      <c r="DX44">
        <f>'1997_totals_newvars'!K44</f>
        <v>0</v>
      </c>
      <c r="DY44">
        <f>'1998_totals_newvars'!K44</f>
        <v>909900</v>
      </c>
      <c r="DZ44">
        <f>'1999_totals_newvars'!K44</f>
        <v>0</v>
      </c>
      <c r="EA44">
        <f>'2000_totals_newvars'!K44</f>
        <v>0</v>
      </c>
      <c r="EB44">
        <f>'2001_totals_newvars'!K44</f>
        <v>383262</v>
      </c>
      <c r="EC44">
        <f>'2002_totals_newvars'!K44</f>
        <v>9056280</v>
      </c>
      <c r="ED44">
        <f>'2003_totals_newvars'!K44</f>
        <v>5265988</v>
      </c>
      <c r="EE44">
        <f>'2004_totals_newvars'!K44</f>
        <v>0</v>
      </c>
      <c r="EF44">
        <f>'2005_totals_newvars'!K44</f>
        <v>9054731</v>
      </c>
      <c r="EG44">
        <f>'2006_totals_newvars'!K44</f>
        <v>10300000</v>
      </c>
      <c r="EH44">
        <f>'2007_totals_newvars'!K44</f>
        <v>0</v>
      </c>
      <c r="EI44">
        <f>'2008_totals_newvars'!K44</f>
        <v>0</v>
      </c>
      <c r="EJ44">
        <f>'2009_totals_newvars'!K44</f>
        <v>9000000</v>
      </c>
      <c r="EK44">
        <f>'2010_totals_newvars'!K44</f>
        <v>9000000</v>
      </c>
      <c r="EL44">
        <f>'2011_totals_newvars'!K44</f>
        <v>0</v>
      </c>
      <c r="EM44">
        <f>'2012_totals_newvars'!K44</f>
        <v>0</v>
      </c>
      <c r="EN44">
        <f>'2013_totals_newvars'!K44</f>
        <v>0</v>
      </c>
      <c r="EO44">
        <f>'2014_totals_newvars'!K44</f>
        <v>0</v>
      </c>
      <c r="EP44">
        <f>'1997_totals_newvars'!F44</f>
        <v>0</v>
      </c>
      <c r="EQ44">
        <f>'1998_totals_newvars'!F44</f>
        <v>0</v>
      </c>
      <c r="ER44">
        <f>'1999_totals_newvars'!F44</f>
        <v>0</v>
      </c>
      <c r="ES44">
        <f>'2000_totals_newvars'!F44</f>
        <v>0</v>
      </c>
      <c r="ET44">
        <f>'2001_totals_newvars'!F44</f>
        <v>0</v>
      </c>
      <c r="EU44">
        <f>'2002_totals_newvars'!F44</f>
        <v>0</v>
      </c>
      <c r="EV44">
        <f>'2003_totals_newvars'!F44</f>
        <v>0</v>
      </c>
      <c r="EW44">
        <f>'2004_totals_newvars'!F44</f>
        <v>0</v>
      </c>
      <c r="EX44">
        <f>'2005_totals_newvars'!F44</f>
        <v>0</v>
      </c>
      <c r="EY44">
        <f>'2006_totals_newvars'!F44</f>
        <v>0</v>
      </c>
      <c r="EZ44">
        <f>'2007_totals_newvars'!F44</f>
        <v>0</v>
      </c>
      <c r="FA44">
        <f>'2008_totals_newvars'!F44</f>
        <v>0</v>
      </c>
      <c r="FB44">
        <f>'2009_totals_newvars'!F44</f>
        <v>0</v>
      </c>
      <c r="FC44">
        <f>'2010_totals_newvars'!F44</f>
        <v>0</v>
      </c>
      <c r="FD44">
        <f>'2011_totals_newvars'!F44</f>
        <v>0</v>
      </c>
      <c r="FE44">
        <f>'2012_totals_newvars'!F44</f>
        <v>0</v>
      </c>
      <c r="FF44">
        <f>'2013_totals_newvars'!F44</f>
        <v>0</v>
      </c>
      <c r="FG44">
        <f>'2014_totals_newvars'!F44</f>
        <v>0</v>
      </c>
      <c r="FH44">
        <f>'1997_totals_newvars'!D44</f>
        <v>38555176</v>
      </c>
      <c r="FI44">
        <f>'1998_totals_newvars'!D44</f>
        <v>21108368</v>
      </c>
      <c r="FJ44">
        <f>'1999_totals_newvars'!D44</f>
        <v>39107589</v>
      </c>
      <c r="FK44">
        <f>'2000_totals_newvars'!D44</f>
        <v>54817492</v>
      </c>
      <c r="FL44">
        <f>'2001_totals_newvars'!D44</f>
        <v>67092258</v>
      </c>
      <c r="FM44">
        <f>'2002_totals_newvars'!D44</f>
        <v>57669322</v>
      </c>
      <c r="FN44">
        <f>'2003_totals_newvars'!D44</f>
        <v>41915001</v>
      </c>
      <c r="FO44">
        <f>'2004_totals_newvars'!D44</f>
        <v>37349514</v>
      </c>
      <c r="FP44">
        <f>'2005_totals_newvars'!D44</f>
        <v>31339455</v>
      </c>
      <c r="FQ44">
        <f>'2006_totals_newvars'!D44</f>
        <v>46108910</v>
      </c>
      <c r="FR44">
        <f>'2007_totals_newvars'!D44</f>
        <v>46216740</v>
      </c>
      <c r="FS44">
        <f>'2008_totals_newvars'!D44</f>
        <v>46892852</v>
      </c>
      <c r="FT44">
        <f>'2009_totals_newvars'!D44</f>
        <v>64072725</v>
      </c>
      <c r="FU44">
        <f>'2010_totals_newvars'!D44</f>
        <v>82710661</v>
      </c>
      <c r="FV44">
        <f>'2011_totals_newvars'!D44</f>
        <v>93111617</v>
      </c>
      <c r="FW44">
        <f>'2012_totals_newvars'!D44</f>
        <v>68879568</v>
      </c>
      <c r="FX44">
        <f>'2013_totals_newvars'!D44</f>
        <v>71242387</v>
      </c>
      <c r="FY44">
        <f>'2014_totals_newvars'!D44</f>
        <v>38448113</v>
      </c>
      <c r="FZ44">
        <f>'1997_totals_newvars'!L44</f>
        <v>249849936</v>
      </c>
      <c r="GA44">
        <f>'1998_totals_newvars'!L44</f>
        <v>2371763</v>
      </c>
      <c r="GB44">
        <f>'1999_totals_newvars'!L44</f>
        <v>418239104</v>
      </c>
      <c r="GC44">
        <f>'2000_totals_newvars'!L44</f>
        <v>359486747</v>
      </c>
      <c r="GD44">
        <f>'2001_totals_newvars'!L44</f>
        <v>356637600</v>
      </c>
      <c r="GE44">
        <f>'2002_totals_newvars'!L44</f>
        <v>364338382</v>
      </c>
      <c r="GF44">
        <f>'2003_totals_newvars'!L44</f>
        <v>331623052</v>
      </c>
      <c r="GG44">
        <f>'2004_totals_newvars'!L44</f>
        <v>290295689</v>
      </c>
      <c r="GH44">
        <f>'2005_totals_newvars'!L44</f>
        <v>300021251</v>
      </c>
      <c r="GI44">
        <f>'2006_totals_newvars'!L44</f>
        <v>330335916</v>
      </c>
      <c r="GJ44">
        <f>'2007_totals_newvars'!L44</f>
        <v>334652414</v>
      </c>
      <c r="GK44">
        <f>'2008_totals_newvars'!L44</f>
        <v>349694480</v>
      </c>
      <c r="GL44">
        <f>'2009_totals_newvars'!L44</f>
        <v>405898719</v>
      </c>
      <c r="GM44">
        <f>'2010_totals_newvars'!L44</f>
        <v>402258906</v>
      </c>
      <c r="GN44">
        <f>'2011_totals_newvars'!L44</f>
        <v>422712175</v>
      </c>
      <c r="GO44">
        <f>'2012_totals_newvars'!L44</f>
        <v>372566566</v>
      </c>
      <c r="GP44">
        <f>'2013_totals_newvars'!L44</f>
        <v>318100823</v>
      </c>
      <c r="GQ44">
        <f>'2014_totals_newvars'!L44</f>
        <v>266699443</v>
      </c>
    </row>
    <row r="45" spans="1:199" x14ac:dyDescent="0.2">
      <c r="A45" t="s">
        <v>51</v>
      </c>
      <c r="B45">
        <f>'1997_totals_newvars'!J45</f>
        <v>41561591</v>
      </c>
      <c r="C45">
        <f>'1998_totals_newvars'!J45</f>
        <v>40218017</v>
      </c>
      <c r="D45">
        <f>'1999_totals_newvars'!J45</f>
        <v>64304668</v>
      </c>
      <c r="E45">
        <f>'2000_totals_newvars'!J45</f>
        <v>100525932</v>
      </c>
      <c r="F45">
        <f>'2001_totals_newvars'!J45</f>
        <v>114228033</v>
      </c>
      <c r="G45">
        <f>'2002_totals_newvars'!J45</f>
        <v>116469610</v>
      </c>
      <c r="H45">
        <f>'2003_totals_newvars'!J45</f>
        <v>97430412</v>
      </c>
      <c r="I45">
        <f>'2004_totals_newvars'!J45</f>
        <v>109685156</v>
      </c>
      <c r="J45">
        <f>'2005_totals_newvars'!J45</f>
        <v>121255938</v>
      </c>
      <c r="K45">
        <f>'2006_totals_newvars'!J45</f>
        <v>94290895</v>
      </c>
      <c r="L45">
        <f>'2007_totals_newvars'!J45</f>
        <v>88855760</v>
      </c>
      <c r="M45">
        <f>'2008_totals_newvars'!J45</f>
        <v>94066502</v>
      </c>
      <c r="N45">
        <f>'2009_totals_newvars'!J45</f>
        <v>92117759</v>
      </c>
      <c r="O45">
        <f>'2010_totals_newvars'!J45</f>
        <v>105469731</v>
      </c>
      <c r="P45">
        <f>'2011_totals_newvars'!J45</f>
        <v>93692889</v>
      </c>
      <c r="Q45">
        <f>'2012_totals_newvars'!J45</f>
        <v>73043000</v>
      </c>
      <c r="R45">
        <f>'2013_totals_newvars'!J45</f>
        <v>68290500</v>
      </c>
      <c r="S45">
        <f>'2014_totals_newvars'!J45</f>
        <v>56241770</v>
      </c>
      <c r="T45">
        <f>'1997_totals_newvars'!B45</f>
        <v>354463148</v>
      </c>
      <c r="U45">
        <f>'1998_totals_newvars'!B45</f>
        <v>292306804</v>
      </c>
      <c r="V45">
        <f>'1999_totals_newvars'!B45</f>
        <v>227432998</v>
      </c>
      <c r="W45">
        <f>'2000_totals_newvars'!B45</f>
        <v>247909122</v>
      </c>
      <c r="X45">
        <f>'2001_totals_newvars'!B45</f>
        <v>241757314</v>
      </c>
      <c r="Y45">
        <f>'2002_totals_newvars'!B45</f>
        <v>202678682</v>
      </c>
      <c r="Z45">
        <f>'2003_totals_newvars'!B45</f>
        <v>323040758</v>
      </c>
      <c r="AA45">
        <f>'2004_totals_newvars'!B45</f>
        <v>213053902</v>
      </c>
      <c r="AB45">
        <f>'2005_totals_newvars'!B45</f>
        <v>181130450</v>
      </c>
      <c r="AC45">
        <f>'2006_totals_newvars'!B45</f>
        <v>138932208</v>
      </c>
      <c r="AD45">
        <f>'2007_totals_newvars'!B45</f>
        <v>109721758</v>
      </c>
      <c r="AE45">
        <f>'2008_totals_newvars'!B45</f>
        <v>98128017</v>
      </c>
      <c r="AF45">
        <f>'2009_totals_newvars'!B45</f>
        <v>84249270</v>
      </c>
      <c r="AG45">
        <f>'2010_totals_newvars'!B45</f>
        <v>107100969</v>
      </c>
      <c r="AH45">
        <f>'2011_totals_newvars'!B45</f>
        <v>104459713</v>
      </c>
      <c r="AI45">
        <f>'2012_totals_newvars'!B45</f>
        <v>92577343</v>
      </c>
      <c r="AJ45">
        <f>'2013_totals_newvars'!B45</f>
        <v>75417807</v>
      </c>
      <c r="AK45">
        <f>'2014_totals_newvars'!B45</f>
        <v>64367287</v>
      </c>
      <c r="AL45">
        <f>'1997_totals_newvars'!C45</f>
        <v>34681426</v>
      </c>
      <c r="AM45">
        <f>'1998_totals_newvars'!C45</f>
        <v>46865057</v>
      </c>
      <c r="AN45">
        <f>'1999_totals_newvars'!C45</f>
        <v>152859418</v>
      </c>
      <c r="AO45">
        <f>'2000_totals_newvars'!C45</f>
        <v>72973618</v>
      </c>
      <c r="AP45">
        <f>'2001_totals_newvars'!C45</f>
        <v>27745141</v>
      </c>
      <c r="AQ45">
        <f>'2002_totals_newvars'!C45</f>
        <v>30235865</v>
      </c>
      <c r="AR45">
        <f>'2003_totals_newvars'!C45</f>
        <v>34743834</v>
      </c>
      <c r="AS45">
        <f>'2004_totals_newvars'!C45</f>
        <v>22891952</v>
      </c>
      <c r="AT45">
        <f>'2005_totals_newvars'!C45</f>
        <v>22610937</v>
      </c>
      <c r="AU45">
        <f>'2006_totals_newvars'!C45</f>
        <v>26846943</v>
      </c>
      <c r="AV45">
        <f>'2007_totals_newvars'!C45</f>
        <v>26856865</v>
      </c>
      <c r="AW45">
        <f>'2008_totals_newvars'!C45</f>
        <v>26806200</v>
      </c>
      <c r="AX45">
        <f>'2009_totals_newvars'!C45</f>
        <v>26837540</v>
      </c>
      <c r="AY45">
        <f>'2010_totals_newvars'!C45</f>
        <v>27006469</v>
      </c>
      <c r="AZ45">
        <f>'2011_totals_newvars'!C45</f>
        <v>26988605</v>
      </c>
      <c r="BA45">
        <f>'2012_totals_newvars'!C45</f>
        <v>26859178</v>
      </c>
      <c r="BB45">
        <f>'2013_totals_newvars'!C45</f>
        <v>26787696</v>
      </c>
      <c r="BC45">
        <f>'2014_totals_newvars'!C45</f>
        <v>26683595</v>
      </c>
      <c r="BD45">
        <f>'1997_totals_newvars'!I45</f>
        <v>122323157</v>
      </c>
      <c r="BE45">
        <f>'1998_totals_newvars'!I45</f>
        <v>139371495</v>
      </c>
      <c r="BF45">
        <f>'1999_totals_newvars'!I45</f>
        <v>223999284</v>
      </c>
      <c r="BG45">
        <f>'2000_totals_newvars'!I45</f>
        <v>181852841</v>
      </c>
      <c r="BH45">
        <f>'2001_totals_newvars'!I45</f>
        <v>219952988</v>
      </c>
      <c r="BI45">
        <f>'2002_totals_newvars'!I45</f>
        <v>208563312</v>
      </c>
      <c r="BJ45">
        <f>'2003_totals_newvars'!I45</f>
        <v>229575063</v>
      </c>
      <c r="BK45">
        <f>'2004_totals_newvars'!I45</f>
        <v>234331385</v>
      </c>
      <c r="BL45">
        <f>'2005_totals_newvars'!I45</f>
        <v>322423356</v>
      </c>
      <c r="BM45">
        <f>'2006_totals_newvars'!I45</f>
        <v>290207989</v>
      </c>
      <c r="BN45">
        <f>'2007_totals_newvars'!I45</f>
        <v>293566200</v>
      </c>
      <c r="BO45">
        <f>'2008_totals_newvars'!I45</f>
        <v>194827747</v>
      </c>
      <c r="BP45">
        <f>'2009_totals_newvars'!I45</f>
        <v>191915527</v>
      </c>
      <c r="BQ45">
        <f>'2010_totals_newvars'!I45</f>
        <v>170203796</v>
      </c>
      <c r="BR45">
        <f>'2011_totals_newvars'!I45</f>
        <v>175270433</v>
      </c>
      <c r="BS45">
        <f>'2012_totals_newvars'!I45</f>
        <v>357016202</v>
      </c>
      <c r="BT45">
        <f>'2013_totals_newvars'!I45</f>
        <v>310330466</v>
      </c>
      <c r="BU45">
        <f>'2014_totals_newvars'!I45</f>
        <v>316813779</v>
      </c>
      <c r="BV45">
        <f>'1997_totals_newvars'!H45</f>
        <v>0</v>
      </c>
      <c r="BW45">
        <f>'1998_totals_newvars'!H45</f>
        <v>0</v>
      </c>
      <c r="BX45">
        <f>'1999_totals_newvars'!H45</f>
        <v>0</v>
      </c>
      <c r="BY45">
        <f>'2000_totals_newvars'!H45</f>
        <v>13295910</v>
      </c>
      <c r="BZ45">
        <f>'2001_totals_newvars'!H45</f>
        <v>1661892</v>
      </c>
      <c r="CA45">
        <f>'2002_totals_newvars'!H45</f>
        <v>1379574</v>
      </c>
      <c r="CB45">
        <f>'2003_totals_newvars'!H45</f>
        <v>1752444</v>
      </c>
      <c r="CC45">
        <f>'2004_totals_newvars'!H45</f>
        <v>106545</v>
      </c>
      <c r="CD45">
        <f>'2005_totals_newvars'!H45</f>
        <v>7628059</v>
      </c>
      <c r="CE45">
        <f>'2006_totals_newvars'!H45</f>
        <v>3753290</v>
      </c>
      <c r="CF45">
        <f>'2007_totals_newvars'!H45</f>
        <v>6146837</v>
      </c>
      <c r="CG45">
        <f>'2008_totals_newvars'!H45</f>
        <v>11638745</v>
      </c>
      <c r="CH45">
        <f>'2009_totals_newvars'!H45</f>
        <v>16572044</v>
      </c>
      <c r="CI45">
        <f>'2010_totals_newvars'!H45</f>
        <v>15109043</v>
      </c>
      <c r="CJ45">
        <f>'2011_totals_newvars'!H45</f>
        <v>13696504</v>
      </c>
      <c r="CK45">
        <f>'2012_totals_newvars'!H45</f>
        <v>6317361</v>
      </c>
      <c r="CL45">
        <f>'2013_totals_newvars'!H45</f>
        <v>9590467</v>
      </c>
      <c r="CM45">
        <f>'2014_totals_newvars'!H45</f>
        <v>11875998</v>
      </c>
      <c r="CN45">
        <f>'1997_totals_newvars'!E45</f>
        <v>0</v>
      </c>
      <c r="CO45">
        <f>'1998_totals_newvars'!E45</f>
        <v>0</v>
      </c>
      <c r="CP45">
        <f>'1999_totals_newvars'!E45</f>
        <v>0</v>
      </c>
      <c r="CQ45">
        <f>'2000_totals_newvars'!E45</f>
        <v>63797495</v>
      </c>
      <c r="CR45">
        <f>'2001_totals_newvars'!E45</f>
        <v>75071915</v>
      </c>
      <c r="CS45">
        <f>'2002_totals_newvars'!E45</f>
        <v>93801505</v>
      </c>
      <c r="CT45">
        <f>'2003_totals_newvars'!E45</f>
        <v>99389791</v>
      </c>
      <c r="CU45">
        <f>'2004_totals_newvars'!E45</f>
        <v>92463320</v>
      </c>
      <c r="CV45">
        <f>'2005_totals_newvars'!E45</f>
        <v>94753069</v>
      </c>
      <c r="CW45">
        <f>'2006_totals_newvars'!E45</f>
        <v>94770090</v>
      </c>
      <c r="CX45">
        <f>'2007_totals_newvars'!E45</f>
        <v>168698569</v>
      </c>
      <c r="CY45">
        <f>'2008_totals_newvars'!E45</f>
        <v>309572753</v>
      </c>
      <c r="CZ45">
        <f>'2009_totals_newvars'!E45</f>
        <v>291532080</v>
      </c>
      <c r="DA45">
        <f>'2010_totals_newvars'!E45</f>
        <v>332431288</v>
      </c>
      <c r="DB45">
        <f>'2011_totals_newvars'!E45</f>
        <v>282214970</v>
      </c>
      <c r="DC45">
        <f>'2012_totals_newvars'!E45</f>
        <v>229289141</v>
      </c>
      <c r="DD45">
        <f>'2013_totals_newvars'!E45</f>
        <v>230546311</v>
      </c>
      <c r="DE45">
        <f>'2014_totals_newvars'!E45</f>
        <v>276807225</v>
      </c>
      <c r="DF45">
        <f>'1997_totals_newvars'!G45</f>
        <v>0</v>
      </c>
      <c r="DG45">
        <f>'1998_totals_newvars'!G45</f>
        <v>0</v>
      </c>
      <c r="DH45">
        <f>'1999_totals_newvars'!G45</f>
        <v>0</v>
      </c>
      <c r="DI45">
        <f>'2000_totals_newvars'!G45</f>
        <v>5401000</v>
      </c>
      <c r="DJ45">
        <f>'2001_totals_newvars'!G45</f>
        <v>2973000</v>
      </c>
      <c r="DK45">
        <f>'2002_totals_newvars'!G45</f>
        <v>6469472</v>
      </c>
      <c r="DL45">
        <f>'2003_totals_newvars'!G45</f>
        <v>15514817</v>
      </c>
      <c r="DM45">
        <f>'2004_totals_newvars'!G45</f>
        <v>14366259</v>
      </c>
      <c r="DN45">
        <f>'2005_totals_newvars'!G45</f>
        <v>11161978</v>
      </c>
      <c r="DO45">
        <f>'2006_totals_newvars'!G45</f>
        <v>8720616</v>
      </c>
      <c r="DP45">
        <f>'2007_totals_newvars'!G45</f>
        <v>7001634</v>
      </c>
      <c r="DQ45">
        <f>'2008_totals_newvars'!G45</f>
        <v>6134599</v>
      </c>
      <c r="DR45">
        <f>'2009_totals_newvars'!G45</f>
        <v>18515001</v>
      </c>
      <c r="DS45">
        <f>'2010_totals_newvars'!G45</f>
        <v>6081801</v>
      </c>
      <c r="DT45">
        <f>'2011_totals_newvars'!G45</f>
        <v>21124166</v>
      </c>
      <c r="DU45">
        <f>'2012_totals_newvars'!G45</f>
        <v>5191174</v>
      </c>
      <c r="DV45">
        <f>'2013_totals_newvars'!G45</f>
        <v>7012727</v>
      </c>
      <c r="DW45">
        <f>'2014_totals_newvars'!G45</f>
        <v>7825249</v>
      </c>
      <c r="DX45">
        <f>'1997_totals_newvars'!K45</f>
        <v>0</v>
      </c>
      <c r="DY45">
        <f>'1998_totals_newvars'!K45</f>
        <v>23105516</v>
      </c>
      <c r="DZ45">
        <f>'1999_totals_newvars'!K45</f>
        <v>99704863</v>
      </c>
      <c r="EA45">
        <f>'2000_totals_newvars'!K45</f>
        <v>4370667</v>
      </c>
      <c r="EB45">
        <f>'2001_totals_newvars'!K45</f>
        <v>14788048</v>
      </c>
      <c r="EC45">
        <f>'2002_totals_newvars'!K45</f>
        <v>30979264</v>
      </c>
      <c r="ED45">
        <f>'2003_totals_newvars'!K45</f>
        <v>27159154</v>
      </c>
      <c r="EE45">
        <f>'2004_totals_newvars'!K45</f>
        <v>0</v>
      </c>
      <c r="EF45">
        <f>'2005_totals_newvars'!K45</f>
        <v>61057349</v>
      </c>
      <c r="EG45">
        <f>'2006_totals_newvars'!K45</f>
        <v>31235772</v>
      </c>
      <c r="EH45">
        <f>'2007_totals_newvars'!K45</f>
        <v>31235772</v>
      </c>
      <c r="EI45">
        <f>'2008_totals_newvars'!K45</f>
        <v>30735235</v>
      </c>
      <c r="EJ45">
        <f>'2009_totals_newvars'!K45</f>
        <v>29777490</v>
      </c>
      <c r="EK45">
        <f>'2010_totals_newvars'!K45</f>
        <v>25661584</v>
      </c>
      <c r="EL45">
        <f>'2011_totals_newvars'!K45</f>
        <v>32408086</v>
      </c>
      <c r="EM45">
        <f>'2012_totals_newvars'!K45</f>
        <v>33565875</v>
      </c>
      <c r="EN45">
        <f>'2013_totals_newvars'!K45</f>
        <v>33565875</v>
      </c>
      <c r="EO45">
        <f>'2014_totals_newvars'!K45</f>
        <v>33566135</v>
      </c>
      <c r="EP45">
        <f>'1997_totals_newvars'!F45</f>
        <v>0</v>
      </c>
      <c r="EQ45">
        <f>'1998_totals_newvars'!F45</f>
        <v>0</v>
      </c>
      <c r="ER45">
        <f>'1999_totals_newvars'!F45</f>
        <v>0</v>
      </c>
      <c r="ES45">
        <f>'2000_totals_newvars'!F45</f>
        <v>0</v>
      </c>
      <c r="ET45">
        <f>'2001_totals_newvars'!F45</f>
        <v>0</v>
      </c>
      <c r="EU45">
        <f>'2002_totals_newvars'!F45</f>
        <v>0</v>
      </c>
      <c r="EV45">
        <f>'2003_totals_newvars'!F45</f>
        <v>0</v>
      </c>
      <c r="EW45">
        <f>'2004_totals_newvars'!F45</f>
        <v>0</v>
      </c>
      <c r="EX45">
        <f>'2005_totals_newvars'!F45</f>
        <v>0</v>
      </c>
      <c r="EY45">
        <f>'2006_totals_newvars'!F45</f>
        <v>0</v>
      </c>
      <c r="EZ45">
        <f>'2007_totals_newvars'!F45</f>
        <v>0</v>
      </c>
      <c r="FA45">
        <f>'2008_totals_newvars'!F45</f>
        <v>0</v>
      </c>
      <c r="FB45">
        <f>'2009_totals_newvars'!F45</f>
        <v>0</v>
      </c>
      <c r="FC45">
        <f>'2010_totals_newvars'!F45</f>
        <v>0</v>
      </c>
      <c r="FD45">
        <f>'2011_totals_newvars'!F45</f>
        <v>0</v>
      </c>
      <c r="FE45">
        <f>'2012_totals_newvars'!F45</f>
        <v>0</v>
      </c>
      <c r="FF45">
        <f>'2013_totals_newvars'!F45</f>
        <v>0</v>
      </c>
      <c r="FG45">
        <f>'2014_totals_newvars'!F45</f>
        <v>0</v>
      </c>
      <c r="FH45">
        <f>'1997_totals_newvars'!D45</f>
        <v>47234999</v>
      </c>
      <c r="FI45">
        <f>'1998_totals_newvars'!D45</f>
        <v>55812863</v>
      </c>
      <c r="FJ45">
        <f>'1999_totals_newvars'!D45</f>
        <v>52636302</v>
      </c>
      <c r="FK45">
        <f>'2000_totals_newvars'!D45</f>
        <v>79970232</v>
      </c>
      <c r="FL45">
        <f>'2001_totals_newvars'!D45</f>
        <v>69594942</v>
      </c>
      <c r="FM45">
        <f>'2002_totals_newvars'!D45</f>
        <v>83563009</v>
      </c>
      <c r="FN45">
        <f>'2003_totals_newvars'!D45</f>
        <v>106803384</v>
      </c>
      <c r="FO45">
        <f>'2004_totals_newvars'!D45</f>
        <v>81027264</v>
      </c>
      <c r="FP45">
        <f>'2005_totals_newvars'!D45</f>
        <v>89628980</v>
      </c>
      <c r="FQ45">
        <f>'2006_totals_newvars'!D45</f>
        <v>73511944</v>
      </c>
      <c r="FR45">
        <f>'2007_totals_newvars'!D45</f>
        <v>88831734</v>
      </c>
      <c r="FS45">
        <f>'2008_totals_newvars'!D45</f>
        <v>80700987</v>
      </c>
      <c r="FT45">
        <f>'2009_totals_newvars'!D45</f>
        <v>79603904</v>
      </c>
      <c r="FU45">
        <f>'2010_totals_newvars'!D45</f>
        <v>144713439</v>
      </c>
      <c r="FV45">
        <f>'2011_totals_newvars'!D45</f>
        <v>93046928</v>
      </c>
      <c r="FW45">
        <f>'2012_totals_newvars'!D45</f>
        <v>90617946</v>
      </c>
      <c r="FX45">
        <f>'2013_totals_newvars'!D45</f>
        <v>93325535</v>
      </c>
      <c r="FY45">
        <f>'2014_totals_newvars'!D45</f>
        <v>93921351</v>
      </c>
      <c r="FZ45">
        <f>'1997_totals_newvars'!L45</f>
        <v>600264321</v>
      </c>
      <c r="GA45">
        <f>'1998_totals_newvars'!L45</f>
        <v>597679752</v>
      </c>
      <c r="GB45">
        <f>'1999_totals_newvars'!L45</f>
        <v>820937533</v>
      </c>
      <c r="GC45">
        <f>'2000_totals_newvars'!L45</f>
        <v>770096817</v>
      </c>
      <c r="GD45">
        <f>'2001_totals_newvars'!L45</f>
        <v>767773273</v>
      </c>
      <c r="GE45">
        <f>'2002_totals_newvars'!L45</f>
        <v>774140293</v>
      </c>
      <c r="GF45">
        <f>'2003_totals_newvars'!L45</f>
        <v>935409657</v>
      </c>
      <c r="GG45">
        <f>'2004_totals_newvars'!L45</f>
        <v>767925783</v>
      </c>
      <c r="GH45">
        <f>'2005_totals_newvars'!L45</f>
        <v>911650116</v>
      </c>
      <c r="GI45">
        <f>'2006_totals_newvars'!L45</f>
        <v>762269747</v>
      </c>
      <c r="GJ45">
        <f>'2007_totals_newvars'!L45</f>
        <v>820915129</v>
      </c>
      <c r="GK45">
        <f>'2008_totals_newvars'!L45</f>
        <v>852610785</v>
      </c>
      <c r="GL45">
        <f>'2009_totals_newvars'!L45</f>
        <v>831120615</v>
      </c>
      <c r="GM45">
        <f>'2010_totals_newvars'!L45</f>
        <v>933778120</v>
      </c>
      <c r="GN45">
        <f>'2011_totals_newvars'!L45</f>
        <v>842902294</v>
      </c>
      <c r="GO45">
        <f>'2012_totals_newvars'!L45</f>
        <v>914477220</v>
      </c>
      <c r="GP45">
        <f>'2013_totals_newvars'!L45</f>
        <v>854867384</v>
      </c>
      <c r="GQ45">
        <f>'2014_totals_newvars'!L45</f>
        <v>888102389</v>
      </c>
    </row>
    <row r="46" spans="1:199" x14ac:dyDescent="0.2">
      <c r="A46" t="s">
        <v>52</v>
      </c>
      <c r="B46">
        <f>'1997_totals_newvars'!J46</f>
        <v>8609531</v>
      </c>
      <c r="C46">
        <f>'1998_totals_newvars'!J46</f>
        <v>7704857</v>
      </c>
      <c r="D46">
        <f>'1999_totals_newvars'!J46</f>
        <v>10498336</v>
      </c>
      <c r="E46">
        <f>'2000_totals_newvars'!J46</f>
        <v>18001914</v>
      </c>
      <c r="F46">
        <f>'2001_totals_newvars'!J46</f>
        <v>18607694</v>
      </c>
      <c r="G46">
        <f>'2002_totals_newvars'!J46</f>
        <v>20584017</v>
      </c>
      <c r="H46">
        <f>'2003_totals_newvars'!J46</f>
        <v>38133745</v>
      </c>
      <c r="I46">
        <f>'2004_totals_newvars'!J46</f>
        <v>23395568</v>
      </c>
      <c r="J46">
        <f>'2005_totals_newvars'!J46</f>
        <v>19677163</v>
      </c>
      <c r="K46">
        <f>'2006_totals_newvars'!J46</f>
        <v>14223152</v>
      </c>
      <c r="L46">
        <f>'2007_totals_newvars'!J46</f>
        <v>14485553</v>
      </c>
      <c r="M46">
        <f>'2008_totals_newvars'!J46</f>
        <v>11714806</v>
      </c>
      <c r="N46">
        <f>'2009_totals_newvars'!J46</f>
        <v>12447551</v>
      </c>
      <c r="O46">
        <f>'2010_totals_newvars'!J46</f>
        <v>13223339</v>
      </c>
      <c r="P46">
        <f>'2011_totals_newvars'!J46</f>
        <v>11868503</v>
      </c>
      <c r="Q46">
        <f>'2012_totals_newvars'!J46</f>
        <v>8757643</v>
      </c>
      <c r="R46">
        <f>'2013_totals_newvars'!J46</f>
        <v>7563496</v>
      </c>
      <c r="S46">
        <f>'2014_totals_newvars'!J46</f>
        <v>5724371</v>
      </c>
      <c r="T46">
        <f>'1997_totals_newvars'!B46</f>
        <v>58340686</v>
      </c>
      <c r="U46">
        <f>'1998_totals_newvars'!B46</f>
        <v>50383595</v>
      </c>
      <c r="V46">
        <f>'1999_totals_newvars'!B46</f>
        <v>47459574</v>
      </c>
      <c r="W46">
        <f>'2000_totals_newvars'!B46</f>
        <v>39521641</v>
      </c>
      <c r="X46">
        <f>'2001_totals_newvars'!B46</f>
        <v>39085214</v>
      </c>
      <c r="Y46">
        <f>'2002_totals_newvars'!B46</f>
        <v>40744980</v>
      </c>
      <c r="Z46">
        <f>'2003_totals_newvars'!B46</f>
        <v>43531885</v>
      </c>
      <c r="AA46">
        <f>'2004_totals_newvars'!B46</f>
        <v>45457387</v>
      </c>
      <c r="AB46">
        <f>'2005_totals_newvars'!B46</f>
        <v>45178092</v>
      </c>
      <c r="AC46">
        <f>'2006_totals_newvars'!B46</f>
        <v>36925910</v>
      </c>
      <c r="AD46">
        <f>'2007_totals_newvars'!B46</f>
        <v>25245972</v>
      </c>
      <c r="AE46">
        <f>'2008_totals_newvars'!B46</f>
        <v>24891496</v>
      </c>
      <c r="AF46">
        <f>'2009_totals_newvars'!B46</f>
        <v>32780177</v>
      </c>
      <c r="AG46">
        <f>'2010_totals_newvars'!B46</f>
        <v>37050388</v>
      </c>
      <c r="AH46">
        <f>'2011_totals_newvars'!B46</f>
        <v>31408492</v>
      </c>
      <c r="AI46">
        <f>'2012_totals_newvars'!B46</f>
        <v>26593712</v>
      </c>
      <c r="AJ46">
        <f>'2013_totals_newvars'!B46</f>
        <v>23194191</v>
      </c>
      <c r="AK46">
        <f>'2014_totals_newvars'!B46</f>
        <v>24563514</v>
      </c>
      <c r="AL46">
        <f>'1997_totals_newvars'!C46</f>
        <v>4474910</v>
      </c>
      <c r="AM46">
        <f>'1998_totals_newvars'!C46</f>
        <v>8925957</v>
      </c>
      <c r="AN46">
        <f>'1999_totals_newvars'!C46</f>
        <v>9688224</v>
      </c>
      <c r="AO46">
        <f>'2000_totals_newvars'!C46</f>
        <v>14961134</v>
      </c>
      <c r="AP46">
        <f>'2001_totals_newvars'!C46</f>
        <v>-4602945</v>
      </c>
      <c r="AQ46">
        <f>'2002_totals_newvars'!C46</f>
        <v>9110092</v>
      </c>
      <c r="AR46">
        <f>'2003_totals_newvars'!C46</f>
        <v>9559399</v>
      </c>
      <c r="AS46">
        <f>'2004_totals_newvars'!C46</f>
        <v>9491173</v>
      </c>
      <c r="AT46">
        <f>'2005_totals_newvars'!C46</f>
        <v>9475402</v>
      </c>
      <c r="AU46">
        <f>'2006_totals_newvars'!C46</f>
        <v>6974924</v>
      </c>
      <c r="AV46">
        <f>'2007_totals_newvars'!C46</f>
        <v>10583238</v>
      </c>
      <c r="AW46">
        <f>'2008_totals_newvars'!C46</f>
        <v>10957167</v>
      </c>
      <c r="AX46">
        <f>'2009_totals_newvars'!C46</f>
        <v>13979386</v>
      </c>
      <c r="AY46">
        <f>'2010_totals_newvars'!C46</f>
        <v>10606274</v>
      </c>
      <c r="AZ46">
        <f>'2011_totals_newvars'!C46</f>
        <v>10474924</v>
      </c>
      <c r="BA46">
        <f>'2012_totals_newvars'!C46</f>
        <v>7474924</v>
      </c>
      <c r="BB46">
        <f>'2013_totals_newvars'!C46</f>
        <v>10474924</v>
      </c>
      <c r="BC46">
        <f>'2014_totals_newvars'!C46</f>
        <v>13474924</v>
      </c>
      <c r="BD46">
        <f>'1997_totals_newvars'!I46</f>
        <v>46154</v>
      </c>
      <c r="BE46">
        <f>'1998_totals_newvars'!I46</f>
        <v>129939</v>
      </c>
      <c r="BF46">
        <f>'1999_totals_newvars'!I46</f>
        <v>24722</v>
      </c>
      <c r="BG46">
        <f>'2000_totals_newvars'!I46</f>
        <v>81627</v>
      </c>
      <c r="BH46">
        <f>'2001_totals_newvars'!I46</f>
        <v>19056</v>
      </c>
      <c r="BI46">
        <f>'2002_totals_newvars'!I46</f>
        <v>131338</v>
      </c>
      <c r="BJ46">
        <f>'2003_totals_newvars'!I46</f>
        <v>2082799</v>
      </c>
      <c r="BK46">
        <f>'2004_totals_newvars'!I46</f>
        <v>-272961</v>
      </c>
      <c r="BL46">
        <f>'2005_totals_newvars'!I46</f>
        <v>8800</v>
      </c>
      <c r="BM46">
        <f>'2006_totals_newvars'!I46</f>
        <v>-8800</v>
      </c>
      <c r="BN46">
        <f>'2007_totals_newvars'!I46</f>
        <v>2316443</v>
      </c>
      <c r="BO46">
        <f>'2008_totals_newvars'!I46</f>
        <v>2694336</v>
      </c>
      <c r="BP46">
        <f>'2009_totals_newvars'!I46</f>
        <v>23927717</v>
      </c>
      <c r="BQ46">
        <f>'2010_totals_newvars'!I46</f>
        <v>20987174</v>
      </c>
      <c r="BR46">
        <f>'2011_totals_newvars'!I46</f>
        <v>16859779</v>
      </c>
      <c r="BS46">
        <f>'2012_totals_newvars'!I46</f>
        <v>15595279</v>
      </c>
      <c r="BT46">
        <f>'2013_totals_newvars'!I46</f>
        <v>4829485</v>
      </c>
      <c r="BU46">
        <f>'2014_totals_newvars'!I46</f>
        <v>8456390</v>
      </c>
      <c r="BV46">
        <f>'1997_totals_newvars'!H46</f>
        <v>0</v>
      </c>
      <c r="BW46">
        <f>'1998_totals_newvars'!H46</f>
        <v>0</v>
      </c>
      <c r="BX46">
        <f>'1999_totals_newvars'!H46</f>
        <v>0</v>
      </c>
      <c r="BY46">
        <f>'2000_totals_newvars'!H46</f>
        <v>399127</v>
      </c>
      <c r="BZ46">
        <f>'2001_totals_newvars'!H46</f>
        <v>380308</v>
      </c>
      <c r="CA46">
        <f>'2002_totals_newvars'!H46</f>
        <v>457413</v>
      </c>
      <c r="CB46">
        <f>'2003_totals_newvars'!H46</f>
        <v>1016777</v>
      </c>
      <c r="CC46">
        <f>'2004_totals_newvars'!H46</f>
        <v>489988</v>
      </c>
      <c r="CD46">
        <f>'2005_totals_newvars'!H46</f>
        <v>467860</v>
      </c>
      <c r="CE46">
        <f>'2006_totals_newvars'!H46</f>
        <v>547730</v>
      </c>
      <c r="CF46">
        <f>'2007_totals_newvars'!H46</f>
        <v>630454</v>
      </c>
      <c r="CG46">
        <f>'2008_totals_newvars'!H46</f>
        <v>697378</v>
      </c>
      <c r="CH46">
        <f>'2009_totals_newvars'!H46</f>
        <v>7416715</v>
      </c>
      <c r="CI46">
        <f>'2010_totals_newvars'!H46</f>
        <v>8382794</v>
      </c>
      <c r="CJ46">
        <f>'2011_totals_newvars'!H46</f>
        <v>7399308</v>
      </c>
      <c r="CK46">
        <f>'2012_totals_newvars'!H46</f>
        <v>6653502</v>
      </c>
      <c r="CL46">
        <f>'2013_totals_newvars'!H46</f>
        <v>2835435</v>
      </c>
      <c r="CM46">
        <f>'2014_totals_newvars'!H46</f>
        <v>4655307</v>
      </c>
      <c r="CN46">
        <f>'1997_totals_newvars'!E46</f>
        <v>0</v>
      </c>
      <c r="CO46">
        <f>'1998_totals_newvars'!E46</f>
        <v>0</v>
      </c>
      <c r="CP46">
        <f>'1999_totals_newvars'!E46</f>
        <v>0</v>
      </c>
      <c r="CQ46">
        <f>'2000_totals_newvars'!E46</f>
        <v>0</v>
      </c>
      <c r="CR46">
        <f>'2001_totals_newvars'!E46</f>
        <v>0</v>
      </c>
      <c r="CS46">
        <f>'2002_totals_newvars'!E46</f>
        <v>0</v>
      </c>
      <c r="CT46">
        <f>'2003_totals_newvars'!E46</f>
        <v>0</v>
      </c>
      <c r="CU46">
        <f>'2004_totals_newvars'!E46</f>
        <v>0</v>
      </c>
      <c r="CV46">
        <f>'2005_totals_newvars'!E46</f>
        <v>0</v>
      </c>
      <c r="CW46">
        <f>'2006_totals_newvars'!E46</f>
        <v>0</v>
      </c>
      <c r="CX46">
        <f>'2007_totals_newvars'!E46</f>
        <v>0</v>
      </c>
      <c r="CY46">
        <f>'2008_totals_newvars'!E46</f>
        <v>0</v>
      </c>
      <c r="CZ46">
        <f>'2009_totals_newvars'!E46</f>
        <v>0</v>
      </c>
      <c r="DA46">
        <f>'2010_totals_newvars'!E46</f>
        <v>0</v>
      </c>
      <c r="DB46">
        <f>'2011_totals_newvars'!E46</f>
        <v>0</v>
      </c>
      <c r="DC46">
        <f>'2012_totals_newvars'!E46</f>
        <v>0</v>
      </c>
      <c r="DD46">
        <f>'2013_totals_newvars'!E46</f>
        <v>0</v>
      </c>
      <c r="DE46">
        <f>'2014_totals_newvars'!E46</f>
        <v>0</v>
      </c>
      <c r="DF46">
        <f>'1997_totals_newvars'!G46</f>
        <v>0</v>
      </c>
      <c r="DG46">
        <f>'1998_totals_newvars'!G46</f>
        <v>0</v>
      </c>
      <c r="DH46">
        <f>'1999_totals_newvars'!G46</f>
        <v>0</v>
      </c>
      <c r="DI46">
        <f>'2000_totals_newvars'!G46</f>
        <v>1461030</v>
      </c>
      <c r="DJ46">
        <f>'2001_totals_newvars'!G46</f>
        <v>1303044</v>
      </c>
      <c r="DK46">
        <f>'2002_totals_newvars'!G46</f>
        <v>1077555</v>
      </c>
      <c r="DL46">
        <f>'2003_totals_newvars'!G46</f>
        <v>711126</v>
      </c>
      <c r="DM46">
        <f>'2004_totals_newvars'!G46</f>
        <v>793134</v>
      </c>
      <c r="DN46">
        <f>'2005_totals_newvars'!G46</f>
        <v>857087</v>
      </c>
      <c r="DO46">
        <f>'2006_totals_newvars'!G46</f>
        <v>821092</v>
      </c>
      <c r="DP46">
        <f>'2007_totals_newvars'!G46</f>
        <v>1059400</v>
      </c>
      <c r="DQ46">
        <f>'2008_totals_newvars'!G46</f>
        <v>993274</v>
      </c>
      <c r="DR46">
        <f>'2009_totals_newvars'!G46</f>
        <v>670173</v>
      </c>
      <c r="DS46">
        <f>'2010_totals_newvars'!G46</f>
        <v>2569980</v>
      </c>
      <c r="DT46">
        <f>'2011_totals_newvars'!G46</f>
        <v>4428204</v>
      </c>
      <c r="DU46">
        <f>'2012_totals_newvars'!G46</f>
        <v>4551765</v>
      </c>
      <c r="DV46">
        <f>'2013_totals_newvars'!G46</f>
        <v>2861839</v>
      </c>
      <c r="DW46">
        <f>'2014_totals_newvars'!G46</f>
        <v>2743447</v>
      </c>
      <c r="DX46">
        <f>'1997_totals_newvars'!K46</f>
        <v>0</v>
      </c>
      <c r="DY46">
        <f>'1998_totals_newvars'!K46</f>
        <v>3116423</v>
      </c>
      <c r="DZ46">
        <f>'1999_totals_newvars'!K46</f>
        <v>4898000</v>
      </c>
      <c r="EA46">
        <f>'2000_totals_newvars'!K46</f>
        <v>5037000</v>
      </c>
      <c r="EB46">
        <f>'2001_totals_newvars'!K46</f>
        <v>4737000</v>
      </c>
      <c r="EC46">
        <f>'2002_totals_newvars'!K46</f>
        <v>5382000</v>
      </c>
      <c r="ED46">
        <f>'2003_totals_newvars'!K46</f>
        <v>12462419</v>
      </c>
      <c r="EE46">
        <f>'2004_totals_newvars'!K46</f>
        <v>1585114</v>
      </c>
      <c r="EF46">
        <f>'2005_totals_newvars'!K46</f>
        <v>3006000</v>
      </c>
      <c r="EG46">
        <f>'2006_totals_newvars'!K46</f>
        <v>5307000</v>
      </c>
      <c r="EH46">
        <f>'2007_totals_newvars'!K46</f>
        <v>3207000</v>
      </c>
      <c r="EI46">
        <f>'2008_totals_newvars'!K46</f>
        <v>7407000</v>
      </c>
      <c r="EJ46">
        <f>'2009_totals_newvars'!K46</f>
        <v>7560948</v>
      </c>
      <c r="EK46">
        <f>'2010_totals_newvars'!K46</f>
        <v>7299000</v>
      </c>
      <c r="EL46">
        <f>'2011_totals_newvars'!K46</f>
        <v>2445999</v>
      </c>
      <c r="EM46">
        <f>'2012_totals_newvars'!K46</f>
        <v>7623137</v>
      </c>
      <c r="EN46">
        <f>'2013_totals_newvars'!K46</f>
        <v>7560947</v>
      </c>
      <c r="EO46">
        <f>'2014_totals_newvars'!K46</f>
        <v>6274800</v>
      </c>
      <c r="EP46">
        <f>'1997_totals_newvars'!F46</f>
        <v>0</v>
      </c>
      <c r="EQ46">
        <f>'1998_totals_newvars'!F46</f>
        <v>0</v>
      </c>
      <c r="ER46">
        <f>'1999_totals_newvars'!F46</f>
        <v>0</v>
      </c>
      <c r="ES46">
        <f>'2000_totals_newvars'!F46</f>
        <v>0</v>
      </c>
      <c r="ET46">
        <f>'2001_totals_newvars'!F46</f>
        <v>0</v>
      </c>
      <c r="EU46">
        <f>'2002_totals_newvars'!F46</f>
        <v>0</v>
      </c>
      <c r="EV46">
        <f>'2003_totals_newvars'!F46</f>
        <v>0</v>
      </c>
      <c r="EW46">
        <f>'2004_totals_newvars'!F46</f>
        <v>0</v>
      </c>
      <c r="EX46">
        <f>'2005_totals_newvars'!F46</f>
        <v>0</v>
      </c>
      <c r="EY46">
        <f>'2006_totals_newvars'!F46</f>
        <v>0</v>
      </c>
      <c r="EZ46">
        <f>'2007_totals_newvars'!F46</f>
        <v>0</v>
      </c>
      <c r="FA46">
        <f>'2008_totals_newvars'!F46</f>
        <v>0</v>
      </c>
      <c r="FB46">
        <f>'2009_totals_newvars'!F46</f>
        <v>0</v>
      </c>
      <c r="FC46">
        <f>'2010_totals_newvars'!F46</f>
        <v>0</v>
      </c>
      <c r="FD46">
        <f>'2011_totals_newvars'!F46</f>
        <v>0</v>
      </c>
      <c r="FE46">
        <f>'2012_totals_newvars'!F46</f>
        <v>0</v>
      </c>
      <c r="FF46">
        <f>'2013_totals_newvars'!F46</f>
        <v>0</v>
      </c>
      <c r="FG46">
        <f>'2014_totals_newvars'!F46</f>
        <v>0</v>
      </c>
      <c r="FH46">
        <f>'1997_totals_newvars'!D46</f>
        <v>27735450</v>
      </c>
      <c r="FI46">
        <f>'1998_totals_newvars'!D46</f>
        <v>23304553</v>
      </c>
      <c r="FJ46">
        <f>'1999_totals_newvars'!D46</f>
        <v>29505200</v>
      </c>
      <c r="FK46">
        <f>'2000_totals_newvars'!D46</f>
        <v>25509298</v>
      </c>
      <c r="FL46">
        <f>'2001_totals_newvars'!D46</f>
        <v>24769259</v>
      </c>
      <c r="FM46">
        <f>'2002_totals_newvars'!D46</f>
        <v>37797492</v>
      </c>
      <c r="FN46">
        <f>'2003_totals_newvars'!D46</f>
        <v>35804371</v>
      </c>
      <c r="FO46">
        <f>'2004_totals_newvars'!D46</f>
        <v>34288434</v>
      </c>
      <c r="FP46">
        <f>'2005_totals_newvars'!D46</f>
        <v>32171229</v>
      </c>
      <c r="FQ46">
        <f>'2006_totals_newvars'!D46</f>
        <v>36312676</v>
      </c>
      <c r="FR46">
        <f>'2007_totals_newvars'!D46</f>
        <v>35888735</v>
      </c>
      <c r="FS46">
        <f>'2008_totals_newvars'!D46</f>
        <v>33759878</v>
      </c>
      <c r="FT46">
        <f>'2009_totals_newvars'!D46</f>
        <v>36764497</v>
      </c>
      <c r="FU46">
        <f>'2010_totals_newvars'!D46</f>
        <v>39038888</v>
      </c>
      <c r="FV46">
        <f>'2011_totals_newvars'!D46</f>
        <v>33919258</v>
      </c>
      <c r="FW46">
        <f>'2012_totals_newvars'!D46</f>
        <v>26795823</v>
      </c>
      <c r="FX46">
        <f>'2013_totals_newvars'!D46</f>
        <v>18233222</v>
      </c>
      <c r="FY46">
        <f>'2014_totals_newvars'!D46</f>
        <v>27986324</v>
      </c>
      <c r="FZ46">
        <f>'1997_totals_newvars'!L46</f>
        <v>99206731</v>
      </c>
      <c r="GA46">
        <f>'1998_totals_newvars'!L46</f>
        <v>93565324</v>
      </c>
      <c r="GB46">
        <f>'1999_totals_newvars'!L46</f>
        <v>102074056</v>
      </c>
      <c r="GC46">
        <f>'2000_totals_newvars'!L46</f>
        <v>104972771</v>
      </c>
      <c r="GD46">
        <f>'2001_totals_newvars'!L46</f>
        <v>84298630</v>
      </c>
      <c r="GE46">
        <f>'2002_totals_newvars'!L46</f>
        <v>115284887</v>
      </c>
      <c r="GF46">
        <f>'2003_totals_newvars'!L46</f>
        <v>143302521</v>
      </c>
      <c r="GG46">
        <f>'2004_totals_newvars'!L46</f>
        <v>115227837</v>
      </c>
      <c r="GH46">
        <f>'2005_totals_newvars'!L46</f>
        <v>110841633</v>
      </c>
      <c r="GI46">
        <f>'2006_totals_newvars'!L46</f>
        <v>101103684</v>
      </c>
      <c r="GJ46">
        <f>'2007_totals_newvars'!L46</f>
        <v>93416795</v>
      </c>
      <c r="GK46">
        <f>'2008_totals_newvars'!L46</f>
        <v>93115335</v>
      </c>
      <c r="GL46">
        <f>'2009_totals_newvars'!L46</f>
        <v>135547164</v>
      </c>
      <c r="GM46">
        <f>'2010_totals_newvars'!L46</f>
        <v>139157837</v>
      </c>
      <c r="GN46">
        <f>'2011_totals_newvars'!L46</f>
        <v>118804467</v>
      </c>
      <c r="GO46">
        <f>'2012_totals_newvars'!L46</f>
        <v>104045785</v>
      </c>
      <c r="GP46">
        <f>'2013_totals_newvars'!L46</f>
        <v>77553539</v>
      </c>
      <c r="GQ46">
        <f>'2014_totals_newvars'!L46</f>
        <v>93879077</v>
      </c>
    </row>
    <row r="47" spans="1:199" x14ac:dyDescent="0.2">
      <c r="A47" t="s">
        <v>53</v>
      </c>
      <c r="B47">
        <f>'1997_totals_newvars'!J47</f>
        <v>6741249</v>
      </c>
      <c r="C47">
        <f>'1998_totals_newvars'!J47</f>
        <v>7750176</v>
      </c>
      <c r="D47">
        <f>'1999_totals_newvars'!J47</f>
        <v>8011241</v>
      </c>
      <c r="E47">
        <f>'2000_totals_newvars'!J47</f>
        <v>7034611</v>
      </c>
      <c r="F47">
        <f>'2001_totals_newvars'!J47</f>
        <v>7716504</v>
      </c>
      <c r="G47">
        <f>'2002_totals_newvars'!J47</f>
        <v>8930509</v>
      </c>
      <c r="H47">
        <f>'2003_totals_newvars'!J47</f>
        <v>7774921</v>
      </c>
      <c r="I47">
        <f>'2004_totals_newvars'!J47</f>
        <v>7629971</v>
      </c>
      <c r="J47">
        <f>'2005_totals_newvars'!J47</f>
        <v>6682614</v>
      </c>
      <c r="K47">
        <f>'2006_totals_newvars'!J47</f>
        <v>6289725</v>
      </c>
      <c r="L47">
        <f>'2007_totals_newvars'!J47</f>
        <v>6410048</v>
      </c>
      <c r="M47">
        <f>'2008_totals_newvars'!J47</f>
        <v>7215625</v>
      </c>
      <c r="N47">
        <f>'2009_totals_newvars'!J47</f>
        <v>7538389</v>
      </c>
      <c r="O47">
        <f>'2010_totals_newvars'!J47</f>
        <v>9644955</v>
      </c>
      <c r="P47">
        <f>'2011_totals_newvars'!J47</f>
        <v>6164759</v>
      </c>
      <c r="Q47">
        <f>'2012_totals_newvars'!J47</f>
        <v>6217742</v>
      </c>
      <c r="R47">
        <f>'2013_totals_newvars'!J47</f>
        <v>7134053</v>
      </c>
      <c r="S47">
        <f>'2014_totals_newvars'!J47</f>
        <v>7951349</v>
      </c>
      <c r="T47">
        <f>'1997_totals_newvars'!B47</f>
        <v>53276870</v>
      </c>
      <c r="U47">
        <f>'1998_totals_newvars'!B47</f>
        <v>49482712</v>
      </c>
      <c r="V47">
        <f>'1999_totals_newvars'!B47</f>
        <v>52335688</v>
      </c>
      <c r="W47">
        <f>'2000_totals_newvars'!B47</f>
        <v>38966893</v>
      </c>
      <c r="X47">
        <f>'2001_totals_newvars'!B47</f>
        <v>34958731</v>
      </c>
      <c r="Y47">
        <f>'2002_totals_newvars'!B47</f>
        <v>38002751</v>
      </c>
      <c r="Z47">
        <f>'2003_totals_newvars'!B47</f>
        <v>34438835</v>
      </c>
      <c r="AA47">
        <f>'2004_totals_newvars'!B47</f>
        <v>35340553</v>
      </c>
      <c r="AB47">
        <f>'2005_totals_newvars'!B47</f>
        <v>36080714</v>
      </c>
      <c r="AC47">
        <f>'2006_totals_newvars'!B47</f>
        <v>34582138</v>
      </c>
      <c r="AD47">
        <f>'2007_totals_newvars'!B47</f>
        <v>30928941</v>
      </c>
      <c r="AE47">
        <f>'2008_totals_newvars'!B47</f>
        <v>26058457</v>
      </c>
      <c r="AF47">
        <f>'2009_totals_newvars'!B47</f>
        <v>16907256</v>
      </c>
      <c r="AG47">
        <f>'2010_totals_newvars'!B47</f>
        <v>16743055</v>
      </c>
      <c r="AH47">
        <f>'2011_totals_newvars'!B47</f>
        <v>16210063</v>
      </c>
      <c r="AI47">
        <f>'2012_totals_newvars'!B47</f>
        <v>18297146</v>
      </c>
      <c r="AJ47">
        <f>'2013_totals_newvars'!B47</f>
        <v>20038991</v>
      </c>
      <c r="AK47">
        <f>'2014_totals_newvars'!B47</f>
        <v>18498163</v>
      </c>
      <c r="AL47">
        <f>'1997_totals_newvars'!C47</f>
        <v>35168579</v>
      </c>
      <c r="AM47">
        <f>'1998_totals_newvars'!C47</f>
        <v>-17599535</v>
      </c>
      <c r="AN47">
        <f>'1999_totals_newvars'!C47</f>
        <v>11981142</v>
      </c>
      <c r="AO47">
        <f>'2000_totals_newvars'!C47</f>
        <v>14590688</v>
      </c>
      <c r="AP47">
        <f>'2001_totals_newvars'!C47</f>
        <v>13000651</v>
      </c>
      <c r="AQ47">
        <f>'2002_totals_newvars'!C47</f>
        <v>14795558</v>
      </c>
      <c r="AR47">
        <f>'2003_totals_newvars'!C47</f>
        <v>16688212</v>
      </c>
      <c r="AS47">
        <f>'2004_totals_newvars'!C47</f>
        <v>16224573</v>
      </c>
      <c r="AT47">
        <f>'2005_totals_newvars'!C47</f>
        <v>17508265</v>
      </c>
      <c r="AU47">
        <f>'2006_totals_newvars'!C47</f>
        <v>15614855</v>
      </c>
      <c r="AV47">
        <f>'2007_totals_newvars'!C47</f>
        <v>26770428</v>
      </c>
      <c r="AW47">
        <f>'2008_totals_newvars'!C47</f>
        <v>24740262</v>
      </c>
      <c r="AX47">
        <f>'2009_totals_newvars'!C47</f>
        <v>23869764</v>
      </c>
      <c r="AY47">
        <f>'2010_totals_newvars'!C47</f>
        <v>23048298</v>
      </c>
      <c r="AZ47">
        <f>'2011_totals_newvars'!C47</f>
        <v>26346856</v>
      </c>
      <c r="BA47">
        <f>'2012_totals_newvars'!C47</f>
        <v>24002196</v>
      </c>
      <c r="BB47">
        <f>'2013_totals_newvars'!C47</f>
        <v>28863287</v>
      </c>
      <c r="BC47">
        <f>'2014_totals_newvars'!C47</f>
        <v>27767498</v>
      </c>
      <c r="BD47">
        <f>'1997_totals_newvars'!I47</f>
        <v>0</v>
      </c>
      <c r="BE47">
        <f>'1998_totals_newvars'!I47</f>
        <v>0</v>
      </c>
      <c r="BF47">
        <f>'1999_totals_newvars'!I47</f>
        <v>0</v>
      </c>
      <c r="BG47">
        <f>'2000_totals_newvars'!I47</f>
        <v>0</v>
      </c>
      <c r="BH47">
        <f>'2001_totals_newvars'!I47</f>
        <v>0</v>
      </c>
      <c r="BI47">
        <f>'2002_totals_newvars'!I47</f>
        <v>0</v>
      </c>
      <c r="BJ47">
        <f>'2003_totals_newvars'!I47</f>
        <v>0</v>
      </c>
      <c r="BK47">
        <f>'2004_totals_newvars'!I47</f>
        <v>0</v>
      </c>
      <c r="BL47">
        <f>'2005_totals_newvars'!I47</f>
        <v>0</v>
      </c>
      <c r="BM47">
        <f>'2006_totals_newvars'!I47</f>
        <v>0</v>
      </c>
      <c r="BN47">
        <f>'2007_totals_newvars'!I47</f>
        <v>0</v>
      </c>
      <c r="BO47">
        <f>'2008_totals_newvars'!I47</f>
        <v>0</v>
      </c>
      <c r="BP47">
        <f>'2009_totals_newvars'!I47</f>
        <v>0</v>
      </c>
      <c r="BQ47">
        <f>'2010_totals_newvars'!I47</f>
        <v>0</v>
      </c>
      <c r="BR47">
        <f>'2011_totals_newvars'!I47</f>
        <v>0</v>
      </c>
      <c r="BS47">
        <f>'2012_totals_newvars'!I47</f>
        <v>0</v>
      </c>
      <c r="BT47">
        <f>'2013_totals_newvars'!I47</f>
        <v>0</v>
      </c>
      <c r="BU47">
        <f>'2014_totals_newvars'!I47</f>
        <v>1708621</v>
      </c>
      <c r="BV47">
        <f>'1997_totals_newvars'!H47</f>
        <v>0</v>
      </c>
      <c r="BW47">
        <f>'1998_totals_newvars'!H47</f>
        <v>0</v>
      </c>
      <c r="BX47">
        <f>'1999_totals_newvars'!H47</f>
        <v>0</v>
      </c>
      <c r="BY47">
        <f>'2000_totals_newvars'!H47</f>
        <v>0</v>
      </c>
      <c r="BZ47">
        <f>'2001_totals_newvars'!H47</f>
        <v>0</v>
      </c>
      <c r="CA47">
        <f>'2002_totals_newvars'!H47</f>
        <v>0</v>
      </c>
      <c r="CB47">
        <f>'2003_totals_newvars'!H47</f>
        <v>0</v>
      </c>
      <c r="CC47">
        <f>'2004_totals_newvars'!H47</f>
        <v>0</v>
      </c>
      <c r="CD47">
        <f>'2005_totals_newvars'!H47</f>
        <v>0</v>
      </c>
      <c r="CE47">
        <f>'2006_totals_newvars'!H47</f>
        <v>0</v>
      </c>
      <c r="CF47">
        <f>'2007_totals_newvars'!H47</f>
        <v>0</v>
      </c>
      <c r="CG47">
        <f>'2008_totals_newvars'!H47</f>
        <v>0</v>
      </c>
      <c r="CH47">
        <f>'2009_totals_newvars'!H47</f>
        <v>0</v>
      </c>
      <c r="CI47">
        <f>'2010_totals_newvars'!H47</f>
        <v>0</v>
      </c>
      <c r="CJ47">
        <f>'2011_totals_newvars'!H47</f>
        <v>0</v>
      </c>
      <c r="CK47">
        <f>'2012_totals_newvars'!H47</f>
        <v>0</v>
      </c>
      <c r="CL47">
        <f>'2013_totals_newvars'!H47</f>
        <v>0</v>
      </c>
      <c r="CM47">
        <f>'2014_totals_newvars'!H47</f>
        <v>0</v>
      </c>
      <c r="CN47">
        <f>'1997_totals_newvars'!E47</f>
        <v>0</v>
      </c>
      <c r="CO47">
        <f>'1998_totals_newvars'!E47</f>
        <v>0</v>
      </c>
      <c r="CP47">
        <f>'1999_totals_newvars'!E47</f>
        <v>0</v>
      </c>
      <c r="CQ47">
        <f>'2000_totals_newvars'!E47</f>
        <v>0</v>
      </c>
      <c r="CR47">
        <f>'2001_totals_newvars'!E47</f>
        <v>0</v>
      </c>
      <c r="CS47">
        <f>'2002_totals_newvars'!E47</f>
        <v>0</v>
      </c>
      <c r="CT47">
        <f>'2003_totals_newvars'!E47</f>
        <v>0</v>
      </c>
      <c r="CU47">
        <f>'2004_totals_newvars'!E47</f>
        <v>0</v>
      </c>
      <c r="CV47">
        <f>'2005_totals_newvars'!E47</f>
        <v>0</v>
      </c>
      <c r="CW47">
        <f>'2006_totals_newvars'!E47</f>
        <v>0</v>
      </c>
      <c r="CX47">
        <f>'2007_totals_newvars'!E47</f>
        <v>0</v>
      </c>
      <c r="CY47">
        <f>'2008_totals_newvars'!E47</f>
        <v>0</v>
      </c>
      <c r="CZ47">
        <f>'2009_totals_newvars'!E47</f>
        <v>3266266</v>
      </c>
      <c r="DA47">
        <f>'2010_totals_newvars'!E47</f>
        <v>4601739</v>
      </c>
      <c r="DB47">
        <f>'2011_totals_newvars'!E47</f>
        <v>3450337</v>
      </c>
      <c r="DC47">
        <f>'2012_totals_newvars'!E47</f>
        <v>2413899</v>
      </c>
      <c r="DD47">
        <f>'2013_totals_newvars'!E47</f>
        <v>2618971</v>
      </c>
      <c r="DE47">
        <f>'2014_totals_newvars'!E47</f>
        <v>2873036</v>
      </c>
      <c r="DF47">
        <f>'1997_totals_newvars'!G47</f>
        <v>0</v>
      </c>
      <c r="DG47">
        <f>'1998_totals_newvars'!G47</f>
        <v>0</v>
      </c>
      <c r="DH47">
        <f>'1999_totals_newvars'!G47</f>
        <v>0</v>
      </c>
      <c r="DI47">
        <f>'2000_totals_newvars'!G47</f>
        <v>779780</v>
      </c>
      <c r="DJ47">
        <f>'2001_totals_newvars'!G47</f>
        <v>815695</v>
      </c>
      <c r="DK47">
        <f>'2002_totals_newvars'!G47</f>
        <v>1164745</v>
      </c>
      <c r="DL47">
        <f>'2003_totals_newvars'!G47</f>
        <v>1835834</v>
      </c>
      <c r="DM47">
        <f>'2004_totals_newvars'!G47</f>
        <v>2565137</v>
      </c>
      <c r="DN47">
        <f>'2005_totals_newvars'!G47</f>
        <v>937328</v>
      </c>
      <c r="DO47">
        <f>'2006_totals_newvars'!G47</f>
        <v>790951</v>
      </c>
      <c r="DP47">
        <f>'2007_totals_newvars'!G47</f>
        <v>1087629</v>
      </c>
      <c r="DQ47">
        <f>'2008_totals_newvars'!G47</f>
        <v>1275718</v>
      </c>
      <c r="DR47">
        <f>'2009_totals_newvars'!G47</f>
        <v>5737133</v>
      </c>
      <c r="DS47">
        <f>'2010_totals_newvars'!G47</f>
        <v>8998366</v>
      </c>
      <c r="DT47">
        <f>'2011_totals_newvars'!G47</f>
        <v>4962265</v>
      </c>
      <c r="DU47">
        <f>'2012_totals_newvars'!G47</f>
        <v>3779390</v>
      </c>
      <c r="DV47">
        <f>'2013_totals_newvars'!G47</f>
        <v>4061448</v>
      </c>
      <c r="DW47">
        <f>'2014_totals_newvars'!G47</f>
        <v>2510794</v>
      </c>
      <c r="DX47">
        <f>'1997_totals_newvars'!K47</f>
        <v>1700000</v>
      </c>
      <c r="DY47">
        <f>'1998_totals_newvars'!K47</f>
        <v>6863119</v>
      </c>
      <c r="DZ47">
        <f>'1999_totals_newvars'!K47</f>
        <v>4735318</v>
      </c>
      <c r="EA47">
        <f>'2000_totals_newvars'!K47</f>
        <v>4735318</v>
      </c>
      <c r="EB47">
        <f>'2001_totals_newvars'!K47</f>
        <v>4735318</v>
      </c>
      <c r="EC47">
        <f>'2002_totals_newvars'!K47</f>
        <v>4735318</v>
      </c>
      <c r="ED47">
        <f>'2003_totals_newvars'!K47</f>
        <v>4735318</v>
      </c>
      <c r="EE47">
        <f>'2004_totals_newvars'!K47</f>
        <v>4735318</v>
      </c>
      <c r="EF47">
        <f>'2005_totals_newvars'!K47</f>
        <v>4735318</v>
      </c>
      <c r="EG47">
        <f>'2006_totals_newvars'!K47</f>
        <v>4735318</v>
      </c>
      <c r="EH47">
        <f>'2007_totals_newvars'!K47</f>
        <v>4735318</v>
      </c>
      <c r="EI47">
        <f>'2008_totals_newvars'!K47</f>
        <v>4735318</v>
      </c>
      <c r="EJ47">
        <f>'2009_totals_newvars'!K47</f>
        <v>4735318</v>
      </c>
      <c r="EK47">
        <f>'2010_totals_newvars'!K47</f>
        <v>4735318</v>
      </c>
      <c r="EL47">
        <f>'2011_totals_newvars'!K47</f>
        <v>4735318</v>
      </c>
      <c r="EM47">
        <f>'2012_totals_newvars'!K47</f>
        <v>4735318</v>
      </c>
      <c r="EN47">
        <f>'2013_totals_newvars'!K47</f>
        <v>4735318</v>
      </c>
      <c r="EO47">
        <f>'2014_totals_newvars'!K47</f>
        <v>4735318</v>
      </c>
      <c r="EP47">
        <f>'1997_totals_newvars'!F47</f>
        <v>0</v>
      </c>
      <c r="EQ47">
        <f>'1998_totals_newvars'!F47</f>
        <v>0</v>
      </c>
      <c r="ER47">
        <f>'1999_totals_newvars'!F47</f>
        <v>0</v>
      </c>
      <c r="ES47">
        <f>'2000_totals_newvars'!F47</f>
        <v>2182568</v>
      </c>
      <c r="ET47">
        <f>'2001_totals_newvars'!F47</f>
        <v>3592185</v>
      </c>
      <c r="EU47">
        <f>'2002_totals_newvars'!F47</f>
        <v>4431919</v>
      </c>
      <c r="EV47">
        <f>'2003_totals_newvars'!F47</f>
        <v>7198654</v>
      </c>
      <c r="EW47">
        <f>'2004_totals_newvars'!F47</f>
        <v>7461406</v>
      </c>
      <c r="EX47">
        <f>'2005_totals_newvars'!F47</f>
        <v>8028004</v>
      </c>
      <c r="EY47">
        <f>'2006_totals_newvars'!F47</f>
        <v>8769208</v>
      </c>
      <c r="EZ47">
        <f>'2007_totals_newvars'!F47</f>
        <v>7650572</v>
      </c>
      <c r="FA47">
        <f>'2008_totals_newvars'!F47</f>
        <v>15956635</v>
      </c>
      <c r="FB47">
        <f>'2009_totals_newvars'!F47</f>
        <v>16472167</v>
      </c>
      <c r="FC47">
        <f>'2010_totals_newvars'!F47</f>
        <v>19912007</v>
      </c>
      <c r="FD47">
        <f>'2011_totals_newvars'!F47</f>
        <v>20151139</v>
      </c>
      <c r="FE47">
        <f>'2012_totals_newvars'!F47</f>
        <v>16820755</v>
      </c>
      <c r="FF47">
        <f>'2013_totals_newvars'!F47</f>
        <v>19533877</v>
      </c>
      <c r="FG47">
        <f>'2014_totals_newvars'!F47</f>
        <v>19850852</v>
      </c>
      <c r="FH47">
        <f>'1997_totals_newvars'!D47</f>
        <v>195980</v>
      </c>
      <c r="FI47">
        <f>'1998_totals_newvars'!D47</f>
        <v>282905</v>
      </c>
      <c r="FJ47">
        <f>'1999_totals_newvars'!D47</f>
        <v>258548</v>
      </c>
      <c r="FK47">
        <f>'2000_totals_newvars'!D47</f>
        <v>6176823</v>
      </c>
      <c r="FL47">
        <f>'2001_totals_newvars'!D47</f>
        <v>7399956</v>
      </c>
      <c r="FM47">
        <f>'2002_totals_newvars'!D47</f>
        <v>9027803</v>
      </c>
      <c r="FN47">
        <f>'2003_totals_newvars'!D47</f>
        <v>7897624</v>
      </c>
      <c r="FO47">
        <f>'2004_totals_newvars'!D47</f>
        <v>8526228</v>
      </c>
      <c r="FP47">
        <f>'2005_totals_newvars'!D47</f>
        <v>7488183</v>
      </c>
      <c r="FQ47">
        <f>'2006_totals_newvars'!D47</f>
        <v>7261286</v>
      </c>
      <c r="FR47">
        <f>'2007_totals_newvars'!D47</f>
        <v>6468293</v>
      </c>
      <c r="FS47">
        <f>'2008_totals_newvars'!D47</f>
        <v>6120945</v>
      </c>
      <c r="FT47">
        <f>'2009_totals_newvars'!D47</f>
        <v>8009693</v>
      </c>
      <c r="FU47">
        <f>'2010_totals_newvars'!D47</f>
        <v>4355561</v>
      </c>
      <c r="FV47">
        <f>'2011_totals_newvars'!D47</f>
        <v>4966769</v>
      </c>
      <c r="FW47">
        <f>'2012_totals_newvars'!D47</f>
        <v>5762849</v>
      </c>
      <c r="FX47">
        <f>'2013_totals_newvars'!D47</f>
        <v>5495999</v>
      </c>
      <c r="FY47">
        <f>'2014_totals_newvars'!D47</f>
        <v>6619556</v>
      </c>
      <c r="FZ47">
        <f>'1997_totals_newvars'!L47</f>
        <v>97082678</v>
      </c>
      <c r="GA47">
        <f>'1998_totals_newvars'!L47</f>
        <v>46779377</v>
      </c>
      <c r="GB47">
        <f>'1999_totals_newvars'!L47</f>
        <v>77321937</v>
      </c>
      <c r="GC47">
        <f>'2000_totals_newvars'!L47</f>
        <v>74466681</v>
      </c>
      <c r="GD47">
        <f>'2001_totals_newvars'!L47</f>
        <v>72219040</v>
      </c>
      <c r="GE47">
        <f>'2002_totals_newvars'!L47</f>
        <v>81088603</v>
      </c>
      <c r="GF47">
        <f>'2003_totals_newvars'!L47</f>
        <v>80569398</v>
      </c>
      <c r="GG47">
        <f>'2004_totals_newvars'!L47</f>
        <v>82483186</v>
      </c>
      <c r="GH47">
        <f>'2005_totals_newvars'!L47</f>
        <v>81460426</v>
      </c>
      <c r="GI47">
        <f>'2006_totals_newvars'!L47</f>
        <v>78043481</v>
      </c>
      <c r="GJ47">
        <f>'2007_totals_newvars'!L47</f>
        <v>84051229</v>
      </c>
      <c r="GK47">
        <f>'2008_totals_newvars'!L47</f>
        <v>86102960</v>
      </c>
      <c r="GL47">
        <f>'2009_totals_newvars'!L47</f>
        <v>86535986</v>
      </c>
      <c r="GM47">
        <f>'2010_totals_newvars'!L47</f>
        <v>92039299</v>
      </c>
      <c r="GN47">
        <f>'2011_totals_newvars'!L47</f>
        <v>86987506</v>
      </c>
      <c r="GO47">
        <f>'2012_totals_newvars'!L47</f>
        <v>82029295</v>
      </c>
      <c r="GP47">
        <f>'2013_totals_newvars'!L47</f>
        <v>92481944</v>
      </c>
      <c r="GQ47">
        <f>'2014_totals_newvars'!L47</f>
        <v>92515187</v>
      </c>
    </row>
    <row r="48" spans="1:199" x14ac:dyDescent="0.2">
      <c r="A48" t="s">
        <v>54</v>
      </c>
      <c r="B48">
        <f>'1997_totals_newvars'!J48</f>
        <v>26381068</v>
      </c>
      <c r="C48">
        <f>'1998_totals_newvars'!J48</f>
        <v>28955208</v>
      </c>
      <c r="D48">
        <f>'1999_totals_newvars'!J48</f>
        <v>22300919</v>
      </c>
      <c r="E48">
        <f>'2000_totals_newvars'!J48</f>
        <v>54137179</v>
      </c>
      <c r="F48">
        <f>'2001_totals_newvars'!J48</f>
        <v>35519874</v>
      </c>
      <c r="G48">
        <f>'2002_totals_newvars'!J48</f>
        <v>38393727</v>
      </c>
      <c r="H48">
        <f>'2003_totals_newvars'!J48</f>
        <v>17160909</v>
      </c>
      <c r="I48">
        <f>'2004_totals_newvars'!J48</f>
        <v>25560868</v>
      </c>
      <c r="J48">
        <f>'2005_totals_newvars'!J48</f>
        <v>46533337</v>
      </c>
      <c r="K48">
        <f>'2006_totals_newvars'!J48</f>
        <v>42098184</v>
      </c>
      <c r="L48">
        <f>'2007_totals_newvars'!J48</f>
        <v>22232189</v>
      </c>
      <c r="M48">
        <f>'2008_totals_newvars'!J48</f>
        <v>34775650</v>
      </c>
      <c r="N48">
        <f>'2009_totals_newvars'!J48</f>
        <v>25530253</v>
      </c>
      <c r="O48">
        <f>'2010_totals_newvars'!J48</f>
        <v>24323625</v>
      </c>
      <c r="P48">
        <f>'2011_totals_newvars'!J48</f>
        <v>21031227</v>
      </c>
      <c r="Q48">
        <f>'2012_totals_newvars'!J48</f>
        <v>20757840</v>
      </c>
      <c r="R48">
        <f>'2013_totals_newvars'!J48</f>
        <v>22259566</v>
      </c>
      <c r="S48">
        <f>'2014_totals_newvars'!J48</f>
        <v>21380971</v>
      </c>
      <c r="T48">
        <f>'1997_totals_newvars'!B48</f>
        <v>99590274</v>
      </c>
      <c r="U48">
        <f>'1998_totals_newvars'!B48</f>
        <v>13348746</v>
      </c>
      <c r="V48">
        <f>'1999_totals_newvars'!B48</f>
        <v>128026147</v>
      </c>
      <c r="W48">
        <f>'2000_totals_newvars'!B48</f>
        <v>186469567</v>
      </c>
      <c r="X48">
        <f>'2001_totals_newvars'!B48</f>
        <v>102801144</v>
      </c>
      <c r="Y48">
        <f>'2002_totals_newvars'!B48</f>
        <v>101178729</v>
      </c>
      <c r="Z48">
        <f>'2003_totals_newvars'!B48</f>
        <v>128988634</v>
      </c>
      <c r="AA48">
        <f>'2004_totals_newvars'!B48</f>
        <v>111839526</v>
      </c>
      <c r="AB48">
        <f>'2005_totals_newvars'!B48</f>
        <v>143118997</v>
      </c>
      <c r="AC48">
        <f>'2006_totals_newvars'!B48</f>
        <v>135734389</v>
      </c>
      <c r="AD48">
        <f>'2007_totals_newvars'!B48</f>
        <v>85513709</v>
      </c>
      <c r="AE48">
        <f>'2008_totals_newvars'!B48</f>
        <v>92994978</v>
      </c>
      <c r="AF48">
        <f>'2009_totals_newvars'!B48</f>
        <v>73838938</v>
      </c>
      <c r="AG48">
        <f>'2010_totals_newvars'!B48</f>
        <v>122517853</v>
      </c>
      <c r="AH48">
        <f>'2011_totals_newvars'!B48</f>
        <v>119658769</v>
      </c>
      <c r="AI48">
        <f>'2012_totals_newvars'!B48</f>
        <v>104052002</v>
      </c>
      <c r="AJ48">
        <f>'2013_totals_newvars'!B48</f>
        <v>100541744</v>
      </c>
      <c r="AK48">
        <f>'2014_totals_newvars'!B48</f>
        <v>99363339</v>
      </c>
      <c r="AL48">
        <f>'1997_totals_newvars'!C48</f>
        <v>8712708</v>
      </c>
      <c r="AM48">
        <f>'1998_totals_newvars'!C48</f>
        <v>38068400</v>
      </c>
      <c r="AN48">
        <f>'1999_totals_newvars'!C48</f>
        <v>60608325</v>
      </c>
      <c r="AO48">
        <f>'2000_totals_newvars'!C48</f>
        <v>102724954</v>
      </c>
      <c r="AP48">
        <f>'2001_totals_newvars'!C48</f>
        <v>49168915</v>
      </c>
      <c r="AQ48">
        <f>'2002_totals_newvars'!C48</f>
        <v>50677420</v>
      </c>
      <c r="AR48">
        <f>'2003_totals_newvars'!C48</f>
        <v>13155553</v>
      </c>
      <c r="AS48">
        <f>'2004_totals_newvars'!C48</f>
        <v>38836577</v>
      </c>
      <c r="AT48">
        <f>'2005_totals_newvars'!C48</f>
        <v>25041059</v>
      </c>
      <c r="AU48">
        <f>'2006_totals_newvars'!C48</f>
        <v>42019304</v>
      </c>
      <c r="AV48">
        <f>'2007_totals_newvars'!C48</f>
        <v>33781458</v>
      </c>
      <c r="AW48">
        <f>'2008_totals_newvars'!C48</f>
        <v>45479308</v>
      </c>
      <c r="AX48">
        <f>'2009_totals_newvars'!C48</f>
        <v>40175947</v>
      </c>
      <c r="AY48">
        <f>'2010_totals_newvars'!C48</f>
        <v>33242143</v>
      </c>
      <c r="AZ48">
        <f>'2011_totals_newvars'!C48</f>
        <v>39025271</v>
      </c>
      <c r="BA48">
        <f>'2012_totals_newvars'!C48</f>
        <v>42594586</v>
      </c>
      <c r="BB48">
        <f>'2013_totals_newvars'!C48</f>
        <v>30796396</v>
      </c>
      <c r="BC48">
        <f>'2014_totals_newvars'!C48</f>
        <v>39139841</v>
      </c>
      <c r="BD48">
        <f>'1997_totals_newvars'!I48</f>
        <v>822</v>
      </c>
      <c r="BE48">
        <f>'1998_totals_newvars'!I48</f>
        <v>-49</v>
      </c>
      <c r="BF48">
        <f>'1999_totals_newvars'!I48</f>
        <v>904</v>
      </c>
      <c r="BG48">
        <f>'2000_totals_newvars'!I48</f>
        <v>447563</v>
      </c>
      <c r="BH48">
        <f>'2001_totals_newvars'!I48</f>
        <v>15744618</v>
      </c>
      <c r="BI48">
        <f>'2002_totals_newvars'!I48</f>
        <v>29754094</v>
      </c>
      <c r="BJ48">
        <f>'2003_totals_newvars'!I48</f>
        <v>22740354</v>
      </c>
      <c r="BK48">
        <f>'2004_totals_newvars'!I48</f>
        <v>15736285</v>
      </c>
      <c r="BL48">
        <f>'2005_totals_newvars'!I48</f>
        <v>13279793</v>
      </c>
      <c r="BM48">
        <f>'2006_totals_newvars'!I48</f>
        <v>14483312</v>
      </c>
      <c r="BN48">
        <f>'2007_totals_newvars'!I48</f>
        <v>12018245</v>
      </c>
      <c r="BO48">
        <f>'2008_totals_newvars'!I48</f>
        <v>16553859</v>
      </c>
      <c r="BP48">
        <f>'2009_totals_newvars'!I48</f>
        <v>23559977</v>
      </c>
      <c r="BQ48">
        <f>'2010_totals_newvars'!I48</f>
        <v>25618221</v>
      </c>
      <c r="BR48">
        <f>'2011_totals_newvars'!I48</f>
        <v>23129355</v>
      </c>
      <c r="BS48">
        <f>'2012_totals_newvars'!I48</f>
        <v>17576141</v>
      </c>
      <c r="BT48">
        <f>'2013_totals_newvars'!I48</f>
        <v>2498773</v>
      </c>
      <c r="BU48">
        <f>'2014_totals_newvars'!I48</f>
        <v>9802554</v>
      </c>
      <c r="BV48">
        <f>'1997_totals_newvars'!H48</f>
        <v>0</v>
      </c>
      <c r="BW48">
        <f>'1998_totals_newvars'!H48</f>
        <v>0</v>
      </c>
      <c r="BX48">
        <f>'1999_totals_newvars'!H48</f>
        <v>0</v>
      </c>
      <c r="BY48">
        <f>'2000_totals_newvars'!H48</f>
        <v>1809690</v>
      </c>
      <c r="BZ48">
        <f>'2001_totals_newvars'!H48</f>
        <v>1340214</v>
      </c>
      <c r="CA48">
        <f>'2002_totals_newvars'!H48</f>
        <v>2844976</v>
      </c>
      <c r="CB48">
        <f>'2003_totals_newvars'!H48</f>
        <v>944839</v>
      </c>
      <c r="CC48">
        <f>'2004_totals_newvars'!H48</f>
        <v>1548584</v>
      </c>
      <c r="CD48">
        <f>'2005_totals_newvars'!H48</f>
        <v>645730</v>
      </c>
      <c r="CE48">
        <f>'2006_totals_newvars'!H48</f>
        <v>953346</v>
      </c>
      <c r="CF48">
        <f>'2007_totals_newvars'!H48</f>
        <v>7487007</v>
      </c>
      <c r="CG48">
        <f>'2008_totals_newvars'!H48</f>
        <v>21600518</v>
      </c>
      <c r="CH48">
        <f>'2009_totals_newvars'!H48</f>
        <v>31820967</v>
      </c>
      <c r="CI48">
        <f>'2010_totals_newvars'!H48</f>
        <v>34710816</v>
      </c>
      <c r="CJ48">
        <f>'2011_totals_newvars'!H48</f>
        <v>35973242</v>
      </c>
      <c r="CK48">
        <f>'2012_totals_newvars'!H48</f>
        <v>48438723</v>
      </c>
      <c r="CL48">
        <f>'2013_totals_newvars'!H48</f>
        <v>49692729</v>
      </c>
      <c r="CM48">
        <f>'2014_totals_newvars'!H48</f>
        <v>42722143</v>
      </c>
      <c r="CN48">
        <f>'1997_totals_newvars'!E48</f>
        <v>0</v>
      </c>
      <c r="CO48">
        <f>'1998_totals_newvars'!E48</f>
        <v>0</v>
      </c>
      <c r="CP48">
        <f>'1999_totals_newvars'!E48</f>
        <v>0</v>
      </c>
      <c r="CQ48">
        <f>'2000_totals_newvars'!E48</f>
        <v>0</v>
      </c>
      <c r="CR48">
        <f>'2001_totals_newvars'!E48</f>
        <v>0</v>
      </c>
      <c r="CS48">
        <f>'2002_totals_newvars'!E48</f>
        <v>0</v>
      </c>
      <c r="CT48">
        <f>'2003_totals_newvars'!E48</f>
        <v>0</v>
      </c>
      <c r="CU48">
        <f>'2004_totals_newvars'!E48</f>
        <v>0</v>
      </c>
      <c r="CV48">
        <f>'2005_totals_newvars'!E48</f>
        <v>0</v>
      </c>
      <c r="CW48">
        <f>'2006_totals_newvars'!E48</f>
        <v>0</v>
      </c>
      <c r="CX48">
        <f>'2007_totals_newvars'!E48</f>
        <v>0</v>
      </c>
      <c r="CY48">
        <f>'2008_totals_newvars'!E48</f>
        <v>0</v>
      </c>
      <c r="CZ48">
        <f>'2009_totals_newvars'!E48</f>
        <v>0</v>
      </c>
      <c r="DA48">
        <f>'2010_totals_newvars'!E48</f>
        <v>0</v>
      </c>
      <c r="DB48">
        <f>'2011_totals_newvars'!E48</f>
        <v>0</v>
      </c>
      <c r="DC48">
        <f>'2012_totals_newvars'!E48</f>
        <v>0</v>
      </c>
      <c r="DD48">
        <f>'2013_totals_newvars'!E48</f>
        <v>0</v>
      </c>
      <c r="DE48">
        <f>'2014_totals_newvars'!E48</f>
        <v>0</v>
      </c>
      <c r="DF48">
        <f>'1997_totals_newvars'!G48</f>
        <v>0</v>
      </c>
      <c r="DG48">
        <f>'1998_totals_newvars'!G48</f>
        <v>0</v>
      </c>
      <c r="DH48">
        <f>'1999_totals_newvars'!G48</f>
        <v>0</v>
      </c>
      <c r="DI48">
        <f>'2000_totals_newvars'!G48</f>
        <v>2329360</v>
      </c>
      <c r="DJ48">
        <f>'2001_totals_newvars'!G48</f>
        <v>4050627</v>
      </c>
      <c r="DK48">
        <f>'2002_totals_newvars'!G48</f>
        <v>5438672</v>
      </c>
      <c r="DL48">
        <f>'2003_totals_newvars'!G48</f>
        <v>4758760</v>
      </c>
      <c r="DM48">
        <f>'2004_totals_newvars'!G48</f>
        <v>9803285</v>
      </c>
      <c r="DN48">
        <f>'2005_totals_newvars'!G48</f>
        <v>5684601</v>
      </c>
      <c r="DO48">
        <f>'2006_totals_newvars'!G48</f>
        <v>11117614</v>
      </c>
      <c r="DP48">
        <f>'2007_totals_newvars'!G48</f>
        <v>3886316</v>
      </c>
      <c r="DQ48">
        <f>'2008_totals_newvars'!G48</f>
        <v>7266479</v>
      </c>
      <c r="DR48">
        <f>'2009_totals_newvars'!G48</f>
        <v>8820730</v>
      </c>
      <c r="DS48">
        <f>'2010_totals_newvars'!G48</f>
        <v>7389431</v>
      </c>
      <c r="DT48">
        <f>'2011_totals_newvars'!G48</f>
        <v>1811688</v>
      </c>
      <c r="DU48">
        <f>'2012_totals_newvars'!G48</f>
        <v>782731</v>
      </c>
      <c r="DV48">
        <f>'2013_totals_newvars'!G48</f>
        <v>16717</v>
      </c>
      <c r="DW48">
        <f>'2014_totals_newvars'!G48</f>
        <v>658291</v>
      </c>
      <c r="DX48">
        <f>'1997_totals_newvars'!K48</f>
        <v>11473357</v>
      </c>
      <c r="DY48">
        <f>'1998_totals_newvars'!K48</f>
        <v>398031</v>
      </c>
      <c r="DZ48">
        <f>'1999_totals_newvars'!K48</f>
        <v>27301874</v>
      </c>
      <c r="EA48">
        <f>'2000_totals_newvars'!K48</f>
        <v>15828517</v>
      </c>
      <c r="EB48">
        <f>'2001_totals_newvars'!K48</f>
        <v>15828517</v>
      </c>
      <c r="EC48">
        <f>'2002_totals_newvars'!K48</f>
        <v>15828517</v>
      </c>
      <c r="ED48">
        <f>'2003_totals_newvars'!K48</f>
        <v>15828172</v>
      </c>
      <c r="EE48">
        <f>'2004_totals_newvars'!K48</f>
        <v>15828517</v>
      </c>
      <c r="EF48">
        <f>'2005_totals_newvars'!K48</f>
        <v>15285500</v>
      </c>
      <c r="EG48">
        <f>'2006_totals_newvars'!K48</f>
        <v>14581500</v>
      </c>
      <c r="EH48">
        <f>'2007_totals_newvars'!K48</f>
        <v>14028500</v>
      </c>
      <c r="EI48">
        <f>'2008_totals_newvars'!K48</f>
        <v>15828500</v>
      </c>
      <c r="EJ48">
        <f>'2009_totals_newvars'!K48</f>
        <v>13956375</v>
      </c>
      <c r="EK48">
        <f>'2010_totals_newvars'!K48</f>
        <v>13040500</v>
      </c>
      <c r="EL48">
        <f>'2011_totals_newvars'!K48</f>
        <v>12648498</v>
      </c>
      <c r="EM48">
        <f>'2012_totals_newvars'!K48</f>
        <v>12724123</v>
      </c>
      <c r="EN48">
        <f>'2013_totals_newvars'!K48</f>
        <v>13825500</v>
      </c>
      <c r="EO48">
        <f>'2014_totals_newvars'!K48</f>
        <v>15825500</v>
      </c>
      <c r="EP48">
        <f>'1997_totals_newvars'!F48</f>
        <v>0</v>
      </c>
      <c r="EQ48">
        <f>'1998_totals_newvars'!F48</f>
        <v>0</v>
      </c>
      <c r="ER48">
        <f>'1999_totals_newvars'!F48</f>
        <v>0</v>
      </c>
      <c r="ES48">
        <f>'2000_totals_newvars'!F48</f>
        <v>0</v>
      </c>
      <c r="ET48">
        <f>'2001_totals_newvars'!F48</f>
        <v>0</v>
      </c>
      <c r="EU48">
        <f>'2002_totals_newvars'!F48</f>
        <v>0</v>
      </c>
      <c r="EV48">
        <f>'2003_totals_newvars'!F48</f>
        <v>0</v>
      </c>
      <c r="EW48">
        <f>'2004_totals_newvars'!F48</f>
        <v>0</v>
      </c>
      <c r="EX48">
        <f>'2005_totals_newvars'!F48</f>
        <v>0</v>
      </c>
      <c r="EY48">
        <f>'2006_totals_newvars'!F48</f>
        <v>0</v>
      </c>
      <c r="EZ48">
        <f>'2007_totals_newvars'!F48</f>
        <v>0</v>
      </c>
      <c r="FA48">
        <f>'2008_totals_newvars'!F48</f>
        <v>0</v>
      </c>
      <c r="FB48">
        <f>'2009_totals_newvars'!F48</f>
        <v>0</v>
      </c>
      <c r="FC48">
        <f>'2010_totals_newvars'!F48</f>
        <v>0</v>
      </c>
      <c r="FD48">
        <f>'2011_totals_newvars'!F48</f>
        <v>0</v>
      </c>
      <c r="FE48">
        <f>'2012_totals_newvars'!F48</f>
        <v>0</v>
      </c>
      <c r="FF48">
        <f>'2013_totals_newvars'!F48</f>
        <v>0</v>
      </c>
      <c r="FG48">
        <f>'2014_totals_newvars'!F48</f>
        <v>0</v>
      </c>
      <c r="FH48">
        <f>'1997_totals_newvars'!D48</f>
        <v>23534675</v>
      </c>
      <c r="FI48">
        <f>'1998_totals_newvars'!D48</f>
        <v>39680673</v>
      </c>
      <c r="FJ48">
        <f>'1999_totals_newvars'!D48</f>
        <v>40651378</v>
      </c>
      <c r="FK48">
        <f>'2000_totals_newvars'!D48</f>
        <v>98016133</v>
      </c>
      <c r="FL48">
        <f>'2001_totals_newvars'!D48</f>
        <v>74219126</v>
      </c>
      <c r="FM48">
        <f>'2002_totals_newvars'!D48</f>
        <v>65368517</v>
      </c>
      <c r="FN48">
        <f>'2003_totals_newvars'!D48</f>
        <v>77428409</v>
      </c>
      <c r="FO48">
        <f>'2004_totals_newvars'!D48</f>
        <v>92023372</v>
      </c>
      <c r="FP48">
        <f>'2005_totals_newvars'!D48</f>
        <v>58442311</v>
      </c>
      <c r="FQ48">
        <f>'2006_totals_newvars'!D48</f>
        <v>47526463</v>
      </c>
      <c r="FR48">
        <f>'2007_totals_newvars'!D48</f>
        <v>95517477</v>
      </c>
      <c r="FS48">
        <f>'2008_totals_newvars'!D48</f>
        <v>69705865</v>
      </c>
      <c r="FT48">
        <f>'2009_totals_newvars'!D48</f>
        <v>64123817</v>
      </c>
      <c r="FU48">
        <f>'2010_totals_newvars'!D48</f>
        <v>57716623</v>
      </c>
      <c r="FV48">
        <f>'2011_totals_newvars'!D48</f>
        <v>61301749</v>
      </c>
      <c r="FW48">
        <f>'2012_totals_newvars'!D48</f>
        <v>59750405</v>
      </c>
      <c r="FX48">
        <f>'2013_totals_newvars'!D48</f>
        <v>61401966</v>
      </c>
      <c r="FY48">
        <f>'2014_totals_newvars'!D48</f>
        <v>60176658</v>
      </c>
      <c r="FZ48">
        <f>'1997_totals_newvars'!L48</f>
        <v>169692904</v>
      </c>
      <c r="GA48">
        <f>'1998_totals_newvars'!L48</f>
        <v>120451009</v>
      </c>
      <c r="GB48">
        <f>'1999_totals_newvars'!L48</f>
        <v>278889547</v>
      </c>
      <c r="GC48">
        <f>'2000_totals_newvars'!L48</f>
        <v>461762963</v>
      </c>
      <c r="GD48">
        <f>'2001_totals_newvars'!L48</f>
        <v>298673035</v>
      </c>
      <c r="GE48">
        <f>'2002_totals_newvars'!L48</f>
        <v>309484652</v>
      </c>
      <c r="GF48">
        <f>'2003_totals_newvars'!L48</f>
        <v>281005630</v>
      </c>
      <c r="GG48">
        <f>'2004_totals_newvars'!L48</f>
        <v>311177014</v>
      </c>
      <c r="GH48">
        <f>'2005_totals_newvars'!L48</f>
        <v>308031328</v>
      </c>
      <c r="GI48">
        <f>'2006_totals_newvars'!L48</f>
        <v>308514112</v>
      </c>
      <c r="GJ48">
        <f>'2007_totals_newvars'!L48</f>
        <v>274464901</v>
      </c>
      <c r="GK48">
        <f>'2008_totals_newvars'!L48</f>
        <v>304205157</v>
      </c>
      <c r="GL48">
        <f>'2009_totals_newvars'!L48</f>
        <v>281827004</v>
      </c>
      <c r="GM48">
        <f>'2010_totals_newvars'!L48</f>
        <v>318559212</v>
      </c>
      <c r="GN48">
        <f>'2011_totals_newvars'!L48</f>
        <v>314579799</v>
      </c>
      <c r="GO48">
        <f>'2012_totals_newvars'!L48</f>
        <v>306676551</v>
      </c>
      <c r="GP48">
        <f>'2013_totals_newvars'!L48</f>
        <v>281033391</v>
      </c>
      <c r="GQ48">
        <f>'2014_totals_newvars'!L48</f>
        <v>289069297</v>
      </c>
    </row>
    <row r="49" spans="1:199" x14ac:dyDescent="0.2">
      <c r="A49" t="s">
        <v>55</v>
      </c>
      <c r="B49">
        <f>'1997_totals_newvars'!J49</f>
        <v>38511560</v>
      </c>
      <c r="C49">
        <f>'1998_totals_newvars'!J49</f>
        <v>60185253</v>
      </c>
      <c r="D49">
        <f>'1999_totals_newvars'!J49</f>
        <v>58627537</v>
      </c>
      <c r="E49">
        <f>'2000_totals_newvars'!J49</f>
        <v>47207661</v>
      </c>
      <c r="F49">
        <f>'2001_totals_newvars'!J49</f>
        <v>51738229</v>
      </c>
      <c r="G49">
        <f>'2002_totals_newvars'!J49</f>
        <v>50016311</v>
      </c>
      <c r="H49">
        <f>'2003_totals_newvars'!J49</f>
        <v>49789651</v>
      </c>
      <c r="I49">
        <f>'2004_totals_newvars'!J49</f>
        <v>51850077</v>
      </c>
      <c r="J49">
        <f>'2005_totals_newvars'!J49</f>
        <v>45352465</v>
      </c>
      <c r="K49">
        <f>'2006_totals_newvars'!J49</f>
        <v>46045537</v>
      </c>
      <c r="L49">
        <f>'2007_totals_newvars'!J49</f>
        <v>60821212</v>
      </c>
      <c r="M49">
        <f>'2008_totals_newvars'!J49</f>
        <v>66682044</v>
      </c>
      <c r="N49">
        <f>'2009_totals_newvars'!J49</f>
        <v>52036730</v>
      </c>
      <c r="O49">
        <f>'2010_totals_newvars'!J49</f>
        <v>56121132</v>
      </c>
      <c r="P49">
        <f>'2011_totals_newvars'!J49</f>
        <v>42526186</v>
      </c>
      <c r="Q49">
        <f>'2012_totals_newvars'!J49</f>
        <v>55206116</v>
      </c>
      <c r="R49">
        <f>'2013_totals_newvars'!J49</f>
        <v>59886058</v>
      </c>
      <c r="S49">
        <f>'2014_totals_newvars'!J49</f>
        <v>65723397</v>
      </c>
      <c r="T49">
        <f>'1997_totals_newvars'!B49</f>
        <v>365997782</v>
      </c>
      <c r="U49">
        <f>'1998_totals_newvars'!B49</f>
        <v>442680712</v>
      </c>
      <c r="V49">
        <f>'1999_totals_newvars'!B49</f>
        <v>330479805</v>
      </c>
      <c r="W49">
        <f>'2000_totals_newvars'!B49</f>
        <v>312436398</v>
      </c>
      <c r="X49">
        <f>'2001_totals_newvars'!B49</f>
        <v>288318333</v>
      </c>
      <c r="Y49">
        <f>'2002_totals_newvars'!B49</f>
        <v>294668318</v>
      </c>
      <c r="Z49">
        <f>'2003_totals_newvars'!B49</f>
        <v>269268706</v>
      </c>
      <c r="AA49">
        <f>'2004_totals_newvars'!B49</f>
        <v>321510334</v>
      </c>
      <c r="AB49">
        <f>'2005_totals_newvars'!B49</f>
        <v>261910028</v>
      </c>
      <c r="AC49">
        <f>'2006_totals_newvars'!B49</f>
        <v>284435431</v>
      </c>
      <c r="AD49">
        <f>'2007_totals_newvars'!B49</f>
        <v>265888337</v>
      </c>
      <c r="AE49">
        <f>'2008_totals_newvars'!B49</f>
        <v>267864015</v>
      </c>
      <c r="AF49">
        <f>'2009_totals_newvars'!B49</f>
        <v>318453140</v>
      </c>
      <c r="AG49">
        <f>'2010_totals_newvars'!B49</f>
        <v>368599838</v>
      </c>
      <c r="AH49">
        <f>'2011_totals_newvars'!B49</f>
        <v>305740849</v>
      </c>
      <c r="AI49">
        <f>'2012_totals_newvars'!B49</f>
        <v>242029894</v>
      </c>
      <c r="AJ49">
        <f>'2013_totals_newvars'!B49</f>
        <v>201701974</v>
      </c>
      <c r="AK49">
        <f>'2014_totals_newvars'!B49</f>
        <v>180941247</v>
      </c>
      <c r="AL49">
        <f>'1997_totals_newvars'!C49</f>
        <v>0</v>
      </c>
      <c r="AM49">
        <f>'1998_totals_newvars'!C49</f>
        <v>70185342</v>
      </c>
      <c r="AN49">
        <f>'1999_totals_newvars'!C49</f>
        <v>152715320</v>
      </c>
      <c r="AO49">
        <f>'2000_totals_newvars'!C49</f>
        <v>132246737</v>
      </c>
      <c r="AP49">
        <f>'2001_totals_newvars'!C49</f>
        <v>213873183</v>
      </c>
      <c r="AQ49">
        <f>'2002_totals_newvars'!C49</f>
        <v>229031851</v>
      </c>
      <c r="AR49">
        <f>'2003_totals_newvars'!C49</f>
        <v>209486246</v>
      </c>
      <c r="AS49">
        <f>'2004_totals_newvars'!C49</f>
        <v>167773990</v>
      </c>
      <c r="AT49">
        <f>'2005_totals_newvars'!C49</f>
        <v>172092379</v>
      </c>
      <c r="AU49">
        <f>'2006_totals_newvars'!C49</f>
        <v>179056284</v>
      </c>
      <c r="AV49">
        <f>'2007_totals_newvars'!C49</f>
        <v>171033884</v>
      </c>
      <c r="AW49">
        <f>'2008_totals_newvars'!C49</f>
        <v>149784224</v>
      </c>
      <c r="AX49">
        <f>'2009_totals_newvars'!C49</f>
        <v>216474492</v>
      </c>
      <c r="AY49">
        <f>'2010_totals_newvars'!C49</f>
        <v>212751550</v>
      </c>
      <c r="AZ49">
        <f>'2011_totals_newvars'!C49</f>
        <v>197200184</v>
      </c>
      <c r="BA49">
        <f>'2012_totals_newvars'!C49</f>
        <v>125233245</v>
      </c>
      <c r="BB49">
        <f>'2013_totals_newvars'!C49</f>
        <v>130745474</v>
      </c>
      <c r="BC49">
        <f>'2014_totals_newvars'!C49</f>
        <v>158207997</v>
      </c>
      <c r="BD49">
        <f>'1997_totals_newvars'!I49</f>
        <v>28265691</v>
      </c>
      <c r="BE49">
        <f>'1998_totals_newvars'!I49</f>
        <v>50551183</v>
      </c>
      <c r="BF49">
        <f>'1999_totals_newvars'!I49</f>
        <v>56098699</v>
      </c>
      <c r="BG49">
        <f>'2000_totals_newvars'!I49</f>
        <v>-32252897</v>
      </c>
      <c r="BH49">
        <f>'2001_totals_newvars'!I49</f>
        <v>17694105</v>
      </c>
      <c r="BI49">
        <f>'2002_totals_newvars'!I49</f>
        <v>-10247236</v>
      </c>
      <c r="BJ49">
        <f>'2003_totals_newvars'!I49</f>
        <v>8007105</v>
      </c>
      <c r="BK49">
        <f>'2004_totals_newvars'!I49</f>
        <v>12373026</v>
      </c>
      <c r="BL49">
        <f>'2005_totals_newvars'!I49</f>
        <v>15288570</v>
      </c>
      <c r="BM49">
        <f>'2006_totals_newvars'!I49</f>
        <v>12373769</v>
      </c>
      <c r="BN49">
        <f>'2007_totals_newvars'!I49</f>
        <v>8875688</v>
      </c>
      <c r="BO49">
        <f>'2008_totals_newvars'!I49</f>
        <v>11813277</v>
      </c>
      <c r="BP49">
        <f>'2009_totals_newvars'!I49</f>
        <v>577704163</v>
      </c>
      <c r="BQ49">
        <f>'2010_totals_newvars'!I49</f>
        <v>558117828</v>
      </c>
      <c r="BR49">
        <f>'2011_totals_newvars'!I49</f>
        <v>235423478</v>
      </c>
      <c r="BS49">
        <f>'2012_totals_newvars'!I49</f>
        <v>248716460</v>
      </c>
      <c r="BT49">
        <f>'2013_totals_newvars'!I49</f>
        <v>125811514</v>
      </c>
      <c r="BU49">
        <f>'2014_totals_newvars'!I49</f>
        <v>141094903</v>
      </c>
      <c r="BV49">
        <f>'1997_totals_newvars'!H49</f>
        <v>0</v>
      </c>
      <c r="BW49">
        <f>'1998_totals_newvars'!H49</f>
        <v>0</v>
      </c>
      <c r="BX49">
        <f>'1999_totals_newvars'!H49</f>
        <v>0</v>
      </c>
      <c r="BY49">
        <f>'2000_totals_newvars'!H49</f>
        <v>262124</v>
      </c>
      <c r="BZ49">
        <f>'2001_totals_newvars'!H49</f>
        <v>3060022</v>
      </c>
      <c r="CA49">
        <f>'2002_totals_newvars'!H49</f>
        <v>3374687</v>
      </c>
      <c r="CB49">
        <f>'2003_totals_newvars'!H49</f>
        <v>1699442</v>
      </c>
      <c r="CC49">
        <f>'2004_totals_newvars'!H49</f>
        <v>0</v>
      </c>
      <c r="CD49">
        <f>'2005_totals_newvars'!H49</f>
        <v>0</v>
      </c>
      <c r="CE49">
        <f>'2006_totals_newvars'!H49</f>
        <v>0</v>
      </c>
      <c r="CF49">
        <f>'2007_totals_newvars'!H49</f>
        <v>0</v>
      </c>
      <c r="CG49">
        <f>'2008_totals_newvars'!H49</f>
        <v>183490220</v>
      </c>
      <c r="CH49">
        <f>'2009_totals_newvars'!H49</f>
        <v>209474439</v>
      </c>
      <c r="CI49">
        <f>'2010_totals_newvars'!H49</f>
        <v>217333506</v>
      </c>
      <c r="CJ49">
        <f>'2011_totals_newvars'!H49</f>
        <v>225264456</v>
      </c>
      <c r="CK49">
        <f>'2012_totals_newvars'!H49</f>
        <v>151810460</v>
      </c>
      <c r="CL49">
        <f>'2013_totals_newvars'!H49</f>
        <v>140779125</v>
      </c>
      <c r="CM49">
        <f>'2014_totals_newvars'!H49</f>
        <v>213207021</v>
      </c>
      <c r="CN49">
        <f>'1997_totals_newvars'!E49</f>
        <v>0</v>
      </c>
      <c r="CO49">
        <f>'1998_totals_newvars'!E49</f>
        <v>0</v>
      </c>
      <c r="CP49">
        <f>'1999_totals_newvars'!E49</f>
        <v>0</v>
      </c>
      <c r="CQ49">
        <f>'2000_totals_newvars'!E49</f>
        <v>35528186</v>
      </c>
      <c r="CR49">
        <f>'2001_totals_newvars'!E49</f>
        <v>1918635</v>
      </c>
      <c r="CS49">
        <f>'2002_totals_newvars'!E49</f>
        <v>35568590</v>
      </c>
      <c r="CT49">
        <f>'2003_totals_newvars'!E49</f>
        <v>18462470</v>
      </c>
      <c r="CU49">
        <f>'2004_totals_newvars'!E49</f>
        <v>16741755</v>
      </c>
      <c r="CV49">
        <f>'2005_totals_newvars'!E49</f>
        <v>26980808</v>
      </c>
      <c r="CW49">
        <f>'2006_totals_newvars'!E49</f>
        <v>15323733</v>
      </c>
      <c r="CX49">
        <f>'2007_totals_newvars'!E49</f>
        <v>16838461</v>
      </c>
      <c r="CY49">
        <f>'2008_totals_newvars'!E49</f>
        <v>9566789</v>
      </c>
      <c r="CZ49">
        <f>'2009_totals_newvars'!E49</f>
        <v>25114361</v>
      </c>
      <c r="DA49">
        <f>'2010_totals_newvars'!E49</f>
        <v>18856552</v>
      </c>
      <c r="DB49">
        <f>'2011_totals_newvars'!E49</f>
        <v>11484593</v>
      </c>
      <c r="DC49">
        <f>'2012_totals_newvars'!E49</f>
        <v>20209282</v>
      </c>
      <c r="DD49">
        <f>'2013_totals_newvars'!E49</f>
        <v>10806142</v>
      </c>
      <c r="DE49">
        <f>'2014_totals_newvars'!E49</f>
        <v>11303235</v>
      </c>
      <c r="DF49">
        <f>'1997_totals_newvars'!G49</f>
        <v>0</v>
      </c>
      <c r="DG49">
        <f>'1998_totals_newvars'!G49</f>
        <v>0</v>
      </c>
      <c r="DH49">
        <f>'1999_totals_newvars'!G49</f>
        <v>0</v>
      </c>
      <c r="DI49">
        <f>'2000_totals_newvars'!G49</f>
        <v>4916096</v>
      </c>
      <c r="DJ49">
        <f>'2001_totals_newvars'!G49</f>
        <v>4052561</v>
      </c>
      <c r="DK49">
        <f>'2002_totals_newvars'!G49</f>
        <v>5144101</v>
      </c>
      <c r="DL49">
        <f>'2003_totals_newvars'!G49</f>
        <v>5567088</v>
      </c>
      <c r="DM49">
        <f>'2004_totals_newvars'!G49</f>
        <v>7379948</v>
      </c>
      <c r="DN49">
        <f>'2005_totals_newvars'!G49</f>
        <v>8585308</v>
      </c>
      <c r="DO49">
        <f>'2006_totals_newvars'!G49</f>
        <v>11139467</v>
      </c>
      <c r="DP49">
        <f>'2007_totals_newvars'!G49</f>
        <v>11787770</v>
      </c>
      <c r="DQ49">
        <f>'2008_totals_newvars'!G49</f>
        <v>10180885</v>
      </c>
      <c r="DR49">
        <f>'2009_totals_newvars'!G49</f>
        <v>22826540</v>
      </c>
      <c r="DS49">
        <f>'2010_totals_newvars'!G49</f>
        <v>35044246</v>
      </c>
      <c r="DT49">
        <f>'2011_totals_newvars'!G49</f>
        <v>33421813</v>
      </c>
      <c r="DU49">
        <f>'2012_totals_newvars'!G49</f>
        <v>38032197</v>
      </c>
      <c r="DV49">
        <f>'2013_totals_newvars'!G49</f>
        <v>26862723</v>
      </c>
      <c r="DW49">
        <f>'2014_totals_newvars'!G49</f>
        <v>29169333</v>
      </c>
      <c r="DX49">
        <f>'1997_totals_newvars'!K49</f>
        <v>0</v>
      </c>
      <c r="DY49">
        <f>'1998_totals_newvars'!K49</f>
        <v>0</v>
      </c>
      <c r="DZ49">
        <f>'1999_totals_newvars'!K49</f>
        <v>0</v>
      </c>
      <c r="EA49">
        <f>'2000_totals_newvars'!K49</f>
        <v>26707762</v>
      </c>
      <c r="EB49">
        <f>'2001_totals_newvars'!K49</f>
        <v>31325000</v>
      </c>
      <c r="EC49">
        <f>'2002_totals_newvars'!K49</f>
        <v>10585000</v>
      </c>
      <c r="ED49">
        <f>'2003_totals_newvars'!K49</f>
        <v>10426130</v>
      </c>
      <c r="EE49">
        <f>'2004_totals_newvars'!K49</f>
        <v>10659333</v>
      </c>
      <c r="EF49">
        <f>'2005_totals_newvars'!K49</f>
        <v>7876568</v>
      </c>
      <c r="EG49">
        <f>'2006_totals_newvars'!K49</f>
        <v>9733928</v>
      </c>
      <c r="EH49">
        <f>'2007_totals_newvars'!K49</f>
        <v>7395919</v>
      </c>
      <c r="EI49">
        <f>'2008_totals_newvars'!K49</f>
        <v>9692081</v>
      </c>
      <c r="EJ49">
        <f>'2009_totals_newvars'!K49</f>
        <v>8642000</v>
      </c>
      <c r="EK49">
        <f>'2010_totals_newvars'!K49</f>
        <v>8193000</v>
      </c>
      <c r="EL49">
        <f>'2011_totals_newvars'!K49</f>
        <v>10702000</v>
      </c>
      <c r="EM49">
        <f>'2012_totals_newvars'!K49</f>
        <v>7176000</v>
      </c>
      <c r="EN49">
        <f>'2013_totals_newvars'!K49</f>
        <v>4675000</v>
      </c>
      <c r="EO49">
        <f>'2014_totals_newvars'!K49</f>
        <v>6233000</v>
      </c>
      <c r="EP49">
        <f>'1997_totals_newvars'!F49</f>
        <v>0</v>
      </c>
      <c r="EQ49">
        <f>'1998_totals_newvars'!F49</f>
        <v>0</v>
      </c>
      <c r="ER49">
        <f>'1999_totals_newvars'!F49</f>
        <v>0</v>
      </c>
      <c r="ES49">
        <f>'2000_totals_newvars'!F49</f>
        <v>0</v>
      </c>
      <c r="ET49">
        <f>'2001_totals_newvars'!F49</f>
        <v>0</v>
      </c>
      <c r="EU49">
        <f>'2002_totals_newvars'!F49</f>
        <v>0</v>
      </c>
      <c r="EV49">
        <f>'2003_totals_newvars'!F49</f>
        <v>0</v>
      </c>
      <c r="EW49">
        <f>'2004_totals_newvars'!F49</f>
        <v>0</v>
      </c>
      <c r="EX49">
        <f>'2005_totals_newvars'!F49</f>
        <v>0</v>
      </c>
      <c r="EY49">
        <f>'2006_totals_newvars'!F49</f>
        <v>0</v>
      </c>
      <c r="EZ49">
        <f>'2007_totals_newvars'!F49</f>
        <v>0</v>
      </c>
      <c r="FA49">
        <f>'2008_totals_newvars'!F49</f>
        <v>0</v>
      </c>
      <c r="FB49">
        <f>'2009_totals_newvars'!F49</f>
        <v>0</v>
      </c>
      <c r="FC49">
        <f>'2010_totals_newvars'!F49</f>
        <v>0</v>
      </c>
      <c r="FD49">
        <f>'2011_totals_newvars'!F49</f>
        <v>0</v>
      </c>
      <c r="FE49">
        <f>'2012_totals_newvars'!F49</f>
        <v>0</v>
      </c>
      <c r="FF49">
        <f>'2013_totals_newvars'!F49</f>
        <v>0</v>
      </c>
      <c r="FG49">
        <f>'2014_totals_newvars'!F49</f>
        <v>0</v>
      </c>
      <c r="FH49">
        <f>'1997_totals_newvars'!D49</f>
        <v>4217733</v>
      </c>
      <c r="FI49">
        <f>'1998_totals_newvars'!D49</f>
        <v>27473003</v>
      </c>
      <c r="FJ49">
        <f>'1999_totals_newvars'!D49</f>
        <v>38775110</v>
      </c>
      <c r="FK49">
        <f>'2000_totals_newvars'!D49</f>
        <v>131723900</v>
      </c>
      <c r="FL49">
        <f>'2001_totals_newvars'!D49</f>
        <v>165028899</v>
      </c>
      <c r="FM49">
        <f>'2002_totals_newvars'!D49</f>
        <v>130356523</v>
      </c>
      <c r="FN49">
        <f>'2003_totals_newvars'!D49</f>
        <v>116633655</v>
      </c>
      <c r="FO49">
        <f>'2004_totals_newvars'!D49</f>
        <v>106489545</v>
      </c>
      <c r="FP49">
        <f>'2005_totals_newvars'!D49</f>
        <v>97783898</v>
      </c>
      <c r="FQ49">
        <f>'2006_totals_newvars'!D49</f>
        <v>190043579</v>
      </c>
      <c r="FR49">
        <f>'2007_totals_newvars'!D49</f>
        <v>184242677</v>
      </c>
      <c r="FS49">
        <f>'2008_totals_newvars'!D49</f>
        <v>110304947</v>
      </c>
      <c r="FT49">
        <f>'2009_totals_newvars'!D49</f>
        <v>134203964</v>
      </c>
      <c r="FU49">
        <f>'2010_totals_newvars'!D49</f>
        <v>133448244</v>
      </c>
      <c r="FV49">
        <f>'2011_totals_newvars'!D49</f>
        <v>118201851</v>
      </c>
      <c r="FW49">
        <f>'2012_totals_newvars'!D49</f>
        <v>172710820</v>
      </c>
      <c r="FX49">
        <f>'2013_totals_newvars'!D49</f>
        <v>162049357</v>
      </c>
      <c r="FY49">
        <f>'2014_totals_newvars'!D49</f>
        <v>167813325</v>
      </c>
      <c r="FZ49">
        <f>'1997_totals_newvars'!L49</f>
        <v>436992766</v>
      </c>
      <c r="GA49">
        <f>'1998_totals_newvars'!L49</f>
        <v>651075493</v>
      </c>
      <c r="GB49">
        <f>'1999_totals_newvars'!L49</f>
        <v>636696471</v>
      </c>
      <c r="GC49">
        <f>'2000_totals_newvars'!L49</f>
        <v>658775967</v>
      </c>
      <c r="GD49">
        <f>'2001_totals_newvars'!L49</f>
        <v>777008967</v>
      </c>
      <c r="GE49">
        <f>'2002_totals_newvars'!L49</f>
        <v>748498145</v>
      </c>
      <c r="GF49">
        <f>'2003_totals_newvars'!L49</f>
        <v>689340493</v>
      </c>
      <c r="GG49">
        <f>'2004_totals_newvars'!L49</f>
        <v>694778008</v>
      </c>
      <c r="GH49">
        <f>'2005_totals_newvars'!L49</f>
        <v>635870024</v>
      </c>
      <c r="GI49">
        <f>'2006_totals_newvars'!L49</f>
        <v>748151728</v>
      </c>
      <c r="GJ49">
        <f>'2007_totals_newvars'!L49</f>
        <v>726883948</v>
      </c>
      <c r="GK49">
        <f>'2008_totals_newvars'!L49</f>
        <v>819378482</v>
      </c>
      <c r="GL49">
        <f>'2009_totals_newvars'!L49</f>
        <v>1564929829</v>
      </c>
      <c r="GM49">
        <f>'2010_totals_newvars'!L49</f>
        <v>1608465896</v>
      </c>
      <c r="GN49">
        <f>'2011_totals_newvars'!L49</f>
        <v>1179965410</v>
      </c>
      <c r="GO49">
        <f>'2012_totals_newvars'!L49</f>
        <v>1061124474</v>
      </c>
      <c r="GP49">
        <f>'2013_totals_newvars'!L49</f>
        <v>863317367</v>
      </c>
      <c r="GQ49">
        <f>'2014_totals_newvars'!L49</f>
        <v>973693458</v>
      </c>
    </row>
    <row r="50" spans="1:199" x14ac:dyDescent="0.2">
      <c r="A50" t="s">
        <v>56</v>
      </c>
      <c r="B50">
        <f>'1997_totals_newvars'!J50</f>
        <v>13560628</v>
      </c>
      <c r="C50">
        <f>'1998_totals_newvars'!J50</f>
        <v>14861324</v>
      </c>
      <c r="D50">
        <f>'1999_totals_newvars'!J50</f>
        <v>27113730</v>
      </c>
      <c r="E50">
        <f>'2000_totals_newvars'!J50</f>
        <v>18907909</v>
      </c>
      <c r="F50">
        <f>'2001_totals_newvars'!J50</f>
        <v>21023166</v>
      </c>
      <c r="G50">
        <f>'2002_totals_newvars'!J50</f>
        <v>24435373</v>
      </c>
      <c r="H50">
        <f>'2003_totals_newvars'!J50</f>
        <v>24725562</v>
      </c>
      <c r="I50">
        <f>'2004_totals_newvars'!J50</f>
        <v>25285685</v>
      </c>
      <c r="J50">
        <f>'2005_totals_newvars'!J50</f>
        <v>24953809</v>
      </c>
      <c r="K50">
        <f>'2006_totals_newvars'!J50</f>
        <v>24943178</v>
      </c>
      <c r="L50">
        <f>'2007_totals_newvars'!J50</f>
        <v>26018154</v>
      </c>
      <c r="M50">
        <f>'2008_totals_newvars'!J50</f>
        <v>25966145</v>
      </c>
      <c r="N50">
        <f>'2009_totals_newvars'!J50</f>
        <v>25693728</v>
      </c>
      <c r="O50">
        <f>'2010_totals_newvars'!J50</f>
        <v>25099489</v>
      </c>
      <c r="P50">
        <f>'2011_totals_newvars'!J50</f>
        <v>22165656</v>
      </c>
      <c r="Q50">
        <f>'2012_totals_newvars'!J50</f>
        <v>13610195</v>
      </c>
      <c r="R50">
        <f>'2013_totals_newvars'!J50</f>
        <v>26220124</v>
      </c>
      <c r="S50">
        <f>'2014_totals_newvars'!J50</f>
        <v>28692359</v>
      </c>
      <c r="T50">
        <f>'1997_totals_newvars'!B50</f>
        <v>62791465</v>
      </c>
      <c r="U50">
        <f>'1998_totals_newvars'!B50</f>
        <v>32045344</v>
      </c>
      <c r="V50">
        <f>'1999_totals_newvars'!B50</f>
        <v>52620227</v>
      </c>
      <c r="W50">
        <f>'2000_totals_newvars'!B50</f>
        <v>49223685</v>
      </c>
      <c r="X50">
        <f>'2001_totals_newvars'!B50</f>
        <v>64447685</v>
      </c>
      <c r="Y50">
        <f>'2002_totals_newvars'!B50</f>
        <v>70996214</v>
      </c>
      <c r="Z50">
        <f>'2003_totals_newvars'!B50</f>
        <v>68432824</v>
      </c>
      <c r="AA50">
        <f>'2004_totals_newvars'!B50</f>
        <v>69012579</v>
      </c>
      <c r="AB50">
        <f>'2005_totals_newvars'!B50</f>
        <v>43002800</v>
      </c>
      <c r="AC50">
        <f>'2006_totals_newvars'!B50</f>
        <v>37252382</v>
      </c>
      <c r="AD50">
        <f>'2007_totals_newvars'!B50</f>
        <v>33185351</v>
      </c>
      <c r="AE50">
        <f>'2008_totals_newvars'!B50</f>
        <v>31148455</v>
      </c>
      <c r="AF50">
        <f>'2009_totals_newvars'!B50</f>
        <v>31784049</v>
      </c>
      <c r="AG50">
        <f>'2010_totals_newvars'!B50</f>
        <v>43275520</v>
      </c>
      <c r="AH50">
        <f>'2011_totals_newvars'!B50</f>
        <v>34249892</v>
      </c>
      <c r="AI50">
        <f>'2012_totals_newvars'!B50</f>
        <v>32971273</v>
      </c>
      <c r="AJ50">
        <f>'2013_totals_newvars'!B50</f>
        <v>30956799</v>
      </c>
      <c r="AK50">
        <f>'2014_totals_newvars'!B50</f>
        <v>30619758</v>
      </c>
      <c r="AL50">
        <f>'1997_totals_newvars'!C50</f>
        <v>0</v>
      </c>
      <c r="AM50">
        <f>'1998_totals_newvars'!C50</f>
        <v>12971393</v>
      </c>
      <c r="AN50">
        <f>'1999_totals_newvars'!C50</f>
        <v>15942786</v>
      </c>
      <c r="AO50">
        <f>'2000_totals_newvars'!C50</f>
        <v>5045149</v>
      </c>
      <c r="AP50">
        <f>'2001_totals_newvars'!C50</f>
        <v>30245534</v>
      </c>
      <c r="AQ50">
        <f>'2002_totals_newvars'!C50</f>
        <v>31447599</v>
      </c>
      <c r="AR50">
        <f>'2003_totals_newvars'!C50</f>
        <v>23704394</v>
      </c>
      <c r="AS50">
        <f>'2004_totals_newvars'!C50</f>
        <v>22461690</v>
      </c>
      <c r="AT50">
        <f>'2005_totals_newvars'!C50</f>
        <v>20505432</v>
      </c>
      <c r="AU50">
        <f>'2006_totals_newvars'!C50</f>
        <v>20923473</v>
      </c>
      <c r="AV50">
        <f>'2007_totals_newvars'!C50</f>
        <v>19367952</v>
      </c>
      <c r="AW50">
        <f>'2008_totals_newvars'!C50</f>
        <v>21877339</v>
      </c>
      <c r="AX50">
        <f>'2009_totals_newvars'!C50</f>
        <v>28226784</v>
      </c>
      <c r="AY50">
        <f>'2010_totals_newvars'!C50</f>
        <v>25829305</v>
      </c>
      <c r="AZ50">
        <f>'2011_totals_newvars'!C50</f>
        <v>35596112</v>
      </c>
      <c r="BA50">
        <f>'2012_totals_newvars'!C50</f>
        <v>28385513</v>
      </c>
      <c r="BB50">
        <f>'2013_totals_newvars'!C50</f>
        <v>10436145</v>
      </c>
      <c r="BC50">
        <f>'2014_totals_newvars'!C50</f>
        <v>11888643</v>
      </c>
      <c r="BD50">
        <f>'1997_totals_newvars'!I50</f>
        <v>1583357</v>
      </c>
      <c r="BE50">
        <f>'1998_totals_newvars'!I50</f>
        <v>4138642</v>
      </c>
      <c r="BF50">
        <f>'1999_totals_newvars'!I50</f>
        <v>627487</v>
      </c>
      <c r="BG50">
        <f>'2000_totals_newvars'!I50</f>
        <v>2233070</v>
      </c>
      <c r="BH50">
        <f>'2001_totals_newvars'!I50</f>
        <v>5430437</v>
      </c>
      <c r="BI50">
        <f>'2002_totals_newvars'!I50</f>
        <v>8931308</v>
      </c>
      <c r="BJ50">
        <f>'2003_totals_newvars'!I50</f>
        <v>7387693</v>
      </c>
      <c r="BK50">
        <f>'2004_totals_newvars'!I50</f>
        <v>5181286</v>
      </c>
      <c r="BL50">
        <f>'2005_totals_newvars'!I50</f>
        <v>5650062</v>
      </c>
      <c r="BM50">
        <f>'2006_totals_newvars'!I50</f>
        <v>12374870</v>
      </c>
      <c r="BN50">
        <f>'2007_totals_newvars'!I50</f>
        <v>10160301</v>
      </c>
      <c r="BO50">
        <f>'2008_totals_newvars'!I50</f>
        <v>13344368</v>
      </c>
      <c r="BP50">
        <f>'2009_totals_newvars'!I50</f>
        <v>9510176</v>
      </c>
      <c r="BQ50">
        <f>'2010_totals_newvars'!I50</f>
        <v>3905885</v>
      </c>
      <c r="BR50">
        <f>'2011_totals_newvars'!I50</f>
        <v>9253474</v>
      </c>
      <c r="BS50">
        <f>'2012_totals_newvars'!I50</f>
        <v>18833365</v>
      </c>
      <c r="BT50">
        <f>'2013_totals_newvars'!I50</f>
        <v>10180119</v>
      </c>
      <c r="BU50">
        <f>'2014_totals_newvars'!I50</f>
        <v>11705528</v>
      </c>
      <c r="BV50">
        <f>'1997_totals_newvars'!H50</f>
        <v>0</v>
      </c>
      <c r="BW50">
        <f>'1998_totals_newvars'!H50</f>
        <v>0</v>
      </c>
      <c r="BX50">
        <f>'1999_totals_newvars'!H50</f>
        <v>0</v>
      </c>
      <c r="BY50">
        <f>'2000_totals_newvars'!H50</f>
        <v>34092553</v>
      </c>
      <c r="BZ50">
        <f>'2001_totals_newvars'!H50</f>
        <v>39920324</v>
      </c>
      <c r="CA50">
        <f>'2002_totals_newvars'!H50</f>
        <v>36649900</v>
      </c>
      <c r="CB50">
        <f>'2003_totals_newvars'!H50</f>
        <v>7753839</v>
      </c>
      <c r="CC50">
        <f>'2004_totals_newvars'!H50</f>
        <v>6044598</v>
      </c>
      <c r="CD50">
        <f>'2005_totals_newvars'!H50</f>
        <v>15182584</v>
      </c>
      <c r="CE50">
        <f>'2006_totals_newvars'!H50</f>
        <v>-75082</v>
      </c>
      <c r="CF50">
        <f>'2007_totals_newvars'!H50</f>
        <v>495843</v>
      </c>
      <c r="CG50">
        <f>'2008_totals_newvars'!H50</f>
        <v>4722665</v>
      </c>
      <c r="CH50">
        <f>'2009_totals_newvars'!H50</f>
        <v>3618546</v>
      </c>
      <c r="CI50">
        <f>'2010_totals_newvars'!H50</f>
        <v>984517</v>
      </c>
      <c r="CJ50">
        <f>'2011_totals_newvars'!H50</f>
        <v>10270049</v>
      </c>
      <c r="CK50">
        <f>'2012_totals_newvars'!H50</f>
        <v>-412298</v>
      </c>
      <c r="CL50">
        <f>'2013_totals_newvars'!H50</f>
        <v>4525597</v>
      </c>
      <c r="CM50">
        <f>'2014_totals_newvars'!H50</f>
        <v>0</v>
      </c>
      <c r="CN50">
        <f>'1997_totals_newvars'!E50</f>
        <v>0</v>
      </c>
      <c r="CO50">
        <f>'1998_totals_newvars'!E50</f>
        <v>0</v>
      </c>
      <c r="CP50">
        <f>'1999_totals_newvars'!E50</f>
        <v>0</v>
      </c>
      <c r="CQ50">
        <f>'2000_totals_newvars'!E50</f>
        <v>0</v>
      </c>
      <c r="CR50">
        <f>'2001_totals_newvars'!E50</f>
        <v>0</v>
      </c>
      <c r="CS50">
        <f>'2002_totals_newvars'!E50</f>
        <v>0</v>
      </c>
      <c r="CT50">
        <f>'2003_totals_newvars'!E50</f>
        <v>0</v>
      </c>
      <c r="CU50">
        <f>'2004_totals_newvars'!E50</f>
        <v>0</v>
      </c>
      <c r="CV50">
        <f>'2005_totals_newvars'!E50</f>
        <v>0</v>
      </c>
      <c r="CW50">
        <f>'2006_totals_newvars'!E50</f>
        <v>0</v>
      </c>
      <c r="CX50">
        <f>'2007_totals_newvars'!E50</f>
        <v>0</v>
      </c>
      <c r="CY50">
        <f>'2008_totals_newvars'!E50</f>
        <v>0</v>
      </c>
      <c r="CZ50">
        <f>'2009_totals_newvars'!E50</f>
        <v>30049912</v>
      </c>
      <c r="DA50">
        <f>'2010_totals_newvars'!E50</f>
        <v>26261511</v>
      </c>
      <c r="DB50">
        <f>'2011_totals_newvars'!E50</f>
        <v>19035131</v>
      </c>
      <c r="DC50">
        <f>'2012_totals_newvars'!E50</f>
        <v>10540317</v>
      </c>
      <c r="DD50">
        <f>'2013_totals_newvars'!E50</f>
        <v>18143004</v>
      </c>
      <c r="DE50">
        <f>'2014_totals_newvars'!E50</f>
        <v>12340922</v>
      </c>
      <c r="DF50">
        <f>'1997_totals_newvars'!G50</f>
        <v>0</v>
      </c>
      <c r="DG50">
        <f>'1998_totals_newvars'!G50</f>
        <v>0</v>
      </c>
      <c r="DH50">
        <f>'1999_totals_newvars'!G50</f>
        <v>0</v>
      </c>
      <c r="DI50">
        <f>'2000_totals_newvars'!G50</f>
        <v>0</v>
      </c>
      <c r="DJ50">
        <f>'2001_totals_newvars'!G50</f>
        <v>1752881</v>
      </c>
      <c r="DK50">
        <f>'2002_totals_newvars'!G50</f>
        <v>2601095</v>
      </c>
      <c r="DL50">
        <f>'2003_totals_newvars'!G50</f>
        <v>2427907</v>
      </c>
      <c r="DM50">
        <f>'2004_totals_newvars'!G50</f>
        <v>2461103</v>
      </c>
      <c r="DN50">
        <f>'2005_totals_newvars'!G50</f>
        <v>2039112</v>
      </c>
      <c r="DO50">
        <f>'2006_totals_newvars'!G50</f>
        <v>1580812</v>
      </c>
      <c r="DP50">
        <f>'2007_totals_newvars'!G50</f>
        <v>1608945</v>
      </c>
      <c r="DQ50">
        <f>'2008_totals_newvars'!G50</f>
        <v>1499229</v>
      </c>
      <c r="DR50">
        <f>'2009_totals_newvars'!G50</f>
        <v>104403</v>
      </c>
      <c r="DS50">
        <f>'2010_totals_newvars'!G50</f>
        <v>26542065</v>
      </c>
      <c r="DT50">
        <f>'2011_totals_newvars'!G50</f>
        <v>20488681</v>
      </c>
      <c r="DU50">
        <f>'2012_totals_newvars'!G50</f>
        <v>297881</v>
      </c>
      <c r="DV50">
        <f>'2013_totals_newvars'!G50</f>
        <v>1533518</v>
      </c>
      <c r="DW50">
        <f>'2014_totals_newvars'!G50</f>
        <v>1771489</v>
      </c>
      <c r="DX50">
        <f>'1997_totals_newvars'!K50</f>
        <v>3562000</v>
      </c>
      <c r="DY50">
        <f>'1998_totals_newvars'!K50</f>
        <v>7400000</v>
      </c>
      <c r="DZ50">
        <f>'1999_totals_newvars'!K50</f>
        <v>14635262</v>
      </c>
      <c r="EA50">
        <f>'2000_totals_newvars'!K50</f>
        <v>6441969</v>
      </c>
      <c r="EB50">
        <f>'2001_totals_newvars'!K50</f>
        <v>3314653</v>
      </c>
      <c r="EC50">
        <f>'2002_totals_newvars'!K50</f>
        <v>1306267</v>
      </c>
      <c r="ED50">
        <f>'2003_totals_newvars'!K50</f>
        <v>6947755</v>
      </c>
      <c r="EE50">
        <f>'2004_totals_newvars'!K50</f>
        <v>7414943</v>
      </c>
      <c r="EF50">
        <f>'2005_totals_newvars'!K50</f>
        <v>11031796</v>
      </c>
      <c r="EG50">
        <f>'2006_totals_newvars'!K50</f>
        <v>10918472</v>
      </c>
      <c r="EH50">
        <f>'2007_totals_newvars'!K50</f>
        <v>11017631</v>
      </c>
      <c r="EI50">
        <f>'2008_totals_newvars'!K50</f>
        <v>11017631</v>
      </c>
      <c r="EJ50">
        <f>'2009_totals_newvars'!K50</f>
        <v>11017631</v>
      </c>
      <c r="EK50">
        <f>'2010_totals_newvars'!K50</f>
        <v>11017631</v>
      </c>
      <c r="EL50">
        <f>'2011_totals_newvars'!K50</f>
        <v>11017631</v>
      </c>
      <c r="EM50">
        <f>'2012_totals_newvars'!K50</f>
        <v>11017631</v>
      </c>
      <c r="EN50">
        <f>'2013_totals_newvars'!K50</f>
        <v>11017631</v>
      </c>
      <c r="EO50">
        <f>'2014_totals_newvars'!K50</f>
        <v>11017631</v>
      </c>
      <c r="EP50">
        <f>'1997_totals_newvars'!F50</f>
        <v>0</v>
      </c>
      <c r="EQ50">
        <f>'1998_totals_newvars'!F50</f>
        <v>0</v>
      </c>
      <c r="ER50">
        <f>'1999_totals_newvars'!F50</f>
        <v>0</v>
      </c>
      <c r="ES50">
        <f>'2000_totals_newvars'!F50</f>
        <v>0</v>
      </c>
      <c r="ET50">
        <f>'2001_totals_newvars'!F50</f>
        <v>0</v>
      </c>
      <c r="EU50">
        <f>'2002_totals_newvars'!F50</f>
        <v>0</v>
      </c>
      <c r="EV50">
        <f>'2003_totals_newvars'!F50</f>
        <v>0</v>
      </c>
      <c r="EW50">
        <f>'2004_totals_newvars'!F50</f>
        <v>0</v>
      </c>
      <c r="EX50">
        <f>'2005_totals_newvars'!F50</f>
        <v>0</v>
      </c>
      <c r="EY50">
        <f>'2006_totals_newvars'!F50</f>
        <v>0</v>
      </c>
      <c r="EZ50">
        <f>'2007_totals_newvars'!F50</f>
        <v>0</v>
      </c>
      <c r="FA50">
        <f>'2008_totals_newvars'!F50</f>
        <v>0</v>
      </c>
      <c r="FB50">
        <f>'2009_totals_newvars'!F50</f>
        <v>0</v>
      </c>
      <c r="FC50">
        <f>'2010_totals_newvars'!F50</f>
        <v>0</v>
      </c>
      <c r="FD50">
        <f>'2011_totals_newvars'!F50</f>
        <v>0</v>
      </c>
      <c r="FE50">
        <f>'2012_totals_newvars'!F50</f>
        <v>0</v>
      </c>
      <c r="FF50">
        <f>'2013_totals_newvars'!F50</f>
        <v>0</v>
      </c>
      <c r="FG50">
        <f>'2014_totals_newvars'!F50</f>
        <v>0</v>
      </c>
      <c r="FH50">
        <f>'1997_totals_newvars'!D50</f>
        <v>3412843</v>
      </c>
      <c r="FI50">
        <f>'1998_totals_newvars'!D50</f>
        <v>1568377</v>
      </c>
      <c r="FJ50">
        <f>'1999_totals_newvars'!D50</f>
        <v>3264536</v>
      </c>
      <c r="FK50">
        <f>'2000_totals_newvars'!D50</f>
        <v>19893648</v>
      </c>
      <c r="FL50">
        <f>'2001_totals_newvars'!D50</f>
        <v>42146234</v>
      </c>
      <c r="FM50">
        <f>'2002_totals_newvars'!D50</f>
        <v>39132994</v>
      </c>
      <c r="FN50">
        <f>'2003_totals_newvars'!D50</f>
        <v>22428829</v>
      </c>
      <c r="FO50">
        <f>'2004_totals_newvars'!D50</f>
        <v>19408218</v>
      </c>
      <c r="FP50">
        <f>'2005_totals_newvars'!D50</f>
        <v>12642881</v>
      </c>
      <c r="FQ50">
        <f>'2006_totals_newvars'!D50</f>
        <v>18050041</v>
      </c>
      <c r="FR50">
        <f>'2007_totals_newvars'!D50</f>
        <v>15714199</v>
      </c>
      <c r="FS50">
        <f>'2008_totals_newvars'!D50</f>
        <v>16623636</v>
      </c>
      <c r="FT50">
        <f>'2009_totals_newvars'!D50</f>
        <v>18381895</v>
      </c>
      <c r="FU50">
        <f>'2010_totals_newvars'!D50</f>
        <v>46963846</v>
      </c>
      <c r="FV50">
        <f>'2011_totals_newvars'!D50</f>
        <v>20896415</v>
      </c>
      <c r="FW50">
        <f>'2012_totals_newvars'!D50</f>
        <v>29367736</v>
      </c>
      <c r="FX50">
        <f>'2013_totals_newvars'!D50</f>
        <v>31609819</v>
      </c>
      <c r="FY50">
        <f>'2014_totals_newvars'!D50</f>
        <v>32927531</v>
      </c>
      <c r="FZ50">
        <f>'1997_totals_newvars'!L50</f>
        <v>84910293</v>
      </c>
      <c r="GA50">
        <f>'1998_totals_newvars'!L50</f>
        <v>72985080</v>
      </c>
      <c r="GB50">
        <f>'1999_totals_newvars'!L50</f>
        <v>114204028</v>
      </c>
      <c r="GC50">
        <f>'2000_totals_newvars'!L50</f>
        <v>135837983</v>
      </c>
      <c r="GD50">
        <f>'2001_totals_newvars'!L50</f>
        <v>208280914</v>
      </c>
      <c r="GE50">
        <f>'2002_totals_newvars'!L50</f>
        <v>215500750</v>
      </c>
      <c r="GF50">
        <f>'2003_totals_newvars'!L50</f>
        <v>163808803</v>
      </c>
      <c r="GG50">
        <f>'2004_totals_newvars'!L50</f>
        <v>157270102</v>
      </c>
      <c r="GH50">
        <f>'2005_totals_newvars'!L50</f>
        <v>135008476</v>
      </c>
      <c r="GI50">
        <f>'2006_totals_newvars'!L50</f>
        <v>125968146</v>
      </c>
      <c r="GJ50">
        <f>'2007_totals_newvars'!L50</f>
        <v>117568376</v>
      </c>
      <c r="GK50">
        <f>'2008_totals_newvars'!L50</f>
        <v>126199468</v>
      </c>
      <c r="GL50">
        <f>'2009_totals_newvars'!L50</f>
        <v>158387124</v>
      </c>
      <c r="GM50">
        <f>'2010_totals_newvars'!L50</f>
        <v>209879769</v>
      </c>
      <c r="GN50">
        <f>'2011_totals_newvars'!L50</f>
        <v>182973041</v>
      </c>
      <c r="GO50">
        <f>'2012_totals_newvars'!L50</f>
        <v>144611613</v>
      </c>
      <c r="GP50">
        <f>'2013_totals_newvars'!L50</f>
        <v>144622756</v>
      </c>
      <c r="GQ50">
        <f>'2014_totals_newvars'!L50</f>
        <v>140963861</v>
      </c>
    </row>
    <row r="51" spans="1:199" x14ac:dyDescent="0.2">
      <c r="A51" t="s">
        <v>57</v>
      </c>
      <c r="B51">
        <f>'1997_totals_newvars'!J51</f>
        <v>44778883</v>
      </c>
      <c r="C51">
        <f>'1998_totals_newvars'!J51</f>
        <v>54744780</v>
      </c>
      <c r="D51">
        <f>'1999_totals_newvars'!J51</f>
        <v>28885671</v>
      </c>
      <c r="E51">
        <f>'2000_totals_newvars'!J51</f>
        <v>32254546</v>
      </c>
      <c r="F51">
        <f>'2001_totals_newvars'!J51</f>
        <v>33171886</v>
      </c>
      <c r="G51">
        <f>'2002_totals_newvars'!J51</f>
        <v>27547686</v>
      </c>
      <c r="H51">
        <f>'2003_totals_newvars'!J51</f>
        <v>39303800</v>
      </c>
      <c r="I51">
        <f>'2004_totals_newvars'!J51</f>
        <v>44951759</v>
      </c>
      <c r="J51">
        <f>'2005_totals_newvars'!J51</f>
        <v>35585552</v>
      </c>
      <c r="K51">
        <f>'2006_totals_newvars'!J51</f>
        <v>27779526</v>
      </c>
      <c r="L51">
        <f>'2007_totals_newvars'!J51</f>
        <v>29390724</v>
      </c>
      <c r="M51">
        <f>'2008_totals_newvars'!J51</f>
        <v>24695284</v>
      </c>
      <c r="N51">
        <f>'2009_totals_newvars'!J51</f>
        <v>26400269</v>
      </c>
      <c r="O51">
        <f>'2010_totals_newvars'!J51</f>
        <v>26229338</v>
      </c>
      <c r="P51">
        <f>'2011_totals_newvars'!J51</f>
        <v>34142647</v>
      </c>
      <c r="Q51">
        <f>'2012_totals_newvars'!J51</f>
        <v>24355179</v>
      </c>
      <c r="R51">
        <f>'2013_totals_newvars'!J51</f>
        <v>23017884</v>
      </c>
      <c r="S51">
        <f>'2014_totals_newvars'!J51</f>
        <v>27680470</v>
      </c>
      <c r="T51">
        <f>'1997_totals_newvars'!B51</f>
        <v>206221364</v>
      </c>
      <c r="U51">
        <f>'1998_totals_newvars'!B51</f>
        <v>145407120</v>
      </c>
      <c r="V51">
        <f>'1999_totals_newvars'!B51</f>
        <v>94151128</v>
      </c>
      <c r="W51">
        <f>'2000_totals_newvars'!B51</f>
        <v>6984532</v>
      </c>
      <c r="X51">
        <f>'2001_totals_newvars'!B51</f>
        <v>80692323</v>
      </c>
      <c r="Y51">
        <f>'2002_totals_newvars'!B51</f>
        <v>126133787</v>
      </c>
      <c r="Z51">
        <f>'2003_totals_newvars'!B51</f>
        <v>108526014</v>
      </c>
      <c r="AA51">
        <f>'2004_totals_newvars'!B51</f>
        <v>135716584</v>
      </c>
      <c r="AB51">
        <f>'2005_totals_newvars'!B51</f>
        <v>115469434</v>
      </c>
      <c r="AC51">
        <f>'2006_totals_newvars'!B51</f>
        <v>110874726</v>
      </c>
      <c r="AD51">
        <f>'2007_totals_newvars'!B51</f>
        <v>89184956</v>
      </c>
      <c r="AE51">
        <f>'2008_totals_newvars'!B51</f>
        <v>89486194</v>
      </c>
      <c r="AF51">
        <f>'2009_totals_newvars'!B51</f>
        <v>113408555</v>
      </c>
      <c r="AG51">
        <f>'2010_totals_newvars'!B51</f>
        <v>130008982</v>
      </c>
      <c r="AH51">
        <f>'2011_totals_newvars'!B51</f>
        <v>127764803</v>
      </c>
      <c r="AI51">
        <f>'2012_totals_newvars'!B51</f>
        <v>137165025</v>
      </c>
      <c r="AJ51">
        <f>'2013_totals_newvars'!B51</f>
        <v>134203467</v>
      </c>
      <c r="AK51">
        <f>'2014_totals_newvars'!B51</f>
        <v>150729164</v>
      </c>
      <c r="AL51">
        <f>'1997_totals_newvars'!C51</f>
        <v>17671506</v>
      </c>
      <c r="AM51">
        <f>'1998_totals_newvars'!C51</f>
        <v>52755728</v>
      </c>
      <c r="AN51">
        <f>'1999_totals_newvars'!C51</f>
        <v>116856094</v>
      </c>
      <c r="AO51">
        <f>'2000_totals_newvars'!C51</f>
        <v>177928004</v>
      </c>
      <c r="AP51">
        <f>'2001_totals_newvars'!C51</f>
        <v>230699146</v>
      </c>
      <c r="AQ51">
        <f>'2002_totals_newvars'!C51</f>
        <v>193100679</v>
      </c>
      <c r="AR51">
        <f>'2003_totals_newvars'!C51</f>
        <v>240509562</v>
      </c>
      <c r="AS51">
        <f>'2004_totals_newvars'!C51</f>
        <v>250568004</v>
      </c>
      <c r="AT51">
        <f>'2005_totals_newvars'!C51</f>
        <v>232874468</v>
      </c>
      <c r="AU51">
        <f>'2006_totals_newvars'!C51</f>
        <v>243212080</v>
      </c>
      <c r="AV51">
        <f>'2007_totals_newvars'!C51</f>
        <v>265626870</v>
      </c>
      <c r="AW51">
        <f>'2008_totals_newvars'!C51</f>
        <v>275465000</v>
      </c>
      <c r="AX51">
        <f>'2009_totals_newvars'!C51</f>
        <v>254918074</v>
      </c>
      <c r="AY51">
        <f>'2010_totals_newvars'!C51</f>
        <v>261648823</v>
      </c>
      <c r="AZ51">
        <f>'2011_totals_newvars'!C51</f>
        <v>210612203</v>
      </c>
      <c r="BA51">
        <f>'2012_totals_newvars'!C51</f>
        <v>180563293</v>
      </c>
      <c r="BB51">
        <f>'2013_totals_newvars'!C51</f>
        <v>199963898</v>
      </c>
      <c r="BC51">
        <f>'2014_totals_newvars'!C51</f>
        <v>219325146</v>
      </c>
      <c r="BD51">
        <f>'1997_totals_newvars'!I51</f>
        <v>11339389</v>
      </c>
      <c r="BE51">
        <f>'1998_totals_newvars'!I51</f>
        <v>6353543</v>
      </c>
      <c r="BF51">
        <f>'1999_totals_newvars'!I51</f>
        <v>71526659</v>
      </c>
      <c r="BG51">
        <f>'2000_totals_newvars'!I51</f>
        <v>56902176</v>
      </c>
      <c r="BH51">
        <f>'2001_totals_newvars'!I51</f>
        <v>-11962746</v>
      </c>
      <c r="BI51">
        <f>'2002_totals_newvars'!I51</f>
        <v>36287579</v>
      </c>
      <c r="BJ51">
        <f>'2003_totals_newvars'!I51</f>
        <v>13028098</v>
      </c>
      <c r="BK51">
        <f>'2004_totals_newvars'!I51</f>
        <v>10700724</v>
      </c>
      <c r="BL51">
        <f>'2005_totals_newvars'!I51</f>
        <v>7692052</v>
      </c>
      <c r="BM51">
        <f>'2006_totals_newvars'!I51</f>
        <v>3335584</v>
      </c>
      <c r="BN51">
        <f>'2007_totals_newvars'!I51</f>
        <v>7940113</v>
      </c>
      <c r="BO51">
        <f>'2008_totals_newvars'!I51</f>
        <v>7528134</v>
      </c>
      <c r="BP51">
        <f>'2009_totals_newvars'!I51</f>
        <v>119127606</v>
      </c>
      <c r="BQ51">
        <f>'2010_totals_newvars'!I51</f>
        <v>7950548</v>
      </c>
      <c r="BR51">
        <f>'2011_totals_newvars'!I51</f>
        <v>88712143</v>
      </c>
      <c r="BS51">
        <f>'2012_totals_newvars'!I51</f>
        <v>87581324</v>
      </c>
      <c r="BT51">
        <f>'2013_totals_newvars'!I51</f>
        <v>89990897</v>
      </c>
      <c r="BU51">
        <f>'2014_totals_newvars'!I51</f>
        <v>90946073</v>
      </c>
      <c r="BV51">
        <f>'1997_totals_newvars'!H51</f>
        <v>0</v>
      </c>
      <c r="BW51">
        <f>'1998_totals_newvars'!H51</f>
        <v>0</v>
      </c>
      <c r="BX51">
        <f>'1999_totals_newvars'!H51</f>
        <v>0</v>
      </c>
      <c r="BY51">
        <f>'2000_totals_newvars'!H51</f>
        <v>16761725</v>
      </c>
      <c r="BZ51">
        <f>'2001_totals_newvars'!H51</f>
        <v>-2074978</v>
      </c>
      <c r="CA51">
        <f>'2002_totals_newvars'!H51</f>
        <v>40059842</v>
      </c>
      <c r="CB51">
        <f>'2003_totals_newvars'!H51</f>
        <v>23847203</v>
      </c>
      <c r="CC51">
        <f>'2004_totals_newvars'!H51</f>
        <v>17626062</v>
      </c>
      <c r="CD51">
        <f>'2005_totals_newvars'!H51</f>
        <v>16519244</v>
      </c>
      <c r="CE51">
        <f>'2006_totals_newvars'!H51</f>
        <v>12065361</v>
      </c>
      <c r="CF51">
        <f>'2007_totals_newvars'!H51</f>
        <v>11080630</v>
      </c>
      <c r="CG51">
        <f>'2008_totals_newvars'!H51</f>
        <v>10436818</v>
      </c>
      <c r="CH51">
        <f>'2009_totals_newvars'!H51</f>
        <v>16205703</v>
      </c>
      <c r="CI51">
        <f>'2010_totals_newvars'!H51</f>
        <v>13943284</v>
      </c>
      <c r="CJ51">
        <f>'2011_totals_newvars'!H51</f>
        <v>14605508</v>
      </c>
      <c r="CK51">
        <f>'2012_totals_newvars'!H51</f>
        <v>14240651</v>
      </c>
      <c r="CL51">
        <f>'2013_totals_newvars'!H51</f>
        <v>13136928</v>
      </c>
      <c r="CM51">
        <f>'2014_totals_newvars'!H51</f>
        <v>14803872</v>
      </c>
      <c r="CN51">
        <f>'1997_totals_newvars'!E51</f>
        <v>0</v>
      </c>
      <c r="CO51">
        <f>'1998_totals_newvars'!E51</f>
        <v>0</v>
      </c>
      <c r="CP51">
        <f>'1999_totals_newvars'!E51</f>
        <v>0</v>
      </c>
      <c r="CQ51">
        <f>'2000_totals_newvars'!E51</f>
        <v>0</v>
      </c>
      <c r="CR51">
        <f>'2001_totals_newvars'!E51</f>
        <v>0</v>
      </c>
      <c r="CS51">
        <f>'2002_totals_newvars'!E51</f>
        <v>0</v>
      </c>
      <c r="CT51">
        <f>'2003_totals_newvars'!E51</f>
        <v>0</v>
      </c>
      <c r="CU51">
        <f>'2004_totals_newvars'!E51</f>
        <v>0</v>
      </c>
      <c r="CV51">
        <f>'2005_totals_newvars'!E51</f>
        <v>0</v>
      </c>
      <c r="CW51">
        <f>'2006_totals_newvars'!E51</f>
        <v>0</v>
      </c>
      <c r="CX51">
        <f>'2007_totals_newvars'!E51</f>
        <v>0</v>
      </c>
      <c r="CY51">
        <f>'2008_totals_newvars'!E51</f>
        <v>0</v>
      </c>
      <c r="CZ51">
        <f>'2009_totals_newvars'!E51</f>
        <v>0</v>
      </c>
      <c r="DA51">
        <f>'2010_totals_newvars'!E51</f>
        <v>0</v>
      </c>
      <c r="DB51">
        <f>'2011_totals_newvars'!E51</f>
        <v>299129</v>
      </c>
      <c r="DC51">
        <f>'2012_totals_newvars'!E51</f>
        <v>0</v>
      </c>
      <c r="DD51">
        <f>'2013_totals_newvars'!E51</f>
        <v>0</v>
      </c>
      <c r="DE51">
        <f>'2014_totals_newvars'!E51</f>
        <v>0</v>
      </c>
      <c r="DF51">
        <f>'1997_totals_newvars'!G51</f>
        <v>0</v>
      </c>
      <c r="DG51">
        <f>'1998_totals_newvars'!G51</f>
        <v>0</v>
      </c>
      <c r="DH51">
        <f>'1999_totals_newvars'!G51</f>
        <v>0</v>
      </c>
      <c r="DI51">
        <f>'2000_totals_newvars'!G51</f>
        <v>12023846</v>
      </c>
      <c r="DJ51">
        <f>'2001_totals_newvars'!G51</f>
        <v>5582427</v>
      </c>
      <c r="DK51">
        <f>'2002_totals_newvars'!G51</f>
        <v>6644823</v>
      </c>
      <c r="DL51">
        <f>'2003_totals_newvars'!G51</f>
        <v>6729903</v>
      </c>
      <c r="DM51">
        <f>'2004_totals_newvars'!G51</f>
        <v>6544291</v>
      </c>
      <c r="DN51">
        <f>'2005_totals_newvars'!G51</f>
        <v>6341576</v>
      </c>
      <c r="DO51">
        <f>'2006_totals_newvars'!G51</f>
        <v>8509262</v>
      </c>
      <c r="DP51">
        <f>'2007_totals_newvars'!G51</f>
        <v>7401753</v>
      </c>
      <c r="DQ51">
        <f>'2008_totals_newvars'!G51</f>
        <v>6864267</v>
      </c>
      <c r="DR51">
        <f>'2009_totals_newvars'!G51</f>
        <v>43361122</v>
      </c>
      <c r="DS51">
        <f>'2010_totals_newvars'!G51</f>
        <v>7738972</v>
      </c>
      <c r="DT51">
        <f>'2011_totals_newvars'!G51</f>
        <v>36349800</v>
      </c>
      <c r="DU51">
        <f>'2012_totals_newvars'!G51</f>
        <v>43626871</v>
      </c>
      <c r="DV51">
        <f>'2013_totals_newvars'!G51</f>
        <v>46154251</v>
      </c>
      <c r="DW51">
        <f>'2014_totals_newvars'!G51</f>
        <v>42677961</v>
      </c>
      <c r="DX51">
        <f>'1997_totals_newvars'!K51</f>
        <v>0</v>
      </c>
      <c r="DY51">
        <f>'1998_totals_newvars'!K51</f>
        <v>39700000</v>
      </c>
      <c r="DZ51">
        <f>'1999_totals_newvars'!K51</f>
        <v>31750000</v>
      </c>
      <c r="EA51">
        <f>'2000_totals_newvars'!K51</f>
        <v>31704759</v>
      </c>
      <c r="EB51">
        <f>'2001_totals_newvars'!K51</f>
        <v>33281448</v>
      </c>
      <c r="EC51">
        <f>'2002_totals_newvars'!K51</f>
        <v>13446338</v>
      </c>
      <c r="ED51">
        <f>'2003_totals_newvars'!K51</f>
        <v>13440834</v>
      </c>
      <c r="EE51">
        <f>'2004_totals_newvars'!K51</f>
        <v>13420499</v>
      </c>
      <c r="EF51">
        <f>'2005_totals_newvars'!K51</f>
        <v>13420500</v>
      </c>
      <c r="EG51">
        <f>'2006_totals_newvars'!K51</f>
        <v>14715200</v>
      </c>
      <c r="EH51">
        <f>'2007_totals_newvars'!K51</f>
        <v>13420500</v>
      </c>
      <c r="EI51">
        <f>'2008_totals_newvars'!K51</f>
        <v>13420500</v>
      </c>
      <c r="EJ51">
        <f>'2009_totals_newvars'!K51</f>
        <v>13420500</v>
      </c>
      <c r="EK51">
        <f>'2010_totals_newvars'!K51</f>
        <v>13420500</v>
      </c>
      <c r="EL51">
        <f>'2011_totals_newvars'!K51</f>
        <v>14837318</v>
      </c>
      <c r="EM51">
        <f>'2012_totals_newvars'!K51</f>
        <v>15422200</v>
      </c>
      <c r="EN51">
        <f>'2013_totals_newvars'!K51</f>
        <v>15433200</v>
      </c>
      <c r="EO51">
        <f>'2014_totals_newvars'!K51</f>
        <v>15443200</v>
      </c>
      <c r="EP51">
        <f>'1997_totals_newvars'!F51</f>
        <v>0</v>
      </c>
      <c r="EQ51">
        <f>'1998_totals_newvars'!F51</f>
        <v>0</v>
      </c>
      <c r="ER51">
        <f>'1999_totals_newvars'!F51</f>
        <v>0</v>
      </c>
      <c r="ES51">
        <f>'2000_totals_newvars'!F51</f>
        <v>79307090</v>
      </c>
      <c r="ET51">
        <f>'2001_totals_newvars'!F51</f>
        <v>99057594</v>
      </c>
      <c r="EU51">
        <f>'2002_totals_newvars'!F51</f>
        <v>50105885</v>
      </c>
      <c r="EV51">
        <f>'2003_totals_newvars'!F51</f>
        <v>41421727</v>
      </c>
      <c r="EW51">
        <f>'2004_totals_newvars'!F51</f>
        <v>57892001</v>
      </c>
      <c r="EX51">
        <f>'2005_totals_newvars'!F51</f>
        <v>59532000</v>
      </c>
      <c r="EY51">
        <f>'2006_totals_newvars'!F51</f>
        <v>55232000</v>
      </c>
      <c r="EZ51">
        <f>'2007_totals_newvars'!F51</f>
        <v>63656362</v>
      </c>
      <c r="FA51">
        <f>'2008_totals_newvars'!F51</f>
        <v>65500289</v>
      </c>
      <c r="FB51">
        <f>'2009_totals_newvars'!F51</f>
        <v>22803390</v>
      </c>
      <c r="FC51">
        <f>'2010_totals_newvars'!F51</f>
        <v>43682188</v>
      </c>
      <c r="FD51">
        <f>'2011_totals_newvars'!F51</f>
        <v>58682500</v>
      </c>
      <c r="FE51">
        <f>'2012_totals_newvars'!F51</f>
        <v>43664200</v>
      </c>
      <c r="FF51">
        <f>'2013_totals_newvars'!F51</f>
        <v>43664200</v>
      </c>
      <c r="FG51">
        <f>'2014_totals_newvars'!F51</f>
        <v>62500000</v>
      </c>
      <c r="FH51">
        <f>'1997_totals_newvars'!D51</f>
        <v>74821044</v>
      </c>
      <c r="FI51">
        <f>'1998_totals_newvars'!D51</f>
        <v>79433150</v>
      </c>
      <c r="FJ51">
        <f>'1999_totals_newvars'!D51</f>
        <v>62545245</v>
      </c>
      <c r="FK51">
        <f>'2000_totals_newvars'!D51</f>
        <v>63158798</v>
      </c>
      <c r="FL51">
        <f>'2001_totals_newvars'!D51</f>
        <v>122457411</v>
      </c>
      <c r="FM51">
        <f>'2002_totals_newvars'!D51</f>
        <v>72871302</v>
      </c>
      <c r="FN51">
        <f>'2003_totals_newvars'!D51</f>
        <v>81066639</v>
      </c>
      <c r="FO51">
        <f>'2004_totals_newvars'!D51</f>
        <v>33933767</v>
      </c>
      <c r="FP51">
        <f>'2005_totals_newvars'!D51</f>
        <v>36110612</v>
      </c>
      <c r="FQ51">
        <f>'2006_totals_newvars'!D51</f>
        <v>42151699</v>
      </c>
      <c r="FR51">
        <f>'2007_totals_newvars'!D51</f>
        <v>34383093</v>
      </c>
      <c r="FS51">
        <f>'2008_totals_newvars'!D51</f>
        <v>35808782</v>
      </c>
      <c r="FT51">
        <f>'2009_totals_newvars'!D51</f>
        <v>35302646</v>
      </c>
      <c r="FU51">
        <f>'2010_totals_newvars'!D51</f>
        <v>32349428</v>
      </c>
      <c r="FV51">
        <f>'2011_totals_newvars'!D51</f>
        <v>67039810</v>
      </c>
      <c r="FW51">
        <f>'2012_totals_newvars'!D51</f>
        <v>56746179</v>
      </c>
      <c r="FX51">
        <f>'2013_totals_newvars'!D51</f>
        <v>38349567</v>
      </c>
      <c r="FY51">
        <f>'2014_totals_newvars'!D51</f>
        <v>33165321</v>
      </c>
      <c r="FZ51">
        <f>'1997_totals_newvars'!L51</f>
        <v>354832186</v>
      </c>
      <c r="GA51">
        <f>'1998_totals_newvars'!L51</f>
        <v>378394321</v>
      </c>
      <c r="GB51">
        <f>'1999_totals_newvars'!L51</f>
        <v>405714797</v>
      </c>
      <c r="GC51">
        <f>'2000_totals_newvars'!L51</f>
        <v>477025476</v>
      </c>
      <c r="GD51">
        <f>'2001_totals_newvars'!L51</f>
        <v>590904511</v>
      </c>
      <c r="GE51">
        <f>'2002_totals_newvars'!L51</f>
        <v>566197921</v>
      </c>
      <c r="GF51">
        <f>'2003_totals_newvars'!L51</f>
        <v>567873780</v>
      </c>
      <c r="GG51">
        <f>'2004_totals_newvars'!L51</f>
        <v>571353691</v>
      </c>
      <c r="GH51">
        <f>'2005_totals_newvars'!L51</f>
        <v>523545438</v>
      </c>
      <c r="GI51">
        <f>'2006_totals_newvars'!L51</f>
        <v>517875438</v>
      </c>
      <c r="GJ51">
        <f>'2007_totals_newvars'!L51</f>
        <v>522085001</v>
      </c>
      <c r="GK51">
        <f>'2008_totals_newvars'!L51</f>
        <v>529205268</v>
      </c>
      <c r="GL51">
        <f>'2009_totals_newvars'!L51</f>
        <v>644947865</v>
      </c>
      <c r="GM51">
        <f>'2010_totals_newvars'!L51</f>
        <v>536972063</v>
      </c>
      <c r="GN51">
        <f>'2011_totals_newvars'!L51</f>
        <v>653045861</v>
      </c>
      <c r="GO51">
        <f>'2012_totals_newvars'!L51</f>
        <v>603364922</v>
      </c>
      <c r="GP51">
        <f>'2013_totals_newvars'!L51</f>
        <v>603914292</v>
      </c>
      <c r="GQ51">
        <f>'2014_totals_newvars'!L51</f>
        <v>657271207</v>
      </c>
    </row>
    <row r="52" spans="1:199" x14ac:dyDescent="0.2">
      <c r="A52" t="s">
        <v>58</v>
      </c>
      <c r="B52">
        <f>'1997_totals_newvars'!J52</f>
        <v>1381703</v>
      </c>
      <c r="C52">
        <f>'1998_totals_newvars'!J52</f>
        <v>1194802</v>
      </c>
      <c r="D52">
        <f>'1999_totals_newvars'!J52</f>
        <v>-613873</v>
      </c>
      <c r="E52">
        <f>'2000_totals_newvars'!J52</f>
        <v>2377378</v>
      </c>
      <c r="F52">
        <f>'2001_totals_newvars'!J52</f>
        <v>1187565</v>
      </c>
      <c r="G52">
        <f>'2002_totals_newvars'!J52</f>
        <v>3656095</v>
      </c>
      <c r="H52">
        <f>'2003_totals_newvars'!J52</f>
        <v>6356213</v>
      </c>
      <c r="I52">
        <f>'2004_totals_newvars'!J52</f>
        <v>-4550160</v>
      </c>
      <c r="J52">
        <f>'2005_totals_newvars'!J52</f>
        <v>1029261</v>
      </c>
      <c r="K52">
        <f>'2006_totals_newvars'!J52</f>
        <v>852232</v>
      </c>
      <c r="L52">
        <f>'2007_totals_newvars'!J52</f>
        <v>1468301</v>
      </c>
      <c r="M52">
        <f>'2008_totals_newvars'!J52</f>
        <v>1115330</v>
      </c>
      <c r="N52">
        <f>'2009_totals_newvars'!J52</f>
        <v>1709701</v>
      </c>
      <c r="O52">
        <f>'2010_totals_newvars'!J52</f>
        <v>479528</v>
      </c>
      <c r="P52">
        <f>'2011_totals_newvars'!J52</f>
        <v>990261</v>
      </c>
      <c r="Q52">
        <f>'2012_totals_newvars'!J52</f>
        <v>3029086</v>
      </c>
      <c r="R52">
        <f>'2013_totals_newvars'!J52</f>
        <v>7383585</v>
      </c>
      <c r="S52">
        <f>'2014_totals_newvars'!J52</f>
        <v>7356137</v>
      </c>
      <c r="T52">
        <f>'1997_totals_newvars'!B52</f>
        <v>7523880</v>
      </c>
      <c r="U52">
        <f>'1998_totals_newvars'!B52</f>
        <v>6573183</v>
      </c>
      <c r="V52">
        <f>'1999_totals_newvars'!B52</f>
        <v>-979077</v>
      </c>
      <c r="W52">
        <f>'2000_totals_newvars'!B52</f>
        <v>8806642</v>
      </c>
      <c r="X52">
        <f>'2001_totals_newvars'!B52</f>
        <v>3882327</v>
      </c>
      <c r="Y52">
        <f>'2002_totals_newvars'!B52</f>
        <v>2022902</v>
      </c>
      <c r="Z52">
        <f>'2003_totals_newvars'!B52</f>
        <v>14791532</v>
      </c>
      <c r="AA52">
        <f>'2004_totals_newvars'!B52</f>
        <v>5280357</v>
      </c>
      <c r="AB52">
        <f>'2005_totals_newvars'!B52</f>
        <v>6644598</v>
      </c>
      <c r="AC52">
        <f>'2006_totals_newvars'!B52</f>
        <v>10459397</v>
      </c>
      <c r="AD52">
        <f>'2007_totals_newvars'!B52</f>
        <v>4534576</v>
      </c>
      <c r="AE52">
        <f>'2008_totals_newvars'!B52</f>
        <v>10886521</v>
      </c>
      <c r="AF52">
        <f>'2009_totals_newvars'!B52</f>
        <v>11305296</v>
      </c>
      <c r="AG52">
        <f>'2010_totals_newvars'!B52</f>
        <v>10744118</v>
      </c>
      <c r="AH52">
        <f>'2011_totals_newvars'!B52</f>
        <v>13733476</v>
      </c>
      <c r="AI52">
        <f>'2012_totals_newvars'!B52</f>
        <v>8662745</v>
      </c>
      <c r="AJ52">
        <f>'2013_totals_newvars'!B52</f>
        <v>2459191</v>
      </c>
      <c r="AK52">
        <f>'2014_totals_newvars'!B52</f>
        <v>3160814</v>
      </c>
      <c r="AL52">
        <f>'1997_totals_newvars'!C52</f>
        <v>1553781</v>
      </c>
      <c r="AM52">
        <f>'1998_totals_newvars'!C52</f>
        <v>2264098</v>
      </c>
      <c r="AN52">
        <f>'1999_totals_newvars'!C52</f>
        <v>9735828</v>
      </c>
      <c r="AO52">
        <f>'2000_totals_newvars'!C52</f>
        <v>2471587</v>
      </c>
      <c r="AP52">
        <f>'2001_totals_newvars'!C52</f>
        <v>-3526728</v>
      </c>
      <c r="AQ52">
        <f>'2002_totals_newvars'!C52</f>
        <v>9475817</v>
      </c>
      <c r="AR52">
        <f>'2003_totals_newvars'!C52</f>
        <v>13720433</v>
      </c>
      <c r="AS52">
        <f>'2004_totals_newvars'!C52</f>
        <v>1543641</v>
      </c>
      <c r="AT52">
        <f>'2005_totals_newvars'!C52</f>
        <v>6693813</v>
      </c>
      <c r="AU52">
        <f>'2006_totals_newvars'!C52</f>
        <v>7016965</v>
      </c>
      <c r="AV52">
        <f>'2007_totals_newvars'!C52</f>
        <v>3651562</v>
      </c>
      <c r="AW52">
        <f>'2008_totals_newvars'!C52</f>
        <v>1553707</v>
      </c>
      <c r="AX52">
        <f>'2009_totals_newvars'!C52</f>
        <v>5753707</v>
      </c>
      <c r="AY52">
        <f>'2010_totals_newvars'!C52</f>
        <v>6778707</v>
      </c>
      <c r="AZ52">
        <f>'2011_totals_newvars'!C52</f>
        <v>3653707</v>
      </c>
      <c r="BA52">
        <f>'2012_totals_newvars'!C52</f>
        <v>3653707</v>
      </c>
      <c r="BB52">
        <f>'2013_totals_newvars'!C52</f>
        <v>3653707</v>
      </c>
      <c r="BC52">
        <f>'2014_totals_newvars'!C52</f>
        <v>517830</v>
      </c>
      <c r="BD52">
        <f>'1997_totals_newvars'!I52</f>
        <v>0</v>
      </c>
      <c r="BE52">
        <f>'1998_totals_newvars'!I52</f>
        <v>0</v>
      </c>
      <c r="BF52">
        <f>'1999_totals_newvars'!I52</f>
        <v>0</v>
      </c>
      <c r="BG52">
        <f>'2000_totals_newvars'!I52</f>
        <v>13806384</v>
      </c>
      <c r="BH52">
        <f>'2001_totals_newvars'!I52</f>
        <v>17344030</v>
      </c>
      <c r="BI52">
        <f>'2002_totals_newvars'!I52</f>
        <v>10065379</v>
      </c>
      <c r="BJ52">
        <f>'2003_totals_newvars'!I52</f>
        <v>42073848</v>
      </c>
      <c r="BK52">
        <f>'2004_totals_newvars'!I52</f>
        <v>25832423</v>
      </c>
      <c r="BL52">
        <f>'2005_totals_newvars'!I52</f>
        <v>18823322</v>
      </c>
      <c r="BM52">
        <f>'2006_totals_newvars'!I52</f>
        <v>6118499</v>
      </c>
      <c r="BN52">
        <f>'2007_totals_newvars'!I52</f>
        <v>14796510</v>
      </c>
      <c r="BO52">
        <f>'2008_totals_newvars'!I52</f>
        <v>10214514</v>
      </c>
      <c r="BP52">
        <f>'2009_totals_newvars'!I52</f>
        <v>11843625</v>
      </c>
      <c r="BQ52">
        <f>'2010_totals_newvars'!I52</f>
        <v>11674640</v>
      </c>
      <c r="BR52">
        <f>'2011_totals_newvars'!I52</f>
        <v>18343544</v>
      </c>
      <c r="BS52">
        <f>'2012_totals_newvars'!I52</f>
        <v>12420628</v>
      </c>
      <c r="BT52">
        <f>'2013_totals_newvars'!I52</f>
        <v>15489625</v>
      </c>
      <c r="BU52">
        <f>'2014_totals_newvars'!I52</f>
        <v>13261931</v>
      </c>
      <c r="BV52">
        <f>'1997_totals_newvars'!H52</f>
        <v>0</v>
      </c>
      <c r="BW52">
        <f>'1998_totals_newvars'!H52</f>
        <v>0</v>
      </c>
      <c r="BX52">
        <f>'1999_totals_newvars'!H52</f>
        <v>0</v>
      </c>
      <c r="BY52">
        <f>'2000_totals_newvars'!H52</f>
        <v>0</v>
      </c>
      <c r="BZ52">
        <f>'2001_totals_newvars'!H52</f>
        <v>0</v>
      </c>
      <c r="CA52">
        <f>'2002_totals_newvars'!H52</f>
        <v>0</v>
      </c>
      <c r="CB52">
        <f>'2003_totals_newvars'!H52</f>
        <v>0</v>
      </c>
      <c r="CC52">
        <f>'2004_totals_newvars'!H52</f>
        <v>0</v>
      </c>
      <c r="CD52">
        <f>'2005_totals_newvars'!H52</f>
        <v>0</v>
      </c>
      <c r="CE52">
        <f>'2006_totals_newvars'!H52</f>
        <v>0</v>
      </c>
      <c r="CF52">
        <f>'2007_totals_newvars'!H52</f>
        <v>0</v>
      </c>
      <c r="CG52">
        <f>'2008_totals_newvars'!H52</f>
        <v>0</v>
      </c>
      <c r="CH52">
        <f>'2009_totals_newvars'!H52</f>
        <v>0</v>
      </c>
      <c r="CI52">
        <f>'2010_totals_newvars'!H52</f>
        <v>0</v>
      </c>
      <c r="CJ52">
        <f>'2011_totals_newvars'!H52</f>
        <v>0</v>
      </c>
      <c r="CK52">
        <f>'2012_totals_newvars'!H52</f>
        <v>0</v>
      </c>
      <c r="CL52">
        <f>'2013_totals_newvars'!H52</f>
        <v>0</v>
      </c>
      <c r="CM52">
        <f>'2014_totals_newvars'!H52</f>
        <v>0</v>
      </c>
      <c r="CN52">
        <f>'1997_totals_newvars'!E52</f>
        <v>0</v>
      </c>
      <c r="CO52">
        <f>'1998_totals_newvars'!E52</f>
        <v>0</v>
      </c>
      <c r="CP52">
        <f>'1999_totals_newvars'!E52</f>
        <v>0</v>
      </c>
      <c r="CQ52">
        <f>'2000_totals_newvars'!E52</f>
        <v>0</v>
      </c>
      <c r="CR52">
        <f>'2001_totals_newvars'!E52</f>
        <v>0</v>
      </c>
      <c r="CS52">
        <f>'2002_totals_newvars'!E52</f>
        <v>0</v>
      </c>
      <c r="CT52">
        <f>'2003_totals_newvars'!E52</f>
        <v>0</v>
      </c>
      <c r="CU52">
        <f>'2004_totals_newvars'!E52</f>
        <v>0</v>
      </c>
      <c r="CV52">
        <f>'2005_totals_newvars'!E52</f>
        <v>0</v>
      </c>
      <c r="CW52">
        <f>'2006_totals_newvars'!E52</f>
        <v>0</v>
      </c>
      <c r="CX52">
        <f>'2007_totals_newvars'!E52</f>
        <v>0</v>
      </c>
      <c r="CY52">
        <f>'2008_totals_newvars'!E52</f>
        <v>0</v>
      </c>
      <c r="CZ52">
        <f>'2009_totals_newvars'!E52</f>
        <v>0</v>
      </c>
      <c r="DA52">
        <f>'2010_totals_newvars'!E52</f>
        <v>0</v>
      </c>
      <c r="DB52">
        <f>'2011_totals_newvars'!E52</f>
        <v>0</v>
      </c>
      <c r="DC52">
        <f>'2012_totals_newvars'!E52</f>
        <v>0</v>
      </c>
      <c r="DD52">
        <f>'2013_totals_newvars'!E52</f>
        <v>0</v>
      </c>
      <c r="DE52">
        <f>'2014_totals_newvars'!E52</f>
        <v>0</v>
      </c>
      <c r="DF52">
        <f>'1997_totals_newvars'!G52</f>
        <v>0</v>
      </c>
      <c r="DG52">
        <f>'1998_totals_newvars'!G52</f>
        <v>0</v>
      </c>
      <c r="DH52">
        <f>'1999_totals_newvars'!G52</f>
        <v>0</v>
      </c>
      <c r="DI52">
        <f>'2000_totals_newvars'!G52</f>
        <v>0</v>
      </c>
      <c r="DJ52">
        <f>'2001_totals_newvars'!G52</f>
        <v>0</v>
      </c>
      <c r="DK52">
        <f>'2002_totals_newvars'!G52</f>
        <v>0</v>
      </c>
      <c r="DL52">
        <f>'2003_totals_newvars'!G52</f>
        <v>0</v>
      </c>
      <c r="DM52">
        <f>'2004_totals_newvars'!G52</f>
        <v>0</v>
      </c>
      <c r="DN52">
        <f>'2005_totals_newvars'!G52</f>
        <v>0</v>
      </c>
      <c r="DO52">
        <f>'2006_totals_newvars'!G52</f>
        <v>0</v>
      </c>
      <c r="DP52">
        <f>'2007_totals_newvars'!G52</f>
        <v>0</v>
      </c>
      <c r="DQ52">
        <f>'2008_totals_newvars'!G52</f>
        <v>0</v>
      </c>
      <c r="DR52">
        <f>'2009_totals_newvars'!G52</f>
        <v>0</v>
      </c>
      <c r="DS52">
        <f>'2010_totals_newvars'!G52</f>
        <v>0</v>
      </c>
      <c r="DT52">
        <f>'2011_totals_newvars'!G52</f>
        <v>0</v>
      </c>
      <c r="DU52">
        <f>'2012_totals_newvars'!G52</f>
        <v>0</v>
      </c>
      <c r="DV52">
        <f>'2013_totals_newvars'!G52</f>
        <v>165443</v>
      </c>
      <c r="DW52">
        <f>'2014_totals_newvars'!G52</f>
        <v>389722</v>
      </c>
      <c r="DX52">
        <f>'1997_totals_newvars'!K52</f>
        <v>0</v>
      </c>
      <c r="DY52">
        <f>'1998_totals_newvars'!K52</f>
        <v>0</v>
      </c>
      <c r="DZ52">
        <f>'1999_totals_newvars'!K52</f>
        <v>6048850</v>
      </c>
      <c r="EA52">
        <f>'2000_totals_newvars'!K52</f>
        <v>2174200</v>
      </c>
      <c r="EB52">
        <f>'2001_totals_newvars'!K52</f>
        <v>2009783</v>
      </c>
      <c r="EC52">
        <f>'2002_totals_newvars'!K52</f>
        <v>1958960</v>
      </c>
      <c r="ED52">
        <f>'2003_totals_newvars'!K52</f>
        <v>8014036</v>
      </c>
      <c r="EE52">
        <f>'2004_totals_newvars'!K52</f>
        <v>1850053</v>
      </c>
      <c r="EF52">
        <f>'2005_totals_newvars'!K52</f>
        <v>0</v>
      </c>
      <c r="EG52">
        <f>'2006_totals_newvars'!K52</f>
        <v>0</v>
      </c>
      <c r="EH52">
        <f>'2007_totals_newvars'!K52</f>
        <v>1836032</v>
      </c>
      <c r="EI52">
        <f>'2008_totals_newvars'!K52</f>
        <v>1850053</v>
      </c>
      <c r="EJ52">
        <f>'2009_totals_newvars'!K52</f>
        <v>0</v>
      </c>
      <c r="EK52">
        <f>'2010_totals_newvars'!K52</f>
        <v>0</v>
      </c>
      <c r="EL52">
        <f>'2011_totals_newvars'!K52</f>
        <v>1850053</v>
      </c>
      <c r="EM52">
        <f>'2012_totals_newvars'!K52</f>
        <v>1850053</v>
      </c>
      <c r="EN52">
        <f>'2013_totals_newvars'!K52</f>
        <v>1850053</v>
      </c>
      <c r="EO52">
        <f>'2014_totals_newvars'!K52</f>
        <v>1850053</v>
      </c>
      <c r="EP52">
        <f>'1997_totals_newvars'!F52</f>
        <v>0</v>
      </c>
      <c r="EQ52">
        <f>'1998_totals_newvars'!F52</f>
        <v>0</v>
      </c>
      <c r="ER52">
        <f>'1999_totals_newvars'!F52</f>
        <v>0</v>
      </c>
      <c r="ES52">
        <f>'2000_totals_newvars'!F52</f>
        <v>0</v>
      </c>
      <c r="ET52">
        <f>'2001_totals_newvars'!F52</f>
        <v>0</v>
      </c>
      <c r="EU52">
        <f>'2002_totals_newvars'!F52</f>
        <v>0</v>
      </c>
      <c r="EV52">
        <f>'2003_totals_newvars'!F52</f>
        <v>0</v>
      </c>
      <c r="EW52">
        <f>'2004_totals_newvars'!F52</f>
        <v>0</v>
      </c>
      <c r="EX52">
        <f>'2005_totals_newvars'!F52</f>
        <v>0</v>
      </c>
      <c r="EY52">
        <f>'2006_totals_newvars'!F52</f>
        <v>0</v>
      </c>
      <c r="EZ52">
        <f>'2007_totals_newvars'!F52</f>
        <v>0</v>
      </c>
      <c r="FA52">
        <f>'2008_totals_newvars'!F52</f>
        <v>0</v>
      </c>
      <c r="FB52">
        <f>'2009_totals_newvars'!F52</f>
        <v>0</v>
      </c>
      <c r="FC52">
        <f>'2010_totals_newvars'!F52</f>
        <v>0</v>
      </c>
      <c r="FD52">
        <f>'2011_totals_newvars'!F52</f>
        <v>0</v>
      </c>
      <c r="FE52">
        <f>'2012_totals_newvars'!F52</f>
        <v>0</v>
      </c>
      <c r="FF52">
        <f>'2013_totals_newvars'!F52</f>
        <v>0</v>
      </c>
      <c r="FG52">
        <f>'2014_totals_newvars'!F52</f>
        <v>0</v>
      </c>
      <c r="FH52">
        <f>'1997_totals_newvars'!D52</f>
        <v>1320336</v>
      </c>
      <c r="FI52">
        <f>'1998_totals_newvars'!D52</f>
        <v>1784911</v>
      </c>
      <c r="FJ52">
        <f>'1999_totals_newvars'!D52</f>
        <v>-1571178</v>
      </c>
      <c r="FK52">
        <f>'2000_totals_newvars'!D52</f>
        <v>3603999</v>
      </c>
      <c r="FL52">
        <f>'2001_totals_newvars'!D52</f>
        <v>4588896</v>
      </c>
      <c r="FM52">
        <f>'2002_totals_newvars'!D52</f>
        <v>556715</v>
      </c>
      <c r="FN52">
        <f>'2003_totals_newvars'!D52</f>
        <v>5918663</v>
      </c>
      <c r="FO52">
        <f>'2004_totals_newvars'!D52</f>
        <v>11728568</v>
      </c>
      <c r="FP52">
        <f>'2005_totals_newvars'!D52</f>
        <v>2775836</v>
      </c>
      <c r="FQ52">
        <f>'2006_totals_newvars'!D52</f>
        <v>2279012</v>
      </c>
      <c r="FR52">
        <f>'2007_totals_newvars'!D52</f>
        <v>1428716</v>
      </c>
      <c r="FS52">
        <f>'2008_totals_newvars'!D52</f>
        <v>3484340</v>
      </c>
      <c r="FT52">
        <f>'2009_totals_newvars'!D52</f>
        <v>845325</v>
      </c>
      <c r="FU52">
        <f>'2010_totals_newvars'!D52</f>
        <v>320757</v>
      </c>
      <c r="FV52">
        <f>'2011_totals_newvars'!D52</f>
        <v>253811</v>
      </c>
      <c r="FW52">
        <f>'2012_totals_newvars'!D52</f>
        <v>1757012</v>
      </c>
      <c r="FX52">
        <f>'2013_totals_newvars'!D52</f>
        <v>1784174</v>
      </c>
      <c r="FY52">
        <f>'2014_totals_newvars'!D52</f>
        <v>2694566</v>
      </c>
      <c r="FZ52">
        <f>'1997_totals_newvars'!L52</f>
        <v>11779700</v>
      </c>
      <c r="GA52">
        <f>'1998_totals_newvars'!L52</f>
        <v>11816994</v>
      </c>
      <c r="GB52">
        <f>'1999_totals_newvars'!L52</f>
        <v>12620550</v>
      </c>
      <c r="GC52">
        <f>'2000_totals_newvars'!L52</f>
        <v>33240190</v>
      </c>
      <c r="GD52">
        <f>'2001_totals_newvars'!L52</f>
        <v>25485873</v>
      </c>
      <c r="GE52">
        <f>'2002_totals_newvars'!L52</f>
        <v>27735868</v>
      </c>
      <c r="GF52">
        <f>'2003_totals_newvars'!L52</f>
        <v>90874725</v>
      </c>
      <c r="GG52">
        <f>'2004_totals_newvars'!L52</f>
        <v>41684882</v>
      </c>
      <c r="GH52">
        <f>'2005_totals_newvars'!L52</f>
        <v>35966830</v>
      </c>
      <c r="GI52">
        <f>'2006_totals_newvars'!L52</f>
        <v>26726105</v>
      </c>
      <c r="GJ52">
        <f>'2007_totals_newvars'!L52</f>
        <v>27715697</v>
      </c>
      <c r="GK52">
        <f>'2008_totals_newvars'!L52</f>
        <v>29104465</v>
      </c>
      <c r="GL52">
        <f>'2009_totals_newvars'!L52</f>
        <v>31457654</v>
      </c>
      <c r="GM52">
        <f>'2010_totals_newvars'!L52</f>
        <v>29997750</v>
      </c>
      <c r="GN52">
        <f>'2011_totals_newvars'!L52</f>
        <v>38824852</v>
      </c>
      <c r="GO52">
        <f>'2012_totals_newvars'!L52</f>
        <v>31373231</v>
      </c>
      <c r="GP52">
        <f>'2013_totals_newvars'!L52</f>
        <v>32785778</v>
      </c>
      <c r="GQ52">
        <f>'2014_totals_newvars'!L52</f>
        <v>29231053</v>
      </c>
    </row>
  </sheetData>
  <sortState columnSort="1" ref="B1:GQ52">
    <sortCondition ref="B1:GQ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Q52"/>
  <sheetViews>
    <sheetView tabSelected="1" workbookViewId="0">
      <selection activeCell="GG1" sqref="GG1:GQ1048576"/>
    </sheetView>
  </sheetViews>
  <sheetFormatPr baseColWidth="10" defaultRowHeight="16" x14ac:dyDescent="0.2"/>
  <sheetData>
    <row r="1" spans="1:199" x14ac:dyDescent="0.2">
      <c r="A1" t="s">
        <v>1</v>
      </c>
      <c r="B1" t="str">
        <f>'1997_totals_newvars'!J1</f>
        <v>admin_1997</v>
      </c>
      <c r="C1" t="str">
        <f>'1997_totals_newvars'!B1</f>
        <v>ba_1997</v>
      </c>
      <c r="D1" t="str">
        <f>'1997_totals_newvars'!C1</f>
        <v>cc_1997</v>
      </c>
      <c r="E1" t="str">
        <f>'1997_totals_newvars'!I1</f>
        <v>other_1997</v>
      </c>
      <c r="F1" t="str">
        <f>'1997_totals_newvars'!H1</f>
        <v>pregnancy_1997</v>
      </c>
      <c r="G1" t="str">
        <f>'1997_totals_newvars'!E1</f>
        <v>prior_1997</v>
      </c>
      <c r="H1" t="str">
        <f>'1997_totals_newvars'!G1</f>
        <v>shortben_1997</v>
      </c>
      <c r="I1" t="str">
        <f>'1997_totals_newvars'!K1</f>
        <v>ssbg_1997</v>
      </c>
      <c r="J1" t="str">
        <f>'1997_totals_newvars'!F1</f>
        <v>tax_1997</v>
      </c>
      <c r="K1" t="str">
        <f>'1997_totals_newvars'!D1</f>
        <v>work_1997</v>
      </c>
      <c r="L1" t="str">
        <f>'1997_totals_newvars'!L1</f>
        <v>ztotal_1997</v>
      </c>
      <c r="M1" t="str">
        <f>'1998_totals_newvars'!J1</f>
        <v>admin_1998</v>
      </c>
      <c r="N1" t="str">
        <f>'1998_totals_newvars'!B1</f>
        <v>ba_1998</v>
      </c>
      <c r="O1" t="str">
        <f>'1998_totals_newvars'!C1</f>
        <v>cc_1998</v>
      </c>
      <c r="P1" t="str">
        <f>'1998_totals_newvars'!I1</f>
        <v>other_1998</v>
      </c>
      <c r="Q1" t="str">
        <f>'1998_totals_newvars'!H1</f>
        <v>pregnancy_1998</v>
      </c>
      <c r="R1" t="str">
        <f>'1998_totals_newvars'!E1</f>
        <v>prior_1998</v>
      </c>
      <c r="S1" t="str">
        <f>'1998_totals_newvars'!G1</f>
        <v>shortben_1998</v>
      </c>
      <c r="T1" t="str">
        <f>'1998_totals_newvars'!K1</f>
        <v>ssbg_1998</v>
      </c>
      <c r="U1" t="str">
        <f>'1998_totals_newvars'!F1</f>
        <v>tax_1998</v>
      </c>
      <c r="V1" t="str">
        <f>'1998_totals_newvars'!D1</f>
        <v>work_1998</v>
      </c>
      <c r="W1" t="str">
        <f>'1998_totals_newvars'!L1</f>
        <v>ztotal_1998</v>
      </c>
      <c r="X1" t="str">
        <f>'1999_totals_newvars'!J1</f>
        <v>admin_1999</v>
      </c>
      <c r="Y1" t="str">
        <f>'1999_totals_newvars'!B1</f>
        <v>ba_1999</v>
      </c>
      <c r="Z1" t="str">
        <f>'1999_totals_newvars'!C1</f>
        <v>cc_1999</v>
      </c>
      <c r="AA1" t="str">
        <f>'1999_totals_newvars'!I1</f>
        <v>other_1999</v>
      </c>
      <c r="AB1" t="str">
        <f>'1999_totals_newvars'!H1</f>
        <v>pregnancy_1999</v>
      </c>
      <c r="AC1" t="str">
        <f>'1999_totals_newvars'!E1</f>
        <v>prior_1999</v>
      </c>
      <c r="AD1" t="str">
        <f>'1999_totals_newvars'!G1</f>
        <v>shortben_1999</v>
      </c>
      <c r="AE1" t="str">
        <f>'1999_totals_newvars'!K1</f>
        <v>ssbg_1999</v>
      </c>
      <c r="AF1" t="str">
        <f>'1999_totals_newvars'!F1</f>
        <v>tax_1999</v>
      </c>
      <c r="AG1" t="str">
        <f>'1999_totals_newvars'!D1</f>
        <v>work_1999</v>
      </c>
      <c r="AH1" t="str">
        <f>'1999_totals_newvars'!L1</f>
        <v>ztotal_1999</v>
      </c>
      <c r="AI1" t="str">
        <f>'2000_totals_newvars'!J1</f>
        <v>admin_2000</v>
      </c>
      <c r="AJ1" t="str">
        <f>'2000_totals_newvars'!B1</f>
        <v>ba_2000</v>
      </c>
      <c r="AK1" t="str">
        <f>'2000_totals_newvars'!C1</f>
        <v>cc_2000</v>
      </c>
      <c r="AL1" t="str">
        <f>'2000_totals_newvars'!I1</f>
        <v>other_2000</v>
      </c>
      <c r="AM1" t="str">
        <f>'2000_totals_newvars'!H1</f>
        <v>pregnancy_2000</v>
      </c>
      <c r="AN1" t="str">
        <f>'2000_totals_newvars'!E1</f>
        <v>prior_2000</v>
      </c>
      <c r="AO1" t="str">
        <f>'2000_totals_newvars'!G1</f>
        <v>shortben_2000</v>
      </c>
      <c r="AP1" t="str">
        <f>'2000_totals_newvars'!K1</f>
        <v>ssbg_2000</v>
      </c>
      <c r="AQ1" t="str">
        <f>'2000_totals_newvars'!F1</f>
        <v>tax_2000</v>
      </c>
      <c r="AR1" t="str">
        <f>'2000_totals_newvars'!D1</f>
        <v>work_2000</v>
      </c>
      <c r="AS1" t="str">
        <f>'2000_totals_newvars'!L1</f>
        <v>ztotal_2000</v>
      </c>
      <c r="AT1" t="str">
        <f>'2001_totals_newvars'!J1</f>
        <v>admin_2001</v>
      </c>
      <c r="AU1" t="str">
        <f>'2001_totals_newvars'!B1</f>
        <v>ba_2001</v>
      </c>
      <c r="AV1" t="str">
        <f>'2001_totals_newvars'!C1</f>
        <v>cc_2001</v>
      </c>
      <c r="AW1" t="str">
        <f>'2001_totals_newvars'!I1</f>
        <v>other_2001</v>
      </c>
      <c r="AX1" t="str">
        <f>'2001_totals_newvars'!H1</f>
        <v>pregnancy_2001</v>
      </c>
      <c r="AY1" t="str">
        <f>'2001_totals_newvars'!E1</f>
        <v>prior_2001</v>
      </c>
      <c r="AZ1" t="str">
        <f>'2001_totals_newvars'!G1</f>
        <v>shortben_2001</v>
      </c>
      <c r="BA1" t="str">
        <f>'2001_totals_newvars'!K1</f>
        <v>ssbg_2001</v>
      </c>
      <c r="BB1" t="str">
        <f>'2001_totals_newvars'!F1</f>
        <v>tax_2001</v>
      </c>
      <c r="BC1" t="str">
        <f>'2001_totals_newvars'!D1</f>
        <v>work_2001</v>
      </c>
      <c r="BD1" t="str">
        <f>'2001_totals_newvars'!L1</f>
        <v>ztotal_2001</v>
      </c>
      <c r="BE1" t="str">
        <f>'2002_totals_newvars'!J1</f>
        <v>admin_2002</v>
      </c>
      <c r="BF1" t="str">
        <f>'2002_totals_newvars'!B1</f>
        <v>ba_2002</v>
      </c>
      <c r="BG1" t="str">
        <f>'2002_totals_newvars'!C1</f>
        <v>cc_2002</v>
      </c>
      <c r="BH1" t="str">
        <f>'2002_totals_newvars'!I1</f>
        <v>other_2002</v>
      </c>
      <c r="BI1" t="str">
        <f>'2002_totals_newvars'!H1</f>
        <v>pregnancy_2002</v>
      </c>
      <c r="BJ1" t="str">
        <f>'2002_totals_newvars'!E1</f>
        <v>prior_2002</v>
      </c>
      <c r="BK1" t="str">
        <f>'2002_totals_newvars'!G1</f>
        <v>shortben_2002</v>
      </c>
      <c r="BL1" t="str">
        <f>'2002_totals_newvars'!K1</f>
        <v>ssbg_2002</v>
      </c>
      <c r="BM1" t="str">
        <f>'2002_totals_newvars'!F1</f>
        <v>tax_2002</v>
      </c>
      <c r="BN1" t="str">
        <f>'2002_totals_newvars'!D1</f>
        <v>work_2002</v>
      </c>
      <c r="BO1" t="str">
        <f>'2002_totals_newvars'!L1</f>
        <v>ztotal_2002</v>
      </c>
      <c r="BP1" t="str">
        <f>'2003_totals_newvars'!J1</f>
        <v>admin_2003</v>
      </c>
      <c r="BQ1" t="str">
        <f>'2003_totals_newvars'!B1</f>
        <v>ba_2003</v>
      </c>
      <c r="BR1" t="str">
        <f>'2003_totals_newvars'!C1</f>
        <v>cc_2003</v>
      </c>
      <c r="BS1" t="str">
        <f>'2003_totals_newvars'!I1</f>
        <v>other_2003</v>
      </c>
      <c r="BT1" t="str">
        <f>'2003_totals_newvars'!H1</f>
        <v>pregnancy_2003</v>
      </c>
      <c r="BU1" t="str">
        <f>'2003_totals_newvars'!E1</f>
        <v>prior_2003</v>
      </c>
      <c r="BV1" t="str">
        <f>'2003_totals_newvars'!G1</f>
        <v>shortben_2003</v>
      </c>
      <c r="BW1" t="str">
        <f>'2003_totals_newvars'!K1</f>
        <v>ssbg_2003</v>
      </c>
      <c r="BX1" t="str">
        <f>'2003_totals_newvars'!F1</f>
        <v>tax_2003</v>
      </c>
      <c r="BY1" t="str">
        <f>'2003_totals_newvars'!D1</f>
        <v>work_2003</v>
      </c>
      <c r="BZ1" t="str">
        <f>'2003_totals_newvars'!L1</f>
        <v>ztotal_2003</v>
      </c>
      <c r="CA1" t="str">
        <f>'2004_totals_newvars'!J1</f>
        <v>admin_2004</v>
      </c>
      <c r="CB1" t="str">
        <f>'2004_totals_newvars'!B1</f>
        <v>ba_2004</v>
      </c>
      <c r="CC1" t="str">
        <f>'2004_totals_newvars'!C1</f>
        <v>cc_2004</v>
      </c>
      <c r="CD1" t="str">
        <f>'2004_totals_newvars'!I1</f>
        <v>other_2004</v>
      </c>
      <c r="CE1" t="str">
        <f>'2004_totals_newvars'!H1</f>
        <v>pregnancy_2004</v>
      </c>
      <c r="CF1" t="str">
        <f>'2004_totals_newvars'!E1</f>
        <v>prior_2004</v>
      </c>
      <c r="CG1" t="str">
        <f>'2004_totals_newvars'!G1</f>
        <v>shortben_2004</v>
      </c>
      <c r="CH1" t="str">
        <f>'2004_totals_newvars'!K1</f>
        <v>ssbg_2004</v>
      </c>
      <c r="CI1" t="str">
        <f>'2004_totals_newvars'!F1</f>
        <v>tax_2004</v>
      </c>
      <c r="CJ1" t="str">
        <f>'2004_totals_newvars'!D1</f>
        <v>work_2004</v>
      </c>
      <c r="CK1" t="str">
        <f>'2004_totals_newvars'!L1</f>
        <v>ztotal_2004</v>
      </c>
      <c r="CL1" t="str">
        <f>'2005_totals_newvars'!J1</f>
        <v>admin_2005</v>
      </c>
      <c r="CM1" t="str">
        <f>'2005_totals_newvars'!B1</f>
        <v>ba_2005</v>
      </c>
      <c r="CN1" t="str">
        <f>'2005_totals_newvars'!C1</f>
        <v>cc_2005</v>
      </c>
      <c r="CO1" t="str">
        <f>'2005_totals_newvars'!I1</f>
        <v>other_2005</v>
      </c>
      <c r="CP1" t="str">
        <f>'2005_totals_newvars'!H1</f>
        <v>pregnancy_2005</v>
      </c>
      <c r="CQ1" t="str">
        <f>'2005_totals_newvars'!E1</f>
        <v>prior_2005</v>
      </c>
      <c r="CR1" t="str">
        <f>'2005_totals_newvars'!G1</f>
        <v>shortben_2005</v>
      </c>
      <c r="CS1" t="str">
        <f>'2005_totals_newvars'!K1</f>
        <v>ssbg_2005</v>
      </c>
      <c r="CT1" t="str">
        <f>'2005_totals_newvars'!F1</f>
        <v>tax_2005</v>
      </c>
      <c r="CU1" t="str">
        <f>'2005_totals_newvars'!D1</f>
        <v>work_2005</v>
      </c>
      <c r="CV1" t="str">
        <f>'2005_totals_newvars'!L1</f>
        <v>ztotal_2005</v>
      </c>
      <c r="CW1" t="str">
        <f>'2006_totals_newvars'!J1</f>
        <v>admin_2006</v>
      </c>
      <c r="CX1" t="str">
        <f>'2006_totals_newvars'!B1</f>
        <v>ba_2006</v>
      </c>
      <c r="CY1" t="str">
        <f>'2006_totals_newvars'!C1</f>
        <v>cc_2006</v>
      </c>
      <c r="CZ1" t="str">
        <f>'2006_totals_newvars'!I1</f>
        <v>other_2006</v>
      </c>
      <c r="DA1" t="str">
        <f>'2006_totals_newvars'!H1</f>
        <v>pregnancy_2006</v>
      </c>
      <c r="DB1" t="str">
        <f>'2006_totals_newvars'!E1</f>
        <v>prior_2006</v>
      </c>
      <c r="DC1" t="str">
        <f>'2006_totals_newvars'!G1</f>
        <v>shortben_2006</v>
      </c>
      <c r="DD1" t="str">
        <f>'2006_totals_newvars'!K1</f>
        <v>ssbg_2006</v>
      </c>
      <c r="DE1" t="str">
        <f>'2006_totals_newvars'!F1</f>
        <v>tax_2006</v>
      </c>
      <c r="DF1" t="str">
        <f>'2006_totals_newvars'!D1</f>
        <v>work_2006</v>
      </c>
      <c r="DG1" t="str">
        <f>'2006_totals_newvars'!L1</f>
        <v>ztotal_2006</v>
      </c>
      <c r="DH1" t="str">
        <f>'2007_totals_newvars'!J1</f>
        <v>admin_2007</v>
      </c>
      <c r="DI1" t="str">
        <f>'2007_totals_newvars'!B1</f>
        <v>ba_2007</v>
      </c>
      <c r="DJ1" t="str">
        <f>'2007_totals_newvars'!C1</f>
        <v>cc_2007</v>
      </c>
      <c r="DK1" t="str">
        <f>'2007_totals_newvars'!I1</f>
        <v>other_2007</v>
      </c>
      <c r="DL1" t="str">
        <f>'2007_totals_newvars'!H1</f>
        <v>pregnancy_2007</v>
      </c>
      <c r="DM1" t="str">
        <f>'2007_totals_newvars'!E1</f>
        <v>prior_2007</v>
      </c>
      <c r="DN1" t="str">
        <f>'2007_totals_newvars'!G1</f>
        <v>shortben_2007</v>
      </c>
      <c r="DO1" t="str">
        <f>'2007_totals_newvars'!K1</f>
        <v>ssbg_2007</v>
      </c>
      <c r="DP1" t="str">
        <f>'2007_totals_newvars'!F1</f>
        <v>tax_2007</v>
      </c>
      <c r="DQ1" t="str">
        <f>'2007_totals_newvars'!D1</f>
        <v>work_2007</v>
      </c>
      <c r="DR1" t="str">
        <f>'2007_totals_newvars'!L1</f>
        <v>ztotal_2007</v>
      </c>
      <c r="DS1" t="str">
        <f>'2008_totals_newvars'!J1</f>
        <v>admin_2008</v>
      </c>
      <c r="DT1" t="str">
        <f>'2008_totals_newvars'!B1</f>
        <v>ba_2008</v>
      </c>
      <c r="DU1" t="str">
        <f>'2008_totals_newvars'!C1</f>
        <v>cc_2008</v>
      </c>
      <c r="DV1" t="str">
        <f>'2008_totals_newvars'!I1</f>
        <v>other_2008</v>
      </c>
      <c r="DW1" t="str">
        <f>'2008_totals_newvars'!H1</f>
        <v>pregnancy_2008</v>
      </c>
      <c r="DX1" t="str">
        <f>'2008_totals_newvars'!E1</f>
        <v>prior_2008</v>
      </c>
      <c r="DY1" t="str">
        <f>'2008_totals_newvars'!G1</f>
        <v>shortben_2008</v>
      </c>
      <c r="DZ1" t="str">
        <f>'2008_totals_newvars'!K1</f>
        <v>ssbg_2008</v>
      </c>
      <c r="EA1" t="str">
        <f>'2008_totals_newvars'!F1</f>
        <v>tax_2008</v>
      </c>
      <c r="EB1" t="str">
        <f>'2008_totals_newvars'!D1</f>
        <v>work_2008</v>
      </c>
      <c r="EC1" t="str">
        <f>'2008_totals_newvars'!L1</f>
        <v>ztotal_2008</v>
      </c>
      <c r="ED1" t="str">
        <f>'2009_totals_newvars'!J1</f>
        <v>admin_2009</v>
      </c>
      <c r="EE1" t="str">
        <f>'2009_totals_newvars'!B1</f>
        <v>ba_2009</v>
      </c>
      <c r="EF1" t="str">
        <f>'2009_totals_newvars'!C1</f>
        <v>cc_2009</v>
      </c>
      <c r="EG1" t="str">
        <f>'2009_totals_newvars'!I1</f>
        <v>other_2009</v>
      </c>
      <c r="EH1" t="str">
        <f>'2009_totals_newvars'!H1</f>
        <v>pregnancy_2009</v>
      </c>
      <c r="EI1" t="str">
        <f>'2009_totals_newvars'!E1</f>
        <v>prior_2009</v>
      </c>
      <c r="EJ1" t="str">
        <f>'2009_totals_newvars'!G1</f>
        <v>shortben_2009</v>
      </c>
      <c r="EK1" t="str">
        <f>'2009_totals_newvars'!K1</f>
        <v>ssbg_2009</v>
      </c>
      <c r="EL1" t="str">
        <f>'2009_totals_newvars'!F1</f>
        <v>tax_2009</v>
      </c>
      <c r="EM1" t="str">
        <f>'2009_totals_newvars'!D1</f>
        <v>work_2009</v>
      </c>
      <c r="EN1" t="str">
        <f>'2009_totals_newvars'!L1</f>
        <v>ztotal_2009</v>
      </c>
      <c r="EO1" t="str">
        <f>'2010_totals_newvars'!J1</f>
        <v>admin_2010</v>
      </c>
      <c r="EP1" t="str">
        <f>'2010_totals_newvars'!B1</f>
        <v>ba_2010</v>
      </c>
      <c r="EQ1" t="str">
        <f>'2010_totals_newvars'!C1</f>
        <v>cc_2010</v>
      </c>
      <c r="ER1" t="str">
        <f>'2010_totals_newvars'!I1</f>
        <v>other_2010</v>
      </c>
      <c r="ES1" t="str">
        <f>'2010_totals_newvars'!H1</f>
        <v>pregnancy_2010</v>
      </c>
      <c r="ET1" t="str">
        <f>'2010_totals_newvars'!E1</f>
        <v>prior_2010</v>
      </c>
      <c r="EU1" t="str">
        <f>'2010_totals_newvars'!G1</f>
        <v>shortben_2010</v>
      </c>
      <c r="EV1" t="str">
        <f>'2010_totals_newvars'!K1</f>
        <v>ssbg_2010</v>
      </c>
      <c r="EW1" t="str">
        <f>'2010_totals_newvars'!F1</f>
        <v>tax_2010</v>
      </c>
      <c r="EX1" t="str">
        <f>'2010_totals_newvars'!D1</f>
        <v>work_2010</v>
      </c>
      <c r="EY1" t="str">
        <f>'2010_totals_newvars'!L1</f>
        <v>ztotal_2010</v>
      </c>
      <c r="EZ1" t="str">
        <f>'2011_totals_newvars'!J1</f>
        <v>admin_2011</v>
      </c>
      <c r="FA1" t="str">
        <f>'2011_totals_newvars'!B1</f>
        <v>ba_2011</v>
      </c>
      <c r="FB1" t="str">
        <f>'2011_totals_newvars'!C1</f>
        <v>cc_2011</v>
      </c>
      <c r="FC1" t="str">
        <f>'2011_totals_newvars'!I1</f>
        <v>other_2011</v>
      </c>
      <c r="FD1" t="str">
        <f>'2011_totals_newvars'!H1</f>
        <v>pregnancy_2011</v>
      </c>
      <c r="FE1" t="str">
        <f>'2011_totals_newvars'!E1</f>
        <v>prior_2011</v>
      </c>
      <c r="FF1" t="str">
        <f>'2011_totals_newvars'!G1</f>
        <v>shortben_2011</v>
      </c>
      <c r="FG1" t="str">
        <f>'2011_totals_newvars'!K1</f>
        <v>ssbg_2011</v>
      </c>
      <c r="FH1" t="str">
        <f>'2011_totals_newvars'!F1</f>
        <v>tax_2011</v>
      </c>
      <c r="FI1" t="str">
        <f>'2011_totals_newvars'!D1</f>
        <v>work_2011</v>
      </c>
      <c r="FJ1" t="str">
        <f>'2011_totals_newvars'!L1</f>
        <v>ztotal_2011</v>
      </c>
      <c r="FK1" t="str">
        <f>'2012_totals_newvars'!J1</f>
        <v>admin_2012</v>
      </c>
      <c r="FL1" t="str">
        <f>'2012_totals_newvars'!B1</f>
        <v>ba_2012</v>
      </c>
      <c r="FM1" t="str">
        <f>'2012_totals_newvars'!C1</f>
        <v>cc_2012</v>
      </c>
      <c r="FN1" t="str">
        <f>'2012_totals_newvars'!I1</f>
        <v>other_2012</v>
      </c>
      <c r="FO1" t="str">
        <f>'2012_totals_newvars'!H1</f>
        <v>pregnancy_2012</v>
      </c>
      <c r="FP1" t="str">
        <f>'2012_totals_newvars'!E1</f>
        <v>prior_2012</v>
      </c>
      <c r="FQ1" t="str">
        <f>'2012_totals_newvars'!G1</f>
        <v>shortben_2012</v>
      </c>
      <c r="FR1" t="str">
        <f>'2012_totals_newvars'!K1</f>
        <v>ssbg_2012</v>
      </c>
      <c r="FS1" t="str">
        <f>'2012_totals_newvars'!F1</f>
        <v>tax_2012</v>
      </c>
      <c r="FT1" t="str">
        <f>'2012_totals_newvars'!D1</f>
        <v>work_2012</v>
      </c>
      <c r="FU1" t="str">
        <f>'2012_totals_newvars'!L1</f>
        <v>ztotal_2012</v>
      </c>
      <c r="FV1" t="str">
        <f>'2013_totals_newvars'!J1</f>
        <v>admin_2013</v>
      </c>
      <c r="FW1" t="str">
        <f>'2013_totals_newvars'!B1</f>
        <v>ba_2013</v>
      </c>
      <c r="FX1" t="str">
        <f>'2013_totals_newvars'!C1</f>
        <v>cc_2013</v>
      </c>
      <c r="FY1" t="str">
        <f>'2013_totals_newvars'!I1</f>
        <v>other_2013</v>
      </c>
      <c r="FZ1" t="str">
        <f>'2013_totals_newvars'!H1</f>
        <v>pregnancy_2013</v>
      </c>
      <c r="GA1" t="str">
        <f>'2013_totals_newvars'!E1</f>
        <v>prior_2013</v>
      </c>
      <c r="GB1" t="str">
        <f>'2013_totals_newvars'!G1</f>
        <v>shortben_2013</v>
      </c>
      <c r="GC1" t="str">
        <f>'2013_totals_newvars'!K1</f>
        <v>ssbg_2013</v>
      </c>
      <c r="GD1" t="str">
        <f>'2013_totals_newvars'!F1</f>
        <v>tax_2013</v>
      </c>
      <c r="GE1" t="str">
        <f>'2013_totals_newvars'!D1</f>
        <v>work_2013</v>
      </c>
      <c r="GF1" t="str">
        <f>'2013_totals_newvars'!L1</f>
        <v>ztotal_2013</v>
      </c>
      <c r="GG1" t="str">
        <f>'2014_totals_newvars'!J1</f>
        <v>admin_2014</v>
      </c>
      <c r="GH1" t="str">
        <f>'2014_totals_newvars'!B1</f>
        <v>ba_2014</v>
      </c>
      <c r="GI1" t="str">
        <f>'2014_totals_newvars'!C1</f>
        <v>cc_2014</v>
      </c>
      <c r="GJ1" t="str">
        <f>'2014_totals_newvars'!I1</f>
        <v>other_2014</v>
      </c>
      <c r="GK1" t="str">
        <f>'2014_totals_newvars'!H1</f>
        <v>pregnancy_2014</v>
      </c>
      <c r="GL1" t="str">
        <f>'2014_totals_newvars'!E1</f>
        <v>prior_2014</v>
      </c>
      <c r="GM1" t="str">
        <f>'2014_totals_newvars'!G1</f>
        <v>shortben_2014</v>
      </c>
      <c r="GN1" t="str">
        <f>'2014_totals_newvars'!K1</f>
        <v>ssbg_2014</v>
      </c>
      <c r="GO1" t="str">
        <f>'2014_totals_newvars'!F1</f>
        <v>tax_2014</v>
      </c>
      <c r="GP1" t="str">
        <f>'2014_totals_newvars'!D1</f>
        <v>work_2014</v>
      </c>
      <c r="GQ1" t="str">
        <f>'2014_totals_newvars'!L1</f>
        <v>ztotal_2014</v>
      </c>
    </row>
    <row r="2" spans="1:199" x14ac:dyDescent="0.2">
      <c r="A2" t="s">
        <v>8</v>
      </c>
      <c r="B2">
        <f>'1997_totals_newvars'!J2</f>
        <v>14772591</v>
      </c>
      <c r="C2">
        <f>'1997_totals_newvars'!B2</f>
        <v>52679901</v>
      </c>
      <c r="D2">
        <f>'1997_totals_newvars'!C2</f>
        <v>6505753</v>
      </c>
      <c r="E2">
        <f>'1997_totals_newvars'!I2</f>
        <v>16013972</v>
      </c>
      <c r="F2">
        <f>'1997_totals_newvars'!H2</f>
        <v>0</v>
      </c>
      <c r="G2">
        <f>'1997_totals_newvars'!E2</f>
        <v>0</v>
      </c>
      <c r="H2">
        <f>'1997_totals_newvars'!G2</f>
        <v>0</v>
      </c>
      <c r="I2">
        <f>'1997_totals_newvars'!K2</f>
        <v>0</v>
      </c>
      <c r="J2">
        <f>'1997_totals_newvars'!F2</f>
        <v>0</v>
      </c>
      <c r="K2">
        <f>'1997_totals_newvars'!D2</f>
        <v>6421439</v>
      </c>
      <c r="L2">
        <f>'1997_totals_newvars'!L2</f>
        <v>96393656</v>
      </c>
      <c r="M2">
        <f>'1998_totals_newvars'!J2</f>
        <v>11810975</v>
      </c>
      <c r="N2">
        <f>'1998_totals_newvars'!B2</f>
        <v>44588171</v>
      </c>
      <c r="O2">
        <f>'1998_totals_newvars'!C2</f>
        <v>24176880</v>
      </c>
      <c r="P2">
        <f>'1998_totals_newvars'!I2</f>
        <v>16245804</v>
      </c>
      <c r="Q2">
        <f>'1998_totals_newvars'!H2</f>
        <v>0</v>
      </c>
      <c r="R2">
        <f>'1998_totals_newvars'!E2</f>
        <v>0</v>
      </c>
      <c r="S2">
        <f>'1998_totals_newvars'!G2</f>
        <v>0</v>
      </c>
      <c r="T2">
        <f>'1998_totals_newvars'!K2</f>
        <v>9598666</v>
      </c>
      <c r="U2">
        <f>'1998_totals_newvars'!F2</f>
        <v>0</v>
      </c>
      <c r="V2">
        <f>'1998_totals_newvars'!D2</f>
        <v>12993665</v>
      </c>
      <c r="W2">
        <f>'1998_totals_newvars'!L2</f>
        <v>119414161</v>
      </c>
      <c r="X2">
        <f>'1999_totals_newvars'!J2</f>
        <v>11740480</v>
      </c>
      <c r="Y2">
        <f>'1999_totals_newvars'!B2</f>
        <v>38455341</v>
      </c>
      <c r="Z2">
        <f>'1999_totals_newvars'!C2</f>
        <v>57208036</v>
      </c>
      <c r="AA2">
        <f>'1999_totals_newvars'!I2</f>
        <v>16451457</v>
      </c>
      <c r="AB2">
        <f>'1999_totals_newvars'!H2</f>
        <v>0</v>
      </c>
      <c r="AC2">
        <f>'1999_totals_newvars'!E2</f>
        <v>0</v>
      </c>
      <c r="AD2">
        <f>'1999_totals_newvars'!G2</f>
        <v>0</v>
      </c>
      <c r="AE2">
        <f>'1999_totals_newvars'!K2</f>
        <v>20003790</v>
      </c>
      <c r="AF2">
        <f>'1999_totals_newvars'!F2</f>
        <v>0</v>
      </c>
      <c r="AG2">
        <f>'1999_totals_newvars'!D2</f>
        <v>15370335</v>
      </c>
      <c r="AH2">
        <f>'1999_totals_newvars'!L2</f>
        <v>159229439</v>
      </c>
      <c r="AI2">
        <f>'2000_totals_newvars'!J2</f>
        <v>13640724</v>
      </c>
      <c r="AJ2">
        <f>'2000_totals_newvars'!B2</f>
        <v>36346033</v>
      </c>
      <c r="AK2">
        <f>'2000_totals_newvars'!C2</f>
        <v>28839975</v>
      </c>
      <c r="AL2">
        <f>'2000_totals_newvars'!I2</f>
        <v>18719793</v>
      </c>
      <c r="AM2">
        <f>'2000_totals_newvars'!H2</f>
        <v>850000</v>
      </c>
      <c r="AN2">
        <f>'2000_totals_newvars'!E2</f>
        <v>0</v>
      </c>
      <c r="AO2">
        <f>'2000_totals_newvars'!G2</f>
        <v>0</v>
      </c>
      <c r="AP2">
        <f>'2000_totals_newvars'!K2</f>
        <v>12153160</v>
      </c>
      <c r="AQ2">
        <f>'2000_totals_newvars'!F2</f>
        <v>0</v>
      </c>
      <c r="AR2">
        <f>'2000_totals_newvars'!D2</f>
        <v>18112351</v>
      </c>
      <c r="AS2">
        <f>'2000_totals_newvars'!L2</f>
        <v>128662036</v>
      </c>
      <c r="AT2">
        <f>'2001_totals_newvars'!J2</f>
        <v>14793600</v>
      </c>
      <c r="AU2">
        <f>'2001_totals_newvars'!B2</f>
        <v>31861159</v>
      </c>
      <c r="AV2">
        <f>'2001_totals_newvars'!C2</f>
        <v>32705246</v>
      </c>
      <c r="AW2">
        <f>'2001_totals_newvars'!I2</f>
        <v>12190455</v>
      </c>
      <c r="AX2">
        <f>'2001_totals_newvars'!H2</f>
        <v>2032646</v>
      </c>
      <c r="AY2">
        <f>'2001_totals_newvars'!E2</f>
        <v>16876298</v>
      </c>
      <c r="AZ2">
        <f>'2001_totals_newvars'!G2</f>
        <v>0</v>
      </c>
      <c r="BA2">
        <f>'2001_totals_newvars'!K2</f>
        <v>13407422</v>
      </c>
      <c r="BB2">
        <f>'2001_totals_newvars'!F2</f>
        <v>0</v>
      </c>
      <c r="BC2">
        <f>'2001_totals_newvars'!D2</f>
        <v>21301525</v>
      </c>
      <c r="BD2">
        <f>'2001_totals_newvars'!L2</f>
        <v>145168351</v>
      </c>
      <c r="BE2">
        <f>'2002_totals_newvars'!J2</f>
        <v>12702591</v>
      </c>
      <c r="BF2">
        <f>'2002_totals_newvars'!B2</f>
        <v>32884665</v>
      </c>
      <c r="BG2">
        <f>'2002_totals_newvars'!C2</f>
        <v>51591988</v>
      </c>
      <c r="BH2">
        <f>'2002_totals_newvars'!I2</f>
        <v>50660393</v>
      </c>
      <c r="BI2">
        <f>'2002_totals_newvars'!H2</f>
        <v>6152249</v>
      </c>
      <c r="BJ2">
        <f>'2002_totals_newvars'!E2</f>
        <v>-16876298</v>
      </c>
      <c r="BK2">
        <f>'2002_totals_newvars'!G2</f>
        <v>0</v>
      </c>
      <c r="BL2">
        <f>'2002_totals_newvars'!K2</f>
        <v>12423077</v>
      </c>
      <c r="BM2">
        <f>'2002_totals_newvars'!F2</f>
        <v>0</v>
      </c>
      <c r="BN2">
        <f>'2002_totals_newvars'!D2</f>
        <v>22300113</v>
      </c>
      <c r="BO2">
        <f>'2002_totals_newvars'!L2</f>
        <v>171838778</v>
      </c>
      <c r="BP2">
        <f>'2003_totals_newvars'!J2</f>
        <v>14449899</v>
      </c>
      <c r="BQ2">
        <f>'2003_totals_newvars'!B2</f>
        <v>46143852</v>
      </c>
      <c r="BR2">
        <f>'2003_totals_newvars'!C2</f>
        <v>61829116</v>
      </c>
      <c r="BS2">
        <f>'2003_totals_newvars'!I2</f>
        <v>37516464</v>
      </c>
      <c r="BT2">
        <f>'2003_totals_newvars'!H2</f>
        <v>6583463</v>
      </c>
      <c r="BU2">
        <f>'2003_totals_newvars'!E2</f>
        <v>0</v>
      </c>
      <c r="BV2">
        <f>'2003_totals_newvars'!G2</f>
        <v>0</v>
      </c>
      <c r="BW2">
        <f>'2003_totals_newvars'!K2</f>
        <v>10491352</v>
      </c>
      <c r="BX2">
        <f>'2003_totals_newvars'!F2</f>
        <v>0</v>
      </c>
      <c r="BY2">
        <f>'2003_totals_newvars'!D2</f>
        <v>24704487</v>
      </c>
      <c r="BZ2">
        <f>'2003_totals_newvars'!L2</f>
        <v>201718633</v>
      </c>
      <c r="CA2">
        <f>'2004_totals_newvars'!J2</f>
        <v>11898697</v>
      </c>
      <c r="CB2">
        <f>'2004_totals_newvars'!B2</f>
        <v>44854961</v>
      </c>
      <c r="CC2">
        <f>'2004_totals_newvars'!C2</f>
        <v>15573286</v>
      </c>
      <c r="CD2">
        <f>'2004_totals_newvars'!I2</f>
        <v>35538132</v>
      </c>
      <c r="CE2">
        <f>'2004_totals_newvars'!H2</f>
        <v>4908626</v>
      </c>
      <c r="CF2">
        <f>'2004_totals_newvars'!E2</f>
        <v>0</v>
      </c>
      <c r="CG2">
        <f>'2004_totals_newvars'!G2</f>
        <v>0</v>
      </c>
      <c r="CH2">
        <f>'2004_totals_newvars'!K2</f>
        <v>10643739</v>
      </c>
      <c r="CI2">
        <f>'2004_totals_newvars'!F2</f>
        <v>0</v>
      </c>
      <c r="CJ2">
        <f>'2004_totals_newvars'!D2</f>
        <v>21335235</v>
      </c>
      <c r="CK2">
        <f>'2004_totals_newvars'!L2</f>
        <v>144752676</v>
      </c>
      <c r="CL2">
        <f>'2005_totals_newvars'!J2</f>
        <v>12381380</v>
      </c>
      <c r="CM2">
        <f>'2005_totals_newvars'!B2</f>
        <v>47390331</v>
      </c>
      <c r="CN2">
        <f>'2005_totals_newvars'!C2</f>
        <v>10365524</v>
      </c>
      <c r="CO2">
        <f>'2005_totals_newvars'!I2</f>
        <v>35987134</v>
      </c>
      <c r="CP2">
        <f>'2005_totals_newvars'!H2</f>
        <v>1898583</v>
      </c>
      <c r="CQ2">
        <f>'2005_totals_newvars'!E2</f>
        <v>0</v>
      </c>
      <c r="CR2">
        <f>'2005_totals_newvars'!G2</f>
        <v>0</v>
      </c>
      <c r="CS2">
        <f>'2005_totals_newvars'!K2</f>
        <v>10396342</v>
      </c>
      <c r="CT2">
        <f>'2005_totals_newvars'!F2</f>
        <v>0</v>
      </c>
      <c r="CU2">
        <f>'2005_totals_newvars'!D2</f>
        <v>19472509</v>
      </c>
      <c r="CV2">
        <f>'2005_totals_newvars'!L2</f>
        <v>137891803</v>
      </c>
      <c r="CW2">
        <f>'2006_totals_newvars'!J2</f>
        <v>14223466</v>
      </c>
      <c r="CX2">
        <f>'2006_totals_newvars'!B2</f>
        <v>34578824</v>
      </c>
      <c r="CY2">
        <f>'2006_totals_newvars'!C2</f>
        <v>14851185</v>
      </c>
      <c r="CZ2">
        <f>'2006_totals_newvars'!I2</f>
        <v>30524083</v>
      </c>
      <c r="DA2">
        <f>'2006_totals_newvars'!H2</f>
        <v>2406300</v>
      </c>
      <c r="DB2">
        <f>'2006_totals_newvars'!E2</f>
        <v>0</v>
      </c>
      <c r="DC2">
        <f>'2006_totals_newvars'!G2</f>
        <v>84483</v>
      </c>
      <c r="DD2">
        <f>'2006_totals_newvars'!K2</f>
        <v>10440846</v>
      </c>
      <c r="DE2">
        <f>'2006_totals_newvars'!F2</f>
        <v>0</v>
      </c>
      <c r="DF2">
        <f>'2006_totals_newvars'!D2</f>
        <v>19303959</v>
      </c>
      <c r="DG2">
        <f>'2006_totals_newvars'!L2</f>
        <v>126413146</v>
      </c>
      <c r="DH2">
        <f>'2007_totals_newvars'!J2</f>
        <v>16199071</v>
      </c>
      <c r="DI2">
        <f>'2007_totals_newvars'!B2</f>
        <v>45868772</v>
      </c>
      <c r="DJ2">
        <f>'2007_totals_newvars'!C2</f>
        <v>22388679</v>
      </c>
      <c r="DK2">
        <f>'2007_totals_newvars'!I2</f>
        <v>60054333</v>
      </c>
      <c r="DL2">
        <f>'2007_totals_newvars'!H2</f>
        <v>1537215</v>
      </c>
      <c r="DM2">
        <f>'2007_totals_newvars'!E2</f>
        <v>0</v>
      </c>
      <c r="DN2">
        <f>'2007_totals_newvars'!G2</f>
        <v>66000</v>
      </c>
      <c r="DO2">
        <f>'2007_totals_newvars'!K2</f>
        <v>10440846</v>
      </c>
      <c r="DP2">
        <f>'2007_totals_newvars'!F2</f>
        <v>0</v>
      </c>
      <c r="DQ2">
        <f>'2007_totals_newvars'!D2</f>
        <v>25851667</v>
      </c>
      <c r="DR2">
        <f>'2007_totals_newvars'!L2</f>
        <v>182406583</v>
      </c>
      <c r="DS2">
        <f>'2008_totals_newvars'!J2</f>
        <v>15787383</v>
      </c>
      <c r="DT2">
        <f>'2008_totals_newvars'!B2</f>
        <v>40713175</v>
      </c>
      <c r="DU2">
        <f>'2008_totals_newvars'!C2</f>
        <v>24683969</v>
      </c>
      <c r="DV2">
        <f>'2008_totals_newvars'!I2</f>
        <v>48383921</v>
      </c>
      <c r="DW2">
        <f>'2008_totals_newvars'!H2</f>
        <v>5215477</v>
      </c>
      <c r="DX2">
        <f>'2008_totals_newvars'!E2</f>
        <v>0</v>
      </c>
      <c r="DY2">
        <f>'2008_totals_newvars'!G2</f>
        <v>0</v>
      </c>
      <c r="DZ2">
        <f>'2008_totals_newvars'!K2</f>
        <v>10440846</v>
      </c>
      <c r="EA2">
        <f>'2008_totals_newvars'!F2</f>
        <v>0</v>
      </c>
      <c r="EB2">
        <f>'2008_totals_newvars'!D2</f>
        <v>27086359</v>
      </c>
      <c r="EC2">
        <f>'2008_totals_newvars'!L2</f>
        <v>172311130</v>
      </c>
      <c r="ED2">
        <f>'2009_totals_newvars'!J2</f>
        <v>17018167</v>
      </c>
      <c r="EE2">
        <f>'2009_totals_newvars'!B2</f>
        <v>42279825</v>
      </c>
      <c r="EF2">
        <f>'2009_totals_newvars'!C2</f>
        <v>7517133</v>
      </c>
      <c r="EG2">
        <f>'2009_totals_newvars'!I2</f>
        <v>51053981</v>
      </c>
      <c r="EH2">
        <f>'2009_totals_newvars'!H2</f>
        <v>3565397</v>
      </c>
      <c r="EI2">
        <f>'2009_totals_newvars'!E2</f>
        <v>0</v>
      </c>
      <c r="EJ2">
        <f>'2009_totals_newvars'!G2</f>
        <v>0</v>
      </c>
      <c r="EK2">
        <f>'2009_totals_newvars'!K2</f>
        <v>10440848</v>
      </c>
      <c r="EL2">
        <f>'2009_totals_newvars'!F2</f>
        <v>0</v>
      </c>
      <c r="EM2">
        <f>'2009_totals_newvars'!D2</f>
        <v>27824003</v>
      </c>
      <c r="EN2">
        <f>'2009_totals_newvars'!L2</f>
        <v>159699354</v>
      </c>
      <c r="EO2">
        <f>'2010_totals_newvars'!J2</f>
        <v>16335556</v>
      </c>
      <c r="EP2">
        <f>'2010_totals_newvars'!B2</f>
        <v>49093777</v>
      </c>
      <c r="EQ2">
        <f>'2010_totals_newvars'!C2</f>
        <v>5362397</v>
      </c>
      <c r="ER2">
        <f>'2010_totals_newvars'!I2</f>
        <v>56104226</v>
      </c>
      <c r="ES2">
        <f>'2010_totals_newvars'!H2</f>
        <v>2754395</v>
      </c>
      <c r="ET2">
        <f>'2010_totals_newvars'!E2</f>
        <v>0</v>
      </c>
      <c r="EU2">
        <f>'2010_totals_newvars'!G2</f>
        <v>31153599</v>
      </c>
      <c r="EV2">
        <f>'2010_totals_newvars'!K2</f>
        <v>10440844</v>
      </c>
      <c r="EW2">
        <f>'2010_totals_newvars'!F2</f>
        <v>0</v>
      </c>
      <c r="EX2">
        <f>'2010_totals_newvars'!D2</f>
        <v>30283331</v>
      </c>
      <c r="EY2">
        <f>'2010_totals_newvars'!L2</f>
        <v>201528125</v>
      </c>
      <c r="EZ2">
        <f>'2011_totals_newvars'!J2</f>
        <v>23044624</v>
      </c>
      <c r="FA2">
        <f>'2011_totals_newvars'!B2</f>
        <v>53974713</v>
      </c>
      <c r="FB2">
        <f>'2011_totals_newvars'!C2</f>
        <v>8653747</v>
      </c>
      <c r="FC2">
        <f>'2011_totals_newvars'!I2</f>
        <v>39580646</v>
      </c>
      <c r="FD2">
        <f>'2011_totals_newvars'!H2</f>
        <v>2905565</v>
      </c>
      <c r="FE2">
        <f>'2011_totals_newvars'!E2</f>
        <v>5567996</v>
      </c>
      <c r="FF2">
        <f>'2011_totals_newvars'!G2</f>
        <v>22399775</v>
      </c>
      <c r="FG2">
        <f>'2011_totals_newvars'!K2</f>
        <v>8964633</v>
      </c>
      <c r="FH2">
        <f>'2011_totals_newvars'!F2</f>
        <v>0</v>
      </c>
      <c r="FI2">
        <f>'2011_totals_newvars'!D2</f>
        <v>31635951</v>
      </c>
      <c r="FJ2">
        <f>'2011_totals_newvars'!L2</f>
        <v>196727650</v>
      </c>
      <c r="FK2">
        <f>'2012_totals_newvars'!J2</f>
        <v>19683839</v>
      </c>
      <c r="FL2">
        <f>'2012_totals_newvars'!B2</f>
        <v>49633048</v>
      </c>
      <c r="FM2">
        <f>'2012_totals_newvars'!C2</f>
        <v>5517134</v>
      </c>
      <c r="FN2">
        <f>'2012_totals_newvars'!I2</f>
        <v>37767778</v>
      </c>
      <c r="FO2">
        <f>'2012_totals_newvars'!H2</f>
        <v>2895008</v>
      </c>
      <c r="FP2">
        <f>'2012_totals_newvars'!E2</f>
        <v>0</v>
      </c>
      <c r="FQ2">
        <f>'2012_totals_newvars'!G2</f>
        <v>23231828</v>
      </c>
      <c r="FR2">
        <f>'2012_totals_newvars'!K2</f>
        <v>2500000</v>
      </c>
      <c r="FS2">
        <f>'2012_totals_newvars'!F2</f>
        <v>0</v>
      </c>
      <c r="FT2">
        <f>'2012_totals_newvars'!D2</f>
        <v>29664932</v>
      </c>
      <c r="FU2">
        <f>'2012_totals_newvars'!L2</f>
        <v>170893567</v>
      </c>
      <c r="FV2">
        <f>'2013_totals_newvars'!J2</f>
        <v>24422355</v>
      </c>
      <c r="FW2">
        <f>'2013_totals_newvars'!B2</f>
        <v>45889869</v>
      </c>
      <c r="FX2">
        <f>'2013_totals_newvars'!C2</f>
        <v>5517134</v>
      </c>
      <c r="FY2">
        <f>'2013_totals_newvars'!I2</f>
        <v>40102699</v>
      </c>
      <c r="FZ2">
        <f>'2013_totals_newvars'!H2</f>
        <v>1733040</v>
      </c>
      <c r="GA2">
        <f>'2013_totals_newvars'!E2</f>
        <v>0</v>
      </c>
      <c r="GB2">
        <f>'2013_totals_newvars'!G2</f>
        <v>23466022</v>
      </c>
      <c r="GC2">
        <f>'2013_totals_newvars'!K2</f>
        <v>5000000</v>
      </c>
      <c r="GD2">
        <f>'2013_totals_newvars'!F2</f>
        <v>0</v>
      </c>
      <c r="GE2">
        <f>'2013_totals_newvars'!D2</f>
        <v>24755485</v>
      </c>
      <c r="GF2">
        <f>'2013_totals_newvars'!L2</f>
        <v>170886604</v>
      </c>
      <c r="GG2">
        <f>'2014_totals_newvars'!J2</f>
        <v>8303404</v>
      </c>
      <c r="GH2">
        <f>'2014_totals_newvars'!B2</f>
        <v>39734089</v>
      </c>
      <c r="GI2">
        <f>'2014_totals_newvars'!C2</f>
        <v>5517134</v>
      </c>
      <c r="GJ2">
        <f>'2014_totals_newvars'!I2</f>
        <v>70171790</v>
      </c>
      <c r="GK2">
        <f>'2014_totals_newvars'!H2</f>
        <v>1846087</v>
      </c>
      <c r="GL2">
        <f>'2014_totals_newvars'!E2</f>
        <v>0</v>
      </c>
      <c r="GM2">
        <f>'2014_totals_newvars'!G2</f>
        <v>28248278</v>
      </c>
      <c r="GN2">
        <f>'2014_totals_newvars'!K2</f>
        <v>9331520</v>
      </c>
      <c r="GO2">
        <f>'2014_totals_newvars'!F2</f>
        <v>0</v>
      </c>
      <c r="GP2">
        <f>'2014_totals_newvars'!D2</f>
        <v>25703674</v>
      </c>
      <c r="GQ2">
        <f>'2014_totals_newvars'!L2</f>
        <v>188855976</v>
      </c>
    </row>
    <row r="3" spans="1:199" x14ac:dyDescent="0.2">
      <c r="A3" t="s">
        <v>9</v>
      </c>
      <c r="B3">
        <f>'1997_totals_newvars'!J3</f>
        <v>1124177</v>
      </c>
      <c r="C3">
        <f>'1997_totals_newvars'!B3</f>
        <v>22048747</v>
      </c>
      <c r="D3">
        <f>'1997_totals_newvars'!C3</f>
        <v>0</v>
      </c>
      <c r="E3">
        <f>'1997_totals_newvars'!I3</f>
        <v>2221407</v>
      </c>
      <c r="F3">
        <f>'1997_totals_newvars'!H3</f>
        <v>0</v>
      </c>
      <c r="G3">
        <f>'1997_totals_newvars'!E3</f>
        <v>0</v>
      </c>
      <c r="H3">
        <f>'1997_totals_newvars'!G3</f>
        <v>0</v>
      </c>
      <c r="I3">
        <f>'1997_totals_newvars'!K3</f>
        <v>0</v>
      </c>
      <c r="J3">
        <f>'1997_totals_newvars'!F3</f>
        <v>0</v>
      </c>
      <c r="K3">
        <f>'1997_totals_newvars'!D3</f>
        <v>1761260</v>
      </c>
      <c r="L3">
        <f>'1997_totals_newvars'!L3</f>
        <v>27155591</v>
      </c>
      <c r="M3">
        <f>'1998_totals_newvars'!J3</f>
        <v>8982979</v>
      </c>
      <c r="N3">
        <f>'1998_totals_newvars'!B3</f>
        <v>76163933</v>
      </c>
      <c r="O3">
        <f>'1998_totals_newvars'!C3</f>
        <v>5504789</v>
      </c>
      <c r="P3">
        <f>'1998_totals_newvars'!I3</f>
        <v>512250</v>
      </c>
      <c r="Q3">
        <f>'1998_totals_newvars'!H3</f>
        <v>0</v>
      </c>
      <c r="R3">
        <f>'1998_totals_newvars'!E3</f>
        <v>0</v>
      </c>
      <c r="S3">
        <f>'1998_totals_newvars'!G3</f>
        <v>0</v>
      </c>
      <c r="T3">
        <f>'1998_totals_newvars'!K3</f>
        <v>3216300</v>
      </c>
      <c r="U3">
        <f>'1998_totals_newvars'!F3</f>
        <v>0</v>
      </c>
      <c r="V3">
        <f>'1998_totals_newvars'!D3</f>
        <v>11320960</v>
      </c>
      <c r="W3">
        <f>'1998_totals_newvars'!L3</f>
        <v>105701211</v>
      </c>
      <c r="X3">
        <f>'1999_totals_newvars'!J3</f>
        <v>8485310</v>
      </c>
      <c r="Y3">
        <f>'1999_totals_newvars'!B3</f>
        <v>64286383</v>
      </c>
      <c r="Z3">
        <f>'1999_totals_newvars'!C3</f>
        <v>35564400</v>
      </c>
      <c r="AA3">
        <f>'1999_totals_newvars'!I3</f>
        <v>606773</v>
      </c>
      <c r="AB3">
        <f>'1999_totals_newvars'!H3</f>
        <v>0</v>
      </c>
      <c r="AC3">
        <f>'1999_totals_newvars'!E3</f>
        <v>0</v>
      </c>
      <c r="AD3">
        <f>'1999_totals_newvars'!G3</f>
        <v>0</v>
      </c>
      <c r="AE3">
        <f>'1999_totals_newvars'!K3</f>
        <v>5551200</v>
      </c>
      <c r="AF3">
        <f>'1999_totals_newvars'!F3</f>
        <v>0</v>
      </c>
      <c r="AG3">
        <f>'1999_totals_newvars'!D3</f>
        <v>10250840</v>
      </c>
      <c r="AH3">
        <f>'1999_totals_newvars'!L3</f>
        <v>124744906</v>
      </c>
      <c r="AI3">
        <f>'2000_totals_newvars'!J3</f>
        <v>9731029</v>
      </c>
      <c r="AJ3">
        <f>'2000_totals_newvars'!B3</f>
        <v>55365359</v>
      </c>
      <c r="AK3">
        <f>'2000_totals_newvars'!C3</f>
        <v>23726546</v>
      </c>
      <c r="AL3">
        <f>'2000_totals_newvars'!I3</f>
        <v>5383087</v>
      </c>
      <c r="AM3">
        <f>'2000_totals_newvars'!H3</f>
        <v>953248</v>
      </c>
      <c r="AN3">
        <f>'2000_totals_newvars'!E3</f>
        <v>0</v>
      </c>
      <c r="AO3">
        <f>'2000_totals_newvars'!G3</f>
        <v>279402</v>
      </c>
      <c r="AP3">
        <f>'2000_totals_newvars'!K3</f>
        <v>6523650</v>
      </c>
      <c r="AQ3">
        <f>'2000_totals_newvars'!F3</f>
        <v>0</v>
      </c>
      <c r="AR3">
        <f>'2000_totals_newvars'!D3</f>
        <v>11123264</v>
      </c>
      <c r="AS3">
        <f>'2000_totals_newvars'!L3</f>
        <v>113085585</v>
      </c>
      <c r="AT3">
        <f>'2001_totals_newvars'!J3</f>
        <v>8872031</v>
      </c>
      <c r="AU3">
        <f>'2001_totals_newvars'!B3</f>
        <v>51217598</v>
      </c>
      <c r="AV3">
        <f>'2001_totals_newvars'!C3</f>
        <v>22466861</v>
      </c>
      <c r="AW3">
        <f>'2001_totals_newvars'!I3</f>
        <v>3428419</v>
      </c>
      <c r="AX3">
        <f>'2001_totals_newvars'!H3</f>
        <v>662546</v>
      </c>
      <c r="AY3">
        <f>'2001_totals_newvars'!E3</f>
        <v>0</v>
      </c>
      <c r="AZ3">
        <f>'2001_totals_newvars'!G3</f>
        <v>347074</v>
      </c>
      <c r="BA3">
        <f>'2001_totals_newvars'!K3</f>
        <v>4716500</v>
      </c>
      <c r="BB3">
        <f>'2001_totals_newvars'!F3</f>
        <v>0</v>
      </c>
      <c r="BC3">
        <f>'2001_totals_newvars'!D3</f>
        <v>11784171</v>
      </c>
      <c r="BD3">
        <f>'2001_totals_newvars'!L3</f>
        <v>103495200</v>
      </c>
      <c r="BE3">
        <f>'2002_totals_newvars'!J3</f>
        <v>7599756</v>
      </c>
      <c r="BF3">
        <f>'2002_totals_newvars'!B3</f>
        <v>55030276</v>
      </c>
      <c r="BG3">
        <f>'2002_totals_newvars'!C3</f>
        <v>22366744</v>
      </c>
      <c r="BH3">
        <f>'2002_totals_newvars'!I3</f>
        <v>4949969</v>
      </c>
      <c r="BI3">
        <f>'2002_totals_newvars'!H3</f>
        <v>771954</v>
      </c>
      <c r="BJ3">
        <f>'2002_totals_newvars'!E3</f>
        <v>0</v>
      </c>
      <c r="BK3">
        <f>'2002_totals_newvars'!G3</f>
        <v>722989</v>
      </c>
      <c r="BL3">
        <f>'2002_totals_newvars'!K3</f>
        <v>4500000</v>
      </c>
      <c r="BM3">
        <f>'2002_totals_newvars'!F3</f>
        <v>0</v>
      </c>
      <c r="BN3">
        <f>'2002_totals_newvars'!D3</f>
        <v>14767683</v>
      </c>
      <c r="BO3">
        <f>'2002_totals_newvars'!L3</f>
        <v>110709371</v>
      </c>
      <c r="BP3">
        <f>'2003_totals_newvars'!J3</f>
        <v>6892702</v>
      </c>
      <c r="BQ3">
        <f>'2003_totals_newvars'!B3</f>
        <v>50183123</v>
      </c>
      <c r="BR3">
        <f>'2003_totals_newvars'!C3</f>
        <v>25143006</v>
      </c>
      <c r="BS3">
        <f>'2003_totals_newvars'!I3</f>
        <v>4932252</v>
      </c>
      <c r="BT3">
        <f>'2003_totals_newvars'!H3</f>
        <v>373458</v>
      </c>
      <c r="BU3">
        <f>'2003_totals_newvars'!E3</f>
        <v>0</v>
      </c>
      <c r="BV3">
        <f>'2003_totals_newvars'!G3</f>
        <v>2360328</v>
      </c>
      <c r="BW3">
        <f>'2003_totals_newvars'!K3</f>
        <v>4100000</v>
      </c>
      <c r="BX3">
        <f>'2003_totals_newvars'!F3</f>
        <v>0</v>
      </c>
      <c r="BY3">
        <f>'2003_totals_newvars'!D3</f>
        <v>13992925</v>
      </c>
      <c r="BZ3">
        <f>'2003_totals_newvars'!L3</f>
        <v>107977794</v>
      </c>
      <c r="CA3">
        <f>'2004_totals_newvars'!J3</f>
        <v>5631575</v>
      </c>
      <c r="CB3">
        <f>'2004_totals_newvars'!B3</f>
        <v>43349868</v>
      </c>
      <c r="CC3">
        <f>'2004_totals_newvars'!C3</f>
        <v>28782536</v>
      </c>
      <c r="CD3">
        <f>'2004_totals_newvars'!I3</f>
        <v>193973</v>
      </c>
      <c r="CE3">
        <f>'2004_totals_newvars'!H3</f>
        <v>348</v>
      </c>
      <c r="CF3">
        <f>'2004_totals_newvars'!E3</f>
        <v>0</v>
      </c>
      <c r="CG3">
        <f>'2004_totals_newvars'!G3</f>
        <v>973027</v>
      </c>
      <c r="CH3">
        <f>'2004_totals_newvars'!K3</f>
        <v>3500000</v>
      </c>
      <c r="CI3">
        <f>'2004_totals_newvars'!F3</f>
        <v>0</v>
      </c>
      <c r="CJ3">
        <f>'2004_totals_newvars'!D3</f>
        <v>12685272</v>
      </c>
      <c r="CK3">
        <f>'2004_totals_newvars'!L3</f>
        <v>95116599</v>
      </c>
      <c r="CL3">
        <f>'2005_totals_newvars'!J3</f>
        <v>5801539</v>
      </c>
      <c r="CM3">
        <f>'2005_totals_newvars'!B3</f>
        <v>41117680</v>
      </c>
      <c r="CN3">
        <f>'2005_totals_newvars'!C3</f>
        <v>27995403</v>
      </c>
      <c r="CO3">
        <f>'2005_totals_newvars'!I3</f>
        <v>384033</v>
      </c>
      <c r="CP3">
        <f>'2005_totals_newvars'!H3</f>
        <v>648942</v>
      </c>
      <c r="CQ3">
        <f>'2005_totals_newvars'!E3</f>
        <v>0</v>
      </c>
      <c r="CR3">
        <f>'2005_totals_newvars'!G3</f>
        <v>964641</v>
      </c>
      <c r="CS3">
        <f>'2005_totals_newvars'!K3</f>
        <v>3100000</v>
      </c>
      <c r="CT3">
        <f>'2005_totals_newvars'!F3</f>
        <v>0</v>
      </c>
      <c r="CU3">
        <f>'2005_totals_newvars'!D3</f>
        <v>12511020</v>
      </c>
      <c r="CV3">
        <f>'2005_totals_newvars'!L3</f>
        <v>92523258</v>
      </c>
      <c r="CW3">
        <f>'2006_totals_newvars'!J3</f>
        <v>6715534</v>
      </c>
      <c r="CX3">
        <f>'2006_totals_newvars'!B3</f>
        <v>36401528</v>
      </c>
      <c r="CY3">
        <f>'2006_totals_newvars'!C3</f>
        <v>25224048</v>
      </c>
      <c r="CZ3">
        <f>'2006_totals_newvars'!I3</f>
        <v>869152</v>
      </c>
      <c r="DA3">
        <f>'2006_totals_newvars'!H3</f>
        <v>642880</v>
      </c>
      <c r="DB3">
        <f>'2006_totals_newvars'!E3</f>
        <v>0</v>
      </c>
      <c r="DC3">
        <f>'2006_totals_newvars'!G3</f>
        <v>1020771</v>
      </c>
      <c r="DD3">
        <f>'2006_totals_newvars'!K3</f>
        <v>4100000</v>
      </c>
      <c r="DE3">
        <f>'2006_totals_newvars'!F3</f>
        <v>0</v>
      </c>
      <c r="DF3">
        <f>'2006_totals_newvars'!D3</f>
        <v>11323436</v>
      </c>
      <c r="DG3">
        <f>'2006_totals_newvars'!L3</f>
        <v>86297349</v>
      </c>
      <c r="DH3">
        <f>'2007_totals_newvars'!J3</f>
        <v>9132621</v>
      </c>
      <c r="DI3">
        <f>'2007_totals_newvars'!B3</f>
        <v>37294678</v>
      </c>
      <c r="DJ3">
        <f>'2007_totals_newvars'!C3</f>
        <v>26308538</v>
      </c>
      <c r="DK3">
        <f>'2007_totals_newvars'!I3</f>
        <v>405181</v>
      </c>
      <c r="DL3">
        <f>'2007_totals_newvars'!H3</f>
        <v>509448</v>
      </c>
      <c r="DM3">
        <f>'2007_totals_newvars'!E3</f>
        <v>0</v>
      </c>
      <c r="DN3">
        <f>'2007_totals_newvars'!G3</f>
        <v>1047347</v>
      </c>
      <c r="DO3">
        <f>'2007_totals_newvars'!K3</f>
        <v>5100000</v>
      </c>
      <c r="DP3">
        <f>'2007_totals_newvars'!F3</f>
        <v>0</v>
      </c>
      <c r="DQ3">
        <f>'2007_totals_newvars'!D3</f>
        <v>12910470</v>
      </c>
      <c r="DR3">
        <f>'2007_totals_newvars'!L3</f>
        <v>92708283</v>
      </c>
      <c r="DS3">
        <f>'2008_totals_newvars'!J3</f>
        <v>5458490</v>
      </c>
      <c r="DT3">
        <f>'2008_totals_newvars'!B3</f>
        <v>33507885</v>
      </c>
      <c r="DU3">
        <f>'2008_totals_newvars'!C3</f>
        <v>25416263</v>
      </c>
      <c r="DV3">
        <f>'2008_totals_newvars'!I3</f>
        <v>0</v>
      </c>
      <c r="DW3">
        <f>'2008_totals_newvars'!H3</f>
        <v>350841</v>
      </c>
      <c r="DX3">
        <f>'2008_totals_newvars'!E3</f>
        <v>0</v>
      </c>
      <c r="DY3">
        <f>'2008_totals_newvars'!G3</f>
        <v>857265</v>
      </c>
      <c r="DZ3">
        <f>'2008_totals_newvars'!K3</f>
        <v>5100000</v>
      </c>
      <c r="EA3">
        <f>'2008_totals_newvars'!F3</f>
        <v>0</v>
      </c>
      <c r="EB3">
        <f>'2008_totals_newvars'!D3</f>
        <v>9000199</v>
      </c>
      <c r="EC3">
        <f>'2008_totals_newvars'!L3</f>
        <v>79690943</v>
      </c>
      <c r="ED3">
        <f>'2009_totals_newvars'!J3</f>
        <v>6041536</v>
      </c>
      <c r="EE3">
        <f>'2009_totals_newvars'!B3</f>
        <v>31919545</v>
      </c>
      <c r="EF3">
        <f>'2009_totals_newvars'!C3</f>
        <v>30718825</v>
      </c>
      <c r="EG3">
        <f>'2009_totals_newvars'!I3</f>
        <v>0</v>
      </c>
      <c r="EH3">
        <f>'2009_totals_newvars'!H3</f>
        <v>336245</v>
      </c>
      <c r="EI3">
        <f>'2009_totals_newvars'!E3</f>
        <v>0</v>
      </c>
      <c r="EJ3">
        <f>'2009_totals_newvars'!G3</f>
        <v>646586</v>
      </c>
      <c r="EK3">
        <f>'2009_totals_newvars'!K3</f>
        <v>5049000</v>
      </c>
      <c r="EL3">
        <f>'2009_totals_newvars'!F3</f>
        <v>0</v>
      </c>
      <c r="EM3">
        <f>'2009_totals_newvars'!D3</f>
        <v>10825838</v>
      </c>
      <c r="EN3">
        <f>'2009_totals_newvars'!L3</f>
        <v>85537575</v>
      </c>
      <c r="EO3">
        <f>'2010_totals_newvars'!J3</f>
        <v>3846318</v>
      </c>
      <c r="EP3">
        <f>'2010_totals_newvars'!B3</f>
        <v>39660988</v>
      </c>
      <c r="EQ3">
        <f>'2010_totals_newvars'!C3</f>
        <v>15511192</v>
      </c>
      <c r="ER3">
        <f>'2010_totals_newvars'!I3</f>
        <v>0</v>
      </c>
      <c r="ES3">
        <f>'2010_totals_newvars'!H3</f>
        <v>257955</v>
      </c>
      <c r="ET3">
        <f>'2010_totals_newvars'!E3</f>
        <v>0</v>
      </c>
      <c r="EU3">
        <f>'2010_totals_newvars'!G3</f>
        <v>316553</v>
      </c>
      <c r="EV3">
        <f>'2010_totals_newvars'!K3</f>
        <v>5169000</v>
      </c>
      <c r="EW3">
        <f>'2010_totals_newvars'!F3</f>
        <v>0</v>
      </c>
      <c r="EX3">
        <f>'2010_totals_newvars'!D3</f>
        <v>11181958</v>
      </c>
      <c r="EY3">
        <f>'2010_totals_newvars'!L3</f>
        <v>75943964</v>
      </c>
      <c r="EZ3">
        <f>'2011_totals_newvars'!J3</f>
        <v>6267275</v>
      </c>
      <c r="FA3">
        <f>'2011_totals_newvars'!B3</f>
        <v>40822309</v>
      </c>
      <c r="FB3">
        <f>'2011_totals_newvars'!C3</f>
        <v>15266612</v>
      </c>
      <c r="FC3">
        <f>'2011_totals_newvars'!I3</f>
        <v>0</v>
      </c>
      <c r="FD3">
        <f>'2011_totals_newvars'!H3</f>
        <v>389271</v>
      </c>
      <c r="FE3">
        <f>'2011_totals_newvars'!E3</f>
        <v>0</v>
      </c>
      <c r="FF3">
        <f>'2011_totals_newvars'!G3</f>
        <v>377500</v>
      </c>
      <c r="FG3">
        <f>'2011_totals_newvars'!K3</f>
        <v>4981673</v>
      </c>
      <c r="FH3">
        <f>'2011_totals_newvars'!F3</f>
        <v>0</v>
      </c>
      <c r="FI3">
        <f>'2011_totals_newvars'!D3</f>
        <v>13138574</v>
      </c>
      <c r="FJ3">
        <f>'2011_totals_newvars'!L3</f>
        <v>81243214</v>
      </c>
      <c r="FK3">
        <f>'2012_totals_newvars'!J3</f>
        <v>5209580</v>
      </c>
      <c r="FL3">
        <f>'2012_totals_newvars'!B3</f>
        <v>41349655</v>
      </c>
      <c r="FM3">
        <f>'2012_totals_newvars'!C3</f>
        <v>21830090</v>
      </c>
      <c r="FN3">
        <f>'2012_totals_newvars'!I3</f>
        <v>0</v>
      </c>
      <c r="FO3">
        <f>'2012_totals_newvars'!H3</f>
        <v>368035</v>
      </c>
      <c r="FP3">
        <f>'2012_totals_newvars'!E3</f>
        <v>0</v>
      </c>
      <c r="FQ3">
        <f>'2012_totals_newvars'!G3</f>
        <v>48534</v>
      </c>
      <c r="FR3">
        <f>'2012_totals_newvars'!K3</f>
        <v>4526000</v>
      </c>
      <c r="FS3">
        <f>'2012_totals_newvars'!F3</f>
        <v>0</v>
      </c>
      <c r="FT3">
        <f>'2012_totals_newvars'!D3</f>
        <v>12168480</v>
      </c>
      <c r="FU3">
        <f>'2012_totals_newvars'!L3</f>
        <v>85500374</v>
      </c>
      <c r="FV3">
        <f>'2013_totals_newvars'!J3</f>
        <v>4648263</v>
      </c>
      <c r="FW3">
        <f>'2013_totals_newvars'!B3</f>
        <v>38661269</v>
      </c>
      <c r="FX3">
        <f>'2013_totals_newvars'!C3</f>
        <v>27416600</v>
      </c>
      <c r="FY3">
        <f>'2013_totals_newvars'!I3</f>
        <v>0</v>
      </c>
      <c r="FZ3">
        <f>'2013_totals_newvars'!H3</f>
        <v>371013</v>
      </c>
      <c r="GA3">
        <f>'2013_totals_newvars'!E3</f>
        <v>0</v>
      </c>
      <c r="GB3">
        <f>'2013_totals_newvars'!G3</f>
        <v>1983</v>
      </c>
      <c r="GC3">
        <f>'2013_totals_newvars'!K3</f>
        <v>4981673</v>
      </c>
      <c r="GD3">
        <f>'2013_totals_newvars'!F3</f>
        <v>0</v>
      </c>
      <c r="GE3">
        <f>'2013_totals_newvars'!D3</f>
        <v>13138986</v>
      </c>
      <c r="GF3">
        <f>'2013_totals_newvars'!L3</f>
        <v>89219787</v>
      </c>
      <c r="GG3">
        <f>'2014_totals_newvars'!J3</f>
        <v>4732273</v>
      </c>
      <c r="GH3">
        <f>'2014_totals_newvars'!B3</f>
        <v>39787960</v>
      </c>
      <c r="GI3">
        <f>'2014_totals_newvars'!C3</f>
        <v>24815782</v>
      </c>
      <c r="GJ3">
        <f>'2014_totals_newvars'!I3</f>
        <v>0</v>
      </c>
      <c r="GK3">
        <f>'2014_totals_newvars'!H3</f>
        <v>374222</v>
      </c>
      <c r="GL3">
        <f>'2014_totals_newvars'!E3</f>
        <v>0</v>
      </c>
      <c r="GM3">
        <f>'2014_totals_newvars'!G3</f>
        <v>0</v>
      </c>
      <c r="GN3">
        <f>'2014_totals_newvars'!K3</f>
        <v>3000300</v>
      </c>
      <c r="GO3">
        <f>'2014_totals_newvars'!F3</f>
        <v>0</v>
      </c>
      <c r="GP3">
        <f>'2014_totals_newvars'!D3</f>
        <v>13739246</v>
      </c>
      <c r="GQ3">
        <f>'2014_totals_newvars'!L3</f>
        <v>86449783</v>
      </c>
    </row>
    <row r="4" spans="1:199" x14ac:dyDescent="0.2">
      <c r="A4" t="s">
        <v>10</v>
      </c>
      <c r="B4">
        <f>'1997_totals_newvars'!J4</f>
        <v>26342372</v>
      </c>
      <c r="C4">
        <f>'1997_totals_newvars'!B4</f>
        <v>195282143</v>
      </c>
      <c r="D4">
        <f>'1997_totals_newvars'!C4</f>
        <v>10065324</v>
      </c>
      <c r="E4">
        <f>'1997_totals_newvars'!I4</f>
        <v>58429722</v>
      </c>
      <c r="F4">
        <f>'1997_totals_newvars'!H4</f>
        <v>0</v>
      </c>
      <c r="G4">
        <f>'1997_totals_newvars'!E4</f>
        <v>0</v>
      </c>
      <c r="H4">
        <f>'1997_totals_newvars'!G4</f>
        <v>0</v>
      </c>
      <c r="I4">
        <f>'1997_totals_newvars'!K4</f>
        <v>0</v>
      </c>
      <c r="J4">
        <f>'1997_totals_newvars'!F4</f>
        <v>0</v>
      </c>
      <c r="K4">
        <f>'1997_totals_newvars'!D4</f>
        <v>0</v>
      </c>
      <c r="L4">
        <f>'1997_totals_newvars'!L4</f>
        <v>290119561</v>
      </c>
      <c r="M4">
        <f>'1998_totals_newvars'!J4</f>
        <v>31790615</v>
      </c>
      <c r="N4">
        <f>'1998_totals_newvars'!B4</f>
        <v>136556510</v>
      </c>
      <c r="O4">
        <f>'1998_totals_newvars'!C4</f>
        <v>10032936</v>
      </c>
      <c r="P4">
        <f>'1998_totals_newvars'!I4</f>
        <v>52770406</v>
      </c>
      <c r="Q4">
        <f>'1998_totals_newvars'!H4</f>
        <v>0</v>
      </c>
      <c r="R4">
        <f>'1998_totals_newvars'!E4</f>
        <v>0</v>
      </c>
      <c r="S4">
        <f>'1998_totals_newvars'!G4</f>
        <v>0</v>
      </c>
      <c r="T4">
        <f>'1998_totals_newvars'!K4</f>
        <v>22639800</v>
      </c>
      <c r="U4">
        <f>'1998_totals_newvars'!F4</f>
        <v>0</v>
      </c>
      <c r="V4">
        <f>'1998_totals_newvars'!D4</f>
        <v>8988813</v>
      </c>
      <c r="W4">
        <f>'1998_totals_newvars'!L4</f>
        <v>262779080</v>
      </c>
      <c r="X4">
        <f>'1999_totals_newvars'!J4</f>
        <v>35101254</v>
      </c>
      <c r="Y4">
        <f>'1999_totals_newvars'!B4</f>
        <v>114818966</v>
      </c>
      <c r="Z4">
        <f>'1999_totals_newvars'!C4</f>
        <v>62808878</v>
      </c>
      <c r="AA4">
        <f>'1999_totals_newvars'!I4</f>
        <v>53041203</v>
      </c>
      <c r="AB4">
        <f>'1999_totals_newvars'!H4</f>
        <v>0</v>
      </c>
      <c r="AC4">
        <f>'1999_totals_newvars'!E4</f>
        <v>0</v>
      </c>
      <c r="AD4">
        <f>'1999_totals_newvars'!G4</f>
        <v>0</v>
      </c>
      <c r="AE4">
        <f>'1999_totals_newvars'!K4</f>
        <v>34405537</v>
      </c>
      <c r="AF4">
        <f>'1999_totals_newvars'!F4</f>
        <v>0</v>
      </c>
      <c r="AG4">
        <f>'1999_totals_newvars'!D4</f>
        <v>21969356</v>
      </c>
      <c r="AH4">
        <f>'1999_totals_newvars'!L4</f>
        <v>322145194</v>
      </c>
      <c r="AI4">
        <f>'2000_totals_newvars'!J4</f>
        <v>44226944</v>
      </c>
      <c r="AJ4">
        <f>'2000_totals_newvars'!B4</f>
        <v>107384566</v>
      </c>
      <c r="AK4">
        <f>'2000_totals_newvars'!C4</f>
        <v>89052079</v>
      </c>
      <c r="AL4">
        <f>'2000_totals_newvars'!I4</f>
        <v>26388626</v>
      </c>
      <c r="AM4">
        <f>'2000_totals_newvars'!H4</f>
        <v>1443949</v>
      </c>
      <c r="AN4">
        <f>'2000_totals_newvars'!E4</f>
        <v>6472595</v>
      </c>
      <c r="AO4">
        <f>'2000_totals_newvars'!G4</f>
        <v>0</v>
      </c>
      <c r="AP4">
        <f>'2000_totals_newvars'!K4</f>
        <v>25867089</v>
      </c>
      <c r="AQ4">
        <f>'2000_totals_newvars'!F4</f>
        <v>0</v>
      </c>
      <c r="AR4">
        <f>'2000_totals_newvars'!D4</f>
        <v>37499467</v>
      </c>
      <c r="AS4">
        <f>'2000_totals_newvars'!L4</f>
        <v>338335315</v>
      </c>
      <c r="AT4">
        <f>'2001_totals_newvars'!J4</f>
        <v>21278528</v>
      </c>
      <c r="AU4">
        <f>'2001_totals_newvars'!B4</f>
        <v>91276949</v>
      </c>
      <c r="AV4">
        <f>'2001_totals_newvars'!C4</f>
        <v>47416313</v>
      </c>
      <c r="AW4">
        <f>'2001_totals_newvars'!I4</f>
        <v>34807643</v>
      </c>
      <c r="AX4">
        <f>'2001_totals_newvars'!H4</f>
        <v>2814911</v>
      </c>
      <c r="AY4">
        <f>'2001_totals_newvars'!E4</f>
        <v>29615439</v>
      </c>
      <c r="AZ4">
        <f>'2001_totals_newvars'!G4</f>
        <v>0</v>
      </c>
      <c r="BA4">
        <f>'2001_totals_newvars'!K4</f>
        <v>23302151</v>
      </c>
      <c r="BB4">
        <f>'2001_totals_newvars'!F4</f>
        <v>0</v>
      </c>
      <c r="BC4">
        <f>'2001_totals_newvars'!D4</f>
        <v>47345987</v>
      </c>
      <c r="BD4">
        <f>'2001_totals_newvars'!L4</f>
        <v>297857921</v>
      </c>
      <c r="BE4">
        <f>'2002_totals_newvars'!J4</f>
        <v>34504450</v>
      </c>
      <c r="BF4">
        <f>'2002_totals_newvars'!B4</f>
        <v>129764915</v>
      </c>
      <c r="BG4">
        <f>'2002_totals_newvars'!C4</f>
        <v>55001061</v>
      </c>
      <c r="BH4">
        <f>'2002_totals_newvars'!I4</f>
        <v>38155695</v>
      </c>
      <c r="BI4">
        <f>'2002_totals_newvars'!H4</f>
        <v>9990</v>
      </c>
      <c r="BJ4">
        <f>'2002_totals_newvars'!E4</f>
        <v>23558842</v>
      </c>
      <c r="BK4">
        <f>'2002_totals_newvars'!G4</f>
        <v>0</v>
      </c>
      <c r="BL4">
        <f>'2002_totals_newvars'!K4</f>
        <v>22867207</v>
      </c>
      <c r="BM4">
        <f>'2002_totals_newvars'!F4</f>
        <v>0</v>
      </c>
      <c r="BN4">
        <f>'2002_totals_newvars'!D4</f>
        <v>28826118</v>
      </c>
      <c r="BO4">
        <f>'2002_totals_newvars'!L4</f>
        <v>332688278</v>
      </c>
      <c r="BP4">
        <f>'2003_totals_newvars'!J4</f>
        <v>34879107</v>
      </c>
      <c r="BQ4">
        <f>'2003_totals_newvars'!B4</f>
        <v>175362380</v>
      </c>
      <c r="BR4">
        <f>'2003_totals_newvars'!C4</f>
        <v>42354168</v>
      </c>
      <c r="BS4">
        <f>'2003_totals_newvars'!I4</f>
        <v>36431088</v>
      </c>
      <c r="BT4">
        <f>'2003_totals_newvars'!H4</f>
        <v>415837</v>
      </c>
      <c r="BU4">
        <f>'2003_totals_newvars'!E4</f>
        <v>27743747</v>
      </c>
      <c r="BV4">
        <f>'2003_totals_newvars'!G4</f>
        <v>0</v>
      </c>
      <c r="BW4">
        <f>'2003_totals_newvars'!K4</f>
        <v>22733434</v>
      </c>
      <c r="BX4">
        <f>'2003_totals_newvars'!F4</f>
        <v>0</v>
      </c>
      <c r="BY4">
        <f>'2003_totals_newvars'!D4</f>
        <v>24499668</v>
      </c>
      <c r="BZ4">
        <f>'2003_totals_newvars'!L4</f>
        <v>364419429</v>
      </c>
      <c r="CA4">
        <f>'2004_totals_newvars'!J4</f>
        <v>31935190</v>
      </c>
      <c r="CB4">
        <f>'2004_totals_newvars'!B4</f>
        <v>182511772</v>
      </c>
      <c r="CC4">
        <f>'2004_totals_newvars'!C4</f>
        <v>10516575</v>
      </c>
      <c r="CD4">
        <f>'2004_totals_newvars'!I4</f>
        <v>35769774</v>
      </c>
      <c r="CE4">
        <f>'2004_totals_newvars'!H4</f>
        <v>388345</v>
      </c>
      <c r="CF4">
        <f>'2004_totals_newvars'!E4</f>
        <v>27060800</v>
      </c>
      <c r="CG4">
        <f>'2004_totals_newvars'!G4</f>
        <v>0</v>
      </c>
      <c r="CH4">
        <f>'2004_totals_newvars'!K4</f>
        <v>22613054</v>
      </c>
      <c r="CI4">
        <f>'2004_totals_newvars'!F4</f>
        <v>0</v>
      </c>
      <c r="CJ4">
        <f>'2004_totals_newvars'!D4</f>
        <v>16872548</v>
      </c>
      <c r="CK4">
        <f>'2004_totals_newvars'!L4</f>
        <v>327668058</v>
      </c>
      <c r="CL4">
        <f>'2005_totals_newvars'!J4</f>
        <v>38486915</v>
      </c>
      <c r="CM4">
        <f>'2005_totals_newvars'!B4</f>
        <v>160067455</v>
      </c>
      <c r="CN4">
        <f>'2005_totals_newvars'!C4</f>
        <v>9923818</v>
      </c>
      <c r="CO4">
        <f>'2005_totals_newvars'!I4</f>
        <v>33945478</v>
      </c>
      <c r="CP4">
        <f>'2005_totals_newvars'!H4</f>
        <v>22470</v>
      </c>
      <c r="CQ4">
        <f>'2005_totals_newvars'!E4</f>
        <v>34135396</v>
      </c>
      <c r="CR4">
        <f>'2005_totals_newvars'!G4</f>
        <v>0</v>
      </c>
      <c r="CS4">
        <f>'2005_totals_newvars'!K4</f>
        <v>23045436</v>
      </c>
      <c r="CT4">
        <f>'2005_totals_newvars'!F4</f>
        <v>0</v>
      </c>
      <c r="CU4">
        <f>'2005_totals_newvars'!D4</f>
        <v>22000278</v>
      </c>
      <c r="CV4">
        <f>'2005_totals_newvars'!L4</f>
        <v>321627246</v>
      </c>
      <c r="CW4">
        <f>'2006_totals_newvars'!J4</f>
        <v>34282230</v>
      </c>
      <c r="CX4">
        <f>'2006_totals_newvars'!B4</f>
        <v>137114201</v>
      </c>
      <c r="CY4">
        <f>'2006_totals_newvars'!C4</f>
        <v>33173887</v>
      </c>
      <c r="CZ4">
        <f>'2006_totals_newvars'!I4</f>
        <v>39958509</v>
      </c>
      <c r="DA4">
        <f>'2006_totals_newvars'!H4</f>
        <v>174</v>
      </c>
      <c r="DB4">
        <f>'2006_totals_newvars'!E4</f>
        <v>40060278</v>
      </c>
      <c r="DC4">
        <f>'2006_totals_newvars'!G4</f>
        <v>2645144</v>
      </c>
      <c r="DD4">
        <f>'2006_totals_newvars'!K4</f>
        <v>22613053</v>
      </c>
      <c r="DE4">
        <f>'2006_totals_newvars'!F4</f>
        <v>0</v>
      </c>
      <c r="DF4">
        <f>'2006_totals_newvars'!D4</f>
        <v>22026092</v>
      </c>
      <c r="DG4">
        <f>'2006_totals_newvars'!L4</f>
        <v>331873568</v>
      </c>
      <c r="DH4">
        <f>'2007_totals_newvars'!J4</f>
        <v>33638368</v>
      </c>
      <c r="DI4">
        <f>'2007_totals_newvars'!B4</f>
        <v>131520326</v>
      </c>
      <c r="DJ4">
        <f>'2007_totals_newvars'!C4</f>
        <v>64036179</v>
      </c>
      <c r="DK4">
        <f>'2007_totals_newvars'!I4</f>
        <v>37772651</v>
      </c>
      <c r="DL4">
        <f>'2007_totals_newvars'!H4</f>
        <v>1116043</v>
      </c>
      <c r="DM4">
        <f>'2007_totals_newvars'!E4</f>
        <v>44118179</v>
      </c>
      <c r="DN4">
        <f>'2007_totals_newvars'!G4</f>
        <v>562730</v>
      </c>
      <c r="DO4">
        <f>'2007_totals_newvars'!K4</f>
        <v>22613054</v>
      </c>
      <c r="DP4">
        <f>'2007_totals_newvars'!F4</f>
        <v>0</v>
      </c>
      <c r="DQ4">
        <f>'2007_totals_newvars'!D4</f>
        <v>12342732</v>
      </c>
      <c r="DR4">
        <f>'2007_totals_newvars'!L4</f>
        <v>347720262</v>
      </c>
      <c r="DS4">
        <f>'2008_totals_newvars'!J4</f>
        <v>45555471</v>
      </c>
      <c r="DT4">
        <f>'2008_totals_newvars'!B4</f>
        <v>121767061</v>
      </c>
      <c r="DU4">
        <f>'2008_totals_newvars'!C4</f>
        <v>44305284</v>
      </c>
      <c r="DV4">
        <f>'2008_totals_newvars'!I4</f>
        <v>60842168</v>
      </c>
      <c r="DW4">
        <f>'2008_totals_newvars'!H4</f>
        <v>1015154</v>
      </c>
      <c r="DX4">
        <f>'2008_totals_newvars'!E4</f>
        <v>57242393</v>
      </c>
      <c r="DY4">
        <f>'2008_totals_newvars'!G4</f>
        <v>2165126</v>
      </c>
      <c r="DZ4">
        <f>'2008_totals_newvars'!K4</f>
        <v>22530846</v>
      </c>
      <c r="EA4">
        <f>'2008_totals_newvars'!F4</f>
        <v>0</v>
      </c>
      <c r="EB4">
        <f>'2008_totals_newvars'!D4</f>
        <v>15755706</v>
      </c>
      <c r="EC4">
        <f>'2008_totals_newvars'!L4</f>
        <v>371179209</v>
      </c>
      <c r="ED4">
        <f>'2009_totals_newvars'!J4</f>
        <v>43623102</v>
      </c>
      <c r="EE4">
        <f>'2009_totals_newvars'!B4</f>
        <v>137974614</v>
      </c>
      <c r="EF4">
        <f>'2009_totals_newvars'!C4</f>
        <v>57205628</v>
      </c>
      <c r="EG4">
        <f>'2009_totals_newvars'!I4</f>
        <v>80768837</v>
      </c>
      <c r="EH4">
        <f>'2009_totals_newvars'!H4</f>
        <v>425415</v>
      </c>
      <c r="EI4">
        <f>'2009_totals_newvars'!E4</f>
        <v>50615804</v>
      </c>
      <c r="EJ4">
        <f>'2009_totals_newvars'!G4</f>
        <v>3083823</v>
      </c>
      <c r="EK4">
        <f>'2009_totals_newvars'!K4</f>
        <v>22415757</v>
      </c>
      <c r="EL4">
        <f>'2009_totals_newvars'!F4</f>
        <v>0</v>
      </c>
      <c r="EM4">
        <f>'2009_totals_newvars'!D4</f>
        <v>13375910</v>
      </c>
      <c r="EN4">
        <f>'2009_totals_newvars'!L4</f>
        <v>409488890</v>
      </c>
      <c r="EO4">
        <f>'2010_totals_newvars'!J4</f>
        <v>47819132</v>
      </c>
      <c r="EP4">
        <f>'2010_totals_newvars'!B4</f>
        <v>104894864</v>
      </c>
      <c r="EQ4">
        <f>'2010_totals_newvars'!C4</f>
        <v>13454109</v>
      </c>
      <c r="ER4">
        <f>'2010_totals_newvars'!I4</f>
        <v>102092298</v>
      </c>
      <c r="ES4">
        <f>'2010_totals_newvars'!H4</f>
        <v>0</v>
      </c>
      <c r="ET4">
        <f>'2010_totals_newvars'!E4</f>
        <v>36920305</v>
      </c>
      <c r="EU4">
        <f>'2010_totals_newvars'!G4</f>
        <v>34740942</v>
      </c>
      <c r="EV4">
        <f>'2010_totals_newvars'!K4</f>
        <v>22406618</v>
      </c>
      <c r="EW4">
        <f>'2010_totals_newvars'!F4</f>
        <v>0</v>
      </c>
      <c r="EX4">
        <f>'2010_totals_newvars'!D4</f>
        <v>10137041</v>
      </c>
      <c r="EY4">
        <f>'2010_totals_newvars'!L4</f>
        <v>372465309</v>
      </c>
      <c r="EZ4">
        <f>'2011_totals_newvars'!J4</f>
        <v>45519640</v>
      </c>
      <c r="FA4">
        <f>'2011_totals_newvars'!B4</f>
        <v>87439348</v>
      </c>
      <c r="FB4">
        <f>'2011_totals_newvars'!C4</f>
        <v>26452555</v>
      </c>
      <c r="FC4">
        <f>'2011_totals_newvars'!I4</f>
        <v>140573005</v>
      </c>
      <c r="FD4">
        <f>'2011_totals_newvars'!H4</f>
        <v>0</v>
      </c>
      <c r="FE4">
        <f>'2011_totals_newvars'!E4</f>
        <v>13930630</v>
      </c>
      <c r="FF4">
        <f>'2011_totals_newvars'!G4</f>
        <v>36495954</v>
      </c>
      <c r="FG4">
        <f>'2011_totals_newvars'!K4</f>
        <v>21596800</v>
      </c>
      <c r="FH4">
        <f>'2011_totals_newvars'!F4</f>
        <v>0</v>
      </c>
      <c r="FI4">
        <f>'2011_totals_newvars'!D4</f>
        <v>8145787</v>
      </c>
      <c r="FJ4">
        <f>'2011_totals_newvars'!L4</f>
        <v>380153719</v>
      </c>
      <c r="FK4">
        <f>'2012_totals_newvars'!J4</f>
        <v>39157413</v>
      </c>
      <c r="FL4">
        <f>'2012_totals_newvars'!B4</f>
        <v>49291677</v>
      </c>
      <c r="FM4">
        <f>'2012_totals_newvars'!C4</f>
        <v>-1119284</v>
      </c>
      <c r="FN4">
        <f>'2012_totals_newvars'!I4</f>
        <v>190559938</v>
      </c>
      <c r="FO4">
        <f>'2012_totals_newvars'!H4</f>
        <v>0</v>
      </c>
      <c r="FP4">
        <f>'2012_totals_newvars'!E4</f>
        <v>7772422</v>
      </c>
      <c r="FQ4">
        <f>'2012_totals_newvars'!G4</f>
        <v>28612365</v>
      </c>
      <c r="FR4">
        <f>'2012_totals_newvars'!K4</f>
        <v>20014130</v>
      </c>
      <c r="FS4">
        <f>'2012_totals_newvars'!F4</f>
        <v>0</v>
      </c>
      <c r="FT4">
        <f>'2012_totals_newvars'!D4</f>
        <v>11619332</v>
      </c>
      <c r="FU4">
        <f>'2012_totals_newvars'!L4</f>
        <v>345907993</v>
      </c>
      <c r="FV4">
        <f>'2013_totals_newvars'!J4</f>
        <v>44438439</v>
      </c>
      <c r="FW4">
        <f>'2013_totals_newvars'!B4</f>
        <v>-21820495</v>
      </c>
      <c r="FX4">
        <f>'2013_totals_newvars'!C4</f>
        <v>10122540</v>
      </c>
      <c r="FY4">
        <f>'2013_totals_newvars'!I4</f>
        <v>273164131</v>
      </c>
      <c r="FZ4">
        <f>'2013_totals_newvars'!H4</f>
        <v>0</v>
      </c>
      <c r="GA4">
        <f>'2013_totals_newvars'!E4</f>
        <v>13922252</v>
      </c>
      <c r="GB4">
        <f>'2013_totals_newvars'!G4</f>
        <v>30573031</v>
      </c>
      <c r="GC4">
        <f>'2013_totals_newvars'!K4</f>
        <v>20014131</v>
      </c>
      <c r="GD4">
        <f>'2013_totals_newvars'!F4</f>
        <v>0</v>
      </c>
      <c r="GE4">
        <f>'2013_totals_newvars'!D4</f>
        <v>9029843</v>
      </c>
      <c r="GF4">
        <f>'2013_totals_newvars'!L4</f>
        <v>379443872</v>
      </c>
      <c r="GG4">
        <f>'2014_totals_newvars'!J4</f>
        <v>35391377</v>
      </c>
      <c r="GH4">
        <f>'2014_totals_newvars'!B4</f>
        <v>32050396</v>
      </c>
      <c r="GI4">
        <f>'2014_totals_newvars'!C4</f>
        <v>12948200</v>
      </c>
      <c r="GJ4">
        <f>'2014_totals_newvars'!I4</f>
        <v>194723124</v>
      </c>
      <c r="GK4">
        <f>'2014_totals_newvars'!H4</f>
        <v>0</v>
      </c>
      <c r="GL4">
        <f>'2014_totals_newvars'!E4</f>
        <v>21699433</v>
      </c>
      <c r="GM4">
        <f>'2014_totals_newvars'!G4</f>
        <v>29644673</v>
      </c>
      <c r="GN4">
        <f>'2014_totals_newvars'!K4</f>
        <v>20014130</v>
      </c>
      <c r="GO4">
        <f>'2014_totals_newvars'!F4</f>
        <v>0</v>
      </c>
      <c r="GP4">
        <f>'2014_totals_newvars'!D4</f>
        <v>9427197</v>
      </c>
      <c r="GQ4">
        <f>'2014_totals_newvars'!L4</f>
        <v>355898530</v>
      </c>
    </row>
    <row r="5" spans="1:199" x14ac:dyDescent="0.2">
      <c r="A5" t="s">
        <v>11</v>
      </c>
      <c r="B5">
        <f>'1997_totals_newvars'!J5</f>
        <v>1568992</v>
      </c>
      <c r="C5">
        <f>'1997_totals_newvars'!B5</f>
        <v>12475522</v>
      </c>
      <c r="D5">
        <f>'1997_totals_newvars'!C5</f>
        <v>1061407</v>
      </c>
      <c r="E5">
        <f>'1997_totals_newvars'!I5</f>
        <v>2508782</v>
      </c>
      <c r="F5">
        <f>'1997_totals_newvars'!H5</f>
        <v>0</v>
      </c>
      <c r="G5">
        <f>'1997_totals_newvars'!E5</f>
        <v>0</v>
      </c>
      <c r="H5">
        <f>'1997_totals_newvars'!G5</f>
        <v>0</v>
      </c>
      <c r="I5">
        <f>'1997_totals_newvars'!K5</f>
        <v>0</v>
      </c>
      <c r="J5">
        <f>'1997_totals_newvars'!F5</f>
        <v>0</v>
      </c>
      <c r="K5">
        <f>'1997_totals_newvars'!D5</f>
        <v>3411255</v>
      </c>
      <c r="L5">
        <f>'1997_totals_newvars'!L5</f>
        <v>21025958</v>
      </c>
      <c r="M5">
        <f>'1998_totals_newvars'!J5</f>
        <v>7554341</v>
      </c>
      <c r="N5">
        <f>'1998_totals_newvars'!B5</f>
        <v>27496482</v>
      </c>
      <c r="O5">
        <f>'1998_totals_newvars'!C5</f>
        <v>4595231</v>
      </c>
      <c r="P5">
        <f>'1998_totals_newvars'!I5</f>
        <v>10037871</v>
      </c>
      <c r="Q5">
        <f>'1998_totals_newvars'!H5</f>
        <v>0</v>
      </c>
      <c r="R5">
        <f>'1998_totals_newvars'!E5</f>
        <v>0</v>
      </c>
      <c r="S5">
        <f>'1998_totals_newvars'!G5</f>
        <v>0</v>
      </c>
      <c r="T5">
        <f>'1998_totals_newvars'!K5</f>
        <v>0</v>
      </c>
      <c r="U5">
        <f>'1998_totals_newvars'!F5</f>
        <v>0</v>
      </c>
      <c r="V5">
        <f>'1998_totals_newvars'!D5</f>
        <v>14252617</v>
      </c>
      <c r="W5">
        <f>'1998_totals_newvars'!L5</f>
        <v>63936542</v>
      </c>
      <c r="X5">
        <f>'1999_totals_newvars'!J5</f>
        <v>1683881</v>
      </c>
      <c r="Y5">
        <f>'1999_totals_newvars'!B5</f>
        <v>15672673</v>
      </c>
      <c r="Z5">
        <f>'1999_totals_newvars'!C5</f>
        <v>0</v>
      </c>
      <c r="AA5">
        <f>'1999_totals_newvars'!I5</f>
        <v>3738767</v>
      </c>
      <c r="AB5">
        <f>'1999_totals_newvars'!H5</f>
        <v>0</v>
      </c>
      <c r="AC5">
        <f>'1999_totals_newvars'!E5</f>
        <v>0</v>
      </c>
      <c r="AD5">
        <f>'1999_totals_newvars'!G5</f>
        <v>0</v>
      </c>
      <c r="AE5">
        <f>'1999_totals_newvars'!K5</f>
        <v>0</v>
      </c>
      <c r="AF5">
        <f>'1999_totals_newvars'!F5</f>
        <v>0</v>
      </c>
      <c r="AG5">
        <f>'1999_totals_newvars'!D5</f>
        <v>8691474</v>
      </c>
      <c r="AH5">
        <f>'1999_totals_newvars'!L5</f>
        <v>29786795</v>
      </c>
      <c r="AI5">
        <f>'2000_totals_newvars'!J5</f>
        <v>20753230</v>
      </c>
      <c r="AJ5">
        <f>'2000_totals_newvars'!B5</f>
        <v>33981599</v>
      </c>
      <c r="AK5">
        <f>'2000_totals_newvars'!C5</f>
        <v>20874662</v>
      </c>
      <c r="AL5">
        <f>'2000_totals_newvars'!I5</f>
        <v>14688978</v>
      </c>
      <c r="AM5">
        <f>'2000_totals_newvars'!H5</f>
        <v>3781305</v>
      </c>
      <c r="AN5">
        <f>'2000_totals_newvars'!E5</f>
        <v>0</v>
      </c>
      <c r="AO5">
        <f>'2000_totals_newvars'!G5</f>
        <v>0</v>
      </c>
      <c r="AP5">
        <f>'2000_totals_newvars'!K5</f>
        <v>6197131</v>
      </c>
      <c r="AQ5">
        <f>'2000_totals_newvars'!F5</f>
        <v>0</v>
      </c>
      <c r="AR5">
        <f>'2000_totals_newvars'!D5</f>
        <v>49463808</v>
      </c>
      <c r="AS5">
        <f>'2000_totals_newvars'!L5</f>
        <v>149740713</v>
      </c>
      <c r="AT5">
        <f>'2001_totals_newvars'!J5</f>
        <v>14536137</v>
      </c>
      <c r="AU5">
        <f>'2001_totals_newvars'!B5</f>
        <v>24602944</v>
      </c>
      <c r="AV5">
        <f>'2001_totals_newvars'!C5</f>
        <v>18824239</v>
      </c>
      <c r="AW5">
        <f>'2001_totals_newvars'!I5</f>
        <v>6232288</v>
      </c>
      <c r="AX5">
        <f>'2001_totals_newvars'!H5</f>
        <v>2419405</v>
      </c>
      <c r="AY5">
        <f>'2001_totals_newvars'!E5</f>
        <v>0</v>
      </c>
      <c r="AZ5">
        <f>'2001_totals_newvars'!G5</f>
        <v>0</v>
      </c>
      <c r="BA5">
        <f>'2001_totals_newvars'!K5</f>
        <v>2540025</v>
      </c>
      <c r="BB5">
        <f>'2001_totals_newvars'!F5</f>
        <v>0</v>
      </c>
      <c r="BC5">
        <f>'2001_totals_newvars'!D5</f>
        <v>35862319</v>
      </c>
      <c r="BD5">
        <f>'2001_totals_newvars'!L5</f>
        <v>105017357</v>
      </c>
      <c r="BE5">
        <f>'2002_totals_newvars'!J5</f>
        <v>12553874</v>
      </c>
      <c r="BF5">
        <f>'2002_totals_newvars'!B5</f>
        <v>26204045</v>
      </c>
      <c r="BG5">
        <f>'2002_totals_newvars'!C5</f>
        <v>-2356061</v>
      </c>
      <c r="BH5">
        <f>'2002_totals_newvars'!I5</f>
        <v>4592792</v>
      </c>
      <c r="BI5">
        <f>'2002_totals_newvars'!H5</f>
        <v>2026424</v>
      </c>
      <c r="BJ5">
        <f>'2002_totals_newvars'!E5</f>
        <v>0</v>
      </c>
      <c r="BK5">
        <f>'2002_totals_newvars'!G5</f>
        <v>0</v>
      </c>
      <c r="BL5">
        <f>'2002_totals_newvars'!K5</f>
        <v>0</v>
      </c>
      <c r="BM5">
        <f>'2002_totals_newvars'!F5</f>
        <v>0</v>
      </c>
      <c r="BN5">
        <f>'2002_totals_newvars'!D5</f>
        <v>20732771</v>
      </c>
      <c r="BO5">
        <f>'2002_totals_newvars'!L5</f>
        <v>63753845</v>
      </c>
      <c r="BP5">
        <f>'2003_totals_newvars'!J5</f>
        <v>7559615</v>
      </c>
      <c r="BQ5">
        <f>'2003_totals_newvars'!B5</f>
        <v>22028084</v>
      </c>
      <c r="BR5">
        <f>'2003_totals_newvars'!C5</f>
        <v>7866974</v>
      </c>
      <c r="BS5">
        <f>'2003_totals_newvars'!I5</f>
        <v>4749950</v>
      </c>
      <c r="BT5">
        <f>'2003_totals_newvars'!H5</f>
        <v>2290293</v>
      </c>
      <c r="BU5">
        <f>'2003_totals_newvars'!E5</f>
        <v>0</v>
      </c>
      <c r="BV5">
        <f>'2003_totals_newvars'!G5</f>
        <v>0</v>
      </c>
      <c r="BW5">
        <f>'2003_totals_newvars'!K5</f>
        <v>0</v>
      </c>
      <c r="BX5">
        <f>'2003_totals_newvars'!F5</f>
        <v>0</v>
      </c>
      <c r="BY5">
        <f>'2003_totals_newvars'!D5</f>
        <v>15739795</v>
      </c>
      <c r="BZ5">
        <f>'2003_totals_newvars'!L5</f>
        <v>60234711</v>
      </c>
      <c r="CA5">
        <f>'2004_totals_newvars'!J5</f>
        <v>6003290</v>
      </c>
      <c r="CB5">
        <f>'2004_totals_newvars'!B5</f>
        <v>16843026</v>
      </c>
      <c r="CC5">
        <f>'2004_totals_newvars'!C5</f>
        <v>17337019</v>
      </c>
      <c r="CD5">
        <f>'2004_totals_newvars'!I5</f>
        <v>4090114</v>
      </c>
      <c r="CE5">
        <f>'2004_totals_newvars'!H5</f>
        <v>1883313</v>
      </c>
      <c r="CF5">
        <f>'2004_totals_newvars'!E5</f>
        <v>0</v>
      </c>
      <c r="CG5">
        <f>'2004_totals_newvars'!G5</f>
        <v>0</v>
      </c>
      <c r="CH5">
        <f>'2004_totals_newvars'!K5</f>
        <v>2674150</v>
      </c>
      <c r="CI5">
        <f>'2004_totals_newvars'!F5</f>
        <v>0</v>
      </c>
      <c r="CJ5">
        <f>'2004_totals_newvars'!D5</f>
        <v>11566544</v>
      </c>
      <c r="CK5">
        <f>'2004_totals_newvars'!L5</f>
        <v>60397456</v>
      </c>
      <c r="CL5">
        <f>'2005_totals_newvars'!J5</f>
        <v>7745942</v>
      </c>
      <c r="CM5">
        <f>'2005_totals_newvars'!B5</f>
        <v>18499019</v>
      </c>
      <c r="CN5">
        <f>'2005_totals_newvars'!C5</f>
        <v>22343469</v>
      </c>
      <c r="CO5">
        <f>'2005_totals_newvars'!I5</f>
        <v>5132085</v>
      </c>
      <c r="CP5">
        <f>'2005_totals_newvars'!H5</f>
        <v>2522692</v>
      </c>
      <c r="CQ5">
        <f>'2005_totals_newvars'!E5</f>
        <v>0</v>
      </c>
      <c r="CR5">
        <f>'2005_totals_newvars'!G5</f>
        <v>105687</v>
      </c>
      <c r="CS5">
        <f>'2005_totals_newvars'!K5</f>
        <v>2430000</v>
      </c>
      <c r="CT5">
        <f>'2005_totals_newvars'!F5</f>
        <v>0</v>
      </c>
      <c r="CU5">
        <f>'2005_totals_newvars'!D5</f>
        <v>17778181</v>
      </c>
      <c r="CV5">
        <f>'2005_totals_newvars'!L5</f>
        <v>76557075</v>
      </c>
      <c r="CW5">
        <f>'2006_totals_newvars'!J5</f>
        <v>10632148</v>
      </c>
      <c r="CX5">
        <f>'2006_totals_newvars'!B5</f>
        <v>15301923</v>
      </c>
      <c r="CY5">
        <f>'2006_totals_newvars'!C5</f>
        <v>27953828</v>
      </c>
      <c r="CZ5">
        <f>'2006_totals_newvars'!I5</f>
        <v>5226066</v>
      </c>
      <c r="DA5">
        <f>'2006_totals_newvars'!H5</f>
        <v>2777292</v>
      </c>
      <c r="DB5">
        <f>'2006_totals_newvars'!E5</f>
        <v>0</v>
      </c>
      <c r="DC5">
        <f>'2006_totals_newvars'!G5</f>
        <v>260472</v>
      </c>
      <c r="DD5">
        <f>'2006_totals_newvars'!K5</f>
        <v>-1701000</v>
      </c>
      <c r="DE5">
        <f>'2006_totals_newvars'!F5</f>
        <v>0</v>
      </c>
      <c r="DF5">
        <f>'2006_totals_newvars'!D5</f>
        <v>19716047</v>
      </c>
      <c r="DG5">
        <f>'2006_totals_newvars'!L5</f>
        <v>80166776</v>
      </c>
      <c r="DH5">
        <f>'2007_totals_newvars'!J5</f>
        <v>13762427</v>
      </c>
      <c r="DI5">
        <f>'2007_totals_newvars'!B5</f>
        <v>16289812</v>
      </c>
      <c r="DJ5">
        <f>'2007_totals_newvars'!C5</f>
        <v>49341068</v>
      </c>
      <c r="DK5">
        <f>'2007_totals_newvars'!I5</f>
        <v>5288130</v>
      </c>
      <c r="DL5">
        <f>'2007_totals_newvars'!H5</f>
        <v>2234460</v>
      </c>
      <c r="DM5">
        <f>'2007_totals_newvars'!E5</f>
        <v>0</v>
      </c>
      <c r="DN5">
        <f>'2007_totals_newvars'!G5</f>
        <v>149207</v>
      </c>
      <c r="DO5">
        <f>'2007_totals_newvars'!K5</f>
        <v>0</v>
      </c>
      <c r="DP5">
        <f>'2007_totals_newvars'!F5</f>
        <v>0</v>
      </c>
      <c r="DQ5">
        <f>'2007_totals_newvars'!D5</f>
        <v>27758333</v>
      </c>
      <c r="DR5">
        <f>'2007_totals_newvars'!L5</f>
        <v>114823437</v>
      </c>
      <c r="DS5">
        <f>'2008_totals_newvars'!J5</f>
        <v>13645970</v>
      </c>
      <c r="DT5">
        <f>'2008_totals_newvars'!B5</f>
        <v>13515457</v>
      </c>
      <c r="DU5">
        <f>'2008_totals_newvars'!C5</f>
        <v>15372884</v>
      </c>
      <c r="DV5">
        <f>'2008_totals_newvars'!I5</f>
        <v>5137088</v>
      </c>
      <c r="DW5">
        <f>'2008_totals_newvars'!H5</f>
        <v>82892776</v>
      </c>
      <c r="DX5">
        <f>'2008_totals_newvars'!E5</f>
        <v>0</v>
      </c>
      <c r="DY5">
        <f>'2008_totals_newvars'!G5</f>
        <v>-142935</v>
      </c>
      <c r="DZ5">
        <f>'2008_totals_newvars'!K5</f>
        <v>2000000</v>
      </c>
      <c r="EA5">
        <f>'2008_totals_newvars'!F5</f>
        <v>0</v>
      </c>
      <c r="EB5">
        <f>'2008_totals_newvars'!D5</f>
        <v>26507818</v>
      </c>
      <c r="EC5">
        <f>'2008_totals_newvars'!L5</f>
        <v>158929058</v>
      </c>
      <c r="ED5">
        <f>'2009_totals_newvars'!J5</f>
        <v>13549371</v>
      </c>
      <c r="EE5">
        <f>'2009_totals_newvars'!B5</f>
        <v>16536666</v>
      </c>
      <c r="EF5">
        <f>'2009_totals_newvars'!C5</f>
        <v>15496957</v>
      </c>
      <c r="EG5">
        <f>'2009_totals_newvars'!I5</f>
        <v>4184978</v>
      </c>
      <c r="EH5">
        <f>'2009_totals_newvars'!H5</f>
        <v>60092866</v>
      </c>
      <c r="EI5">
        <f>'2009_totals_newvars'!E5</f>
        <v>0</v>
      </c>
      <c r="EJ5">
        <f>'2009_totals_newvars'!G5</f>
        <v>0</v>
      </c>
      <c r="EK5">
        <f>'2009_totals_newvars'!K5</f>
        <v>0</v>
      </c>
      <c r="EL5">
        <f>'2009_totals_newvars'!F5</f>
        <v>0</v>
      </c>
      <c r="EM5">
        <f>'2009_totals_newvars'!D5</f>
        <v>31057645</v>
      </c>
      <c r="EN5">
        <f>'2009_totals_newvars'!L5</f>
        <v>140918483</v>
      </c>
      <c r="EO5">
        <f>'2010_totals_newvars'!J5</f>
        <v>18786876</v>
      </c>
      <c r="EP5">
        <f>'2010_totals_newvars'!B5</f>
        <v>16162976</v>
      </c>
      <c r="EQ5">
        <f>'2010_totals_newvars'!C5</f>
        <v>25218019</v>
      </c>
      <c r="ER5">
        <f>'2010_totals_newvars'!I5</f>
        <v>0</v>
      </c>
      <c r="ES5">
        <f>'2010_totals_newvars'!H5</f>
        <v>96323699</v>
      </c>
      <c r="ET5">
        <f>'2010_totals_newvars'!E5</f>
        <v>13019814</v>
      </c>
      <c r="EU5">
        <f>'2010_totals_newvars'!G5</f>
        <v>1911950</v>
      </c>
      <c r="EV5">
        <f>'2010_totals_newvars'!K5</f>
        <v>0</v>
      </c>
      <c r="EW5">
        <f>'2010_totals_newvars'!F5</f>
        <v>0</v>
      </c>
      <c r="EX5">
        <f>'2010_totals_newvars'!D5</f>
        <v>61355813</v>
      </c>
      <c r="EY5">
        <f>'2010_totals_newvars'!L5</f>
        <v>232779147</v>
      </c>
      <c r="EZ5">
        <f>'2011_totals_newvars'!J5</f>
        <v>13562627</v>
      </c>
      <c r="FA5">
        <f>'2011_totals_newvars'!B5</f>
        <v>15706228</v>
      </c>
      <c r="FB5">
        <f>'2011_totals_newvars'!C5</f>
        <v>898829</v>
      </c>
      <c r="FC5">
        <f>'2011_totals_newvars'!I5</f>
        <v>8144382</v>
      </c>
      <c r="FD5">
        <f>'2011_totals_newvars'!H5</f>
        <v>116250328</v>
      </c>
      <c r="FE5">
        <f>'2011_totals_newvars'!E5</f>
        <v>0</v>
      </c>
      <c r="FF5">
        <f>'2011_totals_newvars'!G5</f>
        <v>-103805</v>
      </c>
      <c r="FG5">
        <f>'2011_totals_newvars'!K5</f>
        <v>0</v>
      </c>
      <c r="FH5">
        <f>'2011_totals_newvars'!F5</f>
        <v>0</v>
      </c>
      <c r="FI5">
        <f>'2011_totals_newvars'!D5</f>
        <v>32384657</v>
      </c>
      <c r="FJ5">
        <f>'2011_totals_newvars'!L5</f>
        <v>186843246</v>
      </c>
      <c r="FK5">
        <f>'2012_totals_newvars'!J5</f>
        <v>9047509</v>
      </c>
      <c r="FL5">
        <f>'2012_totals_newvars'!B5</f>
        <v>14576892</v>
      </c>
      <c r="FM5">
        <f>'2012_totals_newvars'!C5</f>
        <v>10696167</v>
      </c>
      <c r="FN5">
        <f>'2012_totals_newvars'!I5</f>
        <v>7656585</v>
      </c>
      <c r="FO5">
        <f>'2012_totals_newvars'!H5</f>
        <v>95614928</v>
      </c>
      <c r="FP5">
        <f>'2012_totals_newvars'!E5</f>
        <v>0</v>
      </c>
      <c r="FQ5">
        <f>'2012_totals_newvars'!G5</f>
        <v>0</v>
      </c>
      <c r="FR5">
        <f>'2012_totals_newvars'!K5</f>
        <v>0</v>
      </c>
      <c r="FS5">
        <f>'2012_totals_newvars'!F5</f>
        <v>0</v>
      </c>
      <c r="FT5">
        <f>'2012_totals_newvars'!D5</f>
        <v>37003398</v>
      </c>
      <c r="FU5">
        <f>'2012_totals_newvars'!L5</f>
        <v>174595479</v>
      </c>
      <c r="FV5">
        <f>'2013_totals_newvars'!J5</f>
        <v>13956931</v>
      </c>
      <c r="FW5">
        <f>'2013_totals_newvars'!B5</f>
        <v>13186751</v>
      </c>
      <c r="FX5">
        <f>'2013_totals_newvars'!C5</f>
        <v>8614598</v>
      </c>
      <c r="FY5">
        <f>'2013_totals_newvars'!I5</f>
        <v>117418</v>
      </c>
      <c r="FZ5">
        <f>'2013_totals_newvars'!H5</f>
        <v>86759599</v>
      </c>
      <c r="GA5">
        <f>'2013_totals_newvars'!E5</f>
        <v>6869995</v>
      </c>
      <c r="GB5">
        <f>'2013_totals_newvars'!G5</f>
        <v>0</v>
      </c>
      <c r="GC5">
        <f>'2013_totals_newvars'!K5</f>
        <v>0</v>
      </c>
      <c r="GD5">
        <f>'2013_totals_newvars'!F5</f>
        <v>0</v>
      </c>
      <c r="GE5">
        <f>'2013_totals_newvars'!D5</f>
        <v>27134077</v>
      </c>
      <c r="GF5">
        <f>'2013_totals_newvars'!L5</f>
        <v>156639369</v>
      </c>
      <c r="GG5">
        <f>'2014_totals_newvars'!J5</f>
        <v>13345679</v>
      </c>
      <c r="GH5">
        <f>'2014_totals_newvars'!B5</f>
        <v>11104361</v>
      </c>
      <c r="GI5">
        <f>'2014_totals_newvars'!C5</f>
        <v>361408</v>
      </c>
      <c r="GJ5">
        <f>'2014_totals_newvars'!I5</f>
        <v>-5022300</v>
      </c>
      <c r="GK5">
        <f>'2014_totals_newvars'!H5</f>
        <v>93347425</v>
      </c>
      <c r="GL5">
        <f>'2014_totals_newvars'!E5</f>
        <v>7775765</v>
      </c>
      <c r="GM5">
        <f>'2014_totals_newvars'!G5</f>
        <v>49021</v>
      </c>
      <c r="GN5">
        <f>'2014_totals_newvars'!K5</f>
        <v>0</v>
      </c>
      <c r="GO5">
        <f>'2014_totals_newvars'!F5</f>
        <v>0</v>
      </c>
      <c r="GP5">
        <f>'2014_totals_newvars'!D5</f>
        <v>19938032</v>
      </c>
      <c r="GQ5">
        <f>'2014_totals_newvars'!L5</f>
        <v>140899391</v>
      </c>
    </row>
    <row r="6" spans="1:199" x14ac:dyDescent="0.2">
      <c r="A6" t="s">
        <v>12</v>
      </c>
      <c r="B6">
        <f>'1997_totals_newvars'!J6</f>
        <v>219208181</v>
      </c>
      <c r="C6">
        <f>'1997_totals_newvars'!B6</f>
        <v>4102631558</v>
      </c>
      <c r="D6">
        <f>'1997_totals_newvars'!C6</f>
        <v>92946000</v>
      </c>
      <c r="E6">
        <f>'1997_totals_newvars'!I6</f>
        <v>437486857</v>
      </c>
      <c r="F6">
        <f>'1997_totals_newvars'!H6</f>
        <v>0</v>
      </c>
      <c r="G6">
        <f>'1997_totals_newvars'!E6</f>
        <v>0</v>
      </c>
      <c r="H6">
        <f>'1997_totals_newvars'!G6</f>
        <v>0</v>
      </c>
      <c r="I6">
        <f>'1997_totals_newvars'!K6</f>
        <v>0</v>
      </c>
      <c r="J6">
        <f>'1997_totals_newvars'!F6</f>
        <v>0</v>
      </c>
      <c r="K6">
        <f>'1997_totals_newvars'!D6</f>
        <v>0</v>
      </c>
      <c r="L6">
        <f>'1997_totals_newvars'!L6</f>
        <v>4852272596</v>
      </c>
      <c r="M6">
        <f>'1998_totals_newvars'!J6</f>
        <v>366629805</v>
      </c>
      <c r="N6">
        <f>'1998_totals_newvars'!B6</f>
        <v>4081215551</v>
      </c>
      <c r="O6">
        <f>'1998_totals_newvars'!C6</f>
        <v>367772133</v>
      </c>
      <c r="P6">
        <f>'1998_totals_newvars'!I6</f>
        <v>1014517778</v>
      </c>
      <c r="Q6">
        <f>'1998_totals_newvars'!H6</f>
        <v>0</v>
      </c>
      <c r="R6">
        <f>'1998_totals_newvars'!E6</f>
        <v>0</v>
      </c>
      <c r="S6">
        <f>'1998_totals_newvars'!G6</f>
        <v>0</v>
      </c>
      <c r="T6">
        <f>'1998_totals_newvars'!K6</f>
        <v>183000000</v>
      </c>
      <c r="U6">
        <f>'1998_totals_newvars'!F6</f>
        <v>0</v>
      </c>
      <c r="V6">
        <f>'1998_totals_newvars'!D6</f>
        <v>288169833</v>
      </c>
      <c r="W6">
        <f>'1998_totals_newvars'!L6</f>
        <v>6301305100</v>
      </c>
      <c r="X6">
        <f>'1999_totals_newvars'!J6</f>
        <v>471563472</v>
      </c>
      <c r="Y6">
        <f>'1999_totals_newvars'!B6</f>
        <v>4127606283</v>
      </c>
      <c r="Z6">
        <f>'1999_totals_newvars'!C6</f>
        <v>762507334</v>
      </c>
      <c r="AA6">
        <f>'1999_totals_newvars'!I6</f>
        <v>817754786</v>
      </c>
      <c r="AB6">
        <f>'1999_totals_newvars'!H6</f>
        <v>0</v>
      </c>
      <c r="AC6">
        <f>'1999_totals_newvars'!E6</f>
        <v>0</v>
      </c>
      <c r="AD6">
        <f>'1999_totals_newvars'!G6</f>
        <v>0</v>
      </c>
      <c r="AE6">
        <f>'1999_totals_newvars'!K6</f>
        <v>0</v>
      </c>
      <c r="AF6">
        <f>'1999_totals_newvars'!F6</f>
        <v>0</v>
      </c>
      <c r="AG6">
        <f>'1999_totals_newvars'!D6</f>
        <v>371069715</v>
      </c>
      <c r="AH6">
        <f>'1999_totals_newvars'!L6</f>
        <v>6550501590</v>
      </c>
      <c r="AI6">
        <f>'2000_totals_newvars'!J6</f>
        <v>562274643</v>
      </c>
      <c r="AJ6">
        <f>'2000_totals_newvars'!B6</f>
        <v>3642622413</v>
      </c>
      <c r="AK6">
        <f>'2000_totals_newvars'!C6</f>
        <v>1450736559</v>
      </c>
      <c r="AL6">
        <f>'2000_totals_newvars'!I6</f>
        <v>207410513</v>
      </c>
      <c r="AM6">
        <f>'2000_totals_newvars'!H6</f>
        <v>1434334</v>
      </c>
      <c r="AN6">
        <f>'2000_totals_newvars'!E6</f>
        <v>424947401</v>
      </c>
      <c r="AO6">
        <f>'2000_totals_newvars'!G6</f>
        <v>731868</v>
      </c>
      <c r="AP6">
        <f>'2000_totals_newvars'!K6</f>
        <v>0</v>
      </c>
      <c r="AQ6">
        <f>'2000_totals_newvars'!F6</f>
        <v>0</v>
      </c>
      <c r="AR6">
        <f>'2000_totals_newvars'!D6</f>
        <v>671247499</v>
      </c>
      <c r="AS6">
        <f>'2000_totals_newvars'!L6</f>
        <v>6961405230</v>
      </c>
      <c r="AT6">
        <f>'2001_totals_newvars'!J6</f>
        <v>589779222</v>
      </c>
      <c r="AU6">
        <f>'2001_totals_newvars'!B6</f>
        <v>3137518842</v>
      </c>
      <c r="AV6">
        <f>'2001_totals_newvars'!C6</f>
        <v>1108497344</v>
      </c>
      <c r="AW6">
        <f>'2001_totals_newvars'!I6</f>
        <v>729800061</v>
      </c>
      <c r="AX6">
        <f>'2001_totals_newvars'!H6</f>
        <v>14716642</v>
      </c>
      <c r="AY6">
        <f>'2001_totals_newvars'!E6</f>
        <v>444363565</v>
      </c>
      <c r="AZ6">
        <f>'2001_totals_newvars'!G6</f>
        <v>966180</v>
      </c>
      <c r="BA6">
        <f>'2001_totals_newvars'!K6</f>
        <v>20000000</v>
      </c>
      <c r="BB6">
        <f>'2001_totals_newvars'!F6</f>
        <v>0</v>
      </c>
      <c r="BC6">
        <f>'2001_totals_newvars'!D6</f>
        <v>707585712</v>
      </c>
      <c r="BD6">
        <f>'2001_totals_newvars'!L6</f>
        <v>6753227568</v>
      </c>
      <c r="BE6">
        <f>'2002_totals_newvars'!J6</f>
        <v>633485056</v>
      </c>
      <c r="BF6">
        <f>'2002_totals_newvars'!B6</f>
        <v>2608215707</v>
      </c>
      <c r="BG6">
        <f>'2002_totals_newvars'!C6</f>
        <v>1267896947</v>
      </c>
      <c r="BH6">
        <f>'2002_totals_newvars'!I6</f>
        <v>207243008</v>
      </c>
      <c r="BI6">
        <f>'2002_totals_newvars'!H6</f>
        <v>17838865</v>
      </c>
      <c r="BJ6">
        <f>'2002_totals_newvars'!E6</f>
        <v>465164888</v>
      </c>
      <c r="BK6">
        <f>'2002_totals_newvars'!G6</f>
        <v>1154282</v>
      </c>
      <c r="BL6">
        <f>'2002_totals_newvars'!K6</f>
        <v>70672000</v>
      </c>
      <c r="BM6">
        <f>'2002_totals_newvars'!F6</f>
        <v>0</v>
      </c>
      <c r="BN6">
        <f>'2002_totals_newvars'!D6</f>
        <v>699663298</v>
      </c>
      <c r="BO6">
        <f>'2002_totals_newvars'!L6</f>
        <v>5971334051</v>
      </c>
      <c r="BP6">
        <f>'2003_totals_newvars'!J6</f>
        <v>576285192</v>
      </c>
      <c r="BQ6">
        <f>'2003_totals_newvars'!B6</f>
        <v>3119315877</v>
      </c>
      <c r="BR6">
        <f>'2003_totals_newvars'!C6</f>
        <v>1272799872</v>
      </c>
      <c r="BS6">
        <f>'2003_totals_newvars'!I6</f>
        <v>497456672</v>
      </c>
      <c r="BT6">
        <f>'2003_totals_newvars'!H6</f>
        <v>9465032</v>
      </c>
      <c r="BU6">
        <f>'2003_totals_newvars'!E6</f>
        <v>277365847</v>
      </c>
      <c r="BV6">
        <f>'2003_totals_newvars'!G6</f>
        <v>1665164</v>
      </c>
      <c r="BW6">
        <f>'2003_totals_newvars'!K6</f>
        <v>81535520</v>
      </c>
      <c r="BX6">
        <f>'2003_totals_newvars'!F6</f>
        <v>0</v>
      </c>
      <c r="BY6">
        <f>'2003_totals_newvars'!D6</f>
        <v>669620708</v>
      </c>
      <c r="BZ6">
        <f>'2003_totals_newvars'!L6</f>
        <v>6505509884</v>
      </c>
      <c r="CA6">
        <f>'2004_totals_newvars'!J6</f>
        <v>596116082</v>
      </c>
      <c r="CB6">
        <f>'2004_totals_newvars'!B6</f>
        <v>3285658612</v>
      </c>
      <c r="CC6">
        <f>'2004_totals_newvars'!C6</f>
        <v>1101890840</v>
      </c>
      <c r="CD6">
        <f>'2004_totals_newvars'!I6</f>
        <v>543774622</v>
      </c>
      <c r="CE6">
        <f>'2004_totals_newvars'!H6</f>
        <v>23529417</v>
      </c>
      <c r="CF6">
        <f>'2004_totals_newvars'!E6</f>
        <v>359774618</v>
      </c>
      <c r="CG6">
        <f>'2004_totals_newvars'!G6</f>
        <v>1502100</v>
      </c>
      <c r="CH6">
        <f>'2004_totals_newvars'!K6</f>
        <v>86987889</v>
      </c>
      <c r="CI6">
        <f>'2004_totals_newvars'!F6</f>
        <v>0</v>
      </c>
      <c r="CJ6">
        <f>'2004_totals_newvars'!D6</f>
        <v>546190219</v>
      </c>
      <c r="CK6">
        <f>'2004_totals_newvars'!L6</f>
        <v>6545424399</v>
      </c>
      <c r="CL6">
        <f>'2005_totals_newvars'!J6</f>
        <v>557348505</v>
      </c>
      <c r="CM6">
        <f>'2005_totals_newvars'!B6</f>
        <v>3503655295</v>
      </c>
      <c r="CN6">
        <f>'2005_totals_newvars'!C6</f>
        <v>1082018857</v>
      </c>
      <c r="CO6">
        <f>'2005_totals_newvars'!I6</f>
        <v>355420323</v>
      </c>
      <c r="CP6">
        <f>'2005_totals_newvars'!H6</f>
        <v>22060884</v>
      </c>
      <c r="CQ6">
        <f>'2005_totals_newvars'!E6</f>
        <v>184816638</v>
      </c>
      <c r="CR6">
        <f>'2005_totals_newvars'!G6</f>
        <v>2030440</v>
      </c>
      <c r="CS6">
        <f>'2005_totals_newvars'!K6</f>
        <v>128163253</v>
      </c>
      <c r="CT6">
        <f>'2005_totals_newvars'!F6</f>
        <v>0</v>
      </c>
      <c r="CU6">
        <f>'2005_totals_newvars'!D6</f>
        <v>587718760</v>
      </c>
      <c r="CV6">
        <f>'2005_totals_newvars'!L6</f>
        <v>6423232955</v>
      </c>
      <c r="CW6">
        <f>'2006_totals_newvars'!J6</f>
        <v>608836731</v>
      </c>
      <c r="CX6">
        <f>'2006_totals_newvars'!B6</f>
        <v>3479718022</v>
      </c>
      <c r="CY6">
        <f>'2006_totals_newvars'!C6</f>
        <v>971917064</v>
      </c>
      <c r="CZ6">
        <f>'2006_totals_newvars'!I6</f>
        <v>397281651</v>
      </c>
      <c r="DA6">
        <f>'2006_totals_newvars'!H6</f>
        <v>14491564</v>
      </c>
      <c r="DB6">
        <f>'2006_totals_newvars'!E6</f>
        <v>223296215</v>
      </c>
      <c r="DC6">
        <f>'2006_totals_newvars'!G6</f>
        <v>2232276</v>
      </c>
      <c r="DD6">
        <f>'2006_totals_newvars'!K6</f>
        <v>181395121</v>
      </c>
      <c r="DE6">
        <f>'2006_totals_newvars'!F6</f>
        <v>0</v>
      </c>
      <c r="DF6">
        <f>'2006_totals_newvars'!D6</f>
        <v>672381398</v>
      </c>
      <c r="DG6">
        <f>'2006_totals_newvars'!L6</f>
        <v>6551550042</v>
      </c>
      <c r="DH6">
        <f>'2007_totals_newvars'!J6</f>
        <v>605696203</v>
      </c>
      <c r="DI6">
        <f>'2007_totals_newvars'!B6</f>
        <v>3289760420</v>
      </c>
      <c r="DJ6">
        <f>'2007_totals_newvars'!C6</f>
        <v>1089122537</v>
      </c>
      <c r="DK6">
        <f>'2007_totals_newvars'!I6</f>
        <v>405206752</v>
      </c>
      <c r="DL6">
        <f>'2007_totals_newvars'!H6</f>
        <v>682463003</v>
      </c>
      <c r="DM6">
        <f>'2007_totals_newvars'!E6</f>
        <v>141846816</v>
      </c>
      <c r="DN6">
        <f>'2007_totals_newvars'!G6</f>
        <v>1706617</v>
      </c>
      <c r="DO6">
        <f>'2007_totals_newvars'!K6</f>
        <v>358819525</v>
      </c>
      <c r="DP6">
        <f>'2007_totals_newvars'!F6</f>
        <v>0</v>
      </c>
      <c r="DQ6">
        <f>'2007_totals_newvars'!D6</f>
        <v>639666596</v>
      </c>
      <c r="DR6">
        <f>'2007_totals_newvars'!L6</f>
        <v>7214288469</v>
      </c>
      <c r="DS6">
        <f>'2008_totals_newvars'!J6</f>
        <v>652007618</v>
      </c>
      <c r="DT6">
        <f>'2008_totals_newvars'!B6</f>
        <v>3252007950</v>
      </c>
      <c r="DU6">
        <f>'2008_totals_newvars'!C6</f>
        <v>1177647308</v>
      </c>
      <c r="DV6">
        <f>'2008_totals_newvars'!I6</f>
        <v>428104231</v>
      </c>
      <c r="DW6">
        <f>'2008_totals_newvars'!H6</f>
        <v>329120923</v>
      </c>
      <c r="DX6">
        <f>'2008_totals_newvars'!E6</f>
        <v>165435536</v>
      </c>
      <c r="DY6">
        <f>'2008_totals_newvars'!G6</f>
        <v>1499155</v>
      </c>
      <c r="DZ6">
        <f>'2008_totals_newvars'!K6</f>
        <v>365558000</v>
      </c>
      <c r="EA6">
        <f>'2008_totals_newvars'!F6</f>
        <v>0</v>
      </c>
      <c r="EB6">
        <f>'2008_totals_newvars'!D6</f>
        <v>662163964</v>
      </c>
      <c r="EC6">
        <f>'2008_totals_newvars'!L6</f>
        <v>7033544685</v>
      </c>
      <c r="ED6">
        <f>'2009_totals_newvars'!J6</f>
        <v>611589952</v>
      </c>
      <c r="EE6">
        <f>'2009_totals_newvars'!B6</f>
        <v>3509503146</v>
      </c>
      <c r="EF6">
        <f>'2009_totals_newvars'!C6</f>
        <v>1020225127</v>
      </c>
      <c r="EG6">
        <f>'2009_totals_newvars'!I6</f>
        <v>385581687</v>
      </c>
      <c r="EH6">
        <f>'2009_totals_newvars'!H6</f>
        <v>142485790</v>
      </c>
      <c r="EI6">
        <f>'2009_totals_newvars'!E6</f>
        <v>174726977</v>
      </c>
      <c r="EJ6">
        <f>'2009_totals_newvars'!G6</f>
        <v>695588</v>
      </c>
      <c r="EK6">
        <f>'2009_totals_newvars'!K6</f>
        <v>347641949</v>
      </c>
      <c r="EL6">
        <f>'2009_totals_newvars'!F6</f>
        <v>0</v>
      </c>
      <c r="EM6">
        <f>'2009_totals_newvars'!D6</f>
        <v>691060516</v>
      </c>
      <c r="EN6">
        <f>'2009_totals_newvars'!L6</f>
        <v>6883510732</v>
      </c>
      <c r="EO6">
        <f>'2010_totals_newvars'!J6</f>
        <v>623131054</v>
      </c>
      <c r="EP6">
        <f>'2010_totals_newvars'!B6</f>
        <v>3948392413</v>
      </c>
      <c r="EQ6">
        <f>'2010_totals_newvars'!C6</f>
        <v>915102298</v>
      </c>
      <c r="ER6">
        <f>'2010_totals_newvars'!I6</f>
        <v>362544233</v>
      </c>
      <c r="ES6">
        <f>'2010_totals_newvars'!H6</f>
        <v>33978713</v>
      </c>
      <c r="ET6">
        <f>'2010_totals_newvars'!E6</f>
        <v>230287622</v>
      </c>
      <c r="EU6">
        <f>'2010_totals_newvars'!G6</f>
        <v>91043892</v>
      </c>
      <c r="EV6">
        <f>'2010_totals_newvars'!K6</f>
        <v>366286577</v>
      </c>
      <c r="EW6">
        <f>'2010_totals_newvars'!F6</f>
        <v>0</v>
      </c>
      <c r="EX6">
        <f>'2010_totals_newvars'!D6</f>
        <v>1024386682</v>
      </c>
      <c r="EY6">
        <f>'2010_totals_newvars'!L6</f>
        <v>7595153484</v>
      </c>
      <c r="EZ6">
        <f>'2011_totals_newvars'!J6</f>
        <v>574939820</v>
      </c>
      <c r="FA6">
        <f>'2011_totals_newvars'!B6</f>
        <v>3719700391</v>
      </c>
      <c r="FB6">
        <f>'2011_totals_newvars'!C6</f>
        <v>920740260</v>
      </c>
      <c r="FC6">
        <f>'2011_totals_newvars'!I6</f>
        <v>393729467</v>
      </c>
      <c r="FD6">
        <f>'2011_totals_newvars'!H6</f>
        <v>32663381</v>
      </c>
      <c r="FE6">
        <f>'2011_totals_newvars'!E6</f>
        <v>219198727</v>
      </c>
      <c r="FF6">
        <f>'2011_totals_newvars'!G6</f>
        <v>-670248</v>
      </c>
      <c r="FG6">
        <f>'2011_totals_newvars'!K6</f>
        <v>340460690</v>
      </c>
      <c r="FH6">
        <f>'2011_totals_newvars'!F6</f>
        <v>0</v>
      </c>
      <c r="FI6">
        <f>'2011_totals_newvars'!D6</f>
        <v>814375503</v>
      </c>
      <c r="FJ6">
        <f>'2011_totals_newvars'!L6</f>
        <v>7015137991</v>
      </c>
      <c r="FK6">
        <f>'2012_totals_newvars'!J6</f>
        <v>569033958</v>
      </c>
      <c r="FL6">
        <f>'2012_totals_newvars'!B6</f>
        <v>3285158179</v>
      </c>
      <c r="FM6">
        <f>'2012_totals_newvars'!C6</f>
        <v>792998629</v>
      </c>
      <c r="FN6">
        <f>'2012_totals_newvars'!I6</f>
        <v>339416712</v>
      </c>
      <c r="FO6">
        <f>'2012_totals_newvars'!H6</f>
        <v>219422041</v>
      </c>
      <c r="FP6">
        <f>'2012_totals_newvars'!E6</f>
        <v>215902091</v>
      </c>
      <c r="FQ6">
        <f>'2012_totals_newvars'!G6</f>
        <v>715402</v>
      </c>
      <c r="FR6">
        <f>'2012_totals_newvars'!K6</f>
        <v>367284323</v>
      </c>
      <c r="FS6">
        <f>'2012_totals_newvars'!F6</f>
        <v>0</v>
      </c>
      <c r="FT6">
        <f>'2012_totals_newvars'!D6</f>
        <v>692719779</v>
      </c>
      <c r="FU6">
        <f>'2012_totals_newvars'!L6</f>
        <v>6482651114</v>
      </c>
      <c r="FV6">
        <f>'2013_totals_newvars'!J6</f>
        <v>556571986</v>
      </c>
      <c r="FW6">
        <f>'2013_totals_newvars'!B6</f>
        <v>3225250917</v>
      </c>
      <c r="FX6">
        <f>'2013_totals_newvars'!C6</f>
        <v>840389543</v>
      </c>
      <c r="FY6">
        <f>'2013_totals_newvars'!I6</f>
        <v>355090426</v>
      </c>
      <c r="FZ6">
        <f>'2013_totals_newvars'!H6</f>
        <v>753558733</v>
      </c>
      <c r="GA6">
        <f>'2013_totals_newvars'!E6</f>
        <v>236693134</v>
      </c>
      <c r="GB6">
        <f>'2013_totals_newvars'!G6</f>
        <v>8954720</v>
      </c>
      <c r="GC6">
        <f>'2013_totals_newvars'!K6</f>
        <v>364445461</v>
      </c>
      <c r="GD6">
        <f>'2013_totals_newvars'!F6</f>
        <v>0</v>
      </c>
      <c r="GE6">
        <f>'2013_totals_newvars'!D6</f>
        <v>690862888</v>
      </c>
      <c r="GF6">
        <f>'2013_totals_newvars'!L6</f>
        <v>7031817808</v>
      </c>
      <c r="GG6">
        <f>'2014_totals_newvars'!J6</f>
        <v>567435760</v>
      </c>
      <c r="GH6">
        <f>'2014_totals_newvars'!B6</f>
        <v>3076015144</v>
      </c>
      <c r="GI6">
        <f>'2014_totals_newvars'!C6</f>
        <v>795915127</v>
      </c>
      <c r="GJ6">
        <f>'2014_totals_newvars'!I6</f>
        <v>372033291</v>
      </c>
      <c r="GK6">
        <f>'2014_totals_newvars'!H6</f>
        <v>518993594</v>
      </c>
      <c r="GL6">
        <f>'2014_totals_newvars'!E6</f>
        <v>238615367</v>
      </c>
      <c r="GM6">
        <f>'2014_totals_newvars'!G6</f>
        <v>480009</v>
      </c>
      <c r="GN6">
        <f>'2014_totals_newvars'!K6</f>
        <v>363604655</v>
      </c>
      <c r="GO6">
        <f>'2014_totals_newvars'!F6</f>
        <v>0</v>
      </c>
      <c r="GP6">
        <f>'2014_totals_newvars'!D6</f>
        <v>771967133</v>
      </c>
      <c r="GQ6">
        <f>'2014_totals_newvars'!L6</f>
        <v>6705060080</v>
      </c>
    </row>
    <row r="7" spans="1:199" x14ac:dyDescent="0.2">
      <c r="A7" t="s">
        <v>13</v>
      </c>
      <c r="B7">
        <f>'1997_totals_newvars'!J7</f>
        <v>2677634</v>
      </c>
      <c r="C7">
        <f>'1997_totals_newvars'!B7</f>
        <v>24367348</v>
      </c>
      <c r="D7">
        <f>'1997_totals_newvars'!C7</f>
        <v>9392826</v>
      </c>
      <c r="E7">
        <f>'1997_totals_newvars'!I7</f>
        <v>13391658</v>
      </c>
      <c r="F7">
        <f>'1997_totals_newvars'!H7</f>
        <v>0</v>
      </c>
      <c r="G7">
        <f>'1997_totals_newvars'!E7</f>
        <v>0</v>
      </c>
      <c r="H7">
        <f>'1997_totals_newvars'!G7</f>
        <v>0</v>
      </c>
      <c r="I7">
        <f>'1997_totals_newvars'!K7</f>
        <v>0</v>
      </c>
      <c r="J7">
        <f>'1997_totals_newvars'!F7</f>
        <v>0</v>
      </c>
      <c r="K7">
        <f>'1997_totals_newvars'!D7</f>
        <v>356468</v>
      </c>
      <c r="L7">
        <f>'1997_totals_newvars'!L7</f>
        <v>50185934</v>
      </c>
      <c r="M7">
        <f>'1998_totals_newvars'!J7</f>
        <v>15549268</v>
      </c>
      <c r="N7">
        <f>'1998_totals_newvars'!B7</f>
        <v>75114468</v>
      </c>
      <c r="O7">
        <f>'1998_totals_newvars'!C7</f>
        <v>10386192</v>
      </c>
      <c r="P7">
        <f>'1998_totals_newvars'!I7</f>
        <v>72101386</v>
      </c>
      <c r="Q7">
        <f>'1998_totals_newvars'!H7</f>
        <v>0</v>
      </c>
      <c r="R7">
        <f>'1998_totals_newvars'!E7</f>
        <v>0</v>
      </c>
      <c r="S7">
        <f>'1998_totals_newvars'!G7</f>
        <v>0</v>
      </c>
      <c r="T7">
        <f>'1998_totals_newvars'!K7</f>
        <v>2152087</v>
      </c>
      <c r="U7">
        <f>'1998_totals_newvars'!F7</f>
        <v>0</v>
      </c>
      <c r="V7">
        <f>'1998_totals_newvars'!D7</f>
        <v>5013385</v>
      </c>
      <c r="W7">
        <f>'1998_totals_newvars'!L7</f>
        <v>180316786</v>
      </c>
      <c r="X7">
        <f>'1999_totals_newvars'!J7</f>
        <v>17219739</v>
      </c>
      <c r="Y7">
        <f>'1999_totals_newvars'!B7</f>
        <v>62252757</v>
      </c>
      <c r="Z7">
        <f>'1999_totals_newvars'!C7</f>
        <v>40699294</v>
      </c>
      <c r="AA7">
        <f>'1999_totals_newvars'!I7</f>
        <v>73425215</v>
      </c>
      <c r="AB7">
        <f>'1999_totals_newvars'!H7</f>
        <v>0</v>
      </c>
      <c r="AC7">
        <f>'1999_totals_newvars'!E7</f>
        <v>0</v>
      </c>
      <c r="AD7">
        <f>'1999_totals_newvars'!G7</f>
        <v>0</v>
      </c>
      <c r="AE7">
        <f>'1999_totals_newvars'!K7</f>
        <v>27693930</v>
      </c>
      <c r="AF7">
        <f>'1999_totals_newvars'!F7</f>
        <v>0</v>
      </c>
      <c r="AG7">
        <f>'1999_totals_newvars'!D7</f>
        <v>10067568</v>
      </c>
      <c r="AH7">
        <f>'1999_totals_newvars'!L7</f>
        <v>231358503</v>
      </c>
      <c r="AI7">
        <f>'2000_totals_newvars'!J7</f>
        <v>17895335</v>
      </c>
      <c r="AJ7">
        <f>'2000_totals_newvars'!B7</f>
        <v>47808184</v>
      </c>
      <c r="AK7">
        <f>'2000_totals_newvars'!C7</f>
        <v>37777709</v>
      </c>
      <c r="AL7">
        <f>'2000_totals_newvars'!I7</f>
        <v>123160847</v>
      </c>
      <c r="AM7">
        <f>'2000_totals_newvars'!H7</f>
        <v>0</v>
      </c>
      <c r="AN7">
        <f>'2000_totals_newvars'!E7</f>
        <v>605548</v>
      </c>
      <c r="AO7">
        <f>'2000_totals_newvars'!G7</f>
        <v>5529874</v>
      </c>
      <c r="AP7">
        <f>'2000_totals_newvars'!K7</f>
        <v>8576573</v>
      </c>
      <c r="AQ7">
        <f>'2000_totals_newvars'!F7</f>
        <v>0</v>
      </c>
      <c r="AR7">
        <f>'2000_totals_newvars'!D7</f>
        <v>7102309</v>
      </c>
      <c r="AS7">
        <f>'2000_totals_newvars'!L7</f>
        <v>248456379</v>
      </c>
      <c r="AT7">
        <f>'2001_totals_newvars'!J7</f>
        <v>25234549</v>
      </c>
      <c r="AU7">
        <f>'2001_totals_newvars'!B7</f>
        <v>55173679</v>
      </c>
      <c r="AV7">
        <f>'2001_totals_newvars'!C7</f>
        <v>34429235</v>
      </c>
      <c r="AW7">
        <f>'2001_totals_newvars'!I7</f>
        <v>84482492</v>
      </c>
      <c r="AX7">
        <f>'2001_totals_newvars'!H7</f>
        <v>0</v>
      </c>
      <c r="AY7">
        <f>'2001_totals_newvars'!E7</f>
        <v>4308004</v>
      </c>
      <c r="AZ7">
        <f>'2001_totals_newvars'!G7</f>
        <v>7652035</v>
      </c>
      <c r="BA7">
        <f>'2001_totals_newvars'!K7</f>
        <v>12083120</v>
      </c>
      <c r="BB7">
        <f>'2001_totals_newvars'!F7</f>
        <v>0</v>
      </c>
      <c r="BC7">
        <f>'2001_totals_newvars'!D7</f>
        <v>7636030</v>
      </c>
      <c r="BD7">
        <f>'2001_totals_newvars'!L7</f>
        <v>230999144</v>
      </c>
      <c r="BE7">
        <f>'2002_totals_newvars'!J7</f>
        <v>20079552</v>
      </c>
      <c r="BF7">
        <f>'2002_totals_newvars'!B7</f>
        <v>52745864</v>
      </c>
      <c r="BG7">
        <f>'2002_totals_newvars'!C7</f>
        <v>41257537</v>
      </c>
      <c r="BH7">
        <f>'2002_totals_newvars'!I7</f>
        <v>112945303</v>
      </c>
      <c r="BI7">
        <f>'2002_totals_newvars'!H7</f>
        <v>25875</v>
      </c>
      <c r="BJ7">
        <f>'2002_totals_newvars'!E7</f>
        <v>4134439</v>
      </c>
      <c r="BK7">
        <f>'2002_totals_newvars'!G7</f>
        <v>11076658</v>
      </c>
      <c r="BL7">
        <f>'2002_totals_newvars'!K7</f>
        <v>16944868</v>
      </c>
      <c r="BM7">
        <f>'2002_totals_newvars'!F7</f>
        <v>18205798</v>
      </c>
      <c r="BN7">
        <f>'2002_totals_newvars'!D7</f>
        <v>6653467</v>
      </c>
      <c r="BO7">
        <f>'2002_totals_newvars'!L7</f>
        <v>284069361</v>
      </c>
      <c r="BP7">
        <f>'2003_totals_newvars'!J7</f>
        <v>44298809</v>
      </c>
      <c r="BQ7">
        <f>'2003_totals_newvars'!B7</f>
        <v>50722851</v>
      </c>
      <c r="BR7">
        <f>'2003_totals_newvars'!C7</f>
        <v>23553865</v>
      </c>
      <c r="BS7">
        <f>'2003_totals_newvars'!I7</f>
        <v>77331729</v>
      </c>
      <c r="BT7">
        <f>'2003_totals_newvars'!H7</f>
        <v>374928</v>
      </c>
      <c r="BU7">
        <f>'2003_totals_newvars'!E7</f>
        <v>1686366</v>
      </c>
      <c r="BV7">
        <f>'2003_totals_newvars'!G7</f>
        <v>6819474</v>
      </c>
      <c r="BW7">
        <f>'2003_totals_newvars'!K7</f>
        <v>14962638</v>
      </c>
      <c r="BX7">
        <f>'2003_totals_newvars'!F7</f>
        <v>47025700</v>
      </c>
      <c r="BY7">
        <f>'2003_totals_newvars'!D7</f>
        <v>6616479</v>
      </c>
      <c r="BZ7">
        <f>'2003_totals_newvars'!L7</f>
        <v>273392839</v>
      </c>
      <c r="CA7">
        <f>'2004_totals_newvars'!J7</f>
        <v>21329896</v>
      </c>
      <c r="CB7">
        <f>'2004_totals_newvars'!B7</f>
        <v>65377600</v>
      </c>
      <c r="CC7">
        <f>'2004_totals_newvars'!C7</f>
        <v>29228080</v>
      </c>
      <c r="CD7">
        <f>'2004_totals_newvars'!I7</f>
        <v>105158211</v>
      </c>
      <c r="CE7">
        <f>'2004_totals_newvars'!H7</f>
        <v>220707</v>
      </c>
      <c r="CF7">
        <f>'2004_totals_newvars'!E7</f>
        <v>1275979</v>
      </c>
      <c r="CG7">
        <f>'2004_totals_newvars'!G7</f>
        <v>4321334</v>
      </c>
      <c r="CH7">
        <f>'2004_totals_newvars'!K7</f>
        <v>14962638</v>
      </c>
      <c r="CI7">
        <f>'2004_totals_newvars'!F7</f>
        <v>6445495</v>
      </c>
      <c r="CJ7">
        <f>'2004_totals_newvars'!D7</f>
        <v>6564910</v>
      </c>
      <c r="CK7">
        <f>'2004_totals_newvars'!L7</f>
        <v>254884850</v>
      </c>
      <c r="CL7">
        <f>'2005_totals_newvars'!J7</f>
        <v>21056970</v>
      </c>
      <c r="CM7">
        <f>'2005_totals_newvars'!B7</f>
        <v>75131653</v>
      </c>
      <c r="CN7">
        <f>'2005_totals_newvars'!C7</f>
        <v>4601761</v>
      </c>
      <c r="CO7">
        <f>'2005_totals_newvars'!I7</f>
        <v>101911992</v>
      </c>
      <c r="CP7">
        <f>'2005_totals_newvars'!H7</f>
        <v>100631</v>
      </c>
      <c r="CQ7">
        <f>'2005_totals_newvars'!E7</f>
        <v>982111</v>
      </c>
      <c r="CR7">
        <f>'2005_totals_newvars'!G7</f>
        <v>3085415</v>
      </c>
      <c r="CS7">
        <f>'2005_totals_newvars'!K7</f>
        <v>14962638</v>
      </c>
      <c r="CT7">
        <f>'2005_totals_newvars'!F7</f>
        <v>5051705</v>
      </c>
      <c r="CU7">
        <f>'2005_totals_newvars'!D7</f>
        <v>4566340</v>
      </c>
      <c r="CV7">
        <f>'2005_totals_newvars'!L7</f>
        <v>231451216</v>
      </c>
      <c r="CW7">
        <f>'2006_totals_newvars'!J7</f>
        <v>18477798</v>
      </c>
      <c r="CX7">
        <f>'2006_totals_newvars'!B7</f>
        <v>62977079</v>
      </c>
      <c r="CY7">
        <f>'2006_totals_newvars'!C7</f>
        <v>12999691</v>
      </c>
      <c r="CZ7">
        <f>'2006_totals_newvars'!I7</f>
        <v>112835316</v>
      </c>
      <c r="DA7">
        <f>'2006_totals_newvars'!H7</f>
        <v>90759</v>
      </c>
      <c r="DB7">
        <f>'2006_totals_newvars'!E7</f>
        <v>1290779</v>
      </c>
      <c r="DC7">
        <f>'2006_totals_newvars'!G7</f>
        <v>3177689</v>
      </c>
      <c r="DD7">
        <f>'2006_totals_newvars'!K7</f>
        <v>14623396</v>
      </c>
      <c r="DE7">
        <f>'2006_totals_newvars'!F7</f>
        <v>4559896</v>
      </c>
      <c r="DF7">
        <f>'2006_totals_newvars'!D7</f>
        <v>5167139</v>
      </c>
      <c r="DG7">
        <f>'2006_totals_newvars'!L7</f>
        <v>236199542</v>
      </c>
      <c r="DH7">
        <f>'2007_totals_newvars'!J7</f>
        <v>14937386</v>
      </c>
      <c r="DI7">
        <f>'2007_totals_newvars'!B7</f>
        <v>48180687</v>
      </c>
      <c r="DJ7">
        <f>'2007_totals_newvars'!C7</f>
        <v>-1182177</v>
      </c>
      <c r="DK7">
        <f>'2007_totals_newvars'!I7</f>
        <v>119494649</v>
      </c>
      <c r="DL7">
        <f>'2007_totals_newvars'!H7</f>
        <v>4299665</v>
      </c>
      <c r="DM7">
        <f>'2007_totals_newvars'!E7</f>
        <v>1347456</v>
      </c>
      <c r="DN7">
        <f>'2007_totals_newvars'!G7</f>
        <v>4216199</v>
      </c>
      <c r="DO7">
        <f>'2007_totals_newvars'!K7</f>
        <v>12662064</v>
      </c>
      <c r="DP7">
        <f>'2007_totals_newvars'!F7</f>
        <v>4198935</v>
      </c>
      <c r="DQ7">
        <f>'2007_totals_newvars'!D7</f>
        <v>3943406</v>
      </c>
      <c r="DR7">
        <f>'2007_totals_newvars'!L7</f>
        <v>212098270</v>
      </c>
      <c r="DS7">
        <f>'2008_totals_newvars'!J7</f>
        <v>19106430</v>
      </c>
      <c r="DT7">
        <f>'2008_totals_newvars'!B7</f>
        <v>42639891</v>
      </c>
      <c r="DU7">
        <f>'2008_totals_newvars'!C7</f>
        <v>30005436</v>
      </c>
      <c r="DV7">
        <f>'2008_totals_newvars'!I7</f>
        <v>147722073</v>
      </c>
      <c r="DW7">
        <f>'2008_totals_newvars'!H7</f>
        <v>4995807</v>
      </c>
      <c r="DX7">
        <f>'2008_totals_newvars'!E7</f>
        <v>1639951</v>
      </c>
      <c r="DY7">
        <f>'2008_totals_newvars'!G7</f>
        <v>6857879</v>
      </c>
      <c r="DZ7">
        <f>'2008_totals_newvars'!K7</f>
        <v>14962638</v>
      </c>
      <c r="EA7">
        <f>'2008_totals_newvars'!F7</f>
        <v>4129243</v>
      </c>
      <c r="EB7">
        <f>'2008_totals_newvars'!D7</f>
        <v>3351389</v>
      </c>
      <c r="EC7">
        <f>'2008_totals_newvars'!L7</f>
        <v>275410737</v>
      </c>
      <c r="ED7">
        <f>'2009_totals_newvars'!J7</f>
        <v>14164455</v>
      </c>
      <c r="EE7">
        <f>'2009_totals_newvars'!B7</f>
        <v>51771662</v>
      </c>
      <c r="EF7">
        <f>'2009_totals_newvars'!C7</f>
        <v>30640736</v>
      </c>
      <c r="EG7">
        <f>'2009_totals_newvars'!I7</f>
        <v>233963292</v>
      </c>
      <c r="EH7">
        <f>'2009_totals_newvars'!H7</f>
        <v>3658917</v>
      </c>
      <c r="EI7">
        <f>'2009_totals_newvars'!E7</f>
        <v>4980316</v>
      </c>
      <c r="EJ7">
        <f>'2009_totals_newvars'!G7</f>
        <v>10254365</v>
      </c>
      <c r="EK7">
        <f>'2009_totals_newvars'!K7</f>
        <v>13525884</v>
      </c>
      <c r="EL7">
        <f>'2009_totals_newvars'!F7</f>
        <v>3886641</v>
      </c>
      <c r="EM7">
        <f>'2009_totals_newvars'!D7</f>
        <v>6843144</v>
      </c>
      <c r="EN7">
        <f>'2009_totals_newvars'!L7</f>
        <v>373689412</v>
      </c>
      <c r="EO7">
        <f>'2010_totals_newvars'!J7</f>
        <v>18167391</v>
      </c>
      <c r="EP7">
        <f>'2010_totals_newvars'!B7</f>
        <v>71193840</v>
      </c>
      <c r="EQ7">
        <f>'2010_totals_newvars'!C7</f>
        <v>5884095</v>
      </c>
      <c r="ER7">
        <f>'2010_totals_newvars'!I7</f>
        <v>213973049</v>
      </c>
      <c r="ES7">
        <f>'2010_totals_newvars'!H7</f>
        <v>642034</v>
      </c>
      <c r="ET7">
        <f>'2010_totals_newvars'!E7</f>
        <v>946915</v>
      </c>
      <c r="EU7">
        <f>'2010_totals_newvars'!G7</f>
        <v>4995555</v>
      </c>
      <c r="EV7">
        <f>'2010_totals_newvars'!K7</f>
        <v>3506776</v>
      </c>
      <c r="EW7">
        <f>'2010_totals_newvars'!F7</f>
        <v>3526335</v>
      </c>
      <c r="EX7">
        <f>'2010_totals_newvars'!D7</f>
        <v>7863043</v>
      </c>
      <c r="EY7">
        <f>'2010_totals_newvars'!L7</f>
        <v>330699033</v>
      </c>
      <c r="EZ7">
        <f>'2011_totals_newvars'!J7</f>
        <v>21898642</v>
      </c>
      <c r="FA7">
        <f>'2011_totals_newvars'!B7</f>
        <v>78219769</v>
      </c>
      <c r="FB7">
        <f>'2011_totals_newvars'!C7</f>
        <v>10748250</v>
      </c>
      <c r="FC7">
        <f>'2011_totals_newvars'!I7</f>
        <v>198686799</v>
      </c>
      <c r="FD7">
        <f>'2011_totals_newvars'!H7</f>
        <v>509958</v>
      </c>
      <c r="FE7">
        <f>'2011_totals_newvars'!E7</f>
        <v>287660</v>
      </c>
      <c r="FF7">
        <f>'2011_totals_newvars'!G7</f>
        <v>3978804</v>
      </c>
      <c r="FG7">
        <f>'2011_totals_newvars'!K7</f>
        <v>16216068</v>
      </c>
      <c r="FH7">
        <f>'2011_totals_newvars'!F7</f>
        <v>3486511</v>
      </c>
      <c r="FI7">
        <f>'2011_totals_newvars'!D7</f>
        <v>10941073</v>
      </c>
      <c r="FJ7">
        <f>'2011_totals_newvars'!L7</f>
        <v>344973534</v>
      </c>
      <c r="FK7">
        <f>'2012_totals_newvars'!J7</f>
        <v>20396967</v>
      </c>
      <c r="FL7">
        <f>'2012_totals_newvars'!B7</f>
        <v>70719006</v>
      </c>
      <c r="FM7">
        <f>'2012_totals_newvars'!C7</f>
        <v>-30807801</v>
      </c>
      <c r="FN7">
        <f>'2012_totals_newvars'!I7</f>
        <v>197588442</v>
      </c>
      <c r="FO7">
        <f>'2012_totals_newvars'!H7</f>
        <v>395913</v>
      </c>
      <c r="FP7">
        <f>'2012_totals_newvars'!E7</f>
        <v>134224</v>
      </c>
      <c r="FQ7">
        <f>'2012_totals_newvars'!G7</f>
        <v>4508479</v>
      </c>
      <c r="FR7">
        <f>'2012_totals_newvars'!K7</f>
        <v>-9803265</v>
      </c>
      <c r="FS7">
        <f>'2012_totals_newvars'!F7</f>
        <v>3344333</v>
      </c>
      <c r="FT7">
        <f>'2012_totals_newvars'!D7</f>
        <v>9292013</v>
      </c>
      <c r="FU7">
        <f>'2012_totals_newvars'!L7</f>
        <v>265768311</v>
      </c>
      <c r="FV7">
        <f>'2013_totals_newvars'!J7</f>
        <v>20677189</v>
      </c>
      <c r="FW7">
        <f>'2013_totals_newvars'!B7</f>
        <v>70665383</v>
      </c>
      <c r="FX7">
        <f>'2013_totals_newvars'!C7</f>
        <v>1198568</v>
      </c>
      <c r="FY7">
        <f>'2013_totals_newvars'!I7</f>
        <v>206164098</v>
      </c>
      <c r="FZ7">
        <f>'2013_totals_newvars'!H7</f>
        <v>396966</v>
      </c>
      <c r="GA7">
        <f>'2013_totals_newvars'!E7</f>
        <v>296021</v>
      </c>
      <c r="GB7">
        <f>'2013_totals_newvars'!G7</f>
        <v>4726278</v>
      </c>
      <c r="GC7">
        <f>'2013_totals_newvars'!K7</f>
        <v>1093643</v>
      </c>
      <c r="GD7">
        <f>'2013_totals_newvars'!F7</f>
        <v>2954105</v>
      </c>
      <c r="GE7">
        <f>'2013_totals_newvars'!D7</f>
        <v>7479830</v>
      </c>
      <c r="GF7">
        <f>'2013_totals_newvars'!L7</f>
        <v>315652081</v>
      </c>
      <c r="GG7">
        <f>'2014_totals_newvars'!J7</f>
        <v>20529664</v>
      </c>
      <c r="GH7">
        <f>'2014_totals_newvars'!B7</f>
        <v>79295381</v>
      </c>
      <c r="GI7">
        <f>'2014_totals_newvars'!C7</f>
        <v>897801</v>
      </c>
      <c r="GJ7">
        <f>'2014_totals_newvars'!I7</f>
        <v>200607187</v>
      </c>
      <c r="GK7">
        <f>'2014_totals_newvars'!H7</f>
        <v>390533</v>
      </c>
      <c r="GL7">
        <f>'2014_totals_newvars'!E7</f>
        <v>478805</v>
      </c>
      <c r="GM7">
        <f>'2014_totals_newvars'!G7</f>
        <v>4512421</v>
      </c>
      <c r="GN7">
        <f>'2014_totals_newvars'!K7</f>
        <v>0</v>
      </c>
      <c r="GO7">
        <f>'2014_totals_newvars'!F7</f>
        <v>2818289</v>
      </c>
      <c r="GP7">
        <f>'2014_totals_newvars'!D7</f>
        <v>6559917</v>
      </c>
      <c r="GQ7">
        <f>'2014_totals_newvars'!L7</f>
        <v>316089998</v>
      </c>
    </row>
    <row r="8" spans="1:199" x14ac:dyDescent="0.2">
      <c r="A8" t="s">
        <v>14</v>
      </c>
      <c r="B8">
        <f>'1997_totals_newvars'!J8</f>
        <v>51415573</v>
      </c>
      <c r="C8">
        <f>'1997_totals_newvars'!B8</f>
        <v>320927195</v>
      </c>
      <c r="D8">
        <f>'1997_totals_newvars'!C8</f>
        <v>62060835</v>
      </c>
      <c r="E8">
        <f>'1997_totals_newvars'!I8</f>
        <v>-7499786</v>
      </c>
      <c r="F8">
        <f>'1997_totals_newvars'!H8</f>
        <v>0</v>
      </c>
      <c r="G8">
        <f>'1997_totals_newvars'!E8</f>
        <v>0</v>
      </c>
      <c r="H8">
        <f>'1997_totals_newvars'!G8</f>
        <v>0</v>
      </c>
      <c r="I8">
        <f>'1997_totals_newvars'!K8</f>
        <v>5966288</v>
      </c>
      <c r="J8">
        <f>'1997_totals_newvars'!F8</f>
        <v>0</v>
      </c>
      <c r="K8">
        <f>'1997_totals_newvars'!D8</f>
        <v>517906</v>
      </c>
      <c r="L8">
        <f>'1997_totals_newvars'!L8</f>
        <v>433388011</v>
      </c>
      <c r="M8">
        <f>'1998_totals_newvars'!J8</f>
        <v>30366994</v>
      </c>
      <c r="N8">
        <f>'1998_totals_newvars'!B8</f>
        <v>279604704</v>
      </c>
      <c r="O8">
        <f>'1998_totals_newvars'!C8</f>
        <v>105837480</v>
      </c>
      <c r="P8">
        <f>'1998_totals_newvars'!I8</f>
        <v>15363455</v>
      </c>
      <c r="Q8">
        <f>'1998_totals_newvars'!H8</f>
        <v>0</v>
      </c>
      <c r="R8">
        <f>'1998_totals_newvars'!E8</f>
        <v>0</v>
      </c>
      <c r="S8">
        <f>'1998_totals_newvars'!G8</f>
        <v>0</v>
      </c>
      <c r="T8">
        <f>'1998_totals_newvars'!K8</f>
        <v>23842531</v>
      </c>
      <c r="U8">
        <f>'1998_totals_newvars'!F8</f>
        <v>0</v>
      </c>
      <c r="V8">
        <f>'1998_totals_newvars'!D8</f>
        <v>20410357</v>
      </c>
      <c r="W8">
        <f>'1998_totals_newvars'!L8</f>
        <v>475425521</v>
      </c>
      <c r="X8">
        <f>'1999_totals_newvars'!J8</f>
        <v>37969620</v>
      </c>
      <c r="Y8">
        <f>'1999_totals_newvars'!B8</f>
        <v>202336827</v>
      </c>
      <c r="Z8">
        <f>'1999_totals_newvars'!C8</f>
        <v>114471506</v>
      </c>
      <c r="AA8">
        <f>'1999_totals_newvars'!I8</f>
        <v>55811184</v>
      </c>
      <c r="AB8">
        <f>'1999_totals_newvars'!H8</f>
        <v>0</v>
      </c>
      <c r="AC8">
        <f>'1999_totals_newvars'!E8</f>
        <v>0</v>
      </c>
      <c r="AD8">
        <f>'1999_totals_newvars'!G8</f>
        <v>0</v>
      </c>
      <c r="AE8">
        <f>'1999_totals_newvars'!K8</f>
        <v>24104956</v>
      </c>
      <c r="AF8">
        <f>'1999_totals_newvars'!F8</f>
        <v>0</v>
      </c>
      <c r="AG8">
        <f>'1999_totals_newvars'!D8</f>
        <v>15559471</v>
      </c>
      <c r="AH8">
        <f>'1999_totals_newvars'!L8</f>
        <v>450253564</v>
      </c>
      <c r="AI8">
        <f>'2000_totals_newvars'!J8</f>
        <v>38849374</v>
      </c>
      <c r="AJ8">
        <f>'2000_totals_newvars'!B8</f>
        <v>166109891</v>
      </c>
      <c r="AK8">
        <f>'2000_totals_newvars'!C8</f>
        <v>119024260</v>
      </c>
      <c r="AL8">
        <f>'2000_totals_newvars'!I8</f>
        <v>72360144</v>
      </c>
      <c r="AM8">
        <f>'2000_totals_newvars'!H8</f>
        <v>1242653</v>
      </c>
      <c r="AN8">
        <f>'2000_totals_newvars'!E8</f>
        <v>12365129</v>
      </c>
      <c r="AO8">
        <f>'2000_totals_newvars'!G8</f>
        <v>113019</v>
      </c>
      <c r="AP8">
        <f>'2000_totals_newvars'!K8</f>
        <v>24377045</v>
      </c>
      <c r="AQ8">
        <f>'2000_totals_newvars'!F8</f>
        <v>0</v>
      </c>
      <c r="AR8">
        <f>'2000_totals_newvars'!D8</f>
        <v>25855308</v>
      </c>
      <c r="AS8">
        <f>'2000_totals_newvars'!L8</f>
        <v>460296823</v>
      </c>
      <c r="AT8">
        <f>'2001_totals_newvars'!J8</f>
        <v>35438743</v>
      </c>
      <c r="AU8">
        <f>'2001_totals_newvars'!B8</f>
        <v>151081522</v>
      </c>
      <c r="AV8">
        <f>'2001_totals_newvars'!C8</f>
        <v>95858700</v>
      </c>
      <c r="AW8">
        <f>'2001_totals_newvars'!I8</f>
        <v>62806157</v>
      </c>
      <c r="AX8">
        <f>'2001_totals_newvars'!H8</f>
        <v>21439212</v>
      </c>
      <c r="AY8">
        <f>'2001_totals_newvars'!E8</f>
        <v>19444837</v>
      </c>
      <c r="AZ8">
        <f>'2001_totals_newvars'!G8</f>
        <v>35366</v>
      </c>
      <c r="BA8">
        <f>'2001_totals_newvars'!K8</f>
        <v>26678813</v>
      </c>
      <c r="BB8">
        <f>'2001_totals_newvars'!F8</f>
        <v>0</v>
      </c>
      <c r="BC8">
        <f>'2001_totals_newvars'!D8</f>
        <v>26627893</v>
      </c>
      <c r="BD8">
        <f>'2001_totals_newvars'!L8</f>
        <v>439411243</v>
      </c>
      <c r="BE8">
        <f>'2002_totals_newvars'!J8</f>
        <v>26472831</v>
      </c>
      <c r="BF8">
        <f>'2002_totals_newvars'!B8</f>
        <v>127800941</v>
      </c>
      <c r="BG8">
        <f>'2002_totals_newvars'!C8</f>
        <v>56682384</v>
      </c>
      <c r="BH8">
        <f>'2002_totals_newvars'!I8</f>
        <v>133466054</v>
      </c>
      <c r="BI8">
        <f>'2002_totals_newvars'!H8</f>
        <v>37432030</v>
      </c>
      <c r="BJ8">
        <f>'2002_totals_newvars'!E8</f>
        <v>16238838</v>
      </c>
      <c r="BK8">
        <f>'2002_totals_newvars'!G8</f>
        <v>28209</v>
      </c>
      <c r="BL8">
        <f>'2002_totals_newvars'!K8</f>
        <v>26678810</v>
      </c>
      <c r="BM8">
        <f>'2002_totals_newvars'!F8</f>
        <v>0</v>
      </c>
      <c r="BN8">
        <f>'2002_totals_newvars'!D8</f>
        <v>37629678</v>
      </c>
      <c r="BO8">
        <f>'2002_totals_newvars'!L8</f>
        <v>462429775</v>
      </c>
      <c r="BP8">
        <f>'2003_totals_newvars'!J8</f>
        <v>22309101</v>
      </c>
      <c r="BQ8">
        <f>'2003_totals_newvars'!B8</f>
        <v>133433527</v>
      </c>
      <c r="BR8">
        <f>'2003_totals_newvars'!C8</f>
        <v>38747760</v>
      </c>
      <c r="BS8">
        <f>'2003_totals_newvars'!I8</f>
        <v>113572520</v>
      </c>
      <c r="BT8">
        <f>'2003_totals_newvars'!H8</f>
        <v>71527105</v>
      </c>
      <c r="BU8">
        <f>'2003_totals_newvars'!E8</f>
        <v>18694127</v>
      </c>
      <c r="BV8">
        <f>'2003_totals_newvars'!G8</f>
        <v>22218</v>
      </c>
      <c r="BW8">
        <f>'2003_totals_newvars'!K8</f>
        <v>26678810</v>
      </c>
      <c r="BX8">
        <f>'2003_totals_newvars'!F8</f>
        <v>0</v>
      </c>
      <c r="BY8">
        <f>'2003_totals_newvars'!D8</f>
        <v>51627495</v>
      </c>
      <c r="BZ8">
        <f>'2003_totals_newvars'!L8</f>
        <v>476612663</v>
      </c>
      <c r="CA8">
        <f>'2004_totals_newvars'!J8</f>
        <v>28343592</v>
      </c>
      <c r="CB8">
        <f>'2004_totals_newvars'!B8</f>
        <v>126194003</v>
      </c>
      <c r="CC8">
        <f>'2004_totals_newvars'!C8</f>
        <v>12919030</v>
      </c>
      <c r="CD8">
        <f>'2004_totals_newvars'!I8</f>
        <v>130059415</v>
      </c>
      <c r="CE8">
        <f>'2004_totals_newvars'!H8</f>
        <v>70040693</v>
      </c>
      <c r="CF8">
        <f>'2004_totals_newvars'!E8</f>
        <v>16396957</v>
      </c>
      <c r="CG8">
        <f>'2004_totals_newvars'!G8</f>
        <v>20328</v>
      </c>
      <c r="CH8">
        <f>'2004_totals_newvars'!K8</f>
        <v>26678810</v>
      </c>
      <c r="CI8">
        <f>'2004_totals_newvars'!F8</f>
        <v>0</v>
      </c>
      <c r="CJ8">
        <f>'2004_totals_newvars'!D8</f>
        <v>50902860</v>
      </c>
      <c r="CK8">
        <f>'2004_totals_newvars'!L8</f>
        <v>461555688</v>
      </c>
      <c r="CL8">
        <f>'2005_totals_newvars'!J8</f>
        <v>29261767</v>
      </c>
      <c r="CM8">
        <f>'2005_totals_newvars'!B8</f>
        <v>125739101</v>
      </c>
      <c r="CN8">
        <f>'2005_totals_newvars'!C8</f>
        <v>12278043</v>
      </c>
      <c r="CO8">
        <f>'2005_totals_newvars'!I8</f>
        <v>157399125</v>
      </c>
      <c r="CP8">
        <f>'2005_totals_newvars'!H8</f>
        <v>74103343</v>
      </c>
      <c r="CQ8">
        <f>'2005_totals_newvars'!E8</f>
        <v>17909468</v>
      </c>
      <c r="CR8">
        <f>'2005_totals_newvars'!G8</f>
        <v>18716</v>
      </c>
      <c r="CS8">
        <f>'2005_totals_newvars'!K8</f>
        <v>26678810</v>
      </c>
      <c r="CT8">
        <f>'2005_totals_newvars'!F8</f>
        <v>0</v>
      </c>
      <c r="CU8">
        <f>'2005_totals_newvars'!D8</f>
        <v>42080052</v>
      </c>
      <c r="CV8">
        <f>'2005_totals_newvars'!L8</f>
        <v>485468425</v>
      </c>
      <c r="CW8">
        <f>'2006_totals_newvars'!J8</f>
        <v>35182966</v>
      </c>
      <c r="CX8">
        <f>'2006_totals_newvars'!B8</f>
        <v>124148328</v>
      </c>
      <c r="CY8">
        <f>'2006_totals_newvars'!C8</f>
        <v>23023908</v>
      </c>
      <c r="CZ8">
        <f>'2006_totals_newvars'!I8</f>
        <v>150740071</v>
      </c>
      <c r="DA8">
        <f>'2006_totals_newvars'!H8</f>
        <v>79079712</v>
      </c>
      <c r="DB8">
        <f>'2006_totals_newvars'!E8</f>
        <v>17008674</v>
      </c>
      <c r="DC8">
        <f>'2006_totals_newvars'!G8</f>
        <v>14601</v>
      </c>
      <c r="DD8">
        <f>'2006_totals_newvars'!K8</f>
        <v>26438701</v>
      </c>
      <c r="DE8">
        <f>'2006_totals_newvars'!F8</f>
        <v>0</v>
      </c>
      <c r="DF8">
        <f>'2006_totals_newvars'!D8</f>
        <v>39929849</v>
      </c>
      <c r="DG8">
        <f>'2006_totals_newvars'!L8</f>
        <v>495566810</v>
      </c>
      <c r="DH8">
        <f>'2007_totals_newvars'!J8</f>
        <v>36596999</v>
      </c>
      <c r="DI8">
        <f>'2007_totals_newvars'!B8</f>
        <v>106844070</v>
      </c>
      <c r="DJ8">
        <f>'2007_totals_newvars'!C8</f>
        <v>36833732</v>
      </c>
      <c r="DK8">
        <f>'2007_totals_newvars'!I8</f>
        <v>170189448</v>
      </c>
      <c r="DL8">
        <f>'2007_totals_newvars'!H8</f>
        <v>86156263</v>
      </c>
      <c r="DM8">
        <f>'2007_totals_newvars'!E8</f>
        <v>21271978</v>
      </c>
      <c r="DN8">
        <f>'2007_totals_newvars'!G8</f>
        <v>17433</v>
      </c>
      <c r="DO8">
        <f>'2007_totals_newvars'!K8</f>
        <v>26198590</v>
      </c>
      <c r="DP8">
        <f>'2007_totals_newvars'!F8</f>
        <v>0</v>
      </c>
      <c r="DQ8">
        <f>'2007_totals_newvars'!D8</f>
        <v>27182386</v>
      </c>
      <c r="DR8">
        <f>'2007_totals_newvars'!L8</f>
        <v>511290899</v>
      </c>
      <c r="DS8">
        <f>'2008_totals_newvars'!J8</f>
        <v>34861170</v>
      </c>
      <c r="DT8">
        <f>'2008_totals_newvars'!B8</f>
        <v>100482895</v>
      </c>
      <c r="DU8">
        <f>'2008_totals_newvars'!C8</f>
        <v>53421529</v>
      </c>
      <c r="DV8">
        <f>'2008_totals_newvars'!I8</f>
        <v>177191552</v>
      </c>
      <c r="DW8">
        <f>'2008_totals_newvars'!H8</f>
        <v>81716806</v>
      </c>
      <c r="DX8">
        <f>'2008_totals_newvars'!E8</f>
        <v>19963466</v>
      </c>
      <c r="DY8">
        <f>'2008_totals_newvars'!G8</f>
        <v>10112</v>
      </c>
      <c r="DZ8">
        <f>'2008_totals_newvars'!K8</f>
        <v>26678810</v>
      </c>
      <c r="EA8">
        <f>'2008_totals_newvars'!F8</f>
        <v>0</v>
      </c>
      <c r="EB8">
        <f>'2008_totals_newvars'!D8</f>
        <v>28786092</v>
      </c>
      <c r="EC8">
        <f>'2008_totals_newvars'!L8</f>
        <v>523112432</v>
      </c>
      <c r="ED8">
        <f>'2009_totals_newvars'!J8</f>
        <v>36924944</v>
      </c>
      <c r="EE8">
        <f>'2009_totals_newvars'!B8</f>
        <v>89287313</v>
      </c>
      <c r="EF8">
        <f>'2009_totals_newvars'!C8</f>
        <v>27263574</v>
      </c>
      <c r="EG8">
        <f>'2009_totals_newvars'!I8</f>
        <v>195303627</v>
      </c>
      <c r="EH8">
        <f>'2009_totals_newvars'!H8</f>
        <v>81636761</v>
      </c>
      <c r="EI8">
        <f>'2009_totals_newvars'!E8</f>
        <v>22496745</v>
      </c>
      <c r="EJ8">
        <f>'2009_totals_newvars'!G8</f>
        <v>6543</v>
      </c>
      <c r="EK8">
        <f>'2009_totals_newvars'!K8</f>
        <v>26678810</v>
      </c>
      <c r="EL8">
        <f>'2009_totals_newvars'!F8</f>
        <v>0</v>
      </c>
      <c r="EM8">
        <f>'2009_totals_newvars'!D8</f>
        <v>24603390</v>
      </c>
      <c r="EN8">
        <f>'2009_totals_newvars'!L8</f>
        <v>504201707</v>
      </c>
      <c r="EO8">
        <f>'2010_totals_newvars'!J8</f>
        <v>30069431</v>
      </c>
      <c r="EP8">
        <f>'2010_totals_newvars'!B8</f>
        <v>92870439</v>
      </c>
      <c r="EQ8">
        <f>'2010_totals_newvars'!C8</f>
        <v>34083280</v>
      </c>
      <c r="ER8">
        <f>'2010_totals_newvars'!I8</f>
        <v>174493242</v>
      </c>
      <c r="ES8">
        <f>'2010_totals_newvars'!H8</f>
        <v>95939396</v>
      </c>
      <c r="ET8">
        <f>'2010_totals_newvars'!E8</f>
        <v>15762245</v>
      </c>
      <c r="EU8">
        <f>'2010_totals_newvars'!G8</f>
        <v>16446484</v>
      </c>
      <c r="EV8">
        <f>'2010_totals_newvars'!K8</f>
        <v>26678809</v>
      </c>
      <c r="EW8">
        <f>'2010_totals_newvars'!F8</f>
        <v>0</v>
      </c>
      <c r="EX8">
        <f>'2010_totals_newvars'!D8</f>
        <v>40560005</v>
      </c>
      <c r="EY8">
        <f>'2010_totals_newvars'!L8</f>
        <v>526903331</v>
      </c>
      <c r="EZ8">
        <f>'2011_totals_newvars'!J8</f>
        <v>32596688</v>
      </c>
      <c r="FA8">
        <f>'2011_totals_newvars'!B8</f>
        <v>89888554</v>
      </c>
      <c r="FB8">
        <f>'2011_totals_newvars'!C8</f>
        <v>36889357</v>
      </c>
      <c r="FC8">
        <f>'2011_totals_newvars'!I8</f>
        <v>198010407</v>
      </c>
      <c r="FD8">
        <f>'2011_totals_newvars'!H8</f>
        <v>80938036</v>
      </c>
      <c r="FE8">
        <f>'2011_totals_newvars'!E8</f>
        <v>16741919</v>
      </c>
      <c r="FF8">
        <f>'2011_totals_newvars'!G8</f>
        <v>5398196</v>
      </c>
      <c r="FG8">
        <f>'2011_totals_newvars'!K8</f>
        <v>26678810</v>
      </c>
      <c r="FH8">
        <f>'2011_totals_newvars'!F8</f>
        <v>0</v>
      </c>
      <c r="FI8">
        <f>'2011_totals_newvars'!D8</f>
        <v>22106999</v>
      </c>
      <c r="FJ8">
        <f>'2011_totals_newvars'!L8</f>
        <v>509248966</v>
      </c>
      <c r="FK8">
        <f>'2012_totals_newvars'!J8</f>
        <v>31421047</v>
      </c>
      <c r="FL8">
        <f>'2012_totals_newvars'!B8</f>
        <v>81116023</v>
      </c>
      <c r="FM8">
        <f>'2012_totals_newvars'!C8</f>
        <v>35797557</v>
      </c>
      <c r="FN8">
        <f>'2012_totals_newvars'!I8</f>
        <v>194339000</v>
      </c>
      <c r="FO8">
        <f>'2012_totals_newvars'!H8</f>
        <v>86501307</v>
      </c>
      <c r="FP8">
        <f>'2012_totals_newvars'!E8</f>
        <v>15192292</v>
      </c>
      <c r="FQ8">
        <f>'2012_totals_newvars'!G8</f>
        <v>858348</v>
      </c>
      <c r="FR8">
        <f>'2012_totals_newvars'!K8</f>
        <v>26678810</v>
      </c>
      <c r="FS8">
        <f>'2012_totals_newvars'!F8</f>
        <v>0</v>
      </c>
      <c r="FT8">
        <f>'2012_totals_newvars'!D8</f>
        <v>21762274</v>
      </c>
      <c r="FU8">
        <f>'2012_totals_newvars'!L8</f>
        <v>493666658</v>
      </c>
      <c r="FV8">
        <f>'2013_totals_newvars'!J8</f>
        <v>29273933</v>
      </c>
      <c r="FW8">
        <f>'2013_totals_newvars'!B8</f>
        <v>81318858</v>
      </c>
      <c r="FX8">
        <f>'2013_totals_newvars'!C8</f>
        <v>35519166</v>
      </c>
      <c r="FY8">
        <f>'2013_totals_newvars'!I8</f>
        <v>183497491</v>
      </c>
      <c r="FZ8">
        <f>'2013_totals_newvars'!H8</f>
        <v>92928016</v>
      </c>
      <c r="GA8">
        <f>'2013_totals_newvars'!E8</f>
        <v>15002130</v>
      </c>
      <c r="GB8">
        <f>'2013_totals_newvars'!G8</f>
        <v>0</v>
      </c>
      <c r="GC8">
        <f>'2013_totals_newvars'!K8</f>
        <v>26678810</v>
      </c>
      <c r="GD8">
        <f>'2013_totals_newvars'!F8</f>
        <v>0</v>
      </c>
      <c r="GE8">
        <f>'2013_totals_newvars'!D8</f>
        <v>21001869</v>
      </c>
      <c r="GF8">
        <f>'2013_totals_newvars'!L8</f>
        <v>485220273</v>
      </c>
      <c r="GG8">
        <f>'2014_totals_newvars'!J8</f>
        <v>38128284</v>
      </c>
      <c r="GH8">
        <f>'2014_totals_newvars'!B8</f>
        <v>83415438</v>
      </c>
      <c r="GI8">
        <f>'2014_totals_newvars'!C8</f>
        <v>39447038</v>
      </c>
      <c r="GJ8">
        <f>'2014_totals_newvars'!I8</f>
        <v>191825962</v>
      </c>
      <c r="GK8">
        <f>'2014_totals_newvars'!H8</f>
        <v>77833997</v>
      </c>
      <c r="GL8">
        <f>'2014_totals_newvars'!E8</f>
        <v>17001807</v>
      </c>
      <c r="GM8">
        <f>'2014_totals_newvars'!G8</f>
        <v>19209</v>
      </c>
      <c r="GN8">
        <f>'2014_totals_newvars'!K8</f>
        <v>26512113</v>
      </c>
      <c r="GO8">
        <f>'2014_totals_newvars'!F8</f>
        <v>0</v>
      </c>
      <c r="GP8">
        <f>'2014_totals_newvars'!D8</f>
        <v>22791812</v>
      </c>
      <c r="GQ8">
        <f>'2014_totals_newvars'!L8</f>
        <v>496975660</v>
      </c>
    </row>
    <row r="9" spans="1:199" x14ac:dyDescent="0.2">
      <c r="A9" t="s">
        <v>15</v>
      </c>
      <c r="B9">
        <f>'1997_totals_newvars'!J9</f>
        <v>4080501</v>
      </c>
      <c r="C9">
        <f>'1997_totals_newvars'!B9</f>
        <v>14961014</v>
      </c>
      <c r="D9">
        <f>'1997_totals_newvars'!C9</f>
        <v>7535079</v>
      </c>
      <c r="E9">
        <f>'1997_totals_newvars'!I9</f>
        <v>0</v>
      </c>
      <c r="F9">
        <f>'1997_totals_newvars'!H9</f>
        <v>0</v>
      </c>
      <c r="G9">
        <f>'1997_totals_newvars'!E9</f>
        <v>0</v>
      </c>
      <c r="H9">
        <f>'1997_totals_newvars'!G9</f>
        <v>0</v>
      </c>
      <c r="I9">
        <f>'1997_totals_newvars'!K9</f>
        <v>0</v>
      </c>
      <c r="J9">
        <f>'1997_totals_newvars'!F9</f>
        <v>0</v>
      </c>
      <c r="K9">
        <f>'1997_totals_newvars'!D9</f>
        <v>6815983</v>
      </c>
      <c r="L9">
        <f>'1997_totals_newvars'!L9</f>
        <v>33392577</v>
      </c>
      <c r="M9">
        <f>'1998_totals_newvars'!J9</f>
        <v>7465477</v>
      </c>
      <c r="N9">
        <f>'1998_totals_newvars'!B9</f>
        <v>24366058</v>
      </c>
      <c r="O9">
        <f>'1998_totals_newvars'!C9</f>
        <v>13764614</v>
      </c>
      <c r="P9">
        <f>'1998_totals_newvars'!I9</f>
        <v>0</v>
      </c>
      <c r="Q9">
        <f>'1998_totals_newvars'!H9</f>
        <v>0</v>
      </c>
      <c r="R9">
        <f>'1998_totals_newvars'!E9</f>
        <v>0</v>
      </c>
      <c r="S9">
        <f>'1998_totals_newvars'!G9</f>
        <v>0</v>
      </c>
      <c r="T9">
        <f>'1998_totals_newvars'!K9</f>
        <v>3229098</v>
      </c>
      <c r="U9">
        <f>'1998_totals_newvars'!F9</f>
        <v>0</v>
      </c>
      <c r="V9">
        <f>'1998_totals_newvars'!D9</f>
        <v>10909533</v>
      </c>
      <c r="W9">
        <f>'1998_totals_newvars'!L9</f>
        <v>59734780</v>
      </c>
      <c r="X9">
        <f>'1999_totals_newvars'!J9</f>
        <v>13853545</v>
      </c>
      <c r="Y9">
        <f>'1999_totals_newvars'!B9</f>
        <v>24952190</v>
      </c>
      <c r="Z9">
        <f>'1999_totals_newvars'!C9</f>
        <v>12944194</v>
      </c>
      <c r="AA9">
        <f>'1999_totals_newvars'!I9</f>
        <v>0</v>
      </c>
      <c r="AB9">
        <f>'1999_totals_newvars'!H9</f>
        <v>0</v>
      </c>
      <c r="AC9">
        <f>'1999_totals_newvars'!E9</f>
        <v>0</v>
      </c>
      <c r="AD9">
        <f>'1999_totals_newvars'!G9</f>
        <v>0</v>
      </c>
      <c r="AE9">
        <f>'1999_totals_newvars'!K9</f>
        <v>0</v>
      </c>
      <c r="AF9">
        <f>'1999_totals_newvars'!F9</f>
        <v>0</v>
      </c>
      <c r="AG9">
        <f>'1999_totals_newvars'!D9</f>
        <v>10481690</v>
      </c>
      <c r="AH9">
        <f>'1999_totals_newvars'!L9</f>
        <v>62231619</v>
      </c>
      <c r="AI9">
        <f>'2000_totals_newvars'!J9</f>
        <v>8596616</v>
      </c>
      <c r="AJ9">
        <f>'2000_totals_newvars'!B9</f>
        <v>19759641</v>
      </c>
      <c r="AK9">
        <f>'2000_totals_newvars'!C9</f>
        <v>21810747</v>
      </c>
      <c r="AL9">
        <f>'2000_totals_newvars'!I9</f>
        <v>0</v>
      </c>
      <c r="AM9">
        <f>'2000_totals_newvars'!H9</f>
        <v>0</v>
      </c>
      <c r="AN9">
        <f>'2000_totals_newvars'!E9</f>
        <v>0</v>
      </c>
      <c r="AO9">
        <f>'2000_totals_newvars'!G9</f>
        <v>0</v>
      </c>
      <c r="AP9">
        <f>'2000_totals_newvars'!K9</f>
        <v>0</v>
      </c>
      <c r="AQ9">
        <f>'2000_totals_newvars'!F9</f>
        <v>0</v>
      </c>
      <c r="AR9">
        <f>'2000_totals_newvars'!D9</f>
        <v>10002640</v>
      </c>
      <c r="AS9">
        <f>'2000_totals_newvars'!L9</f>
        <v>60169644</v>
      </c>
      <c r="AT9">
        <f>'2001_totals_newvars'!J9</f>
        <v>6828848</v>
      </c>
      <c r="AU9">
        <f>'2001_totals_newvars'!B9</f>
        <v>20578715</v>
      </c>
      <c r="AV9">
        <f>'2001_totals_newvars'!C9</f>
        <v>14961934</v>
      </c>
      <c r="AW9">
        <f>'2001_totals_newvars'!I9</f>
        <v>0</v>
      </c>
      <c r="AX9">
        <f>'2001_totals_newvars'!H9</f>
        <v>17333</v>
      </c>
      <c r="AY9">
        <f>'2001_totals_newvars'!E9</f>
        <v>0</v>
      </c>
      <c r="AZ9">
        <f>'2001_totals_newvars'!G9</f>
        <v>0</v>
      </c>
      <c r="BA9">
        <f>'2001_totals_newvars'!K9</f>
        <v>4383073</v>
      </c>
      <c r="BB9">
        <f>'2001_totals_newvars'!F9</f>
        <v>0</v>
      </c>
      <c r="BC9">
        <f>'2001_totals_newvars'!D9</f>
        <v>11765427</v>
      </c>
      <c r="BD9">
        <f>'2001_totals_newvars'!L9</f>
        <v>58535330</v>
      </c>
      <c r="BE9">
        <f>'2002_totals_newvars'!J9</f>
        <v>4890337</v>
      </c>
      <c r="BF9">
        <f>'2002_totals_newvars'!B9</f>
        <v>19262380</v>
      </c>
      <c r="BG9">
        <f>'2002_totals_newvars'!C9</f>
        <v>20525629</v>
      </c>
      <c r="BH9">
        <f>'2002_totals_newvars'!I9</f>
        <v>0</v>
      </c>
      <c r="BI9">
        <f>'2002_totals_newvars'!H9</f>
        <v>0</v>
      </c>
      <c r="BJ9">
        <f>'2002_totals_newvars'!E9</f>
        <v>0</v>
      </c>
      <c r="BK9">
        <f>'2002_totals_newvars'!G9</f>
        <v>0</v>
      </c>
      <c r="BL9">
        <f>'2002_totals_newvars'!K9</f>
        <v>1235849</v>
      </c>
      <c r="BM9">
        <f>'2002_totals_newvars'!F9</f>
        <v>0</v>
      </c>
      <c r="BN9">
        <f>'2002_totals_newvars'!D9</f>
        <v>11846346</v>
      </c>
      <c r="BO9">
        <f>'2002_totals_newvars'!L9</f>
        <v>57760541</v>
      </c>
      <c r="BP9">
        <f>'2003_totals_newvars'!J9</f>
        <v>4366983</v>
      </c>
      <c r="BQ9">
        <f>'2003_totals_newvars'!B9</f>
        <v>20064790</v>
      </c>
      <c r="BR9">
        <f>'2003_totals_newvars'!C9</f>
        <v>21757050</v>
      </c>
      <c r="BS9">
        <f>'2003_totals_newvars'!I9</f>
        <v>0</v>
      </c>
      <c r="BT9">
        <f>'2003_totals_newvars'!H9</f>
        <v>0</v>
      </c>
      <c r="BU9">
        <f>'2003_totals_newvars'!E9</f>
        <v>0</v>
      </c>
      <c r="BV9">
        <f>'2003_totals_newvars'!G9</f>
        <v>0</v>
      </c>
      <c r="BW9">
        <f>'2003_totals_newvars'!K9</f>
        <v>1336345</v>
      </c>
      <c r="BX9">
        <f>'2003_totals_newvars'!F9</f>
        <v>0</v>
      </c>
      <c r="BY9">
        <f>'2003_totals_newvars'!D9</f>
        <v>11530341</v>
      </c>
      <c r="BZ9">
        <f>'2003_totals_newvars'!L9</f>
        <v>59055509</v>
      </c>
      <c r="CA9">
        <f>'2004_totals_newvars'!J9</f>
        <v>3797021</v>
      </c>
      <c r="CB9">
        <f>'2004_totals_newvars'!B9</f>
        <v>20422256</v>
      </c>
      <c r="CC9">
        <f>'2004_totals_newvars'!C9</f>
        <v>24416966</v>
      </c>
      <c r="CD9">
        <f>'2004_totals_newvars'!I9</f>
        <v>0</v>
      </c>
      <c r="CE9">
        <f>'2004_totals_newvars'!H9</f>
        <v>0</v>
      </c>
      <c r="CF9">
        <f>'2004_totals_newvars'!E9</f>
        <v>0</v>
      </c>
      <c r="CG9">
        <f>'2004_totals_newvars'!G9</f>
        <v>0</v>
      </c>
      <c r="CH9">
        <f>'2004_totals_newvars'!K9</f>
        <v>3420400</v>
      </c>
      <c r="CI9">
        <f>'2004_totals_newvars'!F9</f>
        <v>0</v>
      </c>
      <c r="CJ9">
        <f>'2004_totals_newvars'!D9</f>
        <v>7948624</v>
      </c>
      <c r="CK9">
        <f>'2004_totals_newvars'!L9</f>
        <v>60005267</v>
      </c>
      <c r="CL9">
        <f>'2005_totals_newvars'!J9</f>
        <v>5761278</v>
      </c>
      <c r="CM9">
        <f>'2005_totals_newvars'!B9</f>
        <v>19314086</v>
      </c>
      <c r="CN9">
        <f>'2005_totals_newvars'!C9</f>
        <v>19440181</v>
      </c>
      <c r="CO9">
        <f>'2005_totals_newvars'!I9</f>
        <v>0</v>
      </c>
      <c r="CP9">
        <f>'2005_totals_newvars'!H9</f>
        <v>0</v>
      </c>
      <c r="CQ9">
        <f>'2005_totals_newvars'!E9</f>
        <v>0</v>
      </c>
      <c r="CR9">
        <f>'2005_totals_newvars'!G9</f>
        <v>0</v>
      </c>
      <c r="CS9">
        <f>'2005_totals_newvars'!K9</f>
        <v>2402198</v>
      </c>
      <c r="CT9">
        <f>'2005_totals_newvars'!F9</f>
        <v>0</v>
      </c>
      <c r="CU9">
        <f>'2005_totals_newvars'!D9</f>
        <v>12498577</v>
      </c>
      <c r="CV9">
        <f>'2005_totals_newvars'!L9</f>
        <v>59416320</v>
      </c>
      <c r="CW9">
        <f>'2006_totals_newvars'!J9</f>
        <v>6140186</v>
      </c>
      <c r="CX9">
        <f>'2006_totals_newvars'!B9</f>
        <v>18335253</v>
      </c>
      <c r="CY9">
        <f>'2006_totals_newvars'!C9</f>
        <v>34621441</v>
      </c>
      <c r="CZ9">
        <f>'2006_totals_newvars'!I9</f>
        <v>0</v>
      </c>
      <c r="DA9">
        <f>'2006_totals_newvars'!H9</f>
        <v>615972</v>
      </c>
      <c r="DB9">
        <f>'2006_totals_newvars'!E9</f>
        <v>0</v>
      </c>
      <c r="DC9">
        <f>'2006_totals_newvars'!G9</f>
        <v>2697206</v>
      </c>
      <c r="DD9">
        <f>'2006_totals_newvars'!K9</f>
        <v>2762513</v>
      </c>
      <c r="DE9">
        <f>'2006_totals_newvars'!F9</f>
        <v>0</v>
      </c>
      <c r="DF9">
        <f>'2006_totals_newvars'!D9</f>
        <v>14224598</v>
      </c>
      <c r="DG9">
        <f>'2006_totals_newvars'!L9</f>
        <v>79397169</v>
      </c>
      <c r="DH9">
        <f>'2007_totals_newvars'!J9</f>
        <v>4075075</v>
      </c>
      <c r="DI9">
        <f>'2007_totals_newvars'!B9</f>
        <v>14074821</v>
      </c>
      <c r="DJ9">
        <f>'2007_totals_newvars'!C9</f>
        <v>32897153</v>
      </c>
      <c r="DK9">
        <f>'2007_totals_newvars'!I9</f>
        <v>0</v>
      </c>
      <c r="DL9">
        <f>'2007_totals_newvars'!H9</f>
        <v>472050</v>
      </c>
      <c r="DM9">
        <f>'2007_totals_newvars'!E9</f>
        <v>0</v>
      </c>
      <c r="DN9">
        <f>'2007_totals_newvars'!G9</f>
        <v>2663306</v>
      </c>
      <c r="DO9">
        <f>'2007_totals_newvars'!K9</f>
        <v>2543198</v>
      </c>
      <c r="DP9">
        <f>'2007_totals_newvars'!F9</f>
        <v>0</v>
      </c>
      <c r="DQ9">
        <f>'2007_totals_newvars'!D9</f>
        <v>10024709</v>
      </c>
      <c r="DR9">
        <f>'2007_totals_newvars'!L9</f>
        <v>66750312</v>
      </c>
      <c r="DS9">
        <f>'2008_totals_newvars'!J9</f>
        <v>4012549</v>
      </c>
      <c r="DT9">
        <f>'2008_totals_newvars'!B9</f>
        <v>13475885</v>
      </c>
      <c r="DU9">
        <f>'2008_totals_newvars'!C9</f>
        <v>26495540</v>
      </c>
      <c r="DV9">
        <f>'2008_totals_newvars'!I9</f>
        <v>0</v>
      </c>
      <c r="DW9">
        <f>'2008_totals_newvars'!H9</f>
        <v>4385445</v>
      </c>
      <c r="DX9">
        <f>'2008_totals_newvars'!E9</f>
        <v>0</v>
      </c>
      <c r="DY9">
        <f>'2008_totals_newvars'!G9</f>
        <v>10825590</v>
      </c>
      <c r="DZ9">
        <f>'2008_totals_newvars'!K9</f>
        <v>3082353</v>
      </c>
      <c r="EA9">
        <f>'2008_totals_newvars'!F9</f>
        <v>0</v>
      </c>
      <c r="EB9">
        <f>'2008_totals_newvars'!D9</f>
        <v>15274056</v>
      </c>
      <c r="EC9">
        <f>'2008_totals_newvars'!L9</f>
        <v>77551418</v>
      </c>
      <c r="ED9">
        <f>'2009_totals_newvars'!J9</f>
        <v>7338929</v>
      </c>
      <c r="EE9">
        <f>'2009_totals_newvars'!B9</f>
        <v>18162179</v>
      </c>
      <c r="EF9">
        <f>'2009_totals_newvars'!C9</f>
        <v>30885689</v>
      </c>
      <c r="EG9">
        <f>'2009_totals_newvars'!I9</f>
        <v>723850</v>
      </c>
      <c r="EH9">
        <f>'2009_totals_newvars'!H9</f>
        <v>21</v>
      </c>
      <c r="EI9">
        <f>'2009_totals_newvars'!E9</f>
        <v>0</v>
      </c>
      <c r="EJ9">
        <f>'2009_totals_newvars'!G9</f>
        <v>1738145</v>
      </c>
      <c r="EK9">
        <f>'2009_totals_newvars'!K9</f>
        <v>2788865</v>
      </c>
      <c r="EL9">
        <f>'2009_totals_newvars'!F9</f>
        <v>0</v>
      </c>
      <c r="EM9">
        <f>'2009_totals_newvars'!D9</f>
        <v>844212</v>
      </c>
      <c r="EN9">
        <f>'2009_totals_newvars'!L9</f>
        <v>62481890</v>
      </c>
      <c r="EO9">
        <f>'2010_totals_newvars'!J9</f>
        <v>8428851</v>
      </c>
      <c r="EP9">
        <f>'2010_totals_newvars'!B9</f>
        <v>10779102</v>
      </c>
      <c r="EQ9">
        <f>'2010_totals_newvars'!C9</f>
        <v>31189808</v>
      </c>
      <c r="ER9">
        <f>'2010_totals_newvars'!I9</f>
        <v>11525382</v>
      </c>
      <c r="ES9">
        <f>'2010_totals_newvars'!H9</f>
        <v>317046</v>
      </c>
      <c r="ET9">
        <f>'2010_totals_newvars'!E9</f>
        <v>920</v>
      </c>
      <c r="EU9">
        <f>'2010_totals_newvars'!G9</f>
        <v>5013997</v>
      </c>
      <c r="EV9">
        <f>'2010_totals_newvars'!K9</f>
        <v>2939694</v>
      </c>
      <c r="EW9">
        <f>'2010_totals_newvars'!F9</f>
        <v>0</v>
      </c>
      <c r="EX9">
        <f>'2010_totals_newvars'!D9</f>
        <v>9315109</v>
      </c>
      <c r="EY9">
        <f>'2010_totals_newvars'!L9</f>
        <v>79509909</v>
      </c>
      <c r="EZ9">
        <f>'2011_totals_newvars'!J9</f>
        <v>6723246</v>
      </c>
      <c r="FA9">
        <f>'2011_totals_newvars'!B9</f>
        <v>25728025</v>
      </c>
      <c r="FB9">
        <f>'2011_totals_newvars'!C9</f>
        <v>28559882</v>
      </c>
      <c r="FC9">
        <f>'2011_totals_newvars'!I9</f>
        <v>10910446</v>
      </c>
      <c r="FD9">
        <f>'2011_totals_newvars'!H9</f>
        <v>1825000</v>
      </c>
      <c r="FE9">
        <f>'2011_totals_newvars'!E9</f>
        <v>515</v>
      </c>
      <c r="FF9">
        <f>'2011_totals_newvars'!G9</f>
        <v>1217667</v>
      </c>
      <c r="FG9">
        <f>'2011_totals_newvars'!K9</f>
        <v>-3229098</v>
      </c>
      <c r="FH9">
        <f>'2011_totals_newvars'!F9</f>
        <v>0</v>
      </c>
      <c r="FI9">
        <f>'2011_totals_newvars'!D9</f>
        <v>2066089</v>
      </c>
      <c r="FJ9">
        <f>'2011_totals_newvars'!L9</f>
        <v>73801772</v>
      </c>
      <c r="FK9">
        <f>'2012_totals_newvars'!J9</f>
        <v>7797663</v>
      </c>
      <c r="FL9">
        <f>'2012_totals_newvars'!B9</f>
        <v>19134666</v>
      </c>
      <c r="FM9">
        <f>'2012_totals_newvars'!C9</f>
        <v>45122621</v>
      </c>
      <c r="FN9">
        <f>'2012_totals_newvars'!I9</f>
        <v>9069474</v>
      </c>
      <c r="FO9">
        <f>'2012_totals_newvars'!H9</f>
        <v>0</v>
      </c>
      <c r="FP9">
        <f>'2012_totals_newvars'!E9</f>
        <v>942</v>
      </c>
      <c r="FQ9">
        <f>'2012_totals_newvars'!G9</f>
        <v>2401246</v>
      </c>
      <c r="FR9">
        <f>'2012_totals_newvars'!K9</f>
        <v>0</v>
      </c>
      <c r="FS9">
        <f>'2012_totals_newvars'!F9</f>
        <v>0</v>
      </c>
      <c r="FT9">
        <f>'2012_totals_newvars'!D9</f>
        <v>4540157</v>
      </c>
      <c r="FU9">
        <f>'2012_totals_newvars'!L9</f>
        <v>88066769</v>
      </c>
      <c r="FV9">
        <f>'2013_totals_newvars'!J9</f>
        <v>-178682</v>
      </c>
      <c r="FW9">
        <f>'2013_totals_newvars'!B9</f>
        <v>12916840</v>
      </c>
      <c r="FX9">
        <f>'2013_totals_newvars'!C9</f>
        <v>57164682</v>
      </c>
      <c r="FY9">
        <f>'2013_totals_newvars'!I9</f>
        <v>9355281</v>
      </c>
      <c r="FZ9">
        <f>'2013_totals_newvars'!H9</f>
        <v>0</v>
      </c>
      <c r="GA9">
        <f>'2013_totals_newvars'!E9</f>
        <v>0</v>
      </c>
      <c r="GB9">
        <f>'2013_totals_newvars'!G9</f>
        <v>2539423</v>
      </c>
      <c r="GC9">
        <f>'2013_totals_newvars'!K9</f>
        <v>0</v>
      </c>
      <c r="GD9">
        <f>'2013_totals_newvars'!F9</f>
        <v>0</v>
      </c>
      <c r="GE9">
        <f>'2013_totals_newvars'!D9</f>
        <v>1385444</v>
      </c>
      <c r="GF9">
        <f>'2013_totals_newvars'!L9</f>
        <v>83182988</v>
      </c>
      <c r="GG9">
        <f>'2014_totals_newvars'!J9</f>
        <v>6223728</v>
      </c>
      <c r="GH9">
        <f>'2014_totals_newvars'!B9</f>
        <v>21316942</v>
      </c>
      <c r="GI9">
        <f>'2014_totals_newvars'!C9</f>
        <v>61287494</v>
      </c>
      <c r="GJ9">
        <f>'2014_totals_newvars'!I9</f>
        <v>7365071</v>
      </c>
      <c r="GK9">
        <f>'2014_totals_newvars'!H9</f>
        <v>0</v>
      </c>
      <c r="GL9">
        <f>'2014_totals_newvars'!E9</f>
        <v>0</v>
      </c>
      <c r="GM9">
        <f>'2014_totals_newvars'!G9</f>
        <v>3040942</v>
      </c>
      <c r="GN9">
        <f>'2014_totals_newvars'!K9</f>
        <v>0</v>
      </c>
      <c r="GO9">
        <f>'2014_totals_newvars'!F9</f>
        <v>0</v>
      </c>
      <c r="GP9">
        <f>'2014_totals_newvars'!D9</f>
        <v>6935982</v>
      </c>
      <c r="GQ9">
        <f>'2014_totals_newvars'!L9</f>
        <v>106170159</v>
      </c>
    </row>
    <row r="10" spans="1:199" x14ac:dyDescent="0.2">
      <c r="A10" t="s">
        <v>16</v>
      </c>
      <c r="B10">
        <f>'1997_totals_newvars'!J10</f>
        <v>7656506</v>
      </c>
      <c r="C10">
        <f>'1997_totals_newvars'!B10</f>
        <v>59693764</v>
      </c>
      <c r="D10">
        <f>'1997_totals_newvars'!C10</f>
        <v>10000000</v>
      </c>
      <c r="E10">
        <f>'1997_totals_newvars'!I10</f>
        <v>500000</v>
      </c>
      <c r="F10">
        <f>'1997_totals_newvars'!H10</f>
        <v>0</v>
      </c>
      <c r="G10">
        <f>'1997_totals_newvars'!E10</f>
        <v>0</v>
      </c>
      <c r="H10">
        <f>'1997_totals_newvars'!G10</f>
        <v>0</v>
      </c>
      <c r="I10">
        <f>'1997_totals_newvars'!K10</f>
        <v>0</v>
      </c>
      <c r="J10">
        <f>'1997_totals_newvars'!F10</f>
        <v>0</v>
      </c>
      <c r="K10">
        <f>'1997_totals_newvars'!D10</f>
        <v>3941060</v>
      </c>
      <c r="L10">
        <f>'1997_totals_newvars'!L10</f>
        <v>81791330</v>
      </c>
      <c r="M10">
        <f>'1998_totals_newvars'!J10</f>
        <v>14453005</v>
      </c>
      <c r="N10">
        <f>'1998_totals_newvars'!B10</f>
        <v>95055200</v>
      </c>
      <c r="O10">
        <f>'1998_totals_newvars'!C10</f>
        <v>16862272</v>
      </c>
      <c r="P10">
        <f>'1998_totals_newvars'!I10</f>
        <v>12256289</v>
      </c>
      <c r="Q10">
        <f>'1998_totals_newvars'!H10</f>
        <v>0</v>
      </c>
      <c r="R10">
        <f>'1998_totals_newvars'!E10</f>
        <v>0</v>
      </c>
      <c r="S10">
        <f>'1998_totals_newvars'!G10</f>
        <v>0</v>
      </c>
      <c r="T10">
        <f>'1998_totals_newvars'!K10</f>
        <v>0</v>
      </c>
      <c r="U10">
        <f>'1998_totals_newvars'!F10</f>
        <v>0</v>
      </c>
      <c r="V10">
        <f>'1998_totals_newvars'!D10</f>
        <v>16777743</v>
      </c>
      <c r="W10">
        <f>'1998_totals_newvars'!L10</f>
        <v>155404509</v>
      </c>
      <c r="X10">
        <f>'1999_totals_newvars'!J10</f>
        <v>12495656</v>
      </c>
      <c r="Y10">
        <f>'1999_totals_newvars'!B10</f>
        <v>80361954</v>
      </c>
      <c r="Z10">
        <f>'1999_totals_newvars'!C10</f>
        <v>45496689</v>
      </c>
      <c r="AA10">
        <f>'1999_totals_newvars'!I10</f>
        <v>1836086</v>
      </c>
      <c r="AB10">
        <f>'1999_totals_newvars'!H10</f>
        <v>0</v>
      </c>
      <c r="AC10">
        <f>'1999_totals_newvars'!E10</f>
        <v>0</v>
      </c>
      <c r="AD10">
        <f>'1999_totals_newvars'!G10</f>
        <v>0</v>
      </c>
      <c r="AE10">
        <f>'1999_totals_newvars'!K10</f>
        <v>9260981</v>
      </c>
      <c r="AF10">
        <f>'1999_totals_newvars'!F10</f>
        <v>0</v>
      </c>
      <c r="AG10">
        <f>'1999_totals_newvars'!D10</f>
        <v>12325742</v>
      </c>
      <c r="AH10">
        <f>'1999_totals_newvars'!L10</f>
        <v>161777108</v>
      </c>
      <c r="AI10">
        <f>'2000_totals_newvars'!J10</f>
        <v>21884437</v>
      </c>
      <c r="AJ10">
        <f>'2000_totals_newvars'!B10</f>
        <v>72153694</v>
      </c>
      <c r="AK10">
        <f>'2000_totals_newvars'!C10</f>
        <v>53883676</v>
      </c>
      <c r="AL10">
        <f>'2000_totals_newvars'!I10</f>
        <v>1764321</v>
      </c>
      <c r="AM10">
        <f>'2000_totals_newvars'!H10</f>
        <v>12121588</v>
      </c>
      <c r="AN10">
        <f>'2000_totals_newvars'!E10</f>
        <v>0</v>
      </c>
      <c r="AO10">
        <f>'2000_totals_newvars'!G10</f>
        <v>0</v>
      </c>
      <c r="AP10">
        <f>'2000_totals_newvars'!K10</f>
        <v>9260981</v>
      </c>
      <c r="AQ10">
        <f>'2000_totals_newvars'!F10</f>
        <v>0</v>
      </c>
      <c r="AR10">
        <f>'2000_totals_newvars'!D10</f>
        <v>13901060</v>
      </c>
      <c r="AS10">
        <f>'2000_totals_newvars'!L10</f>
        <v>184969757</v>
      </c>
      <c r="AT10">
        <f>'2001_totals_newvars'!J10</f>
        <v>17311614</v>
      </c>
      <c r="AU10">
        <f>'2001_totals_newvars'!B10</f>
        <v>67393207</v>
      </c>
      <c r="AV10">
        <f>'2001_totals_newvars'!C10</f>
        <v>62495562</v>
      </c>
      <c r="AW10">
        <f>'2001_totals_newvars'!I10</f>
        <v>3747340</v>
      </c>
      <c r="AX10">
        <f>'2001_totals_newvars'!H10</f>
        <v>12134211</v>
      </c>
      <c r="AY10">
        <f>'2001_totals_newvars'!E10</f>
        <v>0</v>
      </c>
      <c r="AZ10">
        <f>'2001_totals_newvars'!G10</f>
        <v>0</v>
      </c>
      <c r="BA10">
        <f>'2001_totals_newvars'!K10</f>
        <v>3935917</v>
      </c>
      <c r="BB10">
        <f>'2001_totals_newvars'!F10</f>
        <v>0</v>
      </c>
      <c r="BC10">
        <f>'2001_totals_newvars'!D10</f>
        <v>22830348</v>
      </c>
      <c r="BD10">
        <f>'2001_totals_newvars'!L10</f>
        <v>189848199</v>
      </c>
      <c r="BE10">
        <f>'2002_totals_newvars'!J10</f>
        <v>19229806</v>
      </c>
      <c r="BF10">
        <f>'2002_totals_newvars'!B10</f>
        <v>66871324</v>
      </c>
      <c r="BG10">
        <f>'2002_totals_newvars'!C10</f>
        <v>78593954</v>
      </c>
      <c r="BH10">
        <f>'2002_totals_newvars'!I10</f>
        <v>8159759</v>
      </c>
      <c r="BI10">
        <f>'2002_totals_newvars'!H10</f>
        <v>17712295</v>
      </c>
      <c r="BJ10">
        <f>'2002_totals_newvars'!E10</f>
        <v>0</v>
      </c>
      <c r="BK10">
        <f>'2002_totals_newvars'!G10</f>
        <v>0</v>
      </c>
      <c r="BL10">
        <f>'2002_totals_newvars'!K10</f>
        <v>3935917</v>
      </c>
      <c r="BM10">
        <f>'2002_totals_newvars'!F10</f>
        <v>0</v>
      </c>
      <c r="BN10">
        <f>'2002_totals_newvars'!D10</f>
        <v>37094085</v>
      </c>
      <c r="BO10">
        <f>'2002_totals_newvars'!L10</f>
        <v>231597140</v>
      </c>
      <c r="BP10">
        <f>'2003_totals_newvars'!J10</f>
        <v>16448979</v>
      </c>
      <c r="BQ10">
        <f>'2003_totals_newvars'!B10</f>
        <v>67565242</v>
      </c>
      <c r="BR10">
        <f>'2003_totals_newvars'!C10</f>
        <v>60982024</v>
      </c>
      <c r="BS10">
        <f>'2003_totals_newvars'!I10</f>
        <v>13369001</v>
      </c>
      <c r="BT10">
        <f>'2003_totals_newvars'!H10</f>
        <v>1828386</v>
      </c>
      <c r="BU10">
        <f>'2003_totals_newvars'!E10</f>
        <v>0</v>
      </c>
      <c r="BV10">
        <f>'2003_totals_newvars'!G10</f>
        <v>0</v>
      </c>
      <c r="BW10">
        <f>'2003_totals_newvars'!K10</f>
        <v>3935917</v>
      </c>
      <c r="BX10">
        <f>'2003_totals_newvars'!F10</f>
        <v>0</v>
      </c>
      <c r="BY10">
        <f>'2003_totals_newvars'!D10</f>
        <v>24675991</v>
      </c>
      <c r="BZ10">
        <f>'2003_totals_newvars'!L10</f>
        <v>188805540</v>
      </c>
      <c r="CA10">
        <f>'2004_totals_newvars'!J10</f>
        <v>17335487</v>
      </c>
      <c r="CB10">
        <f>'2004_totals_newvars'!B10</f>
        <v>69662385</v>
      </c>
      <c r="CC10">
        <f>'2004_totals_newvars'!C10</f>
        <v>61513155</v>
      </c>
      <c r="CD10">
        <f>'2004_totals_newvars'!I10</f>
        <v>9665068</v>
      </c>
      <c r="CE10">
        <f>'2004_totals_newvars'!H10</f>
        <v>6134716</v>
      </c>
      <c r="CF10">
        <f>'2004_totals_newvars'!E10</f>
        <v>0</v>
      </c>
      <c r="CG10">
        <f>'2004_totals_newvars'!G10</f>
        <v>0</v>
      </c>
      <c r="CH10">
        <f>'2004_totals_newvars'!K10</f>
        <v>3906104</v>
      </c>
      <c r="CI10">
        <f>'2004_totals_newvars'!F10</f>
        <v>0</v>
      </c>
      <c r="CJ10">
        <f>'2004_totals_newvars'!D10</f>
        <v>22844933</v>
      </c>
      <c r="CK10">
        <f>'2004_totals_newvars'!L10</f>
        <v>191061848</v>
      </c>
      <c r="CL10">
        <f>'2005_totals_newvars'!J10</f>
        <v>14901531</v>
      </c>
      <c r="CM10">
        <f>'2005_totals_newvars'!B10</f>
        <v>66266572</v>
      </c>
      <c r="CN10">
        <f>'2005_totals_newvars'!C10</f>
        <v>57884879</v>
      </c>
      <c r="CO10">
        <f>'2005_totals_newvars'!I10</f>
        <v>12665118</v>
      </c>
      <c r="CP10">
        <f>'2005_totals_newvars'!H10</f>
        <v>2809608</v>
      </c>
      <c r="CQ10">
        <f>'2005_totals_newvars'!E10</f>
        <v>0</v>
      </c>
      <c r="CR10">
        <f>'2005_totals_newvars'!G10</f>
        <v>0</v>
      </c>
      <c r="CS10">
        <f>'2005_totals_newvars'!K10</f>
        <v>3906104</v>
      </c>
      <c r="CT10">
        <f>'2005_totals_newvars'!F10</f>
        <v>0</v>
      </c>
      <c r="CU10">
        <f>'2005_totals_newvars'!D10</f>
        <v>19932346</v>
      </c>
      <c r="CV10">
        <f>'2005_totals_newvars'!L10</f>
        <v>178366158</v>
      </c>
      <c r="CW10">
        <f>'2006_totals_newvars'!J10</f>
        <v>18103769</v>
      </c>
      <c r="CX10">
        <f>'2006_totals_newvars'!B10</f>
        <v>62137218</v>
      </c>
      <c r="CY10">
        <f>'2006_totals_newvars'!C10</f>
        <v>81230529</v>
      </c>
      <c r="CZ10">
        <f>'2006_totals_newvars'!I10</f>
        <v>15863782</v>
      </c>
      <c r="DA10">
        <f>'2006_totals_newvars'!H10</f>
        <v>13675550</v>
      </c>
      <c r="DB10">
        <f>'2006_totals_newvars'!E10</f>
        <v>0</v>
      </c>
      <c r="DC10">
        <f>'2006_totals_newvars'!G10</f>
        <v>0</v>
      </c>
      <c r="DD10">
        <f>'2006_totals_newvars'!K10</f>
        <v>3995543</v>
      </c>
      <c r="DE10">
        <f>'2006_totals_newvars'!F10</f>
        <v>0</v>
      </c>
      <c r="DF10">
        <f>'2006_totals_newvars'!D10</f>
        <v>20868716</v>
      </c>
      <c r="DG10">
        <f>'2006_totals_newvars'!L10</f>
        <v>215875107</v>
      </c>
      <c r="DH10">
        <f>'2007_totals_newvars'!J10</f>
        <v>20560711</v>
      </c>
      <c r="DI10">
        <f>'2007_totals_newvars'!B10</f>
        <v>18677434</v>
      </c>
      <c r="DJ10">
        <f>'2007_totals_newvars'!C10</f>
        <v>65314240</v>
      </c>
      <c r="DK10">
        <f>'2007_totals_newvars'!I10</f>
        <v>13933430</v>
      </c>
      <c r="DL10">
        <f>'2007_totals_newvars'!H10</f>
        <v>14369427</v>
      </c>
      <c r="DM10">
        <f>'2007_totals_newvars'!E10</f>
        <v>0</v>
      </c>
      <c r="DN10">
        <f>'2007_totals_newvars'!G10</f>
        <v>0</v>
      </c>
      <c r="DO10">
        <f>'2007_totals_newvars'!K10</f>
        <v>3935917</v>
      </c>
      <c r="DP10">
        <f>'2007_totals_newvars'!F10</f>
        <v>14236277</v>
      </c>
      <c r="DQ10">
        <f>'2007_totals_newvars'!D10</f>
        <v>20811433</v>
      </c>
      <c r="DR10">
        <f>'2007_totals_newvars'!L10</f>
        <v>171838869</v>
      </c>
      <c r="DS10">
        <f>'2008_totals_newvars'!J10</f>
        <v>18249011</v>
      </c>
      <c r="DT10">
        <f>'2008_totals_newvars'!B10</f>
        <v>21414961</v>
      </c>
      <c r="DU10">
        <f>'2008_totals_newvars'!C10</f>
        <v>57506032</v>
      </c>
      <c r="DV10">
        <f>'2008_totals_newvars'!I10</f>
        <v>17223379</v>
      </c>
      <c r="DW10">
        <f>'2008_totals_newvars'!H10</f>
        <v>11771526</v>
      </c>
      <c r="DX10">
        <f>'2008_totals_newvars'!E10</f>
        <v>0</v>
      </c>
      <c r="DY10">
        <f>'2008_totals_newvars'!G10</f>
        <v>0</v>
      </c>
      <c r="DZ10">
        <f>'2008_totals_newvars'!K10</f>
        <v>3935917</v>
      </c>
      <c r="EA10">
        <f>'2008_totals_newvars'!F10</f>
        <v>15868940</v>
      </c>
      <c r="EB10">
        <f>'2008_totals_newvars'!D10</f>
        <v>18794961</v>
      </c>
      <c r="EC10">
        <f>'2008_totals_newvars'!L10</f>
        <v>164764727</v>
      </c>
      <c r="ED10">
        <f>'2009_totals_newvars'!J10</f>
        <v>12254144</v>
      </c>
      <c r="EE10">
        <f>'2009_totals_newvars'!B10</f>
        <v>22702328</v>
      </c>
      <c r="EF10">
        <f>'2009_totals_newvars'!C10</f>
        <v>81194093</v>
      </c>
      <c r="EG10">
        <f>'2009_totals_newvars'!I10</f>
        <v>19802364</v>
      </c>
      <c r="EH10">
        <f>'2009_totals_newvars'!H10</f>
        <v>11931968</v>
      </c>
      <c r="EI10">
        <f>'2009_totals_newvars'!E10</f>
        <v>0</v>
      </c>
      <c r="EJ10">
        <f>'2009_totals_newvars'!G10</f>
        <v>0</v>
      </c>
      <c r="EK10">
        <f>'2009_totals_newvars'!K10</f>
        <v>3935917</v>
      </c>
      <c r="EL10">
        <f>'2009_totals_newvars'!F10</f>
        <v>3904778</v>
      </c>
      <c r="EM10">
        <f>'2009_totals_newvars'!D10</f>
        <v>20520578</v>
      </c>
      <c r="EN10">
        <f>'2009_totals_newvars'!L10</f>
        <v>176246170</v>
      </c>
      <c r="EO10">
        <f>'2010_totals_newvars'!J10</f>
        <v>9187471</v>
      </c>
      <c r="EP10">
        <f>'2010_totals_newvars'!B10</f>
        <v>53150612</v>
      </c>
      <c r="EQ10">
        <f>'2010_totals_newvars'!C10</f>
        <v>69693560</v>
      </c>
      <c r="ER10">
        <f>'2010_totals_newvars'!I10</f>
        <v>37126929</v>
      </c>
      <c r="ES10">
        <f>'2010_totals_newvars'!H10</f>
        <v>12319762</v>
      </c>
      <c r="ET10">
        <f>'2010_totals_newvars'!E10</f>
        <v>0</v>
      </c>
      <c r="EU10">
        <f>'2010_totals_newvars'!G10</f>
        <v>22667616</v>
      </c>
      <c r="EV10">
        <f>'2010_totals_newvars'!K10</f>
        <v>3935917</v>
      </c>
      <c r="EW10">
        <f>'2010_totals_newvars'!F10</f>
        <v>21934532</v>
      </c>
      <c r="EX10">
        <f>'2010_totals_newvars'!D10</f>
        <v>25153671</v>
      </c>
      <c r="EY10">
        <f>'2010_totals_newvars'!L10</f>
        <v>255170070</v>
      </c>
      <c r="EZ10">
        <f>'2011_totals_newvars'!J10</f>
        <v>7798439</v>
      </c>
      <c r="FA10">
        <f>'2011_totals_newvars'!B10</f>
        <v>67212358</v>
      </c>
      <c r="FB10">
        <f>'2011_totals_newvars'!C10</f>
        <v>67491560</v>
      </c>
      <c r="FC10">
        <f>'2011_totals_newvars'!I10</f>
        <v>23612206</v>
      </c>
      <c r="FD10">
        <f>'2011_totals_newvars'!H10</f>
        <v>11443876</v>
      </c>
      <c r="FE10">
        <f>'2011_totals_newvars'!E10</f>
        <v>15460000</v>
      </c>
      <c r="FF10">
        <f>'2011_totals_newvars'!G10</f>
        <v>17541303</v>
      </c>
      <c r="FG10">
        <f>'2011_totals_newvars'!K10</f>
        <v>3935917</v>
      </c>
      <c r="FH10">
        <f>'2011_totals_newvars'!F10</f>
        <v>15021306</v>
      </c>
      <c r="FI10">
        <f>'2011_totals_newvars'!D10</f>
        <v>24291708</v>
      </c>
      <c r="FJ10">
        <f>'2011_totals_newvars'!L10</f>
        <v>253808673</v>
      </c>
      <c r="FK10">
        <f>'2012_totals_newvars'!J10</f>
        <v>7580308</v>
      </c>
      <c r="FL10">
        <f>'2012_totals_newvars'!B10</f>
        <v>35772461</v>
      </c>
      <c r="FM10">
        <f>'2012_totals_newvars'!C10</f>
        <v>56450968</v>
      </c>
      <c r="FN10">
        <f>'2012_totals_newvars'!I10</f>
        <v>33054016</v>
      </c>
      <c r="FO10">
        <f>'2012_totals_newvars'!H10</f>
        <v>5579226</v>
      </c>
      <c r="FP10">
        <f>'2012_totals_newvars'!E10</f>
        <v>0</v>
      </c>
      <c r="FQ10">
        <f>'2012_totals_newvars'!G10</f>
        <v>4692733</v>
      </c>
      <c r="FR10">
        <f>'2012_totals_newvars'!K10</f>
        <v>3935917</v>
      </c>
      <c r="FS10">
        <f>'2012_totals_newvars'!F10</f>
        <v>15000000</v>
      </c>
      <c r="FT10">
        <f>'2012_totals_newvars'!D10</f>
        <v>12278174</v>
      </c>
      <c r="FU10">
        <f>'2012_totals_newvars'!L10</f>
        <v>174343803</v>
      </c>
      <c r="FV10">
        <f>'2013_totals_newvars'!J10</f>
        <v>7407904</v>
      </c>
      <c r="FW10">
        <f>'2013_totals_newvars'!B10</f>
        <v>59029639</v>
      </c>
      <c r="FX10">
        <f>'2013_totals_newvars'!C10</f>
        <v>76422851</v>
      </c>
      <c r="FY10">
        <f>'2013_totals_newvars'!I10</f>
        <v>35230308</v>
      </c>
      <c r="FZ10">
        <f>'2013_totals_newvars'!H10</f>
        <v>2362815</v>
      </c>
      <c r="GA10">
        <f>'2013_totals_newvars'!E10</f>
        <v>0</v>
      </c>
      <c r="GB10">
        <f>'2013_totals_newvars'!G10</f>
        <v>15854555</v>
      </c>
      <c r="GC10">
        <f>'2013_totals_newvars'!K10</f>
        <v>3935917</v>
      </c>
      <c r="GD10">
        <f>'2013_totals_newvars'!F10</f>
        <v>15000000</v>
      </c>
      <c r="GE10">
        <f>'2013_totals_newvars'!D10</f>
        <v>38489801</v>
      </c>
      <c r="GF10">
        <f>'2013_totals_newvars'!L10</f>
        <v>253733790</v>
      </c>
      <c r="GG10">
        <f>'2014_totals_newvars'!J10</f>
        <v>8581252</v>
      </c>
      <c r="GH10">
        <f>'2014_totals_newvars'!B10</f>
        <v>60333791</v>
      </c>
      <c r="GI10">
        <f>'2014_totals_newvars'!C10</f>
        <v>55716259</v>
      </c>
      <c r="GJ10">
        <f>'2014_totals_newvars'!I10</f>
        <v>61506184</v>
      </c>
      <c r="GK10">
        <f>'2014_totals_newvars'!H10</f>
        <v>1434018</v>
      </c>
      <c r="GL10">
        <f>'2014_totals_newvars'!E10</f>
        <v>0</v>
      </c>
      <c r="GM10">
        <f>'2014_totals_newvars'!G10</f>
        <v>17307099</v>
      </c>
      <c r="GN10">
        <f>'2014_totals_newvars'!K10</f>
        <v>3935917</v>
      </c>
      <c r="GO10">
        <f>'2014_totals_newvars'!F10</f>
        <v>20000000</v>
      </c>
      <c r="GP10">
        <f>'2014_totals_newvars'!D10</f>
        <v>35649459</v>
      </c>
      <c r="GQ10">
        <f>'2014_totals_newvars'!L10</f>
        <v>264463979</v>
      </c>
    </row>
    <row r="11" spans="1:199" x14ac:dyDescent="0.2">
      <c r="A11" t="s">
        <v>17</v>
      </c>
      <c r="B11">
        <f>'1997_totals_newvars'!J11</f>
        <v>28322741</v>
      </c>
      <c r="C11">
        <f>'1997_totals_newvars'!B11</f>
        <v>530635112</v>
      </c>
      <c r="D11">
        <f>'1997_totals_newvars'!C11</f>
        <v>33415872</v>
      </c>
      <c r="E11">
        <f>'1997_totals_newvars'!I11</f>
        <v>121636782</v>
      </c>
      <c r="F11">
        <f>'1997_totals_newvars'!H11</f>
        <v>0</v>
      </c>
      <c r="G11">
        <f>'1997_totals_newvars'!E11</f>
        <v>0</v>
      </c>
      <c r="H11">
        <f>'1997_totals_newvars'!G11</f>
        <v>0</v>
      </c>
      <c r="I11">
        <f>'1997_totals_newvars'!K11</f>
        <v>0</v>
      </c>
      <c r="J11">
        <f>'1997_totals_newvars'!F11</f>
        <v>0</v>
      </c>
      <c r="K11">
        <f>'1997_totals_newvars'!D11</f>
        <v>33425725</v>
      </c>
      <c r="L11">
        <f>'1997_totals_newvars'!L11</f>
        <v>747436232</v>
      </c>
      <c r="M11">
        <f>'1998_totals_newvars'!J11</f>
        <v>57007355</v>
      </c>
      <c r="N11">
        <f>'1998_totals_newvars'!B11</f>
        <v>364447578</v>
      </c>
      <c r="O11">
        <f>'1998_totals_newvars'!C11</f>
        <v>134942737</v>
      </c>
      <c r="P11">
        <f>'1998_totals_newvars'!I11</f>
        <v>84260033</v>
      </c>
      <c r="Q11">
        <f>'1998_totals_newvars'!H11</f>
        <v>0</v>
      </c>
      <c r="R11">
        <f>'1998_totals_newvars'!E11</f>
        <v>0</v>
      </c>
      <c r="S11">
        <f>'1998_totals_newvars'!G11</f>
        <v>0</v>
      </c>
      <c r="T11">
        <f>'1998_totals_newvars'!K11</f>
        <v>57688688</v>
      </c>
      <c r="U11">
        <f>'1998_totals_newvars'!F11</f>
        <v>0</v>
      </c>
      <c r="V11">
        <f>'1998_totals_newvars'!D11</f>
        <v>82547469</v>
      </c>
      <c r="W11">
        <f>'1998_totals_newvars'!L11</f>
        <v>780893860</v>
      </c>
      <c r="X11">
        <f>'1999_totals_newvars'!J11</f>
        <v>76467797</v>
      </c>
      <c r="Y11">
        <f>'1999_totals_newvars'!B11</f>
        <v>282674481</v>
      </c>
      <c r="Z11">
        <f>'1999_totals_newvars'!C11</f>
        <v>243247530</v>
      </c>
      <c r="AA11">
        <f>'1999_totals_newvars'!I11</f>
        <v>27168944</v>
      </c>
      <c r="AB11">
        <f>'1999_totals_newvars'!H11</f>
        <v>0</v>
      </c>
      <c r="AC11">
        <f>'1999_totals_newvars'!E11</f>
        <v>0</v>
      </c>
      <c r="AD11">
        <f>'1999_totals_newvars'!G11</f>
        <v>0</v>
      </c>
      <c r="AE11">
        <f>'1999_totals_newvars'!K11</f>
        <v>115413744</v>
      </c>
      <c r="AF11">
        <f>'1999_totals_newvars'!F11</f>
        <v>0</v>
      </c>
      <c r="AG11">
        <f>'1999_totals_newvars'!D11</f>
        <v>161716809</v>
      </c>
      <c r="AH11">
        <f>'1999_totals_newvars'!L11</f>
        <v>906689305</v>
      </c>
      <c r="AI11">
        <f>'2000_totals_newvars'!J11</f>
        <v>96409075</v>
      </c>
      <c r="AJ11">
        <f>'2000_totals_newvars'!B11</f>
        <v>234307415</v>
      </c>
      <c r="AK11">
        <f>'2000_totals_newvars'!C11</f>
        <v>283648018</v>
      </c>
      <c r="AL11">
        <f>'2000_totals_newvars'!I11</f>
        <v>53661424</v>
      </c>
      <c r="AM11">
        <f>'2000_totals_newvars'!H11</f>
        <v>36576416</v>
      </c>
      <c r="AN11">
        <f>'2000_totals_newvars'!E11</f>
        <v>0</v>
      </c>
      <c r="AO11">
        <f>'2000_totals_newvars'!G11</f>
        <v>8924468</v>
      </c>
      <c r="AP11">
        <f>'2000_totals_newvars'!K11</f>
        <v>60325972</v>
      </c>
      <c r="AQ11">
        <f>'2000_totals_newvars'!F11</f>
        <v>0</v>
      </c>
      <c r="AR11">
        <f>'2000_totals_newvars'!D11</f>
        <v>185031956</v>
      </c>
      <c r="AS11">
        <f>'2000_totals_newvars'!L11</f>
        <v>958884744</v>
      </c>
      <c r="AT11">
        <f>'2001_totals_newvars'!J11</f>
        <v>74948280</v>
      </c>
      <c r="AU11">
        <f>'2001_totals_newvars'!B11</f>
        <v>251433103</v>
      </c>
      <c r="AV11">
        <f>'2001_totals_newvars'!C11</f>
        <v>379878109</v>
      </c>
      <c r="AW11">
        <f>'2001_totals_newvars'!I11</f>
        <v>182490864</v>
      </c>
      <c r="AX11">
        <f>'2001_totals_newvars'!H11</f>
        <v>28851611</v>
      </c>
      <c r="AY11">
        <f>'2001_totals_newvars'!E11</f>
        <v>9193175</v>
      </c>
      <c r="AZ11">
        <f>'2001_totals_newvars'!G11</f>
        <v>3049849</v>
      </c>
      <c r="BA11">
        <f>'2001_totals_newvars'!K11</f>
        <v>35940017</v>
      </c>
      <c r="BB11">
        <f>'2001_totals_newvars'!F11</f>
        <v>0</v>
      </c>
      <c r="BC11">
        <f>'2001_totals_newvars'!D11</f>
        <v>146180077</v>
      </c>
      <c r="BD11">
        <f>'2001_totals_newvars'!L11</f>
        <v>1111965085</v>
      </c>
      <c r="BE11">
        <f>'2002_totals_newvars'!J11</f>
        <v>93939431</v>
      </c>
      <c r="BF11">
        <f>'2002_totals_newvars'!B11</f>
        <v>255865425</v>
      </c>
      <c r="BG11">
        <f>'2002_totals_newvars'!C11</f>
        <v>393441546</v>
      </c>
      <c r="BH11">
        <f>'2002_totals_newvars'!I11</f>
        <v>204746613</v>
      </c>
      <c r="BI11">
        <f>'2002_totals_newvars'!H11</f>
        <v>17368841</v>
      </c>
      <c r="BJ11">
        <f>'2002_totals_newvars'!E11</f>
        <v>0</v>
      </c>
      <c r="BK11">
        <f>'2002_totals_newvars'!G11</f>
        <v>960354</v>
      </c>
      <c r="BL11">
        <f>'2002_totals_newvars'!K11</f>
        <v>62274579</v>
      </c>
      <c r="BM11">
        <f>'2002_totals_newvars'!F11</f>
        <v>0</v>
      </c>
      <c r="BN11">
        <f>'2002_totals_newvars'!D11</f>
        <v>148751870</v>
      </c>
      <c r="BO11">
        <f>'2002_totals_newvars'!L11</f>
        <v>1177348659</v>
      </c>
      <c r="BP11">
        <f>'2003_totals_newvars'!J11</f>
        <v>53849457</v>
      </c>
      <c r="BQ11">
        <f>'2003_totals_newvars'!B11</f>
        <v>250566624</v>
      </c>
      <c r="BR11">
        <f>'2003_totals_newvars'!C11</f>
        <v>356654670</v>
      </c>
      <c r="BS11">
        <f>'2003_totals_newvars'!I11</f>
        <v>203183584</v>
      </c>
      <c r="BT11">
        <f>'2003_totals_newvars'!H11</f>
        <v>11229815</v>
      </c>
      <c r="BU11">
        <f>'2003_totals_newvars'!E11</f>
        <v>0</v>
      </c>
      <c r="BV11">
        <f>'2003_totals_newvars'!G11</f>
        <v>1791101</v>
      </c>
      <c r="BW11">
        <f>'2003_totals_newvars'!K11</f>
        <v>52274580</v>
      </c>
      <c r="BX11">
        <f>'2003_totals_newvars'!F11</f>
        <v>0</v>
      </c>
      <c r="BY11">
        <f>'2003_totals_newvars'!D11</f>
        <v>97296891</v>
      </c>
      <c r="BZ11">
        <f>'2003_totals_newvars'!L11</f>
        <v>1026846722</v>
      </c>
      <c r="CA11">
        <f>'2004_totals_newvars'!J11</f>
        <v>68162729</v>
      </c>
      <c r="CB11">
        <f>'2004_totals_newvars'!B11</f>
        <v>239455744</v>
      </c>
      <c r="CC11">
        <f>'2004_totals_newvars'!C11</f>
        <v>349089886</v>
      </c>
      <c r="CD11">
        <f>'2004_totals_newvars'!I11</f>
        <v>229301509</v>
      </c>
      <c r="CE11">
        <f>'2004_totals_newvars'!H11</f>
        <v>6203155</v>
      </c>
      <c r="CF11">
        <f>'2004_totals_newvars'!E11</f>
        <v>11305000</v>
      </c>
      <c r="CG11">
        <f>'2004_totals_newvars'!G11</f>
        <v>1723677</v>
      </c>
      <c r="CH11">
        <f>'2004_totals_newvars'!K11</f>
        <v>62274580</v>
      </c>
      <c r="CI11">
        <f>'2004_totals_newvars'!F11</f>
        <v>0</v>
      </c>
      <c r="CJ11">
        <f>'2004_totals_newvars'!D11</f>
        <v>94373195</v>
      </c>
      <c r="CK11">
        <f>'2004_totals_newvars'!L11</f>
        <v>1061889475</v>
      </c>
      <c r="CL11">
        <f>'2005_totals_newvars'!J11</f>
        <v>92958611</v>
      </c>
      <c r="CM11">
        <f>'2005_totals_newvars'!B11</f>
        <v>184194021</v>
      </c>
      <c r="CN11">
        <f>'2005_totals_newvars'!C11</f>
        <v>364857590</v>
      </c>
      <c r="CO11">
        <f>'2005_totals_newvars'!I11</f>
        <v>234571469</v>
      </c>
      <c r="CP11">
        <f>'2005_totals_newvars'!H11</f>
        <v>11274885</v>
      </c>
      <c r="CQ11">
        <f>'2005_totals_newvars'!E11</f>
        <v>11993066</v>
      </c>
      <c r="CR11">
        <f>'2005_totals_newvars'!G11</f>
        <v>1956189</v>
      </c>
      <c r="CS11">
        <f>'2005_totals_newvars'!K11</f>
        <v>62274578</v>
      </c>
      <c r="CT11">
        <f>'2005_totals_newvars'!F11</f>
        <v>0</v>
      </c>
      <c r="CU11">
        <f>'2005_totals_newvars'!D11</f>
        <v>89069944</v>
      </c>
      <c r="CV11">
        <f>'2005_totals_newvars'!L11</f>
        <v>1053150353</v>
      </c>
      <c r="CW11">
        <f>'2006_totals_newvars'!J11</f>
        <v>69395537</v>
      </c>
      <c r="CX11">
        <f>'2006_totals_newvars'!B11</f>
        <v>169525763</v>
      </c>
      <c r="CY11">
        <f>'2006_totals_newvars'!C11</f>
        <v>373903483</v>
      </c>
      <c r="CZ11">
        <f>'2006_totals_newvars'!I11</f>
        <v>204678067</v>
      </c>
      <c r="DA11">
        <f>'2006_totals_newvars'!H11</f>
        <v>6872912</v>
      </c>
      <c r="DB11">
        <f>'2006_totals_newvars'!E11</f>
        <v>12464303</v>
      </c>
      <c r="DC11">
        <f>'2006_totals_newvars'!G11</f>
        <v>2979550</v>
      </c>
      <c r="DD11">
        <f>'2006_totals_newvars'!K11</f>
        <v>62274578</v>
      </c>
      <c r="DE11">
        <f>'2006_totals_newvars'!F11</f>
        <v>0</v>
      </c>
      <c r="DF11">
        <f>'2006_totals_newvars'!D11</f>
        <v>91147097</v>
      </c>
      <c r="DG11">
        <f>'2006_totals_newvars'!L11</f>
        <v>993241290</v>
      </c>
      <c r="DH11">
        <f>'2007_totals_newvars'!J11</f>
        <v>4816962</v>
      </c>
      <c r="DI11">
        <f>'2007_totals_newvars'!B11</f>
        <v>153010752</v>
      </c>
      <c r="DJ11">
        <f>'2007_totals_newvars'!C11</f>
        <v>369287675</v>
      </c>
      <c r="DK11">
        <f>'2007_totals_newvars'!I11</f>
        <v>296547686</v>
      </c>
      <c r="DL11">
        <f>'2007_totals_newvars'!H11</f>
        <v>55501718</v>
      </c>
      <c r="DM11">
        <f>'2007_totals_newvars'!E11</f>
        <v>-2771508</v>
      </c>
      <c r="DN11">
        <f>'2007_totals_newvars'!G11</f>
        <v>2505882</v>
      </c>
      <c r="DO11">
        <f>'2007_totals_newvars'!K11</f>
        <v>62274578</v>
      </c>
      <c r="DP11">
        <f>'2007_totals_newvars'!F11</f>
        <v>0</v>
      </c>
      <c r="DQ11">
        <f>'2007_totals_newvars'!D11</f>
        <v>77756879</v>
      </c>
      <c r="DR11">
        <f>'2007_totals_newvars'!L11</f>
        <v>1018930624</v>
      </c>
      <c r="DS11">
        <f>'2008_totals_newvars'!J11</f>
        <v>47309425</v>
      </c>
      <c r="DT11">
        <f>'2008_totals_newvars'!B11</f>
        <v>158913733</v>
      </c>
      <c r="DU11">
        <f>'2008_totals_newvars'!C11</f>
        <v>383357595</v>
      </c>
      <c r="DV11">
        <f>'2008_totals_newvars'!I11</f>
        <v>321635159</v>
      </c>
      <c r="DW11">
        <f>'2008_totals_newvars'!H11</f>
        <v>73011709</v>
      </c>
      <c r="DX11">
        <f>'2008_totals_newvars'!E11</f>
        <v>0</v>
      </c>
      <c r="DY11">
        <f>'2008_totals_newvars'!G11</f>
        <v>1944400</v>
      </c>
      <c r="DZ11">
        <f>'2008_totals_newvars'!K11</f>
        <v>62274578</v>
      </c>
      <c r="EA11">
        <f>'2008_totals_newvars'!F11</f>
        <v>0</v>
      </c>
      <c r="EB11">
        <f>'2008_totals_newvars'!D11</f>
        <v>84704605</v>
      </c>
      <c r="EC11">
        <f>'2008_totals_newvars'!L11</f>
        <v>1133151204</v>
      </c>
      <c r="ED11">
        <f>'2009_totals_newvars'!J11</f>
        <v>38656916</v>
      </c>
      <c r="EE11">
        <f>'2009_totals_newvars'!B11</f>
        <v>179955836</v>
      </c>
      <c r="EF11">
        <f>'2009_totals_newvars'!C11</f>
        <v>375520017</v>
      </c>
      <c r="EG11">
        <f>'2009_totals_newvars'!I11</f>
        <v>304489726</v>
      </c>
      <c r="EH11">
        <f>'2009_totals_newvars'!H11</f>
        <v>6797941</v>
      </c>
      <c r="EI11">
        <f>'2009_totals_newvars'!E11</f>
        <v>0</v>
      </c>
      <c r="EJ11">
        <f>'2009_totals_newvars'!G11</f>
        <v>1396074</v>
      </c>
      <c r="EK11">
        <f>'2009_totals_newvars'!K11</f>
        <v>62274578</v>
      </c>
      <c r="EL11">
        <f>'2009_totals_newvars'!F11</f>
        <v>0</v>
      </c>
      <c r="EM11">
        <f>'2009_totals_newvars'!D11</f>
        <v>71648336</v>
      </c>
      <c r="EN11">
        <f>'2009_totals_newvars'!L11</f>
        <v>1040739424</v>
      </c>
      <c r="EO11">
        <f>'2010_totals_newvars'!J11</f>
        <v>38478614</v>
      </c>
      <c r="EP11">
        <f>'2010_totals_newvars'!B11</f>
        <v>187356811</v>
      </c>
      <c r="EQ11">
        <f>'2010_totals_newvars'!C11</f>
        <v>368851816</v>
      </c>
      <c r="ER11">
        <f>'2010_totals_newvars'!I11</f>
        <v>310531080</v>
      </c>
      <c r="ES11">
        <f>'2010_totals_newvars'!H11</f>
        <v>4804810</v>
      </c>
      <c r="ET11">
        <f>'2010_totals_newvars'!E11</f>
        <v>0</v>
      </c>
      <c r="EU11">
        <f>'2010_totals_newvars'!G11</f>
        <v>1387165</v>
      </c>
      <c r="EV11">
        <f>'2010_totals_newvars'!K11</f>
        <v>62274578</v>
      </c>
      <c r="EW11">
        <f>'2010_totals_newvars'!F11</f>
        <v>0</v>
      </c>
      <c r="EX11">
        <f>'2010_totals_newvars'!D11</f>
        <v>112024628</v>
      </c>
      <c r="EY11">
        <f>'2010_totals_newvars'!L11</f>
        <v>1085709502</v>
      </c>
      <c r="EZ11">
        <f>'2011_totals_newvars'!J11</f>
        <v>33731938</v>
      </c>
      <c r="FA11">
        <f>'2011_totals_newvars'!B11</f>
        <v>171675141</v>
      </c>
      <c r="FB11">
        <f>'2011_totals_newvars'!C11</f>
        <v>360009775</v>
      </c>
      <c r="FC11">
        <f>'2011_totals_newvars'!I11</f>
        <v>299130352</v>
      </c>
      <c r="FD11">
        <f>'2011_totals_newvars'!H11</f>
        <v>4219991</v>
      </c>
      <c r="FE11">
        <f>'2011_totals_newvars'!E11</f>
        <v>0</v>
      </c>
      <c r="FF11">
        <f>'2011_totals_newvars'!G11</f>
        <v>5252194</v>
      </c>
      <c r="FG11">
        <f>'2011_totals_newvars'!K11</f>
        <v>60229946</v>
      </c>
      <c r="FH11">
        <f>'2011_totals_newvars'!F11</f>
        <v>0</v>
      </c>
      <c r="FI11">
        <f>'2011_totals_newvars'!D11</f>
        <v>78579437</v>
      </c>
      <c r="FJ11">
        <f>'2011_totals_newvars'!L11</f>
        <v>1012828774</v>
      </c>
      <c r="FK11">
        <f>'2012_totals_newvars'!J11</f>
        <v>32254440</v>
      </c>
      <c r="FL11">
        <f>'2012_totals_newvars'!B11</f>
        <v>169458905</v>
      </c>
      <c r="FM11">
        <f>'2012_totals_newvars'!C11</f>
        <v>333269750</v>
      </c>
      <c r="FN11">
        <f>'2012_totals_newvars'!I11</f>
        <v>315720746</v>
      </c>
      <c r="FO11">
        <f>'2012_totals_newvars'!H11</f>
        <v>5045189</v>
      </c>
      <c r="FP11">
        <f>'2012_totals_newvars'!E11</f>
        <v>0</v>
      </c>
      <c r="FQ11">
        <f>'2012_totals_newvars'!G11</f>
        <v>790723</v>
      </c>
      <c r="FR11">
        <f>'2012_totals_newvars'!K11</f>
        <v>56031764</v>
      </c>
      <c r="FS11">
        <f>'2012_totals_newvars'!F11</f>
        <v>0</v>
      </c>
      <c r="FT11">
        <f>'2012_totals_newvars'!D11</f>
        <v>63191066</v>
      </c>
      <c r="FU11">
        <f>'2012_totals_newvars'!L11</f>
        <v>975762583</v>
      </c>
      <c r="FV11">
        <f>'2013_totals_newvars'!J11</f>
        <v>30314925</v>
      </c>
      <c r="FW11">
        <f>'2013_totals_newvars'!B11</f>
        <v>173246361</v>
      </c>
      <c r="FX11">
        <f>'2013_totals_newvars'!C11</f>
        <v>342690224</v>
      </c>
      <c r="FY11">
        <f>'2013_totals_newvars'!I11</f>
        <v>326093483</v>
      </c>
      <c r="FZ11">
        <f>'2013_totals_newvars'!H11</f>
        <v>5195700</v>
      </c>
      <c r="GA11">
        <f>'2013_totals_newvars'!E11</f>
        <v>0</v>
      </c>
      <c r="GB11">
        <f>'2013_totals_newvars'!G11</f>
        <v>497525</v>
      </c>
      <c r="GC11">
        <f>'2013_totals_newvars'!K11</f>
        <v>55604763</v>
      </c>
      <c r="GD11">
        <f>'2013_totals_newvars'!F11</f>
        <v>0</v>
      </c>
      <c r="GE11">
        <f>'2013_totals_newvars'!D11</f>
        <v>63885212</v>
      </c>
      <c r="GF11">
        <f>'2013_totals_newvars'!L11</f>
        <v>997528193</v>
      </c>
      <c r="GG11">
        <f>'2014_totals_newvars'!J11</f>
        <v>41307961</v>
      </c>
      <c r="GH11">
        <f>'2014_totals_newvars'!B11</f>
        <v>165543951</v>
      </c>
      <c r="GI11">
        <f>'2014_totals_newvars'!C11</f>
        <v>337848428</v>
      </c>
      <c r="GJ11">
        <f>'2014_totals_newvars'!I11</f>
        <v>338751138</v>
      </c>
      <c r="GK11">
        <f>'2014_totals_newvars'!H11</f>
        <v>7261172</v>
      </c>
      <c r="GL11">
        <f>'2014_totals_newvars'!E11</f>
        <v>0</v>
      </c>
      <c r="GM11">
        <f>'2014_totals_newvars'!G11</f>
        <v>712410</v>
      </c>
      <c r="GN11">
        <f>'2014_totals_newvars'!K11</f>
        <v>56234011</v>
      </c>
      <c r="GO11">
        <f>'2014_totals_newvars'!F11</f>
        <v>0</v>
      </c>
      <c r="GP11">
        <f>'2014_totals_newvars'!D11</f>
        <v>51602017</v>
      </c>
      <c r="GQ11">
        <f>'2014_totals_newvars'!L11</f>
        <v>999261088</v>
      </c>
    </row>
    <row r="12" spans="1:199" x14ac:dyDescent="0.2">
      <c r="A12" t="s">
        <v>18</v>
      </c>
      <c r="B12">
        <f>'1997_totals_newvars'!J12</f>
        <v>18320973</v>
      </c>
      <c r="C12">
        <f>'1997_totals_newvars'!B12</f>
        <v>233228739</v>
      </c>
      <c r="D12">
        <f>'1997_totals_newvars'!C12</f>
        <v>53798830</v>
      </c>
      <c r="E12">
        <f>'1997_totals_newvars'!I12</f>
        <v>38387929</v>
      </c>
      <c r="F12">
        <f>'1997_totals_newvars'!H12</f>
        <v>0</v>
      </c>
      <c r="G12">
        <f>'1997_totals_newvars'!E12</f>
        <v>0</v>
      </c>
      <c r="H12">
        <f>'1997_totals_newvars'!G12</f>
        <v>0</v>
      </c>
      <c r="I12">
        <f>'1997_totals_newvars'!K12</f>
        <v>0</v>
      </c>
      <c r="J12">
        <f>'1997_totals_newvars'!F12</f>
        <v>0</v>
      </c>
      <c r="K12">
        <f>'1997_totals_newvars'!D12</f>
        <v>15497404</v>
      </c>
      <c r="L12">
        <f>'1997_totals_newvars'!L12</f>
        <v>359233875</v>
      </c>
      <c r="M12">
        <f>'1998_totals_newvars'!J12</f>
        <v>24010979</v>
      </c>
      <c r="N12">
        <f>'1998_totals_newvars'!B12</f>
        <v>301387905</v>
      </c>
      <c r="O12">
        <f>'1998_totals_newvars'!C12</f>
        <v>57132410</v>
      </c>
      <c r="P12">
        <f>'1998_totals_newvars'!I12</f>
        <v>59172425</v>
      </c>
      <c r="Q12">
        <f>'1998_totals_newvars'!H12</f>
        <v>0</v>
      </c>
      <c r="R12">
        <f>'1998_totals_newvars'!E12</f>
        <v>0</v>
      </c>
      <c r="S12">
        <f>'1998_totals_newvars'!G12</f>
        <v>0</v>
      </c>
      <c r="T12">
        <f>'1998_totals_newvars'!K12</f>
        <v>39897051</v>
      </c>
      <c r="U12">
        <f>'1998_totals_newvars'!F12</f>
        <v>0</v>
      </c>
      <c r="V12">
        <f>'1998_totals_newvars'!D12</f>
        <v>18611715</v>
      </c>
      <c r="W12">
        <f>'1998_totals_newvars'!L12</f>
        <v>500212485</v>
      </c>
      <c r="X12">
        <f>'1999_totals_newvars'!J12</f>
        <v>40361454</v>
      </c>
      <c r="Y12">
        <f>'1999_totals_newvars'!B12</f>
        <v>139179398</v>
      </c>
      <c r="Z12">
        <f>'1999_totals_newvars'!C12</f>
        <v>34026259</v>
      </c>
      <c r="AA12">
        <f>'1999_totals_newvars'!I12</f>
        <v>186725175</v>
      </c>
      <c r="AB12">
        <f>'1999_totals_newvars'!H12</f>
        <v>0</v>
      </c>
      <c r="AC12">
        <f>'1999_totals_newvars'!E12</f>
        <v>0</v>
      </c>
      <c r="AD12">
        <f>'1999_totals_newvars'!G12</f>
        <v>0</v>
      </c>
      <c r="AE12">
        <f>'1999_totals_newvars'!K12</f>
        <v>35257775</v>
      </c>
      <c r="AF12">
        <f>'1999_totals_newvars'!F12</f>
        <v>0</v>
      </c>
      <c r="AG12">
        <f>'1999_totals_newvars'!D12</f>
        <v>41220021</v>
      </c>
      <c r="AH12">
        <f>'1999_totals_newvars'!L12</f>
        <v>476770082</v>
      </c>
      <c r="AI12">
        <f>'2000_totals_newvars'!J12</f>
        <v>-113468</v>
      </c>
      <c r="AJ12">
        <f>'2000_totals_newvars'!B12</f>
        <v>180040872</v>
      </c>
      <c r="AK12">
        <f>'2000_totals_newvars'!C12</f>
        <v>92804976</v>
      </c>
      <c r="AL12">
        <f>'2000_totals_newvars'!I12</f>
        <v>-114325162</v>
      </c>
      <c r="AM12">
        <f>'2000_totals_newvars'!H12</f>
        <v>45605530</v>
      </c>
      <c r="AN12">
        <f>'2000_totals_newvars'!E12</f>
        <v>293284</v>
      </c>
      <c r="AO12">
        <f>'2000_totals_newvars'!G12</f>
        <v>87467</v>
      </c>
      <c r="AP12">
        <f>'2000_totals_newvars'!K12</f>
        <v>35835614</v>
      </c>
      <c r="AQ12">
        <f>'2000_totals_newvars'!F12</f>
        <v>0</v>
      </c>
      <c r="AR12">
        <f>'2000_totals_newvars'!D12</f>
        <v>233601670</v>
      </c>
      <c r="AS12">
        <f>'2000_totals_newvars'!L12</f>
        <v>473830783</v>
      </c>
      <c r="AT12">
        <f>'2001_totals_newvars'!J12</f>
        <v>41355497</v>
      </c>
      <c r="AU12">
        <f>'2001_totals_newvars'!B12</f>
        <v>172434828</v>
      </c>
      <c r="AV12">
        <f>'2001_totals_newvars'!C12</f>
        <v>68887286</v>
      </c>
      <c r="AW12">
        <f>'2001_totals_newvars'!I12</f>
        <v>82350451</v>
      </c>
      <c r="AX12">
        <f>'2001_totals_newvars'!H12</f>
        <v>27828182</v>
      </c>
      <c r="AY12">
        <f>'2001_totals_newvars'!E12</f>
        <v>3318844</v>
      </c>
      <c r="AZ12">
        <f>'2001_totals_newvars'!G12</f>
        <v>0</v>
      </c>
      <c r="BA12">
        <f>'2001_totals_newvars'!K12</f>
        <v>14438109</v>
      </c>
      <c r="BB12">
        <f>'2001_totals_newvars'!F12</f>
        <v>0</v>
      </c>
      <c r="BC12">
        <f>'2001_totals_newvars'!D12</f>
        <v>117839719</v>
      </c>
      <c r="BD12">
        <f>'2001_totals_newvars'!L12</f>
        <v>528452916</v>
      </c>
      <c r="BE12">
        <f>'2002_totals_newvars'!J12</f>
        <v>26817027</v>
      </c>
      <c r="BF12">
        <f>'2002_totals_newvars'!B12</f>
        <v>109194498</v>
      </c>
      <c r="BG12">
        <f>'2002_totals_newvars'!C12</f>
        <v>49883653</v>
      </c>
      <c r="BH12">
        <f>'2002_totals_newvars'!I12</f>
        <v>125719057</v>
      </c>
      <c r="BI12">
        <f>'2002_totals_newvars'!H12</f>
        <v>22029692</v>
      </c>
      <c r="BJ12">
        <f>'2002_totals_newvars'!E12</f>
        <v>93085900</v>
      </c>
      <c r="BK12">
        <f>'2002_totals_newvars'!G12</f>
        <v>2872283</v>
      </c>
      <c r="BL12">
        <f>'2002_totals_newvars'!K12</f>
        <v>36802497</v>
      </c>
      <c r="BM12">
        <f>'2002_totals_newvars'!F12</f>
        <v>0</v>
      </c>
      <c r="BN12">
        <f>'2002_totals_newvars'!D12</f>
        <v>104334790</v>
      </c>
      <c r="BO12">
        <f>'2002_totals_newvars'!L12</f>
        <v>570739397</v>
      </c>
      <c r="BP12">
        <f>'2003_totals_newvars'!J12</f>
        <v>19122853</v>
      </c>
      <c r="BQ12">
        <f>'2003_totals_newvars'!B12</f>
        <v>168524947</v>
      </c>
      <c r="BR12">
        <f>'2003_totals_newvars'!C12</f>
        <v>54634137</v>
      </c>
      <c r="BS12">
        <f>'2003_totals_newvars'!I12</f>
        <v>120191909</v>
      </c>
      <c r="BT12">
        <f>'2003_totals_newvars'!H12</f>
        <v>18059220</v>
      </c>
      <c r="BU12">
        <f>'2003_totals_newvars'!E12</f>
        <v>32960368</v>
      </c>
      <c r="BV12">
        <f>'2003_totals_newvars'!G12</f>
        <v>2448077</v>
      </c>
      <c r="BW12">
        <f>'2003_totals_newvars'!K12</f>
        <v>18865151</v>
      </c>
      <c r="BX12">
        <f>'2003_totals_newvars'!F12</f>
        <v>0</v>
      </c>
      <c r="BY12">
        <f>'2003_totals_newvars'!D12</f>
        <v>116809106</v>
      </c>
      <c r="BZ12">
        <f>'2003_totals_newvars'!L12</f>
        <v>551615768</v>
      </c>
      <c r="CA12">
        <f>'2004_totals_newvars'!J12</f>
        <v>22269999</v>
      </c>
      <c r="CB12">
        <f>'2004_totals_newvars'!B12</f>
        <v>162422024</v>
      </c>
      <c r="CC12">
        <f>'2004_totals_newvars'!C12</f>
        <v>35373651</v>
      </c>
      <c r="CD12">
        <f>'2004_totals_newvars'!I12</f>
        <v>142300833</v>
      </c>
      <c r="CE12">
        <f>'2004_totals_newvars'!H12</f>
        <v>25291104</v>
      </c>
      <c r="CF12">
        <f>'2004_totals_newvars'!E12</f>
        <v>40918231</v>
      </c>
      <c r="CG12">
        <f>'2004_totals_newvars'!G12</f>
        <v>-2332</v>
      </c>
      <c r="CH12">
        <f>'2004_totals_newvars'!K12</f>
        <v>-40531</v>
      </c>
      <c r="CI12">
        <f>'2004_totals_newvars'!F12</f>
        <v>0</v>
      </c>
      <c r="CJ12">
        <f>'2004_totals_newvars'!D12</f>
        <v>119960615</v>
      </c>
      <c r="CK12">
        <f>'2004_totals_newvars'!L12</f>
        <v>548493594</v>
      </c>
      <c r="CL12">
        <f>'2005_totals_newvars'!J12</f>
        <v>19005591</v>
      </c>
      <c r="CM12">
        <f>'2005_totals_newvars'!B12</f>
        <v>117324721</v>
      </c>
      <c r="CN12">
        <f>'2005_totals_newvars'!C12</f>
        <v>22182651</v>
      </c>
      <c r="CO12">
        <f>'2005_totals_newvars'!I12</f>
        <v>137414271</v>
      </c>
      <c r="CP12">
        <f>'2005_totals_newvars'!H12</f>
        <v>31508182</v>
      </c>
      <c r="CQ12">
        <f>'2005_totals_newvars'!E12</f>
        <v>92232844</v>
      </c>
      <c r="CR12">
        <f>'2005_totals_newvars'!G12</f>
        <v>0</v>
      </c>
      <c r="CS12">
        <f>'2005_totals_newvars'!K12</f>
        <v>14100000</v>
      </c>
      <c r="CT12">
        <f>'2005_totals_newvars'!F12</f>
        <v>0</v>
      </c>
      <c r="CU12">
        <f>'2005_totals_newvars'!D12</f>
        <v>100398457</v>
      </c>
      <c r="CV12">
        <f>'2005_totals_newvars'!L12</f>
        <v>534166717</v>
      </c>
      <c r="CW12">
        <f>'2006_totals_newvars'!J12</f>
        <v>22313354</v>
      </c>
      <c r="CX12">
        <f>'2006_totals_newvars'!B12</f>
        <v>95716821</v>
      </c>
      <c r="CY12">
        <f>'2006_totals_newvars'!C12</f>
        <v>-7517349</v>
      </c>
      <c r="CZ12">
        <f>'2006_totals_newvars'!I12</f>
        <v>206028254</v>
      </c>
      <c r="DA12">
        <f>'2006_totals_newvars'!H12</f>
        <v>35882944</v>
      </c>
      <c r="DB12">
        <f>'2006_totals_newvars'!E12</f>
        <v>109809786</v>
      </c>
      <c r="DC12">
        <f>'2006_totals_newvars'!G12</f>
        <v>0</v>
      </c>
      <c r="DD12">
        <f>'2006_totals_newvars'!K12</f>
        <v>20114508</v>
      </c>
      <c r="DE12">
        <f>'2006_totals_newvars'!F12</f>
        <v>0</v>
      </c>
      <c r="DF12">
        <f>'2006_totals_newvars'!D12</f>
        <v>89727578</v>
      </c>
      <c r="DG12">
        <f>'2006_totals_newvars'!L12</f>
        <v>572075896</v>
      </c>
      <c r="DH12">
        <f>'2007_totals_newvars'!J12</f>
        <v>24371241</v>
      </c>
      <c r="DI12">
        <f>'2007_totals_newvars'!B12</f>
        <v>51265339</v>
      </c>
      <c r="DJ12">
        <f>'2007_totals_newvars'!C12</f>
        <v>52502608</v>
      </c>
      <c r="DK12">
        <f>'2007_totals_newvars'!I12</f>
        <v>219170218</v>
      </c>
      <c r="DL12">
        <f>'2007_totals_newvars'!H12</f>
        <v>34556646</v>
      </c>
      <c r="DM12">
        <f>'2007_totals_newvars'!E12</f>
        <v>79984870</v>
      </c>
      <c r="DN12">
        <f>'2007_totals_newvars'!G12</f>
        <v>0</v>
      </c>
      <c r="DO12">
        <f>'2007_totals_newvars'!K12</f>
        <v>22000000</v>
      </c>
      <c r="DP12">
        <f>'2007_totals_newvars'!F12</f>
        <v>0</v>
      </c>
      <c r="DQ12">
        <f>'2007_totals_newvars'!D12</f>
        <v>67637140</v>
      </c>
      <c r="DR12">
        <f>'2007_totals_newvars'!L12</f>
        <v>551488062</v>
      </c>
      <c r="DS12">
        <f>'2008_totals_newvars'!J12</f>
        <v>41314127</v>
      </c>
      <c r="DT12">
        <f>'2008_totals_newvars'!B12</f>
        <v>74073720</v>
      </c>
      <c r="DU12">
        <f>'2008_totals_newvars'!C12</f>
        <v>23098641</v>
      </c>
      <c r="DV12">
        <f>'2008_totals_newvars'!I12</f>
        <v>296441943</v>
      </c>
      <c r="DW12">
        <f>'2008_totals_newvars'!H12</f>
        <v>36363048</v>
      </c>
      <c r="DX12">
        <f>'2008_totals_newvars'!E12</f>
        <v>86551869</v>
      </c>
      <c r="DY12">
        <f>'2008_totals_newvars'!G12</f>
        <v>0</v>
      </c>
      <c r="DZ12">
        <f>'2008_totals_newvars'!K12</f>
        <v>7000000</v>
      </c>
      <c r="EA12">
        <f>'2008_totals_newvars'!F12</f>
        <v>0</v>
      </c>
      <c r="EB12">
        <f>'2008_totals_newvars'!D12</f>
        <v>57127519</v>
      </c>
      <c r="EC12">
        <f>'2008_totals_newvars'!L12</f>
        <v>621970867</v>
      </c>
      <c r="ED12">
        <f>'2009_totals_newvars'!J12</f>
        <v>22070433</v>
      </c>
      <c r="EE12">
        <f>'2009_totals_newvars'!B12</f>
        <v>55009627</v>
      </c>
      <c r="EF12">
        <f>'2009_totals_newvars'!C12</f>
        <v>22182651</v>
      </c>
      <c r="EG12">
        <f>'2009_totals_newvars'!I12</f>
        <v>303568699</v>
      </c>
      <c r="EH12">
        <f>'2009_totals_newvars'!H12</f>
        <v>27948531</v>
      </c>
      <c r="EI12">
        <f>'2009_totals_newvars'!E12</f>
        <v>56989251</v>
      </c>
      <c r="EJ12">
        <f>'2009_totals_newvars'!G12</f>
        <v>86120</v>
      </c>
      <c r="EK12">
        <f>'2009_totals_newvars'!K12</f>
        <v>0</v>
      </c>
      <c r="EL12">
        <f>'2009_totals_newvars'!F12</f>
        <v>0</v>
      </c>
      <c r="EM12">
        <f>'2009_totals_newvars'!D12</f>
        <v>33632166</v>
      </c>
      <c r="EN12">
        <f>'2009_totals_newvars'!L12</f>
        <v>521487478</v>
      </c>
      <c r="EO12">
        <f>'2010_totals_newvars'!J12</f>
        <v>20874788</v>
      </c>
      <c r="EP12">
        <f>'2010_totals_newvars'!B12</f>
        <v>48315614</v>
      </c>
      <c r="EQ12">
        <f>'2010_totals_newvars'!C12</f>
        <v>22182651</v>
      </c>
      <c r="ER12">
        <f>'2010_totals_newvars'!I12</f>
        <v>319583568</v>
      </c>
      <c r="ES12">
        <f>'2010_totals_newvars'!H12</f>
        <v>27456060</v>
      </c>
      <c r="ET12">
        <f>'2010_totals_newvars'!E12</f>
        <v>37765235</v>
      </c>
      <c r="EU12">
        <f>'2010_totals_newvars'!G12</f>
        <v>6646929</v>
      </c>
      <c r="EV12">
        <f>'2010_totals_newvars'!K12</f>
        <v>13800000</v>
      </c>
      <c r="EW12">
        <f>'2010_totals_newvars'!F12</f>
        <v>0</v>
      </c>
      <c r="EX12">
        <f>'2010_totals_newvars'!D12</f>
        <v>80433621</v>
      </c>
      <c r="EY12">
        <f>'2010_totals_newvars'!L12</f>
        <v>577058466</v>
      </c>
      <c r="EZ12">
        <f>'2011_totals_newvars'!J12</f>
        <v>31997129</v>
      </c>
      <c r="FA12">
        <f>'2011_totals_newvars'!B12</f>
        <v>51158782</v>
      </c>
      <c r="FB12">
        <f>'2011_totals_newvars'!C12</f>
        <v>22182651</v>
      </c>
      <c r="FC12">
        <f>'2011_totals_newvars'!I12</f>
        <v>338693172</v>
      </c>
      <c r="FD12">
        <f>'2011_totals_newvars'!H12</f>
        <v>30470329</v>
      </c>
      <c r="FE12">
        <f>'2011_totals_newvars'!E12</f>
        <v>33148982</v>
      </c>
      <c r="FF12">
        <f>'2011_totals_newvars'!G12</f>
        <v>16889711</v>
      </c>
      <c r="FG12">
        <f>'2011_totals_newvars'!K12</f>
        <v>0</v>
      </c>
      <c r="FH12">
        <f>'2011_totals_newvars'!F12</f>
        <v>0</v>
      </c>
      <c r="FI12">
        <f>'2011_totals_newvars'!D12</f>
        <v>36962011</v>
      </c>
      <c r="FJ12">
        <f>'2011_totals_newvars'!L12</f>
        <v>561502767</v>
      </c>
      <c r="FK12">
        <f>'2012_totals_newvars'!J12</f>
        <v>23923898</v>
      </c>
      <c r="FL12">
        <f>'2012_totals_newvars'!B12</f>
        <v>43887999</v>
      </c>
      <c r="FM12">
        <f>'2012_totals_newvars'!C12</f>
        <v>23309579</v>
      </c>
      <c r="FN12">
        <f>'2012_totals_newvars'!I12</f>
        <v>342957300</v>
      </c>
      <c r="FO12">
        <f>'2012_totals_newvars'!H12</f>
        <v>27048161</v>
      </c>
      <c r="FP12">
        <f>'2012_totals_newvars'!E12</f>
        <v>29921794</v>
      </c>
      <c r="FQ12">
        <f>'2012_totals_newvars'!G12</f>
        <v>0</v>
      </c>
      <c r="FR12">
        <f>'2012_totals_newvars'!K12</f>
        <v>0</v>
      </c>
      <c r="FS12">
        <f>'2012_totals_newvars'!F12</f>
        <v>0</v>
      </c>
      <c r="FT12">
        <f>'2012_totals_newvars'!D12</f>
        <v>31630696</v>
      </c>
      <c r="FU12">
        <f>'2012_totals_newvars'!L12</f>
        <v>522679427</v>
      </c>
      <c r="FV12">
        <f>'2013_totals_newvars'!J12</f>
        <v>15720869</v>
      </c>
      <c r="FW12">
        <f>'2013_totals_newvars'!B12</f>
        <v>47521753</v>
      </c>
      <c r="FX12">
        <f>'2013_totals_newvars'!C12</f>
        <v>22182651</v>
      </c>
      <c r="FY12">
        <f>'2013_totals_newvars'!I12</f>
        <v>369395665</v>
      </c>
      <c r="FZ12">
        <f>'2013_totals_newvars'!H12</f>
        <v>-42174</v>
      </c>
      <c r="GA12">
        <f>'2013_totals_newvars'!E12</f>
        <v>19727869</v>
      </c>
      <c r="GB12">
        <f>'2013_totals_newvars'!G12</f>
        <v>52962</v>
      </c>
      <c r="GC12">
        <f>'2013_totals_newvars'!K12</f>
        <v>0</v>
      </c>
      <c r="GD12">
        <f>'2013_totals_newvars'!F12</f>
        <v>0</v>
      </c>
      <c r="GE12">
        <f>'2013_totals_newvars'!D12</f>
        <v>19387049</v>
      </c>
      <c r="GF12">
        <f>'2013_totals_newvars'!L12</f>
        <v>493946644</v>
      </c>
      <c r="GG12">
        <f>'2014_totals_newvars'!J12</f>
        <v>17507329</v>
      </c>
      <c r="GH12">
        <f>'2014_totals_newvars'!B12</f>
        <v>42584012</v>
      </c>
      <c r="GI12">
        <f>'2014_totals_newvars'!C12</f>
        <v>22182651</v>
      </c>
      <c r="GJ12">
        <f>'2014_totals_newvars'!I12</f>
        <v>363719924</v>
      </c>
      <c r="GK12">
        <f>'2014_totals_newvars'!H12</f>
        <v>13355231</v>
      </c>
      <c r="GL12">
        <f>'2014_totals_newvars'!E12</f>
        <v>26169705</v>
      </c>
      <c r="GM12">
        <f>'2014_totals_newvars'!G12</f>
        <v>30879</v>
      </c>
      <c r="GN12">
        <f>'2014_totals_newvars'!K12</f>
        <v>1641997</v>
      </c>
      <c r="GO12">
        <f>'2014_totals_newvars'!F12</f>
        <v>0</v>
      </c>
      <c r="GP12">
        <f>'2014_totals_newvars'!D12</f>
        <v>21704001</v>
      </c>
      <c r="GQ12">
        <f>'2014_totals_newvars'!L12</f>
        <v>508895729</v>
      </c>
    </row>
    <row r="13" spans="1:199" x14ac:dyDescent="0.2">
      <c r="A13" t="s">
        <v>19</v>
      </c>
      <c r="B13">
        <f>'1997_totals_newvars'!J13</f>
        <v>3652345</v>
      </c>
      <c r="C13">
        <f>'1997_totals_newvars'!B13</f>
        <v>39296171</v>
      </c>
      <c r="D13">
        <f>'1997_totals_newvars'!C13</f>
        <v>0</v>
      </c>
      <c r="E13">
        <f>'1997_totals_newvars'!I13</f>
        <v>0</v>
      </c>
      <c r="F13">
        <f>'1997_totals_newvars'!H13</f>
        <v>0</v>
      </c>
      <c r="G13">
        <f>'1997_totals_newvars'!E13</f>
        <v>0</v>
      </c>
      <c r="H13">
        <f>'1997_totals_newvars'!G13</f>
        <v>0</v>
      </c>
      <c r="I13">
        <f>'1997_totals_newvars'!K13</f>
        <v>0</v>
      </c>
      <c r="J13">
        <f>'1997_totals_newvars'!F13</f>
        <v>0</v>
      </c>
      <c r="K13">
        <f>'1997_totals_newvars'!D13</f>
        <v>1979276</v>
      </c>
      <c r="L13">
        <f>'1997_totals_newvars'!L13</f>
        <v>44927792</v>
      </c>
      <c r="M13">
        <f>'1998_totals_newvars'!J13</f>
        <v>11801724</v>
      </c>
      <c r="N13">
        <f>'1998_totals_newvars'!B13</f>
        <v>153244306</v>
      </c>
      <c r="O13">
        <f>'1998_totals_newvars'!C13</f>
        <v>7400000</v>
      </c>
      <c r="P13">
        <f>'1998_totals_newvars'!I13</f>
        <v>0</v>
      </c>
      <c r="Q13">
        <f>'1998_totals_newvars'!H13</f>
        <v>0</v>
      </c>
      <c r="R13">
        <f>'1998_totals_newvars'!E13</f>
        <v>0</v>
      </c>
      <c r="S13">
        <f>'1998_totals_newvars'!G13</f>
        <v>0</v>
      </c>
      <c r="T13">
        <f>'1998_totals_newvars'!K13</f>
        <v>1000000</v>
      </c>
      <c r="U13">
        <f>'1998_totals_newvars'!F13</f>
        <v>0</v>
      </c>
      <c r="V13">
        <f>'1998_totals_newvars'!D13</f>
        <v>5584751</v>
      </c>
      <c r="W13">
        <f>'1998_totals_newvars'!L13</f>
        <v>179030781</v>
      </c>
      <c r="X13">
        <f>'1999_totals_newvars'!J13</f>
        <v>12936070</v>
      </c>
      <c r="Y13">
        <f>'1999_totals_newvars'!B13</f>
        <v>150447589</v>
      </c>
      <c r="Z13">
        <f>'1999_totals_newvars'!C13</f>
        <v>11898506</v>
      </c>
      <c r="AA13">
        <f>'1999_totals_newvars'!I13</f>
        <v>0</v>
      </c>
      <c r="AB13">
        <f>'1999_totals_newvars'!H13</f>
        <v>0</v>
      </c>
      <c r="AC13">
        <f>'1999_totals_newvars'!E13</f>
        <v>0</v>
      </c>
      <c r="AD13">
        <f>'1999_totals_newvars'!G13</f>
        <v>0</v>
      </c>
      <c r="AE13">
        <f>'1999_totals_newvars'!K13</f>
        <v>2000000</v>
      </c>
      <c r="AF13">
        <f>'1999_totals_newvars'!F13</f>
        <v>0</v>
      </c>
      <c r="AG13">
        <f>'1999_totals_newvars'!D13</f>
        <v>4727553</v>
      </c>
      <c r="AH13">
        <f>'1999_totals_newvars'!L13</f>
        <v>182009718</v>
      </c>
      <c r="AI13">
        <f>'2000_totals_newvars'!J13</f>
        <v>11521055</v>
      </c>
      <c r="AJ13">
        <f>'2000_totals_newvars'!B13</f>
        <v>140970974</v>
      </c>
      <c r="AK13">
        <f>'2000_totals_newvars'!C13</f>
        <v>915000</v>
      </c>
      <c r="AL13">
        <f>'2000_totals_newvars'!I13</f>
        <v>0</v>
      </c>
      <c r="AM13">
        <f>'2000_totals_newvars'!H13</f>
        <v>0</v>
      </c>
      <c r="AN13">
        <f>'2000_totals_newvars'!E13</f>
        <v>0</v>
      </c>
      <c r="AO13">
        <f>'2000_totals_newvars'!G13</f>
        <v>0</v>
      </c>
      <c r="AP13">
        <f>'2000_totals_newvars'!K13</f>
        <v>1000000</v>
      </c>
      <c r="AQ13">
        <f>'2000_totals_newvars'!F13</f>
        <v>0</v>
      </c>
      <c r="AR13">
        <f>'2000_totals_newvars'!D13</f>
        <v>9812457</v>
      </c>
      <c r="AS13">
        <f>'2000_totals_newvars'!L13</f>
        <v>164219486</v>
      </c>
      <c r="AT13">
        <f>'2001_totals_newvars'!J13</f>
        <v>15815559</v>
      </c>
      <c r="AU13">
        <f>'2001_totals_newvars'!B13</f>
        <v>125701802</v>
      </c>
      <c r="AV13">
        <f>'2001_totals_newvars'!C13</f>
        <v>6808367</v>
      </c>
      <c r="AW13">
        <f>'2001_totals_newvars'!I13</f>
        <v>0</v>
      </c>
      <c r="AX13">
        <f>'2001_totals_newvars'!H13</f>
        <v>0</v>
      </c>
      <c r="AY13">
        <f>'2001_totals_newvars'!E13</f>
        <v>0</v>
      </c>
      <c r="AZ13">
        <f>'2001_totals_newvars'!G13</f>
        <v>0</v>
      </c>
      <c r="BA13">
        <f>'2001_totals_newvars'!K13</f>
        <v>2000000</v>
      </c>
      <c r="BB13">
        <f>'2001_totals_newvars'!F13</f>
        <v>0</v>
      </c>
      <c r="BC13">
        <f>'2001_totals_newvars'!D13</f>
        <v>6672566</v>
      </c>
      <c r="BD13">
        <f>'2001_totals_newvars'!L13</f>
        <v>156998294</v>
      </c>
      <c r="BE13">
        <f>'2002_totals_newvars'!J13</f>
        <v>11353591</v>
      </c>
      <c r="BF13">
        <f>'2002_totals_newvars'!B13</f>
        <v>84983802</v>
      </c>
      <c r="BG13">
        <f>'2002_totals_newvars'!C13</f>
        <v>39243279</v>
      </c>
      <c r="BH13">
        <f>'2002_totals_newvars'!I13</f>
        <v>0</v>
      </c>
      <c r="BI13">
        <f>'2002_totals_newvars'!H13</f>
        <v>0</v>
      </c>
      <c r="BJ13">
        <f>'2002_totals_newvars'!E13</f>
        <v>0</v>
      </c>
      <c r="BK13">
        <f>'2002_totals_newvars'!G13</f>
        <v>0</v>
      </c>
      <c r="BL13">
        <f>'2002_totals_newvars'!K13</f>
        <v>3200000</v>
      </c>
      <c r="BM13">
        <f>'2002_totals_newvars'!F13</f>
        <v>0</v>
      </c>
      <c r="BN13">
        <f>'2002_totals_newvars'!D13</f>
        <v>10068626</v>
      </c>
      <c r="BO13">
        <f>'2002_totals_newvars'!L13</f>
        <v>148849298</v>
      </c>
      <c r="BP13">
        <f>'2003_totals_newvars'!J13</f>
        <v>15553988</v>
      </c>
      <c r="BQ13">
        <f>'2003_totals_newvars'!B13</f>
        <v>91146136</v>
      </c>
      <c r="BR13">
        <f>'2003_totals_newvars'!C13</f>
        <v>25853000</v>
      </c>
      <c r="BS13">
        <f>'2003_totals_newvars'!I13</f>
        <v>0</v>
      </c>
      <c r="BT13">
        <f>'2003_totals_newvars'!H13</f>
        <v>0</v>
      </c>
      <c r="BU13">
        <f>'2003_totals_newvars'!E13</f>
        <v>0</v>
      </c>
      <c r="BV13">
        <f>'2003_totals_newvars'!G13</f>
        <v>0</v>
      </c>
      <c r="BW13">
        <f>'2003_totals_newvars'!K13</f>
        <v>9890000</v>
      </c>
      <c r="BX13">
        <f>'2003_totals_newvars'!F13</f>
        <v>0</v>
      </c>
      <c r="BY13">
        <f>'2003_totals_newvars'!D13</f>
        <v>12567054</v>
      </c>
      <c r="BZ13">
        <f>'2003_totals_newvars'!L13</f>
        <v>155010178</v>
      </c>
      <c r="CA13">
        <f>'2004_totals_newvars'!J13</f>
        <v>15172591</v>
      </c>
      <c r="CB13">
        <f>'2004_totals_newvars'!B13</f>
        <v>87270088</v>
      </c>
      <c r="CC13">
        <f>'2004_totals_newvars'!C13</f>
        <v>20674822</v>
      </c>
      <c r="CD13">
        <f>'2004_totals_newvars'!I13</f>
        <v>0</v>
      </c>
      <c r="CE13">
        <f>'2004_totals_newvars'!H13</f>
        <v>0</v>
      </c>
      <c r="CF13">
        <f>'2004_totals_newvars'!E13</f>
        <v>0</v>
      </c>
      <c r="CG13">
        <f>'2004_totals_newvars'!G13</f>
        <v>0</v>
      </c>
      <c r="CH13">
        <f>'2004_totals_newvars'!K13</f>
        <v>9798374</v>
      </c>
      <c r="CI13">
        <f>'2004_totals_newvars'!F13</f>
        <v>0</v>
      </c>
      <c r="CJ13">
        <f>'2004_totals_newvars'!D13</f>
        <v>12263794</v>
      </c>
      <c r="CK13">
        <f>'2004_totals_newvars'!L13</f>
        <v>145179669</v>
      </c>
      <c r="CL13">
        <f>'2005_totals_newvars'!J13</f>
        <v>14250853</v>
      </c>
      <c r="CM13">
        <f>'2005_totals_newvars'!B13</f>
        <v>81730818</v>
      </c>
      <c r="CN13">
        <f>'2005_totals_newvars'!C13</f>
        <v>20856383</v>
      </c>
      <c r="CO13">
        <f>'2005_totals_newvars'!I13</f>
        <v>0</v>
      </c>
      <c r="CP13">
        <f>'2005_totals_newvars'!H13</f>
        <v>0</v>
      </c>
      <c r="CQ13">
        <f>'2005_totals_newvars'!E13</f>
        <v>0</v>
      </c>
      <c r="CR13">
        <f>'2005_totals_newvars'!G13</f>
        <v>0</v>
      </c>
      <c r="CS13">
        <f>'2005_totals_newvars'!K13</f>
        <v>9982105</v>
      </c>
      <c r="CT13">
        <f>'2005_totals_newvars'!F13</f>
        <v>0</v>
      </c>
      <c r="CU13">
        <f>'2005_totals_newvars'!D13</f>
        <v>21847047</v>
      </c>
      <c r="CV13">
        <f>'2005_totals_newvars'!L13</f>
        <v>148667206</v>
      </c>
      <c r="CW13">
        <f>'2006_totals_newvars'!J13</f>
        <v>17721520</v>
      </c>
      <c r="CX13">
        <f>'2006_totals_newvars'!B13</f>
        <v>84656952</v>
      </c>
      <c r="CY13">
        <f>'2006_totals_newvars'!C13</f>
        <v>19738280</v>
      </c>
      <c r="CZ13">
        <f>'2006_totals_newvars'!I13</f>
        <v>0</v>
      </c>
      <c r="DA13">
        <f>'2006_totals_newvars'!H13</f>
        <v>0</v>
      </c>
      <c r="DB13">
        <f>'2006_totals_newvars'!E13</f>
        <v>0</v>
      </c>
      <c r="DC13">
        <f>'2006_totals_newvars'!G13</f>
        <v>0</v>
      </c>
      <c r="DD13">
        <f>'2006_totals_newvars'!K13</f>
        <v>9832602</v>
      </c>
      <c r="DE13">
        <f>'2006_totals_newvars'!F13</f>
        <v>0</v>
      </c>
      <c r="DF13">
        <f>'2006_totals_newvars'!D13</f>
        <v>39291002</v>
      </c>
      <c r="DG13">
        <f>'2006_totals_newvars'!L13</f>
        <v>171240356</v>
      </c>
      <c r="DH13">
        <f>'2007_totals_newvars'!J13</f>
        <v>16957648</v>
      </c>
      <c r="DI13">
        <f>'2007_totals_newvars'!B13</f>
        <v>114999367</v>
      </c>
      <c r="DJ13">
        <f>'2007_totals_newvars'!C13</f>
        <v>28908311</v>
      </c>
      <c r="DK13">
        <f>'2007_totals_newvars'!I13</f>
        <v>0</v>
      </c>
      <c r="DL13">
        <f>'2007_totals_newvars'!H13</f>
        <v>0</v>
      </c>
      <c r="DM13">
        <f>'2007_totals_newvars'!E13</f>
        <v>0</v>
      </c>
      <c r="DN13">
        <f>'2007_totals_newvars'!G13</f>
        <v>0</v>
      </c>
      <c r="DO13">
        <f>'2007_totals_newvars'!K13</f>
        <v>9889999</v>
      </c>
      <c r="DP13">
        <f>'2007_totals_newvars'!F13</f>
        <v>0</v>
      </c>
      <c r="DQ13">
        <f>'2007_totals_newvars'!D13</f>
        <v>51308608</v>
      </c>
      <c r="DR13">
        <f>'2007_totals_newvars'!L13</f>
        <v>222063933</v>
      </c>
      <c r="DS13">
        <f>'2008_totals_newvars'!J13</f>
        <v>15129429</v>
      </c>
      <c r="DT13">
        <f>'2008_totals_newvars'!B13</f>
        <v>48682475</v>
      </c>
      <c r="DU13">
        <f>'2008_totals_newvars'!C13</f>
        <v>30834046</v>
      </c>
      <c r="DV13">
        <f>'2008_totals_newvars'!I13</f>
        <v>80106489</v>
      </c>
      <c r="DW13">
        <f>'2008_totals_newvars'!H13</f>
        <v>0</v>
      </c>
      <c r="DX13">
        <f>'2008_totals_newvars'!E13</f>
        <v>0</v>
      </c>
      <c r="DY13">
        <f>'2008_totals_newvars'!G13</f>
        <v>0</v>
      </c>
      <c r="DZ13">
        <f>'2008_totals_newvars'!K13</f>
        <v>9890001</v>
      </c>
      <c r="EA13">
        <f>'2008_totals_newvars'!F13</f>
        <v>0</v>
      </c>
      <c r="EB13">
        <f>'2008_totals_newvars'!D13</f>
        <v>74308588</v>
      </c>
      <c r="EC13">
        <f>'2008_totals_newvars'!L13</f>
        <v>258951028</v>
      </c>
      <c r="ED13">
        <f>'2009_totals_newvars'!J13</f>
        <v>19357858</v>
      </c>
      <c r="EE13">
        <f>'2009_totals_newvars'!B13</f>
        <v>70148700</v>
      </c>
      <c r="EF13">
        <f>'2009_totals_newvars'!C13</f>
        <v>33445356</v>
      </c>
      <c r="EG13">
        <f>'2009_totals_newvars'!I13</f>
        <v>38315846</v>
      </c>
      <c r="EH13">
        <f>'2009_totals_newvars'!H13</f>
        <v>38128505</v>
      </c>
      <c r="EI13">
        <f>'2009_totals_newvars'!E13</f>
        <v>990011</v>
      </c>
      <c r="EJ13">
        <f>'2009_totals_newvars'!G13</f>
        <v>9790644</v>
      </c>
      <c r="EK13">
        <f>'2009_totals_newvars'!K13</f>
        <v>9890000</v>
      </c>
      <c r="EL13">
        <f>'2009_totals_newvars'!F13</f>
        <v>0</v>
      </c>
      <c r="EM13">
        <f>'2009_totals_newvars'!D13</f>
        <v>145151302</v>
      </c>
      <c r="EN13">
        <f>'2009_totals_newvars'!L13</f>
        <v>365218222</v>
      </c>
      <c r="EO13">
        <f>'2010_totals_newvars'!J13</f>
        <v>16005620</v>
      </c>
      <c r="EP13">
        <f>'2010_totals_newvars'!B13</f>
        <v>70141059</v>
      </c>
      <c r="EQ13">
        <f>'2010_totals_newvars'!C13</f>
        <v>43692268</v>
      </c>
      <c r="ER13">
        <f>'2010_totals_newvars'!I13</f>
        <v>28632047</v>
      </c>
      <c r="ES13">
        <f>'2010_totals_newvars'!H13</f>
        <v>37974749</v>
      </c>
      <c r="ET13">
        <f>'2010_totals_newvars'!E13</f>
        <v>7733862</v>
      </c>
      <c r="EU13">
        <f>'2010_totals_newvars'!G13</f>
        <v>26037011</v>
      </c>
      <c r="EV13">
        <f>'2010_totals_newvars'!K13</f>
        <v>9890000</v>
      </c>
      <c r="EW13">
        <f>'2010_totals_newvars'!F13</f>
        <v>0</v>
      </c>
      <c r="EX13">
        <f>'2010_totals_newvars'!D13</f>
        <v>162409614</v>
      </c>
      <c r="EY13">
        <f>'2010_totals_newvars'!L13</f>
        <v>402516230</v>
      </c>
      <c r="EZ13">
        <f>'2011_totals_newvars'!J13</f>
        <v>12476693</v>
      </c>
      <c r="FA13">
        <f>'2011_totals_newvars'!B13</f>
        <v>71917149</v>
      </c>
      <c r="FB13">
        <f>'2011_totals_newvars'!C13</f>
        <v>32166174</v>
      </c>
      <c r="FC13">
        <f>'2011_totals_newvars'!I13</f>
        <v>23117998</v>
      </c>
      <c r="FD13">
        <f>'2011_totals_newvars'!H13</f>
        <v>41777919</v>
      </c>
      <c r="FE13">
        <f>'2011_totals_newvars'!E13</f>
        <v>4845075</v>
      </c>
      <c r="FF13">
        <f>'2011_totals_newvars'!G13</f>
        <v>9969587</v>
      </c>
      <c r="FG13">
        <f>'2011_totals_newvars'!K13</f>
        <v>9890000</v>
      </c>
      <c r="FH13">
        <f>'2011_totals_newvars'!F13</f>
        <v>0</v>
      </c>
      <c r="FI13">
        <f>'2011_totals_newvars'!D13</f>
        <v>136067191</v>
      </c>
      <c r="FJ13">
        <f>'2011_totals_newvars'!L13</f>
        <v>342227786</v>
      </c>
      <c r="FK13">
        <f>'2012_totals_newvars'!J13</f>
        <v>15721805</v>
      </c>
      <c r="FL13">
        <f>'2012_totals_newvars'!B13</f>
        <v>69238228</v>
      </c>
      <c r="FM13">
        <f>'2012_totals_newvars'!C13</f>
        <v>25294518</v>
      </c>
      <c r="FN13">
        <f>'2012_totals_newvars'!I13</f>
        <v>30022842</v>
      </c>
      <c r="FO13">
        <f>'2012_totals_newvars'!H13</f>
        <v>13346910</v>
      </c>
      <c r="FP13">
        <f>'2012_totals_newvars'!E13</f>
        <v>0</v>
      </c>
      <c r="FQ13">
        <f>'2012_totals_newvars'!G13</f>
        <v>6405520</v>
      </c>
      <c r="FR13">
        <f>'2012_totals_newvars'!K13</f>
        <v>9890000</v>
      </c>
      <c r="FS13">
        <f>'2012_totals_newvars'!F13</f>
        <v>0</v>
      </c>
      <c r="FT13">
        <f>'2012_totals_newvars'!D13</f>
        <v>97090449</v>
      </c>
      <c r="FU13">
        <f>'2012_totals_newvars'!L13</f>
        <v>267010272</v>
      </c>
      <c r="FV13">
        <f>'2013_totals_newvars'!J13</f>
        <v>14929587</v>
      </c>
      <c r="FW13">
        <f>'2013_totals_newvars'!B13</f>
        <v>64060110</v>
      </c>
      <c r="FX13">
        <f>'2013_totals_newvars'!C13</f>
        <v>12971630</v>
      </c>
      <c r="FY13">
        <f>'2013_totals_newvars'!I13</f>
        <v>28780853</v>
      </c>
      <c r="FZ13">
        <f>'2013_totals_newvars'!H13</f>
        <v>13747686</v>
      </c>
      <c r="GA13">
        <f>'2013_totals_newvars'!E13</f>
        <v>0</v>
      </c>
      <c r="GB13">
        <f>'2013_totals_newvars'!G13</f>
        <v>3955294</v>
      </c>
      <c r="GC13">
        <f>'2013_totals_newvars'!K13</f>
        <v>7417500</v>
      </c>
      <c r="GD13">
        <f>'2013_totals_newvars'!F13</f>
        <v>0</v>
      </c>
      <c r="GE13">
        <f>'2013_totals_newvars'!D13</f>
        <v>98624651</v>
      </c>
      <c r="GF13">
        <f>'2013_totals_newvars'!L13</f>
        <v>244487311</v>
      </c>
      <c r="GG13">
        <f>'2014_totals_newvars'!J13</f>
        <v>15853110</v>
      </c>
      <c r="GH13">
        <f>'2014_totals_newvars'!B13</f>
        <v>58651158</v>
      </c>
      <c r="GI13">
        <f>'2014_totals_newvars'!C13</f>
        <v>19971630</v>
      </c>
      <c r="GJ13">
        <f>'2014_totals_newvars'!I13</f>
        <v>38101735</v>
      </c>
      <c r="GK13">
        <f>'2014_totals_newvars'!H13</f>
        <v>19254809</v>
      </c>
      <c r="GL13">
        <f>'2014_totals_newvars'!E13</f>
        <v>0</v>
      </c>
      <c r="GM13">
        <f>'2014_totals_newvars'!G13</f>
        <v>3770677</v>
      </c>
      <c r="GN13">
        <f>'2014_totals_newvars'!K13</f>
        <v>7800000</v>
      </c>
      <c r="GO13">
        <f>'2014_totals_newvars'!F13</f>
        <v>0</v>
      </c>
      <c r="GP13">
        <f>'2014_totals_newvars'!D13</f>
        <v>100708730</v>
      </c>
      <c r="GQ13">
        <f>'2014_totals_newvars'!L13</f>
        <v>264111849</v>
      </c>
    </row>
    <row r="14" spans="1:199" x14ac:dyDescent="0.2">
      <c r="A14" t="s">
        <v>20</v>
      </c>
      <c r="B14">
        <f>'1997_totals_newvars'!J14</f>
        <v>853895</v>
      </c>
      <c r="C14">
        <f>'1997_totals_newvars'!B14</f>
        <v>2063358</v>
      </c>
      <c r="D14">
        <f>'1997_totals_newvars'!C14</f>
        <v>293955</v>
      </c>
      <c r="E14">
        <f>'1997_totals_newvars'!I14</f>
        <v>2786647</v>
      </c>
      <c r="F14">
        <f>'1997_totals_newvars'!H14</f>
        <v>0</v>
      </c>
      <c r="G14">
        <f>'1997_totals_newvars'!E14</f>
        <v>0</v>
      </c>
      <c r="H14">
        <f>'1997_totals_newvars'!G14</f>
        <v>0</v>
      </c>
      <c r="I14">
        <f>'1997_totals_newvars'!K14</f>
        <v>0</v>
      </c>
      <c r="J14">
        <f>'1997_totals_newvars'!F14</f>
        <v>0</v>
      </c>
      <c r="K14">
        <f>'1997_totals_newvars'!D14</f>
        <v>54881</v>
      </c>
      <c r="L14">
        <f>'1997_totals_newvars'!L14</f>
        <v>6052736</v>
      </c>
      <c r="M14">
        <f>'1998_totals_newvars'!J14</f>
        <v>3315099</v>
      </c>
      <c r="N14">
        <f>'1998_totals_newvars'!B14</f>
        <v>6007108</v>
      </c>
      <c r="O14">
        <f>'1998_totals_newvars'!C14</f>
        <v>1175819</v>
      </c>
      <c r="P14">
        <f>'1998_totals_newvars'!I14</f>
        <v>10029014</v>
      </c>
      <c r="Q14">
        <f>'1998_totals_newvars'!H14</f>
        <v>0</v>
      </c>
      <c r="R14">
        <f>'1998_totals_newvars'!E14</f>
        <v>0</v>
      </c>
      <c r="S14">
        <f>'1998_totals_newvars'!G14</f>
        <v>0</v>
      </c>
      <c r="T14">
        <f>'1998_totals_newvars'!K14</f>
        <v>3278000</v>
      </c>
      <c r="U14">
        <f>'1998_totals_newvars'!F14</f>
        <v>0</v>
      </c>
      <c r="V14">
        <f>'1998_totals_newvars'!D14</f>
        <v>672760</v>
      </c>
      <c r="W14">
        <f>'1998_totals_newvars'!L14</f>
        <v>24477800</v>
      </c>
      <c r="X14">
        <f>'1999_totals_newvars'!J14</f>
        <v>3909409</v>
      </c>
      <c r="Y14">
        <f>'1999_totals_newvars'!B14</f>
        <v>5142042</v>
      </c>
      <c r="Z14">
        <f>'1999_totals_newvars'!C14</f>
        <v>7785912</v>
      </c>
      <c r="AA14">
        <f>'1999_totals_newvars'!I14</f>
        <v>22206260</v>
      </c>
      <c r="AB14">
        <f>'1999_totals_newvars'!H14</f>
        <v>0</v>
      </c>
      <c r="AC14">
        <f>'1999_totals_newvars'!E14</f>
        <v>0</v>
      </c>
      <c r="AD14">
        <f>'1999_totals_newvars'!G14</f>
        <v>0</v>
      </c>
      <c r="AE14">
        <f>'1999_totals_newvars'!K14</f>
        <v>3305046</v>
      </c>
      <c r="AF14">
        <f>'1999_totals_newvars'!F14</f>
        <v>0</v>
      </c>
      <c r="AG14">
        <f>'1999_totals_newvars'!D14</f>
        <v>1818926</v>
      </c>
      <c r="AH14">
        <f>'1999_totals_newvars'!L14</f>
        <v>44167595</v>
      </c>
      <c r="AI14">
        <f>'2000_totals_newvars'!J14</f>
        <v>3011238</v>
      </c>
      <c r="AJ14">
        <f>'2000_totals_newvars'!B14</f>
        <v>3289730</v>
      </c>
      <c r="AK14">
        <f>'2000_totals_newvars'!C14</f>
        <v>10463144</v>
      </c>
      <c r="AL14">
        <f>'2000_totals_newvars'!I14</f>
        <v>16480135</v>
      </c>
      <c r="AM14">
        <f>'2000_totals_newvars'!H14</f>
        <v>6086304</v>
      </c>
      <c r="AN14">
        <f>'2000_totals_newvars'!E14</f>
        <v>0</v>
      </c>
      <c r="AO14">
        <f>'2000_totals_newvars'!G14</f>
        <v>2674983</v>
      </c>
      <c r="AP14">
        <f>'2000_totals_newvars'!K14</f>
        <v>3312473</v>
      </c>
      <c r="AQ14">
        <f>'2000_totals_newvars'!F14</f>
        <v>0</v>
      </c>
      <c r="AR14">
        <f>'2000_totals_newvars'!D14</f>
        <v>8072313</v>
      </c>
      <c r="AS14">
        <f>'2000_totals_newvars'!L14</f>
        <v>53390320</v>
      </c>
      <c r="AT14">
        <f>'2001_totals_newvars'!J14</f>
        <v>2309854</v>
      </c>
      <c r="AU14">
        <f>'2001_totals_newvars'!B14</f>
        <v>4570543</v>
      </c>
      <c r="AV14">
        <f>'2001_totals_newvars'!C14</f>
        <v>11022800</v>
      </c>
      <c r="AW14">
        <f>'2001_totals_newvars'!I14</f>
        <v>19470893</v>
      </c>
      <c r="AX14">
        <f>'2001_totals_newvars'!H14</f>
        <v>6392044</v>
      </c>
      <c r="AY14">
        <f>'2001_totals_newvars'!E14</f>
        <v>0</v>
      </c>
      <c r="AZ14">
        <f>'2001_totals_newvars'!G14</f>
        <v>2452394</v>
      </c>
      <c r="BA14">
        <f>'2001_totals_newvars'!K14</f>
        <v>2141199</v>
      </c>
      <c r="BB14">
        <f>'2001_totals_newvars'!F14</f>
        <v>0</v>
      </c>
      <c r="BC14">
        <f>'2001_totals_newvars'!D14</f>
        <v>7906737</v>
      </c>
      <c r="BD14">
        <f>'2001_totals_newvars'!L14</f>
        <v>56266464</v>
      </c>
      <c r="BE14">
        <f>'2002_totals_newvars'!J14</f>
        <v>2706355</v>
      </c>
      <c r="BF14">
        <f>'2002_totals_newvars'!B14</f>
        <v>4941417</v>
      </c>
      <c r="BG14">
        <f>'2002_totals_newvars'!C14</f>
        <v>11350616</v>
      </c>
      <c r="BH14">
        <f>'2002_totals_newvars'!I14</f>
        <v>13799860</v>
      </c>
      <c r="BI14">
        <f>'2002_totals_newvars'!H14</f>
        <v>5992916</v>
      </c>
      <c r="BJ14">
        <f>'2002_totals_newvars'!E14</f>
        <v>0</v>
      </c>
      <c r="BK14">
        <f>'2002_totals_newvars'!G14</f>
        <v>1752043</v>
      </c>
      <c r="BL14">
        <f>'2002_totals_newvars'!K14</f>
        <v>1487133</v>
      </c>
      <c r="BM14">
        <f>'2002_totals_newvars'!F14</f>
        <v>0</v>
      </c>
      <c r="BN14">
        <f>'2002_totals_newvars'!D14</f>
        <v>7836971</v>
      </c>
      <c r="BO14">
        <f>'2002_totals_newvars'!L14</f>
        <v>49867311</v>
      </c>
      <c r="BP14">
        <f>'2003_totals_newvars'!J14</f>
        <v>3223468</v>
      </c>
      <c r="BQ14">
        <f>'2003_totals_newvars'!B14</f>
        <v>6345623</v>
      </c>
      <c r="BR14">
        <f>'2003_totals_newvars'!C14</f>
        <v>11369913</v>
      </c>
      <c r="BS14">
        <f>'2003_totals_newvars'!I14</f>
        <v>13717616</v>
      </c>
      <c r="BT14">
        <f>'2003_totals_newvars'!H14</f>
        <v>7626705</v>
      </c>
      <c r="BU14">
        <f>'2003_totals_newvars'!E14</f>
        <v>0</v>
      </c>
      <c r="BV14">
        <f>'2003_totals_newvars'!G14</f>
        <v>2073423</v>
      </c>
      <c r="BW14">
        <f>'2003_totals_newvars'!K14</f>
        <v>1441201</v>
      </c>
      <c r="BX14">
        <f>'2003_totals_newvars'!F14</f>
        <v>0</v>
      </c>
      <c r="BY14">
        <f>'2003_totals_newvars'!D14</f>
        <v>7516504</v>
      </c>
      <c r="BZ14">
        <f>'2003_totals_newvars'!L14</f>
        <v>53314453</v>
      </c>
      <c r="CA14">
        <f>'2004_totals_newvars'!J14</f>
        <v>2686005</v>
      </c>
      <c r="CB14">
        <f>'2004_totals_newvars'!B14</f>
        <v>7231018</v>
      </c>
      <c r="CC14">
        <f>'2004_totals_newvars'!C14</f>
        <v>7957198</v>
      </c>
      <c r="CD14">
        <f>'2004_totals_newvars'!I14</f>
        <v>20638024</v>
      </c>
      <c r="CE14">
        <f>'2004_totals_newvars'!H14</f>
        <v>-577822</v>
      </c>
      <c r="CF14">
        <f>'2004_totals_newvars'!E14</f>
        <v>0</v>
      </c>
      <c r="CG14">
        <f>'2004_totals_newvars'!G14</f>
        <v>2135037</v>
      </c>
      <c r="CH14">
        <f>'2004_totals_newvars'!K14</f>
        <v>3550751</v>
      </c>
      <c r="CI14">
        <f>'2004_totals_newvars'!F14</f>
        <v>0</v>
      </c>
      <c r="CJ14">
        <f>'2004_totals_newvars'!D14</f>
        <v>8182340</v>
      </c>
      <c r="CK14">
        <f>'2004_totals_newvars'!L14</f>
        <v>51802551</v>
      </c>
      <c r="CL14">
        <f>'2005_totals_newvars'!J14</f>
        <v>2211008</v>
      </c>
      <c r="CM14">
        <f>'2005_totals_newvars'!B14</f>
        <v>7294220</v>
      </c>
      <c r="CN14">
        <f>'2005_totals_newvars'!C14</f>
        <v>9525747</v>
      </c>
      <c r="CO14">
        <f>'2005_totals_newvars'!I14</f>
        <v>16758751</v>
      </c>
      <c r="CP14">
        <f>'2005_totals_newvars'!H14</f>
        <v>2518136</v>
      </c>
      <c r="CQ14">
        <f>'2005_totals_newvars'!E14</f>
        <v>0</v>
      </c>
      <c r="CR14">
        <f>'2005_totals_newvars'!G14</f>
        <v>2291641</v>
      </c>
      <c r="CS14">
        <f>'2005_totals_newvars'!K14</f>
        <v>1441201</v>
      </c>
      <c r="CT14">
        <f>'2005_totals_newvars'!F14</f>
        <v>0</v>
      </c>
      <c r="CU14">
        <f>'2005_totals_newvars'!D14</f>
        <v>7917263</v>
      </c>
      <c r="CV14">
        <f>'2005_totals_newvars'!L14</f>
        <v>49957967</v>
      </c>
      <c r="CW14">
        <f>'2006_totals_newvars'!J14</f>
        <v>2446659</v>
      </c>
      <c r="CX14">
        <f>'2006_totals_newvars'!B14</f>
        <v>7237698</v>
      </c>
      <c r="CY14">
        <f>'2006_totals_newvars'!C14</f>
        <v>9907802</v>
      </c>
      <c r="CZ14">
        <f>'2006_totals_newvars'!I14</f>
        <v>10303107</v>
      </c>
      <c r="DA14">
        <f>'2006_totals_newvars'!H14</f>
        <v>2369772</v>
      </c>
      <c r="DB14">
        <f>'2006_totals_newvars'!E14</f>
        <v>5179800</v>
      </c>
      <c r="DC14">
        <f>'2006_totals_newvars'!G14</f>
        <v>2147601</v>
      </c>
      <c r="DD14">
        <f>'2006_totals_newvars'!K14</f>
        <v>1441201</v>
      </c>
      <c r="DE14">
        <f>'2006_totals_newvars'!F14</f>
        <v>0</v>
      </c>
      <c r="DF14">
        <f>'2006_totals_newvars'!D14</f>
        <v>8065270</v>
      </c>
      <c r="DG14">
        <f>'2006_totals_newvars'!L14</f>
        <v>49098910</v>
      </c>
      <c r="DH14">
        <f>'2007_totals_newvars'!J14</f>
        <v>10559967</v>
      </c>
      <c r="DI14">
        <f>'2007_totals_newvars'!B14</f>
        <v>5953783</v>
      </c>
      <c r="DJ14">
        <f>'2007_totals_newvars'!C14</f>
        <v>9907802</v>
      </c>
      <c r="DK14">
        <f>'2007_totals_newvars'!I14</f>
        <v>7631425</v>
      </c>
      <c r="DL14">
        <f>'2007_totals_newvars'!H14</f>
        <v>2253125</v>
      </c>
      <c r="DM14">
        <f>'2007_totals_newvars'!E14</f>
        <v>3236568</v>
      </c>
      <c r="DN14">
        <f>'2007_totals_newvars'!G14</f>
        <v>1033258</v>
      </c>
      <c r="DO14">
        <f>'2007_totals_newvars'!K14</f>
        <v>1441201</v>
      </c>
      <c r="DP14">
        <f>'2007_totals_newvars'!F14</f>
        <v>0</v>
      </c>
      <c r="DQ14">
        <f>'2007_totals_newvars'!D14</f>
        <v>5491744</v>
      </c>
      <c r="DR14">
        <f>'2007_totals_newvars'!L14</f>
        <v>47508873</v>
      </c>
      <c r="DS14">
        <f>'2008_totals_newvars'!J14</f>
        <v>10501301</v>
      </c>
      <c r="DT14">
        <f>'2008_totals_newvars'!B14</f>
        <v>5505784</v>
      </c>
      <c r="DU14">
        <f>'2008_totals_newvars'!C14</f>
        <v>9907802</v>
      </c>
      <c r="DV14">
        <f>'2008_totals_newvars'!I14</f>
        <v>4087149</v>
      </c>
      <c r="DW14">
        <f>'2008_totals_newvars'!H14</f>
        <v>3193787</v>
      </c>
      <c r="DX14">
        <f>'2008_totals_newvars'!E14</f>
        <v>2669375</v>
      </c>
      <c r="DY14">
        <f>'2008_totals_newvars'!G14</f>
        <v>1284499</v>
      </c>
      <c r="DZ14">
        <f>'2008_totals_newvars'!K14</f>
        <v>1441201</v>
      </c>
      <c r="EA14">
        <f>'2008_totals_newvars'!F14</f>
        <v>0</v>
      </c>
      <c r="EB14">
        <f>'2008_totals_newvars'!D14</f>
        <v>6319268</v>
      </c>
      <c r="EC14">
        <f>'2008_totals_newvars'!L14</f>
        <v>44910166</v>
      </c>
      <c r="ED14">
        <f>'2009_totals_newvars'!J14</f>
        <v>12001913</v>
      </c>
      <c r="EE14">
        <f>'2009_totals_newvars'!B14</f>
        <v>5901818</v>
      </c>
      <c r="EF14">
        <f>'2009_totals_newvars'!C14</f>
        <v>8730720</v>
      </c>
      <c r="EG14">
        <f>'2009_totals_newvars'!I14</f>
        <v>3441656</v>
      </c>
      <c r="EH14">
        <f>'2009_totals_newvars'!H14</f>
        <v>1183072</v>
      </c>
      <c r="EI14">
        <f>'2009_totals_newvars'!E14</f>
        <v>1699188</v>
      </c>
      <c r="EJ14">
        <f>'2009_totals_newvars'!G14</f>
        <v>1518533</v>
      </c>
      <c r="EK14">
        <f>'2009_totals_newvars'!K14</f>
        <v>1441201</v>
      </c>
      <c r="EL14">
        <f>'2009_totals_newvars'!F14</f>
        <v>0</v>
      </c>
      <c r="EM14">
        <f>'2009_totals_newvars'!D14</f>
        <v>6707875</v>
      </c>
      <c r="EN14">
        <f>'2009_totals_newvars'!L14</f>
        <v>42625976</v>
      </c>
      <c r="EO14">
        <f>'2010_totals_newvars'!J14</f>
        <v>12819967</v>
      </c>
      <c r="EP14">
        <f>'2010_totals_newvars'!B14</f>
        <v>6195466</v>
      </c>
      <c r="EQ14">
        <f>'2010_totals_newvars'!C14</f>
        <v>1175820</v>
      </c>
      <c r="ER14">
        <f>'2010_totals_newvars'!I14</f>
        <v>3251949</v>
      </c>
      <c r="ES14">
        <f>'2010_totals_newvars'!H14</f>
        <v>885343</v>
      </c>
      <c r="ET14">
        <f>'2010_totals_newvars'!E14</f>
        <v>1377979</v>
      </c>
      <c r="EU14">
        <f>'2010_totals_newvars'!G14</f>
        <v>2480920</v>
      </c>
      <c r="EV14">
        <f>'2010_totals_newvars'!K14</f>
        <v>1292534</v>
      </c>
      <c r="EW14">
        <f>'2010_totals_newvars'!F14</f>
        <v>0</v>
      </c>
      <c r="EX14">
        <f>'2010_totals_newvars'!D14</f>
        <v>6584059</v>
      </c>
      <c r="EY14">
        <f>'2010_totals_newvars'!L14</f>
        <v>36064037</v>
      </c>
      <c r="EZ14">
        <f>'2011_totals_newvars'!J14</f>
        <v>-6422178</v>
      </c>
      <c r="FA14">
        <f>'2011_totals_newvars'!B14</f>
        <v>4617239</v>
      </c>
      <c r="FB14">
        <f>'2011_totals_newvars'!C14</f>
        <v>7721136</v>
      </c>
      <c r="FC14">
        <f>'2011_totals_newvars'!I14</f>
        <v>2553465</v>
      </c>
      <c r="FD14">
        <f>'2011_totals_newvars'!H14</f>
        <v>-2773102</v>
      </c>
      <c r="FE14">
        <f>'2011_totals_newvars'!E14</f>
        <v>18072525</v>
      </c>
      <c r="FF14">
        <f>'2011_totals_newvars'!G14</f>
        <v>-788228</v>
      </c>
      <c r="FG14">
        <f>'2011_totals_newvars'!K14</f>
        <v>3272658</v>
      </c>
      <c r="FH14">
        <f>'2011_totals_newvars'!F14</f>
        <v>0</v>
      </c>
      <c r="FI14">
        <f>'2011_totals_newvars'!D14</f>
        <v>9452523</v>
      </c>
      <c r="FJ14">
        <f>'2011_totals_newvars'!L14</f>
        <v>35706038</v>
      </c>
      <c r="FK14">
        <f>'2012_totals_newvars'!J14</f>
        <v>4770925</v>
      </c>
      <c r="FL14">
        <f>'2012_totals_newvars'!B14</f>
        <v>7221482</v>
      </c>
      <c r="FM14">
        <f>'2012_totals_newvars'!C14</f>
        <v>11007020</v>
      </c>
      <c r="FN14">
        <f>'2012_totals_newvars'!I14</f>
        <v>4284318</v>
      </c>
      <c r="FO14">
        <f>'2012_totals_newvars'!H14</f>
        <v>393568</v>
      </c>
      <c r="FP14">
        <f>'2012_totals_newvars'!E14</f>
        <v>5713146</v>
      </c>
      <c r="FQ14">
        <f>'2012_totals_newvars'!G14</f>
        <v>1464930</v>
      </c>
      <c r="FR14">
        <f>'2012_totals_newvars'!K14</f>
        <v>1292533</v>
      </c>
      <c r="FS14">
        <f>'2012_totals_newvars'!F14</f>
        <v>0</v>
      </c>
      <c r="FT14">
        <f>'2012_totals_newvars'!D14</f>
        <v>6869348</v>
      </c>
      <c r="FU14">
        <f>'2012_totals_newvars'!L14</f>
        <v>43017270</v>
      </c>
      <c r="FV14">
        <f>'2013_totals_newvars'!J14</f>
        <v>5584512</v>
      </c>
      <c r="FW14">
        <f>'2013_totals_newvars'!B14</f>
        <v>6548938</v>
      </c>
      <c r="FX14">
        <f>'2013_totals_newvars'!C14</f>
        <v>10775138</v>
      </c>
      <c r="FY14">
        <f>'2013_totals_newvars'!I14</f>
        <v>4359923</v>
      </c>
      <c r="FZ14">
        <f>'2013_totals_newvars'!H14</f>
        <v>405298</v>
      </c>
      <c r="GA14">
        <f>'2013_totals_newvars'!E14</f>
        <v>8150856</v>
      </c>
      <c r="GB14">
        <f>'2013_totals_newvars'!G14</f>
        <v>2319241</v>
      </c>
      <c r="GC14">
        <f>'2013_totals_newvars'!K14</f>
        <v>1292534</v>
      </c>
      <c r="GD14">
        <f>'2013_totals_newvars'!F14</f>
        <v>0</v>
      </c>
      <c r="GE14">
        <f>'2013_totals_newvars'!D14</f>
        <v>6842915</v>
      </c>
      <c r="GF14">
        <f>'2013_totals_newvars'!L14</f>
        <v>46279355</v>
      </c>
      <c r="GG14">
        <f>'2014_totals_newvars'!J14</f>
        <v>5103732</v>
      </c>
      <c r="GH14">
        <f>'2014_totals_newvars'!B14</f>
        <v>6664547</v>
      </c>
      <c r="GI14">
        <f>'2014_totals_newvars'!C14</f>
        <v>11839667</v>
      </c>
      <c r="GJ14">
        <f>'2014_totals_newvars'!I14</f>
        <v>4160337</v>
      </c>
      <c r="GK14">
        <f>'2014_totals_newvars'!H14</f>
        <v>397242</v>
      </c>
      <c r="GL14">
        <f>'2014_totals_newvars'!E14</f>
        <v>8315345</v>
      </c>
      <c r="GM14">
        <f>'2014_totals_newvars'!G14</f>
        <v>2376557</v>
      </c>
      <c r="GN14">
        <f>'2014_totals_newvars'!K14</f>
        <v>1292534</v>
      </c>
      <c r="GO14">
        <f>'2014_totals_newvars'!F14</f>
        <v>0</v>
      </c>
      <c r="GP14">
        <f>'2014_totals_newvars'!D14</f>
        <v>6175679</v>
      </c>
      <c r="GQ14">
        <f>'2014_totals_newvars'!L14</f>
        <v>46325640</v>
      </c>
    </row>
    <row r="15" spans="1:199" x14ac:dyDescent="0.2">
      <c r="A15" t="s">
        <v>21</v>
      </c>
      <c r="B15">
        <f>'1997_totals_newvars'!J15</f>
        <v>13990544</v>
      </c>
      <c r="C15">
        <f>'1997_totals_newvars'!B15</f>
        <v>189164311</v>
      </c>
      <c r="D15">
        <f>'1997_totals_newvars'!C15</f>
        <v>39902368</v>
      </c>
      <c r="E15">
        <f>'1997_totals_newvars'!I15</f>
        <v>0</v>
      </c>
      <c r="F15">
        <f>'1997_totals_newvars'!H15</f>
        <v>0</v>
      </c>
      <c r="G15">
        <f>'1997_totals_newvars'!E15</f>
        <v>0</v>
      </c>
      <c r="H15">
        <f>'1997_totals_newvars'!G15</f>
        <v>0</v>
      </c>
      <c r="I15">
        <f>'1997_totals_newvars'!K15</f>
        <v>0</v>
      </c>
      <c r="J15">
        <f>'1997_totals_newvars'!F15</f>
        <v>0</v>
      </c>
      <c r="K15">
        <f>'1997_totals_newvars'!D15</f>
        <v>208411</v>
      </c>
      <c r="L15">
        <f>'1997_totals_newvars'!L15</f>
        <v>243265634</v>
      </c>
      <c r="M15">
        <f>'1998_totals_newvars'!J15</f>
        <v>148160249</v>
      </c>
      <c r="N15">
        <f>'1998_totals_newvars'!B15</f>
        <v>761917844</v>
      </c>
      <c r="O15">
        <f>'1998_totals_newvars'!C15</f>
        <v>74640280</v>
      </c>
      <c r="P15">
        <f>'1998_totals_newvars'!I15</f>
        <v>0</v>
      </c>
      <c r="Q15">
        <f>'1998_totals_newvars'!H15</f>
        <v>0</v>
      </c>
      <c r="R15">
        <f>'1998_totals_newvars'!E15</f>
        <v>0</v>
      </c>
      <c r="S15">
        <f>'1998_totals_newvars'!G15</f>
        <v>0</v>
      </c>
      <c r="T15">
        <f>'1998_totals_newvars'!K15</f>
        <v>58500000</v>
      </c>
      <c r="U15">
        <f>'1998_totals_newvars'!F15</f>
        <v>0</v>
      </c>
      <c r="V15">
        <f>'1998_totals_newvars'!D15</f>
        <v>37909054</v>
      </c>
      <c r="W15">
        <f>'1998_totals_newvars'!L15</f>
        <v>1081127427</v>
      </c>
      <c r="X15">
        <f>'1999_totals_newvars'!J15</f>
        <v>115283320</v>
      </c>
      <c r="Y15">
        <f>'1999_totals_newvars'!B15</f>
        <v>575283328</v>
      </c>
      <c r="Z15">
        <f>'1999_totals_newvars'!C15</f>
        <v>233998749</v>
      </c>
      <c r="AA15">
        <f>'1999_totals_newvars'!I15</f>
        <v>0</v>
      </c>
      <c r="AB15">
        <f>'1999_totals_newvars'!H15</f>
        <v>0</v>
      </c>
      <c r="AC15">
        <f>'1999_totals_newvars'!E15</f>
        <v>0</v>
      </c>
      <c r="AD15">
        <f>'1999_totals_newvars'!G15</f>
        <v>0</v>
      </c>
      <c r="AE15">
        <f>'1999_totals_newvars'!K15</f>
        <v>58505696</v>
      </c>
      <c r="AF15">
        <f>'1999_totals_newvars'!F15</f>
        <v>0</v>
      </c>
      <c r="AG15">
        <f>'1999_totals_newvars'!D15</f>
        <v>33294659</v>
      </c>
      <c r="AH15">
        <f>'1999_totals_newvars'!L15</f>
        <v>1016365752</v>
      </c>
      <c r="AI15">
        <f>'2000_totals_newvars'!J15</f>
        <v>105158126</v>
      </c>
      <c r="AJ15">
        <f>'2000_totals_newvars'!B15</f>
        <v>269391206</v>
      </c>
      <c r="AK15">
        <f>'2000_totals_newvars'!C15</f>
        <v>387598968</v>
      </c>
      <c r="AL15">
        <f>'2000_totals_newvars'!I15</f>
        <v>173871910</v>
      </c>
      <c r="AM15">
        <f>'2000_totals_newvars'!H15</f>
        <v>1108200</v>
      </c>
      <c r="AN15">
        <f>'2000_totals_newvars'!E15</f>
        <v>0</v>
      </c>
      <c r="AO15">
        <f>'2000_totals_newvars'!G15</f>
        <v>0</v>
      </c>
      <c r="AP15">
        <f>'2000_totals_newvars'!K15</f>
        <v>62662889</v>
      </c>
      <c r="AQ15">
        <f>'2000_totals_newvars'!F15</f>
        <v>0</v>
      </c>
      <c r="AR15">
        <f>'2000_totals_newvars'!D15</f>
        <v>67417183</v>
      </c>
      <c r="AS15">
        <f>'2000_totals_newvars'!L15</f>
        <v>1067208482</v>
      </c>
      <c r="AT15">
        <f>'2001_totals_newvars'!J15</f>
        <v>34284697</v>
      </c>
      <c r="AU15">
        <f>'2001_totals_newvars'!B15</f>
        <v>190590551</v>
      </c>
      <c r="AV15">
        <f>'2001_totals_newvars'!C15</f>
        <v>344457121</v>
      </c>
      <c r="AW15">
        <f>'2001_totals_newvars'!I15</f>
        <v>163497737</v>
      </c>
      <c r="AX15">
        <f>'2001_totals_newvars'!H15</f>
        <v>841900</v>
      </c>
      <c r="AY15">
        <f>'2001_totals_newvars'!E15</f>
        <v>152948749</v>
      </c>
      <c r="AZ15">
        <f>'2001_totals_newvars'!G15</f>
        <v>0</v>
      </c>
      <c r="BA15">
        <f>'2001_totals_newvars'!K15</f>
        <v>60175045</v>
      </c>
      <c r="BB15">
        <f>'2001_totals_newvars'!F15</f>
        <v>0</v>
      </c>
      <c r="BC15">
        <f>'2001_totals_newvars'!D15</f>
        <v>99565102</v>
      </c>
      <c r="BD15">
        <f>'2001_totals_newvars'!L15</f>
        <v>1046360902</v>
      </c>
      <c r="BE15">
        <f>'2002_totals_newvars'!J15</f>
        <v>41798042</v>
      </c>
      <c r="BF15">
        <f>'2002_totals_newvars'!B15</f>
        <v>146390028</v>
      </c>
      <c r="BG15">
        <f>'2002_totals_newvars'!C15</f>
        <v>358559615</v>
      </c>
      <c r="BH15">
        <f>'2002_totals_newvars'!I15</f>
        <v>159890144</v>
      </c>
      <c r="BI15">
        <f>'2002_totals_newvars'!H15</f>
        <v>780800</v>
      </c>
      <c r="BJ15">
        <f>'2002_totals_newvars'!E15</f>
        <v>151028095</v>
      </c>
      <c r="BK15">
        <f>'2002_totals_newvars'!G15</f>
        <v>0</v>
      </c>
      <c r="BL15">
        <f>'2002_totals_newvars'!K15</f>
        <v>43879272</v>
      </c>
      <c r="BM15">
        <f>'2002_totals_newvars'!F15</f>
        <v>0</v>
      </c>
      <c r="BN15">
        <f>'2002_totals_newvars'!D15</f>
        <v>112819157</v>
      </c>
      <c r="BO15">
        <f>'2002_totals_newvars'!L15</f>
        <v>1015145153</v>
      </c>
      <c r="BP15">
        <f>'2003_totals_newvars'!J15</f>
        <v>25838146</v>
      </c>
      <c r="BQ15">
        <f>'2003_totals_newvars'!B15</f>
        <v>114556049</v>
      </c>
      <c r="BR15">
        <f>'2003_totals_newvars'!C15</f>
        <v>376987676</v>
      </c>
      <c r="BS15">
        <f>'2003_totals_newvars'!I15</f>
        <v>201309835</v>
      </c>
      <c r="BT15">
        <f>'2003_totals_newvars'!H15</f>
        <v>1200000</v>
      </c>
      <c r="BU15">
        <f>'2003_totals_newvars'!E15</f>
        <v>153753033</v>
      </c>
      <c r="BV15">
        <f>'2003_totals_newvars'!G15</f>
        <v>0</v>
      </c>
      <c r="BW15">
        <f>'2003_totals_newvars'!K15</f>
        <v>20502485</v>
      </c>
      <c r="BX15">
        <f>'2003_totals_newvars'!F15</f>
        <v>0</v>
      </c>
      <c r="BY15">
        <f>'2003_totals_newvars'!D15</f>
        <v>115767589</v>
      </c>
      <c r="BZ15">
        <f>'2003_totals_newvars'!L15</f>
        <v>1009914813</v>
      </c>
      <c r="CA15">
        <f>'2004_totals_newvars'!J15</f>
        <v>22882437</v>
      </c>
      <c r="CB15">
        <f>'2004_totals_newvars'!B15</f>
        <v>110438560</v>
      </c>
      <c r="CC15">
        <f>'2004_totals_newvars'!C15</f>
        <v>374918037</v>
      </c>
      <c r="CD15">
        <f>'2004_totals_newvars'!I15</f>
        <v>202775125</v>
      </c>
      <c r="CE15">
        <f>'2004_totals_newvars'!H15</f>
        <v>1000000</v>
      </c>
      <c r="CF15">
        <f>'2004_totals_newvars'!E15</f>
        <v>150000000</v>
      </c>
      <c r="CG15">
        <f>'2004_totals_newvars'!G15</f>
        <v>0</v>
      </c>
      <c r="CH15">
        <f>'2004_totals_newvars'!K15</f>
        <v>33990383</v>
      </c>
      <c r="CI15">
        <f>'2004_totals_newvars'!F15</f>
        <v>13189074</v>
      </c>
      <c r="CJ15">
        <f>'2004_totals_newvars'!D15</f>
        <v>105951537</v>
      </c>
      <c r="CK15">
        <f>'2004_totals_newvars'!L15</f>
        <v>1015145153</v>
      </c>
      <c r="CL15">
        <f>'2005_totals_newvars'!J15</f>
        <v>23653378</v>
      </c>
      <c r="CM15">
        <f>'2005_totals_newvars'!B15</f>
        <v>122179852</v>
      </c>
      <c r="CN15">
        <f>'2005_totals_newvars'!C15</f>
        <v>415323418</v>
      </c>
      <c r="CO15">
        <f>'2005_totals_newvars'!I15</f>
        <v>163929927</v>
      </c>
      <c r="CP15">
        <f>'2005_totals_newvars'!H15</f>
        <v>1200000</v>
      </c>
      <c r="CQ15">
        <f>'2005_totals_newvars'!E15</f>
        <v>165845459</v>
      </c>
      <c r="CR15">
        <f>'2005_totals_newvars'!G15</f>
        <v>551703</v>
      </c>
      <c r="CS15">
        <f>'2005_totals_newvars'!K15</f>
        <v>17467933</v>
      </c>
      <c r="CT15">
        <f>'2005_totals_newvars'!F15</f>
        <v>14944155</v>
      </c>
      <c r="CU15">
        <f>'2005_totals_newvars'!D15</f>
        <v>90801546</v>
      </c>
      <c r="CV15">
        <f>'2005_totals_newvars'!L15</f>
        <v>1015897371</v>
      </c>
      <c r="CW15">
        <f>'2006_totals_newvars'!J15</f>
        <v>25127857</v>
      </c>
      <c r="CX15">
        <f>'2006_totals_newvars'!B15</f>
        <v>123502434</v>
      </c>
      <c r="CY15">
        <f>'2006_totals_newvars'!C15</f>
        <v>406129773</v>
      </c>
      <c r="CZ15">
        <f>'2006_totals_newvars'!I15</f>
        <v>166572648</v>
      </c>
      <c r="DA15">
        <f>'2006_totals_newvars'!H15</f>
        <v>1200000</v>
      </c>
      <c r="DB15">
        <f>'2006_totals_newvars'!E15</f>
        <v>167895633</v>
      </c>
      <c r="DC15">
        <f>'2006_totals_newvars'!G15</f>
        <v>0</v>
      </c>
      <c r="DD15">
        <f>'2006_totals_newvars'!K15</f>
        <v>33426628</v>
      </c>
      <c r="DE15">
        <f>'2006_totals_newvars'!F15</f>
        <v>13881298</v>
      </c>
      <c r="DF15">
        <f>'2006_totals_newvars'!D15</f>
        <v>77408882</v>
      </c>
      <c r="DG15">
        <f>'2006_totals_newvars'!L15</f>
        <v>1015145153</v>
      </c>
      <c r="DH15">
        <f>'2007_totals_newvars'!J15</f>
        <v>31107609</v>
      </c>
      <c r="DI15">
        <f>'2007_totals_newvars'!B15</f>
        <v>95646955</v>
      </c>
      <c r="DJ15">
        <f>'2007_totals_newvars'!C15</f>
        <v>395429975</v>
      </c>
      <c r="DK15">
        <f>'2007_totals_newvars'!I15</f>
        <v>197270465</v>
      </c>
      <c r="DL15">
        <f>'2007_totals_newvars'!H15</f>
        <v>800000</v>
      </c>
      <c r="DM15">
        <f>'2007_totals_newvars'!E15</f>
        <v>199753845</v>
      </c>
      <c r="DN15">
        <f>'2007_totals_newvars'!G15</f>
        <v>0</v>
      </c>
      <c r="DO15">
        <f>'2007_totals_newvars'!K15</f>
        <v>39667176</v>
      </c>
      <c r="DP15">
        <f>'2007_totals_newvars'!F15</f>
        <v>13858094</v>
      </c>
      <c r="DQ15">
        <f>'2007_totals_newvars'!D15</f>
        <v>90791492</v>
      </c>
      <c r="DR15">
        <f>'2007_totals_newvars'!L15</f>
        <v>1064325611</v>
      </c>
      <c r="DS15">
        <f>'2008_totals_newvars'!J15</f>
        <v>27378904</v>
      </c>
      <c r="DT15">
        <f>'2008_totals_newvars'!B15</f>
        <v>60486523</v>
      </c>
      <c r="DU15">
        <f>'2008_totals_newvars'!C15</f>
        <v>436621025</v>
      </c>
      <c r="DV15">
        <f>'2008_totals_newvars'!I15</f>
        <v>179634083</v>
      </c>
      <c r="DW15">
        <f>'2008_totals_newvars'!H15</f>
        <v>0</v>
      </c>
      <c r="DX15">
        <f>'2008_totals_newvars'!E15</f>
        <v>220291735</v>
      </c>
      <c r="DY15">
        <f>'2008_totals_newvars'!G15</f>
        <v>0</v>
      </c>
      <c r="DZ15">
        <f>'2008_totals_newvars'!K15</f>
        <v>41574111</v>
      </c>
      <c r="EA15">
        <f>'2008_totals_newvars'!F15</f>
        <v>14336738</v>
      </c>
      <c r="EB15">
        <f>'2008_totals_newvars'!D15</f>
        <v>74549694</v>
      </c>
      <c r="EC15">
        <f>'2008_totals_newvars'!L15</f>
        <v>1054872813</v>
      </c>
      <c r="ED15">
        <f>'2009_totals_newvars'!J15</f>
        <v>28205809</v>
      </c>
      <c r="EE15">
        <f>'2009_totals_newvars'!B15</f>
        <v>61091530</v>
      </c>
      <c r="EF15">
        <f>'2009_totals_newvars'!C15</f>
        <v>490720629</v>
      </c>
      <c r="EG15">
        <f>'2009_totals_newvars'!I15</f>
        <v>175363800</v>
      </c>
      <c r="EH15">
        <f>'2009_totals_newvars'!H15</f>
        <v>0</v>
      </c>
      <c r="EI15">
        <f>'2009_totals_newvars'!E15</f>
        <v>247988679</v>
      </c>
      <c r="EJ15">
        <f>'2009_totals_newvars'!G15</f>
        <v>0</v>
      </c>
      <c r="EK15">
        <f>'2009_totals_newvars'!K15</f>
        <v>39672230</v>
      </c>
      <c r="EL15">
        <f>'2009_totals_newvars'!F15</f>
        <v>15143749</v>
      </c>
      <c r="EM15">
        <f>'2009_totals_newvars'!D15</f>
        <v>72257976</v>
      </c>
      <c r="EN15">
        <f>'2009_totals_newvars'!L15</f>
        <v>1130444402</v>
      </c>
      <c r="EO15">
        <f>'2010_totals_newvars'!J15</f>
        <v>33773254</v>
      </c>
      <c r="EP15">
        <f>'2010_totals_newvars'!B15</f>
        <v>72269935</v>
      </c>
      <c r="EQ15">
        <f>'2010_totals_newvars'!C15</f>
        <v>485250939</v>
      </c>
      <c r="ER15">
        <f>'2010_totals_newvars'!I15</f>
        <v>121543245</v>
      </c>
      <c r="ES15">
        <f>'2010_totals_newvars'!H15</f>
        <v>0</v>
      </c>
      <c r="ET15">
        <f>'2010_totals_newvars'!E15</f>
        <v>224382817</v>
      </c>
      <c r="EU15">
        <f>'2010_totals_newvars'!G15</f>
        <v>7193540</v>
      </c>
      <c r="EV15">
        <f>'2010_totals_newvars'!K15</f>
        <v>27955275</v>
      </c>
      <c r="EW15">
        <f>'2010_totals_newvars'!F15</f>
        <v>16586228</v>
      </c>
      <c r="EX15">
        <f>'2010_totals_newvars'!D15</f>
        <v>293678745</v>
      </c>
      <c r="EY15">
        <f>'2010_totals_newvars'!L15</f>
        <v>1282633978</v>
      </c>
      <c r="EZ15">
        <f>'2011_totals_newvars'!J15</f>
        <v>33568764</v>
      </c>
      <c r="FA15">
        <f>'2011_totals_newvars'!B15</f>
        <v>106445472</v>
      </c>
      <c r="FB15">
        <f>'2011_totals_newvars'!C15</f>
        <v>609412406</v>
      </c>
      <c r="FC15">
        <f>'2011_totals_newvars'!I15</f>
        <v>114794962</v>
      </c>
      <c r="FD15">
        <f>'2011_totals_newvars'!H15</f>
        <v>0</v>
      </c>
      <c r="FE15">
        <f>'2011_totals_newvars'!E15</f>
        <v>243096186</v>
      </c>
      <c r="FF15">
        <f>'2011_totals_newvars'!G15</f>
        <v>2418382</v>
      </c>
      <c r="FG15">
        <f>'2011_totals_newvars'!K15</f>
        <v>7915460</v>
      </c>
      <c r="FH15">
        <f>'2011_totals_newvars'!F15</f>
        <v>16496030</v>
      </c>
      <c r="FI15">
        <f>'2011_totals_newvars'!D15</f>
        <v>184818445</v>
      </c>
      <c r="FJ15">
        <f>'2011_totals_newvars'!L15</f>
        <v>1318966107</v>
      </c>
      <c r="FK15">
        <f>'2012_totals_newvars'!J15</f>
        <v>33065594</v>
      </c>
      <c r="FL15">
        <f>'2012_totals_newvars'!B15</f>
        <v>127429136</v>
      </c>
      <c r="FM15">
        <f>'2012_totals_newvars'!C15</f>
        <v>624531764</v>
      </c>
      <c r="FN15">
        <f>'2012_totals_newvars'!I15</f>
        <v>96772087</v>
      </c>
      <c r="FO15">
        <f>'2012_totals_newvars'!H15</f>
        <v>0</v>
      </c>
      <c r="FP15">
        <f>'2012_totals_newvars'!E15</f>
        <v>253243140</v>
      </c>
      <c r="FQ15">
        <f>'2012_totals_newvars'!G15</f>
        <v>0</v>
      </c>
      <c r="FR15">
        <f>'2012_totals_newvars'!K15</f>
        <v>1200000</v>
      </c>
      <c r="FS15">
        <f>'2012_totals_newvars'!F15</f>
        <v>9197636</v>
      </c>
      <c r="FT15">
        <f>'2012_totals_newvars'!D15</f>
        <v>40272550</v>
      </c>
      <c r="FU15">
        <f>'2012_totals_newvars'!L15</f>
        <v>1185711907</v>
      </c>
      <c r="FV15">
        <f>'2013_totals_newvars'!J15</f>
        <v>27476439</v>
      </c>
      <c r="FW15">
        <f>'2013_totals_newvars'!B15</f>
        <v>81008007</v>
      </c>
      <c r="FX15">
        <f>'2013_totals_newvars'!C15</f>
        <v>645513988</v>
      </c>
      <c r="FY15">
        <f>'2013_totals_newvars'!I15</f>
        <v>81295507</v>
      </c>
      <c r="FZ15">
        <f>'2013_totals_newvars'!H15</f>
        <v>0</v>
      </c>
      <c r="GA15">
        <f>'2013_totals_newvars'!E15</f>
        <v>268252659</v>
      </c>
      <c r="GB15">
        <f>'2013_totals_newvars'!G15</f>
        <v>0</v>
      </c>
      <c r="GC15">
        <f>'2013_totals_newvars'!K15</f>
        <v>1200000</v>
      </c>
      <c r="GD15">
        <f>'2013_totals_newvars'!F15</f>
        <v>19143644</v>
      </c>
      <c r="GE15">
        <f>'2013_totals_newvars'!D15</f>
        <v>37032714</v>
      </c>
      <c r="GF15">
        <f>'2013_totals_newvars'!L15</f>
        <v>1160922958</v>
      </c>
      <c r="GG15">
        <f>'2014_totals_newvars'!J15</f>
        <v>25955932</v>
      </c>
      <c r="GH15">
        <f>'2014_totals_newvars'!B15</f>
        <v>77417612</v>
      </c>
      <c r="GI15">
        <f>'2014_totals_newvars'!C15</f>
        <v>710106176</v>
      </c>
      <c r="GJ15">
        <f>'2014_totals_newvars'!I15</f>
        <v>78938015</v>
      </c>
      <c r="GK15">
        <f>'2014_totals_newvars'!H15</f>
        <v>0</v>
      </c>
      <c r="GL15">
        <f>'2014_totals_newvars'!E15</f>
        <v>258793885</v>
      </c>
      <c r="GM15">
        <f>'2014_totals_newvars'!G15</f>
        <v>0</v>
      </c>
      <c r="GN15">
        <f>'2014_totals_newvars'!K15</f>
        <v>1200000</v>
      </c>
      <c r="GO15">
        <f>'2014_totals_newvars'!F15</f>
        <v>40747059</v>
      </c>
      <c r="GP15">
        <f>'2014_totals_newvars'!D15</f>
        <v>26581533</v>
      </c>
      <c r="GQ15">
        <f>'2014_totals_newvars'!L15</f>
        <v>1219740212</v>
      </c>
    </row>
    <row r="16" spans="1:199" x14ac:dyDescent="0.2">
      <c r="A16" t="s">
        <v>22</v>
      </c>
      <c r="B16">
        <f>'1997_totals_newvars'!J16</f>
        <v>28311213</v>
      </c>
      <c r="C16">
        <f>'1997_totals_newvars'!B16</f>
        <v>125771059</v>
      </c>
      <c r="D16">
        <f>'1997_totals_newvars'!C16</f>
        <v>15357049</v>
      </c>
      <c r="E16">
        <f>'1997_totals_newvars'!I16</f>
        <v>4056130</v>
      </c>
      <c r="F16">
        <f>'1997_totals_newvars'!H16</f>
        <v>0</v>
      </c>
      <c r="G16">
        <f>'1997_totals_newvars'!E16</f>
        <v>0</v>
      </c>
      <c r="H16">
        <f>'1997_totals_newvars'!G16</f>
        <v>0</v>
      </c>
      <c r="I16">
        <f>'1997_totals_newvars'!K16</f>
        <v>0</v>
      </c>
      <c r="J16">
        <f>'1997_totals_newvars'!F16</f>
        <v>0</v>
      </c>
      <c r="K16">
        <f>'1997_totals_newvars'!D16</f>
        <v>18910540</v>
      </c>
      <c r="L16">
        <f>'1997_totals_newvars'!L16</f>
        <v>192405991</v>
      </c>
      <c r="M16">
        <f>'1998_totals_newvars'!J16</f>
        <v>51887209</v>
      </c>
      <c r="N16">
        <f>'1998_totals_newvars'!B16</f>
        <v>104382009</v>
      </c>
      <c r="O16">
        <f>'1998_totals_newvars'!C16</f>
        <v>57395949</v>
      </c>
      <c r="P16">
        <f>'1998_totals_newvars'!I16</f>
        <v>15684240</v>
      </c>
      <c r="Q16">
        <f>'1998_totals_newvars'!H16</f>
        <v>0</v>
      </c>
      <c r="R16">
        <f>'1998_totals_newvars'!E16</f>
        <v>0</v>
      </c>
      <c r="S16">
        <f>'1998_totals_newvars'!G16</f>
        <v>0</v>
      </c>
      <c r="T16">
        <f>'1998_totals_newvars'!K16</f>
        <v>26000000</v>
      </c>
      <c r="U16">
        <f>'1998_totals_newvars'!F16</f>
        <v>0</v>
      </c>
      <c r="V16">
        <f>'1998_totals_newvars'!D16</f>
        <v>5141459</v>
      </c>
      <c r="W16">
        <f>'1998_totals_newvars'!L16</f>
        <v>260490866</v>
      </c>
      <c r="X16">
        <f>'1999_totals_newvars'!J16</f>
        <v>51523922</v>
      </c>
      <c r="Y16">
        <f>'1999_totals_newvars'!B16</f>
        <v>80230325</v>
      </c>
      <c r="Z16">
        <f>'1999_totals_newvars'!C16</f>
        <v>143113104</v>
      </c>
      <c r="AA16">
        <f>'1999_totals_newvars'!I16</f>
        <v>141124970</v>
      </c>
      <c r="AB16">
        <f>'1999_totals_newvars'!H16</f>
        <v>0</v>
      </c>
      <c r="AC16">
        <f>'1999_totals_newvars'!E16</f>
        <v>0</v>
      </c>
      <c r="AD16">
        <f>'1999_totals_newvars'!G16</f>
        <v>0</v>
      </c>
      <c r="AE16">
        <f>'1999_totals_newvars'!K16</f>
        <v>6000000</v>
      </c>
      <c r="AF16">
        <f>'1999_totals_newvars'!F16</f>
        <v>0</v>
      </c>
      <c r="AG16">
        <f>'1999_totals_newvars'!D16</f>
        <v>13083921</v>
      </c>
      <c r="AH16">
        <f>'1999_totals_newvars'!L16</f>
        <v>435076242</v>
      </c>
      <c r="AI16">
        <f>'2000_totals_newvars'!J16</f>
        <v>39579616</v>
      </c>
      <c r="AJ16">
        <f>'2000_totals_newvars'!B16</f>
        <v>86561515</v>
      </c>
      <c r="AK16">
        <f>'2000_totals_newvars'!C16</f>
        <v>167824806</v>
      </c>
      <c r="AL16">
        <f>'2000_totals_newvars'!I16</f>
        <v>60571108</v>
      </c>
      <c r="AM16">
        <f>'2000_totals_newvars'!H16</f>
        <v>0</v>
      </c>
      <c r="AN16">
        <f>'2000_totals_newvars'!E16</f>
        <v>0</v>
      </c>
      <c r="AO16">
        <f>'2000_totals_newvars'!G16</f>
        <v>0</v>
      </c>
      <c r="AP16">
        <f>'2000_totals_newvars'!K16</f>
        <v>20679178</v>
      </c>
      <c r="AQ16">
        <f>'2000_totals_newvars'!F16</f>
        <v>15033761</v>
      </c>
      <c r="AR16">
        <f>'2000_totals_newvars'!D16</f>
        <v>13942445</v>
      </c>
      <c r="AS16">
        <f>'2000_totals_newvars'!L16</f>
        <v>404192429</v>
      </c>
      <c r="AT16">
        <f>'2001_totals_newvars'!J16</f>
        <v>39624240</v>
      </c>
      <c r="AU16">
        <f>'2001_totals_newvars'!B16</f>
        <v>119632254</v>
      </c>
      <c r="AV16">
        <f>'2001_totals_newvars'!C16</f>
        <v>117616982</v>
      </c>
      <c r="AW16">
        <f>'2001_totals_newvars'!I16</f>
        <v>94469202</v>
      </c>
      <c r="AX16">
        <f>'2001_totals_newvars'!H16</f>
        <v>0</v>
      </c>
      <c r="AY16">
        <f>'2001_totals_newvars'!E16</f>
        <v>0</v>
      </c>
      <c r="AZ16">
        <f>'2001_totals_newvars'!G16</f>
        <v>0</v>
      </c>
      <c r="BA16">
        <f>'2001_totals_newvars'!K16</f>
        <v>8788962</v>
      </c>
      <c r="BB16">
        <f>'2001_totals_newvars'!F16</f>
        <v>15057454</v>
      </c>
      <c r="BC16">
        <f>'2001_totals_newvars'!D16</f>
        <v>18720941</v>
      </c>
      <c r="BD16">
        <f>'2001_totals_newvars'!L16</f>
        <v>413910035</v>
      </c>
      <c r="BE16">
        <f>'2002_totals_newvars'!J16</f>
        <v>37479884</v>
      </c>
      <c r="BF16">
        <f>'2002_totals_newvars'!B16</f>
        <v>145899086</v>
      </c>
      <c r="BG16">
        <f>'2002_totals_newvars'!C16</f>
        <v>36844748</v>
      </c>
      <c r="BH16">
        <f>'2002_totals_newvars'!I16</f>
        <v>96431918</v>
      </c>
      <c r="BI16">
        <f>'2002_totals_newvars'!H16</f>
        <v>2116915</v>
      </c>
      <c r="BJ16">
        <f>'2002_totals_newvars'!E16</f>
        <v>0</v>
      </c>
      <c r="BK16">
        <f>'2002_totals_newvars'!G16</f>
        <v>0</v>
      </c>
      <c r="BL16">
        <f>'2002_totals_newvars'!K16</f>
        <v>8788962</v>
      </c>
      <c r="BM16">
        <f>'2002_totals_newvars'!F16</f>
        <v>15497163</v>
      </c>
      <c r="BN16">
        <f>'2002_totals_newvars'!D16</f>
        <v>14599536</v>
      </c>
      <c r="BO16">
        <f>'2002_totals_newvars'!L16</f>
        <v>357658212</v>
      </c>
      <c r="BP16">
        <f>'2003_totals_newvars'!J16</f>
        <v>36463660</v>
      </c>
      <c r="BQ16">
        <f>'2003_totals_newvars'!B16</f>
        <v>139052999</v>
      </c>
      <c r="BR16">
        <f>'2003_totals_newvars'!C16</f>
        <v>33711980</v>
      </c>
      <c r="BS16">
        <f>'2003_totals_newvars'!I16</f>
        <v>82918686</v>
      </c>
      <c r="BT16">
        <f>'2003_totals_newvars'!H16</f>
        <v>1390324</v>
      </c>
      <c r="BU16">
        <f>'2003_totals_newvars'!E16</f>
        <v>0</v>
      </c>
      <c r="BV16">
        <f>'2003_totals_newvars'!G16</f>
        <v>0</v>
      </c>
      <c r="BW16">
        <f>'2003_totals_newvars'!K16</f>
        <v>2000000</v>
      </c>
      <c r="BX16">
        <f>'2003_totals_newvars'!F16</f>
        <v>14887105</v>
      </c>
      <c r="BY16">
        <f>'2003_totals_newvars'!D16</f>
        <v>23262021</v>
      </c>
      <c r="BZ16">
        <f>'2003_totals_newvars'!L16</f>
        <v>333686775</v>
      </c>
      <c r="CA16">
        <f>'2004_totals_newvars'!J16</f>
        <v>34011941</v>
      </c>
      <c r="CB16">
        <f>'2004_totals_newvars'!B16</f>
        <v>121920690</v>
      </c>
      <c r="CC16">
        <f>'2004_totals_newvars'!C16</f>
        <v>19409853</v>
      </c>
      <c r="CD16">
        <f>'2004_totals_newvars'!I16</f>
        <v>90470160</v>
      </c>
      <c r="CE16">
        <f>'2004_totals_newvars'!H16</f>
        <v>1653358</v>
      </c>
      <c r="CF16">
        <f>'2004_totals_newvars'!E16</f>
        <v>0</v>
      </c>
      <c r="CG16">
        <f>'2004_totals_newvars'!G16</f>
        <v>0</v>
      </c>
      <c r="CH16">
        <f>'2004_totals_newvars'!K16</f>
        <v>2000000</v>
      </c>
      <c r="CI16">
        <f>'2004_totals_newvars'!F16</f>
        <v>34998880</v>
      </c>
      <c r="CJ16">
        <f>'2004_totals_newvars'!D16</f>
        <v>15575050</v>
      </c>
      <c r="CK16">
        <f>'2004_totals_newvars'!L16</f>
        <v>320039932</v>
      </c>
      <c r="CL16">
        <f>'2005_totals_newvars'!J16</f>
        <v>40540247</v>
      </c>
      <c r="CM16">
        <f>'2005_totals_newvars'!B16</f>
        <v>113221948</v>
      </c>
      <c r="CN16">
        <f>'2005_totals_newvars'!C16</f>
        <v>20250027</v>
      </c>
      <c r="CO16">
        <f>'2005_totals_newvars'!I16</f>
        <v>88920629</v>
      </c>
      <c r="CP16">
        <f>'2005_totals_newvars'!H16</f>
        <v>1560801</v>
      </c>
      <c r="CQ16">
        <f>'2005_totals_newvars'!E16</f>
        <v>0</v>
      </c>
      <c r="CR16">
        <f>'2005_totals_newvars'!G16</f>
        <v>0</v>
      </c>
      <c r="CS16">
        <f>'2005_totals_newvars'!K16</f>
        <v>2000000</v>
      </c>
      <c r="CT16">
        <f>'2005_totals_newvars'!F16</f>
        <v>36059657</v>
      </c>
      <c r="CU16">
        <f>'2005_totals_newvars'!D16</f>
        <v>11178699</v>
      </c>
      <c r="CV16">
        <f>'2005_totals_newvars'!L16</f>
        <v>313732008</v>
      </c>
      <c r="CW16">
        <f>'2006_totals_newvars'!J16</f>
        <v>34571555</v>
      </c>
      <c r="CX16">
        <f>'2006_totals_newvars'!B16</f>
        <v>108652149</v>
      </c>
      <c r="CY16">
        <f>'2006_totals_newvars'!C16</f>
        <v>26248217</v>
      </c>
      <c r="CZ16">
        <f>'2006_totals_newvars'!I16</f>
        <v>104866079</v>
      </c>
      <c r="DA16">
        <f>'2006_totals_newvars'!H16</f>
        <v>1602367</v>
      </c>
      <c r="DB16">
        <f>'2006_totals_newvars'!E16</f>
        <v>0</v>
      </c>
      <c r="DC16">
        <f>'2006_totals_newvars'!G16</f>
        <v>0</v>
      </c>
      <c r="DD16">
        <f>'2006_totals_newvars'!K16</f>
        <v>2000000</v>
      </c>
      <c r="DE16">
        <f>'2006_totals_newvars'!F16</f>
        <v>38405489</v>
      </c>
      <c r="DF16">
        <f>'2006_totals_newvars'!D16</f>
        <v>12620807</v>
      </c>
      <c r="DG16">
        <f>'2006_totals_newvars'!L16</f>
        <v>328966663</v>
      </c>
      <c r="DH16">
        <f>'2007_totals_newvars'!J16</f>
        <v>29994106</v>
      </c>
      <c r="DI16">
        <f>'2007_totals_newvars'!B16</f>
        <v>102275375</v>
      </c>
      <c r="DJ16">
        <f>'2007_totals_newvars'!C16</f>
        <v>47433865</v>
      </c>
      <c r="DK16">
        <f>'2007_totals_newvars'!I16</f>
        <v>85735122</v>
      </c>
      <c r="DL16">
        <f>'2007_totals_newvars'!H16</f>
        <v>1448057</v>
      </c>
      <c r="DM16">
        <f>'2007_totals_newvars'!E16</f>
        <v>0</v>
      </c>
      <c r="DN16">
        <f>'2007_totals_newvars'!G16</f>
        <v>0</v>
      </c>
      <c r="DO16">
        <f>'2007_totals_newvars'!K16</f>
        <v>2000000</v>
      </c>
      <c r="DP16">
        <f>'2007_totals_newvars'!F16</f>
        <v>39760119</v>
      </c>
      <c r="DQ16">
        <f>'2007_totals_newvars'!D16</f>
        <v>10046469</v>
      </c>
      <c r="DR16">
        <f>'2007_totals_newvars'!L16</f>
        <v>318693113</v>
      </c>
      <c r="DS16">
        <f>'2008_totals_newvars'!J16</f>
        <v>31813458</v>
      </c>
      <c r="DT16">
        <f>'2008_totals_newvars'!B16</f>
        <v>76018087</v>
      </c>
      <c r="DU16">
        <f>'2008_totals_newvars'!C16</f>
        <v>52515546</v>
      </c>
      <c r="DV16">
        <f>'2008_totals_newvars'!I16</f>
        <v>111161583</v>
      </c>
      <c r="DW16">
        <f>'2008_totals_newvars'!H16</f>
        <v>1459398</v>
      </c>
      <c r="DX16">
        <f>'2008_totals_newvars'!E16</f>
        <v>0</v>
      </c>
      <c r="DY16">
        <f>'2008_totals_newvars'!G16</f>
        <v>20021875</v>
      </c>
      <c r="DZ16">
        <f>'2008_totals_newvars'!K16</f>
        <v>2000000</v>
      </c>
      <c r="EA16">
        <f>'2008_totals_newvars'!F16</f>
        <v>43488932</v>
      </c>
      <c r="EB16">
        <f>'2008_totals_newvars'!D16</f>
        <v>8593995</v>
      </c>
      <c r="EC16">
        <f>'2008_totals_newvars'!L16</f>
        <v>347072874</v>
      </c>
      <c r="ED16">
        <f>'2009_totals_newvars'!J16</f>
        <v>30936961</v>
      </c>
      <c r="EE16">
        <f>'2009_totals_newvars'!B16</f>
        <v>108608850</v>
      </c>
      <c r="EF16">
        <f>'2009_totals_newvars'!C16</f>
        <v>52515546</v>
      </c>
      <c r="EG16">
        <f>'2009_totals_newvars'!I16</f>
        <v>105243065</v>
      </c>
      <c r="EH16">
        <f>'2009_totals_newvars'!H16</f>
        <v>1286619</v>
      </c>
      <c r="EI16">
        <f>'2009_totals_newvars'!E16</f>
        <v>0</v>
      </c>
      <c r="EJ16">
        <f>'2009_totals_newvars'!G16</f>
        <v>0</v>
      </c>
      <c r="EK16">
        <f>'2009_totals_newvars'!K16</f>
        <v>2000000</v>
      </c>
      <c r="EL16">
        <f>'2009_totals_newvars'!F16</f>
        <v>31734226</v>
      </c>
      <c r="EM16">
        <f>'2009_totals_newvars'!D16</f>
        <v>20728775</v>
      </c>
      <c r="EN16">
        <f>'2009_totals_newvars'!L16</f>
        <v>353054042</v>
      </c>
      <c r="EO16">
        <f>'2010_totals_newvars'!J16</f>
        <v>31371221</v>
      </c>
      <c r="EP16">
        <f>'2010_totals_newvars'!B16</f>
        <v>91937263</v>
      </c>
      <c r="EQ16">
        <f>'2010_totals_newvars'!C16</f>
        <v>37515546</v>
      </c>
      <c r="ER16">
        <f>'2010_totals_newvars'!I16</f>
        <v>158726934</v>
      </c>
      <c r="ES16">
        <f>'2010_totals_newvars'!H16</f>
        <v>438716</v>
      </c>
      <c r="ET16">
        <f>'2010_totals_newvars'!E16</f>
        <v>0</v>
      </c>
      <c r="EU16">
        <f>'2010_totals_newvars'!G16</f>
        <v>0</v>
      </c>
      <c r="EV16">
        <f>'2010_totals_newvars'!K16</f>
        <v>0</v>
      </c>
      <c r="EW16">
        <f>'2010_totals_newvars'!F16</f>
        <v>32088241</v>
      </c>
      <c r="EX16">
        <f>'2010_totals_newvars'!D16</f>
        <v>13652625</v>
      </c>
      <c r="EY16">
        <f>'2010_totals_newvars'!L16</f>
        <v>365730546</v>
      </c>
      <c r="EZ16">
        <f>'2011_totals_newvars'!J16</f>
        <v>24650810</v>
      </c>
      <c r="FA16">
        <f>'2011_totals_newvars'!B16</f>
        <v>71524114</v>
      </c>
      <c r="FB16">
        <f>'2011_totals_newvars'!C16</f>
        <v>42515546</v>
      </c>
      <c r="FC16">
        <f>'2011_totals_newvars'!I16</f>
        <v>124628613</v>
      </c>
      <c r="FD16">
        <f>'2011_totals_newvars'!H16</f>
        <v>0</v>
      </c>
      <c r="FE16">
        <f>'2011_totals_newvars'!E16</f>
        <v>5097281</v>
      </c>
      <c r="FF16">
        <f>'2011_totals_newvars'!G16</f>
        <v>0</v>
      </c>
      <c r="FG16">
        <f>'2011_totals_newvars'!K16</f>
        <v>0</v>
      </c>
      <c r="FH16">
        <f>'2011_totals_newvars'!F16</f>
        <v>34106904</v>
      </c>
      <c r="FI16">
        <f>'2011_totals_newvars'!D16</f>
        <v>16865566</v>
      </c>
      <c r="FJ16">
        <f>'2011_totals_newvars'!L16</f>
        <v>319388834</v>
      </c>
      <c r="FK16">
        <f>'2012_totals_newvars'!J16</f>
        <v>23262748</v>
      </c>
      <c r="FL16">
        <f>'2012_totals_newvars'!B16</f>
        <v>40693945</v>
      </c>
      <c r="FM16">
        <f>'2012_totals_newvars'!C16</f>
        <v>38685746</v>
      </c>
      <c r="FN16">
        <f>'2012_totals_newvars'!I16</f>
        <v>86001543</v>
      </c>
      <c r="FO16">
        <f>'2012_totals_newvars'!H16</f>
        <v>4304887</v>
      </c>
      <c r="FP16">
        <f>'2012_totals_newvars'!E16</f>
        <v>0</v>
      </c>
      <c r="FQ16">
        <f>'2012_totals_newvars'!G16</f>
        <v>0</v>
      </c>
      <c r="FR16">
        <f>'2012_totals_newvars'!K16</f>
        <v>2000000</v>
      </c>
      <c r="FS16">
        <f>'2012_totals_newvars'!F16</f>
        <v>32030790</v>
      </c>
      <c r="FT16">
        <f>'2012_totals_newvars'!D16</f>
        <v>20668456</v>
      </c>
      <c r="FU16">
        <f>'2012_totals_newvars'!L16</f>
        <v>247648115</v>
      </c>
      <c r="FV16">
        <f>'2013_totals_newvars'!J16</f>
        <v>17962600</v>
      </c>
      <c r="FW16">
        <f>'2013_totals_newvars'!B16</f>
        <v>28917287</v>
      </c>
      <c r="FX16">
        <f>'2013_totals_newvars'!C16</f>
        <v>77699000</v>
      </c>
      <c r="FY16">
        <f>'2013_totals_newvars'!I16</f>
        <v>102766490</v>
      </c>
      <c r="FZ16">
        <f>'2013_totals_newvars'!H16</f>
        <v>2125586</v>
      </c>
      <c r="GA16">
        <f>'2013_totals_newvars'!E16</f>
        <v>0</v>
      </c>
      <c r="GB16">
        <f>'2013_totals_newvars'!G16</f>
        <v>0</v>
      </c>
      <c r="GC16">
        <f>'2013_totals_newvars'!K16</f>
        <v>0</v>
      </c>
      <c r="GD16">
        <f>'2013_totals_newvars'!F16</f>
        <v>33882653</v>
      </c>
      <c r="GE16">
        <f>'2013_totals_newvars'!D16</f>
        <v>15960422</v>
      </c>
      <c r="GF16">
        <f>'2013_totals_newvars'!L16</f>
        <v>279314038</v>
      </c>
      <c r="GG16">
        <f>'2014_totals_newvars'!J16</f>
        <v>18783110</v>
      </c>
      <c r="GH16">
        <f>'2014_totals_newvars'!B16</f>
        <v>23441807</v>
      </c>
      <c r="GI16">
        <f>'2014_totals_newvars'!C16</f>
        <v>77669961</v>
      </c>
      <c r="GJ16">
        <f>'2014_totals_newvars'!I16</f>
        <v>99631417</v>
      </c>
      <c r="GK16">
        <f>'2014_totals_newvars'!H16</f>
        <v>405952</v>
      </c>
      <c r="GL16">
        <f>'2014_totals_newvars'!E16</f>
        <v>0</v>
      </c>
      <c r="GM16">
        <f>'2014_totals_newvars'!G16</f>
        <v>0</v>
      </c>
      <c r="GN16">
        <f>'2014_totals_newvars'!K16</f>
        <v>0</v>
      </c>
      <c r="GO16">
        <f>'2014_totals_newvars'!F16</f>
        <v>32523897</v>
      </c>
      <c r="GP16">
        <f>'2014_totals_newvars'!D16</f>
        <v>14989152</v>
      </c>
      <c r="GQ16">
        <f>'2014_totals_newvars'!L16</f>
        <v>267445296</v>
      </c>
    </row>
    <row r="17" spans="1:199" x14ac:dyDescent="0.2">
      <c r="A17" t="s">
        <v>23</v>
      </c>
      <c r="B17">
        <f>'1997_totals_newvars'!J17</f>
        <v>14667706</v>
      </c>
      <c r="C17">
        <f>'1997_totals_newvars'!B17</f>
        <v>87331400</v>
      </c>
      <c r="D17">
        <f>'1997_totals_newvars'!C17</f>
        <v>8269771</v>
      </c>
      <c r="E17">
        <f>'1997_totals_newvars'!I17</f>
        <v>3943347</v>
      </c>
      <c r="F17">
        <f>'1997_totals_newvars'!H17</f>
        <v>0</v>
      </c>
      <c r="G17">
        <f>'1997_totals_newvars'!E17</f>
        <v>0</v>
      </c>
      <c r="H17">
        <f>'1997_totals_newvars'!G17</f>
        <v>0</v>
      </c>
      <c r="I17">
        <f>'1997_totals_newvars'!K17</f>
        <v>4546031</v>
      </c>
      <c r="J17">
        <f>'1997_totals_newvars'!F17</f>
        <v>0</v>
      </c>
      <c r="K17">
        <f>'1997_totals_newvars'!D17</f>
        <v>13581705</v>
      </c>
      <c r="L17">
        <f>'1997_totals_newvars'!L17</f>
        <v>132339960</v>
      </c>
      <c r="M17">
        <f>'1998_totals_newvars'!J17</f>
        <v>18312868</v>
      </c>
      <c r="N17">
        <f>'1998_totals_newvars'!B17</f>
        <v>101103315</v>
      </c>
      <c r="O17">
        <f>'1998_totals_newvars'!C17</f>
        <v>9875425</v>
      </c>
      <c r="P17">
        <f>'1998_totals_newvars'!I17</f>
        <v>24080000</v>
      </c>
      <c r="Q17">
        <f>'1998_totals_newvars'!H17</f>
        <v>0</v>
      </c>
      <c r="R17">
        <f>'1998_totals_newvars'!E17</f>
        <v>0</v>
      </c>
      <c r="S17">
        <f>'1998_totals_newvars'!G17</f>
        <v>0</v>
      </c>
      <c r="T17">
        <f>'1998_totals_newvars'!K17</f>
        <v>6646606</v>
      </c>
      <c r="U17">
        <f>'1998_totals_newvars'!F17</f>
        <v>0</v>
      </c>
      <c r="V17">
        <f>'1998_totals_newvars'!D17</f>
        <v>20597745</v>
      </c>
      <c r="W17">
        <f>'1998_totals_newvars'!L17</f>
        <v>180615959</v>
      </c>
      <c r="X17">
        <f>'1999_totals_newvars'!J17</f>
        <v>29104791</v>
      </c>
      <c r="Y17">
        <f>'1999_totals_newvars'!B17</f>
        <v>91862880</v>
      </c>
      <c r="Z17">
        <f>'1999_totals_newvars'!C17</f>
        <v>20647874</v>
      </c>
      <c r="AA17">
        <f>'1999_totals_newvars'!I17</f>
        <v>23690257</v>
      </c>
      <c r="AB17">
        <f>'1999_totals_newvars'!H17</f>
        <v>0</v>
      </c>
      <c r="AC17">
        <f>'1999_totals_newvars'!E17</f>
        <v>0</v>
      </c>
      <c r="AD17">
        <f>'1999_totals_newvars'!G17</f>
        <v>0</v>
      </c>
      <c r="AE17">
        <f>'1999_totals_newvars'!K17</f>
        <v>12822427</v>
      </c>
      <c r="AF17">
        <f>'1999_totals_newvars'!F17</f>
        <v>0</v>
      </c>
      <c r="AG17">
        <f>'1999_totals_newvars'!D17</f>
        <v>24323854</v>
      </c>
      <c r="AH17">
        <f>'1999_totals_newvars'!L17</f>
        <v>202452083</v>
      </c>
      <c r="AI17">
        <f>'2000_totals_newvars'!J17</f>
        <v>23894469</v>
      </c>
      <c r="AJ17">
        <f>'2000_totals_newvars'!B17</f>
        <v>78811516</v>
      </c>
      <c r="AK17">
        <f>'2000_totals_newvars'!C17</f>
        <v>29797771</v>
      </c>
      <c r="AL17">
        <f>'2000_totals_newvars'!I17</f>
        <v>25834008</v>
      </c>
      <c r="AM17">
        <f>'2000_totals_newvars'!H17</f>
        <v>51642</v>
      </c>
      <c r="AN17">
        <f>'2000_totals_newvars'!E17</f>
        <v>0</v>
      </c>
      <c r="AO17">
        <f>'2000_totals_newvars'!G17</f>
        <v>4647864</v>
      </c>
      <c r="AP17">
        <f>'2000_totals_newvars'!K17</f>
        <v>12720929</v>
      </c>
      <c r="AQ17">
        <f>'2000_totals_newvars'!F17</f>
        <v>0</v>
      </c>
      <c r="AR17">
        <f>'2000_totals_newvars'!D17</f>
        <v>26443634</v>
      </c>
      <c r="AS17">
        <f>'2000_totals_newvars'!L17</f>
        <v>202201833</v>
      </c>
      <c r="AT17">
        <f>'2001_totals_newvars'!J17</f>
        <v>20153085</v>
      </c>
      <c r="AU17">
        <f>'2001_totals_newvars'!B17</f>
        <v>77767716</v>
      </c>
      <c r="AV17">
        <f>'2001_totals_newvars'!C17</f>
        <v>32701821</v>
      </c>
      <c r="AW17">
        <f>'2001_totals_newvars'!I17</f>
        <v>24180029</v>
      </c>
      <c r="AX17">
        <f>'2001_totals_newvars'!H17</f>
        <v>1829769</v>
      </c>
      <c r="AY17">
        <f>'2001_totals_newvars'!E17</f>
        <v>0</v>
      </c>
      <c r="AZ17">
        <f>'2001_totals_newvars'!G17</f>
        <v>3385868</v>
      </c>
      <c r="BA17">
        <f>'2001_totals_newvars'!K17</f>
        <v>11966225</v>
      </c>
      <c r="BB17">
        <f>'2001_totals_newvars'!F17</f>
        <v>0</v>
      </c>
      <c r="BC17">
        <f>'2001_totals_newvars'!D17</f>
        <v>25985809</v>
      </c>
      <c r="BD17">
        <f>'2001_totals_newvars'!L17</f>
        <v>197970322</v>
      </c>
      <c r="BE17">
        <f>'2002_totals_newvars'!J17</f>
        <v>15012637</v>
      </c>
      <c r="BF17">
        <f>'2002_totals_newvars'!B17</f>
        <v>76299454</v>
      </c>
      <c r="BG17">
        <f>'2002_totals_newvars'!C17</f>
        <v>32523763</v>
      </c>
      <c r="BH17">
        <f>'2002_totals_newvars'!I17</f>
        <v>25039737</v>
      </c>
      <c r="BI17">
        <f>'2002_totals_newvars'!H17</f>
        <v>2063357</v>
      </c>
      <c r="BJ17">
        <f>'2002_totals_newvars'!E17</f>
        <v>0</v>
      </c>
      <c r="BK17">
        <f>'2002_totals_newvars'!G17</f>
        <v>3281818</v>
      </c>
      <c r="BL17">
        <f>'2002_totals_newvars'!K17</f>
        <v>11612112</v>
      </c>
      <c r="BM17">
        <f>'2002_totals_newvars'!F17</f>
        <v>0</v>
      </c>
      <c r="BN17">
        <f>'2002_totals_newvars'!D17</f>
        <v>23489973</v>
      </c>
      <c r="BO17">
        <f>'2002_totals_newvars'!L17</f>
        <v>189322851</v>
      </c>
      <c r="BP17">
        <f>'2003_totals_newvars'!J17</f>
        <v>10760687</v>
      </c>
      <c r="BQ17">
        <f>'2003_totals_newvars'!B17</f>
        <v>80899006</v>
      </c>
      <c r="BR17">
        <f>'2003_totals_newvars'!C17</f>
        <v>38391261</v>
      </c>
      <c r="BS17">
        <f>'2003_totals_newvars'!I17</f>
        <v>29593602</v>
      </c>
      <c r="BT17">
        <f>'2003_totals_newvars'!H17</f>
        <v>1776841</v>
      </c>
      <c r="BU17">
        <f>'2003_totals_newvars'!E17</f>
        <v>0</v>
      </c>
      <c r="BV17">
        <f>'2003_totals_newvars'!G17</f>
        <v>395132</v>
      </c>
      <c r="BW17">
        <f>'2003_totals_newvars'!K17</f>
        <v>11257997</v>
      </c>
      <c r="BX17">
        <f>'2003_totals_newvars'!F17</f>
        <v>0</v>
      </c>
      <c r="BY17">
        <f>'2003_totals_newvars'!D17</f>
        <v>22481646</v>
      </c>
      <c r="BZ17">
        <f>'2003_totals_newvars'!L17</f>
        <v>195556172</v>
      </c>
      <c r="CA17">
        <f>'2004_totals_newvars'!J17</f>
        <v>13245918</v>
      </c>
      <c r="CB17">
        <f>'2004_totals_newvars'!B17</f>
        <v>79837153</v>
      </c>
      <c r="CC17">
        <f>'2004_totals_newvars'!C17</f>
        <v>34363533</v>
      </c>
      <c r="CD17">
        <f>'2004_totals_newvars'!I17</f>
        <v>35158582</v>
      </c>
      <c r="CE17">
        <f>'2004_totals_newvars'!H17</f>
        <v>3520201</v>
      </c>
      <c r="CF17">
        <f>'2004_totals_newvars'!E17</f>
        <v>0</v>
      </c>
      <c r="CG17">
        <f>'2004_totals_newvars'!G17</f>
        <v>246714</v>
      </c>
      <c r="CH17">
        <f>'2004_totals_newvars'!K17</f>
        <v>11904734</v>
      </c>
      <c r="CI17">
        <f>'2004_totals_newvars'!F17</f>
        <v>0</v>
      </c>
      <c r="CJ17">
        <f>'2004_totals_newvars'!D17</f>
        <v>24402953</v>
      </c>
      <c r="CK17">
        <f>'2004_totals_newvars'!L17</f>
        <v>202679788</v>
      </c>
      <c r="CL17">
        <f>'2005_totals_newvars'!J17</f>
        <v>13401675</v>
      </c>
      <c r="CM17">
        <f>'2005_totals_newvars'!B17</f>
        <v>75700353</v>
      </c>
      <c r="CN17">
        <f>'2005_totals_newvars'!C17</f>
        <v>30414128</v>
      </c>
      <c r="CO17">
        <f>'2005_totals_newvars'!I17</f>
        <v>35647054</v>
      </c>
      <c r="CP17">
        <f>'2005_totals_newvars'!H17</f>
        <v>8315452</v>
      </c>
      <c r="CQ17">
        <f>'2005_totals_newvars'!E17</f>
        <v>0</v>
      </c>
      <c r="CR17">
        <f>'2005_totals_newvars'!G17</f>
        <v>407511</v>
      </c>
      <c r="CS17">
        <f>'2005_totals_newvars'!K17</f>
        <v>12808841</v>
      </c>
      <c r="CT17">
        <f>'2005_totals_newvars'!F17</f>
        <v>0</v>
      </c>
      <c r="CU17">
        <f>'2005_totals_newvars'!D17</f>
        <v>22981738</v>
      </c>
      <c r="CV17">
        <f>'2005_totals_newvars'!L17</f>
        <v>199676752</v>
      </c>
      <c r="CW17">
        <f>'2006_totals_newvars'!J17</f>
        <v>12291536</v>
      </c>
      <c r="CX17">
        <f>'2006_totals_newvars'!B17</f>
        <v>73909488</v>
      </c>
      <c r="CY17">
        <f>'2006_totals_newvars'!C17</f>
        <v>27526242</v>
      </c>
      <c r="CZ17">
        <f>'2006_totals_newvars'!I17</f>
        <v>14861303</v>
      </c>
      <c r="DA17">
        <f>'2006_totals_newvars'!H17</f>
        <v>15265308</v>
      </c>
      <c r="DB17">
        <f>'2006_totals_newvars'!E17</f>
        <v>19464918</v>
      </c>
      <c r="DC17">
        <f>'2006_totals_newvars'!G17</f>
        <v>494087</v>
      </c>
      <c r="DD17">
        <f>'2006_totals_newvars'!K17</f>
        <v>13019471</v>
      </c>
      <c r="DE17">
        <f>'2006_totals_newvars'!F17</f>
        <v>0</v>
      </c>
      <c r="DF17">
        <f>'2006_totals_newvars'!D17</f>
        <v>23631951</v>
      </c>
      <c r="DG17">
        <f>'2006_totals_newvars'!L17</f>
        <v>200464304</v>
      </c>
      <c r="DH17">
        <f>'2007_totals_newvars'!J17</f>
        <v>11161051</v>
      </c>
      <c r="DI17">
        <f>'2007_totals_newvars'!B17</f>
        <v>64905042</v>
      </c>
      <c r="DJ17">
        <f>'2007_totals_newvars'!C17</f>
        <v>41903537</v>
      </c>
      <c r="DK17">
        <f>'2007_totals_newvars'!I17</f>
        <v>200000</v>
      </c>
      <c r="DL17">
        <f>'2007_totals_newvars'!H17</f>
        <v>37941931</v>
      </c>
      <c r="DM17">
        <f>'2007_totals_newvars'!E17</f>
        <v>10305502</v>
      </c>
      <c r="DN17">
        <f>'2007_totals_newvars'!G17</f>
        <v>575006</v>
      </c>
      <c r="DO17">
        <f>'2007_totals_newvars'!K17</f>
        <v>12962008</v>
      </c>
      <c r="DP17">
        <f>'2007_totals_newvars'!F17</f>
        <v>0</v>
      </c>
      <c r="DQ17">
        <f>'2007_totals_newvars'!D17</f>
        <v>23441336</v>
      </c>
      <c r="DR17">
        <f>'2007_totals_newvars'!L17</f>
        <v>203395413</v>
      </c>
      <c r="DS17">
        <f>'2008_totals_newvars'!J17</f>
        <v>12045700</v>
      </c>
      <c r="DT17">
        <f>'2008_totals_newvars'!B17</f>
        <v>60106428</v>
      </c>
      <c r="DU17">
        <f>'2008_totals_newvars'!C17</f>
        <v>46451182</v>
      </c>
      <c r="DV17">
        <f>'2008_totals_newvars'!I17</f>
        <v>0</v>
      </c>
      <c r="DW17">
        <f>'2008_totals_newvars'!H17</f>
        <v>38714653</v>
      </c>
      <c r="DX17">
        <f>'2008_totals_newvars'!E17</f>
        <v>3864864</v>
      </c>
      <c r="DY17">
        <f>'2008_totals_newvars'!G17</f>
        <v>446370</v>
      </c>
      <c r="DZ17">
        <f>'2008_totals_newvars'!K17</f>
        <v>12962008</v>
      </c>
      <c r="EA17">
        <f>'2008_totals_newvars'!F17</f>
        <v>11697483</v>
      </c>
      <c r="EB17">
        <f>'2008_totals_newvars'!D17</f>
        <v>25449076</v>
      </c>
      <c r="EC17">
        <f>'2008_totals_newvars'!L17</f>
        <v>211737764</v>
      </c>
      <c r="ED17">
        <f>'2009_totals_newvars'!J17</f>
        <v>10763210</v>
      </c>
      <c r="EE17">
        <f>'2009_totals_newvars'!B17</f>
        <v>61916841</v>
      </c>
      <c r="EF17">
        <f>'2009_totals_newvars'!C17</f>
        <v>45405897</v>
      </c>
      <c r="EG17">
        <f>'2009_totals_newvars'!I17</f>
        <v>0</v>
      </c>
      <c r="EH17">
        <f>'2009_totals_newvars'!H17</f>
        <v>48032726</v>
      </c>
      <c r="EI17">
        <f>'2009_totals_newvars'!E17</f>
        <v>458159</v>
      </c>
      <c r="EJ17">
        <f>'2009_totals_newvars'!G17</f>
        <v>2366664</v>
      </c>
      <c r="EK17">
        <f>'2009_totals_newvars'!K17</f>
        <v>12962008</v>
      </c>
      <c r="EL17">
        <f>'2009_totals_newvars'!F17</f>
        <v>12064657</v>
      </c>
      <c r="EM17">
        <f>'2009_totals_newvars'!D17</f>
        <v>24857899</v>
      </c>
      <c r="EN17">
        <f>'2009_totals_newvars'!L17</f>
        <v>218828061</v>
      </c>
      <c r="EO17">
        <f>'2010_totals_newvars'!J17</f>
        <v>9043150</v>
      </c>
      <c r="EP17">
        <f>'2010_totals_newvars'!B17</f>
        <v>70456537</v>
      </c>
      <c r="EQ17">
        <f>'2010_totals_newvars'!C17</f>
        <v>46411242</v>
      </c>
      <c r="ER17">
        <f>'2010_totals_newvars'!I17</f>
        <v>0</v>
      </c>
      <c r="ES17">
        <f>'2010_totals_newvars'!H17</f>
        <v>51956418</v>
      </c>
      <c r="ET17">
        <f>'2010_totals_newvars'!E17</f>
        <v>849547</v>
      </c>
      <c r="EU17">
        <f>'2010_totals_newvars'!G17</f>
        <v>1042989</v>
      </c>
      <c r="EV17">
        <f>'2010_totals_newvars'!K17</f>
        <v>12962008</v>
      </c>
      <c r="EW17">
        <f>'2010_totals_newvars'!F17</f>
        <v>12300169</v>
      </c>
      <c r="EX17">
        <f>'2010_totals_newvars'!D17</f>
        <v>27437711</v>
      </c>
      <c r="EY17">
        <f>'2010_totals_newvars'!L17</f>
        <v>232459771</v>
      </c>
      <c r="EZ17">
        <f>'2011_totals_newvars'!J17</f>
        <v>10405174</v>
      </c>
      <c r="FA17">
        <f>'2011_totals_newvars'!B17</f>
        <v>68655908</v>
      </c>
      <c r="FB17">
        <f>'2011_totals_newvars'!C17</f>
        <v>46013798</v>
      </c>
      <c r="FC17">
        <f>'2011_totals_newvars'!I17</f>
        <v>0</v>
      </c>
      <c r="FD17">
        <f>'2011_totals_newvars'!H17</f>
        <v>55776262</v>
      </c>
      <c r="FE17">
        <f>'2011_totals_newvars'!E17</f>
        <v>123198</v>
      </c>
      <c r="FF17">
        <f>'2011_totals_newvars'!G17</f>
        <v>189086</v>
      </c>
      <c r="FG17">
        <f>'2011_totals_newvars'!K17</f>
        <v>12962008</v>
      </c>
      <c r="FH17">
        <f>'2011_totals_newvars'!F17</f>
        <v>12411637</v>
      </c>
      <c r="FI17">
        <f>'2011_totals_newvars'!D17</f>
        <v>24857621</v>
      </c>
      <c r="FJ17">
        <f>'2011_totals_newvars'!L17</f>
        <v>231394692</v>
      </c>
      <c r="FK17">
        <f>'2012_totals_newvars'!J17</f>
        <v>15179566</v>
      </c>
      <c r="FL17">
        <f>'2012_totals_newvars'!B17</f>
        <v>66389497</v>
      </c>
      <c r="FM17">
        <f>'2012_totals_newvars'!C17</f>
        <v>45144543</v>
      </c>
      <c r="FN17">
        <f>'2012_totals_newvars'!I17</f>
        <v>0</v>
      </c>
      <c r="FO17">
        <f>'2012_totals_newvars'!H17</f>
        <v>51008251</v>
      </c>
      <c r="FP17">
        <f>'2012_totals_newvars'!E17</f>
        <v>0</v>
      </c>
      <c r="FQ17">
        <f>'2012_totals_newvars'!G17</f>
        <v>140801</v>
      </c>
      <c r="FR17">
        <f>'2012_totals_newvars'!K17</f>
        <v>12962008</v>
      </c>
      <c r="FS17">
        <f>'2012_totals_newvars'!F17</f>
        <v>13219115</v>
      </c>
      <c r="FT17">
        <f>'2012_totals_newvars'!D17</f>
        <v>22475265</v>
      </c>
      <c r="FU17">
        <f>'2012_totals_newvars'!L17</f>
        <v>226519046</v>
      </c>
      <c r="FV17">
        <f>'2013_totals_newvars'!J17</f>
        <v>7113776</v>
      </c>
      <c r="FW17">
        <f>'2013_totals_newvars'!B17</f>
        <v>54111291</v>
      </c>
      <c r="FX17">
        <f>'2013_totals_newvars'!C17</f>
        <v>44154894</v>
      </c>
      <c r="FY17">
        <f>'2013_totals_newvars'!I17</f>
        <v>0</v>
      </c>
      <c r="FZ17">
        <f>'2013_totals_newvars'!H17</f>
        <v>63040220</v>
      </c>
      <c r="GA17">
        <f>'2013_totals_newvars'!E17</f>
        <v>0</v>
      </c>
      <c r="GB17">
        <f>'2013_totals_newvars'!G17</f>
        <v>117031</v>
      </c>
      <c r="GC17">
        <f>'2013_totals_newvars'!K17</f>
        <v>12962008</v>
      </c>
      <c r="GD17">
        <f>'2013_totals_newvars'!F17</f>
        <v>9584871</v>
      </c>
      <c r="GE17">
        <f>'2013_totals_newvars'!D17</f>
        <v>19650116</v>
      </c>
      <c r="GF17">
        <f>'2013_totals_newvars'!L17</f>
        <v>210734207</v>
      </c>
      <c r="GG17">
        <f>'2014_totals_newvars'!J17</f>
        <v>8229986</v>
      </c>
      <c r="GH17">
        <f>'2014_totals_newvars'!B17</f>
        <v>50286063</v>
      </c>
      <c r="GI17">
        <f>'2014_totals_newvars'!C17</f>
        <v>45116322</v>
      </c>
      <c r="GJ17">
        <f>'2014_totals_newvars'!I17</f>
        <v>0</v>
      </c>
      <c r="GK17">
        <f>'2014_totals_newvars'!H17</f>
        <v>58544206</v>
      </c>
      <c r="GL17">
        <f>'2014_totals_newvars'!E17</f>
        <v>0</v>
      </c>
      <c r="GM17">
        <f>'2014_totals_newvars'!G17</f>
        <v>136287</v>
      </c>
      <c r="GN17">
        <f>'2014_totals_newvars'!K17</f>
        <v>12962008</v>
      </c>
      <c r="GO17">
        <f>'2014_totals_newvars'!F17</f>
        <v>24249685</v>
      </c>
      <c r="GP17">
        <f>'2014_totals_newvars'!D17</f>
        <v>21062545</v>
      </c>
      <c r="GQ17">
        <f>'2014_totals_newvars'!L17</f>
        <v>220587102</v>
      </c>
    </row>
    <row r="18" spans="1:199" x14ac:dyDescent="0.2">
      <c r="A18" t="s">
        <v>24</v>
      </c>
      <c r="B18">
        <f>'1997_totals_newvars'!J18</f>
        <v>9164717</v>
      </c>
      <c r="C18">
        <f>'1997_totals_newvars'!B18</f>
        <v>90914420</v>
      </c>
      <c r="D18">
        <f>'1997_totals_newvars'!C18</f>
        <v>0</v>
      </c>
      <c r="E18">
        <f>'1997_totals_newvars'!I18</f>
        <v>57329888</v>
      </c>
      <c r="F18">
        <f>'1997_totals_newvars'!H18</f>
        <v>0</v>
      </c>
      <c r="G18">
        <f>'1997_totals_newvars'!E18</f>
        <v>0</v>
      </c>
      <c r="H18">
        <f>'1997_totals_newvars'!G18</f>
        <v>0</v>
      </c>
      <c r="I18">
        <f>'1997_totals_newvars'!K18</f>
        <v>10000000</v>
      </c>
      <c r="J18">
        <f>'1997_totals_newvars'!F18</f>
        <v>0</v>
      </c>
      <c r="K18">
        <f>'1997_totals_newvars'!D18</f>
        <v>6403564</v>
      </c>
      <c r="L18">
        <f>'1997_totals_newvars'!L18</f>
        <v>173812589</v>
      </c>
      <c r="M18">
        <f>'1998_totals_newvars'!J18</f>
        <v>7447369</v>
      </c>
      <c r="N18">
        <f>'1998_totals_newvars'!B18</f>
        <v>40940651</v>
      </c>
      <c r="O18">
        <f>'1998_totals_newvars'!C18</f>
        <v>11183346</v>
      </c>
      <c r="P18">
        <f>'1998_totals_newvars'!I18</f>
        <v>93688482</v>
      </c>
      <c r="Q18">
        <f>'1998_totals_newvars'!H18</f>
        <v>0</v>
      </c>
      <c r="R18">
        <f>'1998_totals_newvars'!E18</f>
        <v>0</v>
      </c>
      <c r="S18">
        <f>'1998_totals_newvars'!G18</f>
        <v>0</v>
      </c>
      <c r="T18">
        <f>'1998_totals_newvars'!K18</f>
        <v>10193106</v>
      </c>
      <c r="U18">
        <f>'1998_totals_newvars'!F18</f>
        <v>0</v>
      </c>
      <c r="V18">
        <f>'1998_totals_newvars'!D18</f>
        <v>2648199</v>
      </c>
      <c r="W18">
        <f>'1998_totals_newvars'!L18</f>
        <v>166101153</v>
      </c>
      <c r="X18">
        <f>'1999_totals_newvars'!J18</f>
        <v>9432655</v>
      </c>
      <c r="Y18">
        <f>'1999_totals_newvars'!B18</f>
        <v>45676752</v>
      </c>
      <c r="Z18">
        <f>'1999_totals_newvars'!C18</f>
        <v>12746486</v>
      </c>
      <c r="AA18">
        <f>'1999_totals_newvars'!I18</f>
        <v>84708476</v>
      </c>
      <c r="AB18">
        <f>'1999_totals_newvars'!H18</f>
        <v>0</v>
      </c>
      <c r="AC18">
        <f>'1999_totals_newvars'!E18</f>
        <v>0</v>
      </c>
      <c r="AD18">
        <f>'1999_totals_newvars'!G18</f>
        <v>0</v>
      </c>
      <c r="AE18">
        <f>'1999_totals_newvars'!K18</f>
        <v>10193106</v>
      </c>
      <c r="AF18">
        <f>'1999_totals_newvars'!F18</f>
        <v>0</v>
      </c>
      <c r="AG18">
        <f>'1999_totals_newvars'!D18</f>
        <v>7518816</v>
      </c>
      <c r="AH18">
        <f>'1999_totals_newvars'!L18</f>
        <v>170276291</v>
      </c>
      <c r="AI18">
        <f>'2000_totals_newvars'!J18</f>
        <v>47573878</v>
      </c>
      <c r="AJ18">
        <f>'2000_totals_newvars'!B18</f>
        <v>42533502</v>
      </c>
      <c r="AK18">
        <f>'2000_totals_newvars'!C18</f>
        <v>22140009</v>
      </c>
      <c r="AL18">
        <f>'2000_totals_newvars'!I18</f>
        <v>-76828960</v>
      </c>
      <c r="AM18">
        <f>'2000_totals_newvars'!H18</f>
        <v>400000</v>
      </c>
      <c r="AN18">
        <f>'2000_totals_newvars'!E18</f>
        <v>122383734</v>
      </c>
      <c r="AO18">
        <f>'2000_totals_newvars'!G18</f>
        <v>0</v>
      </c>
      <c r="AP18">
        <f>'2000_totals_newvars'!K18</f>
        <v>10193106</v>
      </c>
      <c r="AQ18">
        <f>'2000_totals_newvars'!F18</f>
        <v>0</v>
      </c>
      <c r="AR18">
        <f>'2000_totals_newvars'!D18</f>
        <v>8318698</v>
      </c>
      <c r="AS18">
        <f>'2000_totals_newvars'!L18</f>
        <v>176713967</v>
      </c>
      <c r="AT18">
        <f>'2001_totals_newvars'!J18</f>
        <v>7553372</v>
      </c>
      <c r="AU18">
        <f>'2001_totals_newvars'!B18</f>
        <v>56355733</v>
      </c>
      <c r="AV18">
        <f>'2001_totals_newvars'!C18</f>
        <v>17662308</v>
      </c>
      <c r="AW18">
        <f>'2001_totals_newvars'!I18</f>
        <v>28964929</v>
      </c>
      <c r="AX18">
        <f>'2001_totals_newvars'!H18</f>
        <v>176000</v>
      </c>
      <c r="AY18">
        <f>'2001_totals_newvars'!E18</f>
        <v>28459409</v>
      </c>
      <c r="AZ18">
        <f>'2001_totals_newvars'!G18</f>
        <v>0</v>
      </c>
      <c r="BA18">
        <f>'2001_totals_newvars'!K18</f>
        <v>10193106</v>
      </c>
      <c r="BB18">
        <f>'2001_totals_newvars'!F18</f>
        <v>13183542</v>
      </c>
      <c r="BC18">
        <f>'2001_totals_newvars'!D18</f>
        <v>8433611</v>
      </c>
      <c r="BD18">
        <f>'2001_totals_newvars'!L18</f>
        <v>170982010</v>
      </c>
      <c r="BE18">
        <f>'2002_totals_newvars'!J18</f>
        <v>9108125</v>
      </c>
      <c r="BF18">
        <f>'2002_totals_newvars'!B18</f>
        <v>50131364</v>
      </c>
      <c r="BG18">
        <f>'2002_totals_newvars'!C18</f>
        <v>21752495</v>
      </c>
      <c r="BH18">
        <f>'2002_totals_newvars'!I18</f>
        <v>22800364</v>
      </c>
      <c r="BI18">
        <f>'2002_totals_newvars'!H18</f>
        <v>0</v>
      </c>
      <c r="BJ18">
        <f>'2002_totals_newvars'!E18</f>
        <v>26794488</v>
      </c>
      <c r="BK18">
        <f>'2002_totals_newvars'!G18</f>
        <v>0</v>
      </c>
      <c r="BL18">
        <f>'2002_totals_newvars'!K18</f>
        <v>10193106</v>
      </c>
      <c r="BM18">
        <f>'2002_totals_newvars'!F18</f>
        <v>13770514</v>
      </c>
      <c r="BN18">
        <f>'2002_totals_newvars'!D18</f>
        <v>7846747</v>
      </c>
      <c r="BO18">
        <f>'2002_totals_newvars'!L18</f>
        <v>162397203</v>
      </c>
      <c r="BP18">
        <f>'2003_totals_newvars'!J18</f>
        <v>10336190</v>
      </c>
      <c r="BQ18">
        <f>'2003_totals_newvars'!B18</f>
        <v>55198828</v>
      </c>
      <c r="BR18">
        <f>'2003_totals_newvars'!C18</f>
        <v>18595120</v>
      </c>
      <c r="BS18">
        <f>'2003_totals_newvars'!I18</f>
        <v>21459432</v>
      </c>
      <c r="BT18">
        <f>'2003_totals_newvars'!H18</f>
        <v>0</v>
      </c>
      <c r="BU18">
        <f>'2003_totals_newvars'!E18</f>
        <v>15323897</v>
      </c>
      <c r="BV18">
        <f>'2003_totals_newvars'!G18</f>
        <v>0</v>
      </c>
      <c r="BW18">
        <f>'2003_totals_newvars'!K18</f>
        <v>4332070</v>
      </c>
      <c r="BX18">
        <f>'2003_totals_newvars'!F18</f>
        <v>26167782</v>
      </c>
      <c r="BY18">
        <f>'2003_totals_newvars'!D18</f>
        <v>15721278</v>
      </c>
      <c r="BZ18">
        <f>'2003_totals_newvars'!L18</f>
        <v>167134597</v>
      </c>
      <c r="CA18">
        <f>'2004_totals_newvars'!J18</f>
        <v>10144415</v>
      </c>
      <c r="CB18">
        <f>'2004_totals_newvars'!B18</f>
        <v>60973716</v>
      </c>
      <c r="CC18">
        <f>'2004_totals_newvars'!C18</f>
        <v>28133015</v>
      </c>
      <c r="CD18">
        <f>'2004_totals_newvars'!I18</f>
        <v>13946029</v>
      </c>
      <c r="CE18">
        <f>'2004_totals_newvars'!H18</f>
        <v>0</v>
      </c>
      <c r="CF18">
        <f>'2004_totals_newvars'!E18</f>
        <v>22324439</v>
      </c>
      <c r="CG18">
        <f>'2004_totals_newvars'!G18</f>
        <v>0</v>
      </c>
      <c r="CH18">
        <f>'2004_totals_newvars'!K18</f>
        <v>4332070</v>
      </c>
      <c r="CI18">
        <f>'2004_totals_newvars'!F18</f>
        <v>27337955</v>
      </c>
      <c r="CJ18">
        <f>'2004_totals_newvars'!D18</f>
        <v>14663762</v>
      </c>
      <c r="CK18">
        <f>'2004_totals_newvars'!L18</f>
        <v>181855401</v>
      </c>
      <c r="CL18">
        <f>'2005_totals_newvars'!J18</f>
        <v>8373995</v>
      </c>
      <c r="CM18">
        <f>'2005_totals_newvars'!B18</f>
        <v>65355979</v>
      </c>
      <c r="CN18">
        <f>'2005_totals_newvars'!C18</f>
        <v>29307244</v>
      </c>
      <c r="CO18">
        <f>'2005_totals_newvars'!I18</f>
        <v>16287160</v>
      </c>
      <c r="CP18">
        <f>'2005_totals_newvars'!H18</f>
        <v>0</v>
      </c>
      <c r="CQ18">
        <f>'2005_totals_newvars'!E18</f>
        <v>18622464</v>
      </c>
      <c r="CR18">
        <f>'2005_totals_newvars'!G18</f>
        <v>0</v>
      </c>
      <c r="CS18">
        <f>'2005_totals_newvars'!K18</f>
        <v>4332070</v>
      </c>
      <c r="CT18">
        <f>'2005_totals_newvars'!F18</f>
        <v>27407123</v>
      </c>
      <c r="CU18">
        <f>'2005_totals_newvars'!D18</f>
        <v>10365168</v>
      </c>
      <c r="CV18">
        <f>'2005_totals_newvars'!L18</f>
        <v>180051203</v>
      </c>
      <c r="CW18">
        <f>'2006_totals_newvars'!J18</f>
        <v>8683410</v>
      </c>
      <c r="CX18">
        <f>'2006_totals_newvars'!B18</f>
        <v>62761619</v>
      </c>
      <c r="CY18">
        <f>'2006_totals_newvars'!C18</f>
        <v>37974385</v>
      </c>
      <c r="CZ18">
        <f>'2006_totals_newvars'!I18</f>
        <v>17359485</v>
      </c>
      <c r="DA18">
        <f>'2006_totals_newvars'!H18</f>
        <v>0</v>
      </c>
      <c r="DB18">
        <f>'2006_totals_newvars'!E18</f>
        <v>6770587</v>
      </c>
      <c r="DC18">
        <f>'2006_totals_newvars'!G18</f>
        <v>0</v>
      </c>
      <c r="DD18">
        <f>'2006_totals_newvars'!K18</f>
        <v>7191254</v>
      </c>
      <c r="DE18">
        <f>'2006_totals_newvars'!F18</f>
        <v>29193727</v>
      </c>
      <c r="DF18">
        <f>'2006_totals_newvars'!D18</f>
        <v>10947862</v>
      </c>
      <c r="DG18">
        <f>'2006_totals_newvars'!L18</f>
        <v>180882329</v>
      </c>
      <c r="DH18">
        <f>'2007_totals_newvars'!J18</f>
        <v>9877081</v>
      </c>
      <c r="DI18">
        <f>'2007_totals_newvars'!B18</f>
        <v>54411558</v>
      </c>
      <c r="DJ18">
        <f>'2007_totals_newvars'!C18</f>
        <v>39705513</v>
      </c>
      <c r="DK18">
        <f>'2007_totals_newvars'!I18</f>
        <v>41626511</v>
      </c>
      <c r="DL18">
        <f>'2007_totals_newvars'!H18</f>
        <v>0</v>
      </c>
      <c r="DM18">
        <f>'2007_totals_newvars'!E18</f>
        <v>6030215</v>
      </c>
      <c r="DN18">
        <f>'2007_totals_newvars'!G18</f>
        <v>0</v>
      </c>
      <c r="DO18">
        <f>'2007_totals_newvars'!K18</f>
        <v>7191254</v>
      </c>
      <c r="DP18">
        <f>'2007_totals_newvars'!F18</f>
        <v>29447608</v>
      </c>
      <c r="DQ18">
        <f>'2007_totals_newvars'!D18</f>
        <v>9736114</v>
      </c>
      <c r="DR18">
        <f>'2007_totals_newvars'!L18</f>
        <v>198025854</v>
      </c>
      <c r="DS18">
        <f>'2008_totals_newvars'!J18</f>
        <v>12046641</v>
      </c>
      <c r="DT18">
        <f>'2008_totals_newvars'!B18</f>
        <v>46132310</v>
      </c>
      <c r="DU18">
        <f>'2008_totals_newvars'!C18</f>
        <v>45347339</v>
      </c>
      <c r="DV18">
        <f>'2008_totals_newvars'!I18</f>
        <v>41071379</v>
      </c>
      <c r="DW18">
        <f>'2008_totals_newvars'!H18</f>
        <v>0</v>
      </c>
      <c r="DX18">
        <f>'2008_totals_newvars'!E18</f>
        <v>4458985</v>
      </c>
      <c r="DY18">
        <f>'2008_totals_newvars'!G18</f>
        <v>0</v>
      </c>
      <c r="DZ18">
        <f>'2008_totals_newvars'!K18</f>
        <v>7191254</v>
      </c>
      <c r="EA18">
        <f>'2008_totals_newvars'!F18</f>
        <v>36760380</v>
      </c>
      <c r="EB18">
        <f>'2008_totals_newvars'!D18</f>
        <v>12535672</v>
      </c>
      <c r="EC18">
        <f>'2008_totals_newvars'!L18</f>
        <v>205543960</v>
      </c>
      <c r="ED18">
        <f>'2009_totals_newvars'!J18</f>
        <v>11201330</v>
      </c>
      <c r="EE18">
        <f>'2009_totals_newvars'!B18</f>
        <v>46493291</v>
      </c>
      <c r="EF18">
        <f>'2009_totals_newvars'!C18</f>
        <v>38208836</v>
      </c>
      <c r="EG18">
        <f>'2009_totals_newvars'!I18</f>
        <v>40152063</v>
      </c>
      <c r="EH18">
        <f>'2009_totals_newvars'!H18</f>
        <v>0</v>
      </c>
      <c r="EI18">
        <f>'2009_totals_newvars'!E18</f>
        <v>5907614</v>
      </c>
      <c r="EJ18">
        <f>'2009_totals_newvars'!G18</f>
        <v>0</v>
      </c>
      <c r="EK18">
        <f>'2009_totals_newvars'!K18</f>
        <v>7191254</v>
      </c>
      <c r="EL18">
        <f>'2009_totals_newvars'!F18</f>
        <v>37126071</v>
      </c>
      <c r="EM18">
        <f>'2009_totals_newvars'!D18</f>
        <v>11671501</v>
      </c>
      <c r="EN18">
        <f>'2009_totals_newvars'!L18</f>
        <v>197951960</v>
      </c>
      <c r="EO18">
        <f>'2010_totals_newvars'!J18</f>
        <v>9818991</v>
      </c>
      <c r="EP18">
        <f>'2010_totals_newvars'!B18</f>
        <v>50355327</v>
      </c>
      <c r="EQ18">
        <f>'2010_totals_newvars'!C18</f>
        <v>33731771</v>
      </c>
      <c r="ER18">
        <f>'2010_totals_newvars'!I18</f>
        <v>38685599</v>
      </c>
      <c r="ES18">
        <f>'2010_totals_newvars'!H18</f>
        <v>0</v>
      </c>
      <c r="ET18">
        <f>'2010_totals_newvars'!E18</f>
        <v>21313812</v>
      </c>
      <c r="EU18">
        <f>'2010_totals_newvars'!G18</f>
        <v>11417102</v>
      </c>
      <c r="EV18">
        <f>'2010_totals_newvars'!K18</f>
        <v>7191254</v>
      </c>
      <c r="EW18">
        <f>'2010_totals_newvars'!F18</f>
        <v>44302858</v>
      </c>
      <c r="EX18">
        <f>'2010_totals_newvars'!D18</f>
        <v>11963910</v>
      </c>
      <c r="EY18">
        <f>'2010_totals_newvars'!L18</f>
        <v>228780624</v>
      </c>
      <c r="EZ18">
        <f>'2011_totals_newvars'!J18</f>
        <v>14551544</v>
      </c>
      <c r="FA18">
        <f>'2011_totals_newvars'!B18</f>
        <v>56166968</v>
      </c>
      <c r="FB18">
        <f>'2011_totals_newvars'!C18</f>
        <v>33788539</v>
      </c>
      <c r="FC18">
        <f>'2011_totals_newvars'!I18</f>
        <v>38140962</v>
      </c>
      <c r="FD18">
        <f>'2011_totals_newvars'!H18</f>
        <v>0</v>
      </c>
      <c r="FE18">
        <f>'2011_totals_newvars'!E18</f>
        <v>19694478</v>
      </c>
      <c r="FF18">
        <f>'2011_totals_newvars'!G18</f>
        <v>1006531</v>
      </c>
      <c r="FG18">
        <f>'2011_totals_newvars'!K18</f>
        <v>10193106</v>
      </c>
      <c r="FH18">
        <f>'2011_totals_newvars'!F18</f>
        <v>55322782</v>
      </c>
      <c r="FI18">
        <f>'2011_totals_newvars'!D18</f>
        <v>13016199</v>
      </c>
      <c r="FJ18">
        <f>'2011_totals_newvars'!L18</f>
        <v>241881109</v>
      </c>
      <c r="FK18">
        <f>'2012_totals_newvars'!J18</f>
        <v>12147094</v>
      </c>
      <c r="FL18">
        <f>'2012_totals_newvars'!B18</f>
        <v>33063717</v>
      </c>
      <c r="FM18">
        <f>'2012_totals_newvars'!C18</f>
        <v>19984125</v>
      </c>
      <c r="FN18">
        <f>'2012_totals_newvars'!I18</f>
        <v>28483769</v>
      </c>
      <c r="FO18">
        <f>'2012_totals_newvars'!H18</f>
        <v>0</v>
      </c>
      <c r="FP18">
        <f>'2012_totals_newvars'!E18</f>
        <v>14474861</v>
      </c>
      <c r="FQ18">
        <f>'2012_totals_newvars'!G18</f>
        <v>77264</v>
      </c>
      <c r="FR18">
        <f>'2012_totals_newvars'!K18</f>
        <v>10193106</v>
      </c>
      <c r="FS18">
        <f>'2012_totals_newvars'!F18</f>
        <v>56608176</v>
      </c>
      <c r="FT18">
        <f>'2012_totals_newvars'!D18</f>
        <v>7973813</v>
      </c>
      <c r="FU18">
        <f>'2012_totals_newvars'!L18</f>
        <v>183005925</v>
      </c>
      <c r="FV18">
        <f>'2013_totals_newvars'!J18</f>
        <v>13503978</v>
      </c>
      <c r="FW18">
        <f>'2013_totals_newvars'!B18</f>
        <v>27456136</v>
      </c>
      <c r="FX18">
        <f>'2013_totals_newvars'!C18</f>
        <v>22507877</v>
      </c>
      <c r="FY18">
        <f>'2013_totals_newvars'!I18</f>
        <v>24461228</v>
      </c>
      <c r="FZ18">
        <f>'2013_totals_newvars'!H18</f>
        <v>2736633</v>
      </c>
      <c r="GA18">
        <f>'2013_totals_newvars'!E18</f>
        <v>18070363</v>
      </c>
      <c r="GB18">
        <f>'2013_totals_newvars'!G18</f>
        <v>1000</v>
      </c>
      <c r="GC18">
        <f>'2013_totals_newvars'!K18</f>
        <v>10193106</v>
      </c>
      <c r="GD18">
        <f>'2013_totals_newvars'!F18</f>
        <v>48667710</v>
      </c>
      <c r="GE18">
        <f>'2013_totals_newvars'!D18</f>
        <v>5977445</v>
      </c>
      <c r="GF18">
        <f>'2013_totals_newvars'!L18</f>
        <v>173575476</v>
      </c>
      <c r="GG18">
        <f>'2014_totals_newvars'!J18</f>
        <v>10242935</v>
      </c>
      <c r="GH18">
        <f>'2014_totals_newvars'!B18</f>
        <v>22787114</v>
      </c>
      <c r="GI18">
        <f>'2014_totals_newvars'!C18</f>
        <v>19746275</v>
      </c>
      <c r="GJ18">
        <f>'2014_totals_newvars'!I18</f>
        <v>25754093</v>
      </c>
      <c r="GK18">
        <f>'2014_totals_newvars'!H18</f>
        <v>1444001</v>
      </c>
      <c r="GL18">
        <f>'2014_totals_newvars'!E18</f>
        <v>17298391</v>
      </c>
      <c r="GM18">
        <f>'2014_totals_newvars'!G18</f>
        <v>135371</v>
      </c>
      <c r="GN18">
        <f>'2014_totals_newvars'!K18</f>
        <v>10193106</v>
      </c>
      <c r="GO18">
        <f>'2014_totals_newvars'!F18</f>
        <v>45774645</v>
      </c>
      <c r="GP18">
        <f>'2014_totals_newvars'!D18</f>
        <v>5593842</v>
      </c>
      <c r="GQ18">
        <f>'2014_totals_newvars'!L18</f>
        <v>158969773</v>
      </c>
    </row>
    <row r="19" spans="1:199" x14ac:dyDescent="0.2">
      <c r="A19" t="s">
        <v>25</v>
      </c>
      <c r="B19">
        <f>'1997_totals_newvars'!J19</f>
        <v>28821094</v>
      </c>
      <c r="C19">
        <f>'1997_totals_newvars'!B19</f>
        <v>165601818</v>
      </c>
      <c r="D19">
        <f>'1997_totals_newvars'!C19</f>
        <v>7040032</v>
      </c>
      <c r="E19">
        <f>'1997_totals_newvars'!I19</f>
        <v>10296568</v>
      </c>
      <c r="F19">
        <f>'1997_totals_newvars'!H19</f>
        <v>0</v>
      </c>
      <c r="G19">
        <f>'1997_totals_newvars'!E19</f>
        <v>0</v>
      </c>
      <c r="H19">
        <f>'1997_totals_newvars'!G19</f>
        <v>0</v>
      </c>
      <c r="I19">
        <f>'1997_totals_newvars'!K19</f>
        <v>3675544</v>
      </c>
      <c r="J19">
        <f>'1997_totals_newvars'!F19</f>
        <v>0</v>
      </c>
      <c r="K19">
        <f>'1997_totals_newvars'!D19</f>
        <v>4383351</v>
      </c>
      <c r="L19">
        <f>'1997_totals_newvars'!L19</f>
        <v>219818407</v>
      </c>
      <c r="M19">
        <f>'1998_totals_newvars'!J19</f>
        <v>26462147</v>
      </c>
      <c r="N19">
        <f>'1998_totals_newvars'!B19</f>
        <v>146654310</v>
      </c>
      <c r="O19">
        <f>'1998_totals_newvars'!C19</f>
        <v>18000000</v>
      </c>
      <c r="P19">
        <f>'1998_totals_newvars'!I19</f>
        <v>11887512</v>
      </c>
      <c r="Q19">
        <f>'1998_totals_newvars'!H19</f>
        <v>0</v>
      </c>
      <c r="R19">
        <f>'1998_totals_newvars'!E19</f>
        <v>0</v>
      </c>
      <c r="S19">
        <f>'1998_totals_newvars'!G19</f>
        <v>0</v>
      </c>
      <c r="T19">
        <f>'1998_totals_newvars'!K19</f>
        <v>9200000</v>
      </c>
      <c r="U19">
        <f>'1998_totals_newvars'!F19</f>
        <v>0</v>
      </c>
      <c r="V19">
        <f>'1998_totals_newvars'!D19</f>
        <v>9672079</v>
      </c>
      <c r="W19">
        <f>'1998_totals_newvars'!L19</f>
        <v>221876048</v>
      </c>
      <c r="X19">
        <f>'1999_totals_newvars'!J19</f>
        <v>22345055</v>
      </c>
      <c r="Y19">
        <f>'1999_totals_newvars'!B19</f>
        <v>120143386</v>
      </c>
      <c r="Z19">
        <f>'1999_totals_newvars'!C19</f>
        <v>73003297</v>
      </c>
      <c r="AA19">
        <f>'1999_totals_newvars'!I19</f>
        <v>37998334</v>
      </c>
      <c r="AB19">
        <f>'1999_totals_newvars'!H19</f>
        <v>0</v>
      </c>
      <c r="AC19">
        <f>'1999_totals_newvars'!E19</f>
        <v>0</v>
      </c>
      <c r="AD19">
        <f>'1999_totals_newvars'!G19</f>
        <v>0</v>
      </c>
      <c r="AE19">
        <f>'1999_totals_newvars'!K19</f>
        <v>27040000</v>
      </c>
      <c r="AF19">
        <f>'1999_totals_newvars'!F19</f>
        <v>0</v>
      </c>
      <c r="AG19">
        <f>'1999_totals_newvars'!D19</f>
        <v>18001688</v>
      </c>
      <c r="AH19">
        <f>'1999_totals_newvars'!L19</f>
        <v>298531760</v>
      </c>
      <c r="AI19">
        <f>'2000_totals_newvars'!J19</f>
        <v>24756333</v>
      </c>
      <c r="AJ19">
        <f>'2000_totals_newvars'!B19</f>
        <v>104259210</v>
      </c>
      <c r="AK19">
        <f>'2000_totals_newvars'!C19</f>
        <v>39037522</v>
      </c>
      <c r="AL19">
        <f>'2000_totals_newvars'!I19</f>
        <v>10724525</v>
      </c>
      <c r="AM19">
        <f>'2000_totals_newvars'!H19</f>
        <v>8452569</v>
      </c>
      <c r="AN19">
        <f>'2000_totals_newvars'!E19</f>
        <v>0</v>
      </c>
      <c r="AO19">
        <f>'2000_totals_newvars'!G19</f>
        <v>0</v>
      </c>
      <c r="AP19">
        <f>'2000_totals_newvars'!K19</f>
        <v>18120000</v>
      </c>
      <c r="AQ19">
        <f>'2000_totals_newvars'!F19</f>
        <v>0</v>
      </c>
      <c r="AR19">
        <f>'2000_totals_newvars'!D19</f>
        <v>52417539</v>
      </c>
      <c r="AS19">
        <f>'2000_totals_newvars'!L19</f>
        <v>257767698</v>
      </c>
      <c r="AT19">
        <f>'2001_totals_newvars'!J19</f>
        <v>22564097</v>
      </c>
      <c r="AU19">
        <f>'2001_totals_newvars'!B19</f>
        <v>113007306</v>
      </c>
      <c r="AV19">
        <f>'2001_totals_newvars'!C19</f>
        <v>53108044</v>
      </c>
      <c r="AW19">
        <f>'2001_totals_newvars'!I19</f>
        <v>14576033</v>
      </c>
      <c r="AX19">
        <f>'2001_totals_newvars'!H19</f>
        <v>270253</v>
      </c>
      <c r="AY19">
        <f>'2001_totals_newvars'!E19</f>
        <v>0</v>
      </c>
      <c r="AZ19">
        <f>'2001_totals_newvars'!G19</f>
        <v>0</v>
      </c>
      <c r="BA19">
        <f>'2001_totals_newvars'!K19</f>
        <v>7704700</v>
      </c>
      <c r="BB19">
        <f>'2001_totals_newvars'!F19</f>
        <v>0</v>
      </c>
      <c r="BC19">
        <f>'2001_totals_newvars'!D19</f>
        <v>43333546</v>
      </c>
      <c r="BD19">
        <f>'2001_totals_newvars'!L19</f>
        <v>254563979</v>
      </c>
      <c r="BE19">
        <f>'2002_totals_newvars'!J19</f>
        <v>21534562</v>
      </c>
      <c r="BF19">
        <f>'2002_totals_newvars'!B19</f>
        <v>100874988</v>
      </c>
      <c r="BG19">
        <f>'2002_totals_newvars'!C19</f>
        <v>53230064</v>
      </c>
      <c r="BH19">
        <f>'2002_totals_newvars'!I19</f>
        <v>21014123</v>
      </c>
      <c r="BI19">
        <f>'2002_totals_newvars'!H19</f>
        <v>263397</v>
      </c>
      <c r="BJ19">
        <f>'2002_totals_newvars'!E19</f>
        <v>0</v>
      </c>
      <c r="BK19">
        <f>'2002_totals_newvars'!G19</f>
        <v>0</v>
      </c>
      <c r="BL19">
        <f>'2002_totals_newvars'!K19</f>
        <v>-1000000</v>
      </c>
      <c r="BM19">
        <f>'2002_totals_newvars'!F19</f>
        <v>0</v>
      </c>
      <c r="BN19">
        <f>'2002_totals_newvars'!D19</f>
        <v>45967023</v>
      </c>
      <c r="BO19">
        <f>'2002_totals_newvars'!L19</f>
        <v>241884157</v>
      </c>
      <c r="BP19">
        <f>'2003_totals_newvars'!J19</f>
        <v>19013708</v>
      </c>
      <c r="BQ19">
        <f>'2003_totals_newvars'!B19</f>
        <v>102317235</v>
      </c>
      <c r="BR19">
        <f>'2003_totals_newvars'!C19</f>
        <v>67471040</v>
      </c>
      <c r="BS19">
        <f>'2003_totals_newvars'!I19</f>
        <v>13604104</v>
      </c>
      <c r="BT19">
        <f>'2003_totals_newvars'!H19</f>
        <v>0</v>
      </c>
      <c r="BU19">
        <f>'2003_totals_newvars'!E19</f>
        <v>0</v>
      </c>
      <c r="BV19">
        <f>'2003_totals_newvars'!G19</f>
        <v>0</v>
      </c>
      <c r="BW19">
        <f>'2003_totals_newvars'!K19</f>
        <v>0</v>
      </c>
      <c r="BX19">
        <f>'2003_totals_newvars'!F19</f>
        <v>0</v>
      </c>
      <c r="BY19">
        <f>'2003_totals_newvars'!D19</f>
        <v>35783806</v>
      </c>
      <c r="BZ19">
        <f>'2003_totals_newvars'!L19</f>
        <v>238189893</v>
      </c>
      <c r="CA19">
        <f>'2004_totals_newvars'!J19</f>
        <v>14968829</v>
      </c>
      <c r="CB19">
        <f>'2004_totals_newvars'!B19</f>
        <v>106055259</v>
      </c>
      <c r="CC19">
        <f>'2004_totals_newvars'!C19</f>
        <v>68333450</v>
      </c>
      <c r="CD19">
        <f>'2004_totals_newvars'!I19</f>
        <v>19932368</v>
      </c>
      <c r="CE19">
        <f>'2004_totals_newvars'!H19</f>
        <v>0</v>
      </c>
      <c r="CF19">
        <f>'2004_totals_newvars'!E19</f>
        <v>0</v>
      </c>
      <c r="CG19">
        <f>'2004_totals_newvars'!G19</f>
        <v>0</v>
      </c>
      <c r="CH19">
        <f>'2004_totals_newvars'!K19</f>
        <v>0</v>
      </c>
      <c r="CI19">
        <f>'2004_totals_newvars'!F19</f>
        <v>0</v>
      </c>
      <c r="CJ19">
        <f>'2004_totals_newvars'!D19</f>
        <v>33463930</v>
      </c>
      <c r="CK19">
        <f>'2004_totals_newvars'!L19</f>
        <v>242753836</v>
      </c>
      <c r="CL19">
        <f>'2005_totals_newvars'!J19</f>
        <v>16578366</v>
      </c>
      <c r="CM19">
        <f>'2005_totals_newvars'!B19</f>
        <v>104864090</v>
      </c>
      <c r="CN19">
        <f>'2005_totals_newvars'!C19</f>
        <v>75270536</v>
      </c>
      <c r="CO19">
        <f>'2005_totals_newvars'!I19</f>
        <v>40520336</v>
      </c>
      <c r="CP19">
        <f>'2005_totals_newvars'!H19</f>
        <v>0</v>
      </c>
      <c r="CQ19">
        <f>'2005_totals_newvars'!E19</f>
        <v>0</v>
      </c>
      <c r="CR19">
        <f>'2005_totals_newvars'!G19</f>
        <v>0</v>
      </c>
      <c r="CS19">
        <f>'2005_totals_newvars'!K19</f>
        <v>0</v>
      </c>
      <c r="CT19">
        <f>'2005_totals_newvars'!F19</f>
        <v>0</v>
      </c>
      <c r="CU19">
        <f>'2005_totals_newvars'!D19</f>
        <v>33430439</v>
      </c>
      <c r="CV19">
        <f>'2005_totals_newvars'!L19</f>
        <v>270663767</v>
      </c>
      <c r="CW19">
        <f>'2006_totals_newvars'!J19</f>
        <v>17240851</v>
      </c>
      <c r="CX19">
        <f>'2006_totals_newvars'!B19</f>
        <v>100567247</v>
      </c>
      <c r="CY19">
        <f>'2006_totals_newvars'!C19</f>
        <v>75344919</v>
      </c>
      <c r="CZ19">
        <f>'2006_totals_newvars'!I19</f>
        <v>20035216</v>
      </c>
      <c r="DA19">
        <f>'2006_totals_newvars'!H19</f>
        <v>0</v>
      </c>
      <c r="DB19">
        <f>'2006_totals_newvars'!E19</f>
        <v>0</v>
      </c>
      <c r="DC19">
        <f>'2006_totals_newvars'!G19</f>
        <v>0</v>
      </c>
      <c r="DD19">
        <f>'2006_totals_newvars'!K19</f>
        <v>0</v>
      </c>
      <c r="DE19">
        <f>'2006_totals_newvars'!F19</f>
        <v>0</v>
      </c>
      <c r="DF19">
        <f>'2006_totals_newvars'!D19</f>
        <v>31208443</v>
      </c>
      <c r="DG19">
        <f>'2006_totals_newvars'!L19</f>
        <v>244396676</v>
      </c>
      <c r="DH19">
        <f>'2007_totals_newvars'!J19</f>
        <v>14953598</v>
      </c>
      <c r="DI19">
        <f>'2007_totals_newvars'!B19</f>
        <v>121845321</v>
      </c>
      <c r="DJ19">
        <f>'2007_totals_newvars'!C19</f>
        <v>71937097</v>
      </c>
      <c r="DK19">
        <f>'2007_totals_newvars'!I19</f>
        <v>15912193</v>
      </c>
      <c r="DL19">
        <f>'2007_totals_newvars'!H19</f>
        <v>0</v>
      </c>
      <c r="DM19">
        <f>'2007_totals_newvars'!E19</f>
        <v>0</v>
      </c>
      <c r="DN19">
        <f>'2007_totals_newvars'!G19</f>
        <v>0</v>
      </c>
      <c r="DO19">
        <f>'2007_totals_newvars'!K19</f>
        <v>0</v>
      </c>
      <c r="DP19">
        <f>'2007_totals_newvars'!F19</f>
        <v>0</v>
      </c>
      <c r="DQ19">
        <f>'2007_totals_newvars'!D19</f>
        <v>29032951</v>
      </c>
      <c r="DR19">
        <f>'2007_totals_newvars'!L19</f>
        <v>253681160</v>
      </c>
      <c r="DS19">
        <f>'2008_totals_newvars'!J19</f>
        <v>13763691</v>
      </c>
      <c r="DT19">
        <f>'2008_totals_newvars'!B19</f>
        <v>106151412</v>
      </c>
      <c r="DU19">
        <f>'2008_totals_newvars'!C19</f>
        <v>73856046</v>
      </c>
      <c r="DV19">
        <f>'2008_totals_newvars'!I19</f>
        <v>23086283</v>
      </c>
      <c r="DW19">
        <f>'2008_totals_newvars'!H19</f>
        <v>0</v>
      </c>
      <c r="DX19">
        <f>'2008_totals_newvars'!E19</f>
        <v>0</v>
      </c>
      <c r="DY19">
        <f>'2008_totals_newvars'!G19</f>
        <v>0</v>
      </c>
      <c r="DZ19">
        <f>'2008_totals_newvars'!K19</f>
        <v>0</v>
      </c>
      <c r="EA19">
        <f>'2008_totals_newvars'!F19</f>
        <v>0</v>
      </c>
      <c r="EB19">
        <f>'2008_totals_newvars'!D19</f>
        <v>30678809</v>
      </c>
      <c r="EC19">
        <f>'2008_totals_newvars'!L19</f>
        <v>247536241</v>
      </c>
      <c r="ED19">
        <f>'2009_totals_newvars'!J19</f>
        <v>12788992</v>
      </c>
      <c r="EE19">
        <f>'2009_totals_newvars'!B19</f>
        <v>117388418</v>
      </c>
      <c r="EF19">
        <f>'2009_totals_newvars'!C19</f>
        <v>83080198</v>
      </c>
      <c r="EG19">
        <f>'2009_totals_newvars'!I19</f>
        <v>29910661</v>
      </c>
      <c r="EH19">
        <f>'2009_totals_newvars'!H19</f>
        <v>0</v>
      </c>
      <c r="EI19">
        <f>'2009_totals_newvars'!E19</f>
        <v>0</v>
      </c>
      <c r="EJ19">
        <f>'2009_totals_newvars'!G19</f>
        <v>0</v>
      </c>
      <c r="EK19">
        <f>'2009_totals_newvars'!K19</f>
        <v>0</v>
      </c>
      <c r="EL19">
        <f>'2009_totals_newvars'!F19</f>
        <v>0</v>
      </c>
      <c r="EM19">
        <f>'2009_totals_newvars'!D19</f>
        <v>32295131</v>
      </c>
      <c r="EN19">
        <f>'2009_totals_newvars'!L19</f>
        <v>275463400</v>
      </c>
      <c r="EO19">
        <f>'2010_totals_newvars'!J19</f>
        <v>13226326</v>
      </c>
      <c r="EP19">
        <f>'2010_totals_newvars'!B19</f>
        <v>122839214</v>
      </c>
      <c r="EQ19">
        <f>'2010_totals_newvars'!C19</f>
        <v>82845330</v>
      </c>
      <c r="ER19">
        <f>'2010_totals_newvars'!I19</f>
        <v>26184383</v>
      </c>
      <c r="ES19">
        <f>'2010_totals_newvars'!H19</f>
        <v>0</v>
      </c>
      <c r="ET19">
        <f>'2010_totals_newvars'!E19</f>
        <v>0</v>
      </c>
      <c r="EU19">
        <f>'2010_totals_newvars'!G19</f>
        <v>0</v>
      </c>
      <c r="EV19">
        <f>'2010_totals_newvars'!K19</f>
        <v>0</v>
      </c>
      <c r="EW19">
        <f>'2010_totals_newvars'!F19</f>
        <v>0</v>
      </c>
      <c r="EX19">
        <f>'2010_totals_newvars'!D19</f>
        <v>90110539</v>
      </c>
      <c r="EY19">
        <f>'2010_totals_newvars'!L19</f>
        <v>335205792</v>
      </c>
      <c r="EZ19">
        <f>'2011_totals_newvars'!J19</f>
        <v>12114318</v>
      </c>
      <c r="FA19">
        <f>'2011_totals_newvars'!B19</f>
        <v>105240855</v>
      </c>
      <c r="FB19">
        <f>'2011_totals_newvars'!C19</f>
        <v>60992125</v>
      </c>
      <c r="FC19">
        <f>'2011_totals_newvars'!I19</f>
        <v>30163322</v>
      </c>
      <c r="FD19">
        <f>'2011_totals_newvars'!H19</f>
        <v>0</v>
      </c>
      <c r="FE19">
        <f>'2011_totals_newvars'!E19</f>
        <v>0</v>
      </c>
      <c r="FF19">
        <f>'2011_totals_newvars'!G19</f>
        <v>0</v>
      </c>
      <c r="FG19">
        <f>'2011_totals_newvars'!K19</f>
        <v>0</v>
      </c>
      <c r="FH19">
        <f>'2011_totals_newvars'!F19</f>
        <v>0</v>
      </c>
      <c r="FI19">
        <f>'2011_totals_newvars'!D19</f>
        <v>52025804</v>
      </c>
      <c r="FJ19">
        <f>'2011_totals_newvars'!L19</f>
        <v>260536424</v>
      </c>
      <c r="FK19">
        <f>'2012_totals_newvars'!J19</f>
        <v>12820558</v>
      </c>
      <c r="FL19">
        <f>'2012_totals_newvars'!B19</f>
        <v>112226057</v>
      </c>
      <c r="FM19">
        <f>'2012_totals_newvars'!C19</f>
        <v>98372670</v>
      </c>
      <c r="FN19">
        <f>'2012_totals_newvars'!I19</f>
        <v>27220518</v>
      </c>
      <c r="FO19">
        <f>'2012_totals_newvars'!H19</f>
        <v>0</v>
      </c>
      <c r="FP19">
        <f>'2012_totals_newvars'!E19</f>
        <v>0</v>
      </c>
      <c r="FQ19">
        <f>'2012_totals_newvars'!G19</f>
        <v>0</v>
      </c>
      <c r="FR19">
        <f>'2012_totals_newvars'!K19</f>
        <v>0</v>
      </c>
      <c r="FS19">
        <f>'2012_totals_newvars'!F19</f>
        <v>0</v>
      </c>
      <c r="FT19">
        <f>'2012_totals_newvars'!D19</f>
        <v>56782185</v>
      </c>
      <c r="FU19">
        <f>'2012_totals_newvars'!L19</f>
        <v>307421988</v>
      </c>
      <c r="FV19">
        <f>'2013_totals_newvars'!J19</f>
        <v>11854973</v>
      </c>
      <c r="FW19">
        <f>'2013_totals_newvars'!B19</f>
        <v>102073147</v>
      </c>
      <c r="FX19">
        <f>'2013_totals_newvars'!C19</f>
        <v>74412578</v>
      </c>
      <c r="FY19">
        <f>'2013_totals_newvars'!I19</f>
        <v>33511606</v>
      </c>
      <c r="FZ19">
        <f>'2013_totals_newvars'!H19</f>
        <v>0</v>
      </c>
      <c r="GA19">
        <f>'2013_totals_newvars'!E19</f>
        <v>0</v>
      </c>
      <c r="GB19">
        <f>'2013_totals_newvars'!G19</f>
        <v>0</v>
      </c>
      <c r="GC19">
        <f>'2013_totals_newvars'!K19</f>
        <v>0</v>
      </c>
      <c r="GD19">
        <f>'2013_totals_newvars'!F19</f>
        <v>0</v>
      </c>
      <c r="GE19">
        <f>'2013_totals_newvars'!D19</f>
        <v>55857369</v>
      </c>
      <c r="GF19">
        <f>'2013_totals_newvars'!L19</f>
        <v>277709673</v>
      </c>
      <c r="GG19">
        <f>'2014_totals_newvars'!J19</f>
        <v>11344445</v>
      </c>
      <c r="GH19">
        <f>'2014_totals_newvars'!B19</f>
        <v>132069799</v>
      </c>
      <c r="GI19">
        <f>'2014_totals_newvars'!C19</f>
        <v>31390593</v>
      </c>
      <c r="GJ19">
        <f>'2014_totals_newvars'!I19</f>
        <v>30344843</v>
      </c>
      <c r="GK19">
        <f>'2014_totals_newvars'!H19</f>
        <v>0</v>
      </c>
      <c r="GL19">
        <f>'2014_totals_newvars'!E19</f>
        <v>0</v>
      </c>
      <c r="GM19">
        <f>'2014_totals_newvars'!G19</f>
        <v>0</v>
      </c>
      <c r="GN19">
        <f>'2014_totals_newvars'!K19</f>
        <v>0</v>
      </c>
      <c r="GO19">
        <f>'2014_totals_newvars'!F19</f>
        <v>0</v>
      </c>
      <c r="GP19">
        <f>'2014_totals_newvars'!D19</f>
        <v>53371030</v>
      </c>
      <c r="GQ19">
        <f>'2014_totals_newvars'!L19</f>
        <v>258520710</v>
      </c>
    </row>
    <row r="20" spans="1:199" x14ac:dyDescent="0.2">
      <c r="A20" t="s">
        <v>26</v>
      </c>
      <c r="B20">
        <f>'1997_totals_newvars'!J20</f>
        <v>28526025</v>
      </c>
      <c r="C20">
        <f>'1997_totals_newvars'!B20</f>
        <v>75115788</v>
      </c>
      <c r="D20">
        <f>'1997_totals_newvars'!C20</f>
        <v>0</v>
      </c>
      <c r="E20">
        <f>'1997_totals_newvars'!I20</f>
        <v>0</v>
      </c>
      <c r="F20">
        <f>'1997_totals_newvars'!H20</f>
        <v>0</v>
      </c>
      <c r="G20">
        <f>'1997_totals_newvars'!E20</f>
        <v>0</v>
      </c>
      <c r="H20">
        <f>'1997_totals_newvars'!G20</f>
        <v>0</v>
      </c>
      <c r="I20">
        <f>'1997_totals_newvars'!K20</f>
        <v>0</v>
      </c>
      <c r="J20">
        <f>'1997_totals_newvars'!F20</f>
        <v>0</v>
      </c>
      <c r="K20">
        <f>'1997_totals_newvars'!D20</f>
        <v>12818058</v>
      </c>
      <c r="L20">
        <f>'1997_totals_newvars'!L20</f>
        <v>116459871</v>
      </c>
      <c r="M20">
        <f>'1998_totals_newvars'!J20</f>
        <v>17592478</v>
      </c>
      <c r="N20">
        <f>'1998_totals_newvars'!B20</f>
        <v>92310771</v>
      </c>
      <c r="O20">
        <f>'1998_totals_newvars'!C20</f>
        <v>9340753</v>
      </c>
      <c r="P20">
        <f>'1998_totals_newvars'!I20</f>
        <v>26963014</v>
      </c>
      <c r="Q20">
        <f>'1998_totals_newvars'!H20</f>
        <v>0</v>
      </c>
      <c r="R20">
        <f>'1998_totals_newvars'!E20</f>
        <v>0</v>
      </c>
      <c r="S20">
        <f>'1998_totals_newvars'!G20</f>
        <v>0</v>
      </c>
      <c r="T20">
        <f>'1998_totals_newvars'!K20</f>
        <v>0</v>
      </c>
      <c r="U20">
        <f>'1998_totals_newvars'!F20</f>
        <v>0</v>
      </c>
      <c r="V20">
        <f>'1998_totals_newvars'!D20</f>
        <v>18728893</v>
      </c>
      <c r="W20">
        <f>'1998_totals_newvars'!L20</f>
        <v>164935909</v>
      </c>
      <c r="X20">
        <f>'1999_totals_newvars'!J20</f>
        <v>20762004</v>
      </c>
      <c r="Y20">
        <f>'1999_totals_newvars'!B20</f>
        <v>74533107</v>
      </c>
      <c r="Z20">
        <f>'1999_totals_newvars'!C20</f>
        <v>107323819</v>
      </c>
      <c r="AA20">
        <f>'1999_totals_newvars'!I20</f>
        <v>21042118</v>
      </c>
      <c r="AB20">
        <f>'1999_totals_newvars'!H20</f>
        <v>0</v>
      </c>
      <c r="AC20">
        <f>'1999_totals_newvars'!E20</f>
        <v>0</v>
      </c>
      <c r="AD20">
        <f>'1999_totals_newvars'!G20</f>
        <v>0</v>
      </c>
      <c r="AE20">
        <f>'1999_totals_newvars'!K20</f>
        <v>0</v>
      </c>
      <c r="AF20">
        <f>'1999_totals_newvars'!F20</f>
        <v>0</v>
      </c>
      <c r="AG20">
        <f>'1999_totals_newvars'!D20</f>
        <v>18511876</v>
      </c>
      <c r="AH20">
        <f>'1999_totals_newvars'!L20</f>
        <v>242172924</v>
      </c>
      <c r="AI20">
        <f>'2000_totals_newvars'!J20</f>
        <v>20161997</v>
      </c>
      <c r="AJ20">
        <f>'2000_totals_newvars'!B20</f>
        <v>57998810</v>
      </c>
      <c r="AK20">
        <f>'2000_totals_newvars'!C20</f>
        <v>59332866</v>
      </c>
      <c r="AL20">
        <f>'2000_totals_newvars'!I20</f>
        <v>17135298</v>
      </c>
      <c r="AM20">
        <f>'2000_totals_newvars'!H20</f>
        <v>441328</v>
      </c>
      <c r="AN20">
        <f>'2000_totals_newvars'!E20</f>
        <v>0</v>
      </c>
      <c r="AO20">
        <f>'2000_totals_newvars'!G20</f>
        <v>0</v>
      </c>
      <c r="AP20">
        <f>'2000_totals_newvars'!K20</f>
        <v>0</v>
      </c>
      <c r="AQ20">
        <f>'2000_totals_newvars'!F20</f>
        <v>0</v>
      </c>
      <c r="AR20">
        <f>'2000_totals_newvars'!D20</f>
        <v>17125837</v>
      </c>
      <c r="AS20">
        <f>'2000_totals_newvars'!L20</f>
        <v>172196136</v>
      </c>
      <c r="AT20">
        <f>'2001_totals_newvars'!J20</f>
        <v>18564856</v>
      </c>
      <c r="AU20">
        <f>'2001_totals_newvars'!B20</f>
        <v>65872704</v>
      </c>
      <c r="AV20">
        <f>'2001_totals_newvars'!C20</f>
        <v>66371271</v>
      </c>
      <c r="AW20">
        <f>'2001_totals_newvars'!I20</f>
        <v>14662483</v>
      </c>
      <c r="AX20">
        <f>'2001_totals_newvars'!H20</f>
        <v>2379861</v>
      </c>
      <c r="AY20">
        <f>'2001_totals_newvars'!E20</f>
        <v>0</v>
      </c>
      <c r="AZ20">
        <f>'2001_totals_newvars'!G20</f>
        <v>0</v>
      </c>
      <c r="BA20">
        <f>'2001_totals_newvars'!K20</f>
        <v>0</v>
      </c>
      <c r="BB20">
        <f>'2001_totals_newvars'!F20</f>
        <v>0</v>
      </c>
      <c r="BC20">
        <f>'2001_totals_newvars'!D20</f>
        <v>14339855</v>
      </c>
      <c r="BD20">
        <f>'2001_totals_newvars'!L20</f>
        <v>182191030</v>
      </c>
      <c r="BE20">
        <f>'2002_totals_newvars'!J20</f>
        <v>17649083</v>
      </c>
      <c r="BF20">
        <f>'2002_totals_newvars'!B20</f>
        <v>66529076</v>
      </c>
      <c r="BG20">
        <f>'2002_totals_newvars'!C20</f>
        <v>50193150</v>
      </c>
      <c r="BH20">
        <f>'2002_totals_newvars'!I20</f>
        <v>17499820</v>
      </c>
      <c r="BI20">
        <f>'2002_totals_newvars'!H20</f>
        <v>78006621</v>
      </c>
      <c r="BJ20">
        <f>'2002_totals_newvars'!E20</f>
        <v>0</v>
      </c>
      <c r="BK20">
        <f>'2002_totals_newvars'!G20</f>
        <v>25622751</v>
      </c>
      <c r="BL20">
        <f>'2002_totals_newvars'!K20</f>
        <v>16397196</v>
      </c>
      <c r="BM20">
        <f>'2002_totals_newvars'!F20</f>
        <v>0</v>
      </c>
      <c r="BN20">
        <f>'2002_totals_newvars'!D20</f>
        <v>25045265</v>
      </c>
      <c r="BO20">
        <f>'2002_totals_newvars'!L20</f>
        <v>296942962</v>
      </c>
      <c r="BP20">
        <f>'2003_totals_newvars'!J20</f>
        <v>29454601</v>
      </c>
      <c r="BQ20">
        <f>'2003_totals_newvars'!B20</f>
        <v>66979067</v>
      </c>
      <c r="BR20">
        <f>'2003_totals_newvars'!C20</f>
        <v>48640400</v>
      </c>
      <c r="BS20">
        <f>'2003_totals_newvars'!I20</f>
        <v>15758737</v>
      </c>
      <c r="BT20">
        <f>'2003_totals_newvars'!H20</f>
        <v>89083599</v>
      </c>
      <c r="BU20">
        <f>'2003_totals_newvars'!E20</f>
        <v>0</v>
      </c>
      <c r="BV20">
        <f>'2003_totals_newvars'!G20</f>
        <v>7806332</v>
      </c>
      <c r="BW20">
        <f>'2003_totals_newvars'!K20</f>
        <v>16397197</v>
      </c>
      <c r="BX20">
        <f>'2003_totals_newvars'!F20</f>
        <v>0</v>
      </c>
      <c r="BY20">
        <f>'2003_totals_newvars'!D20</f>
        <v>48576795</v>
      </c>
      <c r="BZ20">
        <f>'2003_totals_newvars'!L20</f>
        <v>322696728</v>
      </c>
      <c r="CA20">
        <f>'2004_totals_newvars'!J20</f>
        <v>31053454</v>
      </c>
      <c r="CB20">
        <f>'2004_totals_newvars'!B20</f>
        <v>64720343</v>
      </c>
      <c r="CC20">
        <f>'2004_totals_newvars'!C20</f>
        <v>30179324</v>
      </c>
      <c r="CD20">
        <f>'2004_totals_newvars'!I20</f>
        <v>33963132</v>
      </c>
      <c r="CE20">
        <f>'2004_totals_newvars'!H20</f>
        <v>82986386</v>
      </c>
      <c r="CF20">
        <f>'2004_totals_newvars'!E20</f>
        <v>0</v>
      </c>
      <c r="CG20">
        <f>'2004_totals_newvars'!G20</f>
        <v>-62523</v>
      </c>
      <c r="CH20">
        <f>'2004_totals_newvars'!K20</f>
        <v>16287524</v>
      </c>
      <c r="CI20">
        <f>'2004_totals_newvars'!F20</f>
        <v>0</v>
      </c>
      <c r="CJ20">
        <f>'2004_totals_newvars'!D20</f>
        <v>31358718</v>
      </c>
      <c r="CK20">
        <f>'2004_totals_newvars'!L20</f>
        <v>290486358</v>
      </c>
      <c r="CL20">
        <f>'2005_totals_newvars'!J20</f>
        <v>26148602</v>
      </c>
      <c r="CM20">
        <f>'2005_totals_newvars'!B20</f>
        <v>51323617</v>
      </c>
      <c r="CN20">
        <f>'2005_totals_newvars'!C20</f>
        <v>24857646</v>
      </c>
      <c r="CO20">
        <f>'2005_totals_newvars'!I20</f>
        <v>31946139</v>
      </c>
      <c r="CP20">
        <f>'2005_totals_newvars'!H20</f>
        <v>51228962</v>
      </c>
      <c r="CQ20">
        <f>'2005_totals_newvars'!E20</f>
        <v>0</v>
      </c>
      <c r="CR20">
        <f>'2005_totals_newvars'!G20</f>
        <v>0</v>
      </c>
      <c r="CS20">
        <f>'2005_totals_newvars'!K20</f>
        <v>16397196</v>
      </c>
      <c r="CT20">
        <f>'2005_totals_newvars'!F20</f>
        <v>0</v>
      </c>
      <c r="CU20">
        <f>'2005_totals_newvars'!D20</f>
        <v>20515563</v>
      </c>
      <c r="CV20">
        <f>'2005_totals_newvars'!L20</f>
        <v>222417725</v>
      </c>
      <c r="CW20">
        <f>'2006_totals_newvars'!J20</f>
        <v>24492289</v>
      </c>
      <c r="CX20">
        <f>'2006_totals_newvars'!B20</f>
        <v>44789652</v>
      </c>
      <c r="CY20">
        <f>'2006_totals_newvars'!C20</f>
        <v>37902583</v>
      </c>
      <c r="CZ20">
        <f>'2006_totals_newvars'!I20</f>
        <v>42629764</v>
      </c>
      <c r="DA20">
        <f>'2006_totals_newvars'!H20</f>
        <v>57752039</v>
      </c>
      <c r="DB20">
        <f>'2006_totals_newvars'!E20</f>
        <v>0</v>
      </c>
      <c r="DC20">
        <f>'2006_totals_newvars'!G20</f>
        <v>0</v>
      </c>
      <c r="DD20">
        <f>'2006_totals_newvars'!K20</f>
        <v>16397196</v>
      </c>
      <c r="DE20">
        <f>'2006_totals_newvars'!F20</f>
        <v>0</v>
      </c>
      <c r="DF20">
        <f>'2006_totals_newvars'!D20</f>
        <v>13739540</v>
      </c>
      <c r="DG20">
        <f>'2006_totals_newvars'!L20</f>
        <v>237703063</v>
      </c>
      <c r="DH20">
        <f>'2007_totals_newvars'!J20</f>
        <v>29844759</v>
      </c>
      <c r="DI20">
        <f>'2007_totals_newvars'!B20</f>
        <v>41436442</v>
      </c>
      <c r="DJ20">
        <f>'2007_totals_newvars'!C20</f>
        <v>42685821</v>
      </c>
      <c r="DK20">
        <f>'2007_totals_newvars'!I20</f>
        <v>36221092</v>
      </c>
      <c r="DL20">
        <f>'2007_totals_newvars'!H20</f>
        <v>73679087</v>
      </c>
      <c r="DM20">
        <f>'2007_totals_newvars'!E20</f>
        <v>0</v>
      </c>
      <c r="DN20">
        <f>'2007_totals_newvars'!G20</f>
        <v>0</v>
      </c>
      <c r="DO20">
        <f>'2007_totals_newvars'!K20</f>
        <v>16397199</v>
      </c>
      <c r="DP20">
        <f>'2007_totals_newvars'!F20</f>
        <v>0</v>
      </c>
      <c r="DQ20">
        <f>'2007_totals_newvars'!D20</f>
        <v>14783277</v>
      </c>
      <c r="DR20">
        <f>'2007_totals_newvars'!L20</f>
        <v>255047677</v>
      </c>
      <c r="DS20">
        <f>'2008_totals_newvars'!J20</f>
        <v>21115525</v>
      </c>
      <c r="DT20">
        <f>'2008_totals_newvars'!B20</f>
        <v>37860309</v>
      </c>
      <c r="DU20">
        <f>'2008_totals_newvars'!C20</f>
        <v>51108941</v>
      </c>
      <c r="DV20">
        <f>'2008_totals_newvars'!I20</f>
        <v>20310674</v>
      </c>
      <c r="DW20">
        <f>'2008_totals_newvars'!H20</f>
        <v>65340594</v>
      </c>
      <c r="DX20">
        <f>'2008_totals_newvars'!E20</f>
        <v>0</v>
      </c>
      <c r="DY20">
        <f>'2008_totals_newvars'!G20</f>
        <v>0</v>
      </c>
      <c r="DZ20">
        <f>'2008_totals_newvars'!K20</f>
        <v>16397199</v>
      </c>
      <c r="EA20">
        <f>'2008_totals_newvars'!F20</f>
        <v>0</v>
      </c>
      <c r="EB20">
        <f>'2008_totals_newvars'!D20</f>
        <v>14569293</v>
      </c>
      <c r="EC20">
        <f>'2008_totals_newvars'!L20</f>
        <v>226702535</v>
      </c>
      <c r="ED20">
        <f>'2009_totals_newvars'!J20</f>
        <v>7828983</v>
      </c>
      <c r="EE20">
        <f>'2009_totals_newvars'!B20</f>
        <v>42755955</v>
      </c>
      <c r="EF20">
        <f>'2009_totals_newvars'!C20</f>
        <v>38177435</v>
      </c>
      <c r="EG20">
        <f>'2009_totals_newvars'!I20</f>
        <v>26912844</v>
      </c>
      <c r="EH20">
        <f>'2009_totals_newvars'!H20</f>
        <v>103924294</v>
      </c>
      <c r="EI20">
        <f>'2009_totals_newvars'!E20</f>
        <v>0</v>
      </c>
      <c r="EJ20">
        <f>'2009_totals_newvars'!G20</f>
        <v>0</v>
      </c>
      <c r="EK20">
        <f>'2009_totals_newvars'!K20</f>
        <v>16397199</v>
      </c>
      <c r="EL20">
        <f>'2009_totals_newvars'!F20</f>
        <v>0</v>
      </c>
      <c r="EM20">
        <f>'2009_totals_newvars'!D20</f>
        <v>15722833</v>
      </c>
      <c r="EN20">
        <f>'2009_totals_newvars'!L20</f>
        <v>251719543</v>
      </c>
      <c r="EO20">
        <f>'2010_totals_newvars'!J20</f>
        <v>17784076</v>
      </c>
      <c r="EP20">
        <f>'2010_totals_newvars'!B20</f>
        <v>40841357</v>
      </c>
      <c r="EQ20">
        <f>'2010_totals_newvars'!C20</f>
        <v>19521127</v>
      </c>
      <c r="ER20">
        <f>'2010_totals_newvars'!I20</f>
        <v>23663827</v>
      </c>
      <c r="ES20">
        <f>'2010_totals_newvars'!H20</f>
        <v>133595912</v>
      </c>
      <c r="ET20">
        <f>'2010_totals_newvars'!E20</f>
        <v>0</v>
      </c>
      <c r="EU20">
        <f>'2010_totals_newvars'!G20</f>
        <v>0</v>
      </c>
      <c r="EV20">
        <f>'2010_totals_newvars'!K20</f>
        <v>16397199</v>
      </c>
      <c r="EW20">
        <f>'2010_totals_newvars'!F20</f>
        <v>25267450</v>
      </c>
      <c r="EX20">
        <f>'2010_totals_newvars'!D20</f>
        <v>17306879</v>
      </c>
      <c r="EY20">
        <f>'2010_totals_newvars'!L20</f>
        <v>294377827</v>
      </c>
      <c r="EZ20">
        <f>'2011_totals_newvars'!J20</f>
        <v>18762381</v>
      </c>
      <c r="FA20">
        <f>'2011_totals_newvars'!B20</f>
        <v>82843626</v>
      </c>
      <c r="FB20">
        <f>'2011_totals_newvars'!C20</f>
        <v>9625969</v>
      </c>
      <c r="FC20">
        <f>'2011_totals_newvars'!I20</f>
        <v>85457332</v>
      </c>
      <c r="FD20">
        <f>'2011_totals_newvars'!H20</f>
        <v>70447148</v>
      </c>
      <c r="FE20">
        <f>'2011_totals_newvars'!E20</f>
        <v>1543</v>
      </c>
      <c r="FF20">
        <f>'2011_totals_newvars'!G20</f>
        <v>0</v>
      </c>
      <c r="FG20">
        <f>'2011_totals_newvars'!K20</f>
        <v>16397199</v>
      </c>
      <c r="FH20">
        <f>'2011_totals_newvars'!F20</f>
        <v>24661</v>
      </c>
      <c r="FI20">
        <f>'2011_totals_newvars'!D20</f>
        <v>13856712</v>
      </c>
      <c r="FJ20">
        <f>'2011_totals_newvars'!L20</f>
        <v>297416571</v>
      </c>
      <c r="FK20">
        <f>'2012_totals_newvars'!J20</f>
        <v>19969463</v>
      </c>
      <c r="FL20">
        <f>'2012_totals_newvars'!B20</f>
        <v>17893726</v>
      </c>
      <c r="FM20">
        <f>'2012_totals_newvars'!C20</f>
        <v>5219488</v>
      </c>
      <c r="FN20">
        <f>'2012_totals_newvars'!I20</f>
        <v>23639700</v>
      </c>
      <c r="FO20">
        <f>'2012_totals_newvars'!H20</f>
        <v>146600362</v>
      </c>
      <c r="FP20">
        <f>'2012_totals_newvars'!E20</f>
        <v>0</v>
      </c>
      <c r="FQ20">
        <f>'2012_totals_newvars'!G20</f>
        <v>0</v>
      </c>
      <c r="FR20">
        <f>'2012_totals_newvars'!K20</f>
        <v>16397199</v>
      </c>
      <c r="FS20">
        <f>'2012_totals_newvars'!F20</f>
        <v>19876047</v>
      </c>
      <c r="FT20">
        <f>'2012_totals_newvars'!D20</f>
        <v>11453484</v>
      </c>
      <c r="FU20">
        <f>'2012_totals_newvars'!L20</f>
        <v>261049469</v>
      </c>
      <c r="FV20">
        <f>'2013_totals_newvars'!J20</f>
        <v>20366955</v>
      </c>
      <c r="FW20">
        <f>'2013_totals_newvars'!B20</f>
        <v>25701676</v>
      </c>
      <c r="FX20">
        <f>'2013_totals_newvars'!C20</f>
        <v>5219488</v>
      </c>
      <c r="FY20">
        <f>'2013_totals_newvars'!I20</f>
        <v>40510062</v>
      </c>
      <c r="FZ20">
        <f>'2013_totals_newvars'!H20</f>
        <v>88151624</v>
      </c>
      <c r="GA20">
        <f>'2013_totals_newvars'!E20</f>
        <v>0</v>
      </c>
      <c r="GB20">
        <f>'2013_totals_newvars'!G20</f>
        <v>0</v>
      </c>
      <c r="GC20">
        <f>'2013_totals_newvars'!K20</f>
        <v>16397198</v>
      </c>
      <c r="GD20">
        <f>'2013_totals_newvars'!F20</f>
        <v>17502763</v>
      </c>
      <c r="GE20">
        <f>'2013_totals_newvars'!D20</f>
        <v>7834816</v>
      </c>
      <c r="GF20">
        <f>'2013_totals_newvars'!L20</f>
        <v>221684582</v>
      </c>
      <c r="GG20">
        <f>'2014_totals_newvars'!J20</f>
        <v>19635741</v>
      </c>
      <c r="GH20">
        <f>'2014_totals_newvars'!B20</f>
        <v>20348760</v>
      </c>
      <c r="GI20">
        <f>'2014_totals_newvars'!C20</f>
        <v>10178934</v>
      </c>
      <c r="GJ20">
        <f>'2014_totals_newvars'!I20</f>
        <v>46518169</v>
      </c>
      <c r="GK20">
        <f>'2014_totals_newvars'!H20</f>
        <v>81938552</v>
      </c>
      <c r="GL20">
        <f>'2014_totals_newvars'!E20</f>
        <v>0</v>
      </c>
      <c r="GM20">
        <f>'2014_totals_newvars'!G20</f>
        <v>0</v>
      </c>
      <c r="GN20">
        <f>'2014_totals_newvars'!K20</f>
        <v>16353344</v>
      </c>
      <c r="GO20">
        <f>'2014_totals_newvars'!F20</f>
        <v>17856913</v>
      </c>
      <c r="GP20">
        <f>'2014_totals_newvars'!D20</f>
        <v>6152924</v>
      </c>
      <c r="GQ20">
        <f>'2014_totals_newvars'!L20</f>
        <v>218983337</v>
      </c>
    </row>
    <row r="21" spans="1:199" x14ac:dyDescent="0.2">
      <c r="A21" t="s">
        <v>27</v>
      </c>
      <c r="B21">
        <f>'1997_totals_newvars'!J21</f>
        <v>8977005</v>
      </c>
      <c r="C21">
        <f>'1997_totals_newvars'!B21</f>
        <v>100643998</v>
      </c>
      <c r="D21">
        <f>'1997_totals_newvars'!C21</f>
        <v>5157161</v>
      </c>
      <c r="E21">
        <f>'1997_totals_newvars'!I21</f>
        <v>3693824</v>
      </c>
      <c r="F21">
        <f>'1997_totals_newvars'!H21</f>
        <v>0</v>
      </c>
      <c r="G21">
        <f>'1997_totals_newvars'!E21</f>
        <v>0</v>
      </c>
      <c r="H21">
        <f>'1997_totals_newvars'!G21</f>
        <v>0</v>
      </c>
      <c r="I21">
        <f>'1997_totals_newvars'!K21</f>
        <v>2212878</v>
      </c>
      <c r="J21">
        <f>'1997_totals_newvars'!F21</f>
        <v>0</v>
      </c>
      <c r="K21">
        <f>'1997_totals_newvars'!D21</f>
        <v>4899998</v>
      </c>
      <c r="L21">
        <f>'1997_totals_newvars'!L21</f>
        <v>125584864</v>
      </c>
      <c r="M21">
        <f>'1998_totals_newvars'!J21</f>
        <v>12460189</v>
      </c>
      <c r="N21">
        <f>'1998_totals_newvars'!B21</f>
        <v>79869173</v>
      </c>
      <c r="O21">
        <f>'1998_totals_newvars'!C21</f>
        <v>9753226</v>
      </c>
      <c r="P21">
        <f>'1998_totals_newvars'!I21</f>
        <v>6712105</v>
      </c>
      <c r="Q21">
        <f>'1998_totals_newvars'!H21</f>
        <v>0</v>
      </c>
      <c r="R21">
        <f>'1998_totals_newvars'!E21</f>
        <v>0</v>
      </c>
      <c r="S21">
        <f>'1998_totals_newvars'!G21</f>
        <v>0</v>
      </c>
      <c r="T21">
        <f>'1998_totals_newvars'!K21</f>
        <v>2500000</v>
      </c>
      <c r="U21">
        <f>'1998_totals_newvars'!F21</f>
        <v>0</v>
      </c>
      <c r="V21">
        <f>'1998_totals_newvars'!D21</f>
        <v>7572624</v>
      </c>
      <c r="W21">
        <f>'1998_totals_newvars'!L21</f>
        <v>118867317</v>
      </c>
      <c r="X21">
        <f>'1999_totals_newvars'!J21</f>
        <v>12391010</v>
      </c>
      <c r="Y21">
        <f>'1999_totals_newvars'!B21</f>
        <v>74324688</v>
      </c>
      <c r="Z21">
        <f>'1999_totals_newvars'!C21</f>
        <v>16500009</v>
      </c>
      <c r="AA21">
        <f>'1999_totals_newvars'!I21</f>
        <v>4637451</v>
      </c>
      <c r="AB21">
        <f>'1999_totals_newvars'!H21</f>
        <v>0</v>
      </c>
      <c r="AC21">
        <f>'1999_totals_newvars'!E21</f>
        <v>0</v>
      </c>
      <c r="AD21">
        <f>'1999_totals_newvars'!G21</f>
        <v>0</v>
      </c>
      <c r="AE21">
        <f>'1999_totals_newvars'!K21</f>
        <v>2500000</v>
      </c>
      <c r="AF21">
        <f>'1999_totals_newvars'!F21</f>
        <v>0</v>
      </c>
      <c r="AG21">
        <f>'1999_totals_newvars'!D21</f>
        <v>9781925</v>
      </c>
      <c r="AH21">
        <f>'1999_totals_newvars'!L21</f>
        <v>120135083</v>
      </c>
      <c r="AI21">
        <f>'2000_totals_newvars'!J21</f>
        <v>5622074</v>
      </c>
      <c r="AJ21">
        <f>'2000_totals_newvars'!B21</f>
        <v>72805886</v>
      </c>
      <c r="AK21">
        <f>'2000_totals_newvars'!C21</f>
        <v>17249815</v>
      </c>
      <c r="AL21">
        <f>'2000_totals_newvars'!I21</f>
        <v>0</v>
      </c>
      <c r="AM21">
        <f>'2000_totals_newvars'!H21</f>
        <v>13687</v>
      </c>
      <c r="AN21">
        <f>'2000_totals_newvars'!E21</f>
        <v>0</v>
      </c>
      <c r="AO21">
        <f>'2000_totals_newvars'!G21</f>
        <v>935058</v>
      </c>
      <c r="AP21">
        <f>'2000_totals_newvars'!K21</f>
        <v>3025000</v>
      </c>
      <c r="AQ21">
        <f>'2000_totals_newvars'!F21</f>
        <v>0</v>
      </c>
      <c r="AR21">
        <f>'2000_totals_newvars'!D21</f>
        <v>18471654</v>
      </c>
      <c r="AS21">
        <f>'2000_totals_newvars'!L21</f>
        <v>118123174</v>
      </c>
      <c r="AT21">
        <f>'2001_totals_newvars'!J21</f>
        <v>6877036</v>
      </c>
      <c r="AU21">
        <f>'2001_totals_newvars'!B21</f>
        <v>67818834</v>
      </c>
      <c r="AV21">
        <f>'2001_totals_newvars'!C21</f>
        <v>13211234</v>
      </c>
      <c r="AW21">
        <f>'2001_totals_newvars'!I21</f>
        <v>0</v>
      </c>
      <c r="AX21">
        <f>'2001_totals_newvars'!H21</f>
        <v>0</v>
      </c>
      <c r="AY21">
        <f>'2001_totals_newvars'!E21</f>
        <v>0</v>
      </c>
      <c r="AZ21">
        <f>'2001_totals_newvars'!G21</f>
        <v>1071495</v>
      </c>
      <c r="BA21">
        <f>'2001_totals_newvars'!K21</f>
        <v>3250000</v>
      </c>
      <c r="BB21">
        <f>'2001_totals_newvars'!F21</f>
        <v>0</v>
      </c>
      <c r="BC21">
        <f>'2001_totals_newvars'!D21</f>
        <v>14698714</v>
      </c>
      <c r="BD21">
        <f>'2001_totals_newvars'!L21</f>
        <v>106927313</v>
      </c>
      <c r="BE21">
        <f>'2002_totals_newvars'!J21</f>
        <v>9008372</v>
      </c>
      <c r="BF21">
        <f>'2002_totals_newvars'!B21</f>
        <v>66144914</v>
      </c>
      <c r="BG21">
        <f>'2002_totals_newvars'!C21</f>
        <v>18547002</v>
      </c>
      <c r="BH21">
        <f>'2002_totals_newvars'!I21</f>
        <v>2023153</v>
      </c>
      <c r="BI21">
        <f>'2002_totals_newvars'!H21</f>
        <v>0</v>
      </c>
      <c r="BJ21">
        <f>'2002_totals_newvars'!E21</f>
        <v>0</v>
      </c>
      <c r="BK21">
        <f>'2002_totals_newvars'!G21</f>
        <v>1075204</v>
      </c>
      <c r="BL21">
        <f>'2002_totals_newvars'!K21</f>
        <v>2375000</v>
      </c>
      <c r="BM21">
        <f>'2002_totals_newvars'!F21</f>
        <v>0</v>
      </c>
      <c r="BN21">
        <f>'2002_totals_newvars'!D21</f>
        <v>13588752</v>
      </c>
      <c r="BO21">
        <f>'2002_totals_newvars'!L21</f>
        <v>112762397</v>
      </c>
      <c r="BP21">
        <f>'2003_totals_newvars'!J21</f>
        <v>9243749</v>
      </c>
      <c r="BQ21">
        <f>'2003_totals_newvars'!B21</f>
        <v>66203115</v>
      </c>
      <c r="BR21">
        <f>'2003_totals_newvars'!C21</f>
        <v>22759507</v>
      </c>
      <c r="BS21">
        <f>'2003_totals_newvars'!I21</f>
        <v>-2023153</v>
      </c>
      <c r="BT21">
        <f>'2003_totals_newvars'!H21</f>
        <v>0</v>
      </c>
      <c r="BU21">
        <f>'2003_totals_newvars'!E21</f>
        <v>0</v>
      </c>
      <c r="BV21">
        <f>'2003_totals_newvars'!G21</f>
        <v>1038077</v>
      </c>
      <c r="BW21">
        <f>'2003_totals_newvars'!K21</f>
        <v>7469450</v>
      </c>
      <c r="BX21">
        <f>'2003_totals_newvars'!F21</f>
        <v>0</v>
      </c>
      <c r="BY21">
        <f>'2003_totals_newvars'!D21</f>
        <v>13488930</v>
      </c>
      <c r="BZ21">
        <f>'2003_totals_newvars'!L21</f>
        <v>118179675</v>
      </c>
      <c r="CA21">
        <f>'2004_totals_newvars'!J21</f>
        <v>1644926</v>
      </c>
      <c r="CB21">
        <f>'2004_totals_newvars'!B21</f>
        <v>76626351</v>
      </c>
      <c r="CC21">
        <f>'2004_totals_newvars'!C21</f>
        <v>31586427</v>
      </c>
      <c r="CD21">
        <f>'2004_totals_newvars'!I21</f>
        <v>0</v>
      </c>
      <c r="CE21">
        <f>'2004_totals_newvars'!H21</f>
        <v>-13687</v>
      </c>
      <c r="CF21">
        <f>'2004_totals_newvars'!E21</f>
        <v>0</v>
      </c>
      <c r="CG21">
        <f>'2004_totals_newvars'!G21</f>
        <v>1390105</v>
      </c>
      <c r="CH21">
        <f>'2004_totals_newvars'!K21</f>
        <v>16684176</v>
      </c>
      <c r="CI21">
        <f>'2004_totals_newvars'!F21</f>
        <v>0</v>
      </c>
      <c r="CJ21">
        <f>'2004_totals_newvars'!D21</f>
        <v>8150102</v>
      </c>
      <c r="CK21">
        <f>'2004_totals_newvars'!L21</f>
        <v>136068400</v>
      </c>
      <c r="CL21">
        <f>'2005_totals_newvars'!J21</f>
        <v>5916696</v>
      </c>
      <c r="CM21">
        <f>'2005_totals_newvars'!B21</f>
        <v>90017113</v>
      </c>
      <c r="CN21">
        <f>'2005_totals_newvars'!C21</f>
        <v>22634184</v>
      </c>
      <c r="CO21">
        <f>'2005_totals_newvars'!I21</f>
        <v>0</v>
      </c>
      <c r="CP21">
        <f>'2005_totals_newvars'!H21</f>
        <v>0</v>
      </c>
      <c r="CQ21">
        <f>'2005_totals_newvars'!E21</f>
        <v>0</v>
      </c>
      <c r="CR21">
        <f>'2005_totals_newvars'!G21</f>
        <v>2289958</v>
      </c>
      <c r="CS21">
        <f>'2005_totals_newvars'!K21</f>
        <v>4909093</v>
      </c>
      <c r="CT21">
        <f>'2005_totals_newvars'!F21</f>
        <v>0</v>
      </c>
      <c r="CU21">
        <f>'2005_totals_newvars'!D21</f>
        <v>14952551</v>
      </c>
      <c r="CV21">
        <f>'2005_totals_newvars'!L21</f>
        <v>140719595</v>
      </c>
      <c r="CW21">
        <f>'2006_totals_newvars'!J21</f>
        <v>7180431</v>
      </c>
      <c r="CX21">
        <f>'2006_totals_newvars'!B21</f>
        <v>65237115</v>
      </c>
      <c r="CY21">
        <f>'2006_totals_newvars'!C21</f>
        <v>28991368</v>
      </c>
      <c r="CZ21">
        <f>'2006_totals_newvars'!I21</f>
        <v>0</v>
      </c>
      <c r="DA21">
        <f>'2006_totals_newvars'!H21</f>
        <v>0</v>
      </c>
      <c r="DB21">
        <f>'2006_totals_newvars'!E21</f>
        <v>0</v>
      </c>
      <c r="DC21">
        <f>'2006_totals_newvars'!G21</f>
        <v>3676365</v>
      </c>
      <c r="DD21">
        <f>'2006_totals_newvars'!K21</f>
        <v>3263486</v>
      </c>
      <c r="DE21">
        <f>'2006_totals_newvars'!F21</f>
        <v>0</v>
      </c>
      <c r="DF21">
        <f>'2006_totals_newvars'!D21</f>
        <v>18113798</v>
      </c>
      <c r="DG21">
        <f>'2006_totals_newvars'!L21</f>
        <v>126462563</v>
      </c>
      <c r="DH21">
        <f>'2007_totals_newvars'!J21</f>
        <v>8267977</v>
      </c>
      <c r="DI21">
        <f>'2007_totals_newvars'!B21</f>
        <v>61733186</v>
      </c>
      <c r="DJ21">
        <f>'2007_totals_newvars'!C21</f>
        <v>26649587</v>
      </c>
      <c r="DK21">
        <f>'2007_totals_newvars'!I21</f>
        <v>0</v>
      </c>
      <c r="DL21">
        <f>'2007_totals_newvars'!H21</f>
        <v>0</v>
      </c>
      <c r="DM21">
        <f>'2007_totals_newvars'!E21</f>
        <v>0</v>
      </c>
      <c r="DN21">
        <f>'2007_totals_newvars'!G21</f>
        <v>1205639</v>
      </c>
      <c r="DO21">
        <f>'2007_totals_newvars'!K21</f>
        <v>2816517</v>
      </c>
      <c r="DP21">
        <f>'2007_totals_newvars'!F21</f>
        <v>0</v>
      </c>
      <c r="DQ21">
        <f>'2007_totals_newvars'!D21</f>
        <v>22893834</v>
      </c>
      <c r="DR21">
        <f>'2007_totals_newvars'!L21</f>
        <v>123566740</v>
      </c>
      <c r="DS21">
        <f>'2008_totals_newvars'!J21</f>
        <v>2287366</v>
      </c>
      <c r="DT21">
        <f>'2008_totals_newvars'!B21</f>
        <v>70200037</v>
      </c>
      <c r="DU21">
        <f>'2008_totals_newvars'!C21</f>
        <v>11250536</v>
      </c>
      <c r="DV21">
        <f>'2008_totals_newvars'!I21</f>
        <v>0</v>
      </c>
      <c r="DW21">
        <f>'2008_totals_newvars'!H21</f>
        <v>0</v>
      </c>
      <c r="DX21">
        <f>'2008_totals_newvars'!E21</f>
        <v>993234</v>
      </c>
      <c r="DY21">
        <f>'2008_totals_newvars'!G21</f>
        <v>198088</v>
      </c>
      <c r="DZ21">
        <f>'2008_totals_newvars'!K21</f>
        <v>3961250</v>
      </c>
      <c r="EA21">
        <f>'2008_totals_newvars'!F21</f>
        <v>0</v>
      </c>
      <c r="EB21">
        <f>'2008_totals_newvars'!D21</f>
        <v>40911108</v>
      </c>
      <c r="EC21">
        <f>'2008_totals_newvars'!L21</f>
        <v>129801619</v>
      </c>
      <c r="ED21">
        <f>'2009_totals_newvars'!J21</f>
        <v>3910779</v>
      </c>
      <c r="EE21">
        <f>'2009_totals_newvars'!B21</f>
        <v>74624936</v>
      </c>
      <c r="EF21">
        <f>'2009_totals_newvars'!C21</f>
        <v>18019284</v>
      </c>
      <c r="EG21">
        <f>'2009_totals_newvars'!I21</f>
        <v>0</v>
      </c>
      <c r="EH21">
        <f>'2009_totals_newvars'!H21</f>
        <v>0</v>
      </c>
      <c r="EI21">
        <f>'2009_totals_newvars'!E21</f>
        <v>1145321</v>
      </c>
      <c r="EJ21">
        <f>'2009_totals_newvars'!G21</f>
        <v>295725</v>
      </c>
      <c r="EK21">
        <f>'2009_totals_newvars'!K21</f>
        <v>2542709</v>
      </c>
      <c r="EL21">
        <f>'2009_totals_newvars'!F21</f>
        <v>0</v>
      </c>
      <c r="EM21">
        <f>'2009_totals_newvars'!D21</f>
        <v>34032472</v>
      </c>
      <c r="EN21">
        <f>'2009_totals_newvars'!L21</f>
        <v>134571226</v>
      </c>
      <c r="EO21">
        <f>'2010_totals_newvars'!J21</f>
        <v>5635345</v>
      </c>
      <c r="EP21">
        <f>'2010_totals_newvars'!B21</f>
        <v>77968137</v>
      </c>
      <c r="EQ21">
        <f>'2010_totals_newvars'!C21</f>
        <v>17137829</v>
      </c>
      <c r="ER21">
        <f>'2010_totals_newvars'!I21</f>
        <v>0</v>
      </c>
      <c r="ES21">
        <f>'2010_totals_newvars'!H21</f>
        <v>0</v>
      </c>
      <c r="ET21">
        <f>'2010_totals_newvars'!E21</f>
        <v>1184266</v>
      </c>
      <c r="EU21">
        <f>'2010_totals_newvars'!G21</f>
        <v>9874295</v>
      </c>
      <c r="EV21">
        <f>'2010_totals_newvars'!K21</f>
        <v>2009606</v>
      </c>
      <c r="EW21">
        <f>'2010_totals_newvars'!F21</f>
        <v>4638806</v>
      </c>
      <c r="EX21">
        <f>'2010_totals_newvars'!D21</f>
        <v>24933510</v>
      </c>
      <c r="EY21">
        <f>'2010_totals_newvars'!L21</f>
        <v>143381794</v>
      </c>
      <c r="EZ21">
        <f>'2011_totals_newvars'!J21</f>
        <v>3825463</v>
      </c>
      <c r="FA21">
        <f>'2011_totals_newvars'!B21</f>
        <v>80736558</v>
      </c>
      <c r="FB21">
        <f>'2011_totals_newvars'!C21</f>
        <v>12566670</v>
      </c>
      <c r="FC21">
        <f>'2011_totals_newvars'!I21</f>
        <v>0</v>
      </c>
      <c r="FD21">
        <f>'2011_totals_newvars'!H21</f>
        <v>0</v>
      </c>
      <c r="FE21">
        <f>'2011_totals_newvars'!E21</f>
        <v>1140683</v>
      </c>
      <c r="FF21">
        <f>'2011_totals_newvars'!G21</f>
        <v>1095057</v>
      </c>
      <c r="FG21">
        <f>'2011_totals_newvars'!K21</f>
        <v>0</v>
      </c>
      <c r="FH21">
        <f>'2011_totals_newvars'!F21</f>
        <v>4650488</v>
      </c>
      <c r="FI21">
        <f>'2011_totals_newvars'!D21</f>
        <v>25547530</v>
      </c>
      <c r="FJ21">
        <f>'2011_totals_newvars'!L21</f>
        <v>129562449</v>
      </c>
      <c r="FK21">
        <f>'2012_totals_newvars'!J21</f>
        <v>3678317</v>
      </c>
      <c r="FL21">
        <f>'2012_totals_newvars'!B21</f>
        <v>69632935</v>
      </c>
      <c r="FM21">
        <f>'2012_totals_newvars'!C21</f>
        <v>10770445</v>
      </c>
      <c r="FN21">
        <f>'2012_totals_newvars'!I21</f>
        <v>0</v>
      </c>
      <c r="FO21">
        <f>'2012_totals_newvars'!H21</f>
        <v>0</v>
      </c>
      <c r="FP21">
        <f>'2012_totals_newvars'!E21</f>
        <v>1005052</v>
      </c>
      <c r="FQ21">
        <f>'2012_totals_newvars'!G21</f>
        <v>795784</v>
      </c>
      <c r="FR21">
        <f>'2012_totals_newvars'!K21</f>
        <v>0</v>
      </c>
      <c r="FS21">
        <f>'2012_totals_newvars'!F21</f>
        <v>4610550</v>
      </c>
      <c r="FT21">
        <f>'2012_totals_newvars'!D21</f>
        <v>24505828</v>
      </c>
      <c r="FU21">
        <f>'2012_totals_newvars'!L21</f>
        <v>114998911</v>
      </c>
      <c r="FV21">
        <f>'2013_totals_newvars'!J21</f>
        <v>2730435</v>
      </c>
      <c r="FW21">
        <f>'2013_totals_newvars'!B21</f>
        <v>49822769</v>
      </c>
      <c r="FX21">
        <f>'2013_totals_newvars'!C21</f>
        <v>9890573</v>
      </c>
      <c r="FY21">
        <f>'2013_totals_newvars'!I21</f>
        <v>0</v>
      </c>
      <c r="FZ21">
        <f>'2013_totals_newvars'!H21</f>
        <v>0</v>
      </c>
      <c r="GA21">
        <f>'2013_totals_newvars'!E21</f>
        <v>888410</v>
      </c>
      <c r="GB21">
        <f>'2013_totals_newvars'!G21</f>
        <v>503897</v>
      </c>
      <c r="GC21">
        <f>'2013_totals_newvars'!K21</f>
        <v>7812089</v>
      </c>
      <c r="GD21">
        <f>'2013_totals_newvars'!F21</f>
        <v>1416403</v>
      </c>
      <c r="GE21">
        <f>'2013_totals_newvars'!D21</f>
        <v>22871302</v>
      </c>
      <c r="GF21">
        <f>'2013_totals_newvars'!L21</f>
        <v>95935878</v>
      </c>
      <c r="GG21">
        <f>'2014_totals_newvars'!J21</f>
        <v>3037336</v>
      </c>
      <c r="GH21">
        <f>'2014_totals_newvars'!B21</f>
        <v>45252725</v>
      </c>
      <c r="GI21">
        <f>'2014_totals_newvars'!C21</f>
        <v>5666589</v>
      </c>
      <c r="GJ21">
        <f>'2014_totals_newvars'!I21</f>
        <v>0</v>
      </c>
      <c r="GK21">
        <f>'2014_totals_newvars'!H21</f>
        <v>0</v>
      </c>
      <c r="GL21">
        <f>'2014_totals_newvars'!E21</f>
        <v>610850</v>
      </c>
      <c r="GM21">
        <f>'2014_totals_newvars'!G21</f>
        <v>633431</v>
      </c>
      <c r="GN21">
        <f>'2014_totals_newvars'!K21</f>
        <v>7437064</v>
      </c>
      <c r="GO21">
        <f>'2014_totals_newvars'!F21</f>
        <v>1507012</v>
      </c>
      <c r="GP21">
        <f>'2014_totals_newvars'!D21</f>
        <v>21353703</v>
      </c>
      <c r="GQ21">
        <f>'2014_totals_newvars'!L21</f>
        <v>85498710</v>
      </c>
    </row>
    <row r="22" spans="1:199" x14ac:dyDescent="0.2">
      <c r="A22" t="s">
        <v>28</v>
      </c>
      <c r="B22">
        <f>'1997_totals_newvars'!J22</f>
        <v>29229435</v>
      </c>
      <c r="C22">
        <f>'1997_totals_newvars'!B22</f>
        <v>174638057</v>
      </c>
      <c r="D22">
        <f>'1997_totals_newvars'!C22</f>
        <v>21462114</v>
      </c>
      <c r="E22">
        <f>'1997_totals_newvars'!I22</f>
        <v>2050306</v>
      </c>
      <c r="F22">
        <f>'1997_totals_newvars'!H22</f>
        <v>0</v>
      </c>
      <c r="G22">
        <f>'1997_totals_newvars'!E22</f>
        <v>0</v>
      </c>
      <c r="H22">
        <f>'1997_totals_newvars'!G22</f>
        <v>0</v>
      </c>
      <c r="I22">
        <f>'1997_totals_newvars'!K22</f>
        <v>0</v>
      </c>
      <c r="J22">
        <f>'1997_totals_newvars'!F22</f>
        <v>0</v>
      </c>
      <c r="K22">
        <f>'1997_totals_newvars'!D22</f>
        <v>21340166</v>
      </c>
      <c r="L22">
        <f>'1997_totals_newvars'!L22</f>
        <v>248720078</v>
      </c>
      <c r="M22">
        <f>'1998_totals_newvars'!J22</f>
        <v>48452386</v>
      </c>
      <c r="N22">
        <f>'1998_totals_newvars'!B22</f>
        <v>185300907</v>
      </c>
      <c r="O22">
        <f>'1998_totals_newvars'!C22</f>
        <v>30336059</v>
      </c>
      <c r="P22">
        <f>'1998_totals_newvars'!I22</f>
        <v>2923971</v>
      </c>
      <c r="Q22">
        <f>'1998_totals_newvars'!H22</f>
        <v>0</v>
      </c>
      <c r="R22">
        <f>'1998_totals_newvars'!E22</f>
        <v>0</v>
      </c>
      <c r="S22">
        <f>'1998_totals_newvars'!G22</f>
        <v>0</v>
      </c>
      <c r="T22">
        <f>'1998_totals_newvars'!K22</f>
        <v>22909803</v>
      </c>
      <c r="U22">
        <f>'1998_totals_newvars'!F22</f>
        <v>0</v>
      </c>
      <c r="V22">
        <f>'1998_totals_newvars'!D22</f>
        <v>47042467</v>
      </c>
      <c r="W22">
        <f>'1998_totals_newvars'!L22</f>
        <v>336965593</v>
      </c>
      <c r="X22">
        <f>'1999_totals_newvars'!J22</f>
        <v>58064456</v>
      </c>
      <c r="Y22">
        <f>'1999_totals_newvars'!B22</f>
        <v>204730106</v>
      </c>
      <c r="Z22">
        <f>'1999_totals_newvars'!C22</f>
        <v>117717607</v>
      </c>
      <c r="AA22">
        <f>'1999_totals_newvars'!I22</f>
        <v>2574046</v>
      </c>
      <c r="AB22">
        <f>'1999_totals_newvars'!H22</f>
        <v>0</v>
      </c>
      <c r="AC22">
        <f>'1999_totals_newvars'!E22</f>
        <v>0</v>
      </c>
      <c r="AD22">
        <f>'1999_totals_newvars'!G22</f>
        <v>0</v>
      </c>
      <c r="AE22">
        <f>'1999_totals_newvars'!K22</f>
        <v>22909803</v>
      </c>
      <c r="AF22">
        <f>'1999_totals_newvars'!F22</f>
        <v>0</v>
      </c>
      <c r="AG22">
        <f>'1999_totals_newvars'!D22</f>
        <v>52178984</v>
      </c>
      <c r="AH22">
        <f>'1999_totals_newvars'!L22</f>
        <v>458175002</v>
      </c>
      <c r="AI22">
        <f>'2000_totals_newvars'!J22</f>
        <v>27798436</v>
      </c>
      <c r="AJ22">
        <f>'2000_totals_newvars'!B22</f>
        <v>195936929</v>
      </c>
      <c r="AK22">
        <f>'2000_totals_newvars'!C22</f>
        <v>98028490</v>
      </c>
      <c r="AL22">
        <f>'2000_totals_newvars'!I22</f>
        <v>7088349</v>
      </c>
      <c r="AM22">
        <f>'2000_totals_newvars'!H22</f>
        <v>16511092</v>
      </c>
      <c r="AN22">
        <f>'2000_totals_newvars'!E22</f>
        <v>0</v>
      </c>
      <c r="AO22">
        <f>'2000_totals_newvars'!G22</f>
        <v>0</v>
      </c>
      <c r="AP22">
        <f>'2000_totals_newvars'!K22</f>
        <v>22909803</v>
      </c>
      <c r="AQ22">
        <f>'2000_totals_newvars'!F22</f>
        <v>0</v>
      </c>
      <c r="AR22">
        <f>'2000_totals_newvars'!D22</f>
        <v>36288527</v>
      </c>
      <c r="AS22">
        <f>'2000_totals_newvars'!L22</f>
        <v>404561626</v>
      </c>
      <c r="AT22">
        <f>'2001_totals_newvars'!J22</f>
        <v>43484440</v>
      </c>
      <c r="AU22">
        <f>'2001_totals_newvars'!B22</f>
        <v>224198072</v>
      </c>
      <c r="AV22">
        <f>'2001_totals_newvars'!C22</f>
        <v>-6066587</v>
      </c>
      <c r="AW22">
        <f>'2001_totals_newvars'!I22</f>
        <v>-3731852</v>
      </c>
      <c r="AX22">
        <f>'2001_totals_newvars'!H22</f>
        <v>27193590</v>
      </c>
      <c r="AY22">
        <f>'2001_totals_newvars'!E22</f>
        <v>0</v>
      </c>
      <c r="AZ22">
        <f>'2001_totals_newvars'!G22</f>
        <v>0</v>
      </c>
      <c r="BA22">
        <f>'2001_totals_newvars'!K22</f>
        <v>22909803</v>
      </c>
      <c r="BB22">
        <f>'2001_totals_newvars'!F22</f>
        <v>0</v>
      </c>
      <c r="BC22">
        <f>'2001_totals_newvars'!D22</f>
        <v>110372327</v>
      </c>
      <c r="BD22">
        <f>'2001_totals_newvars'!L22</f>
        <v>418359793</v>
      </c>
      <c r="BE22">
        <f>'2002_totals_newvars'!J22</f>
        <v>45017967</v>
      </c>
      <c r="BF22">
        <f>'2002_totals_newvars'!B22</f>
        <v>226924694</v>
      </c>
      <c r="BG22">
        <f>'2002_totals_newvars'!C22</f>
        <v>-11601020</v>
      </c>
      <c r="BH22">
        <f>'2002_totals_newvars'!I22</f>
        <v>0</v>
      </c>
      <c r="BI22">
        <f>'2002_totals_newvars'!H22</f>
        <v>65945210</v>
      </c>
      <c r="BJ22">
        <f>'2002_totals_newvars'!E22</f>
        <v>0</v>
      </c>
      <c r="BK22">
        <f>'2002_totals_newvars'!G22</f>
        <v>0</v>
      </c>
      <c r="BL22">
        <f>'2002_totals_newvars'!K22</f>
        <v>22909803</v>
      </c>
      <c r="BM22">
        <f>'2002_totals_newvars'!F22</f>
        <v>0</v>
      </c>
      <c r="BN22">
        <f>'2002_totals_newvars'!D22</f>
        <v>78380182</v>
      </c>
      <c r="BO22">
        <f>'2002_totals_newvars'!L22</f>
        <v>427576836</v>
      </c>
      <c r="BP22">
        <f>'2003_totals_newvars'!J22</f>
        <v>38883028</v>
      </c>
      <c r="BQ22">
        <f>'2003_totals_newvars'!B22</f>
        <v>32088461</v>
      </c>
      <c r="BR22">
        <f>'2003_totals_newvars'!C22</f>
        <v>73837268</v>
      </c>
      <c r="BS22">
        <f>'2003_totals_newvars'!I22</f>
        <v>361688</v>
      </c>
      <c r="BT22">
        <f>'2003_totals_newvars'!H22</f>
        <v>49731227</v>
      </c>
      <c r="BU22">
        <f>'2003_totals_newvars'!E22</f>
        <v>0</v>
      </c>
      <c r="BV22">
        <f>'2003_totals_newvars'!G22</f>
        <v>4831591</v>
      </c>
      <c r="BW22">
        <f>'2003_totals_newvars'!K22</f>
        <v>22909803</v>
      </c>
      <c r="BX22">
        <f>'2003_totals_newvars'!F22</f>
        <v>104358913</v>
      </c>
      <c r="BY22">
        <f>'2003_totals_newvars'!D22</f>
        <v>110714889</v>
      </c>
      <c r="BZ22">
        <f>'2003_totals_newvars'!L22</f>
        <v>437716868</v>
      </c>
      <c r="CA22">
        <f>'2004_totals_newvars'!J22</f>
        <v>38380490</v>
      </c>
      <c r="CB22">
        <f>'2004_totals_newvars'!B22</f>
        <v>109819074</v>
      </c>
      <c r="CC22">
        <f>'2004_totals_newvars'!C22</f>
        <v>43209587</v>
      </c>
      <c r="CD22">
        <f>'2004_totals_newvars'!I22</f>
        <v>7447152</v>
      </c>
      <c r="CE22">
        <f>'2004_totals_newvars'!H22</f>
        <v>27535634</v>
      </c>
      <c r="CF22">
        <f>'2004_totals_newvars'!E22</f>
        <v>0</v>
      </c>
      <c r="CG22">
        <f>'2004_totals_newvars'!G22</f>
        <v>8735885</v>
      </c>
      <c r="CH22">
        <f>'2004_totals_newvars'!K22</f>
        <v>22909803</v>
      </c>
      <c r="CI22">
        <f>'2004_totals_newvars'!F22</f>
        <v>76334482</v>
      </c>
      <c r="CJ22">
        <f>'2004_totals_newvars'!D22</f>
        <v>57389998</v>
      </c>
      <c r="CK22">
        <f>'2004_totals_newvars'!L22</f>
        <v>391762105</v>
      </c>
      <c r="CL22">
        <f>'2005_totals_newvars'!J22</f>
        <v>35955556</v>
      </c>
      <c r="CM22">
        <f>'2005_totals_newvars'!B22</f>
        <v>124291318</v>
      </c>
      <c r="CN22">
        <f>'2005_totals_newvars'!C22</f>
        <v>29822354</v>
      </c>
      <c r="CO22">
        <f>'2005_totals_newvars'!I22</f>
        <v>3810034</v>
      </c>
      <c r="CP22">
        <f>'2005_totals_newvars'!H22</f>
        <v>21567111</v>
      </c>
      <c r="CQ22">
        <f>'2005_totals_newvars'!E22</f>
        <v>0</v>
      </c>
      <c r="CR22">
        <f>'2005_totals_newvars'!G22</f>
        <v>4805163</v>
      </c>
      <c r="CS22">
        <f>'2005_totals_newvars'!K22</f>
        <v>22909803</v>
      </c>
      <c r="CT22">
        <f>'2005_totals_newvars'!F22</f>
        <v>91970465</v>
      </c>
      <c r="CU22">
        <f>'2005_totals_newvars'!D22</f>
        <v>36717214</v>
      </c>
      <c r="CV22">
        <f>'2005_totals_newvars'!L22</f>
        <v>371849018</v>
      </c>
      <c r="CW22">
        <f>'2006_totals_newvars'!J22</f>
        <v>39372555</v>
      </c>
      <c r="CX22">
        <f>'2006_totals_newvars'!B22</f>
        <v>106319758</v>
      </c>
      <c r="CY22">
        <f>'2006_totals_newvars'!C22</f>
        <v>42024141</v>
      </c>
      <c r="CZ22">
        <f>'2006_totals_newvars'!I22</f>
        <v>311666</v>
      </c>
      <c r="DA22">
        <f>'2006_totals_newvars'!H22</f>
        <v>33006850</v>
      </c>
      <c r="DB22">
        <f>'2006_totals_newvars'!E22</f>
        <v>776999</v>
      </c>
      <c r="DC22">
        <f>'2006_totals_newvars'!G22</f>
        <v>7341293</v>
      </c>
      <c r="DD22">
        <f>'2006_totals_newvars'!K22</f>
        <v>22752450</v>
      </c>
      <c r="DE22">
        <f>'2006_totals_newvars'!F22</f>
        <v>104100441</v>
      </c>
      <c r="DF22">
        <f>'2006_totals_newvars'!D22</f>
        <v>34105181</v>
      </c>
      <c r="DG22">
        <f>'2006_totals_newvars'!L22</f>
        <v>390111334</v>
      </c>
      <c r="DH22">
        <f>'2007_totals_newvars'!J22</f>
        <v>43747121</v>
      </c>
      <c r="DI22">
        <f>'2007_totals_newvars'!B22</f>
        <v>93962795</v>
      </c>
      <c r="DJ22">
        <f>'2007_totals_newvars'!C22</f>
        <v>35346245</v>
      </c>
      <c r="DK22">
        <f>'2007_totals_newvars'!I22</f>
        <v>0</v>
      </c>
      <c r="DL22">
        <f>'2007_totals_newvars'!H22</f>
        <v>58935253</v>
      </c>
      <c r="DM22">
        <f>'2007_totals_newvars'!E22</f>
        <v>0</v>
      </c>
      <c r="DN22">
        <f>'2007_totals_newvars'!G22</f>
        <v>9163532</v>
      </c>
      <c r="DO22">
        <f>'2007_totals_newvars'!K22</f>
        <v>22909803</v>
      </c>
      <c r="DP22">
        <f>'2007_totals_newvars'!F22</f>
        <v>110563049</v>
      </c>
      <c r="DQ22">
        <f>'2007_totals_newvars'!D22</f>
        <v>43058498</v>
      </c>
      <c r="DR22">
        <f>'2007_totals_newvars'!L22</f>
        <v>417686296</v>
      </c>
      <c r="DS22">
        <f>'2008_totals_newvars'!J22</f>
        <v>45591779</v>
      </c>
      <c r="DT22">
        <f>'2008_totals_newvars'!B22</f>
        <v>113031371</v>
      </c>
      <c r="DU22">
        <f>'2008_totals_newvars'!C22</f>
        <v>35784020</v>
      </c>
      <c r="DV22">
        <f>'2008_totals_newvars'!I22</f>
        <v>0</v>
      </c>
      <c r="DW22">
        <f>'2008_totals_newvars'!H22</f>
        <v>73026011</v>
      </c>
      <c r="DX22">
        <f>'2008_totals_newvars'!E22</f>
        <v>0</v>
      </c>
      <c r="DY22">
        <f>'2008_totals_newvars'!G22</f>
        <v>21488492</v>
      </c>
      <c r="DZ22">
        <f>'2008_totals_newvars'!K22</f>
        <v>22909803</v>
      </c>
      <c r="EA22">
        <f>'2008_totals_newvars'!F22</f>
        <v>82295675</v>
      </c>
      <c r="EB22">
        <f>'2008_totals_newvars'!D22</f>
        <v>44215992</v>
      </c>
      <c r="EC22">
        <f>'2008_totals_newvars'!L22</f>
        <v>438343143</v>
      </c>
      <c r="ED22">
        <f>'2009_totals_newvars'!J22</f>
        <v>55496239</v>
      </c>
      <c r="EE22">
        <f>'2009_totals_newvars'!B22</f>
        <v>107147135</v>
      </c>
      <c r="EF22">
        <f>'2009_totals_newvars'!C22</f>
        <v>31509983</v>
      </c>
      <c r="EG22">
        <f>'2009_totals_newvars'!I22</f>
        <v>1375</v>
      </c>
      <c r="EH22">
        <f>'2009_totals_newvars'!H22</f>
        <v>101081042</v>
      </c>
      <c r="EI22">
        <f>'2009_totals_newvars'!E22</f>
        <v>0</v>
      </c>
      <c r="EJ22">
        <f>'2009_totals_newvars'!G22</f>
        <v>56950878</v>
      </c>
      <c r="EK22">
        <f>'2009_totals_newvars'!K22</f>
        <v>22909803</v>
      </c>
      <c r="EL22">
        <f>'2009_totals_newvars'!F22</f>
        <v>127974314</v>
      </c>
      <c r="EM22">
        <f>'2009_totals_newvars'!D22</f>
        <v>41855877</v>
      </c>
      <c r="EN22">
        <f>'2009_totals_newvars'!L22</f>
        <v>544926646</v>
      </c>
      <c r="EO22">
        <f>'2010_totals_newvars'!J22</f>
        <v>67407467</v>
      </c>
      <c r="EP22">
        <f>'2010_totals_newvars'!B22</f>
        <v>124415298</v>
      </c>
      <c r="EQ22">
        <f>'2010_totals_newvars'!C22</f>
        <v>31087670</v>
      </c>
      <c r="ER22">
        <f>'2010_totals_newvars'!I22</f>
        <v>0</v>
      </c>
      <c r="ES22">
        <f>'2010_totals_newvars'!H22</f>
        <v>109044747</v>
      </c>
      <c r="ET22">
        <f>'2010_totals_newvars'!E22</f>
        <v>0</v>
      </c>
      <c r="EU22">
        <f>'2010_totals_newvars'!G22</f>
        <v>61505360</v>
      </c>
      <c r="EV22">
        <f>'2010_totals_newvars'!K22</f>
        <v>22909803</v>
      </c>
      <c r="EW22">
        <f>'2010_totals_newvars'!F22</f>
        <v>123641864</v>
      </c>
      <c r="EX22">
        <f>'2010_totals_newvars'!D22</f>
        <v>54201273</v>
      </c>
      <c r="EY22">
        <f>'2010_totals_newvars'!L22</f>
        <v>594213482</v>
      </c>
      <c r="EZ22">
        <f>'2011_totals_newvars'!J22</f>
        <v>72491430</v>
      </c>
      <c r="FA22">
        <f>'2011_totals_newvars'!B22</f>
        <v>88468836</v>
      </c>
      <c r="FB22">
        <f>'2011_totals_newvars'!C22</f>
        <v>34234706</v>
      </c>
      <c r="FC22">
        <f>'2011_totals_newvars'!I22</f>
        <v>0</v>
      </c>
      <c r="FD22">
        <f>'2011_totals_newvars'!H22</f>
        <v>57559128</v>
      </c>
      <c r="FE22">
        <f>'2011_totals_newvars'!E22</f>
        <v>0</v>
      </c>
      <c r="FF22">
        <f>'2011_totals_newvars'!G22</f>
        <v>45455834</v>
      </c>
      <c r="FG22">
        <f>'2011_totals_newvars'!K22</f>
        <v>22909803</v>
      </c>
      <c r="FH22">
        <f>'2011_totals_newvars'!F22</f>
        <v>121679104</v>
      </c>
      <c r="FI22">
        <f>'2011_totals_newvars'!D22</f>
        <v>44961386</v>
      </c>
      <c r="FJ22">
        <f>'2011_totals_newvars'!L22</f>
        <v>487760227</v>
      </c>
      <c r="FK22">
        <f>'2012_totals_newvars'!J22</f>
        <v>42078162</v>
      </c>
      <c r="FL22">
        <f>'2012_totals_newvars'!B22</f>
        <v>141676510</v>
      </c>
      <c r="FM22">
        <f>'2012_totals_newvars'!C22</f>
        <v>23602071</v>
      </c>
      <c r="FN22">
        <f>'2012_totals_newvars'!I22</f>
        <v>86490747</v>
      </c>
      <c r="FO22">
        <f>'2012_totals_newvars'!H22</f>
        <v>35842427</v>
      </c>
      <c r="FP22">
        <f>'2012_totals_newvars'!E22</f>
        <v>0</v>
      </c>
      <c r="FQ22">
        <f>'2012_totals_newvars'!G22</f>
        <v>37493557</v>
      </c>
      <c r="FR22">
        <f>'2012_totals_newvars'!K22</f>
        <v>22909803</v>
      </c>
      <c r="FS22">
        <f>'2012_totals_newvars'!F22</f>
        <v>124302769</v>
      </c>
      <c r="FT22">
        <f>'2012_totals_newvars'!D22</f>
        <v>55241840</v>
      </c>
      <c r="FU22">
        <f>'2012_totals_newvars'!L22</f>
        <v>569637886</v>
      </c>
      <c r="FV22">
        <f>'2013_totals_newvars'!J22</f>
        <v>61190758</v>
      </c>
      <c r="FW22">
        <f>'2013_totals_newvars'!B22</f>
        <v>139192074</v>
      </c>
      <c r="FX22">
        <f>'2013_totals_newvars'!C22</f>
        <v>24156279</v>
      </c>
      <c r="FY22">
        <f>'2013_totals_newvars'!I22</f>
        <v>82175729</v>
      </c>
      <c r="FZ22">
        <f>'2013_totals_newvars'!H22</f>
        <v>39513850</v>
      </c>
      <c r="GA22">
        <f>'2013_totals_newvars'!E22</f>
        <v>0</v>
      </c>
      <c r="GB22">
        <f>'2013_totals_newvars'!G22</f>
        <v>31258432</v>
      </c>
      <c r="GC22">
        <f>'2013_totals_newvars'!K22</f>
        <v>22909803</v>
      </c>
      <c r="GD22">
        <f>'2013_totals_newvars'!F22</f>
        <v>143366325</v>
      </c>
      <c r="GE22">
        <f>'2013_totals_newvars'!D22</f>
        <v>40445043</v>
      </c>
      <c r="GF22">
        <f>'2013_totals_newvars'!L22</f>
        <v>584208293</v>
      </c>
      <c r="GG22">
        <f>'2014_totals_newvars'!J22</f>
        <v>55665628</v>
      </c>
      <c r="GH22">
        <f>'2014_totals_newvars'!B22</f>
        <v>116748570</v>
      </c>
      <c r="GI22">
        <f>'2014_totals_newvars'!C22</f>
        <v>18449477</v>
      </c>
      <c r="GJ22">
        <f>'2014_totals_newvars'!I22</f>
        <v>86120211</v>
      </c>
      <c r="GK22">
        <f>'2014_totals_newvars'!H22</f>
        <v>47134973</v>
      </c>
      <c r="GL22">
        <f>'2014_totals_newvars'!E22</f>
        <v>0</v>
      </c>
      <c r="GM22">
        <f>'2014_totals_newvars'!G22</f>
        <v>42709339</v>
      </c>
      <c r="GN22">
        <f>'2014_totals_newvars'!K22</f>
        <v>22909803</v>
      </c>
      <c r="GO22">
        <f>'2014_totals_newvars'!F22</f>
        <v>156210587</v>
      </c>
      <c r="GP22">
        <f>'2014_totals_newvars'!D22</f>
        <v>50417643</v>
      </c>
      <c r="GQ22">
        <f>'2014_totals_newvars'!L22</f>
        <v>596366231</v>
      </c>
    </row>
    <row r="23" spans="1:199" x14ac:dyDescent="0.2">
      <c r="A23" t="s">
        <v>29</v>
      </c>
      <c r="B23">
        <f>'1997_totals_newvars'!J23</f>
        <v>94620697</v>
      </c>
      <c r="C23">
        <f>'1997_totals_newvars'!B23</f>
        <v>472115572</v>
      </c>
      <c r="D23">
        <f>'1997_totals_newvars'!C23</f>
        <v>153137783</v>
      </c>
      <c r="E23">
        <f>'1997_totals_newvars'!I23</f>
        <v>47208287</v>
      </c>
      <c r="F23">
        <f>'1997_totals_newvars'!H23</f>
        <v>0</v>
      </c>
      <c r="G23">
        <f>'1997_totals_newvars'!E23</f>
        <v>0</v>
      </c>
      <c r="H23">
        <f>'1997_totals_newvars'!G23</f>
        <v>0</v>
      </c>
      <c r="I23">
        <f>'1997_totals_newvars'!K23</f>
        <v>29646924</v>
      </c>
      <c r="J23">
        <f>'1997_totals_newvars'!F23</f>
        <v>0</v>
      </c>
      <c r="K23">
        <f>'1997_totals_newvars'!D23</f>
        <v>21589376</v>
      </c>
      <c r="L23">
        <f>'1997_totals_newvars'!L23</f>
        <v>818318639</v>
      </c>
      <c r="M23">
        <f>'1998_totals_newvars'!J23</f>
        <v>95971476</v>
      </c>
      <c r="N23">
        <f>'1998_totals_newvars'!B23</f>
        <v>415938190</v>
      </c>
      <c r="O23">
        <f>'1998_totals_newvars'!C23</f>
        <v>148652776</v>
      </c>
      <c r="P23">
        <f>'1998_totals_newvars'!I23</f>
        <v>86386881</v>
      </c>
      <c r="Q23">
        <f>'1998_totals_newvars'!H23</f>
        <v>0</v>
      </c>
      <c r="R23">
        <f>'1998_totals_newvars'!E23</f>
        <v>0</v>
      </c>
      <c r="S23">
        <f>'1998_totals_newvars'!G23</f>
        <v>0</v>
      </c>
      <c r="T23">
        <f>'1998_totals_newvars'!K23</f>
        <v>45937112</v>
      </c>
      <c r="U23">
        <f>'1998_totals_newvars'!F23</f>
        <v>0</v>
      </c>
      <c r="V23">
        <f>'1998_totals_newvars'!D23</f>
        <v>25432204</v>
      </c>
      <c r="W23">
        <f>'1998_totals_newvars'!L23</f>
        <v>818318639</v>
      </c>
      <c r="X23">
        <f>'1999_totals_newvars'!J23</f>
        <v>86964699</v>
      </c>
      <c r="Y23">
        <f>'1999_totals_newvars'!B23</f>
        <v>384424606</v>
      </c>
      <c r="Z23">
        <f>'1999_totals_newvars'!C23</f>
        <v>191533818</v>
      </c>
      <c r="AA23">
        <f>'1999_totals_newvars'!I23</f>
        <v>92097017</v>
      </c>
      <c r="AB23">
        <f>'1999_totals_newvars'!H23</f>
        <v>0</v>
      </c>
      <c r="AC23">
        <f>'1999_totals_newvars'!E23</f>
        <v>0</v>
      </c>
      <c r="AD23">
        <f>'1999_totals_newvars'!G23</f>
        <v>0</v>
      </c>
      <c r="AE23">
        <f>'1999_totals_newvars'!K23</f>
        <v>47937112</v>
      </c>
      <c r="AF23">
        <f>'1999_totals_newvars'!F23</f>
        <v>0</v>
      </c>
      <c r="AG23">
        <f>'1999_totals_newvars'!D23</f>
        <v>35361387</v>
      </c>
      <c r="AH23">
        <f>'1999_totals_newvars'!L23</f>
        <v>838318639</v>
      </c>
      <c r="AI23">
        <f>'2000_totals_newvars'!J23</f>
        <v>46567743</v>
      </c>
      <c r="AJ23">
        <f>'2000_totals_newvars'!B23</f>
        <v>335610328</v>
      </c>
      <c r="AK23">
        <f>'2000_totals_newvars'!C23</f>
        <v>264426002</v>
      </c>
      <c r="AL23">
        <f>'2000_totals_newvars'!I23</f>
        <v>21029944</v>
      </c>
      <c r="AM23">
        <f>'2000_totals_newvars'!H23</f>
        <v>331508</v>
      </c>
      <c r="AN23">
        <f>'2000_totals_newvars'!E23</f>
        <v>0</v>
      </c>
      <c r="AO23">
        <f>'2000_totals_newvars'!G23</f>
        <v>38120309</v>
      </c>
      <c r="AP23">
        <f>'2000_totals_newvars'!K23</f>
        <v>46993334</v>
      </c>
      <c r="AQ23">
        <f>'2000_totals_newvars'!F23</f>
        <v>36016119</v>
      </c>
      <c r="AR23">
        <f>'2000_totals_newvars'!D23</f>
        <v>40133845</v>
      </c>
      <c r="AS23">
        <f>'2000_totals_newvars'!L23</f>
        <v>829229132</v>
      </c>
      <c r="AT23">
        <f>'2001_totals_newvars'!J23</f>
        <v>46003222</v>
      </c>
      <c r="AU23">
        <f>'2001_totals_newvars'!B23</f>
        <v>285808216</v>
      </c>
      <c r="AV23">
        <f>'2001_totals_newvars'!C23</f>
        <v>298930935</v>
      </c>
      <c r="AW23">
        <f>'2001_totals_newvars'!I23</f>
        <v>26495693</v>
      </c>
      <c r="AX23">
        <f>'2001_totals_newvars'!H23</f>
        <v>7776407</v>
      </c>
      <c r="AY23">
        <f>'2001_totals_newvars'!E23</f>
        <v>0</v>
      </c>
      <c r="AZ23">
        <f>'2001_totals_newvars'!G23</f>
        <v>34187800</v>
      </c>
      <c r="BA23">
        <f>'2001_totals_newvars'!K23</f>
        <v>44973029</v>
      </c>
      <c r="BB23">
        <f>'2001_totals_newvars'!F23</f>
        <v>35837408</v>
      </c>
      <c r="BC23">
        <f>'2001_totals_newvars'!D23</f>
        <v>38305929</v>
      </c>
      <c r="BD23">
        <f>'2001_totals_newvars'!L23</f>
        <v>818318639</v>
      </c>
      <c r="BE23">
        <f>'2002_totals_newvars'!J23</f>
        <v>41861439</v>
      </c>
      <c r="BF23">
        <f>'2002_totals_newvars'!B23</f>
        <v>279010153</v>
      </c>
      <c r="BG23">
        <f>'2002_totals_newvars'!C23</f>
        <v>276016069</v>
      </c>
      <c r="BH23">
        <f>'2002_totals_newvars'!I23</f>
        <v>30444491</v>
      </c>
      <c r="BI23">
        <f>'2002_totals_newvars'!H23</f>
        <v>3315513</v>
      </c>
      <c r="BJ23">
        <f>'2002_totals_newvars'!E23</f>
        <v>0</v>
      </c>
      <c r="BK23">
        <f>'2002_totals_newvars'!G23</f>
        <v>42910114</v>
      </c>
      <c r="BL23">
        <f>'2002_totals_newvars'!K23</f>
        <v>45937111</v>
      </c>
      <c r="BM23">
        <f>'2002_totals_newvars'!F23</f>
        <v>54449123</v>
      </c>
      <c r="BN23">
        <f>'2002_totals_newvars'!D23</f>
        <v>34238565</v>
      </c>
      <c r="BO23">
        <f>'2002_totals_newvars'!L23</f>
        <v>808182578</v>
      </c>
      <c r="BP23">
        <f>'2003_totals_newvars'!J23</f>
        <v>35370310</v>
      </c>
      <c r="BQ23">
        <f>'2003_totals_newvars'!B23</f>
        <v>338752552</v>
      </c>
      <c r="BR23">
        <f>'2003_totals_newvars'!C23</f>
        <v>262738358</v>
      </c>
      <c r="BS23">
        <f>'2003_totals_newvars'!I23</f>
        <v>30950598</v>
      </c>
      <c r="BT23">
        <f>'2003_totals_newvars'!H23</f>
        <v>1611139</v>
      </c>
      <c r="BU23">
        <f>'2003_totals_newvars'!E23</f>
        <v>0</v>
      </c>
      <c r="BV23">
        <f>'2003_totals_newvars'!G23</f>
        <v>40585563</v>
      </c>
      <c r="BW23">
        <f>'2003_totals_newvars'!K23</f>
        <v>42109023</v>
      </c>
      <c r="BX23">
        <f>'2003_totals_newvars'!F23</f>
        <v>60276980</v>
      </c>
      <c r="BY23">
        <f>'2003_totals_newvars'!D23</f>
        <v>18252894</v>
      </c>
      <c r="BZ23">
        <f>'2003_totals_newvars'!L23</f>
        <v>830647417</v>
      </c>
      <c r="CA23">
        <f>'2004_totals_newvars'!J23</f>
        <v>30747271</v>
      </c>
      <c r="CB23">
        <f>'2004_totals_newvars'!B23</f>
        <v>340743596</v>
      </c>
      <c r="CC23">
        <f>'2004_totals_newvars'!C23</f>
        <v>268668965</v>
      </c>
      <c r="CD23">
        <f>'2004_totals_newvars'!I23</f>
        <v>23582088</v>
      </c>
      <c r="CE23">
        <f>'2004_totals_newvars'!H23</f>
        <v>479211</v>
      </c>
      <c r="CF23">
        <f>'2004_totals_newvars'!E23</f>
        <v>0</v>
      </c>
      <c r="CG23">
        <f>'2004_totals_newvars'!G23</f>
        <v>36060613</v>
      </c>
      <c r="CH23">
        <f>'2004_totals_newvars'!K23</f>
        <v>45937113</v>
      </c>
      <c r="CI23">
        <f>'2004_totals_newvars'!F23</f>
        <v>61733264</v>
      </c>
      <c r="CJ23">
        <f>'2004_totals_newvars'!D23</f>
        <v>11073211</v>
      </c>
      <c r="CK23">
        <f>'2004_totals_newvars'!L23</f>
        <v>819025332</v>
      </c>
      <c r="CL23">
        <f>'2005_totals_newvars'!J23</f>
        <v>28394855</v>
      </c>
      <c r="CM23">
        <f>'2005_totals_newvars'!B23</f>
        <v>331585188</v>
      </c>
      <c r="CN23">
        <f>'2005_totals_newvars'!C23</f>
        <v>275504529</v>
      </c>
      <c r="CO23">
        <f>'2005_totals_newvars'!I23</f>
        <v>31639889</v>
      </c>
      <c r="CP23">
        <f>'2005_totals_newvars'!H23</f>
        <v>561344</v>
      </c>
      <c r="CQ23">
        <f>'2005_totals_newvars'!E23</f>
        <v>0</v>
      </c>
      <c r="CR23">
        <f>'2005_totals_newvars'!G23</f>
        <v>22947767</v>
      </c>
      <c r="CS23">
        <f>'2005_totals_newvars'!K23</f>
        <v>45937113</v>
      </c>
      <c r="CT23">
        <f>'2005_totals_newvars'!F23</f>
        <v>69887916</v>
      </c>
      <c r="CU23">
        <f>'2005_totals_newvars'!D23</f>
        <v>19873006</v>
      </c>
      <c r="CV23">
        <f>'2005_totals_newvars'!L23</f>
        <v>826331607</v>
      </c>
      <c r="CW23">
        <f>'2006_totals_newvars'!J23</f>
        <v>35101831</v>
      </c>
      <c r="CX23">
        <f>'2006_totals_newvars'!B23</f>
        <v>320378316</v>
      </c>
      <c r="CY23">
        <f>'2006_totals_newvars'!C23</f>
        <v>285728875</v>
      </c>
      <c r="CZ23">
        <f>'2006_totals_newvars'!I23</f>
        <v>88298276</v>
      </c>
      <c r="DA23">
        <f>'2006_totals_newvars'!H23</f>
        <v>29798485</v>
      </c>
      <c r="DB23">
        <f>'2006_totals_newvars'!E23</f>
        <v>0</v>
      </c>
      <c r="DC23">
        <f>'2006_totals_newvars'!G23</f>
        <v>26883257</v>
      </c>
      <c r="DD23">
        <f>'2006_totals_newvars'!K23</f>
        <v>45937111</v>
      </c>
      <c r="DE23">
        <f>'2006_totals_newvars'!F23</f>
        <v>76800360</v>
      </c>
      <c r="DF23">
        <f>'2006_totals_newvars'!D23</f>
        <v>23036026</v>
      </c>
      <c r="DG23">
        <f>'2006_totals_newvars'!L23</f>
        <v>931962537</v>
      </c>
      <c r="DH23">
        <f>'2007_totals_newvars'!J23</f>
        <v>38126497</v>
      </c>
      <c r="DI23">
        <f>'2007_totals_newvars'!B23</f>
        <v>295296614</v>
      </c>
      <c r="DJ23">
        <f>'2007_totals_newvars'!C23</f>
        <v>360249428</v>
      </c>
      <c r="DK23">
        <f>'2007_totals_newvars'!I23</f>
        <v>73416885</v>
      </c>
      <c r="DL23">
        <f>'2007_totals_newvars'!H23</f>
        <v>45832119</v>
      </c>
      <c r="DM23">
        <f>'2007_totals_newvars'!E23</f>
        <v>0</v>
      </c>
      <c r="DN23">
        <f>'2007_totals_newvars'!G23</f>
        <v>41054963</v>
      </c>
      <c r="DO23">
        <f>'2007_totals_newvars'!K23</f>
        <v>45937114</v>
      </c>
      <c r="DP23">
        <f>'2007_totals_newvars'!F23</f>
        <v>78456590</v>
      </c>
      <c r="DQ23">
        <f>'2007_totals_newvars'!D23</f>
        <v>28023600</v>
      </c>
      <c r="DR23">
        <f>'2007_totals_newvars'!L23</f>
        <v>1006393810</v>
      </c>
      <c r="DS23">
        <f>'2008_totals_newvars'!J23</f>
        <v>54802720</v>
      </c>
      <c r="DT23">
        <f>'2008_totals_newvars'!B23</f>
        <v>293351120</v>
      </c>
      <c r="DU23">
        <f>'2008_totals_newvars'!C23</f>
        <v>301170415</v>
      </c>
      <c r="DV23">
        <f>'2008_totals_newvars'!I23</f>
        <v>125339682</v>
      </c>
      <c r="DW23">
        <f>'2008_totals_newvars'!H23</f>
        <v>85203602</v>
      </c>
      <c r="DX23">
        <f>'2008_totals_newvars'!E23</f>
        <v>0</v>
      </c>
      <c r="DY23">
        <f>'2008_totals_newvars'!G23</f>
        <v>37311832</v>
      </c>
      <c r="DZ23">
        <f>'2008_totals_newvars'!K23</f>
        <v>45937113</v>
      </c>
      <c r="EA23">
        <f>'2008_totals_newvars'!F23</f>
        <v>82113005</v>
      </c>
      <c r="EB23">
        <f>'2008_totals_newvars'!D23</f>
        <v>27610518</v>
      </c>
      <c r="EC23">
        <f>'2008_totals_newvars'!L23</f>
        <v>1052840007</v>
      </c>
      <c r="ED23">
        <f>'2009_totals_newvars'!J23</f>
        <v>44071119</v>
      </c>
      <c r="EE23">
        <f>'2009_totals_newvars'!B23</f>
        <v>324682619</v>
      </c>
      <c r="EF23">
        <f>'2009_totals_newvars'!C23</f>
        <v>336030631</v>
      </c>
      <c r="EG23">
        <f>'2009_totals_newvars'!I23</f>
        <v>209682335</v>
      </c>
      <c r="EH23">
        <f>'2009_totals_newvars'!H23</f>
        <v>56163058</v>
      </c>
      <c r="EI23">
        <f>'2009_totals_newvars'!E23</f>
        <v>0</v>
      </c>
      <c r="EJ23">
        <f>'2009_totals_newvars'!G23</f>
        <v>67496304</v>
      </c>
      <c r="EK23">
        <f>'2009_totals_newvars'!K23</f>
        <v>45937113</v>
      </c>
      <c r="EL23">
        <f>'2009_totals_newvars'!F23</f>
        <v>86200374</v>
      </c>
      <c r="EM23">
        <f>'2009_totals_newvars'!D23</f>
        <v>23712822</v>
      </c>
      <c r="EN23">
        <f>'2009_totals_newvars'!L23</f>
        <v>1193976375</v>
      </c>
      <c r="EO23">
        <f>'2010_totals_newvars'!J23</f>
        <v>33866483</v>
      </c>
      <c r="EP23">
        <f>'2010_totals_newvars'!B23</f>
        <v>336526231</v>
      </c>
      <c r="EQ23">
        <f>'2010_totals_newvars'!C23</f>
        <v>310396348</v>
      </c>
      <c r="ER23">
        <f>'2010_totals_newvars'!I23</f>
        <v>186057780</v>
      </c>
      <c r="ES23">
        <f>'2010_totals_newvars'!H23</f>
        <v>39224389</v>
      </c>
      <c r="ET23">
        <f>'2010_totals_newvars'!E23</f>
        <v>0</v>
      </c>
      <c r="EU23">
        <f>'2010_totals_newvars'!G23</f>
        <v>86786994</v>
      </c>
      <c r="EV23">
        <f>'2010_totals_newvars'!K23</f>
        <v>45937112</v>
      </c>
      <c r="EW23">
        <f>'2010_totals_newvars'!F23</f>
        <v>100115974</v>
      </c>
      <c r="EX23">
        <f>'2010_totals_newvars'!D23</f>
        <v>20577935</v>
      </c>
      <c r="EY23">
        <f>'2010_totals_newvars'!L23</f>
        <v>1159489246</v>
      </c>
      <c r="EZ23">
        <f>'2011_totals_newvars'!J23</f>
        <v>35448841</v>
      </c>
      <c r="FA23">
        <f>'2011_totals_newvars'!B23</f>
        <v>337075697</v>
      </c>
      <c r="FB23">
        <f>'2011_totals_newvars'!C23</f>
        <v>313610118</v>
      </c>
      <c r="FC23">
        <f>'2011_totals_newvars'!I23</f>
        <v>204557639</v>
      </c>
      <c r="FD23">
        <f>'2011_totals_newvars'!H23</f>
        <v>36290010</v>
      </c>
      <c r="FE23">
        <f>'2011_totals_newvars'!E23</f>
        <v>0</v>
      </c>
      <c r="FF23">
        <f>'2011_totals_newvars'!G23</f>
        <v>72087300</v>
      </c>
      <c r="FG23">
        <f>'2011_totals_newvars'!K23</f>
        <v>45937113</v>
      </c>
      <c r="FH23">
        <f>'2011_totals_newvars'!F23</f>
        <v>102249692</v>
      </c>
      <c r="FI23">
        <f>'2011_totals_newvars'!D23</f>
        <v>12610487</v>
      </c>
      <c r="FJ23">
        <f>'2011_totals_newvars'!L23</f>
        <v>1159866897</v>
      </c>
      <c r="FK23">
        <f>'2012_totals_newvars'!J23</f>
        <v>37472656</v>
      </c>
      <c r="FL23">
        <f>'2012_totals_newvars'!B23</f>
        <v>360013452</v>
      </c>
      <c r="FM23">
        <f>'2012_totals_newvars'!C23</f>
        <v>301943565</v>
      </c>
      <c r="FN23">
        <f>'2012_totals_newvars'!I23</f>
        <v>215555626</v>
      </c>
      <c r="FO23">
        <f>'2012_totals_newvars'!H23</f>
        <v>28336848</v>
      </c>
      <c r="FP23">
        <f>'2012_totals_newvars'!E23</f>
        <v>0</v>
      </c>
      <c r="FQ23">
        <f>'2012_totals_newvars'!G23</f>
        <v>63993493</v>
      </c>
      <c r="FR23">
        <f>'2012_totals_newvars'!K23</f>
        <v>45937112</v>
      </c>
      <c r="FS23">
        <f>'2012_totals_newvars'!F23</f>
        <v>107378299</v>
      </c>
      <c r="FT23">
        <f>'2012_totals_newvars'!D23</f>
        <v>6658504</v>
      </c>
      <c r="FU23">
        <f>'2012_totals_newvars'!L23</f>
        <v>1167289555</v>
      </c>
      <c r="FV23">
        <f>'2013_totals_newvars'!J23</f>
        <v>33251461</v>
      </c>
      <c r="FW23">
        <f>'2013_totals_newvars'!B23</f>
        <v>338713000</v>
      </c>
      <c r="FX23">
        <f>'2013_totals_newvars'!C23</f>
        <v>296230786</v>
      </c>
      <c r="FY23">
        <f>'2013_totals_newvars'!I23</f>
        <v>233553987</v>
      </c>
      <c r="FZ23">
        <f>'2013_totals_newvars'!H23</f>
        <v>10350246</v>
      </c>
      <c r="GA23">
        <f>'2013_totals_newvars'!E23</f>
        <v>0</v>
      </c>
      <c r="GB23">
        <f>'2013_totals_newvars'!G23</f>
        <v>64473540</v>
      </c>
      <c r="GC23">
        <f>'2013_totals_newvars'!K23</f>
        <v>45937112</v>
      </c>
      <c r="GD23">
        <f>'2013_totals_newvars'!F23</f>
        <v>109314381</v>
      </c>
      <c r="GE23">
        <f>'2013_totals_newvars'!D23</f>
        <v>6547114</v>
      </c>
      <c r="GF23">
        <f>'2013_totals_newvars'!L23</f>
        <v>1138371627</v>
      </c>
      <c r="GG23">
        <f>'2014_totals_newvars'!J23</f>
        <v>34616055</v>
      </c>
      <c r="GH23">
        <f>'2014_totals_newvars'!B23</f>
        <v>292700268</v>
      </c>
      <c r="GI23">
        <f>'2014_totals_newvars'!C23</f>
        <v>323598368</v>
      </c>
      <c r="GJ23">
        <f>'2014_totals_newvars'!I23</f>
        <v>179966964</v>
      </c>
      <c r="GK23">
        <f>'2014_totals_newvars'!H23</f>
        <v>15568891</v>
      </c>
      <c r="GL23">
        <f>'2014_totals_newvars'!E23</f>
        <v>0</v>
      </c>
      <c r="GM23">
        <f>'2014_totals_newvars'!G23</f>
        <v>86821664</v>
      </c>
      <c r="GN23">
        <f>'2014_totals_newvars'!K23</f>
        <v>45937115</v>
      </c>
      <c r="GO23">
        <f>'2014_totals_newvars'!F23</f>
        <v>114321628</v>
      </c>
      <c r="GP23">
        <f>'2014_totals_newvars'!D23</f>
        <v>6395047</v>
      </c>
      <c r="GQ23">
        <f>'2014_totals_newvars'!L23</f>
        <v>1099926000</v>
      </c>
    </row>
    <row r="24" spans="1:199" x14ac:dyDescent="0.2">
      <c r="A24" t="s">
        <v>30</v>
      </c>
      <c r="B24">
        <f>'1997_totals_newvars'!J24</f>
        <v>107684626</v>
      </c>
      <c r="C24">
        <f>'1997_totals_newvars'!B24</f>
        <v>737231458</v>
      </c>
      <c r="D24">
        <f>'1997_totals_newvars'!C24</f>
        <v>115575118</v>
      </c>
      <c r="E24">
        <f>'1997_totals_newvars'!I24</f>
        <v>88364394</v>
      </c>
      <c r="F24">
        <f>'1997_totals_newvars'!H24</f>
        <v>0</v>
      </c>
      <c r="G24">
        <f>'1997_totals_newvars'!E24</f>
        <v>0</v>
      </c>
      <c r="H24">
        <f>'1997_totals_newvars'!G24</f>
        <v>0</v>
      </c>
      <c r="I24">
        <f>'1997_totals_newvars'!K24</f>
        <v>76810640</v>
      </c>
      <c r="J24">
        <f>'1997_totals_newvars'!F24</f>
        <v>0</v>
      </c>
      <c r="K24">
        <f>'1997_totals_newvars'!D24</f>
        <v>84485725</v>
      </c>
      <c r="L24">
        <f>'1997_totals_newvars'!L24</f>
        <v>1210151961</v>
      </c>
      <c r="M24">
        <f>'1998_totals_newvars'!J24</f>
        <v>65496247</v>
      </c>
      <c r="N24">
        <f>'1998_totals_newvars'!B24</f>
        <v>540149479</v>
      </c>
      <c r="O24">
        <f>'1998_totals_newvars'!C24</f>
        <v>282209659</v>
      </c>
      <c r="P24">
        <f>'1998_totals_newvars'!I24</f>
        <v>121393880</v>
      </c>
      <c r="Q24">
        <f>'1998_totals_newvars'!H24</f>
        <v>0</v>
      </c>
      <c r="R24">
        <f>'1998_totals_newvars'!E24</f>
        <v>0</v>
      </c>
      <c r="S24">
        <f>'1998_totals_newvars'!G24</f>
        <v>0</v>
      </c>
      <c r="T24">
        <f>'1998_totals_newvars'!K24</f>
        <v>72782007</v>
      </c>
      <c r="U24">
        <f>'1998_totals_newvars'!F24</f>
        <v>0</v>
      </c>
      <c r="V24">
        <f>'1998_totals_newvars'!D24</f>
        <v>106259433</v>
      </c>
      <c r="W24">
        <f>'1998_totals_newvars'!L24</f>
        <v>1188290705</v>
      </c>
      <c r="X24">
        <f>'1999_totals_newvars'!J24</f>
        <v>60321209</v>
      </c>
      <c r="Y24">
        <f>'1999_totals_newvars'!B24</f>
        <v>406415652</v>
      </c>
      <c r="Z24">
        <f>'1999_totals_newvars'!C24</f>
        <v>404555587</v>
      </c>
      <c r="AA24">
        <f>'1999_totals_newvars'!I24</f>
        <v>67161642</v>
      </c>
      <c r="AB24">
        <f>'1999_totals_newvars'!H24</f>
        <v>0</v>
      </c>
      <c r="AC24">
        <f>'1999_totals_newvars'!E24</f>
        <v>28844617</v>
      </c>
      <c r="AD24">
        <f>'1999_totals_newvars'!G24</f>
        <v>0</v>
      </c>
      <c r="AE24">
        <f>'1999_totals_newvars'!K24</f>
        <v>79535285</v>
      </c>
      <c r="AF24">
        <f>'1999_totals_newvars'!F24</f>
        <v>11300000</v>
      </c>
      <c r="AG24">
        <f>'1999_totals_newvars'!D24</f>
        <v>151702306</v>
      </c>
      <c r="AH24">
        <f>'1999_totals_newvars'!L24</f>
        <v>1209836298</v>
      </c>
      <c r="AI24">
        <f>'2000_totals_newvars'!J24</f>
        <v>63189278</v>
      </c>
      <c r="AJ24">
        <f>'2000_totals_newvars'!B24</f>
        <v>386442480</v>
      </c>
      <c r="AK24">
        <f>'2000_totals_newvars'!C24</f>
        <v>412598286</v>
      </c>
      <c r="AL24">
        <f>'2000_totals_newvars'!I24</f>
        <v>100500406</v>
      </c>
      <c r="AM24">
        <f>'2000_totals_newvars'!H24</f>
        <v>60251767</v>
      </c>
      <c r="AN24">
        <f>'2000_totals_newvars'!E24</f>
        <v>49443153</v>
      </c>
      <c r="AO24">
        <f>'2000_totals_newvars'!G24</f>
        <v>0</v>
      </c>
      <c r="AP24">
        <f>'2000_totals_newvars'!K24</f>
        <v>79788415</v>
      </c>
      <c r="AQ24">
        <f>'2000_totals_newvars'!F24</f>
        <v>27000000</v>
      </c>
      <c r="AR24">
        <f>'2000_totals_newvars'!D24</f>
        <v>174609968</v>
      </c>
      <c r="AS24">
        <f>'2000_totals_newvars'!L24</f>
        <v>1353823753</v>
      </c>
      <c r="AT24">
        <f>'2001_totals_newvars'!J24</f>
        <v>170624548</v>
      </c>
      <c r="AU24">
        <f>'2001_totals_newvars'!B24</f>
        <v>328517130</v>
      </c>
      <c r="AV24">
        <f>'2001_totals_newvars'!C24</f>
        <v>342768378</v>
      </c>
      <c r="AW24">
        <f>'2001_totals_newvars'!I24</f>
        <v>180546863</v>
      </c>
      <c r="AX24">
        <f>'2001_totals_newvars'!H24</f>
        <v>45207367</v>
      </c>
      <c r="AY24">
        <f>'2001_totals_newvars'!E24</f>
        <v>24225065</v>
      </c>
      <c r="AZ24">
        <f>'2001_totals_newvars'!G24</f>
        <v>0</v>
      </c>
      <c r="BA24">
        <f>'2001_totals_newvars'!K24</f>
        <v>18437183</v>
      </c>
      <c r="BB24">
        <f>'2001_totals_newvars'!F24</f>
        <v>27000000</v>
      </c>
      <c r="BC24">
        <f>'2001_totals_newvars'!D24</f>
        <v>144675637</v>
      </c>
      <c r="BD24">
        <f>'2001_totals_newvars'!L24</f>
        <v>1282002171</v>
      </c>
      <c r="BE24">
        <f>'2002_totals_newvars'!J24</f>
        <v>124185980</v>
      </c>
      <c r="BF24">
        <f>'2002_totals_newvars'!B24</f>
        <v>326021769</v>
      </c>
      <c r="BG24">
        <f>'2002_totals_newvars'!C24</f>
        <v>356889127</v>
      </c>
      <c r="BH24">
        <f>'2002_totals_newvars'!I24</f>
        <v>195196726</v>
      </c>
      <c r="BI24">
        <f>'2002_totals_newvars'!H24</f>
        <v>105567947</v>
      </c>
      <c r="BJ24">
        <f>'2002_totals_newvars'!E24</f>
        <v>27402367</v>
      </c>
      <c r="BK24">
        <f>'2002_totals_newvars'!G24</f>
        <v>0</v>
      </c>
      <c r="BL24">
        <f>'2002_totals_newvars'!K24</f>
        <v>27250532</v>
      </c>
      <c r="BM24">
        <f>'2002_totals_newvars'!F24</f>
        <v>56000000</v>
      </c>
      <c r="BN24">
        <f>'2002_totals_newvars'!D24</f>
        <v>75541267</v>
      </c>
      <c r="BO24">
        <f>'2002_totals_newvars'!L24</f>
        <v>1294055715</v>
      </c>
      <c r="BP24">
        <f>'2003_totals_newvars'!J24</f>
        <v>99132499</v>
      </c>
      <c r="BQ24">
        <f>'2003_totals_newvars'!B24</f>
        <v>389604870</v>
      </c>
      <c r="BR24">
        <f>'2003_totals_newvars'!C24</f>
        <v>305913054</v>
      </c>
      <c r="BS24">
        <f>'2003_totals_newvars'!I24</f>
        <v>165960415</v>
      </c>
      <c r="BT24">
        <f>'2003_totals_newvars'!H24</f>
        <v>119068132</v>
      </c>
      <c r="BU24">
        <f>'2003_totals_newvars'!E24</f>
        <v>57690882</v>
      </c>
      <c r="BV24">
        <f>'2003_totals_newvars'!G24</f>
        <v>16958815</v>
      </c>
      <c r="BW24">
        <f>'2003_totals_newvars'!K24</f>
        <v>20157975</v>
      </c>
      <c r="BX24">
        <f>'2003_totals_newvars'!F24</f>
        <v>0</v>
      </c>
      <c r="BY24">
        <f>'2003_totals_newvars'!D24</f>
        <v>50386125</v>
      </c>
      <c r="BZ24">
        <f>'2003_totals_newvars'!L24</f>
        <v>1224872767</v>
      </c>
      <c r="CA24">
        <f>'2004_totals_newvars'!J24</f>
        <v>88286965</v>
      </c>
      <c r="CB24">
        <f>'2004_totals_newvars'!B24</f>
        <v>400785091</v>
      </c>
      <c r="CC24">
        <f>'2004_totals_newvars'!C24</f>
        <v>341117275</v>
      </c>
      <c r="CD24">
        <f>'2004_totals_newvars'!I24</f>
        <v>124930741</v>
      </c>
      <c r="CE24">
        <f>'2004_totals_newvars'!H24</f>
        <v>182315964</v>
      </c>
      <c r="CF24">
        <f>'2004_totals_newvars'!E24</f>
        <v>69968793</v>
      </c>
      <c r="CG24">
        <f>'2004_totals_newvars'!G24</f>
        <v>23029932</v>
      </c>
      <c r="CH24">
        <f>'2004_totals_newvars'!K24</f>
        <v>26931583</v>
      </c>
      <c r="CI24">
        <f>'2004_totals_newvars'!F24</f>
        <v>0</v>
      </c>
      <c r="CJ24">
        <f>'2004_totals_newvars'!D24</f>
        <v>50640466</v>
      </c>
      <c r="CK24">
        <f>'2004_totals_newvars'!L24</f>
        <v>1308006810</v>
      </c>
      <c r="CL24">
        <f>'2005_totals_newvars'!J24</f>
        <v>94522415</v>
      </c>
      <c r="CM24">
        <f>'2005_totals_newvars'!B24</f>
        <v>411966196</v>
      </c>
      <c r="CN24">
        <f>'2005_totals_newvars'!C24</f>
        <v>357842140</v>
      </c>
      <c r="CO24">
        <f>'2005_totals_newvars'!I24</f>
        <v>166391206</v>
      </c>
      <c r="CP24">
        <f>'2005_totals_newvars'!H24</f>
        <v>102106546</v>
      </c>
      <c r="CQ24">
        <f>'2005_totals_newvars'!E24</f>
        <v>87206495</v>
      </c>
      <c r="CR24">
        <f>'2005_totals_newvars'!G24</f>
        <v>50000</v>
      </c>
      <c r="CS24">
        <f>'2005_totals_newvars'!K24</f>
        <v>43906666</v>
      </c>
      <c r="CT24">
        <f>'2005_totals_newvars'!F24</f>
        <v>0</v>
      </c>
      <c r="CU24">
        <f>'2005_totals_newvars'!D24</f>
        <v>86146160</v>
      </c>
      <c r="CV24">
        <f>'2005_totals_newvars'!L24</f>
        <v>1350137824</v>
      </c>
      <c r="CW24">
        <f>'2006_totals_newvars'!J24</f>
        <v>109470997</v>
      </c>
      <c r="CX24">
        <f>'2006_totals_newvars'!B24</f>
        <v>422333792</v>
      </c>
      <c r="CY24">
        <f>'2006_totals_newvars'!C24</f>
        <v>316258060</v>
      </c>
      <c r="CZ24">
        <f>'2006_totals_newvars'!I24</f>
        <v>197114384</v>
      </c>
      <c r="DA24">
        <f>'2006_totals_newvars'!H24</f>
        <v>105285376</v>
      </c>
      <c r="DB24">
        <f>'2006_totals_newvars'!E24</f>
        <v>71035974</v>
      </c>
      <c r="DC24">
        <f>'2006_totals_newvars'!G24</f>
        <v>49997</v>
      </c>
      <c r="DD24">
        <f>'2006_totals_newvars'!K24</f>
        <v>67987100</v>
      </c>
      <c r="DE24">
        <f>'2006_totals_newvars'!F24</f>
        <v>0</v>
      </c>
      <c r="DF24">
        <f>'2006_totals_newvars'!D24</f>
        <v>99360537</v>
      </c>
      <c r="DG24">
        <f>'2006_totals_newvars'!L24</f>
        <v>1388896217</v>
      </c>
      <c r="DH24">
        <f>'2007_totals_newvars'!J24</f>
        <v>102550772</v>
      </c>
      <c r="DI24">
        <f>'2007_totals_newvars'!B24</f>
        <v>380935976</v>
      </c>
      <c r="DJ24">
        <f>'2007_totals_newvars'!C24</f>
        <v>271461769</v>
      </c>
      <c r="DK24">
        <f>'2007_totals_newvars'!I24</f>
        <v>190273315</v>
      </c>
      <c r="DL24">
        <f>'2007_totals_newvars'!H24</f>
        <v>137261238</v>
      </c>
      <c r="DM24">
        <f>'2007_totals_newvars'!E24</f>
        <v>66556148</v>
      </c>
      <c r="DN24">
        <f>'2007_totals_newvars'!G24</f>
        <v>9118019</v>
      </c>
      <c r="DO24">
        <f>'2007_totals_newvars'!K24</f>
        <v>67204013</v>
      </c>
      <c r="DP24">
        <f>'2007_totals_newvars'!F24</f>
        <v>0</v>
      </c>
      <c r="DQ24">
        <f>'2007_totals_newvars'!D24</f>
        <v>90634320</v>
      </c>
      <c r="DR24">
        <f>'2007_totals_newvars'!L24</f>
        <v>1315995570</v>
      </c>
      <c r="DS24">
        <f>'2008_totals_newvars'!J24</f>
        <v>103207194</v>
      </c>
      <c r="DT24">
        <f>'2008_totals_newvars'!B24</f>
        <v>337949681</v>
      </c>
      <c r="DU24">
        <f>'2008_totals_newvars'!C24</f>
        <v>246949927</v>
      </c>
      <c r="DV24">
        <f>'2008_totals_newvars'!I24</f>
        <v>110844395</v>
      </c>
      <c r="DW24">
        <f>'2008_totals_newvars'!H24</f>
        <v>337925468</v>
      </c>
      <c r="DX24">
        <f>'2008_totals_newvars'!E24</f>
        <v>89397565</v>
      </c>
      <c r="DY24">
        <f>'2008_totals_newvars'!G24</f>
        <v>11478828</v>
      </c>
      <c r="DZ24">
        <f>'2008_totals_newvars'!K24</f>
        <v>71149002</v>
      </c>
      <c r="EA24">
        <f>'2008_totals_newvars'!F24</f>
        <v>0</v>
      </c>
      <c r="EB24">
        <f>'2008_totals_newvars'!D24</f>
        <v>91516912</v>
      </c>
      <c r="EC24">
        <f>'2008_totals_newvars'!L24</f>
        <v>1400418972</v>
      </c>
      <c r="ED24">
        <f>'2009_totals_newvars'!J24</f>
        <v>136157641</v>
      </c>
      <c r="EE24">
        <f>'2009_totals_newvars'!B24</f>
        <v>336428859</v>
      </c>
      <c r="EF24">
        <f>'2009_totals_newvars'!C24</f>
        <v>174647753</v>
      </c>
      <c r="EG24">
        <f>'2009_totals_newvars'!I24</f>
        <v>153691802</v>
      </c>
      <c r="EH24">
        <f>'2009_totals_newvars'!H24</f>
        <v>409421535</v>
      </c>
      <c r="EI24">
        <f>'2009_totals_newvars'!E24</f>
        <v>91694634</v>
      </c>
      <c r="EJ24">
        <f>'2009_totals_newvars'!G24</f>
        <v>34101654</v>
      </c>
      <c r="EK24">
        <f>'2009_totals_newvars'!K24</f>
        <v>77535285</v>
      </c>
      <c r="EL24">
        <f>'2009_totals_newvars'!F24</f>
        <v>71390586</v>
      </c>
      <c r="EM24">
        <f>'2009_totals_newvars'!D24</f>
        <v>116528865</v>
      </c>
      <c r="EN24">
        <f>'2009_totals_newvars'!L24</f>
        <v>1601598614</v>
      </c>
      <c r="EO24">
        <f>'2010_totals_newvars'!J24</f>
        <v>123312205</v>
      </c>
      <c r="EP24">
        <f>'2010_totals_newvars'!B24</f>
        <v>546268921</v>
      </c>
      <c r="EQ24">
        <f>'2010_totals_newvars'!C24</f>
        <v>75168736</v>
      </c>
      <c r="ER24">
        <f>'2010_totals_newvars'!I24</f>
        <v>153962333</v>
      </c>
      <c r="ES24">
        <f>'2010_totals_newvars'!H24</f>
        <v>361451734</v>
      </c>
      <c r="ET24">
        <f>'2010_totals_newvars'!E24</f>
        <v>87815151</v>
      </c>
      <c r="EU24">
        <f>'2010_totals_newvars'!G24</f>
        <v>50671294</v>
      </c>
      <c r="EV24">
        <f>'2010_totals_newvars'!K24</f>
        <v>77535285</v>
      </c>
      <c r="EW24">
        <f>'2010_totals_newvars'!F24</f>
        <v>203666766</v>
      </c>
      <c r="EX24">
        <f>'2010_totals_newvars'!D24</f>
        <v>100689348</v>
      </c>
      <c r="EY24">
        <f>'2010_totals_newvars'!L24</f>
        <v>1780541773</v>
      </c>
      <c r="EZ24">
        <f>'2011_totals_newvars'!J24</f>
        <v>123601290</v>
      </c>
      <c r="FA24">
        <f>'2011_totals_newvars'!B24</f>
        <v>185519817</v>
      </c>
      <c r="FB24">
        <f>'2011_totals_newvars'!C24</f>
        <v>32433735</v>
      </c>
      <c r="FC24">
        <f>'2011_totals_newvars'!I24</f>
        <v>188260770</v>
      </c>
      <c r="FD24">
        <f>'2011_totals_newvars'!H24</f>
        <v>419530104</v>
      </c>
      <c r="FE24">
        <f>'2011_totals_newvars'!E24</f>
        <v>89023477</v>
      </c>
      <c r="FF24">
        <f>'2011_totals_newvars'!G24</f>
        <v>34993466</v>
      </c>
      <c r="FG24">
        <f>'2011_totals_newvars'!K24</f>
        <v>77535285</v>
      </c>
      <c r="FH24">
        <f>'2011_totals_newvars'!F24</f>
        <v>217962012</v>
      </c>
      <c r="FI24">
        <f>'2011_totals_newvars'!D24</f>
        <v>85305060</v>
      </c>
      <c r="FJ24">
        <f>'2011_totals_newvars'!L24</f>
        <v>1454165016</v>
      </c>
      <c r="FK24">
        <f>'2012_totals_newvars'!J24</f>
        <v>165094635</v>
      </c>
      <c r="FL24">
        <f>'2012_totals_newvars'!B24</f>
        <v>253078451</v>
      </c>
      <c r="FM24">
        <f>'2012_totals_newvars'!C24</f>
        <v>22435918</v>
      </c>
      <c r="FN24">
        <f>'2012_totals_newvars'!I24</f>
        <v>236234519</v>
      </c>
      <c r="FO24">
        <f>'2012_totals_newvars'!H24</f>
        <v>416433185</v>
      </c>
      <c r="FP24">
        <f>'2012_totals_newvars'!E24</f>
        <v>86912290</v>
      </c>
      <c r="FQ24">
        <f>'2012_totals_newvars'!G24</f>
        <v>4536103</v>
      </c>
      <c r="FR24">
        <f>'2012_totals_newvars'!K24</f>
        <v>77535285</v>
      </c>
      <c r="FS24">
        <f>'2012_totals_newvars'!F24</f>
        <v>237535310</v>
      </c>
      <c r="FT24">
        <f>'2012_totals_newvars'!D24</f>
        <v>84157425</v>
      </c>
      <c r="FU24">
        <f>'2012_totals_newvars'!L24</f>
        <v>1583953121</v>
      </c>
      <c r="FV24">
        <f>'2013_totals_newvars'!J24</f>
        <v>180496196</v>
      </c>
      <c r="FW24">
        <f>'2013_totals_newvars'!B24</f>
        <v>206580424</v>
      </c>
      <c r="FX24">
        <f>'2013_totals_newvars'!C24</f>
        <v>19529091</v>
      </c>
      <c r="FY24">
        <f>'2013_totals_newvars'!I24</f>
        <v>220485046</v>
      </c>
      <c r="FZ24">
        <f>'2013_totals_newvars'!H24</f>
        <v>411838156</v>
      </c>
      <c r="GA24">
        <f>'2013_totals_newvars'!E24</f>
        <v>96225384</v>
      </c>
      <c r="GB24">
        <f>'2013_totals_newvars'!G24</f>
        <v>84300951</v>
      </c>
      <c r="GC24">
        <f>'2013_totals_newvars'!K24</f>
        <v>77535285</v>
      </c>
      <c r="GD24">
        <f>'2013_totals_newvars'!F24</f>
        <v>50335988</v>
      </c>
      <c r="GE24">
        <f>'2013_totals_newvars'!D24</f>
        <v>82223479</v>
      </c>
      <c r="GF24">
        <f>'2013_totals_newvars'!L24</f>
        <v>1429550000</v>
      </c>
      <c r="GG24">
        <f>'2014_totals_newvars'!J24</f>
        <v>159869512</v>
      </c>
      <c r="GH24">
        <f>'2014_totals_newvars'!B24</f>
        <v>167236026</v>
      </c>
      <c r="GI24">
        <f>'2014_totals_newvars'!C24</f>
        <v>30927302</v>
      </c>
      <c r="GJ24">
        <f>'2014_totals_newvars'!I24</f>
        <v>202185214</v>
      </c>
      <c r="GK24">
        <f>'2014_totals_newvars'!H24</f>
        <v>500149767</v>
      </c>
      <c r="GL24">
        <f>'2014_totals_newvars'!E24</f>
        <v>52674621</v>
      </c>
      <c r="GM24">
        <f>'2014_totals_newvars'!G24</f>
        <v>85861260</v>
      </c>
      <c r="GN24">
        <f>'2014_totals_newvars'!K24</f>
        <v>77535285</v>
      </c>
      <c r="GO24">
        <f>'2014_totals_newvars'!F24</f>
        <v>48226914</v>
      </c>
      <c r="GP24">
        <f>'2014_totals_newvars'!D24</f>
        <v>70997739</v>
      </c>
      <c r="GQ24">
        <f>'2014_totals_newvars'!L24</f>
        <v>1395663640</v>
      </c>
    </row>
    <row r="25" spans="1:199" x14ac:dyDescent="0.2">
      <c r="A25" t="s">
        <v>31</v>
      </c>
      <c r="B25">
        <f>'1997_totals_newvars'!J25</f>
        <v>14255117</v>
      </c>
      <c r="C25">
        <f>'1997_totals_newvars'!B25</f>
        <v>77327485</v>
      </c>
      <c r="D25">
        <f>'1997_totals_newvars'!C25</f>
        <v>1647265</v>
      </c>
      <c r="E25">
        <f>'1997_totals_newvars'!I25</f>
        <v>0</v>
      </c>
      <c r="F25">
        <f>'1997_totals_newvars'!H25</f>
        <v>0</v>
      </c>
      <c r="G25">
        <f>'1997_totals_newvars'!E25</f>
        <v>0</v>
      </c>
      <c r="H25">
        <f>'1997_totals_newvars'!G25</f>
        <v>0</v>
      </c>
      <c r="I25">
        <f>'1997_totals_newvars'!K25</f>
        <v>0</v>
      </c>
      <c r="J25">
        <f>'1997_totals_newvars'!F25</f>
        <v>0</v>
      </c>
      <c r="K25">
        <f>'1997_totals_newvars'!D25</f>
        <v>3076122</v>
      </c>
      <c r="L25">
        <f>'1997_totals_newvars'!L25</f>
        <v>96305989</v>
      </c>
      <c r="M25">
        <f>'1998_totals_newvars'!J25</f>
        <v>56944378</v>
      </c>
      <c r="N25">
        <f>'1998_totals_newvars'!B25</f>
        <v>264593985</v>
      </c>
      <c r="O25">
        <f>'1998_totals_newvars'!C25</f>
        <v>29766232</v>
      </c>
      <c r="P25">
        <f>'1998_totals_newvars'!I25</f>
        <v>0</v>
      </c>
      <c r="Q25">
        <f>'1998_totals_newvars'!H25</f>
        <v>0</v>
      </c>
      <c r="R25">
        <f>'1998_totals_newvars'!E25</f>
        <v>0</v>
      </c>
      <c r="S25">
        <f>'1998_totals_newvars'!G25</f>
        <v>0</v>
      </c>
      <c r="T25">
        <f>'1998_totals_newvars'!K25</f>
        <v>100000</v>
      </c>
      <c r="U25">
        <f>'1998_totals_newvars'!F25</f>
        <v>0</v>
      </c>
      <c r="V25">
        <f>'1998_totals_newvars'!D25</f>
        <v>26943295</v>
      </c>
      <c r="W25">
        <f>'1998_totals_newvars'!L25</f>
        <v>378347890</v>
      </c>
      <c r="X25">
        <f>'1999_totals_newvars'!J25</f>
        <v>45831016</v>
      </c>
      <c r="Y25">
        <f>'1999_totals_newvars'!B25</f>
        <v>229052335</v>
      </c>
      <c r="Z25">
        <f>'1999_totals_newvars'!C25</f>
        <v>102628346</v>
      </c>
      <c r="AA25">
        <f>'1999_totals_newvars'!I25</f>
        <v>333202</v>
      </c>
      <c r="AB25">
        <f>'1999_totals_newvars'!H25</f>
        <v>0</v>
      </c>
      <c r="AC25">
        <f>'1999_totals_newvars'!E25</f>
        <v>0</v>
      </c>
      <c r="AD25">
        <f>'1999_totals_newvars'!G25</f>
        <v>0</v>
      </c>
      <c r="AE25">
        <f>'1999_totals_newvars'!K25</f>
        <v>53435211</v>
      </c>
      <c r="AF25">
        <f>'1999_totals_newvars'!F25</f>
        <v>0</v>
      </c>
      <c r="AG25">
        <f>'1999_totals_newvars'!D25</f>
        <v>46895653</v>
      </c>
      <c r="AH25">
        <f>'1999_totals_newvars'!L25</f>
        <v>478175763</v>
      </c>
      <c r="AI25">
        <f>'2000_totals_newvars'!J25</f>
        <v>41777533</v>
      </c>
      <c r="AJ25">
        <f>'2000_totals_newvars'!B25</f>
        <v>192910265</v>
      </c>
      <c r="AK25">
        <f>'2000_totals_newvars'!C25</f>
        <v>79043088</v>
      </c>
      <c r="AL25">
        <f>'2000_totals_newvars'!I25</f>
        <v>576920</v>
      </c>
      <c r="AM25">
        <f>'2000_totals_newvars'!H25</f>
        <v>108300</v>
      </c>
      <c r="AN25">
        <f>'2000_totals_newvars'!E25</f>
        <v>0</v>
      </c>
      <c r="AO25">
        <f>'2000_totals_newvars'!G25</f>
        <v>16997571</v>
      </c>
      <c r="AP25">
        <f>'2000_totals_newvars'!K25</f>
        <v>16244789</v>
      </c>
      <c r="AQ25">
        <f>'2000_totals_newvars'!F25</f>
        <v>21839216</v>
      </c>
      <c r="AR25">
        <f>'2000_totals_newvars'!D25</f>
        <v>44974658</v>
      </c>
      <c r="AS25">
        <f>'2000_totals_newvars'!L25</f>
        <v>414472340</v>
      </c>
      <c r="AT25">
        <f>'2001_totals_newvars'!J25</f>
        <v>46341792</v>
      </c>
      <c r="AU25">
        <f>'2001_totals_newvars'!B25</f>
        <v>183673209</v>
      </c>
      <c r="AV25">
        <f>'2001_totals_newvars'!C25</f>
        <v>86006919</v>
      </c>
      <c r="AW25">
        <f>'2001_totals_newvars'!I25</f>
        <v>561598</v>
      </c>
      <c r="AX25">
        <f>'2001_totals_newvars'!H25</f>
        <v>540184</v>
      </c>
      <c r="AY25">
        <f>'2001_totals_newvars'!E25</f>
        <v>0</v>
      </c>
      <c r="AZ25">
        <f>'2001_totals_newvars'!G25</f>
        <v>22717278</v>
      </c>
      <c r="BA25">
        <f>'2001_totals_newvars'!K25</f>
        <v>26975366</v>
      </c>
      <c r="BB25">
        <f>'2001_totals_newvars'!F25</f>
        <v>51337414</v>
      </c>
      <c r="BC25">
        <f>'2001_totals_newvars'!D25</f>
        <v>58869935</v>
      </c>
      <c r="BD25">
        <f>'2001_totals_newvars'!L25</f>
        <v>477023695</v>
      </c>
      <c r="BE25">
        <f>'2002_totals_newvars'!J25</f>
        <v>59714084</v>
      </c>
      <c r="BF25">
        <f>'2002_totals_newvars'!B25</f>
        <v>184030236</v>
      </c>
      <c r="BG25">
        <f>'2002_totals_newvars'!C25</f>
        <v>93239226</v>
      </c>
      <c r="BH25">
        <f>'2002_totals_newvars'!I25</f>
        <v>14554934</v>
      </c>
      <c r="BI25">
        <f>'2002_totals_newvars'!H25</f>
        <v>304652</v>
      </c>
      <c r="BJ25">
        <f>'2002_totals_newvars'!E25</f>
        <v>0</v>
      </c>
      <c r="BK25">
        <f>'2002_totals_newvars'!G25</f>
        <v>26412334</v>
      </c>
      <c r="BL25">
        <f>'2002_totals_newvars'!K25</f>
        <v>21404600</v>
      </c>
      <c r="BM25">
        <f>'2002_totals_newvars'!F25</f>
        <v>26559450</v>
      </c>
      <c r="BN25">
        <f>'2002_totals_newvars'!D25</f>
        <v>78851535</v>
      </c>
      <c r="BO25">
        <f>'2002_totals_newvars'!L25</f>
        <v>505071051</v>
      </c>
      <c r="BP25">
        <f>'2003_totals_newvars'!J25</f>
        <v>58480096</v>
      </c>
      <c r="BQ25">
        <f>'2003_totals_newvars'!B25</f>
        <v>192753041</v>
      </c>
      <c r="BR25">
        <f>'2003_totals_newvars'!C25</f>
        <v>120545815</v>
      </c>
      <c r="BS25">
        <f>'2003_totals_newvars'!I25</f>
        <v>7561187</v>
      </c>
      <c r="BT25">
        <f>'2003_totals_newvars'!H25</f>
        <v>1613314</v>
      </c>
      <c r="BU25">
        <f>'2003_totals_newvars'!E25</f>
        <v>0</v>
      </c>
      <c r="BV25">
        <f>'2003_totals_newvars'!G25</f>
        <v>27172813</v>
      </c>
      <c r="BW25">
        <f>'2003_totals_newvars'!K25</f>
        <v>3277034</v>
      </c>
      <c r="BX25">
        <f>'2003_totals_newvars'!F25</f>
        <v>30347755</v>
      </c>
      <c r="BY25">
        <f>'2003_totals_newvars'!D25</f>
        <v>85794485</v>
      </c>
      <c r="BZ25">
        <f>'2003_totals_newvars'!L25</f>
        <v>527545540</v>
      </c>
      <c r="CA25">
        <f>'2004_totals_newvars'!J25</f>
        <v>46089734</v>
      </c>
      <c r="CB25">
        <f>'2004_totals_newvars'!B25</f>
        <v>167469728</v>
      </c>
      <c r="CC25">
        <f>'2004_totals_newvars'!C25</f>
        <v>95324055</v>
      </c>
      <c r="CD25">
        <f>'2004_totals_newvars'!I25</f>
        <v>7407866</v>
      </c>
      <c r="CE25">
        <f>'2004_totals_newvars'!H25</f>
        <v>0</v>
      </c>
      <c r="CF25">
        <f>'2004_totals_newvars'!E25</f>
        <v>0</v>
      </c>
      <c r="CG25">
        <f>'2004_totals_newvars'!G25</f>
        <v>18510952</v>
      </c>
      <c r="CH25">
        <f>'2004_totals_newvars'!K25</f>
        <v>4790000</v>
      </c>
      <c r="CI25">
        <f>'2004_totals_newvars'!F25</f>
        <v>31888335</v>
      </c>
      <c r="CJ25">
        <f>'2004_totals_newvars'!D25</f>
        <v>60107233</v>
      </c>
      <c r="CK25">
        <f>'2004_totals_newvars'!L25</f>
        <v>431587903</v>
      </c>
      <c r="CL25">
        <f>'2005_totals_newvars'!J25</f>
        <v>45175792</v>
      </c>
      <c r="CM25">
        <f>'2005_totals_newvars'!B25</f>
        <v>137346821</v>
      </c>
      <c r="CN25">
        <f>'2005_totals_newvars'!C25</f>
        <v>62600436</v>
      </c>
      <c r="CO25">
        <f>'2005_totals_newvars'!I25</f>
        <v>5558359</v>
      </c>
      <c r="CP25">
        <f>'2005_totals_newvars'!H25</f>
        <v>0</v>
      </c>
      <c r="CQ25">
        <f>'2005_totals_newvars'!E25</f>
        <v>0</v>
      </c>
      <c r="CR25">
        <f>'2005_totals_newvars'!G25</f>
        <v>35746787</v>
      </c>
      <c r="CS25">
        <f>'2005_totals_newvars'!K25</f>
        <v>0</v>
      </c>
      <c r="CT25">
        <f>'2005_totals_newvars'!F25</f>
        <v>53358648</v>
      </c>
      <c r="CU25">
        <f>'2005_totals_newvars'!D25</f>
        <v>75185884</v>
      </c>
      <c r="CV25">
        <f>'2005_totals_newvars'!L25</f>
        <v>414972727</v>
      </c>
      <c r="CW25">
        <f>'2006_totals_newvars'!J25</f>
        <v>45978058</v>
      </c>
      <c r="CX25">
        <f>'2006_totals_newvars'!B25</f>
        <v>129122511</v>
      </c>
      <c r="CY25">
        <f>'2006_totals_newvars'!C25</f>
        <v>108026304</v>
      </c>
      <c r="CZ25">
        <f>'2006_totals_newvars'!I25</f>
        <v>5246806</v>
      </c>
      <c r="DA25">
        <f>'2006_totals_newvars'!H25</f>
        <v>0</v>
      </c>
      <c r="DB25">
        <f>'2006_totals_newvars'!E25</f>
        <v>0</v>
      </c>
      <c r="DC25">
        <f>'2006_totals_newvars'!G25</f>
        <v>41421393</v>
      </c>
      <c r="DD25">
        <f>'2006_totals_newvars'!K25</f>
        <v>4763750</v>
      </c>
      <c r="DE25">
        <f>'2006_totals_newvars'!F25</f>
        <v>71725702</v>
      </c>
      <c r="DF25">
        <f>'2006_totals_newvars'!D25</f>
        <v>75480409</v>
      </c>
      <c r="DG25">
        <f>'2006_totals_newvars'!L25</f>
        <v>481764933</v>
      </c>
      <c r="DH25">
        <f>'2007_totals_newvars'!J25</f>
        <v>46065271</v>
      </c>
      <c r="DI25">
        <f>'2007_totals_newvars'!B25</f>
        <v>106269806</v>
      </c>
      <c r="DJ25">
        <f>'2007_totals_newvars'!C25</f>
        <v>86581439</v>
      </c>
      <c r="DK25">
        <f>'2007_totals_newvars'!I25</f>
        <v>11390681</v>
      </c>
      <c r="DL25">
        <f>'2007_totals_newvars'!H25</f>
        <v>0</v>
      </c>
      <c r="DM25">
        <f>'2007_totals_newvars'!E25</f>
        <v>0</v>
      </c>
      <c r="DN25">
        <f>'2007_totals_newvars'!G25</f>
        <v>42529827</v>
      </c>
      <c r="DO25">
        <f>'2007_totals_newvars'!K25</f>
        <v>140000</v>
      </c>
      <c r="DP25">
        <f>'2007_totals_newvars'!F25</f>
        <v>82133000</v>
      </c>
      <c r="DQ25">
        <f>'2007_totals_newvars'!D25</f>
        <v>65498142</v>
      </c>
      <c r="DR25">
        <f>'2007_totals_newvars'!L25</f>
        <v>440608166</v>
      </c>
      <c r="DS25">
        <f>'2008_totals_newvars'!J25</f>
        <v>34005917</v>
      </c>
      <c r="DT25">
        <f>'2008_totals_newvars'!B25</f>
        <v>70883104</v>
      </c>
      <c r="DU25">
        <f>'2008_totals_newvars'!C25</f>
        <v>96892699</v>
      </c>
      <c r="DV25">
        <f>'2008_totals_newvars'!I25</f>
        <v>57360699</v>
      </c>
      <c r="DW25">
        <f>'2008_totals_newvars'!H25</f>
        <v>1050309</v>
      </c>
      <c r="DX25">
        <f>'2008_totals_newvars'!E25</f>
        <v>0</v>
      </c>
      <c r="DY25">
        <f>'2008_totals_newvars'!G25</f>
        <v>27378634</v>
      </c>
      <c r="DZ25">
        <f>'2008_totals_newvars'!K25</f>
        <v>9440000</v>
      </c>
      <c r="EA25">
        <f>'2008_totals_newvars'!F25</f>
        <v>121263827</v>
      </c>
      <c r="EB25">
        <f>'2008_totals_newvars'!D25</f>
        <v>56807600</v>
      </c>
      <c r="EC25">
        <f>'2008_totals_newvars'!L25</f>
        <v>475082789</v>
      </c>
      <c r="ED25">
        <f>'2009_totals_newvars'!J25</f>
        <v>47502014</v>
      </c>
      <c r="EE25">
        <f>'2009_totals_newvars'!B25</f>
        <v>90025750</v>
      </c>
      <c r="EF25">
        <f>'2009_totals_newvars'!C25</f>
        <v>119616315</v>
      </c>
      <c r="EG25">
        <f>'2009_totals_newvars'!I25</f>
        <v>12091871</v>
      </c>
      <c r="EH25">
        <f>'2009_totals_newvars'!H25</f>
        <v>1156000</v>
      </c>
      <c r="EI25">
        <f>'2009_totals_newvars'!E25</f>
        <v>0</v>
      </c>
      <c r="EJ25">
        <f>'2009_totals_newvars'!G25</f>
        <v>41746113</v>
      </c>
      <c r="EK25">
        <f>'2009_totals_newvars'!K25</f>
        <v>4790000</v>
      </c>
      <c r="EL25">
        <f>'2009_totals_newvars'!F25</f>
        <v>129781143</v>
      </c>
      <c r="EM25">
        <f>'2009_totals_newvars'!D25</f>
        <v>81802203</v>
      </c>
      <c r="EN25">
        <f>'2009_totals_newvars'!L25</f>
        <v>528511409</v>
      </c>
      <c r="EO25">
        <f>'2010_totals_newvars'!J25</f>
        <v>46396933</v>
      </c>
      <c r="EP25">
        <f>'2010_totals_newvars'!B25</f>
        <v>95830668</v>
      </c>
      <c r="EQ25">
        <f>'2010_totals_newvars'!C25</f>
        <v>112155799</v>
      </c>
      <c r="ER25">
        <f>'2010_totals_newvars'!I25</f>
        <v>12238752</v>
      </c>
      <c r="ES25">
        <f>'2010_totals_newvars'!H25</f>
        <v>1156000</v>
      </c>
      <c r="ET25">
        <f>'2010_totals_newvars'!E25</f>
        <v>0</v>
      </c>
      <c r="EU25">
        <f>'2010_totals_newvars'!G25</f>
        <v>48690057</v>
      </c>
      <c r="EV25">
        <f>'2010_totals_newvars'!K25</f>
        <v>4790000</v>
      </c>
      <c r="EW25">
        <f>'2010_totals_newvars'!F25</f>
        <v>121550825</v>
      </c>
      <c r="EX25">
        <f>'2010_totals_newvars'!D25</f>
        <v>84804832</v>
      </c>
      <c r="EY25">
        <f>'2010_totals_newvars'!L25</f>
        <v>527613866</v>
      </c>
      <c r="EZ25">
        <f>'2011_totals_newvars'!J25</f>
        <v>45219495</v>
      </c>
      <c r="FA25">
        <f>'2011_totals_newvars'!B25</f>
        <v>94909659</v>
      </c>
      <c r="FB25">
        <f>'2011_totals_newvars'!C25</f>
        <v>78698920</v>
      </c>
      <c r="FC25">
        <f>'2011_totals_newvars'!I25</f>
        <v>23608774</v>
      </c>
      <c r="FD25">
        <f>'2011_totals_newvars'!H25</f>
        <v>1156000</v>
      </c>
      <c r="FE25">
        <f>'2011_totals_newvars'!E25</f>
        <v>0</v>
      </c>
      <c r="FF25">
        <f>'2011_totals_newvars'!G25</f>
        <v>26096757</v>
      </c>
      <c r="FG25">
        <f>'2011_totals_newvars'!K25</f>
        <v>4790000</v>
      </c>
      <c r="FH25">
        <f>'2011_totals_newvars'!F25</f>
        <v>129018839</v>
      </c>
      <c r="FI25">
        <f>'2011_totals_newvars'!D25</f>
        <v>79578573</v>
      </c>
      <c r="FJ25">
        <f>'2011_totals_newvars'!L25</f>
        <v>483077017</v>
      </c>
      <c r="FK25">
        <f>'2012_totals_newvars'!J25</f>
        <v>42480262</v>
      </c>
      <c r="FL25">
        <f>'2012_totals_newvars'!B25</f>
        <v>86447282</v>
      </c>
      <c r="FM25">
        <f>'2012_totals_newvars'!C25</f>
        <v>122748475</v>
      </c>
      <c r="FN25">
        <f>'2012_totals_newvars'!I25</f>
        <v>8981386</v>
      </c>
      <c r="FO25">
        <f>'2012_totals_newvars'!H25</f>
        <v>1116022</v>
      </c>
      <c r="FP25">
        <f>'2012_totals_newvars'!E25</f>
        <v>0</v>
      </c>
      <c r="FQ25">
        <f>'2012_totals_newvars'!G25</f>
        <v>33072099</v>
      </c>
      <c r="FR25">
        <f>'2012_totals_newvars'!K25</f>
        <v>4790000</v>
      </c>
      <c r="FS25">
        <f>'2012_totals_newvars'!F25</f>
        <v>138111347</v>
      </c>
      <c r="FT25">
        <f>'2012_totals_newvars'!D25</f>
        <v>67495823</v>
      </c>
      <c r="FU25">
        <f>'2012_totals_newvars'!L25</f>
        <v>505242696</v>
      </c>
      <c r="FV25">
        <f>'2013_totals_newvars'!J25</f>
        <v>46334138</v>
      </c>
      <c r="FW25">
        <f>'2013_totals_newvars'!B25</f>
        <v>94097884</v>
      </c>
      <c r="FX25">
        <f>'2013_totals_newvars'!C25</f>
        <v>53740158</v>
      </c>
      <c r="FY25">
        <f>'2013_totals_newvars'!I25</f>
        <v>9416855</v>
      </c>
      <c r="FZ25">
        <f>'2013_totals_newvars'!H25</f>
        <v>814681</v>
      </c>
      <c r="GA25">
        <f>'2013_totals_newvars'!E25</f>
        <v>0</v>
      </c>
      <c r="GB25">
        <f>'2013_totals_newvars'!G25</f>
        <v>38358820</v>
      </c>
      <c r="GC25">
        <f>'2013_totals_newvars'!K25</f>
        <v>4790000</v>
      </c>
      <c r="GD25">
        <f>'2013_totals_newvars'!F25</f>
        <v>131171247</v>
      </c>
      <c r="GE25">
        <f>'2013_totals_newvars'!D25</f>
        <v>58250265</v>
      </c>
      <c r="GF25">
        <f>'2013_totals_newvars'!L25</f>
        <v>436974048</v>
      </c>
      <c r="GG25">
        <f>'2014_totals_newvars'!J25</f>
        <v>46497761</v>
      </c>
      <c r="GH25">
        <f>'2014_totals_newvars'!B25</f>
        <v>86037333</v>
      </c>
      <c r="GI25">
        <f>'2014_totals_newvars'!C25</f>
        <v>144101000</v>
      </c>
      <c r="GJ25">
        <f>'2014_totals_newvars'!I25</f>
        <v>8884684</v>
      </c>
      <c r="GK25">
        <f>'2014_totals_newvars'!H25</f>
        <v>1479463</v>
      </c>
      <c r="GL25">
        <f>'2014_totals_newvars'!E25</f>
        <v>0</v>
      </c>
      <c r="GM25">
        <f>'2014_totals_newvars'!G25</f>
        <v>31437520</v>
      </c>
      <c r="GN25">
        <f>'2014_totals_newvars'!K25</f>
        <v>4790000</v>
      </c>
      <c r="GO25">
        <f>'2014_totals_newvars'!F25</f>
        <v>158778902</v>
      </c>
      <c r="GP25">
        <f>'2014_totals_newvars'!D25</f>
        <v>69375350</v>
      </c>
      <c r="GQ25">
        <f>'2014_totals_newvars'!L25</f>
        <v>551382013</v>
      </c>
    </row>
    <row r="26" spans="1:199" x14ac:dyDescent="0.2">
      <c r="A26" t="s">
        <v>32</v>
      </c>
      <c r="B26">
        <f>'1997_totals_newvars'!J26</f>
        <v>17472630</v>
      </c>
      <c r="C26">
        <f>'1997_totals_newvars'!B26</f>
        <v>60278677</v>
      </c>
      <c r="D26">
        <f>'1997_totals_newvars'!C26</f>
        <v>1721909</v>
      </c>
      <c r="E26">
        <f>'1997_totals_newvars'!I26</f>
        <v>0</v>
      </c>
      <c r="F26">
        <f>'1997_totals_newvars'!H26</f>
        <v>0</v>
      </c>
      <c r="G26">
        <f>'1997_totals_newvars'!E26</f>
        <v>0</v>
      </c>
      <c r="H26">
        <f>'1997_totals_newvars'!G26</f>
        <v>0</v>
      </c>
      <c r="I26">
        <f>'1997_totals_newvars'!K26</f>
        <v>0</v>
      </c>
      <c r="J26">
        <f>'1997_totals_newvars'!F26</f>
        <v>0</v>
      </c>
      <c r="K26">
        <f>'1997_totals_newvars'!D26</f>
        <v>14613211</v>
      </c>
      <c r="L26">
        <f>'1997_totals_newvars'!L26</f>
        <v>94086427</v>
      </c>
      <c r="M26">
        <f>'1998_totals_newvars'!J26</f>
        <v>2821681</v>
      </c>
      <c r="N26">
        <f>'1998_totals_newvars'!B26</f>
        <v>32906487</v>
      </c>
      <c r="O26">
        <f>'1998_totals_newvars'!C26</f>
        <v>1715431</v>
      </c>
      <c r="P26">
        <f>'1998_totals_newvars'!I26</f>
        <v>321803</v>
      </c>
      <c r="Q26">
        <f>'1998_totals_newvars'!H26</f>
        <v>0</v>
      </c>
      <c r="R26">
        <f>'1998_totals_newvars'!E26</f>
        <v>0</v>
      </c>
      <c r="S26">
        <f>'1998_totals_newvars'!G26</f>
        <v>0</v>
      </c>
      <c r="T26">
        <f>'1998_totals_newvars'!K26</f>
        <v>8676578</v>
      </c>
      <c r="U26">
        <f>'1998_totals_newvars'!F26</f>
        <v>0</v>
      </c>
      <c r="V26">
        <f>'1998_totals_newvars'!D26</f>
        <v>18109171</v>
      </c>
      <c r="W26">
        <f>'1998_totals_newvars'!L26</f>
        <v>64551151</v>
      </c>
      <c r="X26">
        <f>'1999_totals_newvars'!J26</f>
        <v>11023033</v>
      </c>
      <c r="Y26">
        <f>'1999_totals_newvars'!B26</f>
        <v>28896980</v>
      </c>
      <c r="Z26">
        <f>'1999_totals_newvars'!C26</f>
        <v>25622737</v>
      </c>
      <c r="AA26">
        <f>'1999_totals_newvars'!I26</f>
        <v>524553</v>
      </c>
      <c r="AB26">
        <f>'1999_totals_newvars'!H26</f>
        <v>0</v>
      </c>
      <c r="AC26">
        <f>'1999_totals_newvars'!E26</f>
        <v>0</v>
      </c>
      <c r="AD26">
        <f>'1999_totals_newvars'!G26</f>
        <v>0</v>
      </c>
      <c r="AE26">
        <f>'1999_totals_newvars'!K26</f>
        <v>17353696</v>
      </c>
      <c r="AF26">
        <f>'1999_totals_newvars'!F26</f>
        <v>0</v>
      </c>
      <c r="AG26">
        <f>'1999_totals_newvars'!D26</f>
        <v>-111450</v>
      </c>
      <c r="AH26">
        <f>'1999_totals_newvars'!L26</f>
        <v>83309549</v>
      </c>
      <c r="AI26">
        <f>'2000_totals_newvars'!J26</f>
        <v>5051152</v>
      </c>
      <c r="AJ26">
        <f>'2000_totals_newvars'!B26</f>
        <v>18028492</v>
      </c>
      <c r="AK26">
        <f>'2000_totals_newvars'!C26</f>
        <v>26540094</v>
      </c>
      <c r="AL26">
        <f>'2000_totals_newvars'!I26</f>
        <v>1802947</v>
      </c>
      <c r="AM26">
        <f>'2000_totals_newvars'!H26</f>
        <v>1532272</v>
      </c>
      <c r="AN26">
        <f>'2000_totals_newvars'!E26</f>
        <v>0</v>
      </c>
      <c r="AO26">
        <f>'2000_totals_newvars'!G26</f>
        <v>0</v>
      </c>
      <c r="AP26">
        <f>'2000_totals_newvars'!K26</f>
        <v>9345999</v>
      </c>
      <c r="AQ26">
        <f>'2000_totals_newvars'!F26</f>
        <v>0</v>
      </c>
      <c r="AR26">
        <f>'2000_totals_newvars'!D26</f>
        <v>27481714</v>
      </c>
      <c r="AS26">
        <f>'2000_totals_newvars'!L26</f>
        <v>89782670</v>
      </c>
      <c r="AT26">
        <f>'2001_totals_newvars'!J26</f>
        <v>8926594</v>
      </c>
      <c r="AU26">
        <f>'2001_totals_newvars'!B26</f>
        <v>30981179</v>
      </c>
      <c r="AV26">
        <f>'2001_totals_newvars'!C26</f>
        <v>39879967</v>
      </c>
      <c r="AW26">
        <f>'2001_totals_newvars'!I26</f>
        <v>4785774</v>
      </c>
      <c r="AX26">
        <f>'2001_totals_newvars'!H26</f>
        <v>18285167</v>
      </c>
      <c r="AY26">
        <f>'2001_totals_newvars'!E26</f>
        <v>0</v>
      </c>
      <c r="AZ26">
        <f>'2001_totals_newvars'!G26</f>
        <v>0</v>
      </c>
      <c r="BA26">
        <f>'2001_totals_newvars'!K26</f>
        <v>9818163</v>
      </c>
      <c r="BB26">
        <f>'2001_totals_newvars'!F26</f>
        <v>0</v>
      </c>
      <c r="BC26">
        <f>'2001_totals_newvars'!D26</f>
        <v>47525087</v>
      </c>
      <c r="BD26">
        <f>'2001_totals_newvars'!L26</f>
        <v>160201931</v>
      </c>
      <c r="BE26">
        <f>'2002_totals_newvars'!J26</f>
        <v>8017899</v>
      </c>
      <c r="BF26">
        <f>'2002_totals_newvars'!B26</f>
        <v>37468900</v>
      </c>
      <c r="BG26">
        <f>'2002_totals_newvars'!C26</f>
        <v>43976069</v>
      </c>
      <c r="BH26">
        <f>'2002_totals_newvars'!I26</f>
        <v>1868300</v>
      </c>
      <c r="BI26">
        <f>'2002_totals_newvars'!H26</f>
        <v>17509070</v>
      </c>
      <c r="BJ26">
        <f>'2002_totals_newvars'!E26</f>
        <v>0</v>
      </c>
      <c r="BK26">
        <f>'2002_totals_newvars'!G26</f>
        <v>0</v>
      </c>
      <c r="BL26">
        <f>'2002_totals_newvars'!K26</f>
        <v>9580266</v>
      </c>
      <c r="BM26">
        <f>'2002_totals_newvars'!F26</f>
        <v>0</v>
      </c>
      <c r="BN26">
        <f>'2002_totals_newvars'!D26</f>
        <v>54089360</v>
      </c>
      <c r="BO26">
        <f>'2002_totals_newvars'!L26</f>
        <v>172509864</v>
      </c>
      <c r="BP26">
        <f>'2003_totals_newvars'!J26</f>
        <v>7283935</v>
      </c>
      <c r="BQ26">
        <f>'2003_totals_newvars'!B26</f>
        <v>36433528</v>
      </c>
      <c r="BR26">
        <f>'2003_totals_newvars'!C26</f>
        <v>29599082</v>
      </c>
      <c r="BS26">
        <f>'2003_totals_newvars'!I26</f>
        <v>800000</v>
      </c>
      <c r="BT26">
        <f>'2003_totals_newvars'!H26</f>
        <v>15913682</v>
      </c>
      <c r="BU26">
        <f>'2003_totals_newvars'!E26</f>
        <v>0</v>
      </c>
      <c r="BV26">
        <f>'2003_totals_newvars'!G26</f>
        <v>0</v>
      </c>
      <c r="BW26">
        <f>'2003_totals_newvars'!K26</f>
        <v>59</v>
      </c>
      <c r="BX26">
        <f>'2003_totals_newvars'!F26</f>
        <v>0</v>
      </c>
      <c r="BY26">
        <f>'2003_totals_newvars'!D26</f>
        <v>49305014</v>
      </c>
      <c r="BZ26">
        <f>'2003_totals_newvars'!L26</f>
        <v>139335300</v>
      </c>
      <c r="CA26">
        <f>'2004_totals_newvars'!J26</f>
        <v>6485598</v>
      </c>
      <c r="CB26">
        <f>'2004_totals_newvars'!B26</f>
        <v>32101605</v>
      </c>
      <c r="CC26">
        <f>'2004_totals_newvars'!C26</f>
        <v>23128361</v>
      </c>
      <c r="CD26">
        <f>'2004_totals_newvars'!I26</f>
        <v>10084312</v>
      </c>
      <c r="CE26">
        <f>'2004_totals_newvars'!H26</f>
        <v>6430053</v>
      </c>
      <c r="CF26">
        <f>'2004_totals_newvars'!E26</f>
        <v>0</v>
      </c>
      <c r="CG26">
        <f>'2004_totals_newvars'!G26</f>
        <v>0</v>
      </c>
      <c r="CH26">
        <f>'2004_totals_newvars'!K26</f>
        <v>9838241</v>
      </c>
      <c r="CI26">
        <f>'2004_totals_newvars'!F26</f>
        <v>0</v>
      </c>
      <c r="CJ26">
        <f>'2004_totals_newvars'!D26</f>
        <v>27331115</v>
      </c>
      <c r="CK26">
        <f>'2004_totals_newvars'!L26</f>
        <v>115399285</v>
      </c>
      <c r="CL26">
        <f>'2005_totals_newvars'!J26</f>
        <v>5329789</v>
      </c>
      <c r="CM26">
        <f>'2005_totals_newvars'!B26</f>
        <v>26862023</v>
      </c>
      <c r="CN26">
        <f>'2005_totals_newvars'!C26</f>
        <v>24451098</v>
      </c>
      <c r="CO26">
        <f>'2005_totals_newvars'!I26</f>
        <v>6106025</v>
      </c>
      <c r="CP26">
        <f>'2005_totals_newvars'!H26</f>
        <v>7295384</v>
      </c>
      <c r="CQ26">
        <f>'2005_totals_newvars'!E26</f>
        <v>0</v>
      </c>
      <c r="CR26">
        <f>'2005_totals_newvars'!G26</f>
        <v>0</v>
      </c>
      <c r="CS26">
        <f>'2005_totals_newvars'!K26</f>
        <v>9762014</v>
      </c>
      <c r="CT26">
        <f>'2005_totals_newvars'!F26</f>
        <v>0</v>
      </c>
      <c r="CU26">
        <f>'2005_totals_newvars'!D26</f>
        <v>28350365</v>
      </c>
      <c r="CV26">
        <f>'2005_totals_newvars'!L26</f>
        <v>108156698</v>
      </c>
      <c r="CW26">
        <f>'2006_totals_newvars'!J26</f>
        <v>4594931</v>
      </c>
      <c r="CX26">
        <f>'2006_totals_newvars'!B26</f>
        <v>22325652</v>
      </c>
      <c r="CY26">
        <f>'2006_totals_newvars'!C26</f>
        <v>17762192</v>
      </c>
      <c r="CZ26">
        <f>'2006_totals_newvars'!I26</f>
        <v>9288398</v>
      </c>
      <c r="DA26">
        <f>'2006_totals_newvars'!H26</f>
        <v>5706446</v>
      </c>
      <c r="DB26">
        <f>'2006_totals_newvars'!E26</f>
        <v>0</v>
      </c>
      <c r="DC26">
        <f>'2006_totals_newvars'!G26</f>
        <v>482</v>
      </c>
      <c r="DD26">
        <f>'2006_totals_newvars'!K26</f>
        <v>9001204</v>
      </c>
      <c r="DE26">
        <f>'2006_totals_newvars'!F26</f>
        <v>0</v>
      </c>
      <c r="DF26">
        <f>'2006_totals_newvars'!D26</f>
        <v>33487667</v>
      </c>
      <c r="DG26">
        <f>'2006_totals_newvars'!L26</f>
        <v>102166972</v>
      </c>
      <c r="DH26">
        <f>'2007_totals_newvars'!J26</f>
        <v>6756473</v>
      </c>
      <c r="DI26">
        <f>'2007_totals_newvars'!B26</f>
        <v>20441024</v>
      </c>
      <c r="DJ26">
        <f>'2007_totals_newvars'!C26</f>
        <v>23315379</v>
      </c>
      <c r="DK26">
        <f>'2007_totals_newvars'!I26</f>
        <v>9395092</v>
      </c>
      <c r="DL26">
        <f>'2007_totals_newvars'!H26</f>
        <v>4251192</v>
      </c>
      <c r="DM26">
        <f>'2007_totals_newvars'!E26</f>
        <v>0</v>
      </c>
      <c r="DN26">
        <f>'2007_totals_newvars'!G26</f>
        <v>2233976</v>
      </c>
      <c r="DO26">
        <f>'2007_totals_newvars'!K26</f>
        <v>9580325</v>
      </c>
      <c r="DP26">
        <f>'2007_totals_newvars'!F26</f>
        <v>0</v>
      </c>
      <c r="DQ26">
        <f>'2007_totals_newvars'!D26</f>
        <v>34842102</v>
      </c>
      <c r="DR26">
        <f>'2007_totals_newvars'!L26</f>
        <v>110815563</v>
      </c>
      <c r="DS26">
        <f>'2008_totals_newvars'!J26</f>
        <v>5235485</v>
      </c>
      <c r="DT26">
        <f>'2008_totals_newvars'!B26</f>
        <v>18481700</v>
      </c>
      <c r="DU26">
        <f>'2008_totals_newvars'!C26</f>
        <v>20869930</v>
      </c>
      <c r="DV26">
        <f>'2008_totals_newvars'!I26</f>
        <v>9068618</v>
      </c>
      <c r="DW26">
        <f>'2008_totals_newvars'!H26</f>
        <v>10833910</v>
      </c>
      <c r="DX26">
        <f>'2008_totals_newvars'!E26</f>
        <v>0</v>
      </c>
      <c r="DY26">
        <f>'2008_totals_newvars'!G26</f>
        <v>-1000</v>
      </c>
      <c r="DZ26">
        <f>'2008_totals_newvars'!K26</f>
        <v>9321860</v>
      </c>
      <c r="EA26">
        <f>'2008_totals_newvars'!F26</f>
        <v>0</v>
      </c>
      <c r="EB26">
        <f>'2008_totals_newvars'!D26</f>
        <v>45776050</v>
      </c>
      <c r="EC26">
        <f>'2008_totals_newvars'!L26</f>
        <v>119586553</v>
      </c>
      <c r="ED26">
        <f>'2009_totals_newvars'!J26</f>
        <v>4847137</v>
      </c>
      <c r="EE26">
        <f>'2009_totals_newvars'!B26</f>
        <v>18870176</v>
      </c>
      <c r="EF26">
        <f>'2009_totals_newvars'!C26</f>
        <v>27166749</v>
      </c>
      <c r="EG26">
        <f>'2009_totals_newvars'!I26</f>
        <v>7310320</v>
      </c>
      <c r="EH26">
        <f>'2009_totals_newvars'!H26</f>
        <v>7970920</v>
      </c>
      <c r="EI26">
        <f>'2009_totals_newvars'!E26</f>
        <v>0</v>
      </c>
      <c r="EJ26">
        <f>'2009_totals_newvars'!G26</f>
        <v>0</v>
      </c>
      <c r="EK26">
        <f>'2009_totals_newvars'!K26</f>
        <v>9235912</v>
      </c>
      <c r="EL26">
        <f>'2009_totals_newvars'!F26</f>
        <v>0</v>
      </c>
      <c r="EM26">
        <f>'2009_totals_newvars'!D26</f>
        <v>53670275</v>
      </c>
      <c r="EN26">
        <f>'2009_totals_newvars'!L26</f>
        <v>129071489</v>
      </c>
      <c r="EO26">
        <f>'2010_totals_newvars'!J26</f>
        <v>4561930</v>
      </c>
      <c r="EP26">
        <f>'2010_totals_newvars'!B26</f>
        <v>19859498</v>
      </c>
      <c r="EQ26">
        <f>'2010_totals_newvars'!C26</f>
        <v>20871831</v>
      </c>
      <c r="ER26">
        <f>'2010_totals_newvars'!I26</f>
        <v>8034962</v>
      </c>
      <c r="ES26">
        <f>'2010_totals_newvars'!H26</f>
        <v>9722885</v>
      </c>
      <c r="ET26">
        <f>'2010_totals_newvars'!E26</f>
        <v>0</v>
      </c>
      <c r="EU26">
        <f>'2010_totals_newvars'!G26</f>
        <v>0</v>
      </c>
      <c r="EV26">
        <f>'2010_totals_newvars'!K26</f>
        <v>9580325</v>
      </c>
      <c r="EW26">
        <f>'2010_totals_newvars'!F26</f>
        <v>0</v>
      </c>
      <c r="EX26">
        <f>'2010_totals_newvars'!D26</f>
        <v>61775518</v>
      </c>
      <c r="EY26">
        <f>'2010_totals_newvars'!L26</f>
        <v>134406949</v>
      </c>
      <c r="EZ26">
        <f>'2011_totals_newvars'!J26</f>
        <v>5379214</v>
      </c>
      <c r="FA26">
        <f>'2011_totals_newvars'!B26</f>
        <v>19882291</v>
      </c>
      <c r="FB26">
        <f>'2011_totals_newvars'!C26</f>
        <v>20268644</v>
      </c>
      <c r="FC26">
        <f>'2011_totals_newvars'!I26</f>
        <v>5105982</v>
      </c>
      <c r="FD26">
        <f>'2011_totals_newvars'!H26</f>
        <v>6588736</v>
      </c>
      <c r="FE26">
        <f>'2011_totals_newvars'!E26</f>
        <v>0</v>
      </c>
      <c r="FF26">
        <f>'2011_totals_newvars'!G26</f>
        <v>0</v>
      </c>
      <c r="FG26">
        <f>'2011_totals_newvars'!K26</f>
        <v>9274483</v>
      </c>
      <c r="FH26">
        <f>'2011_totals_newvars'!F26</f>
        <v>0</v>
      </c>
      <c r="FI26">
        <f>'2011_totals_newvars'!D26</f>
        <v>71165653</v>
      </c>
      <c r="FJ26">
        <f>'2011_totals_newvars'!L26</f>
        <v>137665003</v>
      </c>
      <c r="FK26">
        <f>'2012_totals_newvars'!J26</f>
        <v>3840785</v>
      </c>
      <c r="FL26">
        <f>'2012_totals_newvars'!B26</f>
        <v>19045019</v>
      </c>
      <c r="FM26">
        <f>'2012_totals_newvars'!C26</f>
        <v>19068946</v>
      </c>
      <c r="FN26">
        <f>'2012_totals_newvars'!I26</f>
        <v>4686849</v>
      </c>
      <c r="FO26">
        <f>'2012_totals_newvars'!H26</f>
        <v>4824941</v>
      </c>
      <c r="FP26">
        <f>'2012_totals_newvars'!E26</f>
        <v>0</v>
      </c>
      <c r="FQ26">
        <f>'2012_totals_newvars'!G26</f>
        <v>0</v>
      </c>
      <c r="FR26">
        <f>'2012_totals_newvars'!K26</f>
        <v>8676758</v>
      </c>
      <c r="FS26">
        <f>'2012_totals_newvars'!F26</f>
        <v>0</v>
      </c>
      <c r="FT26">
        <f>'2012_totals_newvars'!D26</f>
        <v>46421643</v>
      </c>
      <c r="FU26">
        <f>'2012_totals_newvars'!L26</f>
        <v>106564941</v>
      </c>
      <c r="FV26">
        <f>'2013_totals_newvars'!J26</f>
        <v>3154836</v>
      </c>
      <c r="FW26">
        <f>'2013_totals_newvars'!B26</f>
        <v>16727155</v>
      </c>
      <c r="FX26">
        <f>'2013_totals_newvars'!C26</f>
        <v>19068946</v>
      </c>
      <c r="FY26">
        <f>'2013_totals_newvars'!I26</f>
        <v>4569494</v>
      </c>
      <c r="FZ26">
        <f>'2013_totals_newvars'!H26</f>
        <v>4353132</v>
      </c>
      <c r="GA26">
        <f>'2013_totals_newvars'!E26</f>
        <v>0</v>
      </c>
      <c r="GB26">
        <f>'2013_totals_newvars'!G26</f>
        <v>0</v>
      </c>
      <c r="GC26">
        <f>'2013_totals_newvars'!K26</f>
        <v>8676758</v>
      </c>
      <c r="GD26">
        <f>'2013_totals_newvars'!F26</f>
        <v>0</v>
      </c>
      <c r="GE26">
        <f>'2013_totals_newvars'!D26</f>
        <v>49827858</v>
      </c>
      <c r="GF26">
        <f>'2013_totals_newvars'!L26</f>
        <v>106378179</v>
      </c>
      <c r="GG26">
        <f>'2014_totals_newvars'!J26</f>
        <v>3619242</v>
      </c>
      <c r="GH26">
        <f>'2014_totals_newvars'!B26</f>
        <v>14390219</v>
      </c>
      <c r="GI26">
        <f>'2014_totals_newvars'!C26</f>
        <v>19068946</v>
      </c>
      <c r="GJ26">
        <f>'2014_totals_newvars'!I26</f>
        <v>3757077</v>
      </c>
      <c r="GK26">
        <f>'2014_totals_newvars'!H26</f>
        <v>4171512</v>
      </c>
      <c r="GL26">
        <f>'2014_totals_newvars'!E26</f>
        <v>0</v>
      </c>
      <c r="GM26">
        <f>'2014_totals_newvars'!G26</f>
        <v>0</v>
      </c>
      <c r="GN26">
        <f>'2014_totals_newvars'!K26</f>
        <v>8676758</v>
      </c>
      <c r="GO26">
        <f>'2014_totals_newvars'!F26</f>
        <v>0</v>
      </c>
      <c r="GP26">
        <f>'2014_totals_newvars'!D26</f>
        <v>45533497</v>
      </c>
      <c r="GQ26">
        <f>'2014_totals_newvars'!L26</f>
        <v>99217251</v>
      </c>
    </row>
    <row r="27" spans="1:199" x14ac:dyDescent="0.2">
      <c r="A27" t="s">
        <v>33</v>
      </c>
      <c r="B27">
        <f>'1997_totals_newvars'!J27</f>
        <v>33325904</v>
      </c>
      <c r="C27">
        <f>'1997_totals_newvars'!B27</f>
        <v>180093132</v>
      </c>
      <c r="D27">
        <f>'1997_totals_newvars'!C27</f>
        <v>11307654</v>
      </c>
      <c r="E27">
        <f>'1997_totals_newvars'!I27</f>
        <v>25837071</v>
      </c>
      <c r="F27">
        <f>'1997_totals_newvars'!H27</f>
        <v>0</v>
      </c>
      <c r="G27">
        <f>'1997_totals_newvars'!E27</f>
        <v>0</v>
      </c>
      <c r="H27">
        <f>'1997_totals_newvars'!G27</f>
        <v>0</v>
      </c>
      <c r="I27">
        <f>'1997_totals_newvars'!K27</f>
        <v>0</v>
      </c>
      <c r="J27">
        <f>'1997_totals_newvars'!F27</f>
        <v>0</v>
      </c>
      <c r="K27">
        <f>'1997_totals_newvars'!D27</f>
        <v>21833886</v>
      </c>
      <c r="L27">
        <f>'1997_totals_newvars'!L27</f>
        <v>272397647</v>
      </c>
      <c r="M27">
        <f>'1998_totals_newvars'!J27</f>
        <v>40758386</v>
      </c>
      <c r="N27">
        <f>'1998_totals_newvars'!B27</f>
        <v>179823854</v>
      </c>
      <c r="O27">
        <f>'1998_totals_newvars'!C27</f>
        <v>35328243</v>
      </c>
      <c r="P27">
        <f>'1998_totals_newvars'!I27</f>
        <v>24942685</v>
      </c>
      <c r="Q27">
        <f>'1998_totals_newvars'!H27</f>
        <v>0</v>
      </c>
      <c r="R27">
        <f>'1998_totals_newvars'!E27</f>
        <v>0</v>
      </c>
      <c r="S27">
        <f>'1998_totals_newvars'!G27</f>
        <v>0</v>
      </c>
      <c r="T27">
        <f>'1998_totals_newvars'!K27</f>
        <v>21705174</v>
      </c>
      <c r="U27">
        <f>'1998_totals_newvars'!F27</f>
        <v>0</v>
      </c>
      <c r="V27">
        <f>'1998_totals_newvars'!D27</f>
        <v>32437867</v>
      </c>
      <c r="W27">
        <f>'1998_totals_newvars'!L27</f>
        <v>334996209</v>
      </c>
      <c r="X27">
        <f>'1999_totals_newvars'!J27</f>
        <v>20563201</v>
      </c>
      <c r="Y27">
        <f>'1999_totals_newvars'!B27</f>
        <v>165455875</v>
      </c>
      <c r="Z27">
        <f>'1999_totals_newvars'!C27</f>
        <v>86543427</v>
      </c>
      <c r="AA27">
        <f>'1999_totals_newvars'!I27</f>
        <v>46554527</v>
      </c>
      <c r="AB27">
        <f>'1999_totals_newvars'!H27</f>
        <v>0</v>
      </c>
      <c r="AC27">
        <f>'1999_totals_newvars'!E27</f>
        <v>0</v>
      </c>
      <c r="AD27">
        <f>'1999_totals_newvars'!G27</f>
        <v>0</v>
      </c>
      <c r="AE27">
        <f>'1999_totals_newvars'!K27</f>
        <v>21705174</v>
      </c>
      <c r="AF27">
        <f>'1999_totals_newvars'!F27</f>
        <v>0</v>
      </c>
      <c r="AG27">
        <f>'1999_totals_newvars'!D27</f>
        <v>40821082</v>
      </c>
      <c r="AH27">
        <f>'1999_totals_newvars'!L27</f>
        <v>381643286</v>
      </c>
      <c r="AI27">
        <f>'2000_totals_newvars'!J27</f>
        <v>22793448</v>
      </c>
      <c r="AJ27">
        <f>'2000_totals_newvars'!B27</f>
        <v>138956361</v>
      </c>
      <c r="AK27">
        <f>'2000_totals_newvars'!C27</f>
        <v>79114038</v>
      </c>
      <c r="AL27">
        <f>'2000_totals_newvars'!I27</f>
        <v>0</v>
      </c>
      <c r="AM27">
        <f>'2000_totals_newvars'!H27</f>
        <v>4354276</v>
      </c>
      <c r="AN27">
        <f>'2000_totals_newvars'!E27</f>
        <v>49551060</v>
      </c>
      <c r="AO27">
        <f>'2000_totals_newvars'!G27</f>
        <v>24736</v>
      </c>
      <c r="AP27">
        <f>'2000_totals_newvars'!K27</f>
        <v>21705174</v>
      </c>
      <c r="AQ27">
        <f>'2000_totals_newvars'!F27</f>
        <v>0</v>
      </c>
      <c r="AR27">
        <f>'2000_totals_newvars'!D27</f>
        <v>46434876</v>
      </c>
      <c r="AS27">
        <f>'2000_totals_newvars'!L27</f>
        <v>362933969</v>
      </c>
      <c r="AT27">
        <f>'2001_totals_newvars'!J27</f>
        <v>21272707</v>
      </c>
      <c r="AU27">
        <f>'2001_totals_newvars'!B27</f>
        <v>148463493</v>
      </c>
      <c r="AV27">
        <f>'2001_totals_newvars'!C27</f>
        <v>83830231</v>
      </c>
      <c r="AW27">
        <f>'2001_totals_newvars'!I27</f>
        <v>0</v>
      </c>
      <c r="AX27">
        <f>'2001_totals_newvars'!H27</f>
        <v>3950724</v>
      </c>
      <c r="AY27">
        <f>'2001_totals_newvars'!E27</f>
        <v>60080131</v>
      </c>
      <c r="AZ27">
        <f>'2001_totals_newvars'!G27</f>
        <v>13313</v>
      </c>
      <c r="BA27">
        <f>'2001_totals_newvars'!K27</f>
        <v>9224699</v>
      </c>
      <c r="BB27">
        <f>'2001_totals_newvars'!F27</f>
        <v>0</v>
      </c>
      <c r="BC27">
        <f>'2001_totals_newvars'!D27</f>
        <v>45002282</v>
      </c>
      <c r="BD27">
        <f>'2001_totals_newvars'!L27</f>
        <v>371837580</v>
      </c>
      <c r="BE27">
        <f>'2002_totals_newvars'!J27</f>
        <v>22137441</v>
      </c>
      <c r="BF27">
        <f>'2002_totals_newvars'!B27</f>
        <v>147806007</v>
      </c>
      <c r="BG27">
        <f>'2002_totals_newvars'!C27</f>
        <v>78168738</v>
      </c>
      <c r="BH27">
        <f>'2002_totals_newvars'!I27</f>
        <v>0</v>
      </c>
      <c r="BI27">
        <f>'2002_totals_newvars'!H27</f>
        <v>2700456</v>
      </c>
      <c r="BJ27">
        <f>'2002_totals_newvars'!E27</f>
        <v>56907918</v>
      </c>
      <c r="BK27">
        <f>'2002_totals_newvars'!G27</f>
        <v>2818</v>
      </c>
      <c r="BL27">
        <f>'2002_totals_newvars'!K27</f>
        <v>21705174</v>
      </c>
      <c r="BM27">
        <f>'2002_totals_newvars'!F27</f>
        <v>0</v>
      </c>
      <c r="BN27">
        <f>'2002_totals_newvars'!D27</f>
        <v>31489511</v>
      </c>
      <c r="BO27">
        <f>'2002_totals_newvars'!L27</f>
        <v>360918063</v>
      </c>
      <c r="BP27">
        <f>'2003_totals_newvars'!J27</f>
        <v>20603082</v>
      </c>
      <c r="BQ27">
        <f>'2003_totals_newvars'!B27</f>
        <v>130210035</v>
      </c>
      <c r="BR27">
        <f>'2003_totals_newvars'!C27</f>
        <v>73989582</v>
      </c>
      <c r="BS27">
        <f>'2003_totals_newvars'!I27</f>
        <v>0</v>
      </c>
      <c r="BT27">
        <f>'2003_totals_newvars'!H27</f>
        <v>7579190</v>
      </c>
      <c r="BU27">
        <f>'2003_totals_newvars'!E27</f>
        <v>67879910</v>
      </c>
      <c r="BV27">
        <f>'2003_totals_newvars'!G27</f>
        <v>0</v>
      </c>
      <c r="BW27">
        <f>'2003_totals_newvars'!K27</f>
        <v>21705174</v>
      </c>
      <c r="BX27">
        <f>'2003_totals_newvars'!F27</f>
        <v>0</v>
      </c>
      <c r="BY27">
        <f>'2003_totals_newvars'!D27</f>
        <v>23213594</v>
      </c>
      <c r="BZ27">
        <f>'2003_totals_newvars'!L27</f>
        <v>345180567</v>
      </c>
      <c r="CA27">
        <f>'2004_totals_newvars'!J27</f>
        <v>19681136</v>
      </c>
      <c r="CB27">
        <f>'2004_totals_newvars'!B27</f>
        <v>137836944</v>
      </c>
      <c r="CC27">
        <f>'2004_totals_newvars'!C27</f>
        <v>78792029</v>
      </c>
      <c r="CD27">
        <f>'2004_totals_newvars'!I27</f>
        <v>0</v>
      </c>
      <c r="CE27">
        <f>'2004_totals_newvars'!H27</f>
        <v>0</v>
      </c>
      <c r="CF27">
        <f>'2004_totals_newvars'!E27</f>
        <v>62972156</v>
      </c>
      <c r="CG27">
        <f>'2004_totals_newvars'!G27</f>
        <v>0</v>
      </c>
      <c r="CH27">
        <f>'2004_totals_newvars'!K27</f>
        <v>21705174</v>
      </c>
      <c r="CI27">
        <f>'2004_totals_newvars'!F27</f>
        <v>0</v>
      </c>
      <c r="CJ27">
        <f>'2004_totals_newvars'!D27</f>
        <v>26067688</v>
      </c>
      <c r="CK27">
        <f>'2004_totals_newvars'!L27</f>
        <v>347055127</v>
      </c>
      <c r="CL27">
        <f>'2005_totals_newvars'!J27</f>
        <v>20309533</v>
      </c>
      <c r="CM27">
        <f>'2005_totals_newvars'!B27</f>
        <v>124949019</v>
      </c>
      <c r="CN27">
        <f>'2005_totals_newvars'!C27</f>
        <v>88622468</v>
      </c>
      <c r="CO27">
        <f>'2005_totals_newvars'!I27</f>
        <v>0</v>
      </c>
      <c r="CP27">
        <f>'2005_totals_newvars'!H27</f>
        <v>7382871</v>
      </c>
      <c r="CQ27">
        <f>'2005_totals_newvars'!E27</f>
        <v>52776261</v>
      </c>
      <c r="CR27">
        <f>'2005_totals_newvars'!G27</f>
        <v>0</v>
      </c>
      <c r="CS27">
        <f>'2005_totals_newvars'!K27</f>
        <v>21705174</v>
      </c>
      <c r="CT27">
        <f>'2005_totals_newvars'!F27</f>
        <v>0</v>
      </c>
      <c r="CU27">
        <f>'2005_totals_newvars'!D27</f>
        <v>32252412</v>
      </c>
      <c r="CV27">
        <f>'2005_totals_newvars'!L27</f>
        <v>347997738</v>
      </c>
      <c r="CW27">
        <f>'2006_totals_newvars'!J27</f>
        <v>14260819</v>
      </c>
      <c r="CX27">
        <f>'2006_totals_newvars'!B27</f>
        <v>122226617</v>
      </c>
      <c r="CY27">
        <f>'2006_totals_newvars'!C27</f>
        <v>82455972</v>
      </c>
      <c r="CZ27">
        <f>'2006_totals_newvars'!I27</f>
        <v>0</v>
      </c>
      <c r="DA27">
        <f>'2006_totals_newvars'!H27</f>
        <v>11586061</v>
      </c>
      <c r="DB27">
        <f>'2006_totals_newvars'!E27</f>
        <v>87938138</v>
      </c>
      <c r="DC27">
        <f>'2006_totals_newvars'!G27</f>
        <v>0</v>
      </c>
      <c r="DD27">
        <f>'2006_totals_newvars'!K27</f>
        <v>21705174</v>
      </c>
      <c r="DE27">
        <f>'2006_totals_newvars'!F27</f>
        <v>0</v>
      </c>
      <c r="DF27">
        <f>'2006_totals_newvars'!D27</f>
        <v>28005022</v>
      </c>
      <c r="DG27">
        <f>'2006_totals_newvars'!L27</f>
        <v>368177803</v>
      </c>
      <c r="DH27">
        <f>'2007_totals_newvars'!J27</f>
        <v>15775111</v>
      </c>
      <c r="DI27">
        <f>'2007_totals_newvars'!B27</f>
        <v>115464712</v>
      </c>
      <c r="DJ27">
        <f>'2007_totals_newvars'!C27</f>
        <v>63280343</v>
      </c>
      <c r="DK27">
        <f>'2007_totals_newvars'!I27</f>
        <v>0</v>
      </c>
      <c r="DL27">
        <f>'2007_totals_newvars'!H27</f>
        <v>40908545</v>
      </c>
      <c r="DM27">
        <f>'2007_totals_newvars'!E27</f>
        <v>100563174</v>
      </c>
      <c r="DN27">
        <f>'2007_totals_newvars'!G27</f>
        <v>0</v>
      </c>
      <c r="DO27">
        <f>'2007_totals_newvars'!K27</f>
        <v>21705174</v>
      </c>
      <c r="DP27">
        <f>'2007_totals_newvars'!F27</f>
        <v>0</v>
      </c>
      <c r="DQ27">
        <f>'2007_totals_newvars'!D27</f>
        <v>28439985</v>
      </c>
      <c r="DR27">
        <f>'2007_totals_newvars'!L27</f>
        <v>386137044</v>
      </c>
      <c r="DS27">
        <f>'2008_totals_newvars'!J27</f>
        <v>15016394</v>
      </c>
      <c r="DT27">
        <f>'2008_totals_newvars'!B27</f>
        <v>113778808</v>
      </c>
      <c r="DU27">
        <f>'2008_totals_newvars'!C27</f>
        <v>79470938</v>
      </c>
      <c r="DV27">
        <f>'2008_totals_newvars'!I27</f>
        <v>51827373</v>
      </c>
      <c r="DW27">
        <f>'2008_totals_newvars'!H27</f>
        <v>0</v>
      </c>
      <c r="DX27">
        <f>'2008_totals_newvars'!E27</f>
        <v>68748031</v>
      </c>
      <c r="DY27">
        <f>'2008_totals_newvars'!G27</f>
        <v>0</v>
      </c>
      <c r="DZ27">
        <f>'2008_totals_newvars'!K27</f>
        <v>21705174</v>
      </c>
      <c r="EA27">
        <f>'2008_totals_newvars'!F27</f>
        <v>0</v>
      </c>
      <c r="EB27">
        <f>'2008_totals_newvars'!D27</f>
        <v>26635572</v>
      </c>
      <c r="EC27">
        <f>'2008_totals_newvars'!L27</f>
        <v>377182290</v>
      </c>
      <c r="ED27">
        <f>'2009_totals_newvars'!J27</f>
        <v>14603196</v>
      </c>
      <c r="EE27">
        <f>'2009_totals_newvars'!B27</f>
        <v>104482914</v>
      </c>
      <c r="EF27">
        <f>'2009_totals_newvars'!C27</f>
        <v>77640506</v>
      </c>
      <c r="EG27">
        <f>'2009_totals_newvars'!I27</f>
        <v>50711743</v>
      </c>
      <c r="EH27">
        <f>'2009_totals_newvars'!H27</f>
        <v>0</v>
      </c>
      <c r="EI27">
        <f>'2009_totals_newvars'!E27</f>
        <v>66655097</v>
      </c>
      <c r="EJ27">
        <f>'2009_totals_newvars'!G27</f>
        <v>0</v>
      </c>
      <c r="EK27">
        <f>'2009_totals_newvars'!K27</f>
        <v>21705174</v>
      </c>
      <c r="EL27">
        <f>'2009_totals_newvars'!F27</f>
        <v>0</v>
      </c>
      <c r="EM27">
        <f>'2009_totals_newvars'!D27</f>
        <v>23385775</v>
      </c>
      <c r="EN27">
        <f>'2009_totals_newvars'!L27</f>
        <v>359184405</v>
      </c>
      <c r="EO27">
        <f>'2010_totals_newvars'!J27</f>
        <v>12816362</v>
      </c>
      <c r="EP27">
        <f>'2010_totals_newvars'!B27</f>
        <v>105720630</v>
      </c>
      <c r="EQ27">
        <f>'2010_totals_newvars'!C27</f>
        <v>56752283</v>
      </c>
      <c r="ER27">
        <f>'2010_totals_newvars'!I27</f>
        <v>37528297</v>
      </c>
      <c r="ES27">
        <f>'2010_totals_newvars'!H27</f>
        <v>0</v>
      </c>
      <c r="ET27">
        <f>'2010_totals_newvars'!E27</f>
        <v>83080192</v>
      </c>
      <c r="EU27">
        <f>'2010_totals_newvars'!G27</f>
        <v>72615147</v>
      </c>
      <c r="EV27">
        <f>'2010_totals_newvars'!K27</f>
        <v>21705174</v>
      </c>
      <c r="EW27">
        <f>'2010_totals_newvars'!F27</f>
        <v>0</v>
      </c>
      <c r="EX27">
        <f>'2010_totals_newvars'!D27</f>
        <v>41810956</v>
      </c>
      <c r="EY27">
        <f>'2010_totals_newvars'!L27</f>
        <v>432029041</v>
      </c>
      <c r="EZ27">
        <f>'2011_totals_newvars'!J27</f>
        <v>13448411</v>
      </c>
      <c r="FA27">
        <f>'2011_totals_newvars'!B27</f>
        <v>91316362</v>
      </c>
      <c r="FB27">
        <f>'2011_totals_newvars'!C27</f>
        <v>78185397</v>
      </c>
      <c r="FC27">
        <f>'2011_totals_newvars'!I27</f>
        <v>58461050</v>
      </c>
      <c r="FD27">
        <f>'2011_totals_newvars'!H27</f>
        <v>0</v>
      </c>
      <c r="FE27">
        <f>'2011_totals_newvars'!E27</f>
        <v>81644702</v>
      </c>
      <c r="FF27">
        <f>'2011_totals_newvars'!G27</f>
        <v>15473030</v>
      </c>
      <c r="FG27">
        <f>'2011_totals_newvars'!K27</f>
        <v>21701176</v>
      </c>
      <c r="FH27">
        <f>'2011_totals_newvars'!F27</f>
        <v>0</v>
      </c>
      <c r="FI27">
        <f>'2011_totals_newvars'!D27</f>
        <v>7786118</v>
      </c>
      <c r="FJ27">
        <f>'2011_totals_newvars'!L27</f>
        <v>368016246</v>
      </c>
      <c r="FK27">
        <f>'2012_totals_newvars'!J27</f>
        <v>11100740</v>
      </c>
      <c r="FL27">
        <f>'2012_totals_newvars'!B27</f>
        <v>91913487</v>
      </c>
      <c r="FM27">
        <f>'2012_totals_newvars'!C27</f>
        <v>69293033</v>
      </c>
      <c r="FN27">
        <f>'2012_totals_newvars'!I27</f>
        <v>51618349</v>
      </c>
      <c r="FO27">
        <f>'2012_totals_newvars'!H27</f>
        <v>14477674</v>
      </c>
      <c r="FP27">
        <f>'2012_totals_newvars'!E27</f>
        <v>107213028</v>
      </c>
      <c r="FQ27">
        <f>'2012_totals_newvars'!G27</f>
        <v>27906642</v>
      </c>
      <c r="FR27">
        <f>'2012_totals_newvars'!K27</f>
        <v>21701176</v>
      </c>
      <c r="FS27">
        <f>'2012_totals_newvars'!F27</f>
        <v>0</v>
      </c>
      <c r="FT27">
        <f>'2012_totals_newvars'!D27</f>
        <v>17817688</v>
      </c>
      <c r="FU27">
        <f>'2012_totals_newvars'!L27</f>
        <v>413041817</v>
      </c>
      <c r="FV27">
        <f>'2013_totals_newvars'!J27</f>
        <v>9444160</v>
      </c>
      <c r="FW27">
        <f>'2013_totals_newvars'!B27</f>
        <v>101324094</v>
      </c>
      <c r="FX27">
        <f>'2013_totals_newvars'!C27</f>
        <v>42296724</v>
      </c>
      <c r="FY27">
        <f>'2013_totals_newvars'!I27</f>
        <v>48357072</v>
      </c>
      <c r="FZ27">
        <f>'2013_totals_newvars'!H27</f>
        <v>0</v>
      </c>
      <c r="GA27">
        <f>'2013_totals_newvars'!E27</f>
        <v>108102589</v>
      </c>
      <c r="GB27">
        <f>'2013_totals_newvars'!G27</f>
        <v>54563394</v>
      </c>
      <c r="GC27">
        <f>'2013_totals_newvars'!K27</f>
        <v>21701176</v>
      </c>
      <c r="GD27">
        <f>'2013_totals_newvars'!F27</f>
        <v>0</v>
      </c>
      <c r="GE27">
        <f>'2013_totals_newvars'!D27</f>
        <v>17358087</v>
      </c>
      <c r="GF27">
        <f>'2013_totals_newvars'!L27</f>
        <v>403147296</v>
      </c>
      <c r="GG27">
        <f>'2014_totals_newvars'!J27</f>
        <v>4726752</v>
      </c>
      <c r="GH27">
        <f>'2014_totals_newvars'!B27</f>
        <v>83789053</v>
      </c>
      <c r="GI27">
        <f>'2014_totals_newvars'!C27</f>
        <v>41029481</v>
      </c>
      <c r="GJ27">
        <f>'2014_totals_newvars'!I27</f>
        <v>58910072</v>
      </c>
      <c r="GK27">
        <f>'2014_totals_newvars'!H27</f>
        <v>0</v>
      </c>
      <c r="GL27">
        <f>'2014_totals_newvars'!E27</f>
        <v>114526748</v>
      </c>
      <c r="GM27">
        <f>'2014_totals_newvars'!G27</f>
        <v>46906756</v>
      </c>
      <c r="GN27">
        <f>'2014_totals_newvars'!K27</f>
        <v>21701176</v>
      </c>
      <c r="GO27">
        <f>'2014_totals_newvars'!F27</f>
        <v>0</v>
      </c>
      <c r="GP27">
        <f>'2014_totals_newvars'!D27</f>
        <v>23599561</v>
      </c>
      <c r="GQ27">
        <f>'2014_totals_newvars'!L27</f>
        <v>395189599</v>
      </c>
    </row>
    <row r="28" spans="1:199" x14ac:dyDescent="0.2">
      <c r="A28" t="s">
        <v>34</v>
      </c>
      <c r="B28">
        <f>'1997_totals_newvars'!J28</f>
        <v>4241781</v>
      </c>
      <c r="C28">
        <f>'1997_totals_newvars'!B28</f>
        <v>22918605</v>
      </c>
      <c r="D28">
        <f>'1997_totals_newvars'!C28</f>
        <v>1309922</v>
      </c>
      <c r="E28">
        <f>'1997_totals_newvars'!I28</f>
        <v>2851744</v>
      </c>
      <c r="F28">
        <f>'1997_totals_newvars'!H28</f>
        <v>0</v>
      </c>
      <c r="G28">
        <f>'1997_totals_newvars'!E28</f>
        <v>0</v>
      </c>
      <c r="H28">
        <f>'1997_totals_newvars'!G28</f>
        <v>0</v>
      </c>
      <c r="I28">
        <f>'1997_totals_newvars'!K28</f>
        <v>0</v>
      </c>
      <c r="J28">
        <f>'1997_totals_newvars'!F28</f>
        <v>0</v>
      </c>
      <c r="K28">
        <f>'1997_totals_newvars'!D28</f>
        <v>2563109</v>
      </c>
      <c r="L28">
        <f>'1997_totals_newvars'!L28</f>
        <v>33885161</v>
      </c>
      <c r="M28">
        <f>'1998_totals_newvars'!J28</f>
        <v>6539385</v>
      </c>
      <c r="N28">
        <f>'1998_totals_newvars'!B28</f>
        <v>30171003</v>
      </c>
      <c r="O28">
        <f>'1998_totals_newvars'!C28</f>
        <v>1829961</v>
      </c>
      <c r="P28">
        <f>'1998_totals_newvars'!I28</f>
        <v>2716769</v>
      </c>
      <c r="Q28">
        <f>'1998_totals_newvars'!H28</f>
        <v>0</v>
      </c>
      <c r="R28">
        <f>'1998_totals_newvars'!E28</f>
        <v>0</v>
      </c>
      <c r="S28">
        <f>'1998_totals_newvars'!G28</f>
        <v>0</v>
      </c>
      <c r="T28">
        <f>'1998_totals_newvars'!K28</f>
        <v>0</v>
      </c>
      <c r="U28">
        <f>'1998_totals_newvars'!F28</f>
        <v>0</v>
      </c>
      <c r="V28">
        <f>'1998_totals_newvars'!D28</f>
        <v>3395330</v>
      </c>
      <c r="W28">
        <f>'1998_totals_newvars'!L28</f>
        <v>44652448</v>
      </c>
      <c r="X28">
        <f>'1999_totals_newvars'!J28</f>
        <v>8402917</v>
      </c>
      <c r="Y28">
        <f>'1999_totals_newvars'!B28</f>
        <v>26178252</v>
      </c>
      <c r="Z28">
        <f>'1999_totals_newvars'!C28</f>
        <v>18955688</v>
      </c>
      <c r="AA28">
        <f>'1999_totals_newvars'!I28</f>
        <v>2477393</v>
      </c>
      <c r="AB28">
        <f>'1999_totals_newvars'!H28</f>
        <v>0</v>
      </c>
      <c r="AC28">
        <f>'1999_totals_newvars'!E28</f>
        <v>0</v>
      </c>
      <c r="AD28">
        <f>'1999_totals_newvars'!G28</f>
        <v>0</v>
      </c>
      <c r="AE28">
        <f>'1999_totals_newvars'!K28</f>
        <v>3624065</v>
      </c>
      <c r="AF28">
        <f>'1999_totals_newvars'!F28</f>
        <v>0</v>
      </c>
      <c r="AG28">
        <f>'1999_totals_newvars'!D28</f>
        <v>5530527</v>
      </c>
      <c r="AH28">
        <f>'1999_totals_newvars'!L28</f>
        <v>65168842</v>
      </c>
      <c r="AI28">
        <f>'2000_totals_newvars'!J28</f>
        <v>8354405</v>
      </c>
      <c r="AJ28">
        <f>'2000_totals_newvars'!B28</f>
        <v>21452328</v>
      </c>
      <c r="AK28">
        <f>'2000_totals_newvars'!C28</f>
        <v>8926229</v>
      </c>
      <c r="AL28">
        <f>'2000_totals_newvars'!I28</f>
        <v>3676787</v>
      </c>
      <c r="AM28">
        <f>'2000_totals_newvars'!H28</f>
        <v>0</v>
      </c>
      <c r="AN28">
        <f>'2000_totals_newvars'!E28</f>
        <v>2243051</v>
      </c>
      <c r="AO28">
        <f>'2000_totals_newvars'!G28</f>
        <v>0</v>
      </c>
      <c r="AP28">
        <f>'2000_totals_newvars'!K28</f>
        <v>4250000</v>
      </c>
      <c r="AQ28">
        <f>'2000_totals_newvars'!F28</f>
        <v>0</v>
      </c>
      <c r="AR28">
        <f>'2000_totals_newvars'!D28</f>
        <v>7229628</v>
      </c>
      <c r="AS28">
        <f>'2000_totals_newvars'!L28</f>
        <v>56132428</v>
      </c>
      <c r="AT28">
        <f>'2001_totals_newvars'!J28</f>
        <v>4293396</v>
      </c>
      <c r="AU28">
        <f>'2001_totals_newvars'!B28</f>
        <v>25576565</v>
      </c>
      <c r="AV28">
        <f>'2001_totals_newvars'!C28</f>
        <v>8926229</v>
      </c>
      <c r="AW28">
        <f>'2001_totals_newvars'!I28</f>
        <v>10359</v>
      </c>
      <c r="AX28">
        <f>'2001_totals_newvars'!H28</f>
        <v>0</v>
      </c>
      <c r="AY28">
        <f>'2001_totals_newvars'!E28</f>
        <v>6918435</v>
      </c>
      <c r="AZ28">
        <f>'2001_totals_newvars'!G28</f>
        <v>525653</v>
      </c>
      <c r="BA28">
        <f>'2001_totals_newvars'!K28</f>
        <v>4250000</v>
      </c>
      <c r="BB28">
        <f>'2001_totals_newvars'!F28</f>
        <v>0</v>
      </c>
      <c r="BC28">
        <f>'2001_totals_newvars'!D28</f>
        <v>12310742</v>
      </c>
      <c r="BD28">
        <f>'2001_totals_newvars'!L28</f>
        <v>62811379</v>
      </c>
      <c r="BE28">
        <f>'2002_totals_newvars'!J28</f>
        <v>7817223</v>
      </c>
      <c r="BF28">
        <f>'2002_totals_newvars'!B28</f>
        <v>31464643</v>
      </c>
      <c r="BG28">
        <f>'2002_totals_newvars'!C28</f>
        <v>9487691</v>
      </c>
      <c r="BH28">
        <f>'2002_totals_newvars'!I28</f>
        <v>3004056</v>
      </c>
      <c r="BI28">
        <f>'2002_totals_newvars'!H28</f>
        <v>2000</v>
      </c>
      <c r="BJ28">
        <f>'2002_totals_newvars'!E28</f>
        <v>5003105</v>
      </c>
      <c r="BK28">
        <f>'2002_totals_newvars'!G28</f>
        <v>-231669</v>
      </c>
      <c r="BL28">
        <f>'2002_totals_newvars'!K28</f>
        <v>4250000</v>
      </c>
      <c r="BM28">
        <f>'2002_totals_newvars'!F28</f>
        <v>0</v>
      </c>
      <c r="BN28">
        <f>'2002_totals_newvars'!D28</f>
        <v>13491903</v>
      </c>
      <c r="BO28">
        <f>'2002_totals_newvars'!L28</f>
        <v>74288952</v>
      </c>
      <c r="BP28">
        <f>'2003_totals_newvars'!J28</f>
        <v>6229409</v>
      </c>
      <c r="BQ28">
        <f>'2003_totals_newvars'!B28</f>
        <v>30540956</v>
      </c>
      <c r="BR28">
        <f>'2003_totals_newvars'!C28</f>
        <v>11586834</v>
      </c>
      <c r="BS28">
        <f>'2003_totals_newvars'!I28</f>
        <v>1330816</v>
      </c>
      <c r="BT28">
        <f>'2003_totals_newvars'!H28</f>
        <v>0</v>
      </c>
      <c r="BU28">
        <f>'2003_totals_newvars'!E28</f>
        <v>3574790</v>
      </c>
      <c r="BV28">
        <f>'2003_totals_newvars'!G28</f>
        <v>605650</v>
      </c>
      <c r="BW28">
        <f>'2003_totals_newvars'!K28</f>
        <v>3860602</v>
      </c>
      <c r="BX28">
        <f>'2003_totals_newvars'!F28</f>
        <v>0</v>
      </c>
      <c r="BY28">
        <f>'2003_totals_newvars'!D28</f>
        <v>10459100</v>
      </c>
      <c r="BZ28">
        <f>'2003_totals_newvars'!L28</f>
        <v>68188157</v>
      </c>
      <c r="CA28">
        <f>'2004_totals_newvars'!J28</f>
        <v>6729874</v>
      </c>
      <c r="CB28">
        <f>'2004_totals_newvars'!B28</f>
        <v>20956903</v>
      </c>
      <c r="CC28">
        <f>'2004_totals_newvars'!C28</f>
        <v>3005580</v>
      </c>
      <c r="CD28">
        <f>'2004_totals_newvars'!I28</f>
        <v>1031821</v>
      </c>
      <c r="CE28">
        <f>'2004_totals_newvars'!H28</f>
        <v>0</v>
      </c>
      <c r="CF28">
        <f>'2004_totals_newvars'!E28</f>
        <v>3655106</v>
      </c>
      <c r="CG28">
        <f>'2004_totals_newvars'!G28</f>
        <v>328515</v>
      </c>
      <c r="CH28">
        <f>'2004_totals_newvars'!K28</f>
        <v>1998226</v>
      </c>
      <c r="CI28">
        <f>'2004_totals_newvars'!F28</f>
        <v>0</v>
      </c>
      <c r="CJ28">
        <f>'2004_totals_newvars'!D28</f>
        <v>10180467</v>
      </c>
      <c r="CK28">
        <f>'2004_totals_newvars'!L28</f>
        <v>47886492</v>
      </c>
      <c r="CL28">
        <f>'2005_totals_newvars'!J28</f>
        <v>5330515</v>
      </c>
      <c r="CM28">
        <f>'2005_totals_newvars'!B28</f>
        <v>19790186</v>
      </c>
      <c r="CN28">
        <f>'2005_totals_newvars'!C28</f>
        <v>3178564</v>
      </c>
      <c r="CO28">
        <f>'2005_totals_newvars'!I28</f>
        <v>1583811</v>
      </c>
      <c r="CP28">
        <f>'2005_totals_newvars'!H28</f>
        <v>384175</v>
      </c>
      <c r="CQ28">
        <f>'2005_totals_newvars'!E28</f>
        <v>3598477</v>
      </c>
      <c r="CR28">
        <f>'2005_totals_newvars'!G28</f>
        <v>726014</v>
      </c>
      <c r="CS28">
        <f>'2005_totals_newvars'!K28</f>
        <v>1768467</v>
      </c>
      <c r="CT28">
        <f>'2005_totals_newvars'!F28</f>
        <v>0</v>
      </c>
      <c r="CU28">
        <f>'2005_totals_newvars'!D28</f>
        <v>11193907</v>
      </c>
      <c r="CV28">
        <f>'2005_totals_newvars'!L28</f>
        <v>47554116</v>
      </c>
      <c r="CW28">
        <f>'2006_totals_newvars'!J28</f>
        <v>5452327</v>
      </c>
      <c r="CX28">
        <f>'2006_totals_newvars'!B28</f>
        <v>16510872</v>
      </c>
      <c r="CY28">
        <f>'2006_totals_newvars'!C28</f>
        <v>6628388</v>
      </c>
      <c r="CZ28">
        <f>'2006_totals_newvars'!I28</f>
        <v>2596636</v>
      </c>
      <c r="DA28">
        <f>'2006_totals_newvars'!H28</f>
        <v>363960</v>
      </c>
      <c r="DB28">
        <f>'2006_totals_newvars'!E28</f>
        <v>3867760</v>
      </c>
      <c r="DC28">
        <f>'2006_totals_newvars'!G28</f>
        <v>965355</v>
      </c>
      <c r="DD28">
        <f>'2006_totals_newvars'!K28</f>
        <v>1998226</v>
      </c>
      <c r="DE28">
        <f>'2006_totals_newvars'!F28</f>
        <v>0</v>
      </c>
      <c r="DF28">
        <f>'2006_totals_newvars'!D28</f>
        <v>11445227</v>
      </c>
      <c r="DG28">
        <f>'2006_totals_newvars'!L28</f>
        <v>49828751</v>
      </c>
      <c r="DH28">
        <f>'2007_totals_newvars'!J28</f>
        <v>5700623</v>
      </c>
      <c r="DI28">
        <f>'2007_totals_newvars'!B28</f>
        <v>14530197</v>
      </c>
      <c r="DJ28">
        <f>'2007_totals_newvars'!C28</f>
        <v>9331266</v>
      </c>
      <c r="DK28">
        <f>'2007_totals_newvars'!I28</f>
        <v>2780803</v>
      </c>
      <c r="DL28">
        <f>'2007_totals_newvars'!H28</f>
        <v>375207</v>
      </c>
      <c r="DM28">
        <f>'2007_totals_newvars'!E28</f>
        <v>3349275</v>
      </c>
      <c r="DN28">
        <f>'2007_totals_newvars'!G28</f>
        <v>574500</v>
      </c>
      <c r="DO28">
        <f>'2007_totals_newvars'!K28</f>
        <v>1998226</v>
      </c>
      <c r="DP28">
        <f>'2007_totals_newvars'!F28</f>
        <v>0</v>
      </c>
      <c r="DQ28">
        <f>'2007_totals_newvars'!D28</f>
        <v>11858168</v>
      </c>
      <c r="DR28">
        <f>'2007_totals_newvars'!L28</f>
        <v>50498265</v>
      </c>
      <c r="DS28">
        <f>'2008_totals_newvars'!J28</f>
        <v>6170498</v>
      </c>
      <c r="DT28">
        <f>'2008_totals_newvars'!B28</f>
        <v>14226840</v>
      </c>
      <c r="DU28">
        <f>'2008_totals_newvars'!C28</f>
        <v>9378467</v>
      </c>
      <c r="DV28">
        <f>'2008_totals_newvars'!I28</f>
        <v>1339394</v>
      </c>
      <c r="DW28">
        <f>'2008_totals_newvars'!H28</f>
        <v>422130</v>
      </c>
      <c r="DX28">
        <f>'2008_totals_newvars'!E28</f>
        <v>3519220</v>
      </c>
      <c r="DY28">
        <f>'2008_totals_newvars'!G28</f>
        <v>403500</v>
      </c>
      <c r="DZ28">
        <f>'2008_totals_newvars'!K28</f>
        <v>1998226</v>
      </c>
      <c r="EA28">
        <f>'2008_totals_newvars'!F28</f>
        <v>0</v>
      </c>
      <c r="EB28">
        <f>'2008_totals_newvars'!D28</f>
        <v>11356417</v>
      </c>
      <c r="EC28">
        <f>'2008_totals_newvars'!L28</f>
        <v>48814692</v>
      </c>
      <c r="ED28">
        <f>'2009_totals_newvars'!J28</f>
        <v>5889435</v>
      </c>
      <c r="EE28">
        <f>'2009_totals_newvars'!B28</f>
        <v>16437573</v>
      </c>
      <c r="EF28">
        <f>'2009_totals_newvars'!C28</f>
        <v>9455351</v>
      </c>
      <c r="EG28">
        <f>'2009_totals_newvars'!I28</f>
        <v>1969787</v>
      </c>
      <c r="EH28">
        <f>'2009_totals_newvars'!H28</f>
        <v>325394</v>
      </c>
      <c r="EI28">
        <f>'2009_totals_newvars'!E28</f>
        <v>4024203</v>
      </c>
      <c r="EJ28">
        <f>'2009_totals_newvars'!G28</f>
        <v>-375</v>
      </c>
      <c r="EK28">
        <f>'2009_totals_newvars'!K28</f>
        <v>1998226</v>
      </c>
      <c r="EL28">
        <f>'2009_totals_newvars'!F28</f>
        <v>0</v>
      </c>
      <c r="EM28">
        <f>'2009_totals_newvars'!D28</f>
        <v>11555203</v>
      </c>
      <c r="EN28">
        <f>'2009_totals_newvars'!L28</f>
        <v>51654797</v>
      </c>
      <c r="EO28">
        <f>'2010_totals_newvars'!J28</f>
        <v>4987810</v>
      </c>
      <c r="EP28">
        <f>'2010_totals_newvars'!B28</f>
        <v>18413389</v>
      </c>
      <c r="EQ28">
        <f>'2010_totals_newvars'!C28</f>
        <v>9043359</v>
      </c>
      <c r="ER28">
        <f>'2010_totals_newvars'!I28</f>
        <v>1890906</v>
      </c>
      <c r="ES28">
        <f>'2010_totals_newvars'!H28</f>
        <v>665833</v>
      </c>
      <c r="ET28">
        <f>'2010_totals_newvars'!E28</f>
        <v>3895319</v>
      </c>
      <c r="EU28">
        <f>'2010_totals_newvars'!G28</f>
        <v>148351</v>
      </c>
      <c r="EV28">
        <f>'2010_totals_newvars'!K28</f>
        <v>1998226</v>
      </c>
      <c r="EW28">
        <f>'2010_totals_newvars'!F28</f>
        <v>0</v>
      </c>
      <c r="EX28">
        <f>'2010_totals_newvars'!D28</f>
        <v>15922345</v>
      </c>
      <c r="EY28">
        <f>'2010_totals_newvars'!L28</f>
        <v>56965538</v>
      </c>
      <c r="EZ28">
        <f>'2011_totals_newvars'!J28</f>
        <v>7249441</v>
      </c>
      <c r="FA28">
        <f>'2011_totals_newvars'!B28</f>
        <v>16709520</v>
      </c>
      <c r="FB28">
        <f>'2011_totals_newvars'!C28</f>
        <v>10827659</v>
      </c>
      <c r="FC28">
        <f>'2011_totals_newvars'!I28</f>
        <v>2194637</v>
      </c>
      <c r="FD28">
        <f>'2011_totals_newvars'!H28</f>
        <v>682015</v>
      </c>
      <c r="FE28">
        <f>'2011_totals_newvars'!E28</f>
        <v>3234704</v>
      </c>
      <c r="FF28">
        <f>'2011_totals_newvars'!G28</f>
        <v>6593</v>
      </c>
      <c r="FG28">
        <f>'2011_totals_newvars'!K28</f>
        <v>1998226</v>
      </c>
      <c r="FH28">
        <f>'2011_totals_newvars'!F28</f>
        <v>0</v>
      </c>
      <c r="FI28">
        <f>'2011_totals_newvars'!D28</f>
        <v>12273470</v>
      </c>
      <c r="FJ28">
        <f>'2011_totals_newvars'!L28</f>
        <v>55176265</v>
      </c>
      <c r="FK28">
        <f>'2012_totals_newvars'!J28</f>
        <v>9010018</v>
      </c>
      <c r="FL28">
        <f>'2012_totals_newvars'!B28</f>
        <v>15617798</v>
      </c>
      <c r="FM28">
        <f>'2012_totals_newvars'!C28</f>
        <v>12216126</v>
      </c>
      <c r="FN28">
        <f>'2012_totals_newvars'!I28</f>
        <v>1424286</v>
      </c>
      <c r="FO28">
        <f>'2012_totals_newvars'!H28</f>
        <v>651041</v>
      </c>
      <c r="FP28">
        <f>'2012_totals_newvars'!E28</f>
        <v>3852356</v>
      </c>
      <c r="FQ28">
        <f>'2012_totals_newvars'!G28</f>
        <v>0</v>
      </c>
      <c r="FR28">
        <f>'2012_totals_newvars'!K28</f>
        <v>2354101</v>
      </c>
      <c r="FS28">
        <f>'2012_totals_newvars'!F28</f>
        <v>0</v>
      </c>
      <c r="FT28">
        <f>'2012_totals_newvars'!D28</f>
        <v>11396087</v>
      </c>
      <c r="FU28">
        <f>'2012_totals_newvars'!L28</f>
        <v>56521813</v>
      </c>
      <c r="FV28">
        <f>'2013_totals_newvars'!J28</f>
        <v>8399012</v>
      </c>
      <c r="FW28">
        <f>'2013_totals_newvars'!B28</f>
        <v>15341135</v>
      </c>
      <c r="FX28">
        <f>'2013_totals_newvars'!C28</f>
        <v>9997306</v>
      </c>
      <c r="FY28">
        <f>'2013_totals_newvars'!I28</f>
        <v>1315854</v>
      </c>
      <c r="FZ28">
        <f>'2013_totals_newvars'!H28</f>
        <v>624720</v>
      </c>
      <c r="GA28">
        <f>'2013_totals_newvars'!E28</f>
        <v>3482922</v>
      </c>
      <c r="GB28">
        <f>'2013_totals_newvars'!G28</f>
        <v>0</v>
      </c>
      <c r="GC28">
        <f>'2013_totals_newvars'!K28</f>
        <v>2354101</v>
      </c>
      <c r="GD28">
        <f>'2013_totals_newvars'!F28</f>
        <v>0</v>
      </c>
      <c r="GE28">
        <f>'2013_totals_newvars'!D28</f>
        <v>12127897</v>
      </c>
      <c r="GF28">
        <f>'2013_totals_newvars'!L28</f>
        <v>53642947</v>
      </c>
      <c r="GG28">
        <f>'2014_totals_newvars'!J28</f>
        <v>6195320</v>
      </c>
      <c r="GH28">
        <f>'2014_totals_newvars'!B28</f>
        <v>15765956</v>
      </c>
      <c r="GI28">
        <f>'2014_totals_newvars'!C28</f>
        <v>10506869</v>
      </c>
      <c r="GJ28">
        <f>'2014_totals_newvars'!I28</f>
        <v>1528932</v>
      </c>
      <c r="GK28">
        <f>'2014_totals_newvars'!H28</f>
        <v>1057841</v>
      </c>
      <c r="GL28">
        <f>'2014_totals_newvars'!E28</f>
        <v>3993007</v>
      </c>
      <c r="GM28">
        <f>'2014_totals_newvars'!G28</f>
        <v>0</v>
      </c>
      <c r="GN28">
        <f>'2014_totals_newvars'!K28</f>
        <v>2575839</v>
      </c>
      <c r="GO28">
        <f>'2014_totals_newvars'!F28</f>
        <v>0</v>
      </c>
      <c r="GP28">
        <f>'2014_totals_newvars'!D28</f>
        <v>11042302</v>
      </c>
      <c r="GQ28">
        <f>'2014_totals_newvars'!L28</f>
        <v>52666066</v>
      </c>
    </row>
    <row r="29" spans="1:199" x14ac:dyDescent="0.2">
      <c r="A29" t="s">
        <v>35</v>
      </c>
      <c r="B29">
        <f>'1997_totals_newvars'!J29</f>
        <v>13554082</v>
      </c>
      <c r="C29">
        <f>'1997_totals_newvars'!B29</f>
        <v>36496267</v>
      </c>
      <c r="D29">
        <f>'1997_totals_newvars'!C29</f>
        <v>709170</v>
      </c>
      <c r="E29">
        <f>'1997_totals_newvars'!I29</f>
        <v>0</v>
      </c>
      <c r="F29">
        <f>'1997_totals_newvars'!H29</f>
        <v>0</v>
      </c>
      <c r="G29">
        <f>'1997_totals_newvars'!E29</f>
        <v>0</v>
      </c>
      <c r="H29">
        <f>'1997_totals_newvars'!G29</f>
        <v>0</v>
      </c>
      <c r="I29">
        <f>'1997_totals_newvars'!K29</f>
        <v>0</v>
      </c>
      <c r="J29">
        <f>'1997_totals_newvars'!F29</f>
        <v>0</v>
      </c>
      <c r="K29">
        <f>'1997_totals_newvars'!D29</f>
        <v>4356272</v>
      </c>
      <c r="L29">
        <f>'1997_totals_newvars'!L29</f>
        <v>55115791</v>
      </c>
      <c r="M29">
        <f>'1998_totals_newvars'!J29</f>
        <v>18086762</v>
      </c>
      <c r="N29">
        <f>'1998_totals_newvars'!B29</f>
        <v>37299439</v>
      </c>
      <c r="O29">
        <f>'1998_totals_newvars'!C29</f>
        <v>0</v>
      </c>
      <c r="P29">
        <f>'1998_totals_newvars'!I29</f>
        <v>0</v>
      </c>
      <c r="Q29">
        <f>'1998_totals_newvars'!H29</f>
        <v>0</v>
      </c>
      <c r="R29">
        <f>'1998_totals_newvars'!E29</f>
        <v>0</v>
      </c>
      <c r="S29">
        <f>'1998_totals_newvars'!G29</f>
        <v>0</v>
      </c>
      <c r="T29">
        <f>'1998_totals_newvars'!K29</f>
        <v>0</v>
      </c>
      <c r="U29">
        <f>'1998_totals_newvars'!F29</f>
        <v>0</v>
      </c>
      <c r="V29">
        <f>'1998_totals_newvars'!D29</f>
        <v>6114222</v>
      </c>
      <c r="W29">
        <f>'1998_totals_newvars'!L29</f>
        <v>61500423</v>
      </c>
      <c r="X29">
        <f>'1999_totals_newvars'!J29</f>
        <v>23906056</v>
      </c>
      <c r="Y29">
        <f>'1999_totals_newvars'!B29</f>
        <v>80781659</v>
      </c>
      <c r="Z29">
        <f>'1999_totals_newvars'!C29</f>
        <v>12288826</v>
      </c>
      <c r="AA29">
        <f>'1999_totals_newvars'!I29</f>
        <v>0</v>
      </c>
      <c r="AB29">
        <f>'1999_totals_newvars'!H29</f>
        <v>0</v>
      </c>
      <c r="AC29">
        <f>'1999_totals_newvars'!E29</f>
        <v>0</v>
      </c>
      <c r="AD29">
        <f>'1999_totals_newvars'!G29</f>
        <v>0</v>
      </c>
      <c r="AE29">
        <f>'1999_totals_newvars'!K29</f>
        <v>0</v>
      </c>
      <c r="AF29">
        <f>'1999_totals_newvars'!F29</f>
        <v>0</v>
      </c>
      <c r="AG29">
        <f>'1999_totals_newvars'!D29</f>
        <v>15600515</v>
      </c>
      <c r="AH29">
        <f>'1999_totals_newvars'!L29</f>
        <v>132577056</v>
      </c>
      <c r="AI29">
        <f>'2000_totals_newvars'!J29</f>
        <v>13785998</v>
      </c>
      <c r="AJ29">
        <f>'2000_totals_newvars'!B29</f>
        <v>41225565</v>
      </c>
      <c r="AK29">
        <f>'2000_totals_newvars'!C29</f>
        <v>17498898</v>
      </c>
      <c r="AL29">
        <f>'2000_totals_newvars'!I29</f>
        <v>0</v>
      </c>
      <c r="AM29">
        <f>'2000_totals_newvars'!H29</f>
        <v>0</v>
      </c>
      <c r="AN29">
        <f>'2000_totals_newvars'!E29</f>
        <v>0</v>
      </c>
      <c r="AO29">
        <f>'2000_totals_newvars'!G29</f>
        <v>0</v>
      </c>
      <c r="AP29">
        <f>'2000_totals_newvars'!K29</f>
        <v>0</v>
      </c>
      <c r="AQ29">
        <f>'2000_totals_newvars'!F29</f>
        <v>0</v>
      </c>
      <c r="AR29">
        <f>'2000_totals_newvars'!D29</f>
        <v>15830836</v>
      </c>
      <c r="AS29">
        <f>'2000_totals_newvars'!L29</f>
        <v>88341297</v>
      </c>
      <c r="AT29">
        <f>'2001_totals_newvars'!J29</f>
        <v>8800765</v>
      </c>
      <c r="AU29">
        <f>'2001_totals_newvars'!B29</f>
        <v>39349872</v>
      </c>
      <c r="AV29">
        <f>'2001_totals_newvars'!C29</f>
        <v>15498998</v>
      </c>
      <c r="AW29">
        <f>'2001_totals_newvars'!I29</f>
        <v>0</v>
      </c>
      <c r="AX29">
        <f>'2001_totals_newvars'!H29</f>
        <v>0</v>
      </c>
      <c r="AY29">
        <f>'2001_totals_newvars'!E29</f>
        <v>0</v>
      </c>
      <c r="AZ29">
        <f>'2001_totals_newvars'!G29</f>
        <v>0</v>
      </c>
      <c r="BA29">
        <f>'2001_totals_newvars'!K29</f>
        <v>0</v>
      </c>
      <c r="BB29">
        <f>'2001_totals_newvars'!F29</f>
        <v>0</v>
      </c>
      <c r="BC29">
        <f>'2001_totals_newvars'!D29</f>
        <v>8092585</v>
      </c>
      <c r="BD29">
        <f>'2001_totals_newvars'!L29</f>
        <v>71742220</v>
      </c>
      <c r="BE29">
        <f>'2002_totals_newvars'!J29</f>
        <v>5759466</v>
      </c>
      <c r="BF29">
        <f>'2002_totals_newvars'!B29</f>
        <v>52273408</v>
      </c>
      <c r="BG29">
        <f>'2002_totals_newvars'!C29</f>
        <v>15498898</v>
      </c>
      <c r="BH29">
        <f>'2002_totals_newvars'!I29</f>
        <v>0</v>
      </c>
      <c r="BI29">
        <f>'2002_totals_newvars'!H29</f>
        <v>0</v>
      </c>
      <c r="BJ29">
        <f>'2002_totals_newvars'!E29</f>
        <v>0</v>
      </c>
      <c r="BK29">
        <f>'2002_totals_newvars'!G29</f>
        <v>0</v>
      </c>
      <c r="BL29">
        <f>'2002_totals_newvars'!K29</f>
        <v>4400000</v>
      </c>
      <c r="BM29">
        <f>'2002_totals_newvars'!F29</f>
        <v>0</v>
      </c>
      <c r="BN29">
        <f>'2002_totals_newvars'!D29</f>
        <v>12224821</v>
      </c>
      <c r="BO29">
        <f>'2002_totals_newvars'!L29</f>
        <v>90156593</v>
      </c>
      <c r="BP29">
        <f>'2003_totals_newvars'!J29</f>
        <v>4683963</v>
      </c>
      <c r="BQ29">
        <f>'2003_totals_newvars'!B29</f>
        <v>58624970</v>
      </c>
      <c r="BR29">
        <f>'2003_totals_newvars'!C29</f>
        <v>15499098</v>
      </c>
      <c r="BS29">
        <f>'2003_totals_newvars'!I29</f>
        <v>0</v>
      </c>
      <c r="BT29">
        <f>'2003_totals_newvars'!H29</f>
        <v>0</v>
      </c>
      <c r="BU29">
        <f>'2003_totals_newvars'!E29</f>
        <v>0</v>
      </c>
      <c r="BV29">
        <f>'2003_totals_newvars'!G29</f>
        <v>0</v>
      </c>
      <c r="BW29">
        <f>'2003_totals_newvars'!K29</f>
        <v>0</v>
      </c>
      <c r="BX29">
        <f>'2003_totals_newvars'!F29</f>
        <v>0</v>
      </c>
      <c r="BY29">
        <f>'2003_totals_newvars'!D29</f>
        <v>9098004</v>
      </c>
      <c r="BZ29">
        <f>'2003_totals_newvars'!L29</f>
        <v>87906035</v>
      </c>
      <c r="CA29">
        <f>'2004_totals_newvars'!J29</f>
        <v>910746</v>
      </c>
      <c r="CB29">
        <f>'2004_totals_newvars'!B29</f>
        <v>64387452</v>
      </c>
      <c r="CC29">
        <f>'2004_totals_newvars'!C29</f>
        <v>15498998</v>
      </c>
      <c r="CD29">
        <f>'2004_totals_newvars'!I29</f>
        <v>1127292</v>
      </c>
      <c r="CE29">
        <f>'2004_totals_newvars'!H29</f>
        <v>0</v>
      </c>
      <c r="CF29">
        <f>'2004_totals_newvars'!E29</f>
        <v>3356751</v>
      </c>
      <c r="CG29">
        <f>'2004_totals_newvars'!G29</f>
        <v>0</v>
      </c>
      <c r="CH29">
        <f>'2004_totals_newvars'!K29</f>
        <v>0</v>
      </c>
      <c r="CI29">
        <f>'2004_totals_newvars'!F29</f>
        <v>0</v>
      </c>
      <c r="CJ29">
        <f>'2004_totals_newvars'!D29</f>
        <v>12663433</v>
      </c>
      <c r="CK29">
        <f>'2004_totals_newvars'!L29</f>
        <v>97944672</v>
      </c>
      <c r="CL29">
        <f>'2005_totals_newvars'!J29</f>
        <v>5752875</v>
      </c>
      <c r="CM29">
        <f>'2005_totals_newvars'!B29</f>
        <v>53962664</v>
      </c>
      <c r="CN29">
        <f>'2005_totals_newvars'!C29</f>
        <v>15498998</v>
      </c>
      <c r="CO29">
        <f>'2005_totals_newvars'!I29</f>
        <v>0</v>
      </c>
      <c r="CP29">
        <f>'2005_totals_newvars'!H29</f>
        <v>0</v>
      </c>
      <c r="CQ29">
        <f>'2005_totals_newvars'!E29</f>
        <v>0</v>
      </c>
      <c r="CR29">
        <f>'2005_totals_newvars'!G29</f>
        <v>0</v>
      </c>
      <c r="CS29">
        <f>'2005_totals_newvars'!K29</f>
        <v>0</v>
      </c>
      <c r="CT29">
        <f>'2005_totals_newvars'!F29</f>
        <v>0</v>
      </c>
      <c r="CU29">
        <f>'2005_totals_newvars'!D29</f>
        <v>11849707</v>
      </c>
      <c r="CV29">
        <f>'2005_totals_newvars'!L29</f>
        <v>87064244</v>
      </c>
      <c r="CW29">
        <f>'2006_totals_newvars'!J29</f>
        <v>6595051</v>
      </c>
      <c r="CX29">
        <f>'2006_totals_newvars'!B29</f>
        <v>63267151</v>
      </c>
      <c r="CY29">
        <f>'2006_totals_newvars'!C29</f>
        <v>15498999</v>
      </c>
      <c r="CZ29">
        <f>'2006_totals_newvars'!I29</f>
        <v>0</v>
      </c>
      <c r="DA29">
        <f>'2006_totals_newvars'!H29</f>
        <v>142677</v>
      </c>
      <c r="DB29">
        <f>'2006_totals_newvars'!E29</f>
        <v>0</v>
      </c>
      <c r="DC29">
        <f>'2006_totals_newvars'!G29</f>
        <v>0</v>
      </c>
      <c r="DD29">
        <f>'2006_totals_newvars'!K29</f>
        <v>0</v>
      </c>
      <c r="DE29">
        <f>'2006_totals_newvars'!F29</f>
        <v>0</v>
      </c>
      <c r="DF29">
        <f>'2006_totals_newvars'!D29</f>
        <v>15885353</v>
      </c>
      <c r="DG29">
        <f>'2006_totals_newvars'!L29</f>
        <v>101389231</v>
      </c>
      <c r="DH29">
        <f>'2007_totals_newvars'!J29</f>
        <v>4883892</v>
      </c>
      <c r="DI29">
        <f>'2007_totals_newvars'!B29</f>
        <v>43452662</v>
      </c>
      <c r="DJ29">
        <f>'2007_totals_newvars'!C29</f>
        <v>23498996</v>
      </c>
      <c r="DK29">
        <f>'2007_totals_newvars'!I29</f>
        <v>5370204</v>
      </c>
      <c r="DL29">
        <f>'2007_totals_newvars'!H29</f>
        <v>8117653</v>
      </c>
      <c r="DM29">
        <f>'2007_totals_newvars'!E29</f>
        <v>0</v>
      </c>
      <c r="DN29">
        <f>'2007_totals_newvars'!G29</f>
        <v>0</v>
      </c>
      <c r="DO29">
        <f>'2007_totals_newvars'!K29</f>
        <v>0</v>
      </c>
      <c r="DP29">
        <f>'2007_totals_newvars'!F29</f>
        <v>22531352</v>
      </c>
      <c r="DQ29">
        <f>'2007_totals_newvars'!D29</f>
        <v>17561902</v>
      </c>
      <c r="DR29">
        <f>'2007_totals_newvars'!L29</f>
        <v>125416661</v>
      </c>
      <c r="DS29">
        <f>'2008_totals_newvars'!J29</f>
        <v>4436092</v>
      </c>
      <c r="DT29">
        <f>'2008_totals_newvars'!B29</f>
        <v>23167357</v>
      </c>
      <c r="DU29">
        <f>'2008_totals_newvars'!C29</f>
        <v>21498998</v>
      </c>
      <c r="DV29">
        <f>'2008_totals_newvars'!I29</f>
        <v>315910</v>
      </c>
      <c r="DW29">
        <f>'2008_totals_newvars'!H29</f>
        <v>391180</v>
      </c>
      <c r="DX29">
        <f>'2008_totals_newvars'!E29</f>
        <v>0</v>
      </c>
      <c r="DY29">
        <f>'2008_totals_newvars'!G29</f>
        <v>5993206</v>
      </c>
      <c r="DZ29">
        <f>'2008_totals_newvars'!K29</f>
        <v>0</v>
      </c>
      <c r="EA29">
        <f>'2008_totals_newvars'!F29</f>
        <v>28270586</v>
      </c>
      <c r="EB29">
        <f>'2008_totals_newvars'!D29</f>
        <v>25039622</v>
      </c>
      <c r="EC29">
        <f>'2008_totals_newvars'!L29</f>
        <v>109112951</v>
      </c>
      <c r="ED29">
        <f>'2009_totals_newvars'!J29</f>
        <v>5454954</v>
      </c>
      <c r="EE29">
        <f>'2009_totals_newvars'!B29</f>
        <v>26386782</v>
      </c>
      <c r="EF29">
        <f>'2009_totals_newvars'!C29</f>
        <v>22498998</v>
      </c>
      <c r="EG29">
        <f>'2009_totals_newvars'!I29</f>
        <v>250772</v>
      </c>
      <c r="EH29">
        <f>'2009_totals_newvars'!H29</f>
        <v>301775</v>
      </c>
      <c r="EI29">
        <f>'2009_totals_newvars'!E29</f>
        <v>0</v>
      </c>
      <c r="EJ29">
        <f>'2009_totals_newvars'!G29</f>
        <v>0</v>
      </c>
      <c r="EK29">
        <f>'2009_totals_newvars'!K29</f>
        <v>0</v>
      </c>
      <c r="EL29">
        <f>'2009_totals_newvars'!F29</f>
        <v>29361708</v>
      </c>
      <c r="EM29">
        <f>'2009_totals_newvars'!D29</f>
        <v>21461045</v>
      </c>
      <c r="EN29">
        <f>'2009_totals_newvars'!L29</f>
        <v>105716034</v>
      </c>
      <c r="EO29">
        <f>'2010_totals_newvars'!J29</f>
        <v>5071340</v>
      </c>
      <c r="EP29">
        <f>'2010_totals_newvars'!B29</f>
        <v>31317664</v>
      </c>
      <c r="EQ29">
        <f>'2010_totals_newvars'!C29</f>
        <v>23499000</v>
      </c>
      <c r="ER29">
        <f>'2010_totals_newvars'!I29</f>
        <v>305819</v>
      </c>
      <c r="ES29">
        <f>'2010_totals_newvars'!H29</f>
        <v>114930</v>
      </c>
      <c r="ET29">
        <f>'2010_totals_newvars'!E29</f>
        <v>0</v>
      </c>
      <c r="EU29">
        <f>'2010_totals_newvars'!G29</f>
        <v>0</v>
      </c>
      <c r="EV29">
        <f>'2010_totals_newvars'!K29</f>
        <v>0</v>
      </c>
      <c r="EW29">
        <f>'2010_totals_newvars'!F29</f>
        <v>34342990</v>
      </c>
      <c r="EX29">
        <f>'2010_totals_newvars'!D29</f>
        <v>20804304</v>
      </c>
      <c r="EY29">
        <f>'2010_totals_newvars'!L29</f>
        <v>115456047</v>
      </c>
      <c r="EZ29">
        <f>'2011_totals_newvars'!J29</f>
        <v>5315617</v>
      </c>
      <c r="FA29">
        <f>'2011_totals_newvars'!B29</f>
        <v>28498774</v>
      </c>
      <c r="FB29">
        <f>'2011_totals_newvars'!C29</f>
        <v>23499000</v>
      </c>
      <c r="FC29">
        <f>'2011_totals_newvars'!I29</f>
        <v>4525157</v>
      </c>
      <c r="FD29">
        <f>'2011_totals_newvars'!H29</f>
        <v>245255</v>
      </c>
      <c r="FE29">
        <f>'2011_totals_newvars'!E29</f>
        <v>0</v>
      </c>
      <c r="FF29">
        <f>'2011_totals_newvars'!G29</f>
        <v>0</v>
      </c>
      <c r="FG29">
        <f>'2011_totals_newvars'!K29</f>
        <v>0</v>
      </c>
      <c r="FH29">
        <f>'2011_totals_newvars'!F29</f>
        <v>34460438</v>
      </c>
      <c r="FI29">
        <f>'2011_totals_newvars'!D29</f>
        <v>32102057</v>
      </c>
      <c r="FJ29">
        <f>'2011_totals_newvars'!L29</f>
        <v>128646298</v>
      </c>
      <c r="FK29">
        <f>'2012_totals_newvars'!J29</f>
        <v>4630151</v>
      </c>
      <c r="FL29">
        <f>'2012_totals_newvars'!B29</f>
        <v>25441826</v>
      </c>
      <c r="FM29">
        <f>'2012_totals_newvars'!C29</f>
        <v>23498998</v>
      </c>
      <c r="FN29">
        <f>'2012_totals_newvars'!I29</f>
        <v>2150412</v>
      </c>
      <c r="FO29">
        <f>'2012_totals_newvars'!H29</f>
        <v>335046</v>
      </c>
      <c r="FP29">
        <f>'2012_totals_newvars'!E29</f>
        <v>0</v>
      </c>
      <c r="FQ29">
        <f>'2012_totals_newvars'!G29</f>
        <v>0</v>
      </c>
      <c r="FR29">
        <f>'2012_totals_newvars'!K29</f>
        <v>0</v>
      </c>
      <c r="FS29">
        <f>'2012_totals_newvars'!F29</f>
        <v>35415479</v>
      </c>
      <c r="FT29">
        <f>'2012_totals_newvars'!D29</f>
        <v>18924738</v>
      </c>
      <c r="FU29">
        <f>'2012_totals_newvars'!L29</f>
        <v>110396650</v>
      </c>
      <c r="FV29">
        <f>'2013_totals_newvars'!J29</f>
        <v>3526999</v>
      </c>
      <c r="FW29">
        <f>'2013_totals_newvars'!B29</f>
        <v>24242137</v>
      </c>
      <c r="FX29">
        <f>'2013_totals_newvars'!C29</f>
        <v>23498998</v>
      </c>
      <c r="FY29">
        <f>'2013_totals_newvars'!I29</f>
        <v>2066119</v>
      </c>
      <c r="FZ29">
        <f>'2013_totals_newvars'!H29</f>
        <v>210558</v>
      </c>
      <c r="GA29">
        <f>'2013_totals_newvars'!E29</f>
        <v>0</v>
      </c>
      <c r="GB29">
        <f>'2013_totals_newvars'!G29</f>
        <v>0</v>
      </c>
      <c r="GC29">
        <f>'2013_totals_newvars'!K29</f>
        <v>0</v>
      </c>
      <c r="GD29">
        <f>'2013_totals_newvars'!F29</f>
        <v>35990190</v>
      </c>
      <c r="GE29">
        <f>'2013_totals_newvars'!D29</f>
        <v>19378705</v>
      </c>
      <c r="GF29">
        <f>'2013_totals_newvars'!L29</f>
        <v>108913706</v>
      </c>
      <c r="GG29">
        <f>'2014_totals_newvars'!J29</f>
        <v>3836612</v>
      </c>
      <c r="GH29">
        <f>'2014_totals_newvars'!B29</f>
        <v>23412717</v>
      </c>
      <c r="GI29">
        <f>'2014_totals_newvars'!C29</f>
        <v>23498998</v>
      </c>
      <c r="GJ29">
        <f>'2014_totals_newvars'!I29</f>
        <v>9804073</v>
      </c>
      <c r="GK29">
        <f>'2014_totals_newvars'!H29</f>
        <v>263334</v>
      </c>
      <c r="GL29">
        <f>'2014_totals_newvars'!E29</f>
        <v>0</v>
      </c>
      <c r="GM29">
        <f>'2014_totals_newvars'!G29</f>
        <v>0</v>
      </c>
      <c r="GN29">
        <f>'2014_totals_newvars'!K29</f>
        <v>0</v>
      </c>
      <c r="GO29">
        <f>'2014_totals_newvars'!F29</f>
        <v>37375775</v>
      </c>
      <c r="GP29">
        <f>'2014_totals_newvars'!D29</f>
        <v>18141244</v>
      </c>
      <c r="GQ29">
        <f>'2014_totals_newvars'!L29</f>
        <v>116332753</v>
      </c>
    </row>
    <row r="30" spans="1:199" x14ac:dyDescent="0.2">
      <c r="A30" t="s">
        <v>36</v>
      </c>
      <c r="B30">
        <f>'1997_totals_newvars'!J30</f>
        <v>9750290</v>
      </c>
      <c r="C30">
        <f>'1997_totals_newvars'!B30</f>
        <v>31209909</v>
      </c>
      <c r="D30">
        <f>'1997_totals_newvars'!C30</f>
        <v>647084</v>
      </c>
      <c r="E30">
        <f>'1997_totals_newvars'!I30</f>
        <v>8781403</v>
      </c>
      <c r="F30">
        <f>'1997_totals_newvars'!H30</f>
        <v>0</v>
      </c>
      <c r="G30">
        <f>'1997_totals_newvars'!E30</f>
        <v>0</v>
      </c>
      <c r="H30">
        <f>'1997_totals_newvars'!G30</f>
        <v>0</v>
      </c>
      <c r="I30">
        <f>'1997_totals_newvars'!K30</f>
        <v>0</v>
      </c>
      <c r="J30">
        <f>'1997_totals_newvars'!F30</f>
        <v>0</v>
      </c>
      <c r="K30">
        <f>'1997_totals_newvars'!D30</f>
        <v>1189366</v>
      </c>
      <c r="L30">
        <f>'1997_totals_newvars'!L30</f>
        <v>51578052</v>
      </c>
      <c r="M30">
        <f>'1998_totals_newvars'!J30</f>
        <v>11834049</v>
      </c>
      <c r="N30">
        <f>'1998_totals_newvars'!B30</f>
        <v>31059040</v>
      </c>
      <c r="O30">
        <f>'1998_totals_newvars'!C30</f>
        <v>995948</v>
      </c>
      <c r="P30">
        <f>'1998_totals_newvars'!I30</f>
        <v>18505481</v>
      </c>
      <c r="Q30">
        <f>'1998_totals_newvars'!H30</f>
        <v>0</v>
      </c>
      <c r="R30">
        <f>'1998_totals_newvars'!E30</f>
        <v>0</v>
      </c>
      <c r="S30">
        <f>'1998_totals_newvars'!G30</f>
        <v>0</v>
      </c>
      <c r="T30">
        <f>'1998_totals_newvars'!K30</f>
        <v>0</v>
      </c>
      <c r="U30">
        <f>'1998_totals_newvars'!F30</f>
        <v>0</v>
      </c>
      <c r="V30">
        <f>'1998_totals_newvars'!D30</f>
        <v>965935</v>
      </c>
      <c r="W30">
        <f>'1998_totals_newvars'!L30</f>
        <v>63360453</v>
      </c>
      <c r="X30">
        <f>'1999_totals_newvars'!J30</f>
        <v>13354621</v>
      </c>
      <c r="Y30">
        <f>'1999_totals_newvars'!B30</f>
        <v>28863061</v>
      </c>
      <c r="Z30">
        <f>'1999_totals_newvars'!C30</f>
        <v>2216738</v>
      </c>
      <c r="AA30">
        <f>'1999_totals_newvars'!I30</f>
        <v>21334752</v>
      </c>
      <c r="AB30">
        <f>'1999_totals_newvars'!H30</f>
        <v>2174044</v>
      </c>
      <c r="AC30">
        <f>'1999_totals_newvars'!E30</f>
        <v>0</v>
      </c>
      <c r="AD30">
        <f>'1999_totals_newvars'!G30</f>
        <v>0</v>
      </c>
      <c r="AE30">
        <f>'1999_totals_newvars'!K30</f>
        <v>1189967</v>
      </c>
      <c r="AF30">
        <f>'1999_totals_newvars'!F30</f>
        <v>0</v>
      </c>
      <c r="AG30">
        <f>'1999_totals_newvars'!D30</f>
        <v>1055019</v>
      </c>
      <c r="AH30">
        <f>'1999_totals_newvars'!L30</f>
        <v>70188202</v>
      </c>
      <c r="AI30">
        <f>'2000_totals_newvars'!J30</f>
        <v>17737016</v>
      </c>
      <c r="AJ30">
        <f>'2000_totals_newvars'!B30</f>
        <v>28271399</v>
      </c>
      <c r="AK30">
        <f>'2000_totals_newvars'!C30</f>
        <v>2870836</v>
      </c>
      <c r="AL30">
        <f>'2000_totals_newvars'!I30</f>
        <v>9835356</v>
      </c>
      <c r="AM30">
        <f>'2000_totals_newvars'!H30</f>
        <v>0</v>
      </c>
      <c r="AN30">
        <f>'2000_totals_newvars'!E30</f>
        <v>5739818</v>
      </c>
      <c r="AO30">
        <f>'2000_totals_newvars'!G30</f>
        <v>44975</v>
      </c>
      <c r="AP30">
        <f>'2000_totals_newvars'!K30</f>
        <v>1798587</v>
      </c>
      <c r="AQ30">
        <f>'2000_totals_newvars'!F30</f>
        <v>0</v>
      </c>
      <c r="AR30">
        <f>'2000_totals_newvars'!D30</f>
        <v>4339761</v>
      </c>
      <c r="AS30">
        <f>'2000_totals_newvars'!L30</f>
        <v>70637748</v>
      </c>
      <c r="AT30">
        <f>'2001_totals_newvars'!J30</f>
        <v>14920867</v>
      </c>
      <c r="AU30">
        <f>'2001_totals_newvars'!B30</f>
        <v>25256381</v>
      </c>
      <c r="AV30">
        <f>'2001_totals_newvars'!C30</f>
        <v>1602746</v>
      </c>
      <c r="AW30">
        <f>'2001_totals_newvars'!I30</f>
        <v>6496305</v>
      </c>
      <c r="AX30">
        <f>'2001_totals_newvars'!H30</f>
        <v>0</v>
      </c>
      <c r="AY30">
        <f>'2001_totals_newvars'!E30</f>
        <v>8371735</v>
      </c>
      <c r="AZ30">
        <f>'2001_totals_newvars'!G30</f>
        <v>61995</v>
      </c>
      <c r="BA30">
        <f>'2001_totals_newvars'!K30</f>
        <v>1140783</v>
      </c>
      <c r="BB30">
        <f>'2001_totals_newvars'!F30</f>
        <v>0</v>
      </c>
      <c r="BC30">
        <f>'2001_totals_newvars'!D30</f>
        <v>4670595</v>
      </c>
      <c r="BD30">
        <f>'2001_totals_newvars'!L30</f>
        <v>62521407</v>
      </c>
      <c r="BE30">
        <f>'2002_totals_newvars'!J30</f>
        <v>20066350</v>
      </c>
      <c r="BF30">
        <f>'2002_totals_newvars'!B30</f>
        <v>48115377</v>
      </c>
      <c r="BG30">
        <f>'2002_totals_newvars'!C30</f>
        <v>3363646</v>
      </c>
      <c r="BH30">
        <f>'2002_totals_newvars'!I30</f>
        <v>4681645</v>
      </c>
      <c r="BI30">
        <f>'2002_totals_newvars'!H30</f>
        <v>189751</v>
      </c>
      <c r="BJ30">
        <f>'2002_totals_newvars'!E30</f>
        <v>7849556</v>
      </c>
      <c r="BK30">
        <f>'2002_totals_newvars'!G30</f>
        <v>63357</v>
      </c>
      <c r="BL30">
        <f>'2002_totals_newvars'!K30</f>
        <v>1279907</v>
      </c>
      <c r="BM30">
        <f>'2002_totals_newvars'!F30</f>
        <v>0</v>
      </c>
      <c r="BN30">
        <f>'2002_totals_newvars'!D30</f>
        <v>4985255</v>
      </c>
      <c r="BO30">
        <f>'2002_totals_newvars'!L30</f>
        <v>90594844</v>
      </c>
      <c r="BP30">
        <f>'2003_totals_newvars'!J30</f>
        <v>17860733</v>
      </c>
      <c r="BQ30">
        <f>'2003_totals_newvars'!B30</f>
        <v>47830605</v>
      </c>
      <c r="BR30">
        <f>'2003_totals_newvars'!C30</f>
        <v>4550230</v>
      </c>
      <c r="BS30">
        <f>'2003_totals_newvars'!I30</f>
        <v>5969246</v>
      </c>
      <c r="BT30">
        <f>'2003_totals_newvars'!H30</f>
        <v>0</v>
      </c>
      <c r="BU30">
        <f>'2003_totals_newvars'!E30</f>
        <v>5300075</v>
      </c>
      <c r="BV30">
        <f>'2003_totals_newvars'!G30</f>
        <v>51320</v>
      </c>
      <c r="BW30">
        <f>'2003_totals_newvars'!K30</f>
        <v>932868</v>
      </c>
      <c r="BX30">
        <f>'2003_totals_newvars'!F30</f>
        <v>0</v>
      </c>
      <c r="BY30">
        <f>'2003_totals_newvars'!D30</f>
        <v>3273187</v>
      </c>
      <c r="BZ30">
        <f>'2003_totals_newvars'!L30</f>
        <v>85768264</v>
      </c>
      <c r="CA30">
        <f>'2004_totals_newvars'!J30</f>
        <v>17716031</v>
      </c>
      <c r="CB30">
        <f>'2004_totals_newvars'!B30</f>
        <v>32377190</v>
      </c>
      <c r="CC30">
        <f>'2004_totals_newvars'!C30</f>
        <v>2580422</v>
      </c>
      <c r="CD30">
        <f>'2004_totals_newvars'!I30</f>
        <v>6808631</v>
      </c>
      <c r="CE30">
        <f>'2004_totals_newvars'!H30</f>
        <v>138149</v>
      </c>
      <c r="CF30">
        <f>'2004_totals_newvars'!E30</f>
        <v>4490688</v>
      </c>
      <c r="CG30">
        <f>'2004_totals_newvars'!G30</f>
        <v>55094</v>
      </c>
      <c r="CH30">
        <f>'2004_totals_newvars'!K30</f>
        <v>654534</v>
      </c>
      <c r="CI30">
        <f>'2004_totals_newvars'!F30</f>
        <v>0</v>
      </c>
      <c r="CJ30">
        <f>'2004_totals_newvars'!D30</f>
        <v>4280368</v>
      </c>
      <c r="CK30">
        <f>'2004_totals_newvars'!L30</f>
        <v>69101107</v>
      </c>
      <c r="CL30">
        <f>'2005_totals_newvars'!J30</f>
        <v>16612101</v>
      </c>
      <c r="CM30">
        <f>'2005_totals_newvars'!B30</f>
        <v>33145945</v>
      </c>
      <c r="CN30">
        <f>'2005_totals_newvars'!C30</f>
        <v>4006925</v>
      </c>
      <c r="CO30">
        <f>'2005_totals_newvars'!I30</f>
        <v>7621928</v>
      </c>
      <c r="CP30">
        <f>'2005_totals_newvars'!H30</f>
        <v>331583</v>
      </c>
      <c r="CQ30">
        <f>'2005_totals_newvars'!E30</f>
        <v>1243559</v>
      </c>
      <c r="CR30">
        <f>'2005_totals_newvars'!G30</f>
        <v>39275</v>
      </c>
      <c r="CS30">
        <f>'2005_totals_newvars'!K30</f>
        <v>1249457</v>
      </c>
      <c r="CT30">
        <f>'2005_totals_newvars'!F30</f>
        <v>0</v>
      </c>
      <c r="CU30">
        <f>'2005_totals_newvars'!D30</f>
        <v>6949015</v>
      </c>
      <c r="CV30">
        <f>'2005_totals_newvars'!L30</f>
        <v>71199788</v>
      </c>
      <c r="CW30">
        <f>'2006_totals_newvars'!J30</f>
        <v>13932035</v>
      </c>
      <c r="CX30">
        <f>'2006_totals_newvars'!B30</f>
        <v>33028225</v>
      </c>
      <c r="CY30">
        <f>'2006_totals_newvars'!C30</f>
        <v>2831400</v>
      </c>
      <c r="CZ30">
        <f>'2006_totals_newvars'!I30</f>
        <v>8386994</v>
      </c>
      <c r="DA30">
        <f>'2006_totals_newvars'!H30</f>
        <v>0</v>
      </c>
      <c r="DB30">
        <f>'2006_totals_newvars'!E30</f>
        <v>1215690</v>
      </c>
      <c r="DC30">
        <f>'2006_totals_newvars'!G30</f>
        <v>57262</v>
      </c>
      <c r="DD30">
        <f>'2006_totals_newvars'!K30</f>
        <v>827875</v>
      </c>
      <c r="DE30">
        <f>'2006_totals_newvars'!F30</f>
        <v>0</v>
      </c>
      <c r="DF30">
        <f>'2006_totals_newvars'!D30</f>
        <v>7503849</v>
      </c>
      <c r="DG30">
        <f>'2006_totals_newvars'!L30</f>
        <v>67783330</v>
      </c>
      <c r="DH30">
        <f>'2007_totals_newvars'!J30</f>
        <v>10825763</v>
      </c>
      <c r="DI30">
        <f>'2007_totals_newvars'!B30</f>
        <v>33811814</v>
      </c>
      <c r="DJ30">
        <f>'2007_totals_newvars'!C30</f>
        <v>2988995</v>
      </c>
      <c r="DK30">
        <f>'2007_totals_newvars'!I30</f>
        <v>8195231</v>
      </c>
      <c r="DL30">
        <f>'2007_totals_newvars'!H30</f>
        <v>0</v>
      </c>
      <c r="DM30">
        <f>'2007_totals_newvars'!E30</f>
        <v>4805249</v>
      </c>
      <c r="DN30">
        <f>'2007_totals_newvars'!G30</f>
        <v>66405</v>
      </c>
      <c r="DO30">
        <f>'2007_totals_newvars'!K30</f>
        <v>1075161</v>
      </c>
      <c r="DP30">
        <f>'2007_totals_newvars'!F30</f>
        <v>0</v>
      </c>
      <c r="DQ30">
        <f>'2007_totals_newvars'!D30</f>
        <v>7807635</v>
      </c>
      <c r="DR30">
        <f>'2007_totals_newvars'!L30</f>
        <v>69576253</v>
      </c>
      <c r="DS30">
        <f>'2008_totals_newvars'!J30</f>
        <v>19638452</v>
      </c>
      <c r="DT30">
        <f>'2008_totals_newvars'!B30</f>
        <v>24292338</v>
      </c>
      <c r="DU30">
        <f>'2008_totals_newvars'!C30</f>
        <v>2580421</v>
      </c>
      <c r="DV30">
        <f>'2008_totals_newvars'!I30</f>
        <v>25852097</v>
      </c>
      <c r="DW30">
        <f>'2008_totals_newvars'!H30</f>
        <v>0</v>
      </c>
      <c r="DX30">
        <f>'2008_totals_newvars'!E30</f>
        <v>6371950</v>
      </c>
      <c r="DY30">
        <f>'2008_totals_newvars'!G30</f>
        <v>17405</v>
      </c>
      <c r="DZ30">
        <f>'2008_totals_newvars'!K30</f>
        <v>2604454</v>
      </c>
      <c r="EA30">
        <f>'2008_totals_newvars'!F30</f>
        <v>0</v>
      </c>
      <c r="EB30">
        <f>'2008_totals_newvars'!D30</f>
        <v>5952987</v>
      </c>
      <c r="EC30">
        <f>'2008_totals_newvars'!L30</f>
        <v>87310104</v>
      </c>
      <c r="ED30">
        <f>'2009_totals_newvars'!J30</f>
        <v>10565538</v>
      </c>
      <c r="EE30">
        <f>'2009_totals_newvars'!B30</f>
        <v>46748416</v>
      </c>
      <c r="EF30">
        <f>'2009_totals_newvars'!C30</f>
        <v>0</v>
      </c>
      <c r="EG30">
        <f>'2009_totals_newvars'!I30</f>
        <v>52205321</v>
      </c>
      <c r="EH30">
        <f>'2009_totals_newvars'!H30</f>
        <v>0</v>
      </c>
      <c r="EI30">
        <f>'2009_totals_newvars'!E30</f>
        <v>8059305</v>
      </c>
      <c r="EJ30">
        <f>'2009_totals_newvars'!G30</f>
        <v>0</v>
      </c>
      <c r="EK30">
        <f>'2009_totals_newvars'!K30</f>
        <v>1924690</v>
      </c>
      <c r="EL30">
        <f>'2009_totals_newvars'!F30</f>
        <v>0</v>
      </c>
      <c r="EM30">
        <f>'2009_totals_newvars'!D30</f>
        <v>9955391</v>
      </c>
      <c r="EN30">
        <f>'2009_totals_newvars'!L30</f>
        <v>129458661</v>
      </c>
      <c r="EO30">
        <f>'2010_totals_newvars'!J30</f>
        <v>8163241</v>
      </c>
      <c r="EP30">
        <f>'2010_totals_newvars'!B30</f>
        <v>41596249</v>
      </c>
      <c r="EQ30">
        <f>'2010_totals_newvars'!C30</f>
        <v>2580421</v>
      </c>
      <c r="ER30">
        <f>'2010_totals_newvars'!I30</f>
        <v>44440157</v>
      </c>
      <c r="ES30">
        <f>'2010_totals_newvars'!H30</f>
        <v>0</v>
      </c>
      <c r="ET30">
        <f>'2010_totals_newvars'!E30</f>
        <v>4093159</v>
      </c>
      <c r="EU30">
        <f>'2010_totals_newvars'!G30</f>
        <v>0</v>
      </c>
      <c r="EV30">
        <f>'2010_totals_newvars'!K30</f>
        <v>754063</v>
      </c>
      <c r="EW30">
        <f>'2010_totals_newvars'!F30</f>
        <v>0</v>
      </c>
      <c r="EX30">
        <f>'2010_totals_newvars'!D30</f>
        <v>7380630</v>
      </c>
      <c r="EY30">
        <f>'2010_totals_newvars'!L30</f>
        <v>109007920</v>
      </c>
      <c r="EZ30">
        <f>'2011_totals_newvars'!J30</f>
        <v>9372704</v>
      </c>
      <c r="FA30">
        <f>'2011_totals_newvars'!B30</f>
        <v>45377841</v>
      </c>
      <c r="FB30">
        <f>'2011_totals_newvars'!C30</f>
        <v>0</v>
      </c>
      <c r="FC30">
        <f>'2011_totals_newvars'!I30</f>
        <v>55880972</v>
      </c>
      <c r="FD30">
        <f>'2011_totals_newvars'!H30</f>
        <v>0</v>
      </c>
      <c r="FE30">
        <f>'2011_totals_newvars'!E30</f>
        <v>3249751</v>
      </c>
      <c r="FF30">
        <f>'2011_totals_newvars'!G30</f>
        <v>0</v>
      </c>
      <c r="FG30">
        <f>'2011_totals_newvars'!K30</f>
        <v>754063</v>
      </c>
      <c r="FH30">
        <f>'2011_totals_newvars'!F30</f>
        <v>0</v>
      </c>
      <c r="FI30">
        <f>'2011_totals_newvars'!D30</f>
        <v>4996323</v>
      </c>
      <c r="FJ30">
        <f>'2011_totals_newvars'!L30</f>
        <v>119631654</v>
      </c>
      <c r="FK30">
        <f>'2012_totals_newvars'!J30</f>
        <v>8828717</v>
      </c>
      <c r="FL30">
        <f>'2012_totals_newvars'!B30</f>
        <v>43743280</v>
      </c>
      <c r="FM30">
        <f>'2012_totals_newvars'!C30</f>
        <v>850000</v>
      </c>
      <c r="FN30">
        <f>'2012_totals_newvars'!I30</f>
        <v>42691765</v>
      </c>
      <c r="FO30">
        <f>'2012_totals_newvars'!H30</f>
        <v>0</v>
      </c>
      <c r="FP30">
        <f>'2012_totals_newvars'!E30</f>
        <v>0</v>
      </c>
      <c r="FQ30">
        <f>'2012_totals_newvars'!G30</f>
        <v>0</v>
      </c>
      <c r="FR30">
        <f>'2012_totals_newvars'!K30</f>
        <v>0</v>
      </c>
      <c r="FS30">
        <f>'2012_totals_newvars'!F30</f>
        <v>0</v>
      </c>
      <c r="FT30">
        <f>'2012_totals_newvars'!D30</f>
        <v>2932516</v>
      </c>
      <c r="FU30">
        <f>'2012_totals_newvars'!L30</f>
        <v>99046278</v>
      </c>
      <c r="FV30">
        <f>'2013_totals_newvars'!J30</f>
        <v>8141383</v>
      </c>
      <c r="FW30">
        <f>'2013_totals_newvars'!B30</f>
        <v>43488242</v>
      </c>
      <c r="FX30">
        <f>'2013_totals_newvars'!C30</f>
        <v>0</v>
      </c>
      <c r="FY30">
        <f>'2013_totals_newvars'!I30</f>
        <v>35542396</v>
      </c>
      <c r="FZ30">
        <f>'2013_totals_newvars'!H30</f>
        <v>0</v>
      </c>
      <c r="GA30">
        <f>'2013_totals_newvars'!E30</f>
        <v>0</v>
      </c>
      <c r="GB30">
        <f>'2013_totals_newvars'!G30</f>
        <v>0</v>
      </c>
      <c r="GC30">
        <f>'2013_totals_newvars'!K30</f>
        <v>0</v>
      </c>
      <c r="GD30">
        <f>'2013_totals_newvars'!F30</f>
        <v>0</v>
      </c>
      <c r="GE30">
        <f>'2013_totals_newvars'!D30</f>
        <v>2966039</v>
      </c>
      <c r="GF30">
        <f>'2013_totals_newvars'!L30</f>
        <v>90138060</v>
      </c>
      <c r="GG30">
        <f>'2014_totals_newvars'!J30</f>
        <v>11140719</v>
      </c>
      <c r="GH30">
        <f>'2014_totals_newvars'!B30</f>
        <v>50017036</v>
      </c>
      <c r="GI30">
        <f>'2014_totals_newvars'!C30</f>
        <v>0</v>
      </c>
      <c r="GJ30">
        <f>'2014_totals_newvars'!I30</f>
        <v>34500249</v>
      </c>
      <c r="GK30">
        <f>'2014_totals_newvars'!H30</f>
        <v>0</v>
      </c>
      <c r="GL30">
        <f>'2014_totals_newvars'!E30</f>
        <v>0</v>
      </c>
      <c r="GM30">
        <f>'2014_totals_newvars'!G30</f>
        <v>0</v>
      </c>
      <c r="GN30">
        <f>'2014_totals_newvars'!K30</f>
        <v>0</v>
      </c>
      <c r="GO30">
        <f>'2014_totals_newvars'!F30</f>
        <v>0</v>
      </c>
      <c r="GP30">
        <f>'2014_totals_newvars'!D30</f>
        <v>2634068</v>
      </c>
      <c r="GQ30">
        <f>'2014_totals_newvars'!L30</f>
        <v>98292072</v>
      </c>
    </row>
    <row r="31" spans="1:199" x14ac:dyDescent="0.2">
      <c r="A31" t="s">
        <v>37</v>
      </c>
      <c r="B31">
        <f>'1997_totals_newvars'!J31</f>
        <v>12501602</v>
      </c>
      <c r="C31">
        <f>'1997_totals_newvars'!B31</f>
        <v>43663523</v>
      </c>
      <c r="D31">
        <f>'1997_totals_newvars'!C31</f>
        <v>4528606</v>
      </c>
      <c r="E31">
        <f>'1997_totals_newvars'!I31</f>
        <v>6001760</v>
      </c>
      <c r="F31">
        <f>'1997_totals_newvars'!H31</f>
        <v>0</v>
      </c>
      <c r="G31">
        <f>'1997_totals_newvars'!E31</f>
        <v>0</v>
      </c>
      <c r="H31">
        <f>'1997_totals_newvars'!G31</f>
        <v>0</v>
      </c>
      <c r="I31">
        <f>'1997_totals_newvars'!K31</f>
        <v>0</v>
      </c>
      <c r="J31">
        <f>'1997_totals_newvars'!F31</f>
        <v>0</v>
      </c>
      <c r="K31">
        <f>'1997_totals_newvars'!D31</f>
        <v>2173827</v>
      </c>
      <c r="L31">
        <f>'1997_totals_newvars'!L31</f>
        <v>68869318</v>
      </c>
      <c r="M31">
        <f>'1998_totals_newvars'!J31</f>
        <v>11953362</v>
      </c>
      <c r="N31">
        <f>'1998_totals_newvars'!B31</f>
        <v>39012620</v>
      </c>
      <c r="O31">
        <f>'1998_totals_newvars'!C31</f>
        <v>4635960</v>
      </c>
      <c r="P31">
        <f>'1998_totals_newvars'!I31</f>
        <v>7321038</v>
      </c>
      <c r="Q31">
        <f>'1998_totals_newvars'!H31</f>
        <v>0</v>
      </c>
      <c r="R31">
        <f>'1998_totals_newvars'!E31</f>
        <v>0</v>
      </c>
      <c r="S31">
        <f>'1998_totals_newvars'!G31</f>
        <v>0</v>
      </c>
      <c r="T31">
        <f>'1998_totals_newvars'!K31</f>
        <v>0</v>
      </c>
      <c r="U31">
        <f>'1998_totals_newvars'!F31</f>
        <v>0</v>
      </c>
      <c r="V31">
        <f>'1998_totals_newvars'!D31</f>
        <v>3667736</v>
      </c>
      <c r="W31">
        <f>'1998_totals_newvars'!L31</f>
        <v>66590716</v>
      </c>
      <c r="X31">
        <f>'1999_totals_newvars'!J31</f>
        <v>10409442</v>
      </c>
      <c r="Y31">
        <f>'1999_totals_newvars'!B31</f>
        <v>40441825</v>
      </c>
      <c r="Z31">
        <f>'1999_totals_newvars'!C31</f>
        <v>4581870</v>
      </c>
      <c r="AA31">
        <f>'1999_totals_newvars'!I31</f>
        <v>7058968</v>
      </c>
      <c r="AB31">
        <f>'1999_totals_newvars'!H31</f>
        <v>0</v>
      </c>
      <c r="AC31">
        <f>'1999_totals_newvars'!E31</f>
        <v>0</v>
      </c>
      <c r="AD31">
        <f>'1999_totals_newvars'!G31</f>
        <v>0</v>
      </c>
      <c r="AE31">
        <f>'1999_totals_newvars'!K31</f>
        <v>0</v>
      </c>
      <c r="AF31">
        <f>'1999_totals_newvars'!F31</f>
        <v>0</v>
      </c>
      <c r="AG31">
        <f>'1999_totals_newvars'!D31</f>
        <v>3521685</v>
      </c>
      <c r="AH31">
        <f>'1999_totals_newvars'!L31</f>
        <v>66013790</v>
      </c>
      <c r="AI31">
        <f>'2000_totals_newvars'!J31</f>
        <v>15361110</v>
      </c>
      <c r="AJ31">
        <f>'2000_totals_newvars'!B31</f>
        <v>32054643</v>
      </c>
      <c r="AK31">
        <f>'2000_totals_newvars'!C31</f>
        <v>4581870</v>
      </c>
      <c r="AL31">
        <f>'2000_totals_newvars'!I31</f>
        <v>7928008</v>
      </c>
      <c r="AM31">
        <f>'2000_totals_newvars'!H31</f>
        <v>101701</v>
      </c>
      <c r="AN31">
        <f>'2000_totals_newvars'!E31</f>
        <v>9542487</v>
      </c>
      <c r="AO31">
        <f>'2000_totals_newvars'!G31</f>
        <v>0</v>
      </c>
      <c r="AP31">
        <f>'2000_totals_newvars'!K31</f>
        <v>0</v>
      </c>
      <c r="AQ31">
        <f>'2000_totals_newvars'!F31</f>
        <v>0</v>
      </c>
      <c r="AR31">
        <f>'2000_totals_newvars'!D31</f>
        <v>3649575</v>
      </c>
      <c r="AS31">
        <f>'2000_totals_newvars'!L31</f>
        <v>73219394</v>
      </c>
      <c r="AT31">
        <f>'2001_totals_newvars'!J31</f>
        <v>13743577</v>
      </c>
      <c r="AU31">
        <f>'2001_totals_newvars'!B31</f>
        <v>26908051</v>
      </c>
      <c r="AV31">
        <f>'2001_totals_newvars'!C31</f>
        <v>4581870</v>
      </c>
      <c r="AW31">
        <f>'2001_totals_newvars'!I31</f>
        <v>6965920</v>
      </c>
      <c r="AX31">
        <f>'2001_totals_newvars'!H31</f>
        <v>859713</v>
      </c>
      <c r="AY31">
        <f>'2001_totals_newvars'!E31</f>
        <v>3524144</v>
      </c>
      <c r="AZ31">
        <f>'2001_totals_newvars'!G31</f>
        <v>0</v>
      </c>
      <c r="BA31">
        <f>'2001_totals_newvars'!K31</f>
        <v>0</v>
      </c>
      <c r="BB31">
        <f>'2001_totals_newvars'!F31</f>
        <v>0</v>
      </c>
      <c r="BC31">
        <f>'2001_totals_newvars'!D31</f>
        <v>7015983</v>
      </c>
      <c r="BD31">
        <f>'2001_totals_newvars'!L31</f>
        <v>63599258</v>
      </c>
      <c r="BE31">
        <f>'2002_totals_newvars'!J31</f>
        <v>11996919</v>
      </c>
      <c r="BF31">
        <f>'2002_totals_newvars'!B31</f>
        <v>29143046</v>
      </c>
      <c r="BG31">
        <f>'2002_totals_newvars'!C31</f>
        <v>4581870</v>
      </c>
      <c r="BH31">
        <f>'2002_totals_newvars'!I31</f>
        <v>6107884</v>
      </c>
      <c r="BI31">
        <f>'2002_totals_newvars'!H31</f>
        <v>1319173</v>
      </c>
      <c r="BJ31">
        <f>'2002_totals_newvars'!E31</f>
        <v>10266376</v>
      </c>
      <c r="BK31">
        <f>'2002_totals_newvars'!G31</f>
        <v>0</v>
      </c>
      <c r="BL31">
        <f>'2002_totals_newvars'!K31</f>
        <v>0</v>
      </c>
      <c r="BM31">
        <f>'2002_totals_newvars'!F31</f>
        <v>0</v>
      </c>
      <c r="BN31">
        <f>'2002_totals_newvars'!D31</f>
        <v>8782220</v>
      </c>
      <c r="BO31">
        <f>'2002_totals_newvars'!L31</f>
        <v>72197488</v>
      </c>
      <c r="BP31">
        <f>'2003_totals_newvars'!J31</f>
        <v>12290917</v>
      </c>
      <c r="BQ31">
        <f>'2003_totals_newvars'!B31</f>
        <v>38973119</v>
      </c>
      <c r="BR31">
        <f>'2003_totals_newvars'!C31</f>
        <v>5777780</v>
      </c>
      <c r="BS31">
        <f>'2003_totals_newvars'!I31</f>
        <v>6732775</v>
      </c>
      <c r="BT31">
        <f>'2003_totals_newvars'!H31</f>
        <v>2082933</v>
      </c>
      <c r="BU31">
        <f>'2003_totals_newvars'!E31</f>
        <v>-512342</v>
      </c>
      <c r="BV31">
        <f>'2003_totals_newvars'!G31</f>
        <v>0</v>
      </c>
      <c r="BW31">
        <f>'2003_totals_newvars'!K31</f>
        <v>2931389</v>
      </c>
      <c r="BX31">
        <f>'2003_totals_newvars'!F31</f>
        <v>0</v>
      </c>
      <c r="BY31">
        <f>'2003_totals_newvars'!D31</f>
        <v>8326522</v>
      </c>
      <c r="BZ31">
        <f>'2003_totals_newvars'!L31</f>
        <v>76603093</v>
      </c>
      <c r="CA31">
        <f>'2004_totals_newvars'!J31</f>
        <v>8777771</v>
      </c>
      <c r="CB31">
        <f>'2004_totals_newvars'!B31</f>
        <v>34390222</v>
      </c>
      <c r="CC31">
        <f>'2004_totals_newvars'!C31</f>
        <v>4728573</v>
      </c>
      <c r="CD31">
        <f>'2004_totals_newvars'!I31</f>
        <v>4046798</v>
      </c>
      <c r="CE31">
        <f>'2004_totals_newvars'!H31</f>
        <v>1411386</v>
      </c>
      <c r="CF31">
        <f>'2004_totals_newvars'!E31</f>
        <v>272500</v>
      </c>
      <c r="CG31">
        <f>'2004_totals_newvars'!G31</f>
        <v>0</v>
      </c>
      <c r="CH31">
        <f>'2004_totals_newvars'!K31</f>
        <v>0</v>
      </c>
      <c r="CI31">
        <f>'2004_totals_newvars'!F31</f>
        <v>0</v>
      </c>
      <c r="CJ31">
        <f>'2004_totals_newvars'!D31</f>
        <v>6573572</v>
      </c>
      <c r="CK31">
        <f>'2004_totals_newvars'!L31</f>
        <v>60200822</v>
      </c>
      <c r="CL31">
        <f>'2005_totals_newvars'!J31</f>
        <v>7126643</v>
      </c>
      <c r="CM31">
        <f>'2005_totals_newvars'!B31</f>
        <v>35276842</v>
      </c>
      <c r="CN31">
        <f>'2005_totals_newvars'!C31</f>
        <v>10086947</v>
      </c>
      <c r="CO31">
        <f>'2005_totals_newvars'!I31</f>
        <v>4475653</v>
      </c>
      <c r="CP31">
        <f>'2005_totals_newvars'!H31</f>
        <v>1185591</v>
      </c>
      <c r="CQ31">
        <f>'2005_totals_newvars'!E31</f>
        <v>272684</v>
      </c>
      <c r="CR31">
        <f>'2005_totals_newvars'!G31</f>
        <v>0</v>
      </c>
      <c r="CS31">
        <f>'2005_totals_newvars'!K31</f>
        <v>3852126</v>
      </c>
      <c r="CT31">
        <f>'2005_totals_newvars'!F31</f>
        <v>0</v>
      </c>
      <c r="CU31">
        <f>'2005_totals_newvars'!D31</f>
        <v>9846393</v>
      </c>
      <c r="CV31">
        <f>'2005_totals_newvars'!L31</f>
        <v>72122879</v>
      </c>
      <c r="CW31">
        <f>'2006_totals_newvars'!J31</f>
        <v>8519251</v>
      </c>
      <c r="CX31">
        <f>'2006_totals_newvars'!B31</f>
        <v>34949364</v>
      </c>
      <c r="CY31">
        <f>'2006_totals_newvars'!C31</f>
        <v>8774004</v>
      </c>
      <c r="CZ31">
        <f>'2006_totals_newvars'!I31</f>
        <v>5158451</v>
      </c>
      <c r="DA31">
        <f>'2006_totals_newvars'!H31</f>
        <v>1323072</v>
      </c>
      <c r="DB31">
        <f>'2006_totals_newvars'!E31</f>
        <v>7005602</v>
      </c>
      <c r="DC31">
        <f>'2006_totals_newvars'!G31</f>
        <v>0</v>
      </c>
      <c r="DD31">
        <f>'2006_totals_newvars'!K31</f>
        <v>1147874</v>
      </c>
      <c r="DE31">
        <f>'2006_totals_newvars'!F31</f>
        <v>0</v>
      </c>
      <c r="DF31">
        <f>'2006_totals_newvars'!D31</f>
        <v>8775316</v>
      </c>
      <c r="DG31">
        <f>'2006_totals_newvars'!L31</f>
        <v>75652934</v>
      </c>
      <c r="DH31">
        <f>'2007_totals_newvars'!J31</f>
        <v>11793257</v>
      </c>
      <c r="DI31">
        <f>'2007_totals_newvars'!B31</f>
        <v>28831205</v>
      </c>
      <c r="DJ31">
        <f>'2007_totals_newvars'!C31</f>
        <v>11289249</v>
      </c>
      <c r="DK31">
        <f>'2007_totals_newvars'!I31</f>
        <v>6533976</v>
      </c>
      <c r="DL31">
        <f>'2007_totals_newvars'!H31</f>
        <v>13017394</v>
      </c>
      <c r="DM31">
        <f>'2007_totals_newvars'!E31</f>
        <v>6719949</v>
      </c>
      <c r="DN31">
        <f>'2007_totals_newvars'!G31</f>
        <v>6475999</v>
      </c>
      <c r="DO31">
        <f>'2007_totals_newvars'!K31</f>
        <v>3000000</v>
      </c>
      <c r="DP31">
        <f>'2007_totals_newvars'!F31</f>
        <v>0</v>
      </c>
      <c r="DQ31">
        <f>'2007_totals_newvars'!D31</f>
        <v>9923283</v>
      </c>
      <c r="DR31">
        <f>'2007_totals_newvars'!L31</f>
        <v>97584312</v>
      </c>
      <c r="DS31">
        <f>'2008_totals_newvars'!J31</f>
        <v>12244162</v>
      </c>
      <c r="DT31">
        <f>'2008_totals_newvars'!B31</f>
        <v>23824195</v>
      </c>
      <c r="DU31">
        <f>'2008_totals_newvars'!C31</f>
        <v>9179268</v>
      </c>
      <c r="DV31">
        <f>'2008_totals_newvars'!I31</f>
        <v>6077894</v>
      </c>
      <c r="DW31">
        <f>'2008_totals_newvars'!H31</f>
        <v>11903929</v>
      </c>
      <c r="DX31">
        <f>'2008_totals_newvars'!E31</f>
        <v>6697199</v>
      </c>
      <c r="DY31">
        <f>'2008_totals_newvars'!G31</f>
        <v>8234176</v>
      </c>
      <c r="DZ31">
        <f>'2008_totals_newvars'!K31</f>
        <v>2644753</v>
      </c>
      <c r="EA31">
        <f>'2008_totals_newvars'!F31</f>
        <v>0</v>
      </c>
      <c r="EB31">
        <f>'2008_totals_newvars'!D31</f>
        <v>11733895</v>
      </c>
      <c r="EC31">
        <f>'2008_totals_newvars'!L31</f>
        <v>92539471</v>
      </c>
      <c r="ED31">
        <f>'2009_totals_newvars'!J31</f>
        <v>11661699</v>
      </c>
      <c r="EE31">
        <f>'2009_totals_newvars'!B31</f>
        <v>33923569</v>
      </c>
      <c r="EF31">
        <f>'2009_totals_newvars'!C31</f>
        <v>8023325</v>
      </c>
      <c r="EG31">
        <f>'2009_totals_newvars'!I31</f>
        <v>8946974</v>
      </c>
      <c r="EH31">
        <f>'2009_totals_newvars'!H31</f>
        <v>2660911</v>
      </c>
      <c r="EI31">
        <f>'2009_totals_newvars'!E31</f>
        <v>5960606</v>
      </c>
      <c r="EJ31">
        <f>'2009_totals_newvars'!G31</f>
        <v>3700372</v>
      </c>
      <c r="EK31">
        <f>'2009_totals_newvars'!K31</f>
        <v>2000000</v>
      </c>
      <c r="EL31">
        <f>'2009_totals_newvars'!F31</f>
        <v>0</v>
      </c>
      <c r="EM31">
        <f>'2009_totals_newvars'!D31</f>
        <v>11227619</v>
      </c>
      <c r="EN31">
        <f>'2009_totals_newvars'!L31</f>
        <v>88105075</v>
      </c>
      <c r="EO31">
        <f>'2010_totals_newvars'!J31</f>
        <v>12512853</v>
      </c>
      <c r="EP31">
        <f>'2010_totals_newvars'!B31</f>
        <v>37820100</v>
      </c>
      <c r="EQ31">
        <f>'2010_totals_newvars'!C31</f>
        <v>9089679</v>
      </c>
      <c r="ER31">
        <f>'2010_totals_newvars'!I31</f>
        <v>7266334</v>
      </c>
      <c r="ES31">
        <f>'2010_totals_newvars'!H31</f>
        <v>2881522</v>
      </c>
      <c r="ET31">
        <f>'2010_totals_newvars'!E31</f>
        <v>6521338</v>
      </c>
      <c r="EU31">
        <f>'2010_totals_newvars'!G31</f>
        <v>4425548</v>
      </c>
      <c r="EV31">
        <f>'2010_totals_newvars'!K31</f>
        <v>390666</v>
      </c>
      <c r="EW31">
        <f>'2010_totals_newvars'!F31</f>
        <v>0</v>
      </c>
      <c r="EX31">
        <f>'2010_totals_newvars'!D31</f>
        <v>10251524</v>
      </c>
      <c r="EY31">
        <f>'2010_totals_newvars'!L31</f>
        <v>91159564</v>
      </c>
      <c r="EZ31">
        <f>'2011_totals_newvars'!J31</f>
        <v>11555366</v>
      </c>
      <c r="FA31">
        <f>'2011_totals_newvars'!B31</f>
        <v>36542655</v>
      </c>
      <c r="FB31">
        <f>'2011_totals_newvars'!C31</f>
        <v>6444935</v>
      </c>
      <c r="FC31">
        <f>'2011_totals_newvars'!I31</f>
        <v>6685977</v>
      </c>
      <c r="FD31">
        <f>'2011_totals_newvars'!H31</f>
        <v>835617</v>
      </c>
      <c r="FE31">
        <f>'2011_totals_newvars'!E31</f>
        <v>7391834</v>
      </c>
      <c r="FF31">
        <f>'2011_totals_newvars'!G31</f>
        <v>2034032</v>
      </c>
      <c r="FG31">
        <f>'2011_totals_newvars'!K31</f>
        <v>936937</v>
      </c>
      <c r="FH31">
        <f>'2011_totals_newvars'!F31</f>
        <v>0</v>
      </c>
      <c r="FI31">
        <f>'2011_totals_newvars'!D31</f>
        <v>8668012</v>
      </c>
      <c r="FJ31">
        <f>'2011_totals_newvars'!L31</f>
        <v>81095365</v>
      </c>
      <c r="FK31">
        <f>'2012_totals_newvars'!J31</f>
        <v>13359640</v>
      </c>
      <c r="FL31">
        <f>'2012_totals_newvars'!B31</f>
        <v>29696161</v>
      </c>
      <c r="FM31">
        <f>'2012_totals_newvars'!C31</f>
        <v>6444933</v>
      </c>
      <c r="FN31">
        <f>'2012_totals_newvars'!I31</f>
        <v>4855057</v>
      </c>
      <c r="FO31">
        <f>'2012_totals_newvars'!H31</f>
        <v>3310463</v>
      </c>
      <c r="FP31">
        <f>'2012_totals_newvars'!E31</f>
        <v>6917001</v>
      </c>
      <c r="FQ31">
        <f>'2012_totals_newvars'!G31</f>
        <v>2600234</v>
      </c>
      <c r="FR31">
        <f>'2012_totals_newvars'!K31</f>
        <v>936937</v>
      </c>
      <c r="FS31">
        <f>'2012_totals_newvars'!F31</f>
        <v>0</v>
      </c>
      <c r="FT31">
        <f>'2012_totals_newvars'!D31</f>
        <v>8614336</v>
      </c>
      <c r="FU31">
        <f>'2012_totals_newvars'!L31</f>
        <v>76734762</v>
      </c>
      <c r="FV31">
        <f>'2013_totals_newvars'!J31</f>
        <v>11996012</v>
      </c>
      <c r="FW31">
        <f>'2013_totals_newvars'!B31</f>
        <v>23875719</v>
      </c>
      <c r="FX31">
        <f>'2013_totals_newvars'!C31</f>
        <v>8781870</v>
      </c>
      <c r="FY31">
        <f>'2013_totals_newvars'!I31</f>
        <v>5218183</v>
      </c>
      <c r="FZ31">
        <f>'2013_totals_newvars'!H31</f>
        <v>3674157</v>
      </c>
      <c r="GA31">
        <f>'2013_totals_newvars'!E31</f>
        <v>7334055</v>
      </c>
      <c r="GB31">
        <f>'2013_totals_newvars'!G31</f>
        <v>2897690</v>
      </c>
      <c r="GC31">
        <f>'2013_totals_newvars'!K31</f>
        <v>936937</v>
      </c>
      <c r="GD31">
        <f>'2013_totals_newvars'!F31</f>
        <v>0</v>
      </c>
      <c r="GE31">
        <f>'2013_totals_newvars'!D31</f>
        <v>8263807</v>
      </c>
      <c r="GF31">
        <f>'2013_totals_newvars'!L31</f>
        <v>72978430</v>
      </c>
      <c r="GG31">
        <f>'2014_totals_newvars'!J31</f>
        <v>11553353</v>
      </c>
      <c r="GH31">
        <f>'2014_totals_newvars'!B31</f>
        <v>21591088</v>
      </c>
      <c r="GI31">
        <f>'2014_totals_newvars'!C31</f>
        <v>8007823</v>
      </c>
      <c r="GJ31">
        <f>'2014_totals_newvars'!I31</f>
        <v>5094596</v>
      </c>
      <c r="GK31">
        <f>'2014_totals_newvars'!H31</f>
        <v>4449407</v>
      </c>
      <c r="GL31">
        <f>'2014_totals_newvars'!E31</f>
        <v>2496207</v>
      </c>
      <c r="GM31">
        <f>'2014_totals_newvars'!G31</f>
        <v>2611141</v>
      </c>
      <c r="GN31">
        <f>'2014_totals_newvars'!K31</f>
        <v>-2027712</v>
      </c>
      <c r="GO31">
        <f>'2014_totals_newvars'!F31</f>
        <v>0</v>
      </c>
      <c r="GP31">
        <f>'2014_totals_newvars'!D31</f>
        <v>7802347</v>
      </c>
      <c r="GQ31">
        <f>'2014_totals_newvars'!L31</f>
        <v>61578250</v>
      </c>
    </row>
    <row r="32" spans="1:199" x14ac:dyDescent="0.2">
      <c r="A32" t="s">
        <v>38</v>
      </c>
      <c r="B32">
        <f>'1997_totals_newvars'!J32</f>
        <v>77482145</v>
      </c>
      <c r="C32">
        <f>'1997_totals_newvars'!B32</f>
        <v>292653655</v>
      </c>
      <c r="D32">
        <f>'1997_totals_newvars'!C32</f>
        <v>83091244</v>
      </c>
      <c r="E32">
        <f>'1997_totals_newvars'!I32</f>
        <v>0</v>
      </c>
      <c r="F32">
        <f>'1997_totals_newvars'!H32</f>
        <v>0</v>
      </c>
      <c r="G32">
        <f>'1997_totals_newvars'!E32</f>
        <v>0</v>
      </c>
      <c r="H32">
        <f>'1997_totals_newvars'!G32</f>
        <v>0</v>
      </c>
      <c r="I32">
        <f>'1997_totals_newvars'!K32</f>
        <v>30221382</v>
      </c>
      <c r="J32">
        <f>'1997_totals_newvars'!F32</f>
        <v>0</v>
      </c>
      <c r="K32">
        <f>'1997_totals_newvars'!D32</f>
        <v>31042937</v>
      </c>
      <c r="L32">
        <f>'1997_totals_newvars'!L32</f>
        <v>514491363</v>
      </c>
      <c r="M32">
        <f>'1998_totals_newvars'!J32</f>
        <v>103117354</v>
      </c>
      <c r="N32">
        <f>'1998_totals_newvars'!B32</f>
        <v>356791270</v>
      </c>
      <c r="O32">
        <f>'1998_totals_newvars'!C32</f>
        <v>159003099</v>
      </c>
      <c r="P32">
        <f>'1998_totals_newvars'!I32</f>
        <v>0</v>
      </c>
      <c r="Q32">
        <f>'1998_totals_newvars'!H32</f>
        <v>0</v>
      </c>
      <c r="R32">
        <f>'1998_totals_newvars'!E32</f>
        <v>0</v>
      </c>
      <c r="S32">
        <f>'1998_totals_newvars'!G32</f>
        <v>0</v>
      </c>
      <c r="T32">
        <f>'1998_totals_newvars'!K32</f>
        <v>40403482</v>
      </c>
      <c r="U32">
        <f>'1998_totals_newvars'!F32</f>
        <v>0</v>
      </c>
      <c r="V32">
        <f>'1998_totals_newvars'!D32</f>
        <v>44879625</v>
      </c>
      <c r="W32">
        <f>'1998_totals_newvars'!L32</f>
        <v>704194830</v>
      </c>
      <c r="X32">
        <f>'1999_totals_newvars'!J32</f>
        <v>82836501</v>
      </c>
      <c r="Y32">
        <f>'1999_totals_newvars'!B32</f>
        <v>282753010</v>
      </c>
      <c r="Z32">
        <f>'1999_totals_newvars'!C32</f>
        <v>107768848</v>
      </c>
      <c r="AA32">
        <f>'1999_totals_newvars'!I32</f>
        <v>0</v>
      </c>
      <c r="AB32">
        <f>'1999_totals_newvars'!H32</f>
        <v>0</v>
      </c>
      <c r="AC32">
        <f>'1999_totals_newvars'!E32</f>
        <v>0</v>
      </c>
      <c r="AD32">
        <f>'1999_totals_newvars'!G32</f>
        <v>0</v>
      </c>
      <c r="AE32">
        <f>'1999_totals_newvars'!K32</f>
        <v>40403482</v>
      </c>
      <c r="AF32">
        <f>'1999_totals_newvars'!F32</f>
        <v>0</v>
      </c>
      <c r="AG32">
        <f>'1999_totals_newvars'!D32</f>
        <v>73052666</v>
      </c>
      <c r="AH32">
        <f>'1999_totals_newvars'!L32</f>
        <v>586814507</v>
      </c>
      <c r="AI32">
        <f>'2000_totals_newvars'!J32</f>
        <v>40180070</v>
      </c>
      <c r="AJ32">
        <f>'2000_totals_newvars'!B32</f>
        <v>221595922</v>
      </c>
      <c r="AK32">
        <f>'2000_totals_newvars'!C32</f>
        <v>79795989</v>
      </c>
      <c r="AL32">
        <f>'2000_totals_newvars'!I32</f>
        <v>0</v>
      </c>
      <c r="AM32">
        <f>'2000_totals_newvars'!H32</f>
        <v>161479</v>
      </c>
      <c r="AN32">
        <f>'2000_totals_newvars'!E32</f>
        <v>0</v>
      </c>
      <c r="AO32">
        <f>'2000_totals_newvars'!G32</f>
        <v>567417</v>
      </c>
      <c r="AP32">
        <f>'2000_totals_newvars'!K32</f>
        <v>40397994</v>
      </c>
      <c r="AQ32">
        <f>'2000_totals_newvars'!F32</f>
        <v>0</v>
      </c>
      <c r="AR32">
        <f>'2000_totals_newvars'!D32</f>
        <v>58219103</v>
      </c>
      <c r="AS32">
        <f>'2000_totals_newvars'!L32</f>
        <v>440917974</v>
      </c>
      <c r="AT32">
        <f>'2001_totals_newvars'!J32</f>
        <v>115022913</v>
      </c>
      <c r="AU32">
        <f>'2001_totals_newvars'!B32</f>
        <v>198796258</v>
      </c>
      <c r="AV32">
        <f>'2001_totals_newvars'!C32</f>
        <v>58315583</v>
      </c>
      <c r="AW32">
        <f>'2001_totals_newvars'!I32</f>
        <v>3876194</v>
      </c>
      <c r="AX32">
        <f>'2001_totals_newvars'!H32</f>
        <v>85629833</v>
      </c>
      <c r="AY32">
        <f>'2001_totals_newvars'!E32</f>
        <v>1829844</v>
      </c>
      <c r="AZ32">
        <f>'2001_totals_newvars'!G32</f>
        <v>1</v>
      </c>
      <c r="BA32">
        <f>'2001_totals_newvars'!K32</f>
        <v>40403482</v>
      </c>
      <c r="BB32">
        <f>'2001_totals_newvars'!F32</f>
        <v>48349847</v>
      </c>
      <c r="BC32">
        <f>'2001_totals_newvars'!D32</f>
        <v>43179182</v>
      </c>
      <c r="BD32">
        <f>'2001_totals_newvars'!L32</f>
        <v>595403137</v>
      </c>
      <c r="BE32">
        <f>'2002_totals_newvars'!J32</f>
        <v>89338382</v>
      </c>
      <c r="BF32">
        <f>'2002_totals_newvars'!B32</f>
        <v>193771762</v>
      </c>
      <c r="BG32">
        <f>'2002_totals_newvars'!C32</f>
        <v>6126685</v>
      </c>
      <c r="BH32">
        <f>'2002_totals_newvars'!I32</f>
        <v>56622508</v>
      </c>
      <c r="BI32">
        <f>'2002_totals_newvars'!H32</f>
        <v>331814730</v>
      </c>
      <c r="BJ32">
        <f>'2002_totals_newvars'!E32</f>
        <v>13680000</v>
      </c>
      <c r="BK32">
        <f>'2002_totals_newvars'!G32</f>
        <v>5324583</v>
      </c>
      <c r="BL32">
        <f>'2002_totals_newvars'!K32</f>
        <v>40403000</v>
      </c>
      <c r="BM32">
        <f>'2002_totals_newvars'!F32</f>
        <v>77786032</v>
      </c>
      <c r="BN32">
        <f>'2002_totals_newvars'!D32</f>
        <v>177743012</v>
      </c>
      <c r="BO32">
        <f>'2002_totals_newvars'!L32</f>
        <v>992610694</v>
      </c>
      <c r="BP32">
        <f>'2003_totals_newvars'!J32</f>
        <v>89943088</v>
      </c>
      <c r="BQ32">
        <f>'2003_totals_newvars'!B32</f>
        <v>221872580</v>
      </c>
      <c r="BR32">
        <f>'2003_totals_newvars'!C32</f>
        <v>61427945</v>
      </c>
      <c r="BS32">
        <f>'2003_totals_newvars'!I32</f>
        <v>3583134</v>
      </c>
      <c r="BT32">
        <f>'2003_totals_newvars'!H32</f>
        <v>260012842</v>
      </c>
      <c r="BU32">
        <f>'2003_totals_newvars'!E32</f>
        <v>12849614</v>
      </c>
      <c r="BV32">
        <f>'2003_totals_newvars'!G32</f>
        <v>2372635</v>
      </c>
      <c r="BW32">
        <f>'2003_totals_newvars'!K32</f>
        <v>15341351</v>
      </c>
      <c r="BX32">
        <f>'2003_totals_newvars'!F32</f>
        <v>98073017</v>
      </c>
      <c r="BY32">
        <f>'2003_totals_newvars'!D32</f>
        <v>117213915</v>
      </c>
      <c r="BZ32">
        <f>'2003_totals_newvars'!L32</f>
        <v>882690121</v>
      </c>
      <c r="CA32">
        <f>'2004_totals_newvars'!J32</f>
        <v>56538936</v>
      </c>
      <c r="CB32">
        <f>'2004_totals_newvars'!B32</f>
        <v>267422432</v>
      </c>
      <c r="CC32">
        <f>'2004_totals_newvars'!C32</f>
        <v>74287162</v>
      </c>
      <c r="CD32">
        <f>'2004_totals_newvars'!I32</f>
        <v>3172929</v>
      </c>
      <c r="CE32">
        <f>'2004_totals_newvars'!H32</f>
        <v>332723496</v>
      </c>
      <c r="CF32">
        <f>'2004_totals_newvars'!E32</f>
        <v>24560744</v>
      </c>
      <c r="CG32">
        <f>'2004_totals_newvars'!G32</f>
        <v>-136394</v>
      </c>
      <c r="CH32">
        <f>'2004_totals_newvars'!K32</f>
        <v>15177540</v>
      </c>
      <c r="CI32">
        <f>'2004_totals_newvars'!F32</f>
        <v>86000000</v>
      </c>
      <c r="CJ32">
        <f>'2004_totals_newvars'!D32</f>
        <v>81328006</v>
      </c>
      <c r="CK32">
        <f>'2004_totals_newvars'!L32</f>
        <v>941074851</v>
      </c>
      <c r="CL32">
        <f>'2005_totals_newvars'!J32</f>
        <v>82881615</v>
      </c>
      <c r="CM32">
        <f>'2005_totals_newvars'!B32</f>
        <v>440937357</v>
      </c>
      <c r="CN32">
        <f>'2005_totals_newvars'!C32</f>
        <v>26374178</v>
      </c>
      <c r="CO32">
        <f>'2005_totals_newvars'!I32</f>
        <v>12374165</v>
      </c>
      <c r="CP32">
        <f>'2005_totals_newvars'!H32</f>
        <v>350730177</v>
      </c>
      <c r="CQ32">
        <f>'2005_totals_newvars'!E32</f>
        <v>-21000693</v>
      </c>
      <c r="CR32">
        <f>'2005_totals_newvars'!G32</f>
        <v>3845351</v>
      </c>
      <c r="CS32">
        <f>'2005_totals_newvars'!K32</f>
        <v>15351254</v>
      </c>
      <c r="CT32">
        <f>'2005_totals_newvars'!F32</f>
        <v>18393000</v>
      </c>
      <c r="CU32">
        <f>'2005_totals_newvars'!D32</f>
        <v>79309519</v>
      </c>
      <c r="CV32">
        <f>'2005_totals_newvars'!L32</f>
        <v>1009195923</v>
      </c>
      <c r="CW32">
        <f>'2006_totals_newvars'!J32</f>
        <v>93023222</v>
      </c>
      <c r="CX32">
        <f>'2006_totals_newvars'!B32</f>
        <v>77742396</v>
      </c>
      <c r="CY32">
        <f>'2006_totals_newvars'!C32</f>
        <v>70232099</v>
      </c>
      <c r="CZ32">
        <f>'2006_totals_newvars'!I32</f>
        <v>-4171261</v>
      </c>
      <c r="DA32">
        <f>'2006_totals_newvars'!H32</f>
        <v>208388454</v>
      </c>
      <c r="DB32">
        <f>'2006_totals_newvars'!E32</f>
        <v>14160693</v>
      </c>
      <c r="DC32">
        <f>'2006_totals_newvars'!G32</f>
        <v>1983725</v>
      </c>
      <c r="DD32">
        <f>'2006_totals_newvars'!K32</f>
        <v>15630000</v>
      </c>
      <c r="DE32">
        <f>'2006_totals_newvars'!F32</f>
        <v>18393000</v>
      </c>
      <c r="DF32">
        <f>'2006_totals_newvars'!D32</f>
        <v>160678038</v>
      </c>
      <c r="DG32">
        <f>'2006_totals_newvars'!L32</f>
        <v>656060366</v>
      </c>
      <c r="DH32">
        <f>'2007_totals_newvars'!J32</f>
        <v>76703834</v>
      </c>
      <c r="DI32">
        <f>'2007_totals_newvars'!B32</f>
        <v>226651220</v>
      </c>
      <c r="DJ32">
        <f>'2007_totals_newvars'!C32</f>
        <v>95979766</v>
      </c>
      <c r="DK32">
        <f>'2007_totals_newvars'!I32</f>
        <v>8319999</v>
      </c>
      <c r="DL32">
        <f>'2007_totals_newvars'!H32</f>
        <v>362929950</v>
      </c>
      <c r="DM32">
        <f>'2007_totals_newvars'!E32</f>
        <v>6840000</v>
      </c>
      <c r="DN32">
        <f>'2007_totals_newvars'!G32</f>
        <v>643062</v>
      </c>
      <c r="DO32">
        <f>'2007_totals_newvars'!K32</f>
        <v>15630000</v>
      </c>
      <c r="DP32">
        <f>'2007_totals_newvars'!F32</f>
        <v>18393000</v>
      </c>
      <c r="DQ32">
        <f>'2007_totals_newvars'!D32</f>
        <v>103717665</v>
      </c>
      <c r="DR32">
        <f>'2007_totals_newvars'!L32</f>
        <v>915808496</v>
      </c>
      <c r="DS32">
        <f>'2008_totals_newvars'!J32</f>
        <v>67111930</v>
      </c>
      <c r="DT32">
        <f>'2008_totals_newvars'!B32</f>
        <v>200065680</v>
      </c>
      <c r="DU32">
        <f>'2008_totals_newvars'!C32</f>
        <v>103370629</v>
      </c>
      <c r="DV32">
        <f>'2008_totals_newvars'!I32</f>
        <v>7515488</v>
      </c>
      <c r="DW32">
        <f>'2008_totals_newvars'!H32</f>
        <v>400967606</v>
      </c>
      <c r="DX32">
        <f>'2008_totals_newvars'!E32</f>
        <v>6840000</v>
      </c>
      <c r="DY32">
        <f>'2008_totals_newvars'!G32</f>
        <v>0</v>
      </c>
      <c r="DZ32">
        <f>'2008_totals_newvars'!K32</f>
        <v>15682000</v>
      </c>
      <c r="EA32">
        <f>'2008_totals_newvars'!F32</f>
        <v>117287131</v>
      </c>
      <c r="EB32">
        <f>'2008_totals_newvars'!D32</f>
        <v>128387176</v>
      </c>
      <c r="EC32">
        <f>'2008_totals_newvars'!L32</f>
        <v>1047227640</v>
      </c>
      <c r="ED32">
        <f>'2009_totals_newvars'!J32</f>
        <v>73323788</v>
      </c>
      <c r="EE32">
        <f>'2009_totals_newvars'!B32</f>
        <v>181775940</v>
      </c>
      <c r="EF32">
        <f>'2009_totals_newvars'!C32</f>
        <v>107075462</v>
      </c>
      <c r="EG32">
        <f>'2009_totals_newvars'!I32</f>
        <v>8797102</v>
      </c>
      <c r="EH32">
        <f>'2009_totals_newvars'!H32</f>
        <v>458081456</v>
      </c>
      <c r="EI32">
        <f>'2009_totals_newvars'!E32</f>
        <v>6840000</v>
      </c>
      <c r="EJ32">
        <f>'2009_totals_newvars'!G32</f>
        <v>25945562</v>
      </c>
      <c r="EK32">
        <f>'2009_totals_newvars'!K32</f>
        <v>16938000</v>
      </c>
      <c r="EL32">
        <f>'2009_totals_newvars'!F32</f>
        <v>206135169</v>
      </c>
      <c r="EM32">
        <f>'2009_totals_newvars'!D32</f>
        <v>122973394</v>
      </c>
      <c r="EN32">
        <f>'2009_totals_newvars'!L32</f>
        <v>1207885873</v>
      </c>
      <c r="EO32">
        <f>'2010_totals_newvars'!J32</f>
        <v>74690932</v>
      </c>
      <c r="EP32">
        <f>'2010_totals_newvars'!B32</f>
        <v>266016176</v>
      </c>
      <c r="EQ32">
        <f>'2010_totals_newvars'!C32</f>
        <v>104386819</v>
      </c>
      <c r="ER32">
        <f>'2010_totals_newvars'!I32</f>
        <v>9369701</v>
      </c>
      <c r="ES32">
        <f>'2010_totals_newvars'!H32</f>
        <v>469736106</v>
      </c>
      <c r="ET32">
        <f>'2010_totals_newvars'!E32</f>
        <v>6840000</v>
      </c>
      <c r="EU32">
        <f>'2010_totals_newvars'!G32</f>
        <v>53043183</v>
      </c>
      <c r="EV32">
        <f>'2010_totals_newvars'!K32</f>
        <v>16938000</v>
      </c>
      <c r="EW32">
        <f>'2010_totals_newvars'!F32</f>
        <v>413919670</v>
      </c>
      <c r="EX32">
        <f>'2010_totals_newvars'!D32</f>
        <v>123548513</v>
      </c>
      <c r="EY32">
        <f>'2010_totals_newvars'!L32</f>
        <v>1538489100</v>
      </c>
      <c r="EZ32">
        <f>'2011_totals_newvars'!J32</f>
        <v>76191893</v>
      </c>
      <c r="FA32">
        <f>'2011_totals_newvars'!B32</f>
        <v>234832019</v>
      </c>
      <c r="FB32">
        <f>'2011_totals_newvars'!C32</f>
        <v>121676086</v>
      </c>
      <c r="FC32">
        <f>'2011_totals_newvars'!I32</f>
        <v>8517294</v>
      </c>
      <c r="FD32">
        <f>'2011_totals_newvars'!H32</f>
        <v>468676513</v>
      </c>
      <c r="FE32">
        <f>'2011_totals_newvars'!E32</f>
        <v>6840000</v>
      </c>
      <c r="FF32">
        <f>'2011_totals_newvars'!G32</f>
        <v>7669914</v>
      </c>
      <c r="FG32">
        <f>'2011_totals_newvars'!K32</f>
        <v>16938000</v>
      </c>
      <c r="FH32">
        <f>'2011_totals_newvars'!F32</f>
        <v>231145990</v>
      </c>
      <c r="FI32">
        <f>'2011_totals_newvars'!D32</f>
        <v>101213381</v>
      </c>
      <c r="FJ32">
        <f>'2011_totals_newvars'!L32</f>
        <v>1273701090</v>
      </c>
      <c r="FK32">
        <f>'2012_totals_newvars'!J32</f>
        <v>63297950</v>
      </c>
      <c r="FL32">
        <f>'2012_totals_newvars'!B32</f>
        <v>209878429</v>
      </c>
      <c r="FM32">
        <f>'2012_totals_newvars'!C32</f>
        <v>78887178</v>
      </c>
      <c r="FN32">
        <f>'2012_totals_newvars'!I32</f>
        <v>8249417</v>
      </c>
      <c r="FO32">
        <f>'2012_totals_newvars'!H32</f>
        <v>457879048</v>
      </c>
      <c r="FP32">
        <f>'2012_totals_newvars'!E32</f>
        <v>6840000</v>
      </c>
      <c r="FQ32">
        <f>'2012_totals_newvars'!G32</f>
        <v>8913466</v>
      </c>
      <c r="FR32">
        <f>'2012_totals_newvars'!K32</f>
        <v>12703500</v>
      </c>
      <c r="FS32">
        <f>'2012_totals_newvars'!F32</f>
        <v>171769891</v>
      </c>
      <c r="FT32">
        <f>'2012_totals_newvars'!D32</f>
        <v>88792003</v>
      </c>
      <c r="FU32">
        <f>'2012_totals_newvars'!L32</f>
        <v>1107210882</v>
      </c>
      <c r="FV32">
        <f>'2013_totals_newvars'!J32</f>
        <v>81524703</v>
      </c>
      <c r="FW32">
        <f>'2013_totals_newvars'!B32</f>
        <v>304045430</v>
      </c>
      <c r="FX32">
        <f>'2013_totals_newvars'!C32</f>
        <v>73243326</v>
      </c>
      <c r="FY32">
        <f>'2013_totals_newvars'!I32</f>
        <v>8479038</v>
      </c>
      <c r="FZ32">
        <f>'2013_totals_newvars'!H32</f>
        <v>506945115</v>
      </c>
      <c r="GA32">
        <f>'2013_totals_newvars'!E32</f>
        <v>6840000</v>
      </c>
      <c r="GB32">
        <f>'2013_totals_newvars'!G32</f>
        <v>14607622</v>
      </c>
      <c r="GC32">
        <f>'2013_totals_newvars'!K32</f>
        <v>21172500</v>
      </c>
      <c r="GD32">
        <f>'2013_totals_newvars'!F32</f>
        <v>171917612</v>
      </c>
      <c r="GE32">
        <f>'2013_totals_newvars'!D32</f>
        <v>106238628</v>
      </c>
      <c r="GF32">
        <f>'2013_totals_newvars'!L32</f>
        <v>1295013974</v>
      </c>
      <c r="GG32">
        <f>'2014_totals_newvars'!J32</f>
        <v>67187928</v>
      </c>
      <c r="GH32">
        <f>'2014_totals_newvars'!B32</f>
        <v>218533329</v>
      </c>
      <c r="GI32">
        <f>'2014_totals_newvars'!C32</f>
        <v>114030343</v>
      </c>
      <c r="GJ32">
        <f>'2014_totals_newvars'!I32</f>
        <v>7762617</v>
      </c>
      <c r="GK32">
        <f>'2014_totals_newvars'!H32</f>
        <v>563254007</v>
      </c>
      <c r="GL32">
        <f>'2014_totals_newvars'!E32</f>
        <v>6840000</v>
      </c>
      <c r="GM32">
        <f>'2014_totals_newvars'!G32</f>
        <v>-187070</v>
      </c>
      <c r="GN32">
        <f>'2014_totals_newvars'!K32</f>
        <v>16938000</v>
      </c>
      <c r="GO32">
        <f>'2014_totals_newvars'!F32</f>
        <v>186912312</v>
      </c>
      <c r="GP32">
        <f>'2014_totals_newvars'!D32</f>
        <v>112100013</v>
      </c>
      <c r="GQ32">
        <f>'2014_totals_newvars'!L32</f>
        <v>1293371479</v>
      </c>
    </row>
    <row r="33" spans="1:199" x14ac:dyDescent="0.2">
      <c r="A33" t="s">
        <v>39</v>
      </c>
      <c r="B33">
        <f>'1997_totals_newvars'!J33</f>
        <v>9025357</v>
      </c>
      <c r="C33">
        <f>'1997_totals_newvars'!B33</f>
        <v>80510472</v>
      </c>
      <c r="D33">
        <f>'1997_totals_newvars'!C33</f>
        <v>0</v>
      </c>
      <c r="E33">
        <f>'1997_totals_newvars'!I33</f>
        <v>14775323</v>
      </c>
      <c r="F33">
        <f>'1997_totals_newvars'!H33</f>
        <v>0</v>
      </c>
      <c r="G33">
        <f>'1997_totals_newvars'!E33</f>
        <v>0</v>
      </c>
      <c r="H33">
        <f>'1997_totals_newvars'!G33</f>
        <v>0</v>
      </c>
      <c r="I33">
        <f>'1997_totals_newvars'!K33</f>
        <v>0</v>
      </c>
      <c r="J33">
        <f>'1997_totals_newvars'!F33</f>
        <v>0</v>
      </c>
      <c r="K33">
        <f>'1997_totals_newvars'!D33</f>
        <v>984641</v>
      </c>
      <c r="L33">
        <f>'1997_totals_newvars'!L33</f>
        <v>105295793</v>
      </c>
      <c r="M33">
        <f>'1998_totals_newvars'!J33</f>
        <v>6856262</v>
      </c>
      <c r="N33">
        <f>'1998_totals_newvars'!B33</f>
        <v>89680767</v>
      </c>
      <c r="O33">
        <f>'1998_totals_newvars'!C33</f>
        <v>13304750</v>
      </c>
      <c r="P33">
        <f>'1998_totals_newvars'!I33</f>
        <v>605196</v>
      </c>
      <c r="Q33">
        <f>'1998_totals_newvars'!H33</f>
        <v>0</v>
      </c>
      <c r="R33">
        <f>'1998_totals_newvars'!E33</f>
        <v>0</v>
      </c>
      <c r="S33">
        <f>'1998_totals_newvars'!G33</f>
        <v>0</v>
      </c>
      <c r="T33">
        <f>'1998_totals_newvars'!K33</f>
        <v>0</v>
      </c>
      <c r="U33">
        <f>'1998_totals_newvars'!F33</f>
        <v>0</v>
      </c>
      <c r="V33">
        <f>'1998_totals_newvars'!D33</f>
        <v>-90917</v>
      </c>
      <c r="W33">
        <f>'1998_totals_newvars'!L33</f>
        <v>110356058</v>
      </c>
      <c r="X33">
        <f>'1999_totals_newvars'!J33</f>
        <v>9609085</v>
      </c>
      <c r="Y33">
        <f>'1999_totals_newvars'!B33</f>
        <v>144314258</v>
      </c>
      <c r="Z33">
        <f>'1999_totals_newvars'!C33</f>
        <v>16583624</v>
      </c>
      <c r="AA33">
        <f>'1999_totals_newvars'!I33</f>
        <v>17088490</v>
      </c>
      <c r="AB33">
        <f>'1999_totals_newvars'!H33</f>
        <v>0</v>
      </c>
      <c r="AC33">
        <f>'1999_totals_newvars'!E33</f>
        <v>0</v>
      </c>
      <c r="AD33">
        <f>'1999_totals_newvars'!G33</f>
        <v>0</v>
      </c>
      <c r="AE33">
        <f>'1999_totals_newvars'!K33</f>
        <v>0</v>
      </c>
      <c r="AF33">
        <f>'1999_totals_newvars'!F33</f>
        <v>0</v>
      </c>
      <c r="AG33">
        <f>'1999_totals_newvars'!D33</f>
        <v>8264</v>
      </c>
      <c r="AH33">
        <f>'1999_totals_newvars'!L33</f>
        <v>187603721</v>
      </c>
      <c r="AI33">
        <f>'2000_totals_newvars'!J33</f>
        <v>9400038</v>
      </c>
      <c r="AJ33">
        <f>'2000_totals_newvars'!B33</f>
        <v>112792121</v>
      </c>
      <c r="AK33">
        <f>'2000_totals_newvars'!C33</f>
        <v>22423486</v>
      </c>
      <c r="AL33">
        <f>'2000_totals_newvars'!I33</f>
        <v>3323381</v>
      </c>
      <c r="AM33">
        <f>'2000_totals_newvars'!H33</f>
        <v>0</v>
      </c>
      <c r="AN33">
        <f>'2000_totals_newvars'!E33</f>
        <v>0</v>
      </c>
      <c r="AO33">
        <f>'2000_totals_newvars'!G33</f>
        <v>0</v>
      </c>
      <c r="AP33">
        <f>'2000_totals_newvars'!K33</f>
        <v>0</v>
      </c>
      <c r="AQ33">
        <f>'2000_totals_newvars'!F33</f>
        <v>3600000</v>
      </c>
      <c r="AR33">
        <f>'2000_totals_newvars'!D33</f>
        <v>17079186</v>
      </c>
      <c r="AS33">
        <f>'2000_totals_newvars'!L33</f>
        <v>168618212</v>
      </c>
      <c r="AT33">
        <f>'2001_totals_newvars'!J33</f>
        <v>11252198</v>
      </c>
      <c r="AU33">
        <f>'2001_totals_newvars'!B33</f>
        <v>105894440</v>
      </c>
      <c r="AV33">
        <f>'2001_totals_newvars'!C33</f>
        <v>34110346</v>
      </c>
      <c r="AW33">
        <f>'2001_totals_newvars'!I33</f>
        <v>22720090</v>
      </c>
      <c r="AX33">
        <f>'2001_totals_newvars'!H33</f>
        <v>0</v>
      </c>
      <c r="AY33">
        <f>'2001_totals_newvars'!E33</f>
        <v>0</v>
      </c>
      <c r="AZ33">
        <f>'2001_totals_newvars'!G33</f>
        <v>0</v>
      </c>
      <c r="BA33">
        <f>'2001_totals_newvars'!K33</f>
        <v>0</v>
      </c>
      <c r="BB33">
        <f>'2001_totals_newvars'!F33</f>
        <v>-3600000</v>
      </c>
      <c r="BC33">
        <f>'2001_totals_newvars'!D33</f>
        <v>13826708</v>
      </c>
      <c r="BD33">
        <f>'2001_totals_newvars'!L33</f>
        <v>184203782</v>
      </c>
      <c r="BE33">
        <f>'2002_totals_newvars'!J33</f>
        <v>6213402</v>
      </c>
      <c r="BF33">
        <f>'2002_totals_newvars'!B33</f>
        <v>82157029</v>
      </c>
      <c r="BG33">
        <f>'2002_totals_newvars'!C33</f>
        <v>32266085</v>
      </c>
      <c r="BH33">
        <f>'2002_totals_newvars'!I33</f>
        <v>23125090</v>
      </c>
      <c r="BI33">
        <f>'2002_totals_newvars'!H33</f>
        <v>0</v>
      </c>
      <c r="BJ33">
        <f>'2002_totals_newvars'!E33</f>
        <v>0</v>
      </c>
      <c r="BK33">
        <f>'2002_totals_newvars'!G33</f>
        <v>0</v>
      </c>
      <c r="BL33">
        <f>'2002_totals_newvars'!K33</f>
        <v>2000000</v>
      </c>
      <c r="BM33">
        <f>'2002_totals_newvars'!F33</f>
        <v>0</v>
      </c>
      <c r="BN33">
        <f>'2002_totals_newvars'!D33</f>
        <v>8715712</v>
      </c>
      <c r="BO33">
        <f>'2002_totals_newvars'!L33</f>
        <v>154477318</v>
      </c>
      <c r="BP33">
        <f>'2003_totals_newvars'!J33</f>
        <v>6538272</v>
      </c>
      <c r="BQ33">
        <f>'2003_totals_newvars'!B33</f>
        <v>77892582</v>
      </c>
      <c r="BR33">
        <f>'2003_totals_newvars'!C33</f>
        <v>32708467</v>
      </c>
      <c r="BS33">
        <f>'2003_totals_newvars'!I33</f>
        <v>18756327</v>
      </c>
      <c r="BT33">
        <f>'2003_totals_newvars'!H33</f>
        <v>1072517</v>
      </c>
      <c r="BU33">
        <f>'2003_totals_newvars'!E33</f>
        <v>0</v>
      </c>
      <c r="BV33">
        <f>'2003_totals_newvars'!G33</f>
        <v>0</v>
      </c>
      <c r="BW33">
        <f>'2003_totals_newvars'!K33</f>
        <v>2000000</v>
      </c>
      <c r="BX33">
        <f>'2003_totals_newvars'!F33</f>
        <v>0</v>
      </c>
      <c r="BY33">
        <f>'2003_totals_newvars'!D33</f>
        <v>15858146</v>
      </c>
      <c r="BZ33">
        <f>'2003_totals_newvars'!L33</f>
        <v>154826311</v>
      </c>
      <c r="CA33">
        <f>'2004_totals_newvars'!J33</f>
        <v>5950968</v>
      </c>
      <c r="CB33">
        <f>'2004_totals_newvars'!B33</f>
        <v>73299739</v>
      </c>
      <c r="CC33">
        <f>'2004_totals_newvars'!C33</f>
        <v>36640723</v>
      </c>
      <c r="CD33">
        <f>'2004_totals_newvars'!I33</f>
        <v>34133945</v>
      </c>
      <c r="CE33">
        <f>'2004_totals_newvars'!H33</f>
        <v>1938272</v>
      </c>
      <c r="CF33">
        <f>'2004_totals_newvars'!E33</f>
        <v>0</v>
      </c>
      <c r="CG33">
        <f>'2004_totals_newvars'!G33</f>
        <v>0</v>
      </c>
      <c r="CH33">
        <f>'2004_totals_newvars'!K33</f>
        <v>2000000</v>
      </c>
      <c r="CI33">
        <f>'2004_totals_newvars'!F33</f>
        <v>0</v>
      </c>
      <c r="CJ33">
        <f>'2004_totals_newvars'!D33</f>
        <v>13674819</v>
      </c>
      <c r="CK33">
        <f>'2004_totals_newvars'!L33</f>
        <v>167638466</v>
      </c>
      <c r="CL33">
        <f>'2005_totals_newvars'!J33</f>
        <v>7203132</v>
      </c>
      <c r="CM33">
        <f>'2005_totals_newvars'!B33</f>
        <v>74761924</v>
      </c>
      <c r="CN33">
        <f>'2005_totals_newvars'!C33</f>
        <v>32477352</v>
      </c>
      <c r="CO33">
        <f>'2005_totals_newvars'!I33</f>
        <v>27139083</v>
      </c>
      <c r="CP33">
        <f>'2005_totals_newvars'!H33</f>
        <v>1249579</v>
      </c>
      <c r="CQ33">
        <f>'2005_totals_newvars'!E33</f>
        <v>0</v>
      </c>
      <c r="CR33">
        <f>'2005_totals_newvars'!G33</f>
        <v>0</v>
      </c>
      <c r="CS33">
        <f>'2005_totals_newvars'!K33</f>
        <v>2000000</v>
      </c>
      <c r="CT33">
        <f>'2005_totals_newvars'!F33</f>
        <v>0</v>
      </c>
      <c r="CU33">
        <f>'2005_totals_newvars'!D33</f>
        <v>14149381</v>
      </c>
      <c r="CV33">
        <f>'2005_totals_newvars'!L33</f>
        <v>158980451</v>
      </c>
      <c r="CW33">
        <f>'2006_totals_newvars'!J33</f>
        <v>4154905</v>
      </c>
      <c r="CX33">
        <f>'2006_totals_newvars'!B33</f>
        <v>73594819</v>
      </c>
      <c r="CY33">
        <f>'2006_totals_newvars'!C33</f>
        <v>36692398</v>
      </c>
      <c r="CZ33">
        <f>'2006_totals_newvars'!I33</f>
        <v>16283119</v>
      </c>
      <c r="DA33">
        <f>'2006_totals_newvars'!H33</f>
        <v>0</v>
      </c>
      <c r="DB33">
        <f>'2006_totals_newvars'!E33</f>
        <v>0</v>
      </c>
      <c r="DC33">
        <f>'2006_totals_newvars'!G33</f>
        <v>0</v>
      </c>
      <c r="DD33">
        <f>'2006_totals_newvars'!K33</f>
        <v>0</v>
      </c>
      <c r="DE33">
        <f>'2006_totals_newvars'!F33</f>
        <v>0</v>
      </c>
      <c r="DF33">
        <f>'2006_totals_newvars'!D33</f>
        <v>11717573</v>
      </c>
      <c r="DG33">
        <f>'2006_totals_newvars'!L33</f>
        <v>142442814</v>
      </c>
      <c r="DH33">
        <f>'2007_totals_newvars'!J33</f>
        <v>9344162</v>
      </c>
      <c r="DI33">
        <f>'2007_totals_newvars'!B33</f>
        <v>58879549</v>
      </c>
      <c r="DJ33">
        <f>'2007_totals_newvars'!C33</f>
        <v>38102606</v>
      </c>
      <c r="DK33">
        <f>'2007_totals_newvars'!I33</f>
        <v>12205286</v>
      </c>
      <c r="DL33">
        <f>'2007_totals_newvars'!H33</f>
        <v>0</v>
      </c>
      <c r="DM33">
        <f>'2007_totals_newvars'!E33</f>
        <v>0</v>
      </c>
      <c r="DN33">
        <f>'2007_totals_newvars'!G33</f>
        <v>0</v>
      </c>
      <c r="DO33">
        <f>'2007_totals_newvars'!K33</f>
        <v>0</v>
      </c>
      <c r="DP33">
        <f>'2007_totals_newvars'!F33</f>
        <v>2450000</v>
      </c>
      <c r="DQ33">
        <f>'2007_totals_newvars'!D33</f>
        <v>6911032</v>
      </c>
      <c r="DR33">
        <f>'2007_totals_newvars'!L33</f>
        <v>127892635</v>
      </c>
      <c r="DS33">
        <f>'2008_totals_newvars'!J33</f>
        <v>9978775</v>
      </c>
      <c r="DT33">
        <f>'2008_totals_newvars'!B33</f>
        <v>55006875</v>
      </c>
      <c r="DU33">
        <f>'2008_totals_newvars'!C33</f>
        <v>35174039</v>
      </c>
      <c r="DV33">
        <f>'2008_totals_newvars'!I33</f>
        <v>9933759</v>
      </c>
      <c r="DW33">
        <f>'2008_totals_newvars'!H33</f>
        <v>6378074</v>
      </c>
      <c r="DX33">
        <f>'2008_totals_newvars'!E33</f>
        <v>0</v>
      </c>
      <c r="DY33">
        <f>'2008_totals_newvars'!G33</f>
        <v>0</v>
      </c>
      <c r="DZ33">
        <f>'2008_totals_newvars'!K33</f>
        <v>0</v>
      </c>
      <c r="EA33">
        <f>'2008_totals_newvars'!F33</f>
        <v>24250000</v>
      </c>
      <c r="EB33">
        <f>'2008_totals_newvars'!D33</f>
        <v>20249693</v>
      </c>
      <c r="EC33">
        <f>'2008_totals_newvars'!L33</f>
        <v>160971215</v>
      </c>
      <c r="ED33">
        <f>'2009_totals_newvars'!J33</f>
        <v>15248380</v>
      </c>
      <c r="EE33">
        <f>'2009_totals_newvars'!B33</f>
        <v>60063794</v>
      </c>
      <c r="EF33">
        <f>'2009_totals_newvars'!C33</f>
        <v>38961022</v>
      </c>
      <c r="EG33">
        <f>'2009_totals_newvars'!I33</f>
        <v>14266958</v>
      </c>
      <c r="EH33">
        <f>'2009_totals_newvars'!H33</f>
        <v>12140563</v>
      </c>
      <c r="EI33">
        <f>'2009_totals_newvars'!E33</f>
        <v>0</v>
      </c>
      <c r="EJ33">
        <f>'2009_totals_newvars'!G33</f>
        <v>0</v>
      </c>
      <c r="EK33">
        <f>'2009_totals_newvars'!K33</f>
        <v>0</v>
      </c>
      <c r="EL33">
        <f>'2009_totals_newvars'!F33</f>
        <v>44100000</v>
      </c>
      <c r="EM33">
        <f>'2009_totals_newvars'!D33</f>
        <v>16022018</v>
      </c>
      <c r="EN33">
        <f>'2009_totals_newvars'!L33</f>
        <v>200802735</v>
      </c>
      <c r="EO33">
        <f>'2010_totals_newvars'!J33</f>
        <v>9618129</v>
      </c>
      <c r="EP33">
        <f>'2010_totals_newvars'!B33</f>
        <v>95638252</v>
      </c>
      <c r="EQ33">
        <f>'2010_totals_newvars'!C33</f>
        <v>51489491</v>
      </c>
      <c r="ER33">
        <f>'2010_totals_newvars'!I33</f>
        <v>36234243</v>
      </c>
      <c r="ES33">
        <f>'2010_totals_newvars'!H33</f>
        <v>13432998</v>
      </c>
      <c r="ET33">
        <f>'2010_totals_newvars'!E33</f>
        <v>0</v>
      </c>
      <c r="EU33">
        <f>'2010_totals_newvars'!G33</f>
        <v>0</v>
      </c>
      <c r="EV33">
        <f>'2010_totals_newvars'!K33</f>
        <v>0</v>
      </c>
      <c r="EW33">
        <f>'2010_totals_newvars'!F33</f>
        <v>44700000</v>
      </c>
      <c r="EX33">
        <f>'2010_totals_newvars'!D33</f>
        <v>16674559</v>
      </c>
      <c r="EY33">
        <f>'2010_totals_newvars'!L33</f>
        <v>267787672</v>
      </c>
      <c r="EZ33">
        <f>'2011_totals_newvars'!J33</f>
        <v>10250014</v>
      </c>
      <c r="FA33">
        <f>'2011_totals_newvars'!B33</f>
        <v>80915527</v>
      </c>
      <c r="FB33">
        <f>'2011_totals_newvars'!C33</f>
        <v>30888346</v>
      </c>
      <c r="FC33">
        <f>'2011_totals_newvars'!I33</f>
        <v>27121816</v>
      </c>
      <c r="FD33">
        <f>'2011_totals_newvars'!H33</f>
        <v>9377849</v>
      </c>
      <c r="FE33">
        <f>'2011_totals_newvars'!E33</f>
        <v>0</v>
      </c>
      <c r="FF33">
        <f>'2011_totals_newvars'!G33</f>
        <v>0</v>
      </c>
      <c r="FG33">
        <f>'2011_totals_newvars'!K33</f>
        <v>0</v>
      </c>
      <c r="FH33">
        <f>'2011_totals_newvars'!F33</f>
        <v>49800000</v>
      </c>
      <c r="FI33">
        <f>'2011_totals_newvars'!D33</f>
        <v>8477005</v>
      </c>
      <c r="FJ33">
        <f>'2011_totals_newvars'!L33</f>
        <v>216830557</v>
      </c>
      <c r="FK33">
        <f>'2012_totals_newvars'!J33</f>
        <v>9259398</v>
      </c>
      <c r="FL33">
        <f>'2012_totals_newvars'!B33</f>
        <v>63872250</v>
      </c>
      <c r="FM33">
        <f>'2012_totals_newvars'!C33</f>
        <v>30532445</v>
      </c>
      <c r="FN33">
        <f>'2012_totals_newvars'!I33</f>
        <v>37766834</v>
      </c>
      <c r="FO33">
        <f>'2012_totals_newvars'!H33</f>
        <v>8583881</v>
      </c>
      <c r="FP33">
        <f>'2012_totals_newvars'!E33</f>
        <v>0</v>
      </c>
      <c r="FQ33">
        <f>'2012_totals_newvars'!G33</f>
        <v>0</v>
      </c>
      <c r="FR33">
        <f>'2012_totals_newvars'!K33</f>
        <v>0</v>
      </c>
      <c r="FS33">
        <f>'2012_totals_newvars'!F33</f>
        <v>47200000</v>
      </c>
      <c r="FT33">
        <f>'2012_totals_newvars'!D33</f>
        <v>8792622</v>
      </c>
      <c r="FU33">
        <f>'2012_totals_newvars'!L33</f>
        <v>206007430</v>
      </c>
      <c r="FV33">
        <f>'2013_totals_newvars'!J33</f>
        <v>10659407</v>
      </c>
      <c r="FW33">
        <f>'2013_totals_newvars'!B33</f>
        <v>53060825</v>
      </c>
      <c r="FX33">
        <f>'2013_totals_newvars'!C33</f>
        <v>36297800</v>
      </c>
      <c r="FY33">
        <f>'2013_totals_newvars'!I33</f>
        <v>47017774</v>
      </c>
      <c r="FZ33">
        <f>'2013_totals_newvars'!H33</f>
        <v>10105467</v>
      </c>
      <c r="GA33">
        <f>'2013_totals_newvars'!E33</f>
        <v>0</v>
      </c>
      <c r="GB33">
        <f>'2013_totals_newvars'!G33</f>
        <v>0</v>
      </c>
      <c r="GC33">
        <f>'2013_totals_newvars'!K33</f>
        <v>0</v>
      </c>
      <c r="GD33">
        <f>'2013_totals_newvars'!F33</f>
        <v>47440000</v>
      </c>
      <c r="GE33">
        <f>'2013_totals_newvars'!D33</f>
        <v>8896314</v>
      </c>
      <c r="GF33">
        <f>'2013_totals_newvars'!L33</f>
        <v>213477587</v>
      </c>
      <c r="GG33">
        <f>'2014_totals_newvars'!J33</f>
        <v>7559480</v>
      </c>
      <c r="GH33">
        <f>'2014_totals_newvars'!B33</f>
        <v>47164990</v>
      </c>
      <c r="GI33">
        <f>'2014_totals_newvars'!C33</f>
        <v>36226494</v>
      </c>
      <c r="GJ33">
        <f>'2014_totals_newvars'!I33</f>
        <v>53599041</v>
      </c>
      <c r="GK33">
        <f>'2014_totals_newvars'!H33</f>
        <v>9592290</v>
      </c>
      <c r="GL33">
        <f>'2014_totals_newvars'!E33</f>
        <v>0</v>
      </c>
      <c r="GM33">
        <f>'2014_totals_newvars'!G33</f>
        <v>0</v>
      </c>
      <c r="GN33">
        <f>'2014_totals_newvars'!K33</f>
        <v>0</v>
      </c>
      <c r="GO33">
        <f>'2014_totals_newvars'!F33</f>
        <v>47620000</v>
      </c>
      <c r="GP33">
        <f>'2014_totals_newvars'!D33</f>
        <v>13031346</v>
      </c>
      <c r="GQ33">
        <f>'2014_totals_newvars'!L33</f>
        <v>214793641</v>
      </c>
    </row>
    <row r="34" spans="1:199" x14ac:dyDescent="0.2">
      <c r="A34" t="s">
        <v>40</v>
      </c>
      <c r="B34">
        <f>'1997_totals_newvars'!J34</f>
        <v>439514869</v>
      </c>
      <c r="C34">
        <f>'1997_totals_newvars'!B34</f>
        <v>2195745140</v>
      </c>
      <c r="D34">
        <f>'1997_totals_newvars'!C34</f>
        <v>69193603</v>
      </c>
      <c r="E34">
        <f>'1997_totals_newvars'!I34</f>
        <v>349048589</v>
      </c>
      <c r="F34">
        <f>'1997_totals_newvars'!H34</f>
        <v>0</v>
      </c>
      <c r="G34">
        <f>'1997_totals_newvars'!E34</f>
        <v>0</v>
      </c>
      <c r="H34">
        <f>'1997_totals_newvars'!G34</f>
        <v>0</v>
      </c>
      <c r="I34">
        <f>'1997_totals_newvars'!K34</f>
        <v>168400000</v>
      </c>
      <c r="J34">
        <f>'1997_totals_newvars'!F34</f>
        <v>0</v>
      </c>
      <c r="K34">
        <f>'1997_totals_newvars'!D34</f>
        <v>103266958</v>
      </c>
      <c r="L34">
        <f>'1997_totals_newvars'!L34</f>
        <v>3325169159</v>
      </c>
      <c r="M34">
        <f>'1998_totals_newvars'!J34</f>
        <v>462987699</v>
      </c>
      <c r="N34">
        <f>'1998_totals_newvars'!B34</f>
        <v>2204031003</v>
      </c>
      <c r="O34">
        <f>'1998_totals_newvars'!C34</f>
        <v>113177396</v>
      </c>
      <c r="P34">
        <f>'1998_totals_newvars'!I34</f>
        <v>371429921</v>
      </c>
      <c r="Q34">
        <f>'1998_totals_newvars'!H34</f>
        <v>0</v>
      </c>
      <c r="R34">
        <f>'1998_totals_newvars'!E34</f>
        <v>0</v>
      </c>
      <c r="S34">
        <f>'1998_totals_newvars'!G34</f>
        <v>0</v>
      </c>
      <c r="T34">
        <f>'1998_totals_newvars'!K34</f>
        <v>221000000</v>
      </c>
      <c r="U34">
        <f>'1998_totals_newvars'!F34</f>
        <v>0</v>
      </c>
      <c r="V34">
        <f>'1998_totals_newvars'!D34</f>
        <v>183608268</v>
      </c>
      <c r="W34">
        <f>'1998_totals_newvars'!L34</f>
        <v>3556234287</v>
      </c>
      <c r="X34">
        <f>'1999_totals_newvars'!J34</f>
        <v>465429180</v>
      </c>
      <c r="Y34">
        <f>'1999_totals_newvars'!B34</f>
        <v>2284889361</v>
      </c>
      <c r="Z34">
        <f>'1999_totals_newvars'!C34</f>
        <v>475499397</v>
      </c>
      <c r="AA34">
        <f>'1999_totals_newvars'!I34</f>
        <v>514136719</v>
      </c>
      <c r="AB34">
        <f>'1999_totals_newvars'!H34</f>
        <v>0</v>
      </c>
      <c r="AC34">
        <f>'1999_totals_newvars'!E34</f>
        <v>0</v>
      </c>
      <c r="AD34">
        <f>'1999_totals_newvars'!G34</f>
        <v>0</v>
      </c>
      <c r="AE34">
        <f>'1999_totals_newvars'!K34</f>
        <v>244000000</v>
      </c>
      <c r="AF34">
        <f>'1999_totals_newvars'!F34</f>
        <v>0</v>
      </c>
      <c r="AG34">
        <f>'1999_totals_newvars'!D34</f>
        <v>207090627</v>
      </c>
      <c r="AH34">
        <f>'1999_totals_newvars'!L34</f>
        <v>4191045284</v>
      </c>
      <c r="AI34">
        <f>'2000_totals_newvars'!J34</f>
        <v>382103683</v>
      </c>
      <c r="AJ34">
        <f>'2000_totals_newvars'!B34</f>
        <v>1554423956</v>
      </c>
      <c r="AK34">
        <f>'2000_totals_newvars'!C34</f>
        <v>565333364</v>
      </c>
      <c r="AL34">
        <f>'2000_totals_newvars'!I34</f>
        <v>421293028</v>
      </c>
      <c r="AM34">
        <f>'2000_totals_newvars'!H34</f>
        <v>0</v>
      </c>
      <c r="AN34">
        <f>'2000_totals_newvars'!E34</f>
        <v>308965621</v>
      </c>
      <c r="AO34">
        <f>'2000_totals_newvars'!G34</f>
        <v>0</v>
      </c>
      <c r="AP34">
        <f>'2000_totals_newvars'!K34</f>
        <v>244000000</v>
      </c>
      <c r="AQ34">
        <f>'2000_totals_newvars'!F34</f>
        <v>504068705</v>
      </c>
      <c r="AR34">
        <f>'2000_totals_newvars'!D34</f>
        <v>213287239</v>
      </c>
      <c r="AS34">
        <f>'2000_totals_newvars'!L34</f>
        <v>4193475596</v>
      </c>
      <c r="AT34">
        <f>'2001_totals_newvars'!J34</f>
        <v>429727261</v>
      </c>
      <c r="AU34">
        <f>'2001_totals_newvars'!B34</f>
        <v>1619616753</v>
      </c>
      <c r="AV34">
        <f>'2001_totals_newvars'!C34</f>
        <v>476983998</v>
      </c>
      <c r="AW34">
        <f>'2001_totals_newvars'!I34</f>
        <v>604654050</v>
      </c>
      <c r="AX34">
        <f>'2001_totals_newvars'!H34</f>
        <v>11309188</v>
      </c>
      <c r="AY34">
        <f>'2001_totals_newvars'!E34</f>
        <v>333411069</v>
      </c>
      <c r="AZ34">
        <f>'2001_totals_newvars'!G34</f>
        <v>7810197</v>
      </c>
      <c r="BA34">
        <f>'2001_totals_newvars'!K34</f>
        <v>244000000</v>
      </c>
      <c r="BB34">
        <f>'2001_totals_newvars'!F34</f>
        <v>382007253</v>
      </c>
      <c r="BC34">
        <f>'2001_totals_newvars'!D34</f>
        <v>314277735</v>
      </c>
      <c r="BD34">
        <f>'2001_totals_newvars'!L34</f>
        <v>4423797504</v>
      </c>
      <c r="BE34">
        <f>'2002_totals_newvars'!J34</f>
        <v>459299770</v>
      </c>
      <c r="BF34">
        <f>'2002_totals_newvars'!B34</f>
        <v>1464883655</v>
      </c>
      <c r="BG34">
        <f>'2002_totals_newvars'!C34</f>
        <v>496322562</v>
      </c>
      <c r="BH34">
        <f>'2002_totals_newvars'!I34</f>
        <v>528816465</v>
      </c>
      <c r="BI34">
        <f>'2002_totals_newvars'!H34</f>
        <v>93842581</v>
      </c>
      <c r="BJ34">
        <f>'2002_totals_newvars'!E34</f>
        <v>424405770</v>
      </c>
      <c r="BK34">
        <f>'2002_totals_newvars'!G34</f>
        <v>33423453</v>
      </c>
      <c r="BL34">
        <f>'2002_totals_newvars'!K34</f>
        <v>244000000</v>
      </c>
      <c r="BM34">
        <f>'2002_totals_newvars'!F34</f>
        <v>448695382</v>
      </c>
      <c r="BN34">
        <f>'2002_totals_newvars'!D34</f>
        <v>296169990</v>
      </c>
      <c r="BO34">
        <f>'2002_totals_newvars'!L34</f>
        <v>4489859628</v>
      </c>
      <c r="BP34">
        <f>'2003_totals_newvars'!J34</f>
        <v>464283285</v>
      </c>
      <c r="BQ34">
        <f>'2003_totals_newvars'!B34</f>
        <v>1604839889</v>
      </c>
      <c r="BR34">
        <f>'2003_totals_newvars'!C34</f>
        <v>141883998</v>
      </c>
      <c r="BS34">
        <f>'2003_totals_newvars'!I34</f>
        <v>487632727</v>
      </c>
      <c r="BT34">
        <f>'2003_totals_newvars'!H34</f>
        <v>408021718</v>
      </c>
      <c r="BU34">
        <f>'2003_totals_newvars'!E34</f>
        <v>481812753</v>
      </c>
      <c r="BV34">
        <f>'2003_totals_newvars'!G34</f>
        <v>50504569</v>
      </c>
      <c r="BW34">
        <f>'2003_totals_newvars'!K34</f>
        <v>244000000</v>
      </c>
      <c r="BX34">
        <f>'2003_totals_newvars'!F34</f>
        <v>577076632</v>
      </c>
      <c r="BY34">
        <f>'2003_totals_newvars'!D34</f>
        <v>287131639</v>
      </c>
      <c r="BZ34">
        <f>'2003_totals_newvars'!L34</f>
        <v>4747187210</v>
      </c>
      <c r="CA34">
        <f>'2004_totals_newvars'!J34</f>
        <v>409676641</v>
      </c>
      <c r="CB34">
        <f>'2004_totals_newvars'!B34</f>
        <v>1585867556</v>
      </c>
      <c r="CC34">
        <f>'2004_totals_newvars'!C34</f>
        <v>509983998</v>
      </c>
      <c r="CD34">
        <f>'2004_totals_newvars'!I34</f>
        <v>360376655</v>
      </c>
      <c r="CE34">
        <f>'2004_totals_newvars'!H34</f>
        <v>257110939</v>
      </c>
      <c r="CF34">
        <f>'2004_totals_newvars'!E34</f>
        <v>444621097</v>
      </c>
      <c r="CG34">
        <f>'2004_totals_newvars'!G34</f>
        <v>72978405</v>
      </c>
      <c r="CH34">
        <f>'2004_totals_newvars'!K34</f>
        <v>122000000</v>
      </c>
      <c r="CI34">
        <f>'2004_totals_newvars'!F34</f>
        <v>713701927</v>
      </c>
      <c r="CJ34">
        <f>'2004_totals_newvars'!D34</f>
        <v>249581882</v>
      </c>
      <c r="CK34">
        <f>'2004_totals_newvars'!L34</f>
        <v>4725899100</v>
      </c>
      <c r="CL34">
        <f>'2005_totals_newvars'!J34</f>
        <v>380795042</v>
      </c>
      <c r="CM34">
        <f>'2005_totals_newvars'!B34</f>
        <v>1761846561</v>
      </c>
      <c r="CN34">
        <f>'2005_totals_newvars'!C34</f>
        <v>483775203</v>
      </c>
      <c r="CO34">
        <f>'2005_totals_newvars'!I34</f>
        <v>289649685</v>
      </c>
      <c r="CP34">
        <f>'2005_totals_newvars'!H34</f>
        <v>39497257</v>
      </c>
      <c r="CQ34">
        <f>'2005_totals_newvars'!E34</f>
        <v>359515253</v>
      </c>
      <c r="CR34">
        <f>'2005_totals_newvars'!G34</f>
        <v>82810998</v>
      </c>
      <c r="CS34">
        <f>'2005_totals_newvars'!K34</f>
        <v>119838433</v>
      </c>
      <c r="CT34">
        <f>'2005_totals_newvars'!F34</f>
        <v>738779413</v>
      </c>
      <c r="CU34">
        <f>'2005_totals_newvars'!D34</f>
        <v>214990477</v>
      </c>
      <c r="CV34">
        <f>'2005_totals_newvars'!L34</f>
        <v>4471498322</v>
      </c>
      <c r="CW34">
        <f>'2006_totals_newvars'!J34</f>
        <v>451503762</v>
      </c>
      <c r="CX34">
        <f>'2006_totals_newvars'!B34</f>
        <v>1623752053</v>
      </c>
      <c r="CY34">
        <f>'2006_totals_newvars'!C34</f>
        <v>650566506</v>
      </c>
      <c r="CZ34">
        <f>'2006_totals_newvars'!I34</f>
        <v>455969064</v>
      </c>
      <c r="DA34">
        <f>'2006_totals_newvars'!H34</f>
        <v>177875440</v>
      </c>
      <c r="DB34">
        <f>'2006_totals_newvars'!E34</f>
        <v>320694456</v>
      </c>
      <c r="DC34">
        <f>'2006_totals_newvars'!G34</f>
        <v>71449547</v>
      </c>
      <c r="DD34">
        <f>'2006_totals_newvars'!K34</f>
        <v>123503788</v>
      </c>
      <c r="DE34">
        <f>'2006_totals_newvars'!F34</f>
        <v>818735112</v>
      </c>
      <c r="DF34">
        <f>'2006_totals_newvars'!D34</f>
        <v>218992881</v>
      </c>
      <c r="DG34">
        <f>'2006_totals_newvars'!L34</f>
        <v>4913042609</v>
      </c>
      <c r="DH34">
        <f>'2007_totals_newvars'!J34</f>
        <v>512686288</v>
      </c>
      <c r="DI34">
        <f>'2007_totals_newvars'!B34</f>
        <v>1474079582</v>
      </c>
      <c r="DJ34">
        <f>'2007_totals_newvars'!C34</f>
        <v>462408216</v>
      </c>
      <c r="DK34">
        <f>'2007_totals_newvars'!I34</f>
        <v>523733486</v>
      </c>
      <c r="DL34">
        <f>'2007_totals_newvars'!H34</f>
        <v>206938212</v>
      </c>
      <c r="DM34">
        <f>'2007_totals_newvars'!E34</f>
        <v>354300910</v>
      </c>
      <c r="DN34">
        <f>'2007_totals_newvars'!G34</f>
        <v>116747195</v>
      </c>
      <c r="DO34">
        <f>'2007_totals_newvars'!K34</f>
        <v>125765830</v>
      </c>
      <c r="DP34">
        <f>'2007_totals_newvars'!F34</f>
        <v>903698217</v>
      </c>
      <c r="DQ34">
        <f>'2007_totals_newvars'!D34</f>
        <v>205544285</v>
      </c>
      <c r="DR34">
        <f>'2007_totals_newvars'!L34</f>
        <v>4885902221</v>
      </c>
      <c r="DS34">
        <f>'2008_totals_newvars'!J34</f>
        <v>477152553</v>
      </c>
      <c r="DT34">
        <f>'2008_totals_newvars'!B34</f>
        <v>1428242373</v>
      </c>
      <c r="DU34">
        <f>'2008_totals_newvars'!C34</f>
        <v>473254486</v>
      </c>
      <c r="DV34">
        <f>'2008_totals_newvars'!I34</f>
        <v>510976228</v>
      </c>
      <c r="DW34">
        <f>'2008_totals_newvars'!H34</f>
        <v>259987589</v>
      </c>
      <c r="DX34">
        <f>'2008_totals_newvars'!E34</f>
        <v>350240406</v>
      </c>
      <c r="DY34">
        <f>'2008_totals_newvars'!G34</f>
        <v>173224848</v>
      </c>
      <c r="DZ34">
        <f>'2008_totals_newvars'!K34</f>
        <v>125639424</v>
      </c>
      <c r="EA34">
        <f>'2008_totals_newvars'!F34</f>
        <v>894691700</v>
      </c>
      <c r="EB34">
        <f>'2008_totals_newvars'!D34</f>
        <v>226354920</v>
      </c>
      <c r="EC34">
        <f>'2008_totals_newvars'!L34</f>
        <v>4919764527</v>
      </c>
      <c r="ED34">
        <f>'2009_totals_newvars'!J34</f>
        <v>456612468</v>
      </c>
      <c r="EE34">
        <f>'2009_totals_newvars'!B34</f>
        <v>1457970126</v>
      </c>
      <c r="EF34">
        <f>'2009_totals_newvars'!C34</f>
        <v>515960255</v>
      </c>
      <c r="EG34">
        <f>'2009_totals_newvars'!I34</f>
        <v>589692921</v>
      </c>
      <c r="EH34">
        <f>'2009_totals_newvars'!H34</f>
        <v>339972520</v>
      </c>
      <c r="EI34">
        <f>'2009_totals_newvars'!E34</f>
        <v>354057132</v>
      </c>
      <c r="EJ34">
        <f>'2009_totals_newvars'!G34</f>
        <v>375714346</v>
      </c>
      <c r="EK34">
        <f>'2009_totals_newvars'!K34</f>
        <v>200755328</v>
      </c>
      <c r="EL34">
        <f>'2009_totals_newvars'!F34</f>
        <v>1220555812</v>
      </c>
      <c r="EM34">
        <f>'2009_totals_newvars'!D34</f>
        <v>195634409</v>
      </c>
      <c r="EN34">
        <f>'2009_totals_newvars'!L34</f>
        <v>5706925317</v>
      </c>
      <c r="EO34">
        <f>'2010_totals_newvars'!J34</f>
        <v>441860471</v>
      </c>
      <c r="EP34">
        <f>'2010_totals_newvars'!B34</f>
        <v>1667796093</v>
      </c>
      <c r="EQ34">
        <f>'2010_totals_newvars'!C34</f>
        <v>425445233</v>
      </c>
      <c r="ER34">
        <f>'2010_totals_newvars'!I34</f>
        <v>668621651</v>
      </c>
      <c r="ES34">
        <f>'2010_totals_newvars'!H34</f>
        <v>265162135</v>
      </c>
      <c r="ET34">
        <f>'2010_totals_newvars'!E34</f>
        <v>340639785</v>
      </c>
      <c r="EU34">
        <f>'2010_totals_newvars'!G34</f>
        <v>230345828</v>
      </c>
      <c r="EV34">
        <f>'2010_totals_newvars'!K34</f>
        <v>167245286</v>
      </c>
      <c r="EW34">
        <f>'2010_totals_newvars'!F34</f>
        <v>1424906519</v>
      </c>
      <c r="EX34">
        <f>'2010_totals_newvars'!D34</f>
        <v>205340809</v>
      </c>
      <c r="EY34">
        <f>'2010_totals_newvars'!L34</f>
        <v>5837363810</v>
      </c>
      <c r="EZ34">
        <f>'2011_totals_newvars'!J34</f>
        <v>333633422</v>
      </c>
      <c r="FA34">
        <f>'2011_totals_newvars'!B34</f>
        <v>1443553507</v>
      </c>
      <c r="FB34">
        <f>'2011_totals_newvars'!C34</f>
        <v>568028898</v>
      </c>
      <c r="FC34">
        <f>'2011_totals_newvars'!I34</f>
        <v>757408532</v>
      </c>
      <c r="FD34">
        <f>'2011_totals_newvars'!H34</f>
        <v>265586718</v>
      </c>
      <c r="FE34">
        <f>'2011_totals_newvars'!E34</f>
        <v>340769337</v>
      </c>
      <c r="FF34">
        <f>'2011_totals_newvars'!G34</f>
        <v>163587203</v>
      </c>
      <c r="FG34">
        <f>'2011_totals_newvars'!K34</f>
        <v>192797333</v>
      </c>
      <c r="FH34">
        <f>'2011_totals_newvars'!F34</f>
        <v>1363970679</v>
      </c>
      <c r="FI34">
        <f>'2011_totals_newvars'!D34</f>
        <v>183711586</v>
      </c>
      <c r="FJ34">
        <f>'2011_totals_newvars'!L34</f>
        <v>5613047215</v>
      </c>
      <c r="FK34">
        <f>'2012_totals_newvars'!J34</f>
        <v>364227693</v>
      </c>
      <c r="FL34">
        <f>'2012_totals_newvars'!B34</f>
        <v>1470929069</v>
      </c>
      <c r="FM34">
        <f>'2012_totals_newvars'!C34</f>
        <v>468842778</v>
      </c>
      <c r="FN34">
        <f>'2012_totals_newvars'!I34</f>
        <v>772499867</v>
      </c>
      <c r="FO34">
        <f>'2012_totals_newvars'!H34</f>
        <v>247858961</v>
      </c>
      <c r="FP34">
        <f>'2012_totals_newvars'!E34</f>
        <v>175967398</v>
      </c>
      <c r="FQ34">
        <f>'2012_totals_newvars'!G34</f>
        <v>133899766</v>
      </c>
      <c r="FR34">
        <f>'2012_totals_newvars'!K34</f>
        <v>190479111</v>
      </c>
      <c r="FS34">
        <f>'2012_totals_newvars'!F34</f>
        <v>1413637646</v>
      </c>
      <c r="FT34">
        <f>'2012_totals_newvars'!D34</f>
        <v>160946848</v>
      </c>
      <c r="FU34">
        <f>'2012_totals_newvars'!L34</f>
        <v>5399289137</v>
      </c>
      <c r="FV34">
        <f>'2013_totals_newvars'!J34</f>
        <v>333889087</v>
      </c>
      <c r="FW34">
        <f>'2013_totals_newvars'!B34</f>
        <v>1606028384</v>
      </c>
      <c r="FX34">
        <f>'2013_totals_newvars'!C34</f>
        <v>536912013</v>
      </c>
      <c r="FY34">
        <f>'2013_totals_newvars'!I34</f>
        <v>778894050</v>
      </c>
      <c r="FZ34">
        <f>'2013_totals_newvars'!H34</f>
        <v>245214497</v>
      </c>
      <c r="GA34">
        <f>'2013_totals_newvars'!E34</f>
        <v>187276911</v>
      </c>
      <c r="GB34">
        <f>'2013_totals_newvars'!G34</f>
        <v>173868350</v>
      </c>
      <c r="GC34">
        <f>'2013_totals_newvars'!K34</f>
        <v>191552283</v>
      </c>
      <c r="GD34">
        <f>'2013_totals_newvars'!F34</f>
        <v>1426501045</v>
      </c>
      <c r="GE34">
        <f>'2013_totals_newvars'!D34</f>
        <v>130531344</v>
      </c>
      <c r="GF34">
        <f>'2013_totals_newvars'!L34</f>
        <v>5610667964</v>
      </c>
      <c r="GG34">
        <f>'2014_totals_newvars'!J34</f>
        <v>338227963</v>
      </c>
      <c r="GH34">
        <f>'2014_totals_newvars'!B34</f>
        <v>1747501469</v>
      </c>
      <c r="GI34">
        <f>'2014_totals_newvars'!C34</f>
        <v>438770963</v>
      </c>
      <c r="GJ34">
        <f>'2014_totals_newvars'!I34</f>
        <v>740046020</v>
      </c>
      <c r="GK34">
        <f>'2014_totals_newvars'!H34</f>
        <v>236573751</v>
      </c>
      <c r="GL34">
        <f>'2014_totals_newvars'!E34</f>
        <v>211013381</v>
      </c>
      <c r="GM34">
        <f>'2014_totals_newvars'!G34</f>
        <v>173055701</v>
      </c>
      <c r="GN34">
        <f>'2014_totals_newvars'!K34</f>
        <v>181097334</v>
      </c>
      <c r="GO34">
        <f>'2014_totals_newvars'!F34</f>
        <v>1486920816</v>
      </c>
      <c r="GP34">
        <f>'2014_totals_newvars'!D34</f>
        <v>176224975</v>
      </c>
      <c r="GQ34">
        <f>'2014_totals_newvars'!L34</f>
        <v>5729432373</v>
      </c>
    </row>
    <row r="35" spans="1:199" x14ac:dyDescent="0.2">
      <c r="A35" t="s">
        <v>41</v>
      </c>
      <c r="B35">
        <f>'1997_totals_newvars'!J35</f>
        <v>22794187</v>
      </c>
      <c r="C35">
        <f>'1997_totals_newvars'!B35</f>
        <v>200668355</v>
      </c>
      <c r="D35">
        <f>'1997_totals_newvars'!C35</f>
        <v>0</v>
      </c>
      <c r="E35">
        <f>'1997_totals_newvars'!I35</f>
        <v>73725803</v>
      </c>
      <c r="F35">
        <f>'1997_totals_newvars'!H35</f>
        <v>0</v>
      </c>
      <c r="G35">
        <f>'1997_totals_newvars'!E35</f>
        <v>0</v>
      </c>
      <c r="H35">
        <f>'1997_totals_newvars'!G35</f>
        <v>0</v>
      </c>
      <c r="I35">
        <f>'1997_totals_newvars'!K35</f>
        <v>0</v>
      </c>
      <c r="J35">
        <f>'1997_totals_newvars'!F35</f>
        <v>0</v>
      </c>
      <c r="K35">
        <f>'1997_totals_newvars'!D35</f>
        <v>0</v>
      </c>
      <c r="L35">
        <f>'1997_totals_newvars'!L35</f>
        <v>297188345</v>
      </c>
      <c r="M35">
        <f>'1998_totals_newvars'!J35</f>
        <v>24256990</v>
      </c>
      <c r="N35">
        <f>'1998_totals_newvars'!B35</f>
        <v>177867913</v>
      </c>
      <c r="O35">
        <f>'1998_totals_newvars'!C35</f>
        <v>60325009</v>
      </c>
      <c r="P35">
        <f>'1998_totals_newvars'!I35</f>
        <v>119957708</v>
      </c>
      <c r="Q35">
        <f>'1998_totals_newvars'!H35</f>
        <v>0</v>
      </c>
      <c r="R35">
        <f>'1998_totals_newvars'!E35</f>
        <v>0</v>
      </c>
      <c r="S35">
        <f>'1998_totals_newvars'!G35</f>
        <v>0</v>
      </c>
      <c r="T35">
        <f>'1998_totals_newvars'!K35</f>
        <v>970581</v>
      </c>
      <c r="U35">
        <f>'1998_totals_newvars'!F35</f>
        <v>0</v>
      </c>
      <c r="V35">
        <f>'1998_totals_newvars'!D35</f>
        <v>4384025</v>
      </c>
      <c r="W35">
        <f>'1998_totals_newvars'!L35</f>
        <v>387762226</v>
      </c>
      <c r="X35">
        <f>'1999_totals_newvars'!J35</f>
        <v>31872711</v>
      </c>
      <c r="Y35">
        <f>'1999_totals_newvars'!B35</f>
        <v>199963387</v>
      </c>
      <c r="Z35">
        <f>'1999_totals_newvars'!C35</f>
        <v>120869167</v>
      </c>
      <c r="AA35">
        <f>'1999_totals_newvars'!I35</f>
        <v>147690193</v>
      </c>
      <c r="AB35">
        <f>'1999_totals_newvars'!H35</f>
        <v>0</v>
      </c>
      <c r="AC35">
        <f>'1999_totals_newvars'!E35</f>
        <v>0</v>
      </c>
      <c r="AD35">
        <f>'1999_totals_newvars'!G35</f>
        <v>0</v>
      </c>
      <c r="AE35">
        <f>'1999_totals_newvars'!K35</f>
        <v>7759313</v>
      </c>
      <c r="AF35">
        <f>'1999_totals_newvars'!F35</f>
        <v>0</v>
      </c>
      <c r="AG35">
        <f>'1999_totals_newvars'!D35</f>
        <v>23902579</v>
      </c>
      <c r="AH35">
        <f>'1999_totals_newvars'!L35</f>
        <v>532057350</v>
      </c>
      <c r="AI35">
        <f>'2000_totals_newvars'!J35</f>
        <v>39325262</v>
      </c>
      <c r="AJ35">
        <f>'2000_totals_newvars'!B35</f>
        <v>140129420</v>
      </c>
      <c r="AK35">
        <f>'2000_totals_newvars'!C35</f>
        <v>147458106</v>
      </c>
      <c r="AL35">
        <f>'2000_totals_newvars'!I35</f>
        <v>22886141</v>
      </c>
      <c r="AM35">
        <f>'2000_totals_newvars'!H35</f>
        <v>668883</v>
      </c>
      <c r="AN35">
        <f>'2000_totals_newvars'!E35</f>
        <v>70416799</v>
      </c>
      <c r="AO35">
        <f>'2000_totals_newvars'!G35</f>
        <v>8925327</v>
      </c>
      <c r="AP35">
        <f>'2000_totals_newvars'!K35</f>
        <v>23020332</v>
      </c>
      <c r="AQ35">
        <f>'2000_totals_newvars'!F35</f>
        <v>0</v>
      </c>
      <c r="AR35">
        <f>'2000_totals_newvars'!D35</f>
        <v>76395033</v>
      </c>
      <c r="AS35">
        <f>'2000_totals_newvars'!L35</f>
        <v>529225303</v>
      </c>
      <c r="AT35">
        <f>'2001_totals_newvars'!J35</f>
        <v>38932398</v>
      </c>
      <c r="AU35">
        <f>'2001_totals_newvars'!B35</f>
        <v>135038072</v>
      </c>
      <c r="AV35">
        <f>'2001_totals_newvars'!C35</f>
        <v>182603628</v>
      </c>
      <c r="AW35">
        <f>'2001_totals_newvars'!I35</f>
        <v>38083203</v>
      </c>
      <c r="AX35">
        <f>'2001_totals_newvars'!H35</f>
        <v>127052</v>
      </c>
      <c r="AY35">
        <f>'2001_totals_newvars'!E35</f>
        <v>71188600</v>
      </c>
      <c r="AZ35">
        <f>'2001_totals_newvars'!G35</f>
        <v>9026023</v>
      </c>
      <c r="BA35">
        <f>'2001_totals_newvars'!K35</f>
        <v>6220801</v>
      </c>
      <c r="BB35">
        <f>'2001_totals_newvars'!F35</f>
        <v>0</v>
      </c>
      <c r="BC35">
        <f>'2001_totals_newvars'!D35</f>
        <v>72962691</v>
      </c>
      <c r="BD35">
        <f>'2001_totals_newvars'!L35</f>
        <v>554182468</v>
      </c>
      <c r="BE35">
        <f>'2002_totals_newvars'!J35</f>
        <v>42210709</v>
      </c>
      <c r="BF35">
        <f>'2002_totals_newvars'!B35</f>
        <v>138661147</v>
      </c>
      <c r="BG35">
        <f>'2002_totals_newvars'!C35</f>
        <v>172838728</v>
      </c>
      <c r="BH35">
        <f>'2002_totals_newvars'!I35</f>
        <v>36478792</v>
      </c>
      <c r="BI35">
        <f>'2002_totals_newvars'!H35</f>
        <v>225829</v>
      </c>
      <c r="BJ35">
        <f>'2002_totals_newvars'!E35</f>
        <v>77530112</v>
      </c>
      <c r="BK35">
        <f>'2002_totals_newvars'!G35</f>
        <v>8100198</v>
      </c>
      <c r="BL35">
        <f>'2002_totals_newvars'!K35</f>
        <v>6542135</v>
      </c>
      <c r="BM35">
        <f>'2002_totals_newvars'!F35</f>
        <v>0</v>
      </c>
      <c r="BN35">
        <f>'2002_totals_newvars'!D35</f>
        <v>70772549</v>
      </c>
      <c r="BO35">
        <f>'2002_totals_newvars'!L35</f>
        <v>553360199</v>
      </c>
      <c r="BP35">
        <f>'2003_totals_newvars'!J35</f>
        <v>39234660</v>
      </c>
      <c r="BQ35">
        <f>'2003_totals_newvars'!B35</f>
        <v>133365618</v>
      </c>
      <c r="BR35">
        <f>'2003_totals_newvars'!C35</f>
        <v>180139309</v>
      </c>
      <c r="BS35">
        <f>'2003_totals_newvars'!I35</f>
        <v>18793459</v>
      </c>
      <c r="BT35">
        <f>'2003_totals_newvars'!H35</f>
        <v>314432</v>
      </c>
      <c r="BU35">
        <f>'2003_totals_newvars'!E35</f>
        <v>76091579</v>
      </c>
      <c r="BV35">
        <f>'2003_totals_newvars'!G35</f>
        <v>8232305</v>
      </c>
      <c r="BW35">
        <f>'2003_totals_newvars'!K35</f>
        <v>4544769</v>
      </c>
      <c r="BX35">
        <f>'2003_totals_newvars'!F35</f>
        <v>0</v>
      </c>
      <c r="BY35">
        <f>'2003_totals_newvars'!D35</f>
        <v>75125251</v>
      </c>
      <c r="BZ35">
        <f>'2003_totals_newvars'!L35</f>
        <v>535841382</v>
      </c>
      <c r="CA35">
        <f>'2004_totals_newvars'!J35</f>
        <v>36358277</v>
      </c>
      <c r="CB35">
        <f>'2004_totals_newvars'!B35</f>
        <v>119077259</v>
      </c>
      <c r="CC35">
        <f>'2004_totals_newvars'!C35</f>
        <v>184401615</v>
      </c>
      <c r="CD35">
        <f>'2004_totals_newvars'!I35</f>
        <v>25336530</v>
      </c>
      <c r="CE35">
        <f>'2004_totals_newvars'!H35</f>
        <v>193893</v>
      </c>
      <c r="CF35">
        <f>'2004_totals_newvars'!E35</f>
        <v>77883633</v>
      </c>
      <c r="CG35">
        <f>'2004_totals_newvars'!G35</f>
        <v>8575670</v>
      </c>
      <c r="CH35">
        <f>'2004_totals_newvars'!K35</f>
        <v>6443497</v>
      </c>
      <c r="CI35">
        <f>'2004_totals_newvars'!F35</f>
        <v>0</v>
      </c>
      <c r="CJ35">
        <f>'2004_totals_newvars'!D35</f>
        <v>69752325</v>
      </c>
      <c r="CK35">
        <f>'2004_totals_newvars'!L35</f>
        <v>528022699</v>
      </c>
      <c r="CL35">
        <f>'2005_totals_newvars'!J35</f>
        <v>39108941</v>
      </c>
      <c r="CM35">
        <f>'2005_totals_newvars'!B35</f>
        <v>108391953</v>
      </c>
      <c r="CN35">
        <f>'2005_totals_newvars'!C35</f>
        <v>203440491</v>
      </c>
      <c r="CO35">
        <f>'2005_totals_newvars'!I35</f>
        <v>22440973</v>
      </c>
      <c r="CP35">
        <f>'2005_totals_newvars'!H35</f>
        <v>108546</v>
      </c>
      <c r="CQ35">
        <f>'2005_totals_newvars'!E35</f>
        <v>83921478</v>
      </c>
      <c r="CR35">
        <f>'2005_totals_newvars'!G35</f>
        <v>7643929</v>
      </c>
      <c r="CS35">
        <f>'2005_totals_newvars'!K35</f>
        <v>5625602</v>
      </c>
      <c r="CT35">
        <f>'2005_totals_newvars'!F35</f>
        <v>0</v>
      </c>
      <c r="CU35">
        <f>'2005_totals_newvars'!D35</f>
        <v>68835014</v>
      </c>
      <c r="CV35">
        <f>'2005_totals_newvars'!L35</f>
        <v>539516927</v>
      </c>
      <c r="CW35">
        <f>'2006_totals_newvars'!J35</f>
        <v>11956010</v>
      </c>
      <c r="CX35">
        <f>'2006_totals_newvars'!B35</f>
        <v>94433523</v>
      </c>
      <c r="CY35">
        <f>'2006_totals_newvars'!C35</f>
        <v>177356423</v>
      </c>
      <c r="CZ35">
        <f>'2006_totals_newvars'!I35</f>
        <v>20252522</v>
      </c>
      <c r="DA35">
        <f>'2006_totals_newvars'!H35</f>
        <v>-190211</v>
      </c>
      <c r="DB35">
        <f>'2006_totals_newvars'!E35</f>
        <v>-37311059</v>
      </c>
      <c r="DC35">
        <f>'2006_totals_newvars'!G35</f>
        <v>4837034</v>
      </c>
      <c r="DD35">
        <f>'2006_totals_newvars'!K35</f>
        <v>4507418</v>
      </c>
      <c r="DE35">
        <f>'2006_totals_newvars'!F35</f>
        <v>0</v>
      </c>
      <c r="DF35">
        <f>'2006_totals_newvars'!D35</f>
        <v>51201776</v>
      </c>
      <c r="DG35">
        <f>'2006_totals_newvars'!L35</f>
        <v>327043436</v>
      </c>
      <c r="DH35">
        <f>'2007_totals_newvars'!J35</f>
        <v>38949712</v>
      </c>
      <c r="DI35">
        <f>'2007_totals_newvars'!B35</f>
        <v>83736349</v>
      </c>
      <c r="DJ35">
        <f>'2007_totals_newvars'!C35</f>
        <v>208966976</v>
      </c>
      <c r="DK35">
        <f>'2007_totals_newvars'!I35</f>
        <v>26051320</v>
      </c>
      <c r="DL35">
        <f>'2007_totals_newvars'!H35</f>
        <v>12426</v>
      </c>
      <c r="DM35">
        <f>'2007_totals_newvars'!E35</f>
        <v>90824493</v>
      </c>
      <c r="DN35">
        <f>'2007_totals_newvars'!G35</f>
        <v>9802537</v>
      </c>
      <c r="DO35">
        <f>'2007_totals_newvars'!K35</f>
        <v>12485180</v>
      </c>
      <c r="DP35">
        <f>'2007_totals_newvars'!F35</f>
        <v>0</v>
      </c>
      <c r="DQ35">
        <f>'2007_totals_newvars'!D35</f>
        <v>64601737</v>
      </c>
      <c r="DR35">
        <f>'2007_totals_newvars'!L35</f>
        <v>535430730</v>
      </c>
      <c r="DS35">
        <f>'2008_totals_newvars'!J35</f>
        <v>41458641</v>
      </c>
      <c r="DT35">
        <f>'2008_totals_newvars'!B35</f>
        <v>79891677</v>
      </c>
      <c r="DU35">
        <f>'2008_totals_newvars'!C35</f>
        <v>212970647</v>
      </c>
      <c r="DV35">
        <f>'2008_totals_newvars'!I35</f>
        <v>25577708</v>
      </c>
      <c r="DW35">
        <f>'2008_totals_newvars'!H35</f>
        <v>2914</v>
      </c>
      <c r="DX35">
        <f>'2008_totals_newvars'!E35</f>
        <v>91143330</v>
      </c>
      <c r="DY35">
        <f>'2008_totals_newvars'!G35</f>
        <v>8782839</v>
      </c>
      <c r="DZ35">
        <f>'2008_totals_newvars'!K35</f>
        <v>16944657</v>
      </c>
      <c r="EA35">
        <f>'2008_totals_newvars'!F35</f>
        <v>0</v>
      </c>
      <c r="EB35">
        <f>'2008_totals_newvars'!D35</f>
        <v>61951056</v>
      </c>
      <c r="EC35">
        <f>'2008_totals_newvars'!L35</f>
        <v>538723469</v>
      </c>
      <c r="ED35">
        <f>'2009_totals_newvars'!J35</f>
        <v>45000823</v>
      </c>
      <c r="EE35">
        <f>'2009_totals_newvars'!B35</f>
        <v>89261967</v>
      </c>
      <c r="EF35">
        <f>'2009_totals_newvars'!C35</f>
        <v>237227262</v>
      </c>
      <c r="EG35">
        <f>'2009_totals_newvars'!I35</f>
        <v>34603438</v>
      </c>
      <c r="EH35">
        <f>'2009_totals_newvars'!H35</f>
        <v>111517440</v>
      </c>
      <c r="EI35">
        <f>'2009_totals_newvars'!E35</f>
        <v>92426594</v>
      </c>
      <c r="EJ35">
        <f>'2009_totals_newvars'!G35</f>
        <v>15390436</v>
      </c>
      <c r="EK35">
        <f>'2009_totals_newvars'!K35</f>
        <v>14838807</v>
      </c>
      <c r="EL35">
        <f>'2009_totals_newvars'!F35</f>
        <v>29887303</v>
      </c>
      <c r="EM35">
        <f>'2009_totals_newvars'!D35</f>
        <v>65736366</v>
      </c>
      <c r="EN35">
        <f>'2009_totals_newvars'!L35</f>
        <v>735890436</v>
      </c>
      <c r="EO35">
        <f>'2010_totals_newvars'!J35</f>
        <v>42429223</v>
      </c>
      <c r="EP35">
        <f>'2010_totals_newvars'!B35</f>
        <v>74949693</v>
      </c>
      <c r="EQ35">
        <f>'2010_totals_newvars'!C35</f>
        <v>190997775</v>
      </c>
      <c r="ER35">
        <f>'2010_totals_newvars'!I35</f>
        <v>36038708</v>
      </c>
      <c r="ES35">
        <f>'2010_totals_newvars'!H35</f>
        <v>85136137</v>
      </c>
      <c r="ET35">
        <f>'2010_totals_newvars'!E35</f>
        <v>92422716</v>
      </c>
      <c r="EU35">
        <f>'2010_totals_newvars'!G35</f>
        <v>8122347</v>
      </c>
      <c r="EV35">
        <f>'2010_totals_newvars'!K35</f>
        <v>9798534</v>
      </c>
      <c r="EW35">
        <f>'2010_totals_newvars'!F35</f>
        <v>51088580</v>
      </c>
      <c r="EX35">
        <f>'2010_totals_newvars'!D35</f>
        <v>66301325</v>
      </c>
      <c r="EY35">
        <f>'2010_totals_newvars'!L35</f>
        <v>657285038</v>
      </c>
      <c r="EZ35">
        <f>'2011_totals_newvars'!J35</f>
        <v>43524475</v>
      </c>
      <c r="FA35">
        <f>'2011_totals_newvars'!B35</f>
        <v>58364304</v>
      </c>
      <c r="FB35">
        <f>'2011_totals_newvars'!C35</f>
        <v>203269127</v>
      </c>
      <c r="FC35">
        <f>'2011_totals_newvars'!I35</f>
        <v>38744025</v>
      </c>
      <c r="FD35">
        <f>'2011_totals_newvars'!H35</f>
        <v>114923538</v>
      </c>
      <c r="FE35">
        <f>'2011_totals_newvars'!E35</f>
        <v>96262610</v>
      </c>
      <c r="FF35">
        <f>'2011_totals_newvars'!G35</f>
        <v>8624050</v>
      </c>
      <c r="FG35">
        <f>'2011_totals_newvars'!K35</f>
        <v>10311313</v>
      </c>
      <c r="FH35">
        <f>'2011_totals_newvars'!F35</f>
        <v>51426213</v>
      </c>
      <c r="FI35">
        <f>'2011_totals_newvars'!D35</f>
        <v>99316890</v>
      </c>
      <c r="FJ35">
        <f>'2011_totals_newvars'!L35</f>
        <v>724766545</v>
      </c>
      <c r="FK35">
        <f>'2012_totals_newvars'!J35</f>
        <v>41470714</v>
      </c>
      <c r="FL35">
        <f>'2012_totals_newvars'!B35</f>
        <v>64193119</v>
      </c>
      <c r="FM35">
        <f>'2012_totals_newvars'!C35</f>
        <v>177171592</v>
      </c>
      <c r="FN35">
        <f>'2012_totals_newvars'!I35</f>
        <v>35403238</v>
      </c>
      <c r="FO35">
        <f>'2012_totals_newvars'!H35</f>
        <v>87601602</v>
      </c>
      <c r="FP35">
        <f>'2012_totals_newvars'!E35</f>
        <v>90540254</v>
      </c>
      <c r="FQ35">
        <f>'2012_totals_newvars'!G35</f>
        <v>7369380</v>
      </c>
      <c r="FR35">
        <f>'2012_totals_newvars'!K35</f>
        <v>13002987</v>
      </c>
      <c r="FS35">
        <f>'2012_totals_newvars'!F35</f>
        <v>55166326</v>
      </c>
      <c r="FT35">
        <f>'2012_totals_newvars'!D35</f>
        <v>51059218</v>
      </c>
      <c r="FU35">
        <f>'2012_totals_newvars'!L35</f>
        <v>622978430</v>
      </c>
      <c r="FV35">
        <f>'2013_totals_newvars'!J35</f>
        <v>47822537</v>
      </c>
      <c r="FW35">
        <f>'2013_totals_newvars'!B35</f>
        <v>59078538</v>
      </c>
      <c r="FX35">
        <f>'2013_totals_newvars'!C35</f>
        <v>172308800</v>
      </c>
      <c r="FY35">
        <f>'2013_totals_newvars'!I35</f>
        <v>36614753</v>
      </c>
      <c r="FZ35">
        <f>'2013_totals_newvars'!H35</f>
        <v>114321622</v>
      </c>
      <c r="GA35">
        <f>'2013_totals_newvars'!E35</f>
        <v>74025082</v>
      </c>
      <c r="GB35">
        <f>'2013_totals_newvars'!G35</f>
        <v>5325762</v>
      </c>
      <c r="GC35">
        <f>'2013_totals_newvars'!K35</f>
        <v>10075595</v>
      </c>
      <c r="GD35">
        <f>'2013_totals_newvars'!F35</f>
        <v>56831959</v>
      </c>
      <c r="GE35">
        <f>'2013_totals_newvars'!D35</f>
        <v>46560752</v>
      </c>
      <c r="GF35">
        <f>'2013_totals_newvars'!L35</f>
        <v>622965400</v>
      </c>
      <c r="GG35">
        <f>'2014_totals_newvars'!J35</f>
        <v>49485417</v>
      </c>
      <c r="GH35">
        <f>'2014_totals_newvars'!B35</f>
        <v>54343050</v>
      </c>
      <c r="GI35">
        <f>'2014_totals_newvars'!C35</f>
        <v>175051301</v>
      </c>
      <c r="GJ35">
        <f>'2014_totals_newvars'!I35</f>
        <v>41214511</v>
      </c>
      <c r="GK35">
        <f>'2014_totals_newvars'!H35</f>
        <v>115243426</v>
      </c>
      <c r="GL35">
        <f>'2014_totals_newvars'!E35</f>
        <v>73594649</v>
      </c>
      <c r="GM35">
        <f>'2014_totals_newvars'!G35</f>
        <v>4293569</v>
      </c>
      <c r="GN35">
        <f>'2014_totals_newvars'!K35</f>
        <v>9828259</v>
      </c>
      <c r="GO35">
        <f>'2014_totals_newvars'!F35</f>
        <v>51812198</v>
      </c>
      <c r="GP35">
        <f>'2014_totals_newvars'!D35</f>
        <v>37569689</v>
      </c>
      <c r="GQ35">
        <f>'2014_totals_newvars'!L35</f>
        <v>612436069</v>
      </c>
    </row>
    <row r="36" spans="1:199" x14ac:dyDescent="0.2">
      <c r="A36" t="s">
        <v>42</v>
      </c>
      <c r="B36">
        <f>'1997_totals_newvars'!J36</f>
        <v>1037822</v>
      </c>
      <c r="C36">
        <f>'1997_totals_newvars'!B36</f>
        <v>5266146</v>
      </c>
      <c r="D36">
        <f>'1997_totals_newvars'!C36</f>
        <v>0</v>
      </c>
      <c r="E36">
        <f>'1997_totals_newvars'!I36</f>
        <v>0</v>
      </c>
      <c r="F36">
        <f>'1997_totals_newvars'!H36</f>
        <v>0</v>
      </c>
      <c r="G36">
        <f>'1997_totals_newvars'!E36</f>
        <v>0</v>
      </c>
      <c r="H36">
        <f>'1997_totals_newvars'!G36</f>
        <v>0</v>
      </c>
      <c r="I36">
        <f>'1997_totals_newvars'!K36</f>
        <v>0</v>
      </c>
      <c r="J36">
        <f>'1997_totals_newvars'!F36</f>
        <v>0</v>
      </c>
      <c r="K36">
        <f>'1997_totals_newvars'!D36</f>
        <v>97260</v>
      </c>
      <c r="L36">
        <f>'1997_totals_newvars'!L36</f>
        <v>6401228</v>
      </c>
      <c r="M36">
        <f>'1998_totals_newvars'!J36</f>
        <v>8482532</v>
      </c>
      <c r="N36">
        <f>'1998_totals_newvars'!B36</f>
        <v>21771032</v>
      </c>
      <c r="O36">
        <f>'1998_totals_newvars'!C36</f>
        <v>947671</v>
      </c>
      <c r="P36">
        <f>'1998_totals_newvars'!I36</f>
        <v>2503936</v>
      </c>
      <c r="Q36">
        <f>'1998_totals_newvars'!H36</f>
        <v>0</v>
      </c>
      <c r="R36">
        <f>'1998_totals_newvars'!E36</f>
        <v>0</v>
      </c>
      <c r="S36">
        <f>'1998_totals_newvars'!G36</f>
        <v>0</v>
      </c>
      <c r="T36">
        <f>'1998_totals_newvars'!K36</f>
        <v>0</v>
      </c>
      <c r="U36">
        <f>'1998_totals_newvars'!F36</f>
        <v>0</v>
      </c>
      <c r="V36">
        <f>'1998_totals_newvars'!D36</f>
        <v>1387144</v>
      </c>
      <c r="W36">
        <f>'1998_totals_newvars'!L36</f>
        <v>35092315</v>
      </c>
      <c r="X36">
        <f>'1999_totals_newvars'!J36</f>
        <v>5741121</v>
      </c>
      <c r="Y36">
        <f>'1999_totals_newvars'!B36</f>
        <v>21948832</v>
      </c>
      <c r="Z36">
        <f>'1999_totals_newvars'!C36</f>
        <v>1017036</v>
      </c>
      <c r="AA36">
        <f>'1999_totals_newvars'!I36</f>
        <v>2598874</v>
      </c>
      <c r="AB36">
        <f>'1999_totals_newvars'!H36</f>
        <v>0</v>
      </c>
      <c r="AC36">
        <f>'1999_totals_newvars'!E36</f>
        <v>0</v>
      </c>
      <c r="AD36">
        <f>'1999_totals_newvars'!G36</f>
        <v>0</v>
      </c>
      <c r="AE36">
        <f>'1999_totals_newvars'!K36</f>
        <v>0</v>
      </c>
      <c r="AF36">
        <f>'1999_totals_newvars'!F36</f>
        <v>0</v>
      </c>
      <c r="AG36">
        <f>'1999_totals_newvars'!D36</f>
        <v>1601817</v>
      </c>
      <c r="AH36">
        <f>'1999_totals_newvars'!L36</f>
        <v>32907680</v>
      </c>
      <c r="AI36">
        <f>'2000_totals_newvars'!J36</f>
        <v>5692711</v>
      </c>
      <c r="AJ36">
        <f>'2000_totals_newvars'!B36</f>
        <v>11814347</v>
      </c>
      <c r="AK36">
        <f>'2000_totals_newvars'!C36</f>
        <v>2496184</v>
      </c>
      <c r="AL36">
        <f>'2000_totals_newvars'!I36</f>
        <v>721121</v>
      </c>
      <c r="AM36">
        <f>'2000_totals_newvars'!H36</f>
        <v>0</v>
      </c>
      <c r="AN36">
        <f>'2000_totals_newvars'!E36</f>
        <v>9782250</v>
      </c>
      <c r="AO36">
        <f>'2000_totals_newvars'!G36</f>
        <v>0</v>
      </c>
      <c r="AP36">
        <f>'2000_totals_newvars'!K36</f>
        <v>0</v>
      </c>
      <c r="AQ36">
        <f>'2000_totals_newvars'!F36</f>
        <v>0</v>
      </c>
      <c r="AR36">
        <f>'2000_totals_newvars'!D36</f>
        <v>2613933</v>
      </c>
      <c r="AS36">
        <f>'2000_totals_newvars'!L36</f>
        <v>33120546</v>
      </c>
      <c r="AT36">
        <f>'2001_totals_newvars'!J36</f>
        <v>6871236</v>
      </c>
      <c r="AU36">
        <f>'2001_totals_newvars'!B36</f>
        <v>12973067</v>
      </c>
      <c r="AV36">
        <f>'2001_totals_newvars'!C36</f>
        <v>3614711</v>
      </c>
      <c r="AW36">
        <f>'2001_totals_newvars'!I36</f>
        <v>365074</v>
      </c>
      <c r="AX36">
        <f>'2001_totals_newvars'!H36</f>
        <v>3890510</v>
      </c>
      <c r="AY36">
        <f>'2001_totals_newvars'!E36</f>
        <v>6103681</v>
      </c>
      <c r="AZ36">
        <f>'2001_totals_newvars'!G36</f>
        <v>0</v>
      </c>
      <c r="BA36">
        <f>'2001_totals_newvars'!K36</f>
        <v>0</v>
      </c>
      <c r="BB36">
        <f>'2001_totals_newvars'!F36</f>
        <v>0</v>
      </c>
      <c r="BC36">
        <f>'2001_totals_newvars'!D36</f>
        <v>3183285</v>
      </c>
      <c r="BD36">
        <f>'2001_totals_newvars'!L36</f>
        <v>37001564</v>
      </c>
      <c r="BE36">
        <f>'2002_totals_newvars'!J36</f>
        <v>4720807</v>
      </c>
      <c r="BF36">
        <f>'2002_totals_newvars'!B36</f>
        <v>10004956</v>
      </c>
      <c r="BG36">
        <f>'2002_totals_newvars'!C36</f>
        <v>3301952</v>
      </c>
      <c r="BH36">
        <f>'2002_totals_newvars'!I36</f>
        <v>415990</v>
      </c>
      <c r="BI36">
        <f>'2002_totals_newvars'!H36</f>
        <v>2317345</v>
      </c>
      <c r="BJ36">
        <f>'2002_totals_newvars'!E36</f>
        <v>7702349</v>
      </c>
      <c r="BK36">
        <f>'2002_totals_newvars'!G36</f>
        <v>0</v>
      </c>
      <c r="BL36">
        <f>'2002_totals_newvars'!K36</f>
        <v>0</v>
      </c>
      <c r="BM36">
        <f>'2002_totals_newvars'!F36</f>
        <v>0</v>
      </c>
      <c r="BN36">
        <f>'2002_totals_newvars'!D36</f>
        <v>4438598</v>
      </c>
      <c r="BO36">
        <f>'2002_totals_newvars'!L36</f>
        <v>32901997</v>
      </c>
      <c r="BP36">
        <f>'2003_totals_newvars'!J36</f>
        <v>4067524</v>
      </c>
      <c r="BQ36">
        <f>'2003_totals_newvars'!B36</f>
        <v>17883596</v>
      </c>
      <c r="BR36">
        <f>'2003_totals_newvars'!C36</f>
        <v>3735029</v>
      </c>
      <c r="BS36">
        <f>'2003_totals_newvars'!I36</f>
        <v>730824</v>
      </c>
      <c r="BT36">
        <f>'2003_totals_newvars'!H36</f>
        <v>1199713</v>
      </c>
      <c r="BU36">
        <f>'2003_totals_newvars'!E36</f>
        <v>10130925</v>
      </c>
      <c r="BV36">
        <f>'2003_totals_newvars'!G36</f>
        <v>0</v>
      </c>
      <c r="BW36">
        <f>'2003_totals_newvars'!K36</f>
        <v>0</v>
      </c>
      <c r="BX36">
        <f>'2003_totals_newvars'!F36</f>
        <v>0</v>
      </c>
      <c r="BY36">
        <f>'2003_totals_newvars'!D36</f>
        <v>4167513</v>
      </c>
      <c r="BZ36">
        <f>'2003_totals_newvars'!L36</f>
        <v>41915124</v>
      </c>
      <c r="CA36">
        <f>'2004_totals_newvars'!J36</f>
        <v>3764024</v>
      </c>
      <c r="CB36">
        <f>'2004_totals_newvars'!B36</f>
        <v>12445395</v>
      </c>
      <c r="CC36">
        <f>'2004_totals_newvars'!C36</f>
        <v>1746049</v>
      </c>
      <c r="CD36">
        <f>'2004_totals_newvars'!I36</f>
        <v>688273</v>
      </c>
      <c r="CE36">
        <f>'2004_totals_newvars'!H36</f>
        <v>2446904</v>
      </c>
      <c r="CF36">
        <f>'2004_totals_newvars'!E36</f>
        <v>8976781</v>
      </c>
      <c r="CG36">
        <f>'2004_totals_newvars'!G36</f>
        <v>0</v>
      </c>
      <c r="CH36">
        <f>'2004_totals_newvars'!K36</f>
        <v>0</v>
      </c>
      <c r="CI36">
        <f>'2004_totals_newvars'!F36</f>
        <v>0</v>
      </c>
      <c r="CJ36">
        <f>'2004_totals_newvars'!D36</f>
        <v>4405849</v>
      </c>
      <c r="CK36">
        <f>'2004_totals_newvars'!L36</f>
        <v>34473275</v>
      </c>
      <c r="CL36">
        <f>'2005_totals_newvars'!J36</f>
        <v>3427932</v>
      </c>
      <c r="CM36">
        <f>'2005_totals_newvars'!B36</f>
        <v>11176558</v>
      </c>
      <c r="CN36">
        <f>'2005_totals_newvars'!C36</f>
        <v>2437302</v>
      </c>
      <c r="CO36">
        <f>'2005_totals_newvars'!I36</f>
        <v>635486</v>
      </c>
      <c r="CP36">
        <f>'2005_totals_newvars'!H36</f>
        <v>2179244</v>
      </c>
      <c r="CQ36">
        <f>'2005_totals_newvars'!E36</f>
        <v>9665201</v>
      </c>
      <c r="CR36">
        <f>'2005_totals_newvars'!G36</f>
        <v>0</v>
      </c>
      <c r="CS36">
        <f>'2005_totals_newvars'!K36</f>
        <v>0</v>
      </c>
      <c r="CT36">
        <f>'2005_totals_newvars'!F36</f>
        <v>0</v>
      </c>
      <c r="CU36">
        <f>'2005_totals_newvars'!D36</f>
        <v>4110319</v>
      </c>
      <c r="CV36">
        <f>'2005_totals_newvars'!L36</f>
        <v>33632042</v>
      </c>
      <c r="CW36">
        <f>'2006_totals_newvars'!J36</f>
        <v>3711487</v>
      </c>
      <c r="CX36">
        <f>'2006_totals_newvars'!B36</f>
        <v>10499701</v>
      </c>
      <c r="CY36">
        <f>'2006_totals_newvars'!C36</f>
        <v>703620</v>
      </c>
      <c r="CZ36">
        <f>'2006_totals_newvars'!I36</f>
        <v>418550</v>
      </c>
      <c r="DA36">
        <f>'2006_totals_newvars'!H36</f>
        <v>2286310</v>
      </c>
      <c r="DB36">
        <f>'2006_totals_newvars'!E36</f>
        <v>9975967</v>
      </c>
      <c r="DC36">
        <f>'2006_totals_newvars'!G36</f>
        <v>165215</v>
      </c>
      <c r="DD36">
        <f>'2006_totals_newvars'!K36</f>
        <v>0</v>
      </c>
      <c r="DE36">
        <f>'2006_totals_newvars'!F36</f>
        <v>0</v>
      </c>
      <c r="DF36">
        <f>'2006_totals_newvars'!D36</f>
        <v>3987496</v>
      </c>
      <c r="DG36">
        <f>'2006_totals_newvars'!L36</f>
        <v>31748346</v>
      </c>
      <c r="DH36">
        <f>'2007_totals_newvars'!J36</f>
        <v>4071184</v>
      </c>
      <c r="DI36">
        <f>'2007_totals_newvars'!B36</f>
        <v>8202930</v>
      </c>
      <c r="DJ36">
        <f>'2007_totals_newvars'!C36</f>
        <v>1919991</v>
      </c>
      <c r="DK36">
        <f>'2007_totals_newvars'!I36</f>
        <v>397934</v>
      </c>
      <c r="DL36">
        <f>'2007_totals_newvars'!H36</f>
        <v>2550486</v>
      </c>
      <c r="DM36">
        <f>'2007_totals_newvars'!E36</f>
        <v>11508285</v>
      </c>
      <c r="DN36">
        <f>'2007_totals_newvars'!G36</f>
        <v>2382654</v>
      </c>
      <c r="DO36">
        <f>'2007_totals_newvars'!K36</f>
        <v>0</v>
      </c>
      <c r="DP36">
        <f>'2007_totals_newvars'!F36</f>
        <v>0</v>
      </c>
      <c r="DQ36">
        <f>'2007_totals_newvars'!D36</f>
        <v>4699450</v>
      </c>
      <c r="DR36">
        <f>'2007_totals_newvars'!L36</f>
        <v>35732914</v>
      </c>
      <c r="DS36">
        <f>'2008_totals_newvars'!J36</f>
        <v>4404097</v>
      </c>
      <c r="DT36">
        <f>'2008_totals_newvars'!B36</f>
        <v>7630285</v>
      </c>
      <c r="DU36">
        <f>'2008_totals_newvars'!C36</f>
        <v>1257164</v>
      </c>
      <c r="DV36">
        <f>'2008_totals_newvars'!I36</f>
        <v>245075</v>
      </c>
      <c r="DW36">
        <f>'2008_totals_newvars'!H36</f>
        <v>3441493</v>
      </c>
      <c r="DX36">
        <f>'2008_totals_newvars'!E36</f>
        <v>13020728</v>
      </c>
      <c r="DY36">
        <f>'2008_totals_newvars'!G36</f>
        <v>2658298</v>
      </c>
      <c r="DZ36">
        <f>'2008_totals_newvars'!K36</f>
        <v>0</v>
      </c>
      <c r="EA36">
        <f>'2008_totals_newvars'!F36</f>
        <v>0</v>
      </c>
      <c r="EB36">
        <f>'2008_totals_newvars'!D36</f>
        <v>4658453</v>
      </c>
      <c r="EC36">
        <f>'2008_totals_newvars'!L36</f>
        <v>37315593</v>
      </c>
      <c r="ED36">
        <f>'2009_totals_newvars'!J36</f>
        <v>4900668</v>
      </c>
      <c r="EE36">
        <f>'2009_totals_newvars'!B36</f>
        <v>8541136</v>
      </c>
      <c r="EF36">
        <f>'2009_totals_newvars'!C36</f>
        <v>1017036</v>
      </c>
      <c r="EG36">
        <f>'2009_totals_newvars'!I36</f>
        <v>239633</v>
      </c>
      <c r="EH36">
        <f>'2009_totals_newvars'!H36</f>
        <v>3169786</v>
      </c>
      <c r="EI36">
        <f>'2009_totals_newvars'!E36</f>
        <v>12517212</v>
      </c>
      <c r="EJ36">
        <f>'2009_totals_newvars'!G36</f>
        <v>811614</v>
      </c>
      <c r="EK36">
        <f>'2009_totals_newvars'!K36</f>
        <v>0</v>
      </c>
      <c r="EL36">
        <f>'2009_totals_newvars'!F36</f>
        <v>0</v>
      </c>
      <c r="EM36">
        <f>'2009_totals_newvars'!D36</f>
        <v>5123115</v>
      </c>
      <c r="EN36">
        <f>'2009_totals_newvars'!L36</f>
        <v>36320200</v>
      </c>
      <c r="EO36">
        <f>'2010_totals_newvars'!J36</f>
        <v>4492842</v>
      </c>
      <c r="EP36">
        <f>'2010_totals_newvars'!B36</f>
        <v>7620852</v>
      </c>
      <c r="EQ36">
        <f>'2010_totals_newvars'!C36</f>
        <v>1679241</v>
      </c>
      <c r="ER36">
        <f>'2010_totals_newvars'!I36</f>
        <v>229066</v>
      </c>
      <c r="ES36">
        <f>'2010_totals_newvars'!H36</f>
        <v>3172233</v>
      </c>
      <c r="ET36">
        <f>'2010_totals_newvars'!E36</f>
        <v>13666478</v>
      </c>
      <c r="EU36">
        <f>'2010_totals_newvars'!G36</f>
        <v>45538</v>
      </c>
      <c r="EV36">
        <f>'2010_totals_newvars'!K36</f>
        <v>0</v>
      </c>
      <c r="EW36">
        <f>'2010_totals_newvars'!F36</f>
        <v>0</v>
      </c>
      <c r="EX36">
        <f>'2010_totals_newvars'!D36</f>
        <v>6641319</v>
      </c>
      <c r="EY36">
        <f>'2010_totals_newvars'!L36</f>
        <v>37547569</v>
      </c>
      <c r="EZ36">
        <f>'2011_totals_newvars'!J36</f>
        <v>4151742</v>
      </c>
      <c r="FA36">
        <f>'2011_totals_newvars'!B36</f>
        <v>6846126</v>
      </c>
      <c r="FB36">
        <f>'2011_totals_newvars'!C36</f>
        <v>1017036</v>
      </c>
      <c r="FC36">
        <f>'2011_totals_newvars'!I36</f>
        <v>145792</v>
      </c>
      <c r="FD36">
        <f>'2011_totals_newvars'!H36</f>
        <v>2950749</v>
      </c>
      <c r="FE36">
        <f>'2011_totals_newvars'!E36</f>
        <v>13816730</v>
      </c>
      <c r="FF36">
        <f>'2011_totals_newvars'!G36</f>
        <v>40049</v>
      </c>
      <c r="FG36">
        <f>'2011_totals_newvars'!K36</f>
        <v>0</v>
      </c>
      <c r="FH36">
        <f>'2011_totals_newvars'!F36</f>
        <v>0</v>
      </c>
      <c r="FI36">
        <f>'2011_totals_newvars'!D36</f>
        <v>5962515</v>
      </c>
      <c r="FJ36">
        <f>'2011_totals_newvars'!L36</f>
        <v>34930739</v>
      </c>
      <c r="FK36">
        <f>'2012_totals_newvars'!J36</f>
        <v>4100327</v>
      </c>
      <c r="FL36">
        <f>'2012_totals_newvars'!B36</f>
        <v>5874751</v>
      </c>
      <c r="FM36">
        <f>'2012_totals_newvars'!C36</f>
        <v>1019003</v>
      </c>
      <c r="FN36">
        <f>'2012_totals_newvars'!I36</f>
        <v>116900</v>
      </c>
      <c r="FO36">
        <f>'2012_totals_newvars'!H36</f>
        <v>3604958</v>
      </c>
      <c r="FP36">
        <f>'2012_totals_newvars'!E36</f>
        <v>16716478</v>
      </c>
      <c r="FQ36">
        <f>'2012_totals_newvars'!G36</f>
        <v>29907</v>
      </c>
      <c r="FR36">
        <f>'2012_totals_newvars'!K36</f>
        <v>0</v>
      </c>
      <c r="FS36">
        <f>'2012_totals_newvars'!F36</f>
        <v>0</v>
      </c>
      <c r="FT36">
        <f>'2012_totals_newvars'!D36</f>
        <v>5876368</v>
      </c>
      <c r="FU36">
        <f>'2012_totals_newvars'!L36</f>
        <v>37338692</v>
      </c>
      <c r="FV36">
        <f>'2013_totals_newvars'!J36</f>
        <v>3968269</v>
      </c>
      <c r="FW36">
        <f>'2013_totals_newvars'!B36</f>
        <v>5092080</v>
      </c>
      <c r="FX36">
        <f>'2013_totals_newvars'!C36</f>
        <v>1015069</v>
      </c>
      <c r="FY36">
        <f>'2013_totals_newvars'!I36</f>
        <v>136078</v>
      </c>
      <c r="FZ36">
        <f>'2013_totals_newvars'!H36</f>
        <v>2455892</v>
      </c>
      <c r="GA36">
        <f>'2013_totals_newvars'!E36</f>
        <v>15889899</v>
      </c>
      <c r="GB36">
        <f>'2013_totals_newvars'!G36</f>
        <v>41945</v>
      </c>
      <c r="GC36">
        <f>'2013_totals_newvars'!K36</f>
        <v>0</v>
      </c>
      <c r="GD36">
        <f>'2013_totals_newvars'!F36</f>
        <v>0</v>
      </c>
      <c r="GE36">
        <f>'2013_totals_newvars'!D36</f>
        <v>5322569</v>
      </c>
      <c r="GF36">
        <f>'2013_totals_newvars'!L36</f>
        <v>33921801</v>
      </c>
      <c r="GG36">
        <f>'2014_totals_newvars'!J36</f>
        <v>3962207</v>
      </c>
      <c r="GH36">
        <f>'2014_totals_newvars'!B36</f>
        <v>4632553</v>
      </c>
      <c r="GI36">
        <f>'2014_totals_newvars'!C36</f>
        <v>1017036</v>
      </c>
      <c r="GJ36">
        <f>'2014_totals_newvars'!I36</f>
        <v>20869</v>
      </c>
      <c r="GK36">
        <f>'2014_totals_newvars'!H36</f>
        <v>3797070</v>
      </c>
      <c r="GL36">
        <f>'2014_totals_newvars'!E36</f>
        <v>18489253</v>
      </c>
      <c r="GM36">
        <f>'2014_totals_newvars'!G36</f>
        <v>26243</v>
      </c>
      <c r="GN36">
        <f>'2014_totals_newvars'!K36</f>
        <v>0</v>
      </c>
      <c r="GO36">
        <f>'2014_totals_newvars'!F36</f>
        <v>0</v>
      </c>
      <c r="GP36">
        <f>'2014_totals_newvars'!D36</f>
        <v>5227499</v>
      </c>
      <c r="GQ36">
        <f>'2014_totals_newvars'!L36</f>
        <v>37172730</v>
      </c>
    </row>
    <row r="37" spans="1:199" x14ac:dyDescent="0.2">
      <c r="A37" t="s">
        <v>43</v>
      </c>
      <c r="B37">
        <f>'1997_totals_newvars'!J37</f>
        <v>45749822</v>
      </c>
      <c r="C37">
        <f>'1997_totals_newvars'!B37</f>
        <v>697067991</v>
      </c>
      <c r="D37">
        <f>'1997_totals_newvars'!C37</f>
        <v>45628354</v>
      </c>
      <c r="E37">
        <f>'1997_totals_newvars'!I37</f>
        <v>96284460</v>
      </c>
      <c r="F37">
        <f>'1997_totals_newvars'!H37</f>
        <v>0</v>
      </c>
      <c r="G37">
        <f>'1997_totals_newvars'!E37</f>
        <v>0</v>
      </c>
      <c r="H37">
        <f>'1997_totals_newvars'!G37</f>
        <v>0</v>
      </c>
      <c r="I37">
        <f>'1997_totals_newvars'!K37</f>
        <v>0</v>
      </c>
      <c r="J37">
        <f>'1997_totals_newvars'!F37</f>
        <v>0</v>
      </c>
      <c r="K37">
        <f>'1997_totals_newvars'!D37</f>
        <v>11016140</v>
      </c>
      <c r="L37">
        <f>'1997_totals_newvars'!L37</f>
        <v>895746767</v>
      </c>
      <c r="M37">
        <f>'1998_totals_newvars'!J37</f>
        <v>65545057</v>
      </c>
      <c r="N37">
        <f>'1998_totals_newvars'!B37</f>
        <v>521898072</v>
      </c>
      <c r="O37">
        <f>'1998_totals_newvars'!C37</f>
        <v>51850611</v>
      </c>
      <c r="P37">
        <f>'1998_totals_newvars'!I37</f>
        <v>117119190</v>
      </c>
      <c r="Q37">
        <f>'1998_totals_newvars'!H37</f>
        <v>0</v>
      </c>
      <c r="R37">
        <f>'1998_totals_newvars'!E37</f>
        <v>0</v>
      </c>
      <c r="S37">
        <f>'1998_totals_newvars'!G37</f>
        <v>0</v>
      </c>
      <c r="T37">
        <f>'1998_totals_newvars'!K37</f>
        <v>72796826</v>
      </c>
      <c r="U37">
        <f>'1998_totals_newvars'!F37</f>
        <v>0</v>
      </c>
      <c r="V37">
        <f>'1998_totals_newvars'!D37</f>
        <v>17172546</v>
      </c>
      <c r="W37">
        <f>'1998_totals_newvars'!L37</f>
        <v>846382302</v>
      </c>
      <c r="X37">
        <f>'1999_totals_newvars'!J37</f>
        <v>113761969</v>
      </c>
      <c r="Y37">
        <f>'1999_totals_newvars'!B37</f>
        <v>414976875</v>
      </c>
      <c r="Z37">
        <f>'1999_totals_newvars'!C37</f>
        <v>78851996</v>
      </c>
      <c r="AA37">
        <f>'1999_totals_newvars'!I37</f>
        <v>196593657</v>
      </c>
      <c r="AB37">
        <f>'1999_totals_newvars'!H37</f>
        <v>0</v>
      </c>
      <c r="AC37">
        <f>'1999_totals_newvars'!E37</f>
        <v>0</v>
      </c>
      <c r="AD37">
        <f>'1999_totals_newvars'!G37</f>
        <v>0</v>
      </c>
      <c r="AE37">
        <f>'1999_totals_newvars'!K37</f>
        <v>145593652</v>
      </c>
      <c r="AF37">
        <f>'1999_totals_newvars'!F37</f>
        <v>0</v>
      </c>
      <c r="AG37">
        <f>'1999_totals_newvars'!D37</f>
        <v>5170884</v>
      </c>
      <c r="AH37">
        <f>'1999_totals_newvars'!L37</f>
        <v>954949033</v>
      </c>
      <c r="AI37">
        <f>'2000_totals_newvars'!J37</f>
        <v>159442452</v>
      </c>
      <c r="AJ37">
        <f>'2000_totals_newvars'!B37</f>
        <v>368213004</v>
      </c>
      <c r="AK37">
        <f>'2000_totals_newvars'!C37</f>
        <v>201865397</v>
      </c>
      <c r="AL37">
        <f>'2000_totals_newvars'!I37</f>
        <v>197566179</v>
      </c>
      <c r="AM37">
        <f>'2000_totals_newvars'!H37</f>
        <v>807046</v>
      </c>
      <c r="AN37">
        <f>'2000_totals_newvars'!E37</f>
        <v>0</v>
      </c>
      <c r="AO37">
        <f>'2000_totals_newvars'!G37</f>
        <v>30148424</v>
      </c>
      <c r="AP37">
        <f>'2000_totals_newvars'!K37</f>
        <v>72796826</v>
      </c>
      <c r="AQ37">
        <f>'2000_totals_newvars'!F37</f>
        <v>0</v>
      </c>
      <c r="AR37">
        <f>'2000_totals_newvars'!D37</f>
        <v>114782746</v>
      </c>
      <c r="AS37">
        <f>'2000_totals_newvars'!L37</f>
        <v>1145622074</v>
      </c>
      <c r="AT37">
        <f>'2001_totals_newvars'!J37</f>
        <v>169494021</v>
      </c>
      <c r="AU37">
        <f>'2001_totals_newvars'!B37</f>
        <v>336126148</v>
      </c>
      <c r="AV37">
        <f>'2001_totals_newvars'!C37</f>
        <v>267879495</v>
      </c>
      <c r="AW37">
        <f>'2001_totals_newvars'!I37</f>
        <v>253986007</v>
      </c>
      <c r="AX37">
        <f>'2001_totals_newvars'!H37</f>
        <v>2135499</v>
      </c>
      <c r="AY37">
        <f>'2001_totals_newvars'!E37</f>
        <v>0</v>
      </c>
      <c r="AZ37">
        <f>'2001_totals_newvars'!G37</f>
        <v>107060499</v>
      </c>
      <c r="BA37">
        <f>'2001_totals_newvars'!K37</f>
        <v>72796826</v>
      </c>
      <c r="BB37">
        <f>'2001_totals_newvars'!F37</f>
        <v>0</v>
      </c>
      <c r="BC37">
        <f>'2001_totals_newvars'!D37</f>
        <v>158284138</v>
      </c>
      <c r="BD37">
        <f>'2001_totals_newvars'!L37</f>
        <v>1367762633</v>
      </c>
      <c r="BE37">
        <f>'2002_totals_newvars'!J37</f>
        <v>103431986</v>
      </c>
      <c r="BF37">
        <f>'2002_totals_newvars'!B37</f>
        <v>335981227</v>
      </c>
      <c r="BG37">
        <f>'2002_totals_newvars'!C37</f>
        <v>262256694</v>
      </c>
      <c r="BH37">
        <f>'2002_totals_newvars'!I37</f>
        <v>148250837</v>
      </c>
      <c r="BI37">
        <f>'2002_totals_newvars'!H37</f>
        <v>44531097</v>
      </c>
      <c r="BJ37">
        <f>'2002_totals_newvars'!E37</f>
        <v>0</v>
      </c>
      <c r="BK37">
        <f>'2002_totals_newvars'!G37</f>
        <v>35416373</v>
      </c>
      <c r="BL37">
        <f>'2002_totals_newvars'!K37</f>
        <v>72796826</v>
      </c>
      <c r="BM37">
        <f>'2002_totals_newvars'!F37</f>
        <v>0</v>
      </c>
      <c r="BN37">
        <f>'2002_totals_newvars'!D37</f>
        <v>116837398</v>
      </c>
      <c r="BO37">
        <f>'2002_totals_newvars'!L37</f>
        <v>1119502438</v>
      </c>
      <c r="BP37">
        <f>'2003_totals_newvars'!J37</f>
        <v>88916503</v>
      </c>
      <c r="BQ37">
        <f>'2003_totals_newvars'!B37</f>
        <v>304004951</v>
      </c>
      <c r="BR37">
        <f>'2003_totals_newvars'!C37</f>
        <v>280189881</v>
      </c>
      <c r="BS37">
        <f>'2003_totals_newvars'!I37</f>
        <v>164000027</v>
      </c>
      <c r="BT37">
        <f>'2003_totals_newvars'!H37</f>
        <v>40106418</v>
      </c>
      <c r="BU37">
        <f>'2003_totals_newvars'!E37</f>
        <v>0</v>
      </c>
      <c r="BV37">
        <f>'2003_totals_newvars'!G37</f>
        <v>25677718</v>
      </c>
      <c r="BW37">
        <f>'2003_totals_newvars'!K37</f>
        <v>74935420</v>
      </c>
      <c r="BX37">
        <f>'2003_totals_newvars'!F37</f>
        <v>0</v>
      </c>
      <c r="BY37">
        <f>'2003_totals_newvars'!D37</f>
        <v>103786906</v>
      </c>
      <c r="BZ37">
        <f>'2003_totals_newvars'!L37</f>
        <v>1081617824</v>
      </c>
      <c r="CA37">
        <f>'2004_totals_newvars'!J37</f>
        <v>80862988</v>
      </c>
      <c r="CB37">
        <f>'2004_totals_newvars'!B37</f>
        <v>320454314</v>
      </c>
      <c r="CC37">
        <f>'2004_totals_newvars'!C37</f>
        <v>171817304</v>
      </c>
      <c r="CD37">
        <f>'2004_totals_newvars'!I37</f>
        <v>133319613</v>
      </c>
      <c r="CE37">
        <f>'2004_totals_newvars'!H37</f>
        <v>8326361</v>
      </c>
      <c r="CF37">
        <f>'2004_totals_newvars'!E37</f>
        <v>0</v>
      </c>
      <c r="CG37">
        <f>'2004_totals_newvars'!G37</f>
        <v>38329910</v>
      </c>
      <c r="CH37">
        <f>'2004_totals_newvars'!K37</f>
        <v>75608192</v>
      </c>
      <c r="CI37">
        <f>'2004_totals_newvars'!F37</f>
        <v>0</v>
      </c>
      <c r="CJ37">
        <f>'2004_totals_newvars'!D37</f>
        <v>80844852</v>
      </c>
      <c r="CK37">
        <f>'2004_totals_newvars'!L37</f>
        <v>909563534</v>
      </c>
      <c r="CL37">
        <f>'2005_totals_newvars'!J37</f>
        <v>132305874</v>
      </c>
      <c r="CM37">
        <f>'2005_totals_newvars'!B37</f>
        <v>316362166</v>
      </c>
      <c r="CN37">
        <f>'2005_totals_newvars'!C37</f>
        <v>220746310</v>
      </c>
      <c r="CO37">
        <f>'2005_totals_newvars'!I37</f>
        <v>159548161</v>
      </c>
      <c r="CP37">
        <f>'2005_totals_newvars'!H37</f>
        <v>10182386</v>
      </c>
      <c r="CQ37">
        <f>'2005_totals_newvars'!E37</f>
        <v>0</v>
      </c>
      <c r="CR37">
        <f>'2005_totals_newvars'!G37</f>
        <v>47939135</v>
      </c>
      <c r="CS37">
        <f>'2005_totals_newvars'!K37</f>
        <v>74264659</v>
      </c>
      <c r="CT37">
        <f>'2005_totals_newvars'!F37</f>
        <v>0</v>
      </c>
      <c r="CU37">
        <f>'2005_totals_newvars'!D37</f>
        <v>102987449</v>
      </c>
      <c r="CV37">
        <f>'2005_totals_newvars'!L37</f>
        <v>1064336140</v>
      </c>
      <c r="CW37">
        <f>'2006_totals_newvars'!J37</f>
        <v>106448896</v>
      </c>
      <c r="CX37">
        <f>'2006_totals_newvars'!B37</f>
        <v>330576858</v>
      </c>
      <c r="CY37">
        <f>'2006_totals_newvars'!C37</f>
        <v>301665642</v>
      </c>
      <c r="CZ37">
        <f>'2006_totals_newvars'!I37</f>
        <v>171207422</v>
      </c>
      <c r="DA37">
        <f>'2006_totals_newvars'!H37</f>
        <v>67496527</v>
      </c>
      <c r="DB37">
        <f>'2006_totals_newvars'!E37</f>
        <v>0</v>
      </c>
      <c r="DC37">
        <f>'2006_totals_newvars'!G37</f>
        <v>60831906</v>
      </c>
      <c r="DD37">
        <f>'2006_totals_newvars'!K37</f>
        <v>72796826</v>
      </c>
      <c r="DE37">
        <f>'2006_totals_newvars'!F37</f>
        <v>0</v>
      </c>
      <c r="DF37">
        <f>'2006_totals_newvars'!D37</f>
        <v>81827269</v>
      </c>
      <c r="DG37">
        <f>'2006_totals_newvars'!L37</f>
        <v>1192851346</v>
      </c>
      <c r="DH37">
        <f>'2007_totals_newvars'!J37</f>
        <v>137624050</v>
      </c>
      <c r="DI37">
        <f>'2007_totals_newvars'!B37</f>
        <v>313901824</v>
      </c>
      <c r="DJ37">
        <f>'2007_totals_newvars'!C37</f>
        <v>362725270</v>
      </c>
      <c r="DK37">
        <f>'2007_totals_newvars'!I37</f>
        <v>249733119</v>
      </c>
      <c r="DL37">
        <f>'2007_totals_newvars'!H37</f>
        <v>108040126</v>
      </c>
      <c r="DM37">
        <f>'2007_totals_newvars'!E37</f>
        <v>0</v>
      </c>
      <c r="DN37">
        <f>'2007_totals_newvars'!G37</f>
        <v>62813274</v>
      </c>
      <c r="DO37">
        <f>'2007_totals_newvars'!K37</f>
        <v>60707841</v>
      </c>
      <c r="DP37">
        <f>'2007_totals_newvars'!F37</f>
        <v>0</v>
      </c>
      <c r="DQ37">
        <f>'2007_totals_newvars'!D37</f>
        <v>104279208</v>
      </c>
      <c r="DR37">
        <f>'2007_totals_newvars'!L37</f>
        <v>1399824712</v>
      </c>
      <c r="DS37">
        <f>'2008_totals_newvars'!J37</f>
        <v>171952004</v>
      </c>
      <c r="DT37">
        <f>'2008_totals_newvars'!B37</f>
        <v>307203938</v>
      </c>
      <c r="DU37">
        <f>'2008_totals_newvars'!C37</f>
        <v>378622414</v>
      </c>
      <c r="DV37">
        <f>'2008_totals_newvars'!I37</f>
        <v>264953370</v>
      </c>
      <c r="DW37">
        <f>'2008_totals_newvars'!H37</f>
        <v>225294571</v>
      </c>
      <c r="DX37">
        <f>'2008_totals_newvars'!E37</f>
        <v>0</v>
      </c>
      <c r="DY37">
        <f>'2008_totals_newvars'!G37</f>
        <v>69653125</v>
      </c>
      <c r="DZ37">
        <f>'2008_totals_newvars'!K37</f>
        <v>57167392</v>
      </c>
      <c r="EA37">
        <f>'2008_totals_newvars'!F37</f>
        <v>0</v>
      </c>
      <c r="EB37">
        <f>'2008_totals_newvars'!D37</f>
        <v>83483654</v>
      </c>
      <c r="EC37">
        <f>'2008_totals_newvars'!L37</f>
        <v>1558330468</v>
      </c>
      <c r="ED37">
        <f>'2009_totals_newvars'!J37</f>
        <v>157988240</v>
      </c>
      <c r="EE37">
        <f>'2009_totals_newvars'!B37</f>
        <v>432029531</v>
      </c>
      <c r="EF37">
        <f>'2009_totals_newvars'!C37</f>
        <v>327202104</v>
      </c>
      <c r="EG37">
        <f>'2009_totals_newvars'!I37</f>
        <v>160357055</v>
      </c>
      <c r="EH37">
        <f>'2009_totals_newvars'!H37</f>
        <v>130956568</v>
      </c>
      <c r="EI37">
        <f>'2009_totals_newvars'!E37</f>
        <v>0</v>
      </c>
      <c r="EJ37">
        <f>'2009_totals_newvars'!G37</f>
        <v>39179245</v>
      </c>
      <c r="EK37">
        <f>'2009_totals_newvars'!K37</f>
        <v>54597620</v>
      </c>
      <c r="EL37">
        <f>'2009_totals_newvars'!F37</f>
        <v>0</v>
      </c>
      <c r="EM37">
        <f>'2009_totals_newvars'!D37</f>
        <v>69668019</v>
      </c>
      <c r="EN37">
        <f>'2009_totals_newvars'!L37</f>
        <v>1371978382</v>
      </c>
      <c r="EO37">
        <f>'2010_totals_newvars'!J37</f>
        <v>144821443</v>
      </c>
      <c r="EP37">
        <f>'2010_totals_newvars'!B37</f>
        <v>506398844</v>
      </c>
      <c r="EQ37">
        <f>'2010_totals_newvars'!C37</f>
        <v>440235972</v>
      </c>
      <c r="ER37">
        <f>'2010_totals_newvars'!I37</f>
        <v>55017078</v>
      </c>
      <c r="ES37">
        <f>'2010_totals_newvars'!H37</f>
        <v>33451993</v>
      </c>
      <c r="ET37">
        <f>'2010_totals_newvars'!E37</f>
        <v>0</v>
      </c>
      <c r="EU37">
        <f>'2010_totals_newvars'!G37</f>
        <v>59006743</v>
      </c>
      <c r="EV37">
        <f>'2010_totals_newvars'!K37</f>
        <v>90996032</v>
      </c>
      <c r="EW37">
        <f>'2010_totals_newvars'!F37</f>
        <v>755</v>
      </c>
      <c r="EX37">
        <f>'2010_totals_newvars'!D37</f>
        <v>92414976</v>
      </c>
      <c r="EY37">
        <f>'2010_totals_newvars'!L37</f>
        <v>1422343836</v>
      </c>
      <c r="EZ37">
        <f>'2011_totals_newvars'!J37</f>
        <v>154421772</v>
      </c>
      <c r="FA37">
        <f>'2011_totals_newvars'!B37</f>
        <v>440118498</v>
      </c>
      <c r="FB37">
        <f>'2011_totals_newvars'!C37</f>
        <v>394995467</v>
      </c>
      <c r="FC37">
        <f>'2011_totals_newvars'!I37</f>
        <v>63377877</v>
      </c>
      <c r="FD37">
        <f>'2011_totals_newvars'!H37</f>
        <v>30080361</v>
      </c>
      <c r="FE37">
        <f>'2011_totals_newvars'!E37</f>
        <v>0</v>
      </c>
      <c r="FF37">
        <f>'2011_totals_newvars'!G37</f>
        <v>49956103</v>
      </c>
      <c r="FG37">
        <f>'2011_totals_newvars'!K37</f>
        <v>43260642</v>
      </c>
      <c r="FH37">
        <f>'2011_totals_newvars'!F37</f>
        <v>0</v>
      </c>
      <c r="FI37">
        <f>'2011_totals_newvars'!D37</f>
        <v>54537708</v>
      </c>
      <c r="FJ37">
        <f>'2011_totals_newvars'!L37</f>
        <v>1230748428</v>
      </c>
      <c r="FK37">
        <f>'2012_totals_newvars'!J37</f>
        <v>112269616</v>
      </c>
      <c r="FL37">
        <f>'2012_totals_newvars'!B37</f>
        <v>366041867</v>
      </c>
      <c r="FM37">
        <f>'2012_totals_newvars'!C37</f>
        <v>443947104</v>
      </c>
      <c r="FN37">
        <f>'2012_totals_newvars'!I37</f>
        <v>-8216931</v>
      </c>
      <c r="FO37">
        <f>'2012_totals_newvars'!H37</f>
        <v>33554509</v>
      </c>
      <c r="FP37">
        <f>'2012_totals_newvars'!E37</f>
        <v>0</v>
      </c>
      <c r="FQ37">
        <f>'2012_totals_newvars'!G37</f>
        <v>34377049</v>
      </c>
      <c r="FR37">
        <f>'2012_totals_newvars'!K37</f>
        <v>56021758</v>
      </c>
      <c r="FS37">
        <f>'2012_totals_newvars'!F37</f>
        <v>0</v>
      </c>
      <c r="FT37">
        <f>'2012_totals_newvars'!D37</f>
        <v>58384937</v>
      </c>
      <c r="FU37">
        <f>'2012_totals_newvars'!L37</f>
        <v>1096379909</v>
      </c>
      <c r="FV37">
        <f>'2013_totals_newvars'!J37</f>
        <v>145953558</v>
      </c>
      <c r="FW37">
        <f>'2013_totals_newvars'!B37</f>
        <v>301877426</v>
      </c>
      <c r="FX37">
        <f>'2013_totals_newvars'!C37</f>
        <v>381975345</v>
      </c>
      <c r="FY37">
        <f>'2013_totals_newvars'!I37</f>
        <v>23838929</v>
      </c>
      <c r="FZ37">
        <f>'2013_totals_newvars'!H37</f>
        <v>25641667</v>
      </c>
      <c r="GA37">
        <f>'2013_totals_newvars'!E37</f>
        <v>0</v>
      </c>
      <c r="GB37">
        <f>'2013_totals_newvars'!G37</f>
        <v>38515734</v>
      </c>
      <c r="GC37">
        <f>'2013_totals_newvars'!K37</f>
        <v>38533876</v>
      </c>
      <c r="GD37">
        <f>'2013_totals_newvars'!F37</f>
        <v>0</v>
      </c>
      <c r="GE37">
        <f>'2013_totals_newvars'!D37</f>
        <v>45985157</v>
      </c>
      <c r="GF37">
        <f>'2013_totals_newvars'!L37</f>
        <v>1002321692</v>
      </c>
      <c r="GG37">
        <f>'2014_totals_newvars'!J37</f>
        <v>160953389</v>
      </c>
      <c r="GH37">
        <f>'2014_totals_newvars'!B37</f>
        <v>282598948</v>
      </c>
      <c r="GI37">
        <f>'2014_totals_newvars'!C37</f>
        <v>399446069</v>
      </c>
      <c r="GJ37">
        <f>'2014_totals_newvars'!I37</f>
        <v>39965973</v>
      </c>
      <c r="GK37">
        <f>'2014_totals_newvars'!H37</f>
        <v>33356703</v>
      </c>
      <c r="GL37">
        <f>'2014_totals_newvars'!E37</f>
        <v>0</v>
      </c>
      <c r="GM37">
        <f>'2014_totals_newvars'!G37</f>
        <v>50725068</v>
      </c>
      <c r="GN37">
        <f>'2014_totals_newvars'!K37</f>
        <v>72796826</v>
      </c>
      <c r="GO37">
        <f>'2014_totals_newvars'!F37</f>
        <v>0</v>
      </c>
      <c r="GP37">
        <f>'2014_totals_newvars'!D37</f>
        <v>85443219</v>
      </c>
      <c r="GQ37">
        <f>'2014_totals_newvars'!L37</f>
        <v>1125286195</v>
      </c>
    </row>
    <row r="38" spans="1:199" x14ac:dyDescent="0.2">
      <c r="A38" t="s">
        <v>44</v>
      </c>
      <c r="B38">
        <f>'1997_totals_newvars'!J38</f>
        <v>4784531</v>
      </c>
      <c r="C38">
        <f>'1997_totals_newvars'!B38</f>
        <v>95144635</v>
      </c>
      <c r="D38">
        <f>'1997_totals_newvars'!C38</f>
        <v>15830233</v>
      </c>
      <c r="E38">
        <f>'1997_totals_newvars'!I38</f>
        <v>19904218</v>
      </c>
      <c r="F38">
        <f>'1997_totals_newvars'!H38</f>
        <v>0</v>
      </c>
      <c r="G38">
        <f>'1997_totals_newvars'!E38</f>
        <v>0</v>
      </c>
      <c r="H38">
        <f>'1997_totals_newvars'!G38</f>
        <v>0</v>
      </c>
      <c r="I38">
        <f>'1997_totals_newvars'!K38</f>
        <v>0</v>
      </c>
      <c r="J38">
        <f>'1997_totals_newvars'!F38</f>
        <v>0</v>
      </c>
      <c r="K38">
        <f>'1997_totals_newvars'!D38</f>
        <v>17051982</v>
      </c>
      <c r="L38">
        <f>'1997_totals_newvars'!L38</f>
        <v>152715599</v>
      </c>
      <c r="M38">
        <f>'1998_totals_newvars'!J38</f>
        <v>16070307</v>
      </c>
      <c r="N38">
        <f>'1998_totals_newvars'!B38</f>
        <v>71768110</v>
      </c>
      <c r="O38">
        <f>'1998_totals_newvars'!C38</f>
        <v>19856472</v>
      </c>
      <c r="P38">
        <f>'1998_totals_newvars'!I38</f>
        <v>17459671</v>
      </c>
      <c r="Q38">
        <f>'1998_totals_newvars'!H38</f>
        <v>0</v>
      </c>
      <c r="R38">
        <f>'1998_totals_newvars'!E38</f>
        <v>0</v>
      </c>
      <c r="S38">
        <f>'1998_totals_newvars'!G38</f>
        <v>0</v>
      </c>
      <c r="T38">
        <f>'1998_totals_newvars'!K38</f>
        <v>11100000</v>
      </c>
      <c r="U38">
        <f>'1998_totals_newvars'!F38</f>
        <v>0</v>
      </c>
      <c r="V38">
        <f>'1998_totals_newvars'!D38</f>
        <v>23230890</v>
      </c>
      <c r="W38">
        <f>'1998_totals_newvars'!L38</f>
        <v>159485450</v>
      </c>
      <c r="X38">
        <f>'1999_totals_newvars'!J38</f>
        <v>7536040</v>
      </c>
      <c r="Y38">
        <f>'1999_totals_newvars'!B38</f>
        <v>57316392</v>
      </c>
      <c r="Z38">
        <f>'1999_totals_newvars'!C38</f>
        <v>106607457</v>
      </c>
      <c r="AA38">
        <f>'1999_totals_newvars'!I38</f>
        <v>30341308</v>
      </c>
      <c r="AB38">
        <f>'1999_totals_newvars'!H38</f>
        <v>0</v>
      </c>
      <c r="AC38">
        <f>'1999_totals_newvars'!E38</f>
        <v>0</v>
      </c>
      <c r="AD38">
        <f>'1999_totals_newvars'!G38</f>
        <v>0</v>
      </c>
      <c r="AE38">
        <f>'1999_totals_newvars'!K38</f>
        <v>33245166</v>
      </c>
      <c r="AF38">
        <f>'1999_totals_newvars'!F38</f>
        <v>0</v>
      </c>
      <c r="AG38">
        <f>'1999_totals_newvars'!D38</f>
        <v>26754700</v>
      </c>
      <c r="AH38">
        <f>'1999_totals_newvars'!L38</f>
        <v>261801063</v>
      </c>
      <c r="AI38">
        <f>'2000_totals_newvars'!J38</f>
        <v>13832691</v>
      </c>
      <c r="AJ38">
        <f>'2000_totals_newvars'!B38</f>
        <v>78319646</v>
      </c>
      <c r="AK38">
        <f>'2000_totals_newvars'!C38</f>
        <v>55708659</v>
      </c>
      <c r="AL38">
        <f>'2000_totals_newvars'!I38</f>
        <v>-5096098</v>
      </c>
      <c r="AM38">
        <f>'2000_totals_newvars'!H38</f>
        <v>0</v>
      </c>
      <c r="AN38">
        <f>'2000_totals_newvars'!E38</f>
        <v>0</v>
      </c>
      <c r="AO38">
        <f>'2000_totals_newvars'!G38</f>
        <v>0</v>
      </c>
      <c r="AP38">
        <f>'2000_totals_newvars'!K38</f>
        <v>15099935</v>
      </c>
      <c r="AQ38">
        <f>'2000_totals_newvars'!F38</f>
        <v>0</v>
      </c>
      <c r="AR38">
        <f>'2000_totals_newvars'!D38</f>
        <v>16950156</v>
      </c>
      <c r="AS38">
        <f>'2000_totals_newvars'!L38</f>
        <v>174814989</v>
      </c>
      <c r="AT38">
        <f>'2001_totals_newvars'!J38</f>
        <v>8628200</v>
      </c>
      <c r="AU38">
        <f>'2001_totals_newvars'!B38</f>
        <v>52750694</v>
      </c>
      <c r="AV38">
        <f>'2001_totals_newvars'!C38</f>
        <v>40960517</v>
      </c>
      <c r="AW38">
        <f>'2001_totals_newvars'!I38</f>
        <v>9724791</v>
      </c>
      <c r="AX38">
        <f>'2001_totals_newvars'!H38</f>
        <v>740978</v>
      </c>
      <c r="AY38">
        <f>'2001_totals_newvars'!E38</f>
        <v>8034091</v>
      </c>
      <c r="AZ38">
        <f>'2001_totals_newvars'!G38</f>
        <v>11721778</v>
      </c>
      <c r="BA38">
        <f>'2001_totals_newvars'!K38</f>
        <v>15165142</v>
      </c>
      <c r="BB38">
        <f>'2001_totals_newvars'!F38</f>
        <v>0</v>
      </c>
      <c r="BC38">
        <f>'2001_totals_newvars'!D38</f>
        <v>22246175</v>
      </c>
      <c r="BD38">
        <f>'2001_totals_newvars'!L38</f>
        <v>169972366</v>
      </c>
      <c r="BE38">
        <f>'2002_totals_newvars'!J38</f>
        <v>16812760</v>
      </c>
      <c r="BF38">
        <f>'2002_totals_newvars'!B38</f>
        <v>44802225</v>
      </c>
      <c r="BG38">
        <f>'2002_totals_newvars'!C38</f>
        <v>65760785</v>
      </c>
      <c r="BH38">
        <f>'2002_totals_newvars'!I38</f>
        <v>12424623</v>
      </c>
      <c r="BI38">
        <f>'2002_totals_newvars'!H38</f>
        <v>1885836</v>
      </c>
      <c r="BJ38">
        <f>'2002_totals_newvars'!E38</f>
        <v>7308258</v>
      </c>
      <c r="BK38">
        <f>'2002_totals_newvars'!G38</f>
        <v>2927056</v>
      </c>
      <c r="BL38">
        <f>'2002_totals_newvars'!K38</f>
        <v>14759423</v>
      </c>
      <c r="BM38">
        <f>'2002_totals_newvars'!F38</f>
        <v>0</v>
      </c>
      <c r="BN38">
        <f>'2002_totals_newvars'!D38</f>
        <v>25198527</v>
      </c>
      <c r="BO38">
        <f>'2002_totals_newvars'!L38</f>
        <v>191879493</v>
      </c>
      <c r="BP38">
        <f>'2003_totals_newvars'!J38</f>
        <v>11167054</v>
      </c>
      <c r="BQ38">
        <f>'2003_totals_newvars'!B38</f>
        <v>58449615</v>
      </c>
      <c r="BR38">
        <f>'2003_totals_newvars'!C38</f>
        <v>102103455</v>
      </c>
      <c r="BS38">
        <f>'2003_totals_newvars'!I38</f>
        <v>12646353</v>
      </c>
      <c r="BT38">
        <f>'2003_totals_newvars'!H38</f>
        <v>3546035</v>
      </c>
      <c r="BU38">
        <f>'2003_totals_newvars'!E38</f>
        <v>17469005</v>
      </c>
      <c r="BV38">
        <f>'2003_totals_newvars'!G38</f>
        <v>1927533</v>
      </c>
      <c r="BW38">
        <f>'2003_totals_newvars'!K38</f>
        <v>15411035</v>
      </c>
      <c r="BX38">
        <f>'2003_totals_newvars'!F38</f>
        <v>0</v>
      </c>
      <c r="BY38">
        <f>'2003_totals_newvars'!D38</f>
        <v>26685311</v>
      </c>
      <c r="BZ38">
        <f>'2003_totals_newvars'!L38</f>
        <v>249405396</v>
      </c>
      <c r="CA38">
        <f>'2004_totals_newvars'!J38</f>
        <v>12184059</v>
      </c>
      <c r="CB38">
        <f>'2004_totals_newvars'!B38</f>
        <v>42515638</v>
      </c>
      <c r="CC38">
        <f>'2004_totals_newvars'!C38</f>
        <v>99861537</v>
      </c>
      <c r="CD38">
        <f>'2004_totals_newvars'!I38</f>
        <v>22358448</v>
      </c>
      <c r="CE38">
        <f>'2004_totals_newvars'!H38</f>
        <v>3780602</v>
      </c>
      <c r="CF38">
        <f>'2004_totals_newvars'!E38</f>
        <v>14784300</v>
      </c>
      <c r="CG38">
        <f>'2004_totals_newvars'!G38</f>
        <v>1374411</v>
      </c>
      <c r="CH38">
        <f>'2004_totals_newvars'!K38</f>
        <v>14759423</v>
      </c>
      <c r="CI38">
        <f>'2004_totals_newvars'!F38</f>
        <v>0</v>
      </c>
      <c r="CJ38">
        <f>'2004_totals_newvars'!D38</f>
        <v>27256989</v>
      </c>
      <c r="CK38">
        <f>'2004_totals_newvars'!L38</f>
        <v>238875407</v>
      </c>
      <c r="CL38">
        <f>'2005_totals_newvars'!J38</f>
        <v>15785927</v>
      </c>
      <c r="CM38">
        <f>'2005_totals_newvars'!B38</f>
        <v>33200646</v>
      </c>
      <c r="CN38">
        <f>'2005_totals_newvars'!C38</f>
        <v>92872112</v>
      </c>
      <c r="CO38">
        <f>'2005_totals_newvars'!I38</f>
        <v>19671473</v>
      </c>
      <c r="CP38">
        <f>'2005_totals_newvars'!H38</f>
        <v>3848230</v>
      </c>
      <c r="CQ38">
        <f>'2005_totals_newvars'!E38</f>
        <v>11587910</v>
      </c>
      <c r="CR38">
        <f>'2005_totals_newvars'!G38</f>
        <v>1874835</v>
      </c>
      <c r="CS38">
        <f>'2005_totals_newvars'!K38</f>
        <v>15379697</v>
      </c>
      <c r="CT38">
        <f>'2005_totals_newvars'!F38</f>
        <v>0</v>
      </c>
      <c r="CU38">
        <f>'2005_totals_newvars'!D38</f>
        <v>26298915</v>
      </c>
      <c r="CV38">
        <f>'2005_totals_newvars'!L38</f>
        <v>220519745</v>
      </c>
      <c r="CW38">
        <f>'2006_totals_newvars'!J38</f>
        <v>22709734</v>
      </c>
      <c r="CX38">
        <f>'2006_totals_newvars'!B38</f>
        <v>27657220</v>
      </c>
      <c r="CY38">
        <f>'2006_totals_newvars'!C38</f>
        <v>72297620</v>
      </c>
      <c r="CZ38">
        <f>'2006_totals_newvars'!I38</f>
        <v>23766833</v>
      </c>
      <c r="DA38">
        <f>'2006_totals_newvars'!H38</f>
        <v>5264435</v>
      </c>
      <c r="DB38">
        <f>'2006_totals_newvars'!E38</f>
        <v>6673506</v>
      </c>
      <c r="DC38">
        <f>'2006_totals_newvars'!G38</f>
        <v>1671427</v>
      </c>
      <c r="DD38">
        <f>'2006_totals_newvars'!K38</f>
        <v>14759423</v>
      </c>
      <c r="DE38">
        <f>'2006_totals_newvars'!F38</f>
        <v>0</v>
      </c>
      <c r="DF38">
        <f>'2006_totals_newvars'!D38</f>
        <v>20450693</v>
      </c>
      <c r="DG38">
        <f>'2006_totals_newvars'!L38</f>
        <v>195250891</v>
      </c>
      <c r="DH38">
        <f>'2007_totals_newvars'!J38</f>
        <v>21225932</v>
      </c>
      <c r="DI38">
        <f>'2007_totals_newvars'!B38</f>
        <v>26279527</v>
      </c>
      <c r="DJ38">
        <f>'2007_totals_newvars'!C38</f>
        <v>70749633</v>
      </c>
      <c r="DK38">
        <f>'2007_totals_newvars'!I38</f>
        <v>22545268</v>
      </c>
      <c r="DL38">
        <f>'2007_totals_newvars'!H38</f>
        <v>5322894</v>
      </c>
      <c r="DM38">
        <f>'2007_totals_newvars'!E38</f>
        <v>9061061</v>
      </c>
      <c r="DN38">
        <f>'2007_totals_newvars'!G38</f>
        <v>1449288</v>
      </c>
      <c r="DO38">
        <f>'2007_totals_newvars'!K38</f>
        <v>14759423</v>
      </c>
      <c r="DP38">
        <f>'2007_totals_newvars'!F38</f>
        <v>0</v>
      </c>
      <c r="DQ38">
        <f>'2007_totals_newvars'!D38</f>
        <v>25957037</v>
      </c>
      <c r="DR38">
        <f>'2007_totals_newvars'!L38</f>
        <v>197350063</v>
      </c>
      <c r="DS38">
        <f>'2008_totals_newvars'!J38</f>
        <v>18270760</v>
      </c>
      <c r="DT38">
        <f>'2008_totals_newvars'!B38</f>
        <v>20707125</v>
      </c>
      <c r="DU38">
        <f>'2008_totals_newvars'!C38</f>
        <v>94802484</v>
      </c>
      <c r="DV38">
        <f>'2008_totals_newvars'!I38</f>
        <v>34214482</v>
      </c>
      <c r="DW38">
        <f>'2008_totals_newvars'!H38</f>
        <v>6671846</v>
      </c>
      <c r="DX38">
        <f>'2008_totals_newvars'!E38</f>
        <v>10703114</v>
      </c>
      <c r="DY38">
        <f>'2008_totals_newvars'!G38</f>
        <v>626122</v>
      </c>
      <c r="DZ38">
        <f>'2008_totals_newvars'!K38</f>
        <v>14585963</v>
      </c>
      <c r="EA38">
        <f>'2008_totals_newvars'!F38</f>
        <v>0</v>
      </c>
      <c r="EB38">
        <f>'2008_totals_newvars'!D38</f>
        <v>19094071</v>
      </c>
      <c r="EC38">
        <f>'2008_totals_newvars'!L38</f>
        <v>219675967</v>
      </c>
      <c r="ED38">
        <f>'2009_totals_newvars'!J38</f>
        <v>20170968</v>
      </c>
      <c r="EE38">
        <f>'2009_totals_newvars'!B38</f>
        <v>22004766</v>
      </c>
      <c r="EF38">
        <f>'2009_totals_newvars'!C38</f>
        <v>124085785</v>
      </c>
      <c r="EG38">
        <f>'2009_totals_newvars'!I38</f>
        <v>38606801</v>
      </c>
      <c r="EH38">
        <f>'2009_totals_newvars'!H38</f>
        <v>9256576</v>
      </c>
      <c r="EI38">
        <f>'2009_totals_newvars'!E38</f>
        <v>10188952</v>
      </c>
      <c r="EJ38">
        <f>'2009_totals_newvars'!G38</f>
        <v>651783</v>
      </c>
      <c r="EK38">
        <f>'2009_totals_newvars'!K38</f>
        <v>14528144</v>
      </c>
      <c r="EL38">
        <f>'2009_totals_newvars'!F38</f>
        <v>0</v>
      </c>
      <c r="EM38">
        <f>'2009_totals_newvars'!D38</f>
        <v>22475211</v>
      </c>
      <c r="EN38">
        <f>'2009_totals_newvars'!L38</f>
        <v>261968986</v>
      </c>
      <c r="EO38">
        <f>'2010_totals_newvars'!J38</f>
        <v>24895699</v>
      </c>
      <c r="EP38">
        <f>'2010_totals_newvars'!B38</f>
        <v>24446971</v>
      </c>
      <c r="EQ38">
        <f>'2010_totals_newvars'!C38</f>
        <v>72685147</v>
      </c>
      <c r="ER38">
        <f>'2010_totals_newvars'!I38</f>
        <v>29996544</v>
      </c>
      <c r="ES38">
        <f>'2010_totals_newvars'!H38</f>
        <v>9781564</v>
      </c>
      <c r="ET38">
        <f>'2010_totals_newvars'!E38</f>
        <v>8943281</v>
      </c>
      <c r="EU38">
        <f>'2010_totals_newvars'!G38</f>
        <v>6441417</v>
      </c>
      <c r="EV38">
        <f>'2010_totals_newvars'!K38</f>
        <v>14528144</v>
      </c>
      <c r="EW38">
        <f>'2010_totals_newvars'!F38</f>
        <v>0</v>
      </c>
      <c r="EX38">
        <f>'2010_totals_newvars'!D38</f>
        <v>30864415</v>
      </c>
      <c r="EY38">
        <f>'2010_totals_newvars'!L38</f>
        <v>222583182</v>
      </c>
      <c r="EZ38">
        <f>'2011_totals_newvars'!J38</f>
        <v>22558060</v>
      </c>
      <c r="FA38">
        <f>'2011_totals_newvars'!B38</f>
        <v>21651877</v>
      </c>
      <c r="FB38">
        <f>'2011_totals_newvars'!C38</f>
        <v>78188330</v>
      </c>
      <c r="FC38">
        <f>'2011_totals_newvars'!I38</f>
        <v>29721693</v>
      </c>
      <c r="FD38">
        <f>'2011_totals_newvars'!H38</f>
        <v>8880861</v>
      </c>
      <c r="FE38">
        <f>'2011_totals_newvars'!E38</f>
        <v>8729138</v>
      </c>
      <c r="FF38">
        <f>'2011_totals_newvars'!G38</f>
        <v>4705465</v>
      </c>
      <c r="FG38">
        <f>'2011_totals_newvars'!K38</f>
        <v>14528144</v>
      </c>
      <c r="FH38">
        <f>'2011_totals_newvars'!F38</f>
        <v>0</v>
      </c>
      <c r="FI38">
        <f>'2011_totals_newvars'!D38</f>
        <v>27253978</v>
      </c>
      <c r="FJ38">
        <f>'2011_totals_newvars'!L38</f>
        <v>216217546</v>
      </c>
      <c r="FK38">
        <f>'2012_totals_newvars'!J38</f>
        <v>23624456</v>
      </c>
      <c r="FL38">
        <f>'2012_totals_newvars'!B38</f>
        <v>21759995</v>
      </c>
      <c r="FM38">
        <f>'2012_totals_newvars'!C38</f>
        <v>58657421</v>
      </c>
      <c r="FN38">
        <f>'2012_totals_newvars'!I38</f>
        <v>28004896</v>
      </c>
      <c r="FO38">
        <f>'2012_totals_newvars'!H38</f>
        <v>8423581</v>
      </c>
      <c r="FP38">
        <f>'2012_totals_newvars'!E38</f>
        <v>10204526</v>
      </c>
      <c r="FQ38">
        <f>'2012_totals_newvars'!G38</f>
        <v>1724</v>
      </c>
      <c r="FR38">
        <f>'2012_totals_newvars'!K38</f>
        <v>14528144</v>
      </c>
      <c r="FS38">
        <f>'2012_totals_newvars'!F38</f>
        <v>0</v>
      </c>
      <c r="FT38">
        <f>'2012_totals_newvars'!D38</f>
        <v>26939037</v>
      </c>
      <c r="FU38">
        <f>'2012_totals_newvars'!L38</f>
        <v>192143780</v>
      </c>
      <c r="FV38">
        <f>'2013_totals_newvars'!J38</f>
        <v>23863516</v>
      </c>
      <c r="FW38">
        <f>'2013_totals_newvars'!B38</f>
        <v>19846311</v>
      </c>
      <c r="FX38">
        <f>'2013_totals_newvars'!C38</f>
        <v>70016550</v>
      </c>
      <c r="FY38">
        <f>'2013_totals_newvars'!I38</f>
        <v>25422971</v>
      </c>
      <c r="FZ38">
        <f>'2013_totals_newvars'!H38</f>
        <v>9328183</v>
      </c>
      <c r="GA38">
        <f>'2013_totals_newvars'!E38</f>
        <v>9823278</v>
      </c>
      <c r="GB38">
        <f>'2013_totals_newvars'!G38</f>
        <v>462095</v>
      </c>
      <c r="GC38">
        <f>'2013_totals_newvars'!K38</f>
        <v>14528144</v>
      </c>
      <c r="GD38">
        <f>'2013_totals_newvars'!F38</f>
        <v>0</v>
      </c>
      <c r="GE38">
        <f>'2013_totals_newvars'!D38</f>
        <v>25716129</v>
      </c>
      <c r="GF38">
        <f>'2013_totals_newvars'!L38</f>
        <v>199007177</v>
      </c>
      <c r="GG38">
        <f>'2014_totals_newvars'!J38</f>
        <v>25455119</v>
      </c>
      <c r="GH38">
        <f>'2014_totals_newvars'!B38</f>
        <v>18281041</v>
      </c>
      <c r="GI38">
        <f>'2014_totals_newvars'!C38</f>
        <v>63198998</v>
      </c>
      <c r="GJ38">
        <f>'2014_totals_newvars'!I38</f>
        <v>29717879</v>
      </c>
      <c r="GK38">
        <f>'2014_totals_newvars'!H38</f>
        <v>9831370</v>
      </c>
      <c r="GL38">
        <f>'2014_totals_newvars'!E38</f>
        <v>8910413</v>
      </c>
      <c r="GM38">
        <f>'2014_totals_newvars'!G38</f>
        <v>93466</v>
      </c>
      <c r="GN38">
        <f>'2014_totals_newvars'!K38</f>
        <v>14528144</v>
      </c>
      <c r="GO38">
        <f>'2014_totals_newvars'!F38</f>
        <v>0</v>
      </c>
      <c r="GP38">
        <f>'2014_totals_newvars'!D38</f>
        <v>26886750</v>
      </c>
      <c r="GQ38">
        <f>'2014_totals_newvars'!L38</f>
        <v>196903180</v>
      </c>
    </row>
    <row r="39" spans="1:199" x14ac:dyDescent="0.2">
      <c r="A39" t="s">
        <v>45</v>
      </c>
      <c r="B39">
        <f>'1997_totals_newvars'!J39</f>
        <v>23938840</v>
      </c>
      <c r="C39">
        <f>'1997_totals_newvars'!B39</f>
        <v>196190107</v>
      </c>
      <c r="D39">
        <f>'1997_totals_newvars'!C39</f>
        <v>11714991</v>
      </c>
      <c r="E39">
        <f>'1997_totals_newvars'!I39</f>
        <v>231507</v>
      </c>
      <c r="F39">
        <f>'1997_totals_newvars'!H39</f>
        <v>0</v>
      </c>
      <c r="G39">
        <f>'1997_totals_newvars'!E39</f>
        <v>0</v>
      </c>
      <c r="H39">
        <f>'1997_totals_newvars'!G39</f>
        <v>0</v>
      </c>
      <c r="I39">
        <f>'1997_totals_newvars'!K39</f>
        <v>0</v>
      </c>
      <c r="J39">
        <f>'1997_totals_newvars'!F39</f>
        <v>0</v>
      </c>
      <c r="K39">
        <f>'1997_totals_newvars'!D39</f>
        <v>10267229</v>
      </c>
      <c r="L39">
        <f>'1997_totals_newvars'!L39</f>
        <v>242342674</v>
      </c>
      <c r="M39">
        <f>'1998_totals_newvars'!J39</f>
        <v>33686874</v>
      </c>
      <c r="N39">
        <f>'1998_totals_newvars'!B39</f>
        <v>107649823</v>
      </c>
      <c r="O39">
        <f>'1998_totals_newvars'!C39</f>
        <v>13613092</v>
      </c>
      <c r="P39">
        <f>'1998_totals_newvars'!I39</f>
        <v>303323</v>
      </c>
      <c r="Q39">
        <f>'1998_totals_newvars'!H39</f>
        <v>0</v>
      </c>
      <c r="R39">
        <f>'1998_totals_newvars'!E39</f>
        <v>0</v>
      </c>
      <c r="S39">
        <f>'1998_totals_newvars'!G39</f>
        <v>0</v>
      </c>
      <c r="T39">
        <f>'1998_totals_newvars'!K39</f>
        <v>0</v>
      </c>
      <c r="U39">
        <f>'1998_totals_newvars'!F39</f>
        <v>0</v>
      </c>
      <c r="V39">
        <f>'1998_totals_newvars'!D39</f>
        <v>69245214</v>
      </c>
      <c r="W39">
        <f>'1998_totals_newvars'!L39</f>
        <v>224498326</v>
      </c>
      <c r="X39">
        <f>'1999_totals_newvars'!J39</f>
        <v>47053209</v>
      </c>
      <c r="Y39">
        <f>'1999_totals_newvars'!B39</f>
        <v>241261266</v>
      </c>
      <c r="Z39">
        <f>'1999_totals_newvars'!C39</f>
        <v>37208669</v>
      </c>
      <c r="AA39">
        <f>'1999_totals_newvars'!I39</f>
        <v>1029110</v>
      </c>
      <c r="AB39">
        <f>'1999_totals_newvars'!H39</f>
        <v>0</v>
      </c>
      <c r="AC39">
        <f>'1999_totals_newvars'!E39</f>
        <v>0</v>
      </c>
      <c r="AD39">
        <f>'1999_totals_newvars'!G39</f>
        <v>0</v>
      </c>
      <c r="AE39">
        <f>'1999_totals_newvars'!K39</f>
        <v>0</v>
      </c>
      <c r="AF39">
        <f>'1999_totals_newvars'!F39</f>
        <v>0</v>
      </c>
      <c r="AG39">
        <f>'1999_totals_newvars'!D39</f>
        <v>74897453</v>
      </c>
      <c r="AH39">
        <f>'1999_totals_newvars'!L39</f>
        <v>401449707</v>
      </c>
      <c r="AI39">
        <f>'2000_totals_newvars'!J39</f>
        <v>13316948</v>
      </c>
      <c r="AJ39">
        <f>'2000_totals_newvars'!B39</f>
        <v>33907454</v>
      </c>
      <c r="AK39">
        <f>'2000_totals_newvars'!C39</f>
        <v>16833976</v>
      </c>
      <c r="AL39">
        <f>'2000_totals_newvars'!I39</f>
        <v>64509050</v>
      </c>
      <c r="AM39">
        <f>'2000_totals_newvars'!H39</f>
        <v>2864</v>
      </c>
      <c r="AN39">
        <f>'2000_totals_newvars'!E39</f>
        <v>4000831</v>
      </c>
      <c r="AO39">
        <f>'2000_totals_newvars'!G39</f>
        <v>0</v>
      </c>
      <c r="AP39">
        <f>'2000_totals_newvars'!K39</f>
        <v>0</v>
      </c>
      <c r="AQ39">
        <f>'2000_totals_newvars'!F39</f>
        <v>0</v>
      </c>
      <c r="AR39">
        <f>'2000_totals_newvars'!D39</f>
        <v>36770277</v>
      </c>
      <c r="AS39">
        <f>'2000_totals_newvars'!L39</f>
        <v>169341400</v>
      </c>
      <c r="AT39">
        <f>'2001_totals_newvars'!J39</f>
        <v>24290027</v>
      </c>
      <c r="AU39">
        <f>'2001_totals_newvars'!B39</f>
        <v>72645771</v>
      </c>
      <c r="AV39">
        <f>'2001_totals_newvars'!C39</f>
        <v>24528177</v>
      </c>
      <c r="AW39">
        <f>'2001_totals_newvars'!I39</f>
        <v>101391341</v>
      </c>
      <c r="AX39">
        <f>'2001_totals_newvars'!H39</f>
        <v>880641</v>
      </c>
      <c r="AY39">
        <f>'2001_totals_newvars'!E39</f>
        <v>8650808</v>
      </c>
      <c r="AZ39">
        <f>'2001_totals_newvars'!G39</f>
        <v>0</v>
      </c>
      <c r="BA39">
        <f>'2001_totals_newvars'!K39</f>
        <v>0</v>
      </c>
      <c r="BB39">
        <f>'2001_totals_newvars'!F39</f>
        <v>0</v>
      </c>
      <c r="BC39">
        <f>'2001_totals_newvars'!D39</f>
        <v>58240827</v>
      </c>
      <c r="BD39">
        <f>'2001_totals_newvars'!L39</f>
        <v>290627592</v>
      </c>
      <c r="BE39">
        <f>'2002_totals_newvars'!J39</f>
        <v>27142426</v>
      </c>
      <c r="BF39">
        <f>'2002_totals_newvars'!B39</f>
        <v>68726216</v>
      </c>
      <c r="BG39">
        <f>'2002_totals_newvars'!C39</f>
        <v>24246513</v>
      </c>
      <c r="BH39">
        <f>'2002_totals_newvars'!I39</f>
        <v>74023933</v>
      </c>
      <c r="BI39">
        <f>'2002_totals_newvars'!H39</f>
        <v>641967</v>
      </c>
      <c r="BJ39">
        <f>'2002_totals_newvars'!E39</f>
        <v>6606645</v>
      </c>
      <c r="BK39">
        <f>'2002_totals_newvars'!G39</f>
        <v>0</v>
      </c>
      <c r="BL39">
        <f>'2002_totals_newvars'!K39</f>
        <v>0</v>
      </c>
      <c r="BM39">
        <f>'2002_totals_newvars'!F39</f>
        <v>0</v>
      </c>
      <c r="BN39">
        <f>'2002_totals_newvars'!D39</f>
        <v>56847254</v>
      </c>
      <c r="BO39">
        <f>'2002_totals_newvars'!L39</f>
        <v>258234954</v>
      </c>
      <c r="BP39">
        <f>'2003_totals_newvars'!J39</f>
        <v>33159607</v>
      </c>
      <c r="BQ39">
        <f>'2003_totals_newvars'!B39</f>
        <v>82190274</v>
      </c>
      <c r="BR39">
        <f>'2003_totals_newvars'!C39</f>
        <v>17722999</v>
      </c>
      <c r="BS39">
        <f>'2003_totals_newvars'!I39</f>
        <v>65548139</v>
      </c>
      <c r="BT39">
        <f>'2003_totals_newvars'!H39</f>
        <v>34994</v>
      </c>
      <c r="BU39">
        <f>'2003_totals_newvars'!E39</f>
        <v>4779494</v>
      </c>
      <c r="BV39">
        <f>'2003_totals_newvars'!G39</f>
        <v>0</v>
      </c>
      <c r="BW39">
        <f>'2003_totals_newvars'!K39</f>
        <v>0</v>
      </c>
      <c r="BX39">
        <f>'2003_totals_newvars'!F39</f>
        <v>0</v>
      </c>
      <c r="BY39">
        <f>'2003_totals_newvars'!D39</f>
        <v>22071634</v>
      </c>
      <c r="BZ39">
        <f>'2003_totals_newvars'!L39</f>
        <v>225507141</v>
      </c>
      <c r="CA39">
        <f>'2004_totals_newvars'!J39</f>
        <v>31850946</v>
      </c>
      <c r="CB39">
        <f>'2004_totals_newvars'!B39</f>
        <v>84942710</v>
      </c>
      <c r="CC39">
        <f>'2004_totals_newvars'!C39</f>
        <v>23937110</v>
      </c>
      <c r="CD39">
        <f>'2004_totals_newvars'!I39</f>
        <v>50266320</v>
      </c>
      <c r="CE39">
        <f>'2004_totals_newvars'!H39</f>
        <v>0</v>
      </c>
      <c r="CF39">
        <f>'2004_totals_newvars'!E39</f>
        <v>7278555</v>
      </c>
      <c r="CG39">
        <f>'2004_totals_newvars'!G39</f>
        <v>0</v>
      </c>
      <c r="CH39">
        <f>'2004_totals_newvars'!K39</f>
        <v>0</v>
      </c>
      <c r="CI39">
        <f>'2004_totals_newvars'!F39</f>
        <v>3137872</v>
      </c>
      <c r="CJ39">
        <f>'2004_totals_newvars'!D39</f>
        <v>41579502</v>
      </c>
      <c r="CK39">
        <f>'2004_totals_newvars'!L39</f>
        <v>242993015</v>
      </c>
      <c r="CL39">
        <f>'2005_totals_newvars'!J39</f>
        <v>26920623</v>
      </c>
      <c r="CM39">
        <f>'2005_totals_newvars'!B39</f>
        <v>105140667</v>
      </c>
      <c r="CN39">
        <f>'2005_totals_newvars'!C39</f>
        <v>9519060</v>
      </c>
      <c r="CO39">
        <f>'2005_totals_newvars'!I39</f>
        <v>82793020</v>
      </c>
      <c r="CP39">
        <f>'2005_totals_newvars'!H39</f>
        <v>0</v>
      </c>
      <c r="CQ39">
        <f>'2005_totals_newvars'!E39</f>
        <v>6679045</v>
      </c>
      <c r="CR39">
        <f>'2005_totals_newvars'!G39</f>
        <v>0</v>
      </c>
      <c r="CS39">
        <f>'2005_totals_newvars'!K39</f>
        <v>0</v>
      </c>
      <c r="CT39">
        <f>'2005_totals_newvars'!F39</f>
        <v>3523890</v>
      </c>
      <c r="CU39">
        <f>'2005_totals_newvars'!D39</f>
        <v>34246559</v>
      </c>
      <c r="CV39">
        <f>'2005_totals_newvars'!L39</f>
        <v>268822864</v>
      </c>
      <c r="CW39">
        <f>'2006_totals_newvars'!J39</f>
        <v>34125584</v>
      </c>
      <c r="CX39">
        <f>'2006_totals_newvars'!B39</f>
        <v>88626854</v>
      </c>
      <c r="CY39">
        <f>'2006_totals_newvars'!C39</f>
        <v>11489885</v>
      </c>
      <c r="CZ39">
        <f>'2006_totals_newvars'!I39</f>
        <v>76308119</v>
      </c>
      <c r="DA39">
        <f>'2006_totals_newvars'!H39</f>
        <v>0</v>
      </c>
      <c r="DB39">
        <f>'2006_totals_newvars'!E39</f>
        <v>10336477</v>
      </c>
      <c r="DC39">
        <f>'2006_totals_newvars'!G39</f>
        <v>0</v>
      </c>
      <c r="DD39">
        <f>'2006_totals_newvars'!K39</f>
        <v>0</v>
      </c>
      <c r="DE39">
        <f>'2006_totals_newvars'!F39</f>
        <v>2462925</v>
      </c>
      <c r="DF39">
        <f>'2006_totals_newvars'!D39</f>
        <v>28068949</v>
      </c>
      <c r="DG39">
        <f>'2006_totals_newvars'!L39</f>
        <v>251418793</v>
      </c>
      <c r="DH39">
        <f>'2007_totals_newvars'!J39</f>
        <v>26464411</v>
      </c>
      <c r="DI39">
        <f>'2007_totals_newvars'!B39</f>
        <v>83853054</v>
      </c>
      <c r="DJ39">
        <f>'2007_totals_newvars'!C39</f>
        <v>15648535</v>
      </c>
      <c r="DK39">
        <f>'2007_totals_newvars'!I39</f>
        <v>19953919</v>
      </c>
      <c r="DL39">
        <f>'2007_totals_newvars'!H39</f>
        <v>0</v>
      </c>
      <c r="DM39">
        <f>'2007_totals_newvars'!E39</f>
        <v>67034462</v>
      </c>
      <c r="DN39">
        <f>'2007_totals_newvars'!G39</f>
        <v>0</v>
      </c>
      <c r="DO39">
        <f>'2007_totals_newvars'!K39</f>
        <v>0</v>
      </c>
      <c r="DP39">
        <f>'2007_totals_newvars'!F39</f>
        <v>5325786</v>
      </c>
      <c r="DQ39">
        <f>'2007_totals_newvars'!D39</f>
        <v>39168368</v>
      </c>
      <c r="DR39">
        <f>'2007_totals_newvars'!L39</f>
        <v>257448535</v>
      </c>
      <c r="DS39">
        <f>'2008_totals_newvars'!J39</f>
        <v>21293826</v>
      </c>
      <c r="DT39">
        <f>'2008_totals_newvars'!B39</f>
        <v>91724605</v>
      </c>
      <c r="DU39">
        <f>'2008_totals_newvars'!C39</f>
        <v>23830556</v>
      </c>
      <c r="DV39">
        <f>'2008_totals_newvars'!I39</f>
        <v>96031196</v>
      </c>
      <c r="DW39">
        <f>'2008_totals_newvars'!H39</f>
        <v>0</v>
      </c>
      <c r="DX39">
        <f>'2008_totals_newvars'!E39</f>
        <v>27785256</v>
      </c>
      <c r="DY39">
        <f>'2008_totals_newvars'!G39</f>
        <v>0</v>
      </c>
      <c r="DZ39">
        <f>'2008_totals_newvars'!K39</f>
        <v>0</v>
      </c>
      <c r="EA39">
        <f>'2008_totals_newvars'!F39</f>
        <v>1834268</v>
      </c>
      <c r="EB39">
        <f>'2008_totals_newvars'!D39</f>
        <v>46676905</v>
      </c>
      <c r="EC39">
        <f>'2008_totals_newvars'!L39</f>
        <v>309176612</v>
      </c>
      <c r="ED39">
        <f>'2009_totals_newvars'!J39</f>
        <v>27701359</v>
      </c>
      <c r="EE39">
        <f>'2009_totals_newvars'!B39</f>
        <v>115034542</v>
      </c>
      <c r="EF39">
        <f>'2009_totals_newvars'!C39</f>
        <v>36968798</v>
      </c>
      <c r="EG39">
        <f>'2009_totals_newvars'!I39</f>
        <v>82422002</v>
      </c>
      <c r="EH39">
        <f>'2009_totals_newvars'!H39</f>
        <v>0</v>
      </c>
      <c r="EI39">
        <f>'2009_totals_newvars'!E39</f>
        <v>15340886</v>
      </c>
      <c r="EJ39">
        <f>'2009_totals_newvars'!G39</f>
        <v>0</v>
      </c>
      <c r="EK39">
        <f>'2009_totals_newvars'!K39</f>
        <v>0</v>
      </c>
      <c r="EL39">
        <f>'2009_totals_newvars'!F39</f>
        <v>923488</v>
      </c>
      <c r="EM39">
        <f>'2009_totals_newvars'!D39</f>
        <v>34664580</v>
      </c>
      <c r="EN39">
        <f>'2009_totals_newvars'!L39</f>
        <v>313055655</v>
      </c>
      <c r="EO39">
        <f>'2010_totals_newvars'!J39</f>
        <v>27319779</v>
      </c>
      <c r="EP39">
        <f>'2010_totals_newvars'!B39</f>
        <v>200018047</v>
      </c>
      <c r="EQ39">
        <f>'2010_totals_newvars'!C39</f>
        <v>29170815</v>
      </c>
      <c r="ER39">
        <f>'2010_totals_newvars'!I39</f>
        <v>83361083</v>
      </c>
      <c r="ES39">
        <f>'2010_totals_newvars'!H39</f>
        <v>123082</v>
      </c>
      <c r="ET39">
        <f>'2010_totals_newvars'!E39</f>
        <v>11238189</v>
      </c>
      <c r="EU39">
        <f>'2010_totals_newvars'!G39</f>
        <v>0</v>
      </c>
      <c r="EV39">
        <f>'2010_totals_newvars'!K39</f>
        <v>0</v>
      </c>
      <c r="EW39">
        <f>'2010_totals_newvars'!F39</f>
        <v>1047514</v>
      </c>
      <c r="EX39">
        <f>'2010_totals_newvars'!D39</f>
        <v>39356657</v>
      </c>
      <c r="EY39">
        <f>'2010_totals_newvars'!L39</f>
        <v>391635166</v>
      </c>
      <c r="EZ39">
        <f>'2011_totals_newvars'!J39</f>
        <v>24177429</v>
      </c>
      <c r="FA39">
        <f>'2011_totals_newvars'!B39</f>
        <v>162562874</v>
      </c>
      <c r="FB39">
        <f>'2011_totals_newvars'!C39</f>
        <v>22892249</v>
      </c>
      <c r="FC39">
        <f>'2011_totals_newvars'!I39</f>
        <v>69515579</v>
      </c>
      <c r="FD39">
        <f>'2011_totals_newvars'!H39</f>
        <v>69430</v>
      </c>
      <c r="FE39">
        <f>'2011_totals_newvars'!E39</f>
        <v>10208249</v>
      </c>
      <c r="FF39">
        <f>'2011_totals_newvars'!G39</f>
        <v>0</v>
      </c>
      <c r="FG39">
        <f>'2011_totals_newvars'!K39</f>
        <v>0</v>
      </c>
      <c r="FH39">
        <f>'2011_totals_newvars'!F39</f>
        <v>1591295</v>
      </c>
      <c r="FI39">
        <f>'2011_totals_newvars'!D39</f>
        <v>51571956</v>
      </c>
      <c r="FJ39">
        <f>'2011_totals_newvars'!L39</f>
        <v>342589061</v>
      </c>
      <c r="FK39">
        <f>'2012_totals_newvars'!J39</f>
        <v>35733569</v>
      </c>
      <c r="FL39">
        <f>'2012_totals_newvars'!B39</f>
        <v>152138206</v>
      </c>
      <c r="FM39">
        <f>'2012_totals_newvars'!C39</f>
        <v>9523009</v>
      </c>
      <c r="FN39">
        <f>'2012_totals_newvars'!I39</f>
        <v>122050015</v>
      </c>
      <c r="FO39">
        <f>'2012_totals_newvars'!H39</f>
        <v>0</v>
      </c>
      <c r="FP39">
        <f>'2012_totals_newvars'!E39</f>
        <v>9596155</v>
      </c>
      <c r="FQ39">
        <f>'2012_totals_newvars'!G39</f>
        <v>0</v>
      </c>
      <c r="FR39">
        <f>'2012_totals_newvars'!K39</f>
        <v>0</v>
      </c>
      <c r="FS39">
        <f>'2012_totals_newvars'!F39</f>
        <v>917689</v>
      </c>
      <c r="FT39">
        <f>'2012_totals_newvars'!D39</f>
        <v>14791041</v>
      </c>
      <c r="FU39">
        <f>'2012_totals_newvars'!L39</f>
        <v>344749684</v>
      </c>
      <c r="FV39">
        <f>'2013_totals_newvars'!J39</f>
        <v>37318027</v>
      </c>
      <c r="FW39">
        <f>'2013_totals_newvars'!B39</f>
        <v>141759717</v>
      </c>
      <c r="FX39">
        <f>'2013_totals_newvars'!C39</f>
        <v>11148265</v>
      </c>
      <c r="FY39">
        <f>'2013_totals_newvars'!I39</f>
        <v>104845298</v>
      </c>
      <c r="FZ39">
        <f>'2013_totals_newvars'!H39</f>
        <v>0</v>
      </c>
      <c r="GA39">
        <f>'2013_totals_newvars'!E39</f>
        <v>7955375</v>
      </c>
      <c r="GB39">
        <f>'2013_totals_newvars'!G39</f>
        <v>0</v>
      </c>
      <c r="GC39">
        <f>'2013_totals_newvars'!K39</f>
        <v>0</v>
      </c>
      <c r="GD39">
        <f>'2013_totals_newvars'!F39</f>
        <v>1082793</v>
      </c>
      <c r="GE39">
        <f>'2013_totals_newvars'!D39</f>
        <v>19851363</v>
      </c>
      <c r="GF39">
        <f>'2013_totals_newvars'!L39</f>
        <v>323960838</v>
      </c>
      <c r="GG39">
        <f>'2014_totals_newvars'!J39</f>
        <v>47357758</v>
      </c>
      <c r="GH39">
        <f>'2014_totals_newvars'!B39</f>
        <v>140199166</v>
      </c>
      <c r="GI39">
        <f>'2014_totals_newvars'!C39</f>
        <v>13746815</v>
      </c>
      <c r="GJ39">
        <f>'2014_totals_newvars'!I39</f>
        <v>119310396</v>
      </c>
      <c r="GK39">
        <f>'2014_totals_newvars'!H39</f>
        <v>-70</v>
      </c>
      <c r="GL39">
        <f>'2014_totals_newvars'!E39</f>
        <v>-44401</v>
      </c>
      <c r="GM39">
        <f>'2014_totals_newvars'!G39</f>
        <v>0</v>
      </c>
      <c r="GN39">
        <f>'2014_totals_newvars'!K39</f>
        <v>0</v>
      </c>
      <c r="GO39">
        <f>'2014_totals_newvars'!F39</f>
        <v>11122</v>
      </c>
      <c r="GP39">
        <f>'2014_totals_newvars'!D39</f>
        <v>20654641</v>
      </c>
      <c r="GQ39">
        <f>'2014_totals_newvars'!L39</f>
        <v>341235427</v>
      </c>
    </row>
    <row r="40" spans="1:199" x14ac:dyDescent="0.2">
      <c r="A40" t="s">
        <v>46</v>
      </c>
      <c r="B40">
        <f>'1997_totals_newvars'!J40</f>
        <v>83079086</v>
      </c>
      <c r="C40">
        <f>'1997_totals_newvars'!B40</f>
        <v>391362923</v>
      </c>
      <c r="D40">
        <f>'1997_totals_newvars'!C40</f>
        <v>27083175</v>
      </c>
      <c r="E40">
        <f>'1997_totals_newvars'!I40</f>
        <v>43017418</v>
      </c>
      <c r="F40">
        <f>'1997_totals_newvars'!H40</f>
        <v>0</v>
      </c>
      <c r="G40">
        <f>'1997_totals_newvars'!E40</f>
        <v>0</v>
      </c>
      <c r="H40">
        <f>'1997_totals_newvars'!G40</f>
        <v>0</v>
      </c>
      <c r="I40">
        <f>'1997_totals_newvars'!K40</f>
        <v>0</v>
      </c>
      <c r="J40">
        <f>'1997_totals_newvars'!F40</f>
        <v>0</v>
      </c>
      <c r="K40">
        <f>'1997_totals_newvars'!D40</f>
        <v>1252042</v>
      </c>
      <c r="L40">
        <f>'1997_totals_newvars'!L40</f>
        <v>545794644</v>
      </c>
      <c r="M40">
        <f>'1998_totals_newvars'!J40</f>
        <v>78998073</v>
      </c>
      <c r="N40">
        <f>'1998_totals_newvars'!B40</f>
        <v>497954471</v>
      </c>
      <c r="O40">
        <f>'1998_totals_newvars'!C40</f>
        <v>46629051</v>
      </c>
      <c r="P40">
        <f>'1998_totals_newvars'!I40</f>
        <v>215503271</v>
      </c>
      <c r="Q40">
        <f>'1998_totals_newvars'!H40</f>
        <v>0</v>
      </c>
      <c r="R40">
        <f>'1998_totals_newvars'!E40</f>
        <v>0</v>
      </c>
      <c r="S40">
        <f>'1998_totals_newvars'!G40</f>
        <v>0</v>
      </c>
      <c r="T40">
        <f>'1998_totals_newvars'!K40</f>
        <v>53003526</v>
      </c>
      <c r="U40">
        <f>'1998_totals_newvars'!F40</f>
        <v>0</v>
      </c>
      <c r="V40">
        <f>'1998_totals_newvars'!D40</f>
        <v>103534502</v>
      </c>
      <c r="W40">
        <f>'1998_totals_newvars'!L40</f>
        <v>995622894</v>
      </c>
      <c r="X40">
        <f>'1999_totals_newvars'!J40</f>
        <v>35569316</v>
      </c>
      <c r="Y40">
        <f>'1999_totals_newvars'!B40</f>
        <v>248973847</v>
      </c>
      <c r="Z40">
        <f>'1999_totals_newvars'!C40</f>
        <v>126969000</v>
      </c>
      <c r="AA40">
        <f>'1999_totals_newvars'!I40</f>
        <v>260219674</v>
      </c>
      <c r="AB40">
        <f>'1999_totals_newvars'!H40</f>
        <v>0</v>
      </c>
      <c r="AC40">
        <f>'1999_totals_newvars'!E40</f>
        <v>0</v>
      </c>
      <c r="AD40">
        <f>'1999_totals_newvars'!G40</f>
        <v>0</v>
      </c>
      <c r="AE40">
        <f>'1999_totals_newvars'!K40</f>
        <v>0</v>
      </c>
      <c r="AF40">
        <f>'1999_totals_newvars'!F40</f>
        <v>0</v>
      </c>
      <c r="AG40">
        <f>'1999_totals_newvars'!D40</f>
        <v>30812363</v>
      </c>
      <c r="AH40">
        <f>'1999_totals_newvars'!L40</f>
        <v>702544200</v>
      </c>
      <c r="AI40">
        <f>'2000_totals_newvars'!J40</f>
        <v>180265104</v>
      </c>
      <c r="AJ40">
        <f>'2000_totals_newvars'!B40</f>
        <v>573399672</v>
      </c>
      <c r="AK40">
        <f>'2000_totals_newvars'!C40</f>
        <v>174312982</v>
      </c>
      <c r="AL40">
        <f>'2000_totals_newvars'!I40</f>
        <v>230891799</v>
      </c>
      <c r="AM40">
        <f>'2000_totals_newvars'!H40</f>
        <v>3913658</v>
      </c>
      <c r="AN40">
        <f>'2000_totals_newvars'!E40</f>
        <v>38626548</v>
      </c>
      <c r="AO40">
        <f>'2000_totals_newvars'!G40</f>
        <v>1487017</v>
      </c>
      <c r="AP40">
        <f>'2000_totals_newvars'!K40</f>
        <v>54924000</v>
      </c>
      <c r="AQ40">
        <f>'2000_totals_newvars'!F40</f>
        <v>0</v>
      </c>
      <c r="AR40">
        <f>'2000_totals_newvars'!D40</f>
        <v>191547144</v>
      </c>
      <c r="AS40">
        <f>'2000_totals_newvars'!L40</f>
        <v>1449367924</v>
      </c>
      <c r="AT40">
        <f>'2001_totals_newvars'!J40</f>
        <v>102025663</v>
      </c>
      <c r="AU40">
        <f>'2001_totals_newvars'!B40</f>
        <v>305121970</v>
      </c>
      <c r="AV40">
        <f>'2001_totals_newvars'!C40</f>
        <v>127327703</v>
      </c>
      <c r="AW40">
        <f>'2001_totals_newvars'!I40</f>
        <v>15217341</v>
      </c>
      <c r="AX40">
        <f>'2001_totals_newvars'!H40</f>
        <v>7700057</v>
      </c>
      <c r="AY40">
        <f>'2001_totals_newvars'!E40</f>
        <v>304249451</v>
      </c>
      <c r="AZ40">
        <f>'2001_totals_newvars'!G40</f>
        <v>3334544</v>
      </c>
      <c r="BA40">
        <f>'2001_totals_newvars'!K40</f>
        <v>27167000</v>
      </c>
      <c r="BB40">
        <f>'2001_totals_newvars'!F40</f>
        <v>0</v>
      </c>
      <c r="BC40">
        <f>'2001_totals_newvars'!D40</f>
        <v>135257472</v>
      </c>
      <c r="BD40">
        <f>'2001_totals_newvars'!L40</f>
        <v>1027401201</v>
      </c>
      <c r="BE40">
        <f>'2002_totals_newvars'!J40</f>
        <v>109003850</v>
      </c>
      <c r="BF40">
        <f>'2002_totals_newvars'!B40</f>
        <v>337548773</v>
      </c>
      <c r="BG40">
        <f>'2002_totals_newvars'!C40</f>
        <v>136328593</v>
      </c>
      <c r="BH40">
        <f>'2002_totals_newvars'!I40</f>
        <v>4460139</v>
      </c>
      <c r="BI40">
        <f>'2002_totals_newvars'!H40</f>
        <v>35784973</v>
      </c>
      <c r="BJ40">
        <f>'2002_totals_newvars'!E40</f>
        <v>250718771</v>
      </c>
      <c r="BK40">
        <f>'2002_totals_newvars'!G40</f>
        <v>6314418</v>
      </c>
      <c r="BL40">
        <f>'2002_totals_newvars'!K40</f>
        <v>30746000</v>
      </c>
      <c r="BM40">
        <f>'2002_totals_newvars'!F40</f>
        <v>0</v>
      </c>
      <c r="BN40">
        <f>'2002_totals_newvars'!D40</f>
        <v>214286362</v>
      </c>
      <c r="BO40">
        <f>'2002_totals_newvars'!L40</f>
        <v>1125191879</v>
      </c>
      <c r="BP40">
        <f>'2003_totals_newvars'!J40</f>
        <v>113497921</v>
      </c>
      <c r="BQ40">
        <f>'2003_totals_newvars'!B40</f>
        <v>323619231</v>
      </c>
      <c r="BR40">
        <f>'2003_totals_newvars'!C40</f>
        <v>226379495</v>
      </c>
      <c r="BS40">
        <f>'2003_totals_newvars'!I40</f>
        <v>8348530</v>
      </c>
      <c r="BT40">
        <f>'2003_totals_newvars'!H40</f>
        <v>53795962</v>
      </c>
      <c r="BU40">
        <f>'2003_totals_newvars'!E40</f>
        <v>257036729</v>
      </c>
      <c r="BV40">
        <f>'2003_totals_newvars'!G40</f>
        <v>18114595</v>
      </c>
      <c r="BW40">
        <f>'2003_totals_newvars'!K40</f>
        <v>30579000</v>
      </c>
      <c r="BX40">
        <f>'2003_totals_newvars'!F40</f>
        <v>0</v>
      </c>
      <c r="BY40">
        <f>'2003_totals_newvars'!D40</f>
        <v>232197404</v>
      </c>
      <c r="BZ40">
        <f>'2003_totals_newvars'!L40</f>
        <v>1263568867</v>
      </c>
      <c r="CA40">
        <f>'2004_totals_newvars'!J40</f>
        <v>103692318</v>
      </c>
      <c r="CB40">
        <f>'2004_totals_newvars'!B40</f>
        <v>385049100</v>
      </c>
      <c r="CC40">
        <f>'2004_totals_newvars'!C40</f>
        <v>272184944</v>
      </c>
      <c r="CD40">
        <f>'2004_totals_newvars'!I40</f>
        <v>4005673</v>
      </c>
      <c r="CE40">
        <f>'2004_totals_newvars'!H40</f>
        <v>44070572</v>
      </c>
      <c r="CF40">
        <f>'2004_totals_newvars'!E40</f>
        <v>320335192</v>
      </c>
      <c r="CG40">
        <f>'2004_totals_newvars'!G40</f>
        <v>7085830</v>
      </c>
      <c r="CH40">
        <f>'2004_totals_newvars'!K40</f>
        <v>0</v>
      </c>
      <c r="CI40">
        <f>'2004_totals_newvars'!F40</f>
        <v>0</v>
      </c>
      <c r="CJ40">
        <f>'2004_totals_newvars'!D40</f>
        <v>221430546</v>
      </c>
      <c r="CK40">
        <f>'2004_totals_newvars'!L40</f>
        <v>1357854175</v>
      </c>
      <c r="CL40">
        <f>'2005_totals_newvars'!J40</f>
        <v>99473511</v>
      </c>
      <c r="CM40">
        <f>'2005_totals_newvars'!B40</f>
        <v>407136317</v>
      </c>
      <c r="CN40">
        <f>'2005_totals_newvars'!C40</f>
        <v>246575443</v>
      </c>
      <c r="CO40">
        <f>'2005_totals_newvars'!I40</f>
        <v>2069850</v>
      </c>
      <c r="CP40">
        <f>'2005_totals_newvars'!H40</f>
        <v>31946733</v>
      </c>
      <c r="CQ40">
        <f>'2005_totals_newvars'!E40</f>
        <v>284655864</v>
      </c>
      <c r="CR40">
        <f>'2005_totals_newvars'!G40</f>
        <v>9547962</v>
      </c>
      <c r="CS40">
        <f>'2005_totals_newvars'!K40</f>
        <v>29374418</v>
      </c>
      <c r="CT40">
        <f>'2005_totals_newvars'!F40</f>
        <v>0</v>
      </c>
      <c r="CU40">
        <f>'2005_totals_newvars'!D40</f>
        <v>225711436</v>
      </c>
      <c r="CV40">
        <f>'2005_totals_newvars'!L40</f>
        <v>1336491534</v>
      </c>
      <c r="CW40">
        <f>'2006_totals_newvars'!J40</f>
        <v>91917558</v>
      </c>
      <c r="CX40">
        <f>'2006_totals_newvars'!B40</f>
        <v>392857310</v>
      </c>
      <c r="CY40">
        <f>'2006_totals_newvars'!C40</f>
        <v>261977385</v>
      </c>
      <c r="CZ40">
        <f>'2006_totals_newvars'!I40</f>
        <v>-533497</v>
      </c>
      <c r="DA40">
        <f>'2006_totals_newvars'!H40</f>
        <v>37078213</v>
      </c>
      <c r="DB40">
        <f>'2006_totals_newvars'!E40</f>
        <v>95691690</v>
      </c>
      <c r="DC40">
        <f>'2006_totals_newvars'!G40</f>
        <v>7627996</v>
      </c>
      <c r="DD40">
        <f>'2006_totals_newvars'!K40</f>
        <v>15110000</v>
      </c>
      <c r="DE40">
        <f>'2006_totals_newvars'!F40</f>
        <v>0</v>
      </c>
      <c r="DF40">
        <f>'2006_totals_newvars'!D40</f>
        <v>199831235</v>
      </c>
      <c r="DG40">
        <f>'2006_totals_newvars'!L40</f>
        <v>1101557890</v>
      </c>
      <c r="DH40">
        <f>'2007_totals_newvars'!J40</f>
        <v>97107885</v>
      </c>
      <c r="DI40">
        <f>'2007_totals_newvars'!B40</f>
        <v>247294778</v>
      </c>
      <c r="DJ40">
        <f>'2007_totals_newvars'!C40</f>
        <v>383322922</v>
      </c>
      <c r="DK40">
        <f>'2007_totals_newvars'!I40</f>
        <v>179441</v>
      </c>
      <c r="DL40">
        <f>'2007_totals_newvars'!H40</f>
        <v>28430912</v>
      </c>
      <c r="DM40">
        <f>'2007_totals_newvars'!E40</f>
        <v>94518710</v>
      </c>
      <c r="DN40">
        <f>'2007_totals_newvars'!G40</f>
        <v>29267321</v>
      </c>
      <c r="DO40">
        <f>'2007_totals_newvars'!K40</f>
        <v>31048000</v>
      </c>
      <c r="DP40">
        <f>'2007_totals_newvars'!F40</f>
        <v>0</v>
      </c>
      <c r="DQ40">
        <f>'2007_totals_newvars'!D40</f>
        <v>190798835</v>
      </c>
      <c r="DR40">
        <f>'2007_totals_newvars'!L40</f>
        <v>1101968804</v>
      </c>
      <c r="DS40">
        <f>'2008_totals_newvars'!J40</f>
        <v>89475787</v>
      </c>
      <c r="DT40">
        <f>'2008_totals_newvars'!B40</f>
        <v>218530827</v>
      </c>
      <c r="DU40">
        <f>'2008_totals_newvars'!C40</f>
        <v>467725815</v>
      </c>
      <c r="DV40">
        <f>'2008_totals_newvars'!I40</f>
        <v>591489</v>
      </c>
      <c r="DW40">
        <f>'2008_totals_newvars'!H40</f>
        <v>63706456</v>
      </c>
      <c r="DX40">
        <f>'2008_totals_newvars'!E40</f>
        <v>58279934</v>
      </c>
      <c r="DY40">
        <f>'2008_totals_newvars'!G40</f>
        <v>32556714</v>
      </c>
      <c r="DZ40">
        <f>'2008_totals_newvars'!K40</f>
        <v>35760250</v>
      </c>
      <c r="EA40">
        <f>'2008_totals_newvars'!F40</f>
        <v>0</v>
      </c>
      <c r="EB40">
        <f>'2008_totals_newvars'!D40</f>
        <v>168593350</v>
      </c>
      <c r="EC40">
        <f>'2008_totals_newvars'!L40</f>
        <v>1135220622</v>
      </c>
      <c r="ED40">
        <f>'2009_totals_newvars'!J40</f>
        <v>76977084</v>
      </c>
      <c r="EE40">
        <f>'2009_totals_newvars'!B40</f>
        <v>197746121</v>
      </c>
      <c r="EF40">
        <f>'2009_totals_newvars'!C40</f>
        <v>428363497</v>
      </c>
      <c r="EG40">
        <f>'2009_totals_newvars'!I40</f>
        <v>386568</v>
      </c>
      <c r="EH40">
        <f>'2009_totals_newvars'!H40</f>
        <v>78083701</v>
      </c>
      <c r="EI40">
        <f>'2009_totals_newvars'!E40</f>
        <v>77346646</v>
      </c>
      <c r="EJ40">
        <f>'2009_totals_newvars'!G40</f>
        <v>63350842</v>
      </c>
      <c r="EK40">
        <f>'2009_totals_newvars'!K40</f>
        <v>23232750</v>
      </c>
      <c r="EL40">
        <f>'2009_totals_newvars'!F40</f>
        <v>0</v>
      </c>
      <c r="EM40">
        <f>'2009_totals_newvars'!D40</f>
        <v>192380199</v>
      </c>
      <c r="EN40">
        <f>'2009_totals_newvars'!L40</f>
        <v>1137867408</v>
      </c>
      <c r="EO40">
        <f>'2010_totals_newvars'!J40</f>
        <v>81562694</v>
      </c>
      <c r="EP40">
        <f>'2010_totals_newvars'!B40</f>
        <v>202162876</v>
      </c>
      <c r="EQ40">
        <f>'2010_totals_newvars'!C40</f>
        <v>495474839</v>
      </c>
      <c r="ER40">
        <f>'2010_totals_newvars'!I40</f>
        <v>-4392</v>
      </c>
      <c r="ES40">
        <f>'2010_totals_newvars'!H40</f>
        <v>40028301</v>
      </c>
      <c r="ET40">
        <f>'2010_totals_newvars'!E40</f>
        <v>61341189</v>
      </c>
      <c r="EU40">
        <f>'2010_totals_newvars'!G40</f>
        <v>37791830</v>
      </c>
      <c r="EV40">
        <f>'2010_totals_newvars'!K40</f>
        <v>38721250</v>
      </c>
      <c r="EW40">
        <f>'2010_totals_newvars'!F40</f>
        <v>0</v>
      </c>
      <c r="EX40">
        <f>'2010_totals_newvars'!D40</f>
        <v>209469897</v>
      </c>
      <c r="EY40">
        <f>'2010_totals_newvars'!L40</f>
        <v>1166548484</v>
      </c>
      <c r="EZ40">
        <f>'2011_totals_newvars'!J40</f>
        <v>80423511</v>
      </c>
      <c r="FA40">
        <f>'2011_totals_newvars'!B40</f>
        <v>188670540</v>
      </c>
      <c r="FB40">
        <f>'2011_totals_newvars'!C40</f>
        <v>469285129</v>
      </c>
      <c r="FC40">
        <f>'2011_totals_newvars'!I40</f>
        <v>-240209</v>
      </c>
      <c r="FD40">
        <f>'2011_totals_newvars'!H40</f>
        <v>84313662</v>
      </c>
      <c r="FE40">
        <f>'2011_totals_newvars'!E40</f>
        <v>60390781</v>
      </c>
      <c r="FF40">
        <f>'2011_totals_newvars'!G40</f>
        <v>45610893</v>
      </c>
      <c r="FG40">
        <f>'2011_totals_newvars'!K40</f>
        <v>30977000</v>
      </c>
      <c r="FH40">
        <f>'2011_totals_newvars'!F40</f>
        <v>0</v>
      </c>
      <c r="FI40">
        <f>'2011_totals_newvars'!D40</f>
        <v>172986280</v>
      </c>
      <c r="FJ40">
        <f>'2011_totals_newvars'!L40</f>
        <v>1132417587</v>
      </c>
      <c r="FK40">
        <f>'2012_totals_newvars'!J40</f>
        <v>88458223</v>
      </c>
      <c r="FL40">
        <f>'2012_totals_newvars'!B40</f>
        <v>293663708</v>
      </c>
      <c r="FM40">
        <f>'2012_totals_newvars'!C40</f>
        <v>430913852</v>
      </c>
      <c r="FN40">
        <f>'2012_totals_newvars'!I40</f>
        <v>-101636</v>
      </c>
      <c r="FO40">
        <f>'2012_totals_newvars'!H40</f>
        <v>56132101</v>
      </c>
      <c r="FP40">
        <f>'2012_totals_newvars'!E40</f>
        <v>55599818</v>
      </c>
      <c r="FQ40">
        <f>'2012_totals_newvars'!G40</f>
        <v>12336045</v>
      </c>
      <c r="FR40">
        <f>'2012_totals_newvars'!K40</f>
        <v>30977000</v>
      </c>
      <c r="FS40">
        <f>'2012_totals_newvars'!F40</f>
        <v>0</v>
      </c>
      <c r="FT40">
        <f>'2012_totals_newvars'!D40</f>
        <v>118796166</v>
      </c>
      <c r="FU40">
        <f>'2012_totals_newvars'!L40</f>
        <v>1086775277</v>
      </c>
      <c r="FV40">
        <f>'2013_totals_newvars'!J40</f>
        <v>79989105</v>
      </c>
      <c r="FW40">
        <f>'2013_totals_newvars'!B40</f>
        <v>271504540</v>
      </c>
      <c r="FX40">
        <f>'2013_totals_newvars'!C40</f>
        <v>395401851</v>
      </c>
      <c r="FY40">
        <f>'2013_totals_newvars'!I40</f>
        <v>5000</v>
      </c>
      <c r="FZ40">
        <f>'2013_totals_newvars'!H40</f>
        <v>110286488</v>
      </c>
      <c r="GA40">
        <f>'2013_totals_newvars'!E40</f>
        <v>54168728</v>
      </c>
      <c r="GB40">
        <f>'2013_totals_newvars'!G40</f>
        <v>12807903</v>
      </c>
      <c r="GC40">
        <f>'2013_totals_newvars'!K40</f>
        <v>30977000</v>
      </c>
      <c r="GD40">
        <f>'2013_totals_newvars'!F40</f>
        <v>0</v>
      </c>
      <c r="GE40">
        <f>'2013_totals_newvars'!D40</f>
        <v>87653431</v>
      </c>
      <c r="GF40">
        <f>'2013_totals_newvars'!L40</f>
        <v>1042794046</v>
      </c>
      <c r="GG40">
        <f>'2014_totals_newvars'!J40</f>
        <v>72472340</v>
      </c>
      <c r="GH40">
        <f>'2014_totals_newvars'!B40</f>
        <v>256191450</v>
      </c>
      <c r="GI40">
        <f>'2014_totals_newvars'!C40</f>
        <v>411389896</v>
      </c>
      <c r="GJ40">
        <f>'2014_totals_newvars'!I40</f>
        <v>0</v>
      </c>
      <c r="GK40">
        <f>'2014_totals_newvars'!H40</f>
        <v>127324364</v>
      </c>
      <c r="GL40">
        <f>'2014_totals_newvars'!E40</f>
        <v>52489900</v>
      </c>
      <c r="GM40">
        <f>'2014_totals_newvars'!G40</f>
        <v>12975703</v>
      </c>
      <c r="GN40">
        <f>'2014_totals_newvars'!K40</f>
        <v>30977000</v>
      </c>
      <c r="GO40">
        <f>'2014_totals_newvars'!F40</f>
        <v>0</v>
      </c>
      <c r="GP40">
        <f>'2014_totals_newvars'!D40</f>
        <v>94954084</v>
      </c>
      <c r="GQ40">
        <f>'2014_totals_newvars'!L40</f>
        <v>1058774737</v>
      </c>
    </row>
    <row r="41" spans="1:199" x14ac:dyDescent="0.2">
      <c r="A41" t="s">
        <v>47</v>
      </c>
      <c r="B41">
        <f>'1997_totals_newvars'!J41</f>
        <v>8320910</v>
      </c>
      <c r="C41">
        <f>'1997_totals_newvars'!B41</f>
        <v>50582113</v>
      </c>
      <c r="D41">
        <f>'1997_totals_newvars'!C41</f>
        <v>3334726</v>
      </c>
      <c r="E41">
        <f>'1997_totals_newvars'!I41</f>
        <v>1891580</v>
      </c>
      <c r="F41">
        <f>'1997_totals_newvars'!H41</f>
        <v>0</v>
      </c>
      <c r="G41">
        <f>'1997_totals_newvars'!E41</f>
        <v>0</v>
      </c>
      <c r="H41">
        <f>'1997_totals_newvars'!G41</f>
        <v>0</v>
      </c>
      <c r="I41">
        <f>'1997_totals_newvars'!K41</f>
        <v>0</v>
      </c>
      <c r="J41">
        <f>'1997_totals_newvars'!F41</f>
        <v>0</v>
      </c>
      <c r="K41">
        <f>'1997_totals_newvars'!D41</f>
        <v>1504879</v>
      </c>
      <c r="L41">
        <f>'1997_totals_newvars'!L41</f>
        <v>65634208</v>
      </c>
      <c r="M41">
        <f>'1998_totals_newvars'!J41</f>
        <v>21428743</v>
      </c>
      <c r="N41">
        <f>'1998_totals_newvars'!B41</f>
        <v>117478120</v>
      </c>
      <c r="O41">
        <f>'1998_totals_newvars'!C41</f>
        <v>11212115</v>
      </c>
      <c r="P41">
        <f>'1998_totals_newvars'!I41</f>
        <v>8085897</v>
      </c>
      <c r="Q41">
        <f>'1998_totals_newvars'!H41</f>
        <v>0</v>
      </c>
      <c r="R41">
        <f>'1998_totals_newvars'!E41</f>
        <v>0</v>
      </c>
      <c r="S41">
        <f>'1998_totals_newvars'!G41</f>
        <v>0</v>
      </c>
      <c r="T41">
        <f>'1998_totals_newvars'!K41</f>
        <v>0</v>
      </c>
      <c r="U41">
        <f>'1998_totals_newvars'!F41</f>
        <v>0</v>
      </c>
      <c r="V41">
        <f>'1998_totals_newvars'!D41</f>
        <v>5437117</v>
      </c>
      <c r="W41">
        <f>'1998_totals_newvars'!L41</f>
        <v>163641992</v>
      </c>
      <c r="X41">
        <f>'1999_totals_newvars'!J41</f>
        <v>17870130</v>
      </c>
      <c r="Y41">
        <f>'1999_totals_newvars'!B41</f>
        <v>116179002</v>
      </c>
      <c r="Z41">
        <f>'1999_totals_newvars'!C41</f>
        <v>27948672</v>
      </c>
      <c r="AA41">
        <f>'1999_totals_newvars'!I41</f>
        <v>9594023</v>
      </c>
      <c r="AB41">
        <f>'1999_totals_newvars'!H41</f>
        <v>0</v>
      </c>
      <c r="AC41">
        <f>'1999_totals_newvars'!E41</f>
        <v>0</v>
      </c>
      <c r="AD41">
        <f>'1999_totals_newvars'!G41</f>
        <v>0</v>
      </c>
      <c r="AE41">
        <f>'1999_totals_newvars'!K41</f>
        <v>2188456</v>
      </c>
      <c r="AF41">
        <f>'1999_totals_newvars'!F41</f>
        <v>0</v>
      </c>
      <c r="AG41">
        <f>'1999_totals_newvars'!D41</f>
        <v>7597286</v>
      </c>
      <c r="AH41">
        <f>'1999_totals_newvars'!L41</f>
        <v>181377569</v>
      </c>
      <c r="AI41">
        <f>'2000_totals_newvars'!J41</f>
        <v>12063529</v>
      </c>
      <c r="AJ41">
        <f>'2000_totals_newvars'!B41</f>
        <v>105011360</v>
      </c>
      <c r="AK41">
        <f>'2000_totals_newvars'!C41</f>
        <v>27498412</v>
      </c>
      <c r="AL41">
        <f>'2000_totals_newvars'!I41</f>
        <v>21658890</v>
      </c>
      <c r="AM41">
        <f>'2000_totals_newvars'!H41</f>
        <v>0</v>
      </c>
      <c r="AN41">
        <f>'2000_totals_newvars'!E41</f>
        <v>0</v>
      </c>
      <c r="AO41">
        <f>'2000_totals_newvars'!G41</f>
        <v>0</v>
      </c>
      <c r="AP41">
        <f>'2000_totals_newvars'!K41</f>
        <v>3614150</v>
      </c>
      <c r="AQ41">
        <f>'2000_totals_newvars'!F41</f>
        <v>0</v>
      </c>
      <c r="AR41">
        <f>'2000_totals_newvars'!D41</f>
        <v>9728611</v>
      </c>
      <c r="AS41">
        <f>'2000_totals_newvars'!L41</f>
        <v>179574952</v>
      </c>
      <c r="AT41">
        <f>'2001_totals_newvars'!J41</f>
        <v>13377731</v>
      </c>
      <c r="AU41">
        <f>'2001_totals_newvars'!B41</f>
        <v>88076328</v>
      </c>
      <c r="AV41">
        <f>'2001_totals_newvars'!C41</f>
        <v>30743694</v>
      </c>
      <c r="AW41">
        <f>'2001_totals_newvars'!I41</f>
        <v>21384188</v>
      </c>
      <c r="AX41">
        <f>'2001_totals_newvars'!H41</f>
        <v>0</v>
      </c>
      <c r="AY41">
        <f>'2001_totals_newvars'!E41</f>
        <v>0</v>
      </c>
      <c r="AZ41">
        <f>'2001_totals_newvars'!G41</f>
        <v>0</v>
      </c>
      <c r="BA41">
        <f>'2001_totals_newvars'!K41</f>
        <v>0</v>
      </c>
      <c r="BB41">
        <f>'2001_totals_newvars'!F41</f>
        <v>0</v>
      </c>
      <c r="BC41">
        <f>'2001_totals_newvars'!D41</f>
        <v>8921636</v>
      </c>
      <c r="BD41">
        <f>'2001_totals_newvars'!L41</f>
        <v>162503577</v>
      </c>
      <c r="BE41">
        <f>'2002_totals_newvars'!J41</f>
        <v>13597436</v>
      </c>
      <c r="BF41">
        <f>'2002_totals_newvars'!B41</f>
        <v>88748617</v>
      </c>
      <c r="BG41">
        <f>'2002_totals_newvars'!C41</f>
        <v>30639930</v>
      </c>
      <c r="BH41">
        <f>'2002_totals_newvars'!I41</f>
        <v>30027267</v>
      </c>
      <c r="BI41">
        <f>'2002_totals_newvars'!H41</f>
        <v>0</v>
      </c>
      <c r="BJ41">
        <f>'2002_totals_newvars'!E41</f>
        <v>0</v>
      </c>
      <c r="BK41">
        <f>'2002_totals_newvars'!G41</f>
        <v>0</v>
      </c>
      <c r="BL41">
        <f>'2002_totals_newvars'!K41</f>
        <v>666461</v>
      </c>
      <c r="BM41">
        <f>'2002_totals_newvars'!F41</f>
        <v>0</v>
      </c>
      <c r="BN41">
        <f>'2002_totals_newvars'!D41</f>
        <v>10628741</v>
      </c>
      <c r="BO41">
        <f>'2002_totals_newvars'!L41</f>
        <v>174308452</v>
      </c>
      <c r="BP41">
        <f>'2003_totals_newvars'!J41</f>
        <v>14355922</v>
      </c>
      <c r="BQ41">
        <f>'2003_totals_newvars'!B41</f>
        <v>82740122</v>
      </c>
      <c r="BR41">
        <f>'2003_totals_newvars'!C41</f>
        <v>40526917</v>
      </c>
      <c r="BS41">
        <f>'2003_totals_newvars'!I41</f>
        <v>24259005</v>
      </c>
      <c r="BT41">
        <f>'2003_totals_newvars'!H41</f>
        <v>0</v>
      </c>
      <c r="BU41">
        <f>'2003_totals_newvars'!E41</f>
        <v>0</v>
      </c>
      <c r="BV41">
        <f>'2003_totals_newvars'!G41</f>
        <v>0</v>
      </c>
      <c r="BW41">
        <f>'2003_totals_newvars'!K41</f>
        <v>0</v>
      </c>
      <c r="BX41">
        <f>'2003_totals_newvars'!F41</f>
        <v>0</v>
      </c>
      <c r="BY41">
        <f>'2003_totals_newvars'!D41</f>
        <v>9520243</v>
      </c>
      <c r="BZ41">
        <f>'2003_totals_newvars'!L41</f>
        <v>171402209</v>
      </c>
      <c r="CA41">
        <f>'2004_totals_newvars'!J41</f>
        <v>13808826</v>
      </c>
      <c r="CB41">
        <f>'2004_totals_newvars'!B41</f>
        <v>78610574</v>
      </c>
      <c r="CC41">
        <f>'2004_totals_newvars'!C41</f>
        <v>44835197</v>
      </c>
      <c r="CD41">
        <f>'2004_totals_newvars'!I41</f>
        <v>22536119</v>
      </c>
      <c r="CE41">
        <f>'2004_totals_newvars'!H41</f>
        <v>0</v>
      </c>
      <c r="CF41">
        <f>'2004_totals_newvars'!E41</f>
        <v>0</v>
      </c>
      <c r="CG41">
        <f>'2004_totals_newvars'!G41</f>
        <v>0</v>
      </c>
      <c r="CH41">
        <f>'2004_totals_newvars'!K41</f>
        <v>397030</v>
      </c>
      <c r="CI41">
        <f>'2004_totals_newvars'!F41</f>
        <v>0</v>
      </c>
      <c r="CJ41">
        <f>'2004_totals_newvars'!D41</f>
        <v>8496326</v>
      </c>
      <c r="CK41">
        <f>'2004_totals_newvars'!L41</f>
        <v>168684072</v>
      </c>
      <c r="CL41">
        <f>'2005_totals_newvars'!J41</f>
        <v>14536554</v>
      </c>
      <c r="CM41">
        <f>'2005_totals_newvars'!B41</f>
        <v>72080115</v>
      </c>
      <c r="CN41">
        <f>'2005_totals_newvars'!C41</f>
        <v>60115090</v>
      </c>
      <c r="CO41">
        <f>'2005_totals_newvars'!I41</f>
        <v>22714762</v>
      </c>
      <c r="CP41">
        <f>'2005_totals_newvars'!H41</f>
        <v>0</v>
      </c>
      <c r="CQ41">
        <f>'2005_totals_newvars'!E41</f>
        <v>0</v>
      </c>
      <c r="CR41">
        <f>'2005_totals_newvars'!G41</f>
        <v>0</v>
      </c>
      <c r="CS41">
        <f>'2005_totals_newvars'!K41</f>
        <v>1060000</v>
      </c>
      <c r="CT41">
        <f>'2005_totals_newvars'!F41</f>
        <v>0</v>
      </c>
      <c r="CU41">
        <f>'2005_totals_newvars'!D41</f>
        <v>7378903</v>
      </c>
      <c r="CV41">
        <f>'2005_totals_newvars'!L41</f>
        <v>177885424</v>
      </c>
      <c r="CW41">
        <f>'2006_totals_newvars'!J41</f>
        <v>14065162</v>
      </c>
      <c r="CX41">
        <f>'2006_totals_newvars'!B41</f>
        <v>64976630</v>
      </c>
      <c r="CY41">
        <f>'2006_totals_newvars'!C41</f>
        <v>51513052</v>
      </c>
      <c r="CZ41">
        <f>'2006_totals_newvars'!I41</f>
        <v>27167412</v>
      </c>
      <c r="DA41">
        <f>'2006_totals_newvars'!H41</f>
        <v>0</v>
      </c>
      <c r="DB41">
        <f>'2006_totals_newvars'!E41</f>
        <v>0</v>
      </c>
      <c r="DC41">
        <f>'2006_totals_newvars'!G41</f>
        <v>0</v>
      </c>
      <c r="DD41">
        <f>'2006_totals_newvars'!K41</f>
        <v>4328783</v>
      </c>
      <c r="DE41">
        <f>'2006_totals_newvars'!F41</f>
        <v>0</v>
      </c>
      <c r="DF41">
        <f>'2006_totals_newvars'!D41</f>
        <v>6228710</v>
      </c>
      <c r="DG41">
        <f>'2006_totals_newvars'!L41</f>
        <v>168279749</v>
      </c>
      <c r="DH41">
        <f>'2007_totals_newvars'!J41</f>
        <v>15869058</v>
      </c>
      <c r="DI41">
        <f>'2007_totals_newvars'!B41</f>
        <v>57400534</v>
      </c>
      <c r="DJ41">
        <f>'2007_totals_newvars'!C41</f>
        <v>42219623</v>
      </c>
      <c r="DK41">
        <f>'2007_totals_newvars'!I41</f>
        <v>35868923</v>
      </c>
      <c r="DL41">
        <f>'2007_totals_newvars'!H41</f>
        <v>0</v>
      </c>
      <c r="DM41">
        <f>'2007_totals_newvars'!E41</f>
        <v>0</v>
      </c>
      <c r="DN41">
        <f>'2007_totals_newvars'!G41</f>
        <v>0</v>
      </c>
      <c r="DO41">
        <f>'2007_totals_newvars'!K41</f>
        <v>7560000</v>
      </c>
      <c r="DP41">
        <f>'2007_totals_newvars'!F41</f>
        <v>3697312</v>
      </c>
      <c r="DQ41">
        <f>'2007_totals_newvars'!D41</f>
        <v>7806717</v>
      </c>
      <c r="DR41">
        <f>'2007_totals_newvars'!L41</f>
        <v>170422167</v>
      </c>
      <c r="DS41">
        <f>'2008_totals_newvars'!J41</f>
        <v>15545173</v>
      </c>
      <c r="DT41">
        <f>'2008_totals_newvars'!B41</f>
        <v>40730642</v>
      </c>
      <c r="DU41">
        <f>'2008_totals_newvars'!C41</f>
        <v>26892427</v>
      </c>
      <c r="DV41">
        <f>'2008_totals_newvars'!I41</f>
        <v>26262650</v>
      </c>
      <c r="DW41">
        <f>'2008_totals_newvars'!H41</f>
        <v>0</v>
      </c>
      <c r="DX41">
        <f>'2008_totals_newvars'!E41</f>
        <v>0</v>
      </c>
      <c r="DY41">
        <f>'2008_totals_newvars'!G41</f>
        <v>0</v>
      </c>
      <c r="DZ41">
        <f>'2008_totals_newvars'!K41</f>
        <v>6926593</v>
      </c>
      <c r="EA41">
        <f>'2008_totals_newvars'!F41</f>
        <v>4221320</v>
      </c>
      <c r="EB41">
        <f>'2008_totals_newvars'!D41</f>
        <v>7255348</v>
      </c>
      <c r="EC41">
        <f>'2008_totals_newvars'!L41</f>
        <v>127834153</v>
      </c>
      <c r="ED41">
        <f>'2009_totals_newvars'!J41</f>
        <v>12712521</v>
      </c>
      <c r="EE41">
        <f>'2009_totals_newvars'!B41</f>
        <v>45248157</v>
      </c>
      <c r="EF41">
        <f>'2009_totals_newvars'!C41</f>
        <v>19842431</v>
      </c>
      <c r="EG41">
        <f>'2009_totals_newvars'!I41</f>
        <v>23146059</v>
      </c>
      <c r="EH41">
        <f>'2009_totals_newvars'!H41</f>
        <v>0</v>
      </c>
      <c r="EI41">
        <f>'2009_totals_newvars'!E41</f>
        <v>0</v>
      </c>
      <c r="EJ41">
        <f>'2009_totals_newvars'!G41</f>
        <v>0</v>
      </c>
      <c r="EK41">
        <f>'2009_totals_newvars'!K41</f>
        <v>8257769</v>
      </c>
      <c r="EL41">
        <f>'2009_totals_newvars'!F41</f>
        <v>4442749</v>
      </c>
      <c r="EM41">
        <f>'2009_totals_newvars'!D41</f>
        <v>12070450</v>
      </c>
      <c r="EN41">
        <f>'2009_totals_newvars'!L41</f>
        <v>125720136</v>
      </c>
      <c r="EO41">
        <f>'2010_totals_newvars'!J41</f>
        <v>13014157</v>
      </c>
      <c r="EP41">
        <f>'2010_totals_newvars'!B41</f>
        <v>40058464</v>
      </c>
      <c r="EQ41">
        <f>'2010_totals_newvars'!C41</f>
        <v>17764942</v>
      </c>
      <c r="ER41">
        <f>'2010_totals_newvars'!I41</f>
        <v>64331600</v>
      </c>
      <c r="ES41">
        <f>'2010_totals_newvars'!H41</f>
        <v>0</v>
      </c>
      <c r="ET41">
        <f>'2010_totals_newvars'!E41</f>
        <v>0</v>
      </c>
      <c r="EU41">
        <f>'2010_totals_newvars'!G41</f>
        <v>0</v>
      </c>
      <c r="EV41">
        <f>'2010_totals_newvars'!K41</f>
        <v>6471830</v>
      </c>
      <c r="EW41">
        <f>'2010_totals_newvars'!F41</f>
        <v>10441808</v>
      </c>
      <c r="EX41">
        <f>'2010_totals_newvars'!D41</f>
        <v>11228583</v>
      </c>
      <c r="EY41">
        <f>'2010_totals_newvars'!L41</f>
        <v>163311384</v>
      </c>
      <c r="EZ41">
        <f>'2011_totals_newvars'!J41</f>
        <v>13663929</v>
      </c>
      <c r="FA41">
        <f>'2011_totals_newvars'!B41</f>
        <v>35676224</v>
      </c>
      <c r="FB41">
        <f>'2011_totals_newvars'!C41</f>
        <v>24712762</v>
      </c>
      <c r="FC41">
        <f>'2011_totals_newvars'!I41</f>
        <v>53253067</v>
      </c>
      <c r="FD41">
        <f>'2011_totals_newvars'!H41</f>
        <v>0</v>
      </c>
      <c r="FE41">
        <f>'2011_totals_newvars'!E41</f>
        <v>805031</v>
      </c>
      <c r="FF41">
        <f>'2011_totals_newvars'!G41</f>
        <v>0</v>
      </c>
      <c r="FG41">
        <f>'2011_totals_newvars'!K41</f>
        <v>7557672</v>
      </c>
      <c r="FH41">
        <f>'2011_totals_newvars'!F41</f>
        <v>10170800</v>
      </c>
      <c r="FI41">
        <f>'2011_totals_newvars'!D41</f>
        <v>13406628</v>
      </c>
      <c r="FJ41">
        <f>'2011_totals_newvars'!L41</f>
        <v>159246113</v>
      </c>
      <c r="FK41">
        <f>'2012_totals_newvars'!J41</f>
        <v>12602290</v>
      </c>
      <c r="FL41">
        <f>'2012_totals_newvars'!B41</f>
        <v>36895270</v>
      </c>
      <c r="FM41">
        <f>'2012_totals_newvars'!C41</f>
        <v>22675261</v>
      </c>
      <c r="FN41">
        <f>'2012_totals_newvars'!I41</f>
        <v>59122057</v>
      </c>
      <c r="FO41">
        <f>'2012_totals_newvars'!H41</f>
        <v>0</v>
      </c>
      <c r="FP41">
        <f>'2012_totals_newvars'!E41</f>
        <v>0</v>
      </c>
      <c r="FQ41">
        <f>'2012_totals_newvars'!G41</f>
        <v>0</v>
      </c>
      <c r="FR41">
        <f>'2012_totals_newvars'!K41</f>
        <v>8760000</v>
      </c>
      <c r="FS41">
        <f>'2012_totals_newvars'!F41</f>
        <v>10126205</v>
      </c>
      <c r="FT41">
        <f>'2012_totals_newvars'!D41</f>
        <v>12126497</v>
      </c>
      <c r="FU41">
        <f>'2012_totals_newvars'!L41</f>
        <v>162307580</v>
      </c>
      <c r="FV41">
        <f>'2013_totals_newvars'!J41</f>
        <v>16188408</v>
      </c>
      <c r="FW41">
        <f>'2013_totals_newvars'!B41</f>
        <v>42359021</v>
      </c>
      <c r="FX41">
        <f>'2013_totals_newvars'!C41</f>
        <v>24361095</v>
      </c>
      <c r="FY41">
        <f>'2013_totals_newvars'!I41</f>
        <v>71106338</v>
      </c>
      <c r="FZ41">
        <f>'2013_totals_newvars'!H41</f>
        <v>0</v>
      </c>
      <c r="GA41">
        <f>'2013_totals_newvars'!E41</f>
        <v>0</v>
      </c>
      <c r="GB41">
        <f>'2013_totals_newvars'!G41</f>
        <v>0</v>
      </c>
      <c r="GC41">
        <f>'2013_totals_newvars'!K41</f>
        <v>9337823</v>
      </c>
      <c r="GD41">
        <f>'2013_totals_newvars'!F41</f>
        <v>9466850</v>
      </c>
      <c r="GE41">
        <f>'2013_totals_newvars'!D41</f>
        <v>13535155</v>
      </c>
      <c r="GF41">
        <f>'2013_totals_newvars'!L41</f>
        <v>186354690</v>
      </c>
      <c r="GG41">
        <f>'2014_totals_newvars'!J41</f>
        <v>10907219</v>
      </c>
      <c r="GH41">
        <f>'2014_totals_newvars'!B41</f>
        <v>23294341</v>
      </c>
      <c r="GI41">
        <f>'2014_totals_newvars'!C41</f>
        <v>24007444</v>
      </c>
      <c r="GJ41">
        <f>'2014_totals_newvars'!I41</f>
        <v>85446019</v>
      </c>
      <c r="GK41">
        <f>'2014_totals_newvars'!H41</f>
        <v>0</v>
      </c>
      <c r="GL41">
        <f>'2014_totals_newvars'!E41</f>
        <v>0</v>
      </c>
      <c r="GM41">
        <f>'2014_totals_newvars'!G41</f>
        <v>0</v>
      </c>
      <c r="GN41">
        <f>'2014_totals_newvars'!K41</f>
        <v>9059250</v>
      </c>
      <c r="GO41">
        <f>'2014_totals_newvars'!F41</f>
        <v>9556239</v>
      </c>
      <c r="GP41">
        <f>'2014_totals_newvars'!D41</f>
        <v>13809279</v>
      </c>
      <c r="GQ41">
        <f>'2014_totals_newvars'!L41</f>
        <v>176079791</v>
      </c>
    </row>
    <row r="42" spans="1:199" x14ac:dyDescent="0.2">
      <c r="A42" t="s">
        <v>48</v>
      </c>
      <c r="B42">
        <f>'1997_totals_newvars'!J42</f>
        <v>16284841</v>
      </c>
      <c r="C42">
        <f>'1997_totals_newvars'!B42</f>
        <v>64184452</v>
      </c>
      <c r="D42">
        <f>'1997_totals_newvars'!C42</f>
        <v>4087361</v>
      </c>
      <c r="E42">
        <f>'1997_totals_newvars'!I42</f>
        <v>22614294</v>
      </c>
      <c r="F42">
        <f>'1997_totals_newvars'!H42</f>
        <v>0</v>
      </c>
      <c r="G42">
        <f>'1997_totals_newvars'!E42</f>
        <v>0</v>
      </c>
      <c r="H42">
        <f>'1997_totals_newvars'!G42</f>
        <v>0</v>
      </c>
      <c r="I42">
        <f>'1997_totals_newvars'!K42</f>
        <v>9384681</v>
      </c>
      <c r="J42">
        <f>'1997_totals_newvars'!F42</f>
        <v>0</v>
      </c>
      <c r="K42">
        <f>'1997_totals_newvars'!D42</f>
        <v>13130570</v>
      </c>
      <c r="L42">
        <f>'1997_totals_newvars'!L42</f>
        <v>129686199</v>
      </c>
      <c r="M42">
        <f>'1998_totals_newvars'!J42</f>
        <v>-210524</v>
      </c>
      <c r="N42">
        <f>'1998_totals_newvars'!B42</f>
        <v>-12155237</v>
      </c>
      <c r="O42">
        <f>'1998_totals_newvars'!C42</f>
        <v>5632576</v>
      </c>
      <c r="P42">
        <f>'1998_totals_newvars'!I42</f>
        <v>-3566916</v>
      </c>
      <c r="Q42">
        <f>'1998_totals_newvars'!H42</f>
        <v>0</v>
      </c>
      <c r="R42">
        <f>'1998_totals_newvars'!E42</f>
        <v>0</v>
      </c>
      <c r="S42">
        <f>'1998_totals_newvars'!G42</f>
        <v>0</v>
      </c>
      <c r="T42">
        <f>'1998_totals_newvars'!K42</f>
        <v>612101</v>
      </c>
      <c r="U42">
        <f>'1998_totals_newvars'!F42</f>
        <v>0</v>
      </c>
      <c r="V42">
        <f>'1998_totals_newvars'!D42</f>
        <v>6965065</v>
      </c>
      <c r="W42">
        <f>'1998_totals_newvars'!L42</f>
        <v>-2722935</v>
      </c>
      <c r="X42">
        <f>'1999_totals_newvars'!J42</f>
        <v>19731295</v>
      </c>
      <c r="Y42">
        <f>'1999_totals_newvars'!B42</f>
        <v>34363025</v>
      </c>
      <c r="Z42">
        <f>'1999_totals_newvars'!C42</f>
        <v>7579233</v>
      </c>
      <c r="AA42">
        <f>'1999_totals_newvars'!I42</f>
        <v>18620974</v>
      </c>
      <c r="AB42">
        <f>'1999_totals_newvars'!H42</f>
        <v>0</v>
      </c>
      <c r="AC42">
        <f>'1999_totals_newvars'!E42</f>
        <v>0</v>
      </c>
      <c r="AD42">
        <f>'1999_totals_newvars'!G42</f>
        <v>0</v>
      </c>
      <c r="AE42">
        <f>'1999_totals_newvars'!K42</f>
        <v>9996782</v>
      </c>
      <c r="AF42">
        <f>'1999_totals_newvars'!F42</f>
        <v>0</v>
      </c>
      <c r="AG42">
        <f>'1999_totals_newvars'!D42</f>
        <v>21791091</v>
      </c>
      <c r="AH42">
        <f>'1999_totals_newvars'!L42</f>
        <v>112082400</v>
      </c>
      <c r="AI42">
        <f>'2000_totals_newvars'!J42</f>
        <v>42288778</v>
      </c>
      <c r="AJ42">
        <f>'2000_totals_newvars'!B42</f>
        <v>91019633</v>
      </c>
      <c r="AK42">
        <f>'2000_totals_newvars'!C42</f>
        <v>9219260</v>
      </c>
      <c r="AL42">
        <f>'2000_totals_newvars'!I42</f>
        <v>39472749</v>
      </c>
      <c r="AM42">
        <f>'2000_totals_newvars'!H42</f>
        <v>8109291</v>
      </c>
      <c r="AN42">
        <f>'2000_totals_newvars'!E42</f>
        <v>0</v>
      </c>
      <c r="AO42">
        <f>'2000_totals_newvars'!G42</f>
        <v>0</v>
      </c>
      <c r="AP42">
        <f>'2000_totals_newvars'!K42</f>
        <v>19381463</v>
      </c>
      <c r="AQ42">
        <f>'2000_totals_newvars'!F42</f>
        <v>0</v>
      </c>
      <c r="AR42">
        <f>'2000_totals_newvars'!D42</f>
        <v>56302383</v>
      </c>
      <c r="AS42">
        <f>'2000_totals_newvars'!L42</f>
        <v>265793557</v>
      </c>
      <c r="AT42">
        <f>'2001_totals_newvars'!J42</f>
        <v>17049685</v>
      </c>
      <c r="AU42">
        <f>'2001_totals_newvars'!B42</f>
        <v>32718124</v>
      </c>
      <c r="AV42">
        <f>'2001_totals_newvars'!C42</f>
        <v>5439886</v>
      </c>
      <c r="AW42">
        <f>'2001_totals_newvars'!I42</f>
        <v>14267419</v>
      </c>
      <c r="AX42">
        <f>'2001_totals_newvars'!H42</f>
        <v>8956356</v>
      </c>
      <c r="AY42">
        <f>'2001_totals_newvars'!E42</f>
        <v>0</v>
      </c>
      <c r="AZ42">
        <f>'2001_totals_newvars'!G42</f>
        <v>0</v>
      </c>
      <c r="BA42">
        <f>'2001_totals_newvars'!K42</f>
        <v>9996782</v>
      </c>
      <c r="BB42">
        <f>'2001_totals_newvars'!F42</f>
        <v>0</v>
      </c>
      <c r="BC42">
        <f>'2001_totals_newvars'!D42</f>
        <v>50719840</v>
      </c>
      <c r="BD42">
        <f>'2001_totals_newvars'!L42</f>
        <v>139148092</v>
      </c>
      <c r="BE42">
        <f>'2002_totals_newvars'!J42</f>
        <v>13816026</v>
      </c>
      <c r="BF42">
        <f>'2002_totals_newvars'!B42</f>
        <v>35371388</v>
      </c>
      <c r="BG42">
        <f>'2002_totals_newvars'!C42</f>
        <v>5585269</v>
      </c>
      <c r="BH42">
        <f>'2002_totals_newvars'!I42</f>
        <v>25683284</v>
      </c>
      <c r="BI42">
        <f>'2002_totals_newvars'!H42</f>
        <v>3781732</v>
      </c>
      <c r="BJ42">
        <f>'2002_totals_newvars'!E42</f>
        <v>0</v>
      </c>
      <c r="BK42">
        <f>'2002_totals_newvars'!G42</f>
        <v>0</v>
      </c>
      <c r="BL42">
        <f>'2002_totals_newvars'!K42</f>
        <v>9996782</v>
      </c>
      <c r="BM42">
        <f>'2002_totals_newvars'!F42</f>
        <v>0</v>
      </c>
      <c r="BN42">
        <f>'2002_totals_newvars'!D42</f>
        <v>51239792</v>
      </c>
      <c r="BO42">
        <f>'2002_totals_newvars'!L42</f>
        <v>145474273</v>
      </c>
      <c r="BP42">
        <f>'2003_totals_newvars'!J42</f>
        <v>13971270</v>
      </c>
      <c r="BQ42">
        <f>'2003_totals_newvars'!B42</f>
        <v>48696269</v>
      </c>
      <c r="BR42">
        <f>'2003_totals_newvars'!C42</f>
        <v>5385269</v>
      </c>
      <c r="BS42">
        <f>'2003_totals_newvars'!I42</f>
        <v>23707194</v>
      </c>
      <c r="BT42">
        <f>'2003_totals_newvars'!H42</f>
        <v>2877273</v>
      </c>
      <c r="BU42">
        <f>'2003_totals_newvars'!E42</f>
        <v>0</v>
      </c>
      <c r="BV42">
        <f>'2003_totals_newvars'!G42</f>
        <v>0</v>
      </c>
      <c r="BW42">
        <f>'2003_totals_newvars'!K42</f>
        <v>5262210</v>
      </c>
      <c r="BX42">
        <f>'2003_totals_newvars'!F42</f>
        <v>0</v>
      </c>
      <c r="BY42">
        <f>'2003_totals_newvars'!D42</f>
        <v>55105045</v>
      </c>
      <c r="BZ42">
        <f>'2003_totals_newvars'!L42</f>
        <v>155004530</v>
      </c>
      <c r="CA42">
        <f>'2004_totals_newvars'!J42</f>
        <v>4695962</v>
      </c>
      <c r="CB42">
        <f>'2004_totals_newvars'!B42</f>
        <v>17863235</v>
      </c>
      <c r="CC42">
        <f>'2004_totals_newvars'!C42</f>
        <v>3885272</v>
      </c>
      <c r="CD42">
        <f>'2004_totals_newvars'!I42</f>
        <v>15229327</v>
      </c>
      <c r="CE42">
        <f>'2004_totals_newvars'!H42</f>
        <v>482179</v>
      </c>
      <c r="CF42">
        <f>'2004_totals_newvars'!E42</f>
        <v>0</v>
      </c>
      <c r="CG42">
        <f>'2004_totals_newvars'!G42</f>
        <v>0</v>
      </c>
      <c r="CH42">
        <f>'2004_totals_newvars'!K42</f>
        <v>0</v>
      </c>
      <c r="CI42">
        <f>'2004_totals_newvars'!F42</f>
        <v>0</v>
      </c>
      <c r="CJ42">
        <f>'2004_totals_newvars'!D42</f>
        <v>-3981266</v>
      </c>
      <c r="CK42">
        <f>'2004_totals_newvars'!L42</f>
        <v>38174709</v>
      </c>
      <c r="CL42">
        <f>'2005_totals_newvars'!J42</f>
        <v>21086189</v>
      </c>
      <c r="CM42">
        <f>'2005_totals_newvars'!B42</f>
        <v>73380519</v>
      </c>
      <c r="CN42">
        <f>'2005_totals_newvars'!C42</f>
        <v>5585272</v>
      </c>
      <c r="CO42">
        <f>'2005_totals_newvars'!I42</f>
        <v>61292148</v>
      </c>
      <c r="CP42">
        <f>'2005_totals_newvars'!H42</f>
        <v>6873863</v>
      </c>
      <c r="CQ42">
        <f>'2005_totals_newvars'!E42</f>
        <v>0</v>
      </c>
      <c r="CR42">
        <f>'2005_totals_newvars'!G42</f>
        <v>0</v>
      </c>
      <c r="CS42">
        <f>'2005_totals_newvars'!K42</f>
        <v>19993564</v>
      </c>
      <c r="CT42">
        <f>'2005_totals_newvars'!F42</f>
        <v>0</v>
      </c>
      <c r="CU42">
        <f>'2005_totals_newvars'!D42</f>
        <v>62821903</v>
      </c>
      <c r="CV42">
        <f>'2005_totals_newvars'!L42</f>
        <v>251033458</v>
      </c>
      <c r="CW42">
        <f>'2006_totals_newvars'!J42</f>
        <v>8062391</v>
      </c>
      <c r="CX42">
        <f>'2006_totals_newvars'!B42</f>
        <v>38531355</v>
      </c>
      <c r="CY42">
        <f>'2006_totals_newvars'!C42</f>
        <v>4085272</v>
      </c>
      <c r="CZ42">
        <f>'2006_totals_newvars'!I42</f>
        <v>81855125</v>
      </c>
      <c r="DA42">
        <f>'2006_totals_newvars'!H42</f>
        <v>2746874</v>
      </c>
      <c r="DB42">
        <f>'2006_totals_newvars'!E42</f>
        <v>0</v>
      </c>
      <c r="DC42">
        <f>'2006_totals_newvars'!G42</f>
        <v>0</v>
      </c>
      <c r="DD42">
        <f>'2006_totals_newvars'!K42</f>
        <v>9996782</v>
      </c>
      <c r="DE42">
        <f>'2006_totals_newvars'!F42</f>
        <v>0</v>
      </c>
      <c r="DF42">
        <f>'2006_totals_newvars'!D42</f>
        <v>9994007</v>
      </c>
      <c r="DG42">
        <f>'2006_totals_newvars'!L42</f>
        <v>155271806</v>
      </c>
      <c r="DH42">
        <f>'2007_totals_newvars'!J42</f>
        <v>12543293</v>
      </c>
      <c r="DI42">
        <f>'2007_totals_newvars'!B42</f>
        <v>31635519</v>
      </c>
      <c r="DJ42">
        <f>'2007_totals_newvars'!C42</f>
        <v>4085272</v>
      </c>
      <c r="DK42">
        <f>'2007_totals_newvars'!I42</f>
        <v>88017105</v>
      </c>
      <c r="DL42">
        <f>'2007_totals_newvars'!H42</f>
        <v>2756849</v>
      </c>
      <c r="DM42">
        <f>'2007_totals_newvars'!E42</f>
        <v>0</v>
      </c>
      <c r="DN42">
        <f>'2007_totals_newvars'!G42</f>
        <v>0</v>
      </c>
      <c r="DO42">
        <f>'2007_totals_newvars'!K42</f>
        <v>3219929</v>
      </c>
      <c r="DP42">
        <f>'2007_totals_newvars'!F42</f>
        <v>0</v>
      </c>
      <c r="DQ42">
        <f>'2007_totals_newvars'!D42</f>
        <v>12576419</v>
      </c>
      <c r="DR42">
        <f>'2007_totals_newvars'!L42</f>
        <v>154834386</v>
      </c>
      <c r="DS42">
        <f>'2008_totals_newvars'!J42</f>
        <v>8149445</v>
      </c>
      <c r="DT42">
        <f>'2008_totals_newvars'!B42</f>
        <v>34628615</v>
      </c>
      <c r="DU42">
        <f>'2008_totals_newvars'!C42</f>
        <v>4085272</v>
      </c>
      <c r="DV42">
        <f>'2008_totals_newvars'!I42</f>
        <v>95522180</v>
      </c>
      <c r="DW42">
        <f>'2008_totals_newvars'!H42</f>
        <v>3197936</v>
      </c>
      <c r="DX42">
        <f>'2008_totals_newvars'!E42</f>
        <v>0</v>
      </c>
      <c r="DY42">
        <f>'2008_totals_newvars'!G42</f>
        <v>0</v>
      </c>
      <c r="DZ42">
        <f>'2008_totals_newvars'!K42</f>
        <v>5000000</v>
      </c>
      <c r="EA42">
        <f>'2008_totals_newvars'!F42</f>
        <v>0</v>
      </c>
      <c r="EB42">
        <f>'2008_totals_newvars'!D42</f>
        <v>24778801</v>
      </c>
      <c r="EC42">
        <f>'2008_totals_newvars'!L42</f>
        <v>175362249</v>
      </c>
      <c r="ED42">
        <f>'2009_totals_newvars'!J42</f>
        <v>15677153</v>
      </c>
      <c r="EE42">
        <f>'2009_totals_newvars'!B42</f>
        <v>40460152</v>
      </c>
      <c r="EF42">
        <f>'2009_totals_newvars'!C42</f>
        <v>4085272</v>
      </c>
      <c r="EG42">
        <f>'2009_totals_newvars'!I42</f>
        <v>86462610</v>
      </c>
      <c r="EH42">
        <f>'2009_totals_newvars'!H42</f>
        <v>3010980</v>
      </c>
      <c r="EI42">
        <f>'2009_totals_newvars'!E42</f>
        <v>0</v>
      </c>
      <c r="EJ42">
        <f>'2009_totals_newvars'!G42</f>
        <v>0</v>
      </c>
      <c r="EK42">
        <f>'2009_totals_newvars'!K42</f>
        <v>4000000</v>
      </c>
      <c r="EL42">
        <f>'2009_totals_newvars'!F42</f>
        <v>0</v>
      </c>
      <c r="EM42">
        <f>'2009_totals_newvars'!D42</f>
        <v>36047231</v>
      </c>
      <c r="EN42">
        <f>'2009_totals_newvars'!L42</f>
        <v>189743398</v>
      </c>
      <c r="EO42">
        <f>'2010_totals_newvars'!J42</f>
        <v>12174631</v>
      </c>
      <c r="EP42">
        <f>'2010_totals_newvars'!B42</f>
        <v>45743806</v>
      </c>
      <c r="EQ42">
        <f>'2010_totals_newvars'!C42</f>
        <v>4085272</v>
      </c>
      <c r="ER42">
        <f>'2010_totals_newvars'!I42</f>
        <v>85139960</v>
      </c>
      <c r="ES42">
        <f>'2010_totals_newvars'!H42</f>
        <v>2046666</v>
      </c>
      <c r="ET42">
        <f>'2010_totals_newvars'!E42</f>
        <v>0</v>
      </c>
      <c r="EU42">
        <f>'2010_totals_newvars'!G42</f>
        <v>0</v>
      </c>
      <c r="EV42">
        <f>'2010_totals_newvars'!K42</f>
        <v>0</v>
      </c>
      <c r="EW42">
        <f>'2010_totals_newvars'!F42</f>
        <v>0</v>
      </c>
      <c r="EX42">
        <f>'2010_totals_newvars'!D42</f>
        <v>30728230</v>
      </c>
      <c r="EY42">
        <f>'2010_totals_newvars'!L42</f>
        <v>179918565</v>
      </c>
      <c r="EZ42">
        <f>'2011_totals_newvars'!J42</f>
        <v>14518385</v>
      </c>
      <c r="FA42">
        <f>'2011_totals_newvars'!B42</f>
        <v>37380973</v>
      </c>
      <c r="FB42">
        <f>'2011_totals_newvars'!C42</f>
        <v>15285268</v>
      </c>
      <c r="FC42">
        <f>'2011_totals_newvars'!I42</f>
        <v>150884830</v>
      </c>
      <c r="FD42">
        <f>'2011_totals_newvars'!H42</f>
        <v>156119</v>
      </c>
      <c r="FE42">
        <f>'2011_totals_newvars'!E42</f>
        <v>0</v>
      </c>
      <c r="FF42">
        <f>'2011_totals_newvars'!G42</f>
        <v>0</v>
      </c>
      <c r="FG42">
        <f>'2011_totals_newvars'!K42</f>
        <v>0</v>
      </c>
      <c r="FH42">
        <f>'2011_totals_newvars'!F42</f>
        <v>0</v>
      </c>
      <c r="FI42">
        <f>'2011_totals_newvars'!D42</f>
        <v>19263111</v>
      </c>
      <c r="FJ42">
        <f>'2011_totals_newvars'!L42</f>
        <v>237488686</v>
      </c>
      <c r="FK42">
        <f>'2012_totals_newvars'!J42</f>
        <v>13503020</v>
      </c>
      <c r="FL42">
        <f>'2012_totals_newvars'!B42</f>
        <v>31438030</v>
      </c>
      <c r="FM42">
        <f>'2012_totals_newvars'!C42</f>
        <v>4085268</v>
      </c>
      <c r="FN42">
        <f>'2012_totals_newvars'!I42</f>
        <v>80671775</v>
      </c>
      <c r="FO42">
        <f>'2012_totals_newvars'!H42</f>
        <v>2424218</v>
      </c>
      <c r="FP42">
        <f>'2012_totals_newvars'!E42</f>
        <v>0</v>
      </c>
      <c r="FQ42">
        <f>'2012_totals_newvars'!G42</f>
        <v>0</v>
      </c>
      <c r="FR42">
        <f>'2012_totals_newvars'!K42</f>
        <v>0</v>
      </c>
      <c r="FS42">
        <f>'2012_totals_newvars'!F42</f>
        <v>0</v>
      </c>
      <c r="FT42">
        <f>'2012_totals_newvars'!D42</f>
        <v>16415959</v>
      </c>
      <c r="FU42">
        <f>'2012_totals_newvars'!L42</f>
        <v>148538270</v>
      </c>
      <c r="FV42">
        <f>'2013_totals_newvars'!J42</f>
        <v>19079868</v>
      </c>
      <c r="FW42">
        <f>'2013_totals_newvars'!B42</f>
        <v>34806837</v>
      </c>
      <c r="FX42">
        <f>'2013_totals_newvars'!C42</f>
        <v>4085268</v>
      </c>
      <c r="FY42">
        <f>'2013_totals_newvars'!I42</f>
        <v>145587470</v>
      </c>
      <c r="FZ42">
        <f>'2013_totals_newvars'!H42</f>
        <v>4682466</v>
      </c>
      <c r="GA42">
        <f>'2013_totals_newvars'!E42</f>
        <v>0</v>
      </c>
      <c r="GB42">
        <f>'2013_totals_newvars'!G42</f>
        <v>0</v>
      </c>
      <c r="GC42">
        <f>'2013_totals_newvars'!K42</f>
        <v>0</v>
      </c>
      <c r="GD42">
        <f>'2013_totals_newvars'!F42</f>
        <v>0</v>
      </c>
      <c r="GE42">
        <f>'2013_totals_newvars'!D42</f>
        <v>21984598</v>
      </c>
      <c r="GF42">
        <f>'2013_totals_newvars'!L42</f>
        <v>230226507</v>
      </c>
      <c r="GG42">
        <f>'2014_totals_newvars'!J42</f>
        <v>18362669</v>
      </c>
      <c r="GH42">
        <f>'2014_totals_newvars'!B42</f>
        <v>21831317</v>
      </c>
      <c r="GI42">
        <f>'2014_totals_newvars'!C42</f>
        <v>4085268</v>
      </c>
      <c r="GJ42">
        <f>'2014_totals_newvars'!I42</f>
        <v>209745691</v>
      </c>
      <c r="GK42">
        <f>'2014_totals_newvars'!H42</f>
        <v>11553</v>
      </c>
      <c r="GL42">
        <f>'2014_totals_newvars'!E42</f>
        <v>0</v>
      </c>
      <c r="GM42">
        <f>'2014_totals_newvars'!G42</f>
        <v>0</v>
      </c>
      <c r="GN42">
        <f>'2014_totals_newvars'!K42</f>
        <v>0</v>
      </c>
      <c r="GO42">
        <f>'2014_totals_newvars'!F42</f>
        <v>0</v>
      </c>
      <c r="GP42">
        <f>'2014_totals_newvars'!D42</f>
        <v>17125180</v>
      </c>
      <c r="GQ42">
        <f>'2014_totals_newvars'!L42</f>
        <v>271161678</v>
      </c>
    </row>
    <row r="43" spans="1:199" x14ac:dyDescent="0.2">
      <c r="A43" t="s">
        <v>49</v>
      </c>
      <c r="B43">
        <f>'1997_totals_newvars'!J43</f>
        <v>3828071</v>
      </c>
      <c r="C43">
        <f>'1997_totals_newvars'!B43</f>
        <v>13132666</v>
      </c>
      <c r="D43">
        <f>'1997_totals_newvars'!C43</f>
        <v>553087</v>
      </c>
      <c r="E43">
        <f>'1997_totals_newvars'!I43</f>
        <v>2722358</v>
      </c>
      <c r="F43">
        <f>'1997_totals_newvars'!H43</f>
        <v>0</v>
      </c>
      <c r="G43">
        <f>'1997_totals_newvars'!E43</f>
        <v>0</v>
      </c>
      <c r="H43">
        <f>'1997_totals_newvars'!G43</f>
        <v>0</v>
      </c>
      <c r="I43">
        <f>'1997_totals_newvars'!K43</f>
        <v>0</v>
      </c>
      <c r="J43">
        <f>'1997_totals_newvars'!F43</f>
        <v>0</v>
      </c>
      <c r="K43">
        <f>'1997_totals_newvars'!D43</f>
        <v>1308364</v>
      </c>
      <c r="L43">
        <f>'1997_totals_newvars'!L43</f>
        <v>21544546</v>
      </c>
      <c r="M43">
        <f>'1998_totals_newvars'!J43</f>
        <v>2423414</v>
      </c>
      <c r="N43">
        <f>'1998_totals_newvars'!B43</f>
        <v>13935122</v>
      </c>
      <c r="O43">
        <f>'1998_totals_newvars'!C43</f>
        <v>802914</v>
      </c>
      <c r="P43">
        <f>'1998_totals_newvars'!I43</f>
        <v>4300278</v>
      </c>
      <c r="Q43">
        <f>'1998_totals_newvars'!H43</f>
        <v>0</v>
      </c>
      <c r="R43">
        <f>'1998_totals_newvars'!E43</f>
        <v>0</v>
      </c>
      <c r="S43">
        <f>'1998_totals_newvars'!G43</f>
        <v>0</v>
      </c>
      <c r="T43">
        <f>'1998_totals_newvars'!K43</f>
        <v>2131341</v>
      </c>
      <c r="U43">
        <f>'1998_totals_newvars'!F43</f>
        <v>0</v>
      </c>
      <c r="V43">
        <f>'1998_totals_newvars'!D43</f>
        <v>2531612</v>
      </c>
      <c r="W43">
        <f>'1998_totals_newvars'!L43</f>
        <v>26124681</v>
      </c>
      <c r="X43">
        <f>'1999_totals_newvars'!J43</f>
        <v>3289980</v>
      </c>
      <c r="Y43">
        <f>'1999_totals_newvars'!B43</f>
        <v>11056218</v>
      </c>
      <c r="Z43">
        <f>'1999_totals_newvars'!C43</f>
        <v>2402914</v>
      </c>
      <c r="AA43">
        <f>'1999_totals_newvars'!I43</f>
        <v>2420862</v>
      </c>
      <c r="AB43">
        <f>'1999_totals_newvars'!H43</f>
        <v>0</v>
      </c>
      <c r="AC43">
        <f>'1999_totals_newvars'!E43</f>
        <v>0</v>
      </c>
      <c r="AD43">
        <f>'1999_totals_newvars'!G43</f>
        <v>0</v>
      </c>
      <c r="AE43">
        <f>'1999_totals_newvars'!K43</f>
        <v>3940630</v>
      </c>
      <c r="AF43">
        <f>'1999_totals_newvars'!F43</f>
        <v>0</v>
      </c>
      <c r="AG43">
        <f>'1999_totals_newvars'!D43</f>
        <v>3621389</v>
      </c>
      <c r="AH43">
        <f>'1999_totals_newvars'!L43</f>
        <v>26731993</v>
      </c>
      <c r="AI43">
        <f>'2000_totals_newvars'!J43</f>
        <v>2669862</v>
      </c>
      <c r="AJ43">
        <f>'2000_totals_newvars'!B43</f>
        <v>10223868</v>
      </c>
      <c r="AK43">
        <f>'2000_totals_newvars'!C43</f>
        <v>5166275</v>
      </c>
      <c r="AL43">
        <f>'2000_totals_newvars'!I43</f>
        <v>-6300930</v>
      </c>
      <c r="AM43">
        <f>'2000_totals_newvars'!H43</f>
        <v>204933</v>
      </c>
      <c r="AN43">
        <f>'2000_totals_newvars'!E43</f>
        <v>10334136</v>
      </c>
      <c r="AO43">
        <f>'2000_totals_newvars'!G43</f>
        <v>0</v>
      </c>
      <c r="AP43">
        <f>'2000_totals_newvars'!K43</f>
        <v>2181681</v>
      </c>
      <c r="AQ43">
        <f>'2000_totals_newvars'!F43</f>
        <v>0</v>
      </c>
      <c r="AR43">
        <f>'2000_totals_newvars'!D43</f>
        <v>3555340</v>
      </c>
      <c r="AS43">
        <f>'2000_totals_newvars'!L43</f>
        <v>28035165</v>
      </c>
      <c r="AT43">
        <f>'2001_totals_newvars'!J43</f>
        <v>2698779</v>
      </c>
      <c r="AU43">
        <f>'2001_totals_newvars'!B43</f>
        <v>9719525</v>
      </c>
      <c r="AV43">
        <f>'2001_totals_newvars'!C43</f>
        <v>4915135</v>
      </c>
      <c r="AW43">
        <f>'2001_totals_newvars'!I43</f>
        <v>513799</v>
      </c>
      <c r="AX43">
        <f>'2001_totals_newvars'!H43</f>
        <v>492469</v>
      </c>
      <c r="AY43">
        <f>'2001_totals_newvars'!E43</f>
        <v>3525665</v>
      </c>
      <c r="AZ43">
        <f>'2001_totals_newvars'!G43</f>
        <v>0</v>
      </c>
      <c r="BA43">
        <f>'2001_totals_newvars'!K43</f>
        <v>2127965</v>
      </c>
      <c r="BB43">
        <f>'2001_totals_newvars'!F43</f>
        <v>0</v>
      </c>
      <c r="BC43">
        <f>'2001_totals_newvars'!D43</f>
        <v>3344650</v>
      </c>
      <c r="BD43">
        <f>'2001_totals_newvars'!L43</f>
        <v>27337987</v>
      </c>
      <c r="BE43">
        <f>'2002_totals_newvars'!J43</f>
        <v>2780174</v>
      </c>
      <c r="BF43">
        <f>'2002_totals_newvars'!B43</f>
        <v>11111100</v>
      </c>
      <c r="BG43">
        <f>'2002_totals_newvars'!C43</f>
        <v>2802914</v>
      </c>
      <c r="BH43">
        <f>'2002_totals_newvars'!I43</f>
        <v>842986</v>
      </c>
      <c r="BI43">
        <f>'2002_totals_newvars'!H43</f>
        <v>753174</v>
      </c>
      <c r="BJ43">
        <f>'2002_totals_newvars'!E43</f>
        <v>3436739</v>
      </c>
      <c r="BK43">
        <f>'2002_totals_newvars'!G43</f>
        <v>0</v>
      </c>
      <c r="BL43">
        <f>'2002_totals_newvars'!K43</f>
        <v>2202049</v>
      </c>
      <c r="BM43">
        <f>'2002_totals_newvars'!F43</f>
        <v>0</v>
      </c>
      <c r="BN43">
        <f>'2002_totals_newvars'!D43</f>
        <v>3406732</v>
      </c>
      <c r="BO43">
        <f>'2002_totals_newvars'!L43</f>
        <v>27335868</v>
      </c>
      <c r="BP43">
        <f>'2003_totals_newvars'!J43</f>
        <v>3149299</v>
      </c>
      <c r="BQ43">
        <f>'2003_totals_newvars'!B43</f>
        <v>11125550</v>
      </c>
      <c r="BR43">
        <f>'2003_totals_newvars'!C43</f>
        <v>2502914</v>
      </c>
      <c r="BS43">
        <f>'2003_totals_newvars'!I43</f>
        <v>1061333</v>
      </c>
      <c r="BT43">
        <f>'2003_totals_newvars'!H43</f>
        <v>204888</v>
      </c>
      <c r="BU43">
        <f>'2003_totals_newvars'!E43</f>
        <v>7040471</v>
      </c>
      <c r="BV43">
        <f>'2003_totals_newvars'!G43</f>
        <v>0</v>
      </c>
      <c r="BW43">
        <f>'2003_totals_newvars'!K43</f>
        <v>2286524</v>
      </c>
      <c r="BX43">
        <f>'2003_totals_newvars'!F43</f>
        <v>0</v>
      </c>
      <c r="BY43">
        <f>'2003_totals_newvars'!D43</f>
        <v>3108008</v>
      </c>
      <c r="BZ43">
        <f>'2003_totals_newvars'!L43</f>
        <v>30478987</v>
      </c>
      <c r="CA43">
        <f>'2004_totals_newvars'!J43</f>
        <v>2653021</v>
      </c>
      <c r="CB43">
        <f>'2004_totals_newvars'!B43</f>
        <v>11252265</v>
      </c>
      <c r="CC43">
        <f>'2004_totals_newvars'!C43</f>
        <v>802914</v>
      </c>
      <c r="CD43">
        <f>'2004_totals_newvars'!I43</f>
        <v>912333</v>
      </c>
      <c r="CE43">
        <f>'2004_totals_newvars'!H43</f>
        <v>517322</v>
      </c>
      <c r="CF43">
        <f>'2004_totals_newvars'!E43</f>
        <v>9505587</v>
      </c>
      <c r="CG43">
        <f>'2004_totals_newvars'!G43</f>
        <v>0</v>
      </c>
      <c r="CH43">
        <f>'2004_totals_newvars'!K43</f>
        <v>2202692</v>
      </c>
      <c r="CI43">
        <f>'2004_totals_newvars'!F43</f>
        <v>0</v>
      </c>
      <c r="CJ43">
        <f>'2004_totals_newvars'!D43</f>
        <v>3337710</v>
      </c>
      <c r="CK43">
        <f>'2004_totals_newvars'!L43</f>
        <v>31183844</v>
      </c>
      <c r="CL43">
        <f>'2005_totals_newvars'!J43</f>
        <v>2901189</v>
      </c>
      <c r="CM43">
        <f>'2005_totals_newvars'!B43</f>
        <v>11646469</v>
      </c>
      <c r="CN43">
        <f>'2005_totals_newvars'!C43</f>
        <v>802914</v>
      </c>
      <c r="CO43">
        <f>'2005_totals_newvars'!I43</f>
        <v>1124152</v>
      </c>
      <c r="CP43">
        <f>'2005_totals_newvars'!H43</f>
        <v>567038</v>
      </c>
      <c r="CQ43">
        <f>'2005_totals_newvars'!E43</f>
        <v>9815692</v>
      </c>
      <c r="CR43">
        <f>'2005_totals_newvars'!G43</f>
        <v>0</v>
      </c>
      <c r="CS43">
        <f>'2005_totals_newvars'!K43</f>
        <v>2172109</v>
      </c>
      <c r="CT43">
        <f>'2005_totals_newvars'!F43</f>
        <v>0</v>
      </c>
      <c r="CU43">
        <f>'2005_totals_newvars'!D43</f>
        <v>3541032</v>
      </c>
      <c r="CV43">
        <f>'2005_totals_newvars'!L43</f>
        <v>32570595</v>
      </c>
      <c r="CW43">
        <f>'2006_totals_newvars'!J43</f>
        <v>2388424</v>
      </c>
      <c r="CX43">
        <f>'2006_totals_newvars'!B43</f>
        <v>12156628</v>
      </c>
      <c r="CY43">
        <f>'2006_totals_newvars'!C43</f>
        <v>802914</v>
      </c>
      <c r="CZ43">
        <f>'2006_totals_newvars'!I43</f>
        <v>1707737</v>
      </c>
      <c r="DA43">
        <f>'2006_totals_newvars'!H43</f>
        <v>0</v>
      </c>
      <c r="DB43">
        <f>'2006_totals_newvars'!E43</f>
        <v>7662329</v>
      </c>
      <c r="DC43">
        <f>'2006_totals_newvars'!G43</f>
        <v>0</v>
      </c>
      <c r="DD43">
        <f>'2006_totals_newvars'!K43</f>
        <v>2127965</v>
      </c>
      <c r="DE43">
        <f>'2006_totals_newvars'!F43</f>
        <v>0</v>
      </c>
      <c r="DF43">
        <f>'2006_totals_newvars'!D43</f>
        <v>4184402</v>
      </c>
      <c r="DG43">
        <f>'2006_totals_newvars'!L43</f>
        <v>31030399</v>
      </c>
      <c r="DH43">
        <f>'2007_totals_newvars'!J43</f>
        <v>2735652</v>
      </c>
      <c r="DI43">
        <f>'2007_totals_newvars'!B43</f>
        <v>12539309</v>
      </c>
      <c r="DJ43">
        <f>'2007_totals_newvars'!C43</f>
        <v>802914</v>
      </c>
      <c r="DK43">
        <f>'2007_totals_newvars'!I43</f>
        <v>1074553</v>
      </c>
      <c r="DL43">
        <f>'2007_totals_newvars'!H43</f>
        <v>0</v>
      </c>
      <c r="DM43">
        <f>'2007_totals_newvars'!E43</f>
        <v>7972146</v>
      </c>
      <c r="DN43">
        <f>'2007_totals_newvars'!G43</f>
        <v>0</v>
      </c>
      <c r="DO43">
        <f>'2007_totals_newvars'!K43</f>
        <v>2127965</v>
      </c>
      <c r="DP43">
        <f>'2007_totals_newvars'!F43</f>
        <v>0</v>
      </c>
      <c r="DQ43">
        <f>'2007_totals_newvars'!D43</f>
        <v>3470569</v>
      </c>
      <c r="DR43">
        <f>'2007_totals_newvars'!L43</f>
        <v>30723108</v>
      </c>
      <c r="DS43">
        <f>'2008_totals_newvars'!J43</f>
        <v>2391543</v>
      </c>
      <c r="DT43">
        <f>'2008_totals_newvars'!B43</f>
        <v>12784415</v>
      </c>
      <c r="DU43">
        <f>'2008_totals_newvars'!C43</f>
        <v>802914</v>
      </c>
      <c r="DV43">
        <f>'2008_totals_newvars'!I43</f>
        <v>1324639</v>
      </c>
      <c r="DW43">
        <f>'2008_totals_newvars'!H43</f>
        <v>0</v>
      </c>
      <c r="DX43">
        <f>'2008_totals_newvars'!E43</f>
        <v>7226860</v>
      </c>
      <c r="DY43">
        <f>'2008_totals_newvars'!G43</f>
        <v>0</v>
      </c>
      <c r="DZ43">
        <f>'2008_totals_newvars'!K43</f>
        <v>2127965</v>
      </c>
      <c r="EA43">
        <f>'2008_totals_newvars'!F43</f>
        <v>0</v>
      </c>
      <c r="EB43">
        <f>'2008_totals_newvars'!D43</f>
        <v>4014906</v>
      </c>
      <c r="EC43">
        <f>'2008_totals_newvars'!L43</f>
        <v>30673242</v>
      </c>
      <c r="ED43">
        <f>'2009_totals_newvars'!J43</f>
        <v>3329285</v>
      </c>
      <c r="EE43">
        <f>'2009_totals_newvars'!B43</f>
        <v>13646526</v>
      </c>
      <c r="EF43">
        <f>'2009_totals_newvars'!C43</f>
        <v>802914</v>
      </c>
      <c r="EG43">
        <f>'2009_totals_newvars'!I43</f>
        <v>581402</v>
      </c>
      <c r="EH43">
        <f>'2009_totals_newvars'!H43</f>
        <v>0</v>
      </c>
      <c r="EI43">
        <f>'2009_totals_newvars'!E43</f>
        <v>3513466</v>
      </c>
      <c r="EJ43">
        <f>'2009_totals_newvars'!G43</f>
        <v>0</v>
      </c>
      <c r="EK43">
        <f>'2009_totals_newvars'!K43</f>
        <v>2127965</v>
      </c>
      <c r="EL43">
        <f>'2009_totals_newvars'!F43</f>
        <v>0</v>
      </c>
      <c r="EM43">
        <f>'2009_totals_newvars'!D43</f>
        <v>3880104</v>
      </c>
      <c r="EN43">
        <f>'2009_totals_newvars'!L43</f>
        <v>27881662</v>
      </c>
      <c r="EO43">
        <f>'2010_totals_newvars'!J43</f>
        <v>2631927</v>
      </c>
      <c r="EP43">
        <f>'2010_totals_newvars'!B43</f>
        <v>15662935</v>
      </c>
      <c r="EQ43">
        <f>'2010_totals_newvars'!C43</f>
        <v>5058844</v>
      </c>
      <c r="ER43">
        <f>'2010_totals_newvars'!I43</f>
        <v>1187141</v>
      </c>
      <c r="ES43">
        <f>'2010_totals_newvars'!H43</f>
        <v>0</v>
      </c>
      <c r="ET43">
        <f>'2010_totals_newvars'!E43</f>
        <v>5936489</v>
      </c>
      <c r="EU43">
        <f>'2010_totals_newvars'!G43</f>
        <v>18058</v>
      </c>
      <c r="EV43">
        <f>'2010_totals_newvars'!K43</f>
        <v>2127965</v>
      </c>
      <c r="EW43">
        <f>'2010_totals_newvars'!F43</f>
        <v>0</v>
      </c>
      <c r="EX43">
        <f>'2010_totals_newvars'!D43</f>
        <v>4613464</v>
      </c>
      <c r="EY43">
        <f>'2010_totals_newvars'!L43</f>
        <v>37236823</v>
      </c>
      <c r="EZ43">
        <f>'2011_totals_newvars'!J43</f>
        <v>2824338</v>
      </c>
      <c r="FA43">
        <f>'2011_totals_newvars'!B43</f>
        <v>15039373</v>
      </c>
      <c r="FB43">
        <f>'2011_totals_newvars'!C43</f>
        <v>802914</v>
      </c>
      <c r="FC43">
        <f>'2011_totals_newvars'!I43</f>
        <v>839217</v>
      </c>
      <c r="FD43">
        <f>'2011_totals_newvars'!H43</f>
        <v>0</v>
      </c>
      <c r="FE43">
        <f>'2011_totals_newvars'!E43</f>
        <v>6827014</v>
      </c>
      <c r="FF43">
        <f>'2011_totals_newvars'!G43</f>
        <v>582971</v>
      </c>
      <c r="FG43">
        <f>'2011_totals_newvars'!K43</f>
        <v>2127965</v>
      </c>
      <c r="FH43">
        <f>'2011_totals_newvars'!F43</f>
        <v>0</v>
      </c>
      <c r="FI43">
        <f>'2011_totals_newvars'!D43</f>
        <v>4168513</v>
      </c>
      <c r="FJ43">
        <f>'2011_totals_newvars'!L43</f>
        <v>33212305</v>
      </c>
      <c r="FK43">
        <f>'2012_totals_newvars'!J43</f>
        <v>2487199</v>
      </c>
      <c r="FL43">
        <f>'2012_totals_newvars'!B43</f>
        <v>14156411</v>
      </c>
      <c r="FM43">
        <f>'2012_totals_newvars'!C43</f>
        <v>802914</v>
      </c>
      <c r="FN43">
        <f>'2012_totals_newvars'!I43</f>
        <v>890704</v>
      </c>
      <c r="FO43">
        <f>'2012_totals_newvars'!H43</f>
        <v>0</v>
      </c>
      <c r="FP43">
        <f>'2012_totals_newvars'!E43</f>
        <v>4758569</v>
      </c>
      <c r="FQ43">
        <f>'2012_totals_newvars'!G43</f>
        <v>0</v>
      </c>
      <c r="FR43">
        <f>'2012_totals_newvars'!K43</f>
        <v>2127965</v>
      </c>
      <c r="FS43">
        <f>'2012_totals_newvars'!F43</f>
        <v>0</v>
      </c>
      <c r="FT43">
        <f>'2012_totals_newvars'!D43</f>
        <v>4236157</v>
      </c>
      <c r="FU43">
        <f>'2012_totals_newvars'!L43</f>
        <v>29459919</v>
      </c>
      <c r="FV43">
        <f>'2013_totals_newvars'!J43</f>
        <v>2758710</v>
      </c>
      <c r="FW43">
        <f>'2013_totals_newvars'!B43</f>
        <v>12609711</v>
      </c>
      <c r="FX43">
        <f>'2013_totals_newvars'!C43</f>
        <v>802914</v>
      </c>
      <c r="FY43">
        <f>'2013_totals_newvars'!I43</f>
        <v>830333</v>
      </c>
      <c r="FZ43">
        <f>'2013_totals_newvars'!H43</f>
        <v>0</v>
      </c>
      <c r="GA43">
        <f>'2013_totals_newvars'!E43</f>
        <v>4138379</v>
      </c>
      <c r="GB43">
        <f>'2013_totals_newvars'!G43</f>
        <v>0</v>
      </c>
      <c r="GC43">
        <f>'2013_totals_newvars'!K43</f>
        <v>2127965</v>
      </c>
      <c r="GD43">
        <f>'2013_totals_newvars'!F43</f>
        <v>0</v>
      </c>
      <c r="GE43">
        <f>'2013_totals_newvars'!D43</f>
        <v>4327133</v>
      </c>
      <c r="GF43">
        <f>'2013_totals_newvars'!L43</f>
        <v>27595145</v>
      </c>
      <c r="GG43">
        <f>'2014_totals_newvars'!J43</f>
        <v>2708852</v>
      </c>
      <c r="GH43">
        <f>'2014_totals_newvars'!B43</f>
        <v>15528999</v>
      </c>
      <c r="GI43">
        <f>'2014_totals_newvars'!C43</f>
        <v>-3453016</v>
      </c>
      <c r="GJ43">
        <f>'2014_totals_newvars'!I43</f>
        <v>896432</v>
      </c>
      <c r="GK43">
        <f>'2014_totals_newvars'!H43</f>
        <v>0</v>
      </c>
      <c r="GL43">
        <f>'2014_totals_newvars'!E43</f>
        <v>3352316</v>
      </c>
      <c r="GM43">
        <f>'2014_totals_newvars'!G43</f>
        <v>0</v>
      </c>
      <c r="GN43">
        <f>'2014_totals_newvars'!K43</f>
        <v>2127965</v>
      </c>
      <c r="GO43">
        <f>'2014_totals_newvars'!F43</f>
        <v>0</v>
      </c>
      <c r="GP43">
        <f>'2014_totals_newvars'!D43</f>
        <v>4203124</v>
      </c>
      <c r="GQ43">
        <f>'2014_totals_newvars'!L43</f>
        <v>25364672</v>
      </c>
    </row>
    <row r="44" spans="1:199" x14ac:dyDescent="0.2">
      <c r="A44" t="s">
        <v>50</v>
      </c>
      <c r="B44">
        <f>'1997_totals_newvars'!J44</f>
        <v>23768642</v>
      </c>
      <c r="C44">
        <f>'1997_totals_newvars'!B44</f>
        <v>130185137</v>
      </c>
      <c r="D44">
        <f>'1997_totals_newvars'!C44</f>
        <v>12673948</v>
      </c>
      <c r="E44">
        <f>'1997_totals_newvars'!I44</f>
        <v>44667033</v>
      </c>
      <c r="F44">
        <f>'1997_totals_newvars'!H44</f>
        <v>0</v>
      </c>
      <c r="G44">
        <f>'1997_totals_newvars'!E44</f>
        <v>0</v>
      </c>
      <c r="H44">
        <f>'1997_totals_newvars'!G44</f>
        <v>0</v>
      </c>
      <c r="I44">
        <f>'1997_totals_newvars'!K44</f>
        <v>0</v>
      </c>
      <c r="J44">
        <f>'1997_totals_newvars'!F44</f>
        <v>0</v>
      </c>
      <c r="K44">
        <f>'1997_totals_newvars'!D44</f>
        <v>38555176</v>
      </c>
      <c r="L44">
        <f>'1997_totals_newvars'!L44</f>
        <v>249849936</v>
      </c>
      <c r="M44">
        <f>'1998_totals_newvars'!J44</f>
        <v>565364</v>
      </c>
      <c r="N44">
        <f>'1998_totals_newvars'!B44</f>
        <v>-21956002</v>
      </c>
      <c r="O44">
        <f>'1998_totals_newvars'!C44</f>
        <v>21137529</v>
      </c>
      <c r="P44">
        <f>'1998_totals_newvars'!I44</f>
        <v>-19393396</v>
      </c>
      <c r="Q44">
        <f>'1998_totals_newvars'!H44</f>
        <v>0</v>
      </c>
      <c r="R44">
        <f>'1998_totals_newvars'!E44</f>
        <v>0</v>
      </c>
      <c r="S44">
        <f>'1998_totals_newvars'!G44</f>
        <v>0</v>
      </c>
      <c r="T44">
        <f>'1998_totals_newvars'!K44</f>
        <v>909900</v>
      </c>
      <c r="U44">
        <f>'1998_totals_newvars'!F44</f>
        <v>0</v>
      </c>
      <c r="V44">
        <f>'1998_totals_newvars'!D44</f>
        <v>21108368</v>
      </c>
      <c r="W44">
        <f>'1998_totals_newvars'!L44</f>
        <v>2371763</v>
      </c>
      <c r="X44">
        <f>'1999_totals_newvars'!J44</f>
        <v>37028958</v>
      </c>
      <c r="Y44">
        <f>'1999_totals_newvars'!B44</f>
        <v>210743549</v>
      </c>
      <c r="Z44">
        <f>'1999_totals_newvars'!C44</f>
        <v>36584316</v>
      </c>
      <c r="AA44">
        <f>'1999_totals_newvars'!I44</f>
        <v>94774692</v>
      </c>
      <c r="AB44">
        <f>'1999_totals_newvars'!H44</f>
        <v>0</v>
      </c>
      <c r="AC44">
        <f>'1999_totals_newvars'!E44</f>
        <v>0</v>
      </c>
      <c r="AD44">
        <f>'1999_totals_newvars'!G44</f>
        <v>0</v>
      </c>
      <c r="AE44">
        <f>'1999_totals_newvars'!K44</f>
        <v>0</v>
      </c>
      <c r="AF44">
        <f>'1999_totals_newvars'!F44</f>
        <v>0</v>
      </c>
      <c r="AG44">
        <f>'1999_totals_newvars'!D44</f>
        <v>39107589</v>
      </c>
      <c r="AH44">
        <f>'1999_totals_newvars'!L44</f>
        <v>418239104</v>
      </c>
      <c r="AI44">
        <f>'2000_totals_newvars'!J44</f>
        <v>43223247</v>
      </c>
      <c r="AJ44">
        <f>'2000_totals_newvars'!B44</f>
        <v>145841285</v>
      </c>
      <c r="AK44">
        <f>'2000_totals_newvars'!C44</f>
        <v>150482119</v>
      </c>
      <c r="AL44">
        <f>'2000_totals_newvars'!I44</f>
        <v>-34877396</v>
      </c>
      <c r="AM44">
        <f>'2000_totals_newvars'!H44</f>
        <v>0</v>
      </c>
      <c r="AN44">
        <f>'2000_totals_newvars'!E44</f>
        <v>0</v>
      </c>
      <c r="AO44">
        <f>'2000_totals_newvars'!G44</f>
        <v>0</v>
      </c>
      <c r="AP44">
        <f>'2000_totals_newvars'!K44</f>
        <v>0</v>
      </c>
      <c r="AQ44">
        <f>'2000_totals_newvars'!F44</f>
        <v>0</v>
      </c>
      <c r="AR44">
        <f>'2000_totals_newvars'!D44</f>
        <v>54817492</v>
      </c>
      <c r="AS44">
        <f>'2000_totals_newvars'!L44</f>
        <v>359486747</v>
      </c>
      <c r="AT44">
        <f>'2001_totals_newvars'!J44</f>
        <v>33940178</v>
      </c>
      <c r="AU44">
        <f>'2001_totals_newvars'!B44</f>
        <v>123423166</v>
      </c>
      <c r="AV44">
        <f>'2001_totals_newvars'!C44</f>
        <v>110617985</v>
      </c>
      <c r="AW44">
        <f>'2001_totals_newvars'!I44</f>
        <v>19427707</v>
      </c>
      <c r="AX44">
        <f>'2001_totals_newvars'!H44</f>
        <v>1753044</v>
      </c>
      <c r="AY44">
        <f>'2001_totals_newvars'!E44</f>
        <v>0</v>
      </c>
      <c r="AZ44">
        <f>'2001_totals_newvars'!G44</f>
        <v>0</v>
      </c>
      <c r="BA44">
        <f>'2001_totals_newvars'!K44</f>
        <v>383262</v>
      </c>
      <c r="BB44">
        <f>'2001_totals_newvars'!F44</f>
        <v>0</v>
      </c>
      <c r="BC44">
        <f>'2001_totals_newvars'!D44</f>
        <v>67092258</v>
      </c>
      <c r="BD44">
        <f>'2001_totals_newvars'!L44</f>
        <v>356637600</v>
      </c>
      <c r="BE44">
        <f>'2002_totals_newvars'!J44</f>
        <v>33975025</v>
      </c>
      <c r="BF44">
        <f>'2002_totals_newvars'!B44</f>
        <v>131746658</v>
      </c>
      <c r="BG44">
        <f>'2002_totals_newvars'!C44</f>
        <v>97455636</v>
      </c>
      <c r="BH44">
        <f>'2002_totals_newvars'!I44</f>
        <v>32421617</v>
      </c>
      <c r="BI44">
        <f>'2002_totals_newvars'!H44</f>
        <v>2013844</v>
      </c>
      <c r="BJ44">
        <f>'2002_totals_newvars'!E44</f>
        <v>0</v>
      </c>
      <c r="BK44">
        <f>'2002_totals_newvars'!G44</f>
        <v>0</v>
      </c>
      <c r="BL44">
        <f>'2002_totals_newvars'!K44</f>
        <v>9056280</v>
      </c>
      <c r="BM44">
        <f>'2002_totals_newvars'!F44</f>
        <v>0</v>
      </c>
      <c r="BN44">
        <f>'2002_totals_newvars'!D44</f>
        <v>57669322</v>
      </c>
      <c r="BO44">
        <f>'2002_totals_newvars'!L44</f>
        <v>364338382</v>
      </c>
      <c r="BP44">
        <f>'2003_totals_newvars'!J44</f>
        <v>26985915</v>
      </c>
      <c r="BQ44">
        <f>'2003_totals_newvars'!B44</f>
        <v>138424390</v>
      </c>
      <c r="BR44">
        <f>'2003_totals_newvars'!C44</f>
        <v>88094135</v>
      </c>
      <c r="BS44">
        <f>'2003_totals_newvars'!I44</f>
        <v>30039046</v>
      </c>
      <c r="BT44">
        <f>'2003_totals_newvars'!H44</f>
        <v>898577</v>
      </c>
      <c r="BU44">
        <f>'2003_totals_newvars'!E44</f>
        <v>0</v>
      </c>
      <c r="BV44">
        <f>'2003_totals_newvars'!G44</f>
        <v>0</v>
      </c>
      <c r="BW44">
        <f>'2003_totals_newvars'!K44</f>
        <v>5265988</v>
      </c>
      <c r="BX44">
        <f>'2003_totals_newvars'!F44</f>
        <v>0</v>
      </c>
      <c r="BY44">
        <f>'2003_totals_newvars'!D44</f>
        <v>41915001</v>
      </c>
      <c r="BZ44">
        <f>'2003_totals_newvars'!L44</f>
        <v>331623052</v>
      </c>
      <c r="CA44">
        <f>'2004_totals_newvars'!J44</f>
        <v>31347203</v>
      </c>
      <c r="CB44">
        <f>'2004_totals_newvars'!B44</f>
        <v>119673358</v>
      </c>
      <c r="CC44">
        <f>'2004_totals_newvars'!C44</f>
        <v>73535529</v>
      </c>
      <c r="CD44">
        <f>'2004_totals_newvars'!I44</f>
        <v>28390085</v>
      </c>
      <c r="CE44">
        <f>'2004_totals_newvars'!H44</f>
        <v>0</v>
      </c>
      <c r="CF44">
        <f>'2004_totals_newvars'!E44</f>
        <v>0</v>
      </c>
      <c r="CG44">
        <f>'2004_totals_newvars'!G44</f>
        <v>0</v>
      </c>
      <c r="CH44">
        <f>'2004_totals_newvars'!K44</f>
        <v>0</v>
      </c>
      <c r="CI44">
        <f>'2004_totals_newvars'!F44</f>
        <v>0</v>
      </c>
      <c r="CJ44">
        <f>'2004_totals_newvars'!D44</f>
        <v>37349514</v>
      </c>
      <c r="CK44">
        <f>'2004_totals_newvars'!L44</f>
        <v>290295689</v>
      </c>
      <c r="CL44">
        <f>'2005_totals_newvars'!J44</f>
        <v>28833515</v>
      </c>
      <c r="CM44">
        <f>'2005_totals_newvars'!B44</f>
        <v>120840196</v>
      </c>
      <c r="CN44">
        <f>'2005_totals_newvars'!C44</f>
        <v>88978151</v>
      </c>
      <c r="CO44">
        <f>'2005_totals_newvars'!I44</f>
        <v>20975203</v>
      </c>
      <c r="CP44">
        <f>'2005_totals_newvars'!H44</f>
        <v>0</v>
      </c>
      <c r="CQ44">
        <f>'2005_totals_newvars'!E44</f>
        <v>0</v>
      </c>
      <c r="CR44">
        <f>'2005_totals_newvars'!G44</f>
        <v>0</v>
      </c>
      <c r="CS44">
        <f>'2005_totals_newvars'!K44</f>
        <v>9054731</v>
      </c>
      <c r="CT44">
        <f>'2005_totals_newvars'!F44</f>
        <v>0</v>
      </c>
      <c r="CU44">
        <f>'2005_totals_newvars'!D44</f>
        <v>31339455</v>
      </c>
      <c r="CV44">
        <f>'2005_totals_newvars'!L44</f>
        <v>300021251</v>
      </c>
      <c r="CW44">
        <f>'2006_totals_newvars'!J44</f>
        <v>32909915</v>
      </c>
      <c r="CX44">
        <f>'2006_totals_newvars'!B44</f>
        <v>103705182</v>
      </c>
      <c r="CY44">
        <f>'2006_totals_newvars'!C44</f>
        <v>91737530</v>
      </c>
      <c r="CZ44">
        <f>'2006_totals_newvars'!I44</f>
        <v>45574379</v>
      </c>
      <c r="DA44">
        <f>'2006_totals_newvars'!H44</f>
        <v>0</v>
      </c>
      <c r="DB44">
        <f>'2006_totals_newvars'!E44</f>
        <v>0</v>
      </c>
      <c r="DC44">
        <f>'2006_totals_newvars'!G44</f>
        <v>0</v>
      </c>
      <c r="DD44">
        <f>'2006_totals_newvars'!K44</f>
        <v>10300000</v>
      </c>
      <c r="DE44">
        <f>'2006_totals_newvars'!F44</f>
        <v>0</v>
      </c>
      <c r="DF44">
        <f>'2006_totals_newvars'!D44</f>
        <v>46108910</v>
      </c>
      <c r="DG44">
        <f>'2006_totals_newvars'!L44</f>
        <v>330335916</v>
      </c>
      <c r="DH44">
        <f>'2007_totals_newvars'!J44</f>
        <v>54713987</v>
      </c>
      <c r="DI44">
        <f>'2007_totals_newvars'!B44</f>
        <v>91282140</v>
      </c>
      <c r="DJ44">
        <f>'2007_totals_newvars'!C44</f>
        <v>85570916</v>
      </c>
      <c r="DK44">
        <f>'2007_totals_newvars'!I44</f>
        <v>56868631</v>
      </c>
      <c r="DL44">
        <f>'2007_totals_newvars'!H44</f>
        <v>0</v>
      </c>
      <c r="DM44">
        <f>'2007_totals_newvars'!E44</f>
        <v>0</v>
      </c>
      <c r="DN44">
        <f>'2007_totals_newvars'!G44</f>
        <v>0</v>
      </c>
      <c r="DO44">
        <f>'2007_totals_newvars'!K44</f>
        <v>0</v>
      </c>
      <c r="DP44">
        <f>'2007_totals_newvars'!F44</f>
        <v>0</v>
      </c>
      <c r="DQ44">
        <f>'2007_totals_newvars'!D44</f>
        <v>46216740</v>
      </c>
      <c r="DR44">
        <f>'2007_totals_newvars'!L44</f>
        <v>334652414</v>
      </c>
      <c r="DS44">
        <f>'2008_totals_newvars'!J44</f>
        <v>40031601</v>
      </c>
      <c r="DT44">
        <f>'2008_totals_newvars'!B44</f>
        <v>93722337</v>
      </c>
      <c r="DU44">
        <f>'2008_totals_newvars'!C44</f>
        <v>92780064</v>
      </c>
      <c r="DV44">
        <f>'2008_totals_newvars'!I44</f>
        <v>76267626</v>
      </c>
      <c r="DW44">
        <f>'2008_totals_newvars'!H44</f>
        <v>0</v>
      </c>
      <c r="DX44">
        <f>'2008_totals_newvars'!E44</f>
        <v>0</v>
      </c>
      <c r="DY44">
        <f>'2008_totals_newvars'!G44</f>
        <v>0</v>
      </c>
      <c r="DZ44">
        <f>'2008_totals_newvars'!K44</f>
        <v>0</v>
      </c>
      <c r="EA44">
        <f>'2008_totals_newvars'!F44</f>
        <v>0</v>
      </c>
      <c r="EB44">
        <f>'2008_totals_newvars'!D44</f>
        <v>46892852</v>
      </c>
      <c r="EC44">
        <f>'2008_totals_newvars'!L44</f>
        <v>349694480</v>
      </c>
      <c r="ED44">
        <f>'2009_totals_newvars'!J44</f>
        <v>33124478</v>
      </c>
      <c r="EE44">
        <f>'2009_totals_newvars'!B44</f>
        <v>127826228</v>
      </c>
      <c r="EF44">
        <f>'2009_totals_newvars'!C44</f>
        <v>95020833</v>
      </c>
      <c r="EG44">
        <f>'2009_totals_newvars'!I44</f>
        <v>76854455</v>
      </c>
      <c r="EH44">
        <f>'2009_totals_newvars'!H44</f>
        <v>0</v>
      </c>
      <c r="EI44">
        <f>'2009_totals_newvars'!E44</f>
        <v>0</v>
      </c>
      <c r="EJ44">
        <f>'2009_totals_newvars'!G44</f>
        <v>0</v>
      </c>
      <c r="EK44">
        <f>'2009_totals_newvars'!K44</f>
        <v>9000000</v>
      </c>
      <c r="EL44">
        <f>'2009_totals_newvars'!F44</f>
        <v>0</v>
      </c>
      <c r="EM44">
        <f>'2009_totals_newvars'!D44</f>
        <v>64072725</v>
      </c>
      <c r="EN44">
        <f>'2009_totals_newvars'!L44</f>
        <v>405898719</v>
      </c>
      <c r="EO44">
        <f>'2010_totals_newvars'!J44</f>
        <v>42979749</v>
      </c>
      <c r="EP44">
        <f>'2010_totals_newvars'!B44</f>
        <v>133943931</v>
      </c>
      <c r="EQ44">
        <f>'2010_totals_newvars'!C44</f>
        <v>78229391</v>
      </c>
      <c r="ER44">
        <f>'2010_totals_newvars'!I44</f>
        <v>55395174</v>
      </c>
      <c r="ES44">
        <f>'2010_totals_newvars'!H44</f>
        <v>0</v>
      </c>
      <c r="ET44">
        <f>'2010_totals_newvars'!E44</f>
        <v>0</v>
      </c>
      <c r="EU44">
        <f>'2010_totals_newvars'!G44</f>
        <v>0</v>
      </c>
      <c r="EV44">
        <f>'2010_totals_newvars'!K44</f>
        <v>9000000</v>
      </c>
      <c r="EW44">
        <f>'2010_totals_newvars'!F44</f>
        <v>0</v>
      </c>
      <c r="EX44">
        <f>'2010_totals_newvars'!D44</f>
        <v>82710661</v>
      </c>
      <c r="EY44">
        <f>'2010_totals_newvars'!L44</f>
        <v>402258906</v>
      </c>
      <c r="EZ44">
        <f>'2011_totals_newvars'!J44</f>
        <v>40076227</v>
      </c>
      <c r="FA44">
        <f>'2011_totals_newvars'!B44</f>
        <v>131357933</v>
      </c>
      <c r="FB44">
        <f>'2011_totals_newvars'!C44</f>
        <v>90804719</v>
      </c>
      <c r="FC44">
        <f>'2011_totals_newvars'!I44</f>
        <v>67361679</v>
      </c>
      <c r="FD44">
        <f>'2011_totals_newvars'!H44</f>
        <v>0</v>
      </c>
      <c r="FE44">
        <f>'2011_totals_newvars'!E44</f>
        <v>0</v>
      </c>
      <c r="FF44">
        <f>'2011_totals_newvars'!G44</f>
        <v>0</v>
      </c>
      <c r="FG44">
        <f>'2011_totals_newvars'!K44</f>
        <v>0</v>
      </c>
      <c r="FH44">
        <f>'2011_totals_newvars'!F44</f>
        <v>0</v>
      </c>
      <c r="FI44">
        <f>'2011_totals_newvars'!D44</f>
        <v>93111617</v>
      </c>
      <c r="FJ44">
        <f>'2011_totals_newvars'!L44</f>
        <v>422712175</v>
      </c>
      <c r="FK44">
        <f>'2012_totals_newvars'!J44</f>
        <v>33952488</v>
      </c>
      <c r="FL44">
        <f>'2012_totals_newvars'!B44</f>
        <v>118479871</v>
      </c>
      <c r="FM44">
        <f>'2012_totals_newvars'!C44</f>
        <v>82390983</v>
      </c>
      <c r="FN44">
        <f>'2012_totals_newvars'!I44</f>
        <v>68863656</v>
      </c>
      <c r="FO44">
        <f>'2012_totals_newvars'!H44</f>
        <v>0</v>
      </c>
      <c r="FP44">
        <f>'2012_totals_newvars'!E44</f>
        <v>0</v>
      </c>
      <c r="FQ44">
        <f>'2012_totals_newvars'!G44</f>
        <v>0</v>
      </c>
      <c r="FR44">
        <f>'2012_totals_newvars'!K44</f>
        <v>0</v>
      </c>
      <c r="FS44">
        <f>'2012_totals_newvars'!F44</f>
        <v>0</v>
      </c>
      <c r="FT44">
        <f>'2012_totals_newvars'!D44</f>
        <v>68879568</v>
      </c>
      <c r="FU44">
        <f>'2012_totals_newvars'!L44</f>
        <v>372566566</v>
      </c>
      <c r="FV44">
        <f>'2013_totals_newvars'!J44</f>
        <v>31441748</v>
      </c>
      <c r="FW44">
        <f>'2013_totals_newvars'!B44</f>
        <v>108198368</v>
      </c>
      <c r="FX44">
        <f>'2013_totals_newvars'!C44</f>
        <v>29504282</v>
      </c>
      <c r="FY44">
        <f>'2013_totals_newvars'!I44</f>
        <v>77714038</v>
      </c>
      <c r="FZ44">
        <f>'2013_totals_newvars'!H44</f>
        <v>0</v>
      </c>
      <c r="GA44">
        <f>'2013_totals_newvars'!E44</f>
        <v>0</v>
      </c>
      <c r="GB44">
        <f>'2013_totals_newvars'!G44</f>
        <v>0</v>
      </c>
      <c r="GC44">
        <f>'2013_totals_newvars'!K44</f>
        <v>0</v>
      </c>
      <c r="GD44">
        <f>'2013_totals_newvars'!F44</f>
        <v>0</v>
      </c>
      <c r="GE44">
        <f>'2013_totals_newvars'!D44</f>
        <v>71242387</v>
      </c>
      <c r="GF44">
        <f>'2013_totals_newvars'!L44</f>
        <v>318100823</v>
      </c>
      <c r="GG44">
        <f>'2014_totals_newvars'!J44</f>
        <v>32461715</v>
      </c>
      <c r="GH44">
        <f>'2014_totals_newvars'!B44</f>
        <v>81285876</v>
      </c>
      <c r="GI44">
        <f>'2014_totals_newvars'!C44</f>
        <v>44270252</v>
      </c>
      <c r="GJ44">
        <f>'2014_totals_newvars'!I44</f>
        <v>70233487</v>
      </c>
      <c r="GK44">
        <f>'2014_totals_newvars'!H44</f>
        <v>0</v>
      </c>
      <c r="GL44">
        <f>'2014_totals_newvars'!E44</f>
        <v>0</v>
      </c>
      <c r="GM44">
        <f>'2014_totals_newvars'!G44</f>
        <v>0</v>
      </c>
      <c r="GN44">
        <f>'2014_totals_newvars'!K44</f>
        <v>0</v>
      </c>
      <c r="GO44">
        <f>'2014_totals_newvars'!F44</f>
        <v>0</v>
      </c>
      <c r="GP44">
        <f>'2014_totals_newvars'!D44</f>
        <v>38448113</v>
      </c>
      <c r="GQ44">
        <f>'2014_totals_newvars'!L44</f>
        <v>266699443</v>
      </c>
    </row>
    <row r="45" spans="1:199" x14ac:dyDescent="0.2">
      <c r="A45" t="s">
        <v>51</v>
      </c>
      <c r="B45">
        <f>'1997_totals_newvars'!J45</f>
        <v>41561591</v>
      </c>
      <c r="C45">
        <f>'1997_totals_newvars'!B45</f>
        <v>354463148</v>
      </c>
      <c r="D45">
        <f>'1997_totals_newvars'!C45</f>
        <v>34681426</v>
      </c>
      <c r="E45">
        <f>'1997_totals_newvars'!I45</f>
        <v>122323157</v>
      </c>
      <c r="F45">
        <f>'1997_totals_newvars'!H45</f>
        <v>0</v>
      </c>
      <c r="G45">
        <f>'1997_totals_newvars'!E45</f>
        <v>0</v>
      </c>
      <c r="H45">
        <f>'1997_totals_newvars'!G45</f>
        <v>0</v>
      </c>
      <c r="I45">
        <f>'1997_totals_newvars'!K45</f>
        <v>0</v>
      </c>
      <c r="J45">
        <f>'1997_totals_newvars'!F45</f>
        <v>0</v>
      </c>
      <c r="K45">
        <f>'1997_totals_newvars'!D45</f>
        <v>47234999</v>
      </c>
      <c r="L45">
        <f>'1997_totals_newvars'!L45</f>
        <v>600264321</v>
      </c>
      <c r="M45">
        <f>'1998_totals_newvars'!J45</f>
        <v>40218017</v>
      </c>
      <c r="N45">
        <f>'1998_totals_newvars'!B45</f>
        <v>292306804</v>
      </c>
      <c r="O45">
        <f>'1998_totals_newvars'!C45</f>
        <v>46865057</v>
      </c>
      <c r="P45">
        <f>'1998_totals_newvars'!I45</f>
        <v>139371495</v>
      </c>
      <c r="Q45">
        <f>'1998_totals_newvars'!H45</f>
        <v>0</v>
      </c>
      <c r="R45">
        <f>'1998_totals_newvars'!E45</f>
        <v>0</v>
      </c>
      <c r="S45">
        <f>'1998_totals_newvars'!G45</f>
        <v>0</v>
      </c>
      <c r="T45">
        <f>'1998_totals_newvars'!K45</f>
        <v>23105516</v>
      </c>
      <c r="U45">
        <f>'1998_totals_newvars'!F45</f>
        <v>0</v>
      </c>
      <c r="V45">
        <f>'1998_totals_newvars'!D45</f>
        <v>55812863</v>
      </c>
      <c r="W45">
        <f>'1998_totals_newvars'!L45</f>
        <v>597679752</v>
      </c>
      <c r="X45">
        <f>'1999_totals_newvars'!J45</f>
        <v>64304668</v>
      </c>
      <c r="Y45">
        <f>'1999_totals_newvars'!B45</f>
        <v>227432998</v>
      </c>
      <c r="Z45">
        <f>'1999_totals_newvars'!C45</f>
        <v>152859418</v>
      </c>
      <c r="AA45">
        <f>'1999_totals_newvars'!I45</f>
        <v>223999284</v>
      </c>
      <c r="AB45">
        <f>'1999_totals_newvars'!H45</f>
        <v>0</v>
      </c>
      <c r="AC45">
        <f>'1999_totals_newvars'!E45</f>
        <v>0</v>
      </c>
      <c r="AD45">
        <f>'1999_totals_newvars'!G45</f>
        <v>0</v>
      </c>
      <c r="AE45">
        <f>'1999_totals_newvars'!K45</f>
        <v>99704863</v>
      </c>
      <c r="AF45">
        <f>'1999_totals_newvars'!F45</f>
        <v>0</v>
      </c>
      <c r="AG45">
        <f>'1999_totals_newvars'!D45</f>
        <v>52636302</v>
      </c>
      <c r="AH45">
        <f>'1999_totals_newvars'!L45</f>
        <v>820937533</v>
      </c>
      <c r="AI45">
        <f>'2000_totals_newvars'!J45</f>
        <v>100525932</v>
      </c>
      <c r="AJ45">
        <f>'2000_totals_newvars'!B45</f>
        <v>247909122</v>
      </c>
      <c r="AK45">
        <f>'2000_totals_newvars'!C45</f>
        <v>72973618</v>
      </c>
      <c r="AL45">
        <f>'2000_totals_newvars'!I45</f>
        <v>181852841</v>
      </c>
      <c r="AM45">
        <f>'2000_totals_newvars'!H45</f>
        <v>13295910</v>
      </c>
      <c r="AN45">
        <f>'2000_totals_newvars'!E45</f>
        <v>63797495</v>
      </c>
      <c r="AO45">
        <f>'2000_totals_newvars'!G45</f>
        <v>5401000</v>
      </c>
      <c r="AP45">
        <f>'2000_totals_newvars'!K45</f>
        <v>4370667</v>
      </c>
      <c r="AQ45">
        <f>'2000_totals_newvars'!F45</f>
        <v>0</v>
      </c>
      <c r="AR45">
        <f>'2000_totals_newvars'!D45</f>
        <v>79970232</v>
      </c>
      <c r="AS45">
        <f>'2000_totals_newvars'!L45</f>
        <v>770096817</v>
      </c>
      <c r="AT45">
        <f>'2001_totals_newvars'!J45</f>
        <v>114228033</v>
      </c>
      <c r="AU45">
        <f>'2001_totals_newvars'!B45</f>
        <v>241757314</v>
      </c>
      <c r="AV45">
        <f>'2001_totals_newvars'!C45</f>
        <v>27745141</v>
      </c>
      <c r="AW45">
        <f>'2001_totals_newvars'!I45</f>
        <v>219952988</v>
      </c>
      <c r="AX45">
        <f>'2001_totals_newvars'!H45</f>
        <v>1661892</v>
      </c>
      <c r="AY45">
        <f>'2001_totals_newvars'!E45</f>
        <v>75071915</v>
      </c>
      <c r="AZ45">
        <f>'2001_totals_newvars'!G45</f>
        <v>2973000</v>
      </c>
      <c r="BA45">
        <f>'2001_totals_newvars'!K45</f>
        <v>14788048</v>
      </c>
      <c r="BB45">
        <f>'2001_totals_newvars'!F45</f>
        <v>0</v>
      </c>
      <c r="BC45">
        <f>'2001_totals_newvars'!D45</f>
        <v>69594942</v>
      </c>
      <c r="BD45">
        <f>'2001_totals_newvars'!L45</f>
        <v>767773273</v>
      </c>
      <c r="BE45">
        <f>'2002_totals_newvars'!J45</f>
        <v>116469610</v>
      </c>
      <c r="BF45">
        <f>'2002_totals_newvars'!B45</f>
        <v>202678682</v>
      </c>
      <c r="BG45">
        <f>'2002_totals_newvars'!C45</f>
        <v>30235865</v>
      </c>
      <c r="BH45">
        <f>'2002_totals_newvars'!I45</f>
        <v>208563312</v>
      </c>
      <c r="BI45">
        <f>'2002_totals_newvars'!H45</f>
        <v>1379574</v>
      </c>
      <c r="BJ45">
        <f>'2002_totals_newvars'!E45</f>
        <v>93801505</v>
      </c>
      <c r="BK45">
        <f>'2002_totals_newvars'!G45</f>
        <v>6469472</v>
      </c>
      <c r="BL45">
        <f>'2002_totals_newvars'!K45</f>
        <v>30979264</v>
      </c>
      <c r="BM45">
        <f>'2002_totals_newvars'!F45</f>
        <v>0</v>
      </c>
      <c r="BN45">
        <f>'2002_totals_newvars'!D45</f>
        <v>83563009</v>
      </c>
      <c r="BO45">
        <f>'2002_totals_newvars'!L45</f>
        <v>774140293</v>
      </c>
      <c r="BP45">
        <f>'2003_totals_newvars'!J45</f>
        <v>97430412</v>
      </c>
      <c r="BQ45">
        <f>'2003_totals_newvars'!B45</f>
        <v>323040758</v>
      </c>
      <c r="BR45">
        <f>'2003_totals_newvars'!C45</f>
        <v>34743834</v>
      </c>
      <c r="BS45">
        <f>'2003_totals_newvars'!I45</f>
        <v>229575063</v>
      </c>
      <c r="BT45">
        <f>'2003_totals_newvars'!H45</f>
        <v>1752444</v>
      </c>
      <c r="BU45">
        <f>'2003_totals_newvars'!E45</f>
        <v>99389791</v>
      </c>
      <c r="BV45">
        <f>'2003_totals_newvars'!G45</f>
        <v>15514817</v>
      </c>
      <c r="BW45">
        <f>'2003_totals_newvars'!K45</f>
        <v>27159154</v>
      </c>
      <c r="BX45">
        <f>'2003_totals_newvars'!F45</f>
        <v>0</v>
      </c>
      <c r="BY45">
        <f>'2003_totals_newvars'!D45</f>
        <v>106803384</v>
      </c>
      <c r="BZ45">
        <f>'2003_totals_newvars'!L45</f>
        <v>935409657</v>
      </c>
      <c r="CA45">
        <f>'2004_totals_newvars'!J45</f>
        <v>109685156</v>
      </c>
      <c r="CB45">
        <f>'2004_totals_newvars'!B45</f>
        <v>213053902</v>
      </c>
      <c r="CC45">
        <f>'2004_totals_newvars'!C45</f>
        <v>22891952</v>
      </c>
      <c r="CD45">
        <f>'2004_totals_newvars'!I45</f>
        <v>234331385</v>
      </c>
      <c r="CE45">
        <f>'2004_totals_newvars'!H45</f>
        <v>106545</v>
      </c>
      <c r="CF45">
        <f>'2004_totals_newvars'!E45</f>
        <v>92463320</v>
      </c>
      <c r="CG45">
        <f>'2004_totals_newvars'!G45</f>
        <v>14366259</v>
      </c>
      <c r="CH45">
        <f>'2004_totals_newvars'!K45</f>
        <v>0</v>
      </c>
      <c r="CI45">
        <f>'2004_totals_newvars'!F45</f>
        <v>0</v>
      </c>
      <c r="CJ45">
        <f>'2004_totals_newvars'!D45</f>
        <v>81027264</v>
      </c>
      <c r="CK45">
        <f>'2004_totals_newvars'!L45</f>
        <v>767925783</v>
      </c>
      <c r="CL45">
        <f>'2005_totals_newvars'!J45</f>
        <v>121255938</v>
      </c>
      <c r="CM45">
        <f>'2005_totals_newvars'!B45</f>
        <v>181130450</v>
      </c>
      <c r="CN45">
        <f>'2005_totals_newvars'!C45</f>
        <v>22610937</v>
      </c>
      <c r="CO45">
        <f>'2005_totals_newvars'!I45</f>
        <v>322423356</v>
      </c>
      <c r="CP45">
        <f>'2005_totals_newvars'!H45</f>
        <v>7628059</v>
      </c>
      <c r="CQ45">
        <f>'2005_totals_newvars'!E45</f>
        <v>94753069</v>
      </c>
      <c r="CR45">
        <f>'2005_totals_newvars'!G45</f>
        <v>11161978</v>
      </c>
      <c r="CS45">
        <f>'2005_totals_newvars'!K45</f>
        <v>61057349</v>
      </c>
      <c r="CT45">
        <f>'2005_totals_newvars'!F45</f>
        <v>0</v>
      </c>
      <c r="CU45">
        <f>'2005_totals_newvars'!D45</f>
        <v>89628980</v>
      </c>
      <c r="CV45">
        <f>'2005_totals_newvars'!L45</f>
        <v>911650116</v>
      </c>
      <c r="CW45">
        <f>'2006_totals_newvars'!J45</f>
        <v>94290895</v>
      </c>
      <c r="CX45">
        <f>'2006_totals_newvars'!B45</f>
        <v>138932208</v>
      </c>
      <c r="CY45">
        <f>'2006_totals_newvars'!C45</f>
        <v>26846943</v>
      </c>
      <c r="CZ45">
        <f>'2006_totals_newvars'!I45</f>
        <v>290207989</v>
      </c>
      <c r="DA45">
        <f>'2006_totals_newvars'!H45</f>
        <v>3753290</v>
      </c>
      <c r="DB45">
        <f>'2006_totals_newvars'!E45</f>
        <v>94770090</v>
      </c>
      <c r="DC45">
        <f>'2006_totals_newvars'!G45</f>
        <v>8720616</v>
      </c>
      <c r="DD45">
        <f>'2006_totals_newvars'!K45</f>
        <v>31235772</v>
      </c>
      <c r="DE45">
        <f>'2006_totals_newvars'!F45</f>
        <v>0</v>
      </c>
      <c r="DF45">
        <f>'2006_totals_newvars'!D45</f>
        <v>73511944</v>
      </c>
      <c r="DG45">
        <f>'2006_totals_newvars'!L45</f>
        <v>762269747</v>
      </c>
      <c r="DH45">
        <f>'2007_totals_newvars'!J45</f>
        <v>88855760</v>
      </c>
      <c r="DI45">
        <f>'2007_totals_newvars'!B45</f>
        <v>109721758</v>
      </c>
      <c r="DJ45">
        <f>'2007_totals_newvars'!C45</f>
        <v>26856865</v>
      </c>
      <c r="DK45">
        <f>'2007_totals_newvars'!I45</f>
        <v>293566200</v>
      </c>
      <c r="DL45">
        <f>'2007_totals_newvars'!H45</f>
        <v>6146837</v>
      </c>
      <c r="DM45">
        <f>'2007_totals_newvars'!E45</f>
        <v>168698569</v>
      </c>
      <c r="DN45">
        <f>'2007_totals_newvars'!G45</f>
        <v>7001634</v>
      </c>
      <c r="DO45">
        <f>'2007_totals_newvars'!K45</f>
        <v>31235772</v>
      </c>
      <c r="DP45">
        <f>'2007_totals_newvars'!F45</f>
        <v>0</v>
      </c>
      <c r="DQ45">
        <f>'2007_totals_newvars'!D45</f>
        <v>88831734</v>
      </c>
      <c r="DR45">
        <f>'2007_totals_newvars'!L45</f>
        <v>820915129</v>
      </c>
      <c r="DS45">
        <f>'2008_totals_newvars'!J45</f>
        <v>94066502</v>
      </c>
      <c r="DT45">
        <f>'2008_totals_newvars'!B45</f>
        <v>98128017</v>
      </c>
      <c r="DU45">
        <f>'2008_totals_newvars'!C45</f>
        <v>26806200</v>
      </c>
      <c r="DV45">
        <f>'2008_totals_newvars'!I45</f>
        <v>194827747</v>
      </c>
      <c r="DW45">
        <f>'2008_totals_newvars'!H45</f>
        <v>11638745</v>
      </c>
      <c r="DX45">
        <f>'2008_totals_newvars'!E45</f>
        <v>309572753</v>
      </c>
      <c r="DY45">
        <f>'2008_totals_newvars'!G45</f>
        <v>6134599</v>
      </c>
      <c r="DZ45">
        <f>'2008_totals_newvars'!K45</f>
        <v>30735235</v>
      </c>
      <c r="EA45">
        <f>'2008_totals_newvars'!F45</f>
        <v>0</v>
      </c>
      <c r="EB45">
        <f>'2008_totals_newvars'!D45</f>
        <v>80700987</v>
      </c>
      <c r="EC45">
        <f>'2008_totals_newvars'!L45</f>
        <v>852610785</v>
      </c>
      <c r="ED45">
        <f>'2009_totals_newvars'!J45</f>
        <v>92117759</v>
      </c>
      <c r="EE45">
        <f>'2009_totals_newvars'!B45</f>
        <v>84249270</v>
      </c>
      <c r="EF45">
        <f>'2009_totals_newvars'!C45</f>
        <v>26837540</v>
      </c>
      <c r="EG45">
        <f>'2009_totals_newvars'!I45</f>
        <v>191915527</v>
      </c>
      <c r="EH45">
        <f>'2009_totals_newvars'!H45</f>
        <v>16572044</v>
      </c>
      <c r="EI45">
        <f>'2009_totals_newvars'!E45</f>
        <v>291532080</v>
      </c>
      <c r="EJ45">
        <f>'2009_totals_newvars'!G45</f>
        <v>18515001</v>
      </c>
      <c r="EK45">
        <f>'2009_totals_newvars'!K45</f>
        <v>29777490</v>
      </c>
      <c r="EL45">
        <f>'2009_totals_newvars'!F45</f>
        <v>0</v>
      </c>
      <c r="EM45">
        <f>'2009_totals_newvars'!D45</f>
        <v>79603904</v>
      </c>
      <c r="EN45">
        <f>'2009_totals_newvars'!L45</f>
        <v>831120615</v>
      </c>
      <c r="EO45">
        <f>'2010_totals_newvars'!J45</f>
        <v>105469731</v>
      </c>
      <c r="EP45">
        <f>'2010_totals_newvars'!B45</f>
        <v>107100969</v>
      </c>
      <c r="EQ45">
        <f>'2010_totals_newvars'!C45</f>
        <v>27006469</v>
      </c>
      <c r="ER45">
        <f>'2010_totals_newvars'!I45</f>
        <v>170203796</v>
      </c>
      <c r="ES45">
        <f>'2010_totals_newvars'!H45</f>
        <v>15109043</v>
      </c>
      <c r="ET45">
        <f>'2010_totals_newvars'!E45</f>
        <v>332431288</v>
      </c>
      <c r="EU45">
        <f>'2010_totals_newvars'!G45</f>
        <v>6081801</v>
      </c>
      <c r="EV45">
        <f>'2010_totals_newvars'!K45</f>
        <v>25661584</v>
      </c>
      <c r="EW45">
        <f>'2010_totals_newvars'!F45</f>
        <v>0</v>
      </c>
      <c r="EX45">
        <f>'2010_totals_newvars'!D45</f>
        <v>144713439</v>
      </c>
      <c r="EY45">
        <f>'2010_totals_newvars'!L45</f>
        <v>933778120</v>
      </c>
      <c r="EZ45">
        <f>'2011_totals_newvars'!J45</f>
        <v>93692889</v>
      </c>
      <c r="FA45">
        <f>'2011_totals_newvars'!B45</f>
        <v>104459713</v>
      </c>
      <c r="FB45">
        <f>'2011_totals_newvars'!C45</f>
        <v>26988605</v>
      </c>
      <c r="FC45">
        <f>'2011_totals_newvars'!I45</f>
        <v>175270433</v>
      </c>
      <c r="FD45">
        <f>'2011_totals_newvars'!H45</f>
        <v>13696504</v>
      </c>
      <c r="FE45">
        <f>'2011_totals_newvars'!E45</f>
        <v>282214970</v>
      </c>
      <c r="FF45">
        <f>'2011_totals_newvars'!G45</f>
        <v>21124166</v>
      </c>
      <c r="FG45">
        <f>'2011_totals_newvars'!K45</f>
        <v>32408086</v>
      </c>
      <c r="FH45">
        <f>'2011_totals_newvars'!F45</f>
        <v>0</v>
      </c>
      <c r="FI45">
        <f>'2011_totals_newvars'!D45</f>
        <v>93046928</v>
      </c>
      <c r="FJ45">
        <f>'2011_totals_newvars'!L45</f>
        <v>842902294</v>
      </c>
      <c r="FK45">
        <f>'2012_totals_newvars'!J45</f>
        <v>73043000</v>
      </c>
      <c r="FL45">
        <f>'2012_totals_newvars'!B45</f>
        <v>92577343</v>
      </c>
      <c r="FM45">
        <f>'2012_totals_newvars'!C45</f>
        <v>26859178</v>
      </c>
      <c r="FN45">
        <f>'2012_totals_newvars'!I45</f>
        <v>357016202</v>
      </c>
      <c r="FO45">
        <f>'2012_totals_newvars'!H45</f>
        <v>6317361</v>
      </c>
      <c r="FP45">
        <f>'2012_totals_newvars'!E45</f>
        <v>229289141</v>
      </c>
      <c r="FQ45">
        <f>'2012_totals_newvars'!G45</f>
        <v>5191174</v>
      </c>
      <c r="FR45">
        <f>'2012_totals_newvars'!K45</f>
        <v>33565875</v>
      </c>
      <c r="FS45">
        <f>'2012_totals_newvars'!F45</f>
        <v>0</v>
      </c>
      <c r="FT45">
        <f>'2012_totals_newvars'!D45</f>
        <v>90617946</v>
      </c>
      <c r="FU45">
        <f>'2012_totals_newvars'!L45</f>
        <v>914477220</v>
      </c>
      <c r="FV45">
        <f>'2013_totals_newvars'!J45</f>
        <v>68290500</v>
      </c>
      <c r="FW45">
        <f>'2013_totals_newvars'!B45</f>
        <v>75417807</v>
      </c>
      <c r="FX45">
        <f>'2013_totals_newvars'!C45</f>
        <v>26787696</v>
      </c>
      <c r="FY45">
        <f>'2013_totals_newvars'!I45</f>
        <v>310330466</v>
      </c>
      <c r="FZ45">
        <f>'2013_totals_newvars'!H45</f>
        <v>9590467</v>
      </c>
      <c r="GA45">
        <f>'2013_totals_newvars'!E45</f>
        <v>230546311</v>
      </c>
      <c r="GB45">
        <f>'2013_totals_newvars'!G45</f>
        <v>7012727</v>
      </c>
      <c r="GC45">
        <f>'2013_totals_newvars'!K45</f>
        <v>33565875</v>
      </c>
      <c r="GD45">
        <f>'2013_totals_newvars'!F45</f>
        <v>0</v>
      </c>
      <c r="GE45">
        <f>'2013_totals_newvars'!D45</f>
        <v>93325535</v>
      </c>
      <c r="GF45">
        <f>'2013_totals_newvars'!L45</f>
        <v>854867384</v>
      </c>
      <c r="GG45">
        <f>'2014_totals_newvars'!J45</f>
        <v>56241770</v>
      </c>
      <c r="GH45">
        <f>'2014_totals_newvars'!B45</f>
        <v>64367287</v>
      </c>
      <c r="GI45">
        <f>'2014_totals_newvars'!C45</f>
        <v>26683595</v>
      </c>
      <c r="GJ45">
        <f>'2014_totals_newvars'!I45</f>
        <v>316813779</v>
      </c>
      <c r="GK45">
        <f>'2014_totals_newvars'!H45</f>
        <v>11875998</v>
      </c>
      <c r="GL45">
        <f>'2014_totals_newvars'!E45</f>
        <v>276807225</v>
      </c>
      <c r="GM45">
        <f>'2014_totals_newvars'!G45</f>
        <v>7825249</v>
      </c>
      <c r="GN45">
        <f>'2014_totals_newvars'!K45</f>
        <v>33566135</v>
      </c>
      <c r="GO45">
        <f>'2014_totals_newvars'!F45</f>
        <v>0</v>
      </c>
      <c r="GP45">
        <f>'2014_totals_newvars'!D45</f>
        <v>93921351</v>
      </c>
      <c r="GQ45">
        <f>'2014_totals_newvars'!L45</f>
        <v>888102389</v>
      </c>
    </row>
    <row r="46" spans="1:199" x14ac:dyDescent="0.2">
      <c r="A46" t="s">
        <v>52</v>
      </c>
      <c r="B46">
        <f>'1997_totals_newvars'!J46</f>
        <v>8609531</v>
      </c>
      <c r="C46">
        <f>'1997_totals_newvars'!B46</f>
        <v>58340686</v>
      </c>
      <c r="D46">
        <f>'1997_totals_newvars'!C46</f>
        <v>4474910</v>
      </c>
      <c r="E46">
        <f>'1997_totals_newvars'!I46</f>
        <v>46154</v>
      </c>
      <c r="F46">
        <f>'1997_totals_newvars'!H46</f>
        <v>0</v>
      </c>
      <c r="G46">
        <f>'1997_totals_newvars'!E46</f>
        <v>0</v>
      </c>
      <c r="H46">
        <f>'1997_totals_newvars'!G46</f>
        <v>0</v>
      </c>
      <c r="I46">
        <f>'1997_totals_newvars'!K46</f>
        <v>0</v>
      </c>
      <c r="J46">
        <f>'1997_totals_newvars'!F46</f>
        <v>0</v>
      </c>
      <c r="K46">
        <f>'1997_totals_newvars'!D46</f>
        <v>27735450</v>
      </c>
      <c r="L46">
        <f>'1997_totals_newvars'!L46</f>
        <v>99206731</v>
      </c>
      <c r="M46">
        <f>'1998_totals_newvars'!J46</f>
        <v>7704857</v>
      </c>
      <c r="N46">
        <f>'1998_totals_newvars'!B46</f>
        <v>50383595</v>
      </c>
      <c r="O46">
        <f>'1998_totals_newvars'!C46</f>
        <v>8925957</v>
      </c>
      <c r="P46">
        <f>'1998_totals_newvars'!I46</f>
        <v>129939</v>
      </c>
      <c r="Q46">
        <f>'1998_totals_newvars'!H46</f>
        <v>0</v>
      </c>
      <c r="R46">
        <f>'1998_totals_newvars'!E46</f>
        <v>0</v>
      </c>
      <c r="S46">
        <f>'1998_totals_newvars'!G46</f>
        <v>0</v>
      </c>
      <c r="T46">
        <f>'1998_totals_newvars'!K46</f>
        <v>3116423</v>
      </c>
      <c r="U46">
        <f>'1998_totals_newvars'!F46</f>
        <v>0</v>
      </c>
      <c r="V46">
        <f>'1998_totals_newvars'!D46</f>
        <v>23304553</v>
      </c>
      <c r="W46">
        <f>'1998_totals_newvars'!L46</f>
        <v>93565324</v>
      </c>
      <c r="X46">
        <f>'1999_totals_newvars'!J46</f>
        <v>10498336</v>
      </c>
      <c r="Y46">
        <f>'1999_totals_newvars'!B46</f>
        <v>47459574</v>
      </c>
      <c r="Z46">
        <f>'1999_totals_newvars'!C46</f>
        <v>9688224</v>
      </c>
      <c r="AA46">
        <f>'1999_totals_newvars'!I46</f>
        <v>24722</v>
      </c>
      <c r="AB46">
        <f>'1999_totals_newvars'!H46</f>
        <v>0</v>
      </c>
      <c r="AC46">
        <f>'1999_totals_newvars'!E46</f>
        <v>0</v>
      </c>
      <c r="AD46">
        <f>'1999_totals_newvars'!G46</f>
        <v>0</v>
      </c>
      <c r="AE46">
        <f>'1999_totals_newvars'!K46</f>
        <v>4898000</v>
      </c>
      <c r="AF46">
        <f>'1999_totals_newvars'!F46</f>
        <v>0</v>
      </c>
      <c r="AG46">
        <f>'1999_totals_newvars'!D46</f>
        <v>29505200</v>
      </c>
      <c r="AH46">
        <f>'1999_totals_newvars'!L46</f>
        <v>102074056</v>
      </c>
      <c r="AI46">
        <f>'2000_totals_newvars'!J46</f>
        <v>18001914</v>
      </c>
      <c r="AJ46">
        <f>'2000_totals_newvars'!B46</f>
        <v>39521641</v>
      </c>
      <c r="AK46">
        <f>'2000_totals_newvars'!C46</f>
        <v>14961134</v>
      </c>
      <c r="AL46">
        <f>'2000_totals_newvars'!I46</f>
        <v>81627</v>
      </c>
      <c r="AM46">
        <f>'2000_totals_newvars'!H46</f>
        <v>399127</v>
      </c>
      <c r="AN46">
        <f>'2000_totals_newvars'!E46</f>
        <v>0</v>
      </c>
      <c r="AO46">
        <f>'2000_totals_newvars'!G46</f>
        <v>1461030</v>
      </c>
      <c r="AP46">
        <f>'2000_totals_newvars'!K46</f>
        <v>5037000</v>
      </c>
      <c r="AQ46">
        <f>'2000_totals_newvars'!F46</f>
        <v>0</v>
      </c>
      <c r="AR46">
        <f>'2000_totals_newvars'!D46</f>
        <v>25509298</v>
      </c>
      <c r="AS46">
        <f>'2000_totals_newvars'!L46</f>
        <v>104972771</v>
      </c>
      <c r="AT46">
        <f>'2001_totals_newvars'!J46</f>
        <v>18607694</v>
      </c>
      <c r="AU46">
        <f>'2001_totals_newvars'!B46</f>
        <v>39085214</v>
      </c>
      <c r="AV46">
        <f>'2001_totals_newvars'!C46</f>
        <v>-4602945</v>
      </c>
      <c r="AW46">
        <f>'2001_totals_newvars'!I46</f>
        <v>19056</v>
      </c>
      <c r="AX46">
        <f>'2001_totals_newvars'!H46</f>
        <v>380308</v>
      </c>
      <c r="AY46">
        <f>'2001_totals_newvars'!E46</f>
        <v>0</v>
      </c>
      <c r="AZ46">
        <f>'2001_totals_newvars'!G46</f>
        <v>1303044</v>
      </c>
      <c r="BA46">
        <f>'2001_totals_newvars'!K46</f>
        <v>4737000</v>
      </c>
      <c r="BB46">
        <f>'2001_totals_newvars'!F46</f>
        <v>0</v>
      </c>
      <c r="BC46">
        <f>'2001_totals_newvars'!D46</f>
        <v>24769259</v>
      </c>
      <c r="BD46">
        <f>'2001_totals_newvars'!L46</f>
        <v>84298630</v>
      </c>
      <c r="BE46">
        <f>'2002_totals_newvars'!J46</f>
        <v>20584017</v>
      </c>
      <c r="BF46">
        <f>'2002_totals_newvars'!B46</f>
        <v>40744980</v>
      </c>
      <c r="BG46">
        <f>'2002_totals_newvars'!C46</f>
        <v>9110092</v>
      </c>
      <c r="BH46">
        <f>'2002_totals_newvars'!I46</f>
        <v>131338</v>
      </c>
      <c r="BI46">
        <f>'2002_totals_newvars'!H46</f>
        <v>457413</v>
      </c>
      <c r="BJ46">
        <f>'2002_totals_newvars'!E46</f>
        <v>0</v>
      </c>
      <c r="BK46">
        <f>'2002_totals_newvars'!G46</f>
        <v>1077555</v>
      </c>
      <c r="BL46">
        <f>'2002_totals_newvars'!K46</f>
        <v>5382000</v>
      </c>
      <c r="BM46">
        <f>'2002_totals_newvars'!F46</f>
        <v>0</v>
      </c>
      <c r="BN46">
        <f>'2002_totals_newvars'!D46</f>
        <v>37797492</v>
      </c>
      <c r="BO46">
        <f>'2002_totals_newvars'!L46</f>
        <v>115284887</v>
      </c>
      <c r="BP46">
        <f>'2003_totals_newvars'!J46</f>
        <v>38133745</v>
      </c>
      <c r="BQ46">
        <f>'2003_totals_newvars'!B46</f>
        <v>43531885</v>
      </c>
      <c r="BR46">
        <f>'2003_totals_newvars'!C46</f>
        <v>9559399</v>
      </c>
      <c r="BS46">
        <f>'2003_totals_newvars'!I46</f>
        <v>2082799</v>
      </c>
      <c r="BT46">
        <f>'2003_totals_newvars'!H46</f>
        <v>1016777</v>
      </c>
      <c r="BU46">
        <f>'2003_totals_newvars'!E46</f>
        <v>0</v>
      </c>
      <c r="BV46">
        <f>'2003_totals_newvars'!G46</f>
        <v>711126</v>
      </c>
      <c r="BW46">
        <f>'2003_totals_newvars'!K46</f>
        <v>12462419</v>
      </c>
      <c r="BX46">
        <f>'2003_totals_newvars'!F46</f>
        <v>0</v>
      </c>
      <c r="BY46">
        <f>'2003_totals_newvars'!D46</f>
        <v>35804371</v>
      </c>
      <c r="BZ46">
        <f>'2003_totals_newvars'!L46</f>
        <v>143302521</v>
      </c>
      <c r="CA46">
        <f>'2004_totals_newvars'!J46</f>
        <v>23395568</v>
      </c>
      <c r="CB46">
        <f>'2004_totals_newvars'!B46</f>
        <v>45457387</v>
      </c>
      <c r="CC46">
        <f>'2004_totals_newvars'!C46</f>
        <v>9491173</v>
      </c>
      <c r="CD46">
        <f>'2004_totals_newvars'!I46</f>
        <v>-272961</v>
      </c>
      <c r="CE46">
        <f>'2004_totals_newvars'!H46</f>
        <v>489988</v>
      </c>
      <c r="CF46">
        <f>'2004_totals_newvars'!E46</f>
        <v>0</v>
      </c>
      <c r="CG46">
        <f>'2004_totals_newvars'!G46</f>
        <v>793134</v>
      </c>
      <c r="CH46">
        <f>'2004_totals_newvars'!K46</f>
        <v>1585114</v>
      </c>
      <c r="CI46">
        <f>'2004_totals_newvars'!F46</f>
        <v>0</v>
      </c>
      <c r="CJ46">
        <f>'2004_totals_newvars'!D46</f>
        <v>34288434</v>
      </c>
      <c r="CK46">
        <f>'2004_totals_newvars'!L46</f>
        <v>115227837</v>
      </c>
      <c r="CL46">
        <f>'2005_totals_newvars'!J46</f>
        <v>19677163</v>
      </c>
      <c r="CM46">
        <f>'2005_totals_newvars'!B46</f>
        <v>45178092</v>
      </c>
      <c r="CN46">
        <f>'2005_totals_newvars'!C46</f>
        <v>9475402</v>
      </c>
      <c r="CO46">
        <f>'2005_totals_newvars'!I46</f>
        <v>8800</v>
      </c>
      <c r="CP46">
        <f>'2005_totals_newvars'!H46</f>
        <v>467860</v>
      </c>
      <c r="CQ46">
        <f>'2005_totals_newvars'!E46</f>
        <v>0</v>
      </c>
      <c r="CR46">
        <f>'2005_totals_newvars'!G46</f>
        <v>857087</v>
      </c>
      <c r="CS46">
        <f>'2005_totals_newvars'!K46</f>
        <v>3006000</v>
      </c>
      <c r="CT46">
        <f>'2005_totals_newvars'!F46</f>
        <v>0</v>
      </c>
      <c r="CU46">
        <f>'2005_totals_newvars'!D46</f>
        <v>32171229</v>
      </c>
      <c r="CV46">
        <f>'2005_totals_newvars'!L46</f>
        <v>110841633</v>
      </c>
      <c r="CW46">
        <f>'2006_totals_newvars'!J46</f>
        <v>14223152</v>
      </c>
      <c r="CX46">
        <f>'2006_totals_newvars'!B46</f>
        <v>36925910</v>
      </c>
      <c r="CY46">
        <f>'2006_totals_newvars'!C46</f>
        <v>6974924</v>
      </c>
      <c r="CZ46">
        <f>'2006_totals_newvars'!I46</f>
        <v>-8800</v>
      </c>
      <c r="DA46">
        <f>'2006_totals_newvars'!H46</f>
        <v>547730</v>
      </c>
      <c r="DB46">
        <f>'2006_totals_newvars'!E46</f>
        <v>0</v>
      </c>
      <c r="DC46">
        <f>'2006_totals_newvars'!G46</f>
        <v>821092</v>
      </c>
      <c r="DD46">
        <f>'2006_totals_newvars'!K46</f>
        <v>5307000</v>
      </c>
      <c r="DE46">
        <f>'2006_totals_newvars'!F46</f>
        <v>0</v>
      </c>
      <c r="DF46">
        <f>'2006_totals_newvars'!D46</f>
        <v>36312676</v>
      </c>
      <c r="DG46">
        <f>'2006_totals_newvars'!L46</f>
        <v>101103684</v>
      </c>
      <c r="DH46">
        <f>'2007_totals_newvars'!J46</f>
        <v>14485553</v>
      </c>
      <c r="DI46">
        <f>'2007_totals_newvars'!B46</f>
        <v>25245972</v>
      </c>
      <c r="DJ46">
        <f>'2007_totals_newvars'!C46</f>
        <v>10583238</v>
      </c>
      <c r="DK46">
        <f>'2007_totals_newvars'!I46</f>
        <v>2316443</v>
      </c>
      <c r="DL46">
        <f>'2007_totals_newvars'!H46</f>
        <v>630454</v>
      </c>
      <c r="DM46">
        <f>'2007_totals_newvars'!E46</f>
        <v>0</v>
      </c>
      <c r="DN46">
        <f>'2007_totals_newvars'!G46</f>
        <v>1059400</v>
      </c>
      <c r="DO46">
        <f>'2007_totals_newvars'!K46</f>
        <v>3207000</v>
      </c>
      <c r="DP46">
        <f>'2007_totals_newvars'!F46</f>
        <v>0</v>
      </c>
      <c r="DQ46">
        <f>'2007_totals_newvars'!D46</f>
        <v>35888735</v>
      </c>
      <c r="DR46">
        <f>'2007_totals_newvars'!L46</f>
        <v>93416795</v>
      </c>
      <c r="DS46">
        <f>'2008_totals_newvars'!J46</f>
        <v>11714806</v>
      </c>
      <c r="DT46">
        <f>'2008_totals_newvars'!B46</f>
        <v>24891496</v>
      </c>
      <c r="DU46">
        <f>'2008_totals_newvars'!C46</f>
        <v>10957167</v>
      </c>
      <c r="DV46">
        <f>'2008_totals_newvars'!I46</f>
        <v>2694336</v>
      </c>
      <c r="DW46">
        <f>'2008_totals_newvars'!H46</f>
        <v>697378</v>
      </c>
      <c r="DX46">
        <f>'2008_totals_newvars'!E46</f>
        <v>0</v>
      </c>
      <c r="DY46">
        <f>'2008_totals_newvars'!G46</f>
        <v>993274</v>
      </c>
      <c r="DZ46">
        <f>'2008_totals_newvars'!K46</f>
        <v>7407000</v>
      </c>
      <c r="EA46">
        <f>'2008_totals_newvars'!F46</f>
        <v>0</v>
      </c>
      <c r="EB46">
        <f>'2008_totals_newvars'!D46</f>
        <v>33759878</v>
      </c>
      <c r="EC46">
        <f>'2008_totals_newvars'!L46</f>
        <v>93115335</v>
      </c>
      <c r="ED46">
        <f>'2009_totals_newvars'!J46</f>
        <v>12447551</v>
      </c>
      <c r="EE46">
        <f>'2009_totals_newvars'!B46</f>
        <v>32780177</v>
      </c>
      <c r="EF46">
        <f>'2009_totals_newvars'!C46</f>
        <v>13979386</v>
      </c>
      <c r="EG46">
        <f>'2009_totals_newvars'!I46</f>
        <v>23927717</v>
      </c>
      <c r="EH46">
        <f>'2009_totals_newvars'!H46</f>
        <v>7416715</v>
      </c>
      <c r="EI46">
        <f>'2009_totals_newvars'!E46</f>
        <v>0</v>
      </c>
      <c r="EJ46">
        <f>'2009_totals_newvars'!G46</f>
        <v>670173</v>
      </c>
      <c r="EK46">
        <f>'2009_totals_newvars'!K46</f>
        <v>7560948</v>
      </c>
      <c r="EL46">
        <f>'2009_totals_newvars'!F46</f>
        <v>0</v>
      </c>
      <c r="EM46">
        <f>'2009_totals_newvars'!D46</f>
        <v>36764497</v>
      </c>
      <c r="EN46">
        <f>'2009_totals_newvars'!L46</f>
        <v>135547164</v>
      </c>
      <c r="EO46">
        <f>'2010_totals_newvars'!J46</f>
        <v>13223339</v>
      </c>
      <c r="EP46">
        <f>'2010_totals_newvars'!B46</f>
        <v>37050388</v>
      </c>
      <c r="EQ46">
        <f>'2010_totals_newvars'!C46</f>
        <v>10606274</v>
      </c>
      <c r="ER46">
        <f>'2010_totals_newvars'!I46</f>
        <v>20987174</v>
      </c>
      <c r="ES46">
        <f>'2010_totals_newvars'!H46</f>
        <v>8382794</v>
      </c>
      <c r="ET46">
        <f>'2010_totals_newvars'!E46</f>
        <v>0</v>
      </c>
      <c r="EU46">
        <f>'2010_totals_newvars'!G46</f>
        <v>2569980</v>
      </c>
      <c r="EV46">
        <f>'2010_totals_newvars'!K46</f>
        <v>7299000</v>
      </c>
      <c r="EW46">
        <f>'2010_totals_newvars'!F46</f>
        <v>0</v>
      </c>
      <c r="EX46">
        <f>'2010_totals_newvars'!D46</f>
        <v>39038888</v>
      </c>
      <c r="EY46">
        <f>'2010_totals_newvars'!L46</f>
        <v>139157837</v>
      </c>
      <c r="EZ46">
        <f>'2011_totals_newvars'!J46</f>
        <v>11868503</v>
      </c>
      <c r="FA46">
        <f>'2011_totals_newvars'!B46</f>
        <v>31408492</v>
      </c>
      <c r="FB46">
        <f>'2011_totals_newvars'!C46</f>
        <v>10474924</v>
      </c>
      <c r="FC46">
        <f>'2011_totals_newvars'!I46</f>
        <v>16859779</v>
      </c>
      <c r="FD46">
        <f>'2011_totals_newvars'!H46</f>
        <v>7399308</v>
      </c>
      <c r="FE46">
        <f>'2011_totals_newvars'!E46</f>
        <v>0</v>
      </c>
      <c r="FF46">
        <f>'2011_totals_newvars'!G46</f>
        <v>4428204</v>
      </c>
      <c r="FG46">
        <f>'2011_totals_newvars'!K46</f>
        <v>2445999</v>
      </c>
      <c r="FH46">
        <f>'2011_totals_newvars'!F46</f>
        <v>0</v>
      </c>
      <c r="FI46">
        <f>'2011_totals_newvars'!D46</f>
        <v>33919258</v>
      </c>
      <c r="FJ46">
        <f>'2011_totals_newvars'!L46</f>
        <v>118804467</v>
      </c>
      <c r="FK46">
        <f>'2012_totals_newvars'!J46</f>
        <v>8757643</v>
      </c>
      <c r="FL46">
        <f>'2012_totals_newvars'!B46</f>
        <v>26593712</v>
      </c>
      <c r="FM46">
        <f>'2012_totals_newvars'!C46</f>
        <v>7474924</v>
      </c>
      <c r="FN46">
        <f>'2012_totals_newvars'!I46</f>
        <v>15595279</v>
      </c>
      <c r="FO46">
        <f>'2012_totals_newvars'!H46</f>
        <v>6653502</v>
      </c>
      <c r="FP46">
        <f>'2012_totals_newvars'!E46</f>
        <v>0</v>
      </c>
      <c r="FQ46">
        <f>'2012_totals_newvars'!G46</f>
        <v>4551765</v>
      </c>
      <c r="FR46">
        <f>'2012_totals_newvars'!K46</f>
        <v>7623137</v>
      </c>
      <c r="FS46">
        <f>'2012_totals_newvars'!F46</f>
        <v>0</v>
      </c>
      <c r="FT46">
        <f>'2012_totals_newvars'!D46</f>
        <v>26795823</v>
      </c>
      <c r="FU46">
        <f>'2012_totals_newvars'!L46</f>
        <v>104045785</v>
      </c>
      <c r="FV46">
        <f>'2013_totals_newvars'!J46</f>
        <v>7563496</v>
      </c>
      <c r="FW46">
        <f>'2013_totals_newvars'!B46</f>
        <v>23194191</v>
      </c>
      <c r="FX46">
        <f>'2013_totals_newvars'!C46</f>
        <v>10474924</v>
      </c>
      <c r="FY46">
        <f>'2013_totals_newvars'!I46</f>
        <v>4829485</v>
      </c>
      <c r="FZ46">
        <f>'2013_totals_newvars'!H46</f>
        <v>2835435</v>
      </c>
      <c r="GA46">
        <f>'2013_totals_newvars'!E46</f>
        <v>0</v>
      </c>
      <c r="GB46">
        <f>'2013_totals_newvars'!G46</f>
        <v>2861839</v>
      </c>
      <c r="GC46">
        <f>'2013_totals_newvars'!K46</f>
        <v>7560947</v>
      </c>
      <c r="GD46">
        <f>'2013_totals_newvars'!F46</f>
        <v>0</v>
      </c>
      <c r="GE46">
        <f>'2013_totals_newvars'!D46</f>
        <v>18233222</v>
      </c>
      <c r="GF46">
        <f>'2013_totals_newvars'!L46</f>
        <v>77553539</v>
      </c>
      <c r="GG46">
        <f>'2014_totals_newvars'!J46</f>
        <v>5724371</v>
      </c>
      <c r="GH46">
        <f>'2014_totals_newvars'!B46</f>
        <v>24563514</v>
      </c>
      <c r="GI46">
        <f>'2014_totals_newvars'!C46</f>
        <v>13474924</v>
      </c>
      <c r="GJ46">
        <f>'2014_totals_newvars'!I46</f>
        <v>8456390</v>
      </c>
      <c r="GK46">
        <f>'2014_totals_newvars'!H46</f>
        <v>4655307</v>
      </c>
      <c r="GL46">
        <f>'2014_totals_newvars'!E46</f>
        <v>0</v>
      </c>
      <c r="GM46">
        <f>'2014_totals_newvars'!G46</f>
        <v>2743447</v>
      </c>
      <c r="GN46">
        <f>'2014_totals_newvars'!K46</f>
        <v>6274800</v>
      </c>
      <c r="GO46">
        <f>'2014_totals_newvars'!F46</f>
        <v>0</v>
      </c>
      <c r="GP46">
        <f>'2014_totals_newvars'!D46</f>
        <v>27986324</v>
      </c>
      <c r="GQ46">
        <f>'2014_totals_newvars'!L46</f>
        <v>93879077</v>
      </c>
    </row>
    <row r="47" spans="1:199" x14ac:dyDescent="0.2">
      <c r="A47" t="s">
        <v>53</v>
      </c>
      <c r="B47">
        <f>'1997_totals_newvars'!J47</f>
        <v>6741249</v>
      </c>
      <c r="C47">
        <f>'1997_totals_newvars'!B47</f>
        <v>53276870</v>
      </c>
      <c r="D47">
        <f>'1997_totals_newvars'!C47</f>
        <v>35168579</v>
      </c>
      <c r="E47">
        <f>'1997_totals_newvars'!I47</f>
        <v>0</v>
      </c>
      <c r="F47">
        <f>'1997_totals_newvars'!H47</f>
        <v>0</v>
      </c>
      <c r="G47">
        <f>'1997_totals_newvars'!E47</f>
        <v>0</v>
      </c>
      <c r="H47">
        <f>'1997_totals_newvars'!G47</f>
        <v>0</v>
      </c>
      <c r="I47">
        <f>'1997_totals_newvars'!K47</f>
        <v>1700000</v>
      </c>
      <c r="J47">
        <f>'1997_totals_newvars'!F47</f>
        <v>0</v>
      </c>
      <c r="K47">
        <f>'1997_totals_newvars'!D47</f>
        <v>195980</v>
      </c>
      <c r="L47">
        <f>'1997_totals_newvars'!L47</f>
        <v>97082678</v>
      </c>
      <c r="M47">
        <f>'1998_totals_newvars'!J47</f>
        <v>7750176</v>
      </c>
      <c r="N47">
        <f>'1998_totals_newvars'!B47</f>
        <v>49482712</v>
      </c>
      <c r="O47">
        <f>'1998_totals_newvars'!C47</f>
        <v>-17599535</v>
      </c>
      <c r="P47">
        <f>'1998_totals_newvars'!I47</f>
        <v>0</v>
      </c>
      <c r="Q47">
        <f>'1998_totals_newvars'!H47</f>
        <v>0</v>
      </c>
      <c r="R47">
        <f>'1998_totals_newvars'!E47</f>
        <v>0</v>
      </c>
      <c r="S47">
        <f>'1998_totals_newvars'!G47</f>
        <v>0</v>
      </c>
      <c r="T47">
        <f>'1998_totals_newvars'!K47</f>
        <v>6863119</v>
      </c>
      <c r="U47">
        <f>'1998_totals_newvars'!F47</f>
        <v>0</v>
      </c>
      <c r="V47">
        <f>'1998_totals_newvars'!D47</f>
        <v>282905</v>
      </c>
      <c r="W47">
        <f>'1998_totals_newvars'!L47</f>
        <v>46779377</v>
      </c>
      <c r="X47">
        <f>'1999_totals_newvars'!J47</f>
        <v>8011241</v>
      </c>
      <c r="Y47">
        <f>'1999_totals_newvars'!B47</f>
        <v>52335688</v>
      </c>
      <c r="Z47">
        <f>'1999_totals_newvars'!C47</f>
        <v>11981142</v>
      </c>
      <c r="AA47">
        <f>'1999_totals_newvars'!I47</f>
        <v>0</v>
      </c>
      <c r="AB47">
        <f>'1999_totals_newvars'!H47</f>
        <v>0</v>
      </c>
      <c r="AC47">
        <f>'1999_totals_newvars'!E47</f>
        <v>0</v>
      </c>
      <c r="AD47">
        <f>'1999_totals_newvars'!G47</f>
        <v>0</v>
      </c>
      <c r="AE47">
        <f>'1999_totals_newvars'!K47</f>
        <v>4735318</v>
      </c>
      <c r="AF47">
        <f>'1999_totals_newvars'!F47</f>
        <v>0</v>
      </c>
      <c r="AG47">
        <f>'1999_totals_newvars'!D47</f>
        <v>258548</v>
      </c>
      <c r="AH47">
        <f>'1999_totals_newvars'!L47</f>
        <v>77321937</v>
      </c>
      <c r="AI47">
        <f>'2000_totals_newvars'!J47</f>
        <v>7034611</v>
      </c>
      <c r="AJ47">
        <f>'2000_totals_newvars'!B47</f>
        <v>38966893</v>
      </c>
      <c r="AK47">
        <f>'2000_totals_newvars'!C47</f>
        <v>14590688</v>
      </c>
      <c r="AL47">
        <f>'2000_totals_newvars'!I47</f>
        <v>0</v>
      </c>
      <c r="AM47">
        <f>'2000_totals_newvars'!H47</f>
        <v>0</v>
      </c>
      <c r="AN47">
        <f>'2000_totals_newvars'!E47</f>
        <v>0</v>
      </c>
      <c r="AO47">
        <f>'2000_totals_newvars'!G47</f>
        <v>779780</v>
      </c>
      <c r="AP47">
        <f>'2000_totals_newvars'!K47</f>
        <v>4735318</v>
      </c>
      <c r="AQ47">
        <f>'2000_totals_newvars'!F47</f>
        <v>2182568</v>
      </c>
      <c r="AR47">
        <f>'2000_totals_newvars'!D47</f>
        <v>6176823</v>
      </c>
      <c r="AS47">
        <f>'2000_totals_newvars'!L47</f>
        <v>74466681</v>
      </c>
      <c r="AT47">
        <f>'2001_totals_newvars'!J47</f>
        <v>7716504</v>
      </c>
      <c r="AU47">
        <f>'2001_totals_newvars'!B47</f>
        <v>34958731</v>
      </c>
      <c r="AV47">
        <f>'2001_totals_newvars'!C47</f>
        <v>13000651</v>
      </c>
      <c r="AW47">
        <f>'2001_totals_newvars'!I47</f>
        <v>0</v>
      </c>
      <c r="AX47">
        <f>'2001_totals_newvars'!H47</f>
        <v>0</v>
      </c>
      <c r="AY47">
        <f>'2001_totals_newvars'!E47</f>
        <v>0</v>
      </c>
      <c r="AZ47">
        <f>'2001_totals_newvars'!G47</f>
        <v>815695</v>
      </c>
      <c r="BA47">
        <f>'2001_totals_newvars'!K47</f>
        <v>4735318</v>
      </c>
      <c r="BB47">
        <f>'2001_totals_newvars'!F47</f>
        <v>3592185</v>
      </c>
      <c r="BC47">
        <f>'2001_totals_newvars'!D47</f>
        <v>7399956</v>
      </c>
      <c r="BD47">
        <f>'2001_totals_newvars'!L47</f>
        <v>72219040</v>
      </c>
      <c r="BE47">
        <f>'2002_totals_newvars'!J47</f>
        <v>8930509</v>
      </c>
      <c r="BF47">
        <f>'2002_totals_newvars'!B47</f>
        <v>38002751</v>
      </c>
      <c r="BG47">
        <f>'2002_totals_newvars'!C47</f>
        <v>14795558</v>
      </c>
      <c r="BH47">
        <f>'2002_totals_newvars'!I47</f>
        <v>0</v>
      </c>
      <c r="BI47">
        <f>'2002_totals_newvars'!H47</f>
        <v>0</v>
      </c>
      <c r="BJ47">
        <f>'2002_totals_newvars'!E47</f>
        <v>0</v>
      </c>
      <c r="BK47">
        <f>'2002_totals_newvars'!G47</f>
        <v>1164745</v>
      </c>
      <c r="BL47">
        <f>'2002_totals_newvars'!K47</f>
        <v>4735318</v>
      </c>
      <c r="BM47">
        <f>'2002_totals_newvars'!F47</f>
        <v>4431919</v>
      </c>
      <c r="BN47">
        <f>'2002_totals_newvars'!D47</f>
        <v>9027803</v>
      </c>
      <c r="BO47">
        <f>'2002_totals_newvars'!L47</f>
        <v>81088603</v>
      </c>
      <c r="BP47">
        <f>'2003_totals_newvars'!J47</f>
        <v>7774921</v>
      </c>
      <c r="BQ47">
        <f>'2003_totals_newvars'!B47</f>
        <v>34438835</v>
      </c>
      <c r="BR47">
        <f>'2003_totals_newvars'!C47</f>
        <v>16688212</v>
      </c>
      <c r="BS47">
        <f>'2003_totals_newvars'!I47</f>
        <v>0</v>
      </c>
      <c r="BT47">
        <f>'2003_totals_newvars'!H47</f>
        <v>0</v>
      </c>
      <c r="BU47">
        <f>'2003_totals_newvars'!E47</f>
        <v>0</v>
      </c>
      <c r="BV47">
        <f>'2003_totals_newvars'!G47</f>
        <v>1835834</v>
      </c>
      <c r="BW47">
        <f>'2003_totals_newvars'!K47</f>
        <v>4735318</v>
      </c>
      <c r="BX47">
        <f>'2003_totals_newvars'!F47</f>
        <v>7198654</v>
      </c>
      <c r="BY47">
        <f>'2003_totals_newvars'!D47</f>
        <v>7897624</v>
      </c>
      <c r="BZ47">
        <f>'2003_totals_newvars'!L47</f>
        <v>80569398</v>
      </c>
      <c r="CA47">
        <f>'2004_totals_newvars'!J47</f>
        <v>7629971</v>
      </c>
      <c r="CB47">
        <f>'2004_totals_newvars'!B47</f>
        <v>35340553</v>
      </c>
      <c r="CC47">
        <f>'2004_totals_newvars'!C47</f>
        <v>16224573</v>
      </c>
      <c r="CD47">
        <f>'2004_totals_newvars'!I47</f>
        <v>0</v>
      </c>
      <c r="CE47">
        <f>'2004_totals_newvars'!H47</f>
        <v>0</v>
      </c>
      <c r="CF47">
        <f>'2004_totals_newvars'!E47</f>
        <v>0</v>
      </c>
      <c r="CG47">
        <f>'2004_totals_newvars'!G47</f>
        <v>2565137</v>
      </c>
      <c r="CH47">
        <f>'2004_totals_newvars'!K47</f>
        <v>4735318</v>
      </c>
      <c r="CI47">
        <f>'2004_totals_newvars'!F47</f>
        <v>7461406</v>
      </c>
      <c r="CJ47">
        <f>'2004_totals_newvars'!D47</f>
        <v>8526228</v>
      </c>
      <c r="CK47">
        <f>'2004_totals_newvars'!L47</f>
        <v>82483186</v>
      </c>
      <c r="CL47">
        <f>'2005_totals_newvars'!J47</f>
        <v>6682614</v>
      </c>
      <c r="CM47">
        <f>'2005_totals_newvars'!B47</f>
        <v>36080714</v>
      </c>
      <c r="CN47">
        <f>'2005_totals_newvars'!C47</f>
        <v>17508265</v>
      </c>
      <c r="CO47">
        <f>'2005_totals_newvars'!I47</f>
        <v>0</v>
      </c>
      <c r="CP47">
        <f>'2005_totals_newvars'!H47</f>
        <v>0</v>
      </c>
      <c r="CQ47">
        <f>'2005_totals_newvars'!E47</f>
        <v>0</v>
      </c>
      <c r="CR47">
        <f>'2005_totals_newvars'!G47</f>
        <v>937328</v>
      </c>
      <c r="CS47">
        <f>'2005_totals_newvars'!K47</f>
        <v>4735318</v>
      </c>
      <c r="CT47">
        <f>'2005_totals_newvars'!F47</f>
        <v>8028004</v>
      </c>
      <c r="CU47">
        <f>'2005_totals_newvars'!D47</f>
        <v>7488183</v>
      </c>
      <c r="CV47">
        <f>'2005_totals_newvars'!L47</f>
        <v>81460426</v>
      </c>
      <c r="CW47">
        <f>'2006_totals_newvars'!J47</f>
        <v>6289725</v>
      </c>
      <c r="CX47">
        <f>'2006_totals_newvars'!B47</f>
        <v>34582138</v>
      </c>
      <c r="CY47">
        <f>'2006_totals_newvars'!C47</f>
        <v>15614855</v>
      </c>
      <c r="CZ47">
        <f>'2006_totals_newvars'!I47</f>
        <v>0</v>
      </c>
      <c r="DA47">
        <f>'2006_totals_newvars'!H47</f>
        <v>0</v>
      </c>
      <c r="DB47">
        <f>'2006_totals_newvars'!E47</f>
        <v>0</v>
      </c>
      <c r="DC47">
        <f>'2006_totals_newvars'!G47</f>
        <v>790951</v>
      </c>
      <c r="DD47">
        <f>'2006_totals_newvars'!K47</f>
        <v>4735318</v>
      </c>
      <c r="DE47">
        <f>'2006_totals_newvars'!F47</f>
        <v>8769208</v>
      </c>
      <c r="DF47">
        <f>'2006_totals_newvars'!D47</f>
        <v>7261286</v>
      </c>
      <c r="DG47">
        <f>'2006_totals_newvars'!L47</f>
        <v>78043481</v>
      </c>
      <c r="DH47">
        <f>'2007_totals_newvars'!J47</f>
        <v>6410048</v>
      </c>
      <c r="DI47">
        <f>'2007_totals_newvars'!B47</f>
        <v>30928941</v>
      </c>
      <c r="DJ47">
        <f>'2007_totals_newvars'!C47</f>
        <v>26770428</v>
      </c>
      <c r="DK47">
        <f>'2007_totals_newvars'!I47</f>
        <v>0</v>
      </c>
      <c r="DL47">
        <f>'2007_totals_newvars'!H47</f>
        <v>0</v>
      </c>
      <c r="DM47">
        <f>'2007_totals_newvars'!E47</f>
        <v>0</v>
      </c>
      <c r="DN47">
        <f>'2007_totals_newvars'!G47</f>
        <v>1087629</v>
      </c>
      <c r="DO47">
        <f>'2007_totals_newvars'!K47</f>
        <v>4735318</v>
      </c>
      <c r="DP47">
        <f>'2007_totals_newvars'!F47</f>
        <v>7650572</v>
      </c>
      <c r="DQ47">
        <f>'2007_totals_newvars'!D47</f>
        <v>6468293</v>
      </c>
      <c r="DR47">
        <f>'2007_totals_newvars'!L47</f>
        <v>84051229</v>
      </c>
      <c r="DS47">
        <f>'2008_totals_newvars'!J47</f>
        <v>7215625</v>
      </c>
      <c r="DT47">
        <f>'2008_totals_newvars'!B47</f>
        <v>26058457</v>
      </c>
      <c r="DU47">
        <f>'2008_totals_newvars'!C47</f>
        <v>24740262</v>
      </c>
      <c r="DV47">
        <f>'2008_totals_newvars'!I47</f>
        <v>0</v>
      </c>
      <c r="DW47">
        <f>'2008_totals_newvars'!H47</f>
        <v>0</v>
      </c>
      <c r="DX47">
        <f>'2008_totals_newvars'!E47</f>
        <v>0</v>
      </c>
      <c r="DY47">
        <f>'2008_totals_newvars'!G47</f>
        <v>1275718</v>
      </c>
      <c r="DZ47">
        <f>'2008_totals_newvars'!K47</f>
        <v>4735318</v>
      </c>
      <c r="EA47">
        <f>'2008_totals_newvars'!F47</f>
        <v>15956635</v>
      </c>
      <c r="EB47">
        <f>'2008_totals_newvars'!D47</f>
        <v>6120945</v>
      </c>
      <c r="EC47">
        <f>'2008_totals_newvars'!L47</f>
        <v>86102960</v>
      </c>
      <c r="ED47">
        <f>'2009_totals_newvars'!J47</f>
        <v>7538389</v>
      </c>
      <c r="EE47">
        <f>'2009_totals_newvars'!B47</f>
        <v>16907256</v>
      </c>
      <c r="EF47">
        <f>'2009_totals_newvars'!C47</f>
        <v>23869764</v>
      </c>
      <c r="EG47">
        <f>'2009_totals_newvars'!I47</f>
        <v>0</v>
      </c>
      <c r="EH47">
        <f>'2009_totals_newvars'!H47</f>
        <v>0</v>
      </c>
      <c r="EI47">
        <f>'2009_totals_newvars'!E47</f>
        <v>3266266</v>
      </c>
      <c r="EJ47">
        <f>'2009_totals_newvars'!G47</f>
        <v>5737133</v>
      </c>
      <c r="EK47">
        <f>'2009_totals_newvars'!K47</f>
        <v>4735318</v>
      </c>
      <c r="EL47">
        <f>'2009_totals_newvars'!F47</f>
        <v>16472167</v>
      </c>
      <c r="EM47">
        <f>'2009_totals_newvars'!D47</f>
        <v>8009693</v>
      </c>
      <c r="EN47">
        <f>'2009_totals_newvars'!L47</f>
        <v>86535986</v>
      </c>
      <c r="EO47">
        <f>'2010_totals_newvars'!J47</f>
        <v>9644955</v>
      </c>
      <c r="EP47">
        <f>'2010_totals_newvars'!B47</f>
        <v>16743055</v>
      </c>
      <c r="EQ47">
        <f>'2010_totals_newvars'!C47</f>
        <v>23048298</v>
      </c>
      <c r="ER47">
        <f>'2010_totals_newvars'!I47</f>
        <v>0</v>
      </c>
      <c r="ES47">
        <f>'2010_totals_newvars'!H47</f>
        <v>0</v>
      </c>
      <c r="ET47">
        <f>'2010_totals_newvars'!E47</f>
        <v>4601739</v>
      </c>
      <c r="EU47">
        <f>'2010_totals_newvars'!G47</f>
        <v>8998366</v>
      </c>
      <c r="EV47">
        <f>'2010_totals_newvars'!K47</f>
        <v>4735318</v>
      </c>
      <c r="EW47">
        <f>'2010_totals_newvars'!F47</f>
        <v>19912007</v>
      </c>
      <c r="EX47">
        <f>'2010_totals_newvars'!D47</f>
        <v>4355561</v>
      </c>
      <c r="EY47">
        <f>'2010_totals_newvars'!L47</f>
        <v>92039299</v>
      </c>
      <c r="EZ47">
        <f>'2011_totals_newvars'!J47</f>
        <v>6164759</v>
      </c>
      <c r="FA47">
        <f>'2011_totals_newvars'!B47</f>
        <v>16210063</v>
      </c>
      <c r="FB47">
        <f>'2011_totals_newvars'!C47</f>
        <v>26346856</v>
      </c>
      <c r="FC47">
        <f>'2011_totals_newvars'!I47</f>
        <v>0</v>
      </c>
      <c r="FD47">
        <f>'2011_totals_newvars'!H47</f>
        <v>0</v>
      </c>
      <c r="FE47">
        <f>'2011_totals_newvars'!E47</f>
        <v>3450337</v>
      </c>
      <c r="FF47">
        <f>'2011_totals_newvars'!G47</f>
        <v>4962265</v>
      </c>
      <c r="FG47">
        <f>'2011_totals_newvars'!K47</f>
        <v>4735318</v>
      </c>
      <c r="FH47">
        <f>'2011_totals_newvars'!F47</f>
        <v>20151139</v>
      </c>
      <c r="FI47">
        <f>'2011_totals_newvars'!D47</f>
        <v>4966769</v>
      </c>
      <c r="FJ47">
        <f>'2011_totals_newvars'!L47</f>
        <v>86987506</v>
      </c>
      <c r="FK47">
        <f>'2012_totals_newvars'!J47</f>
        <v>6217742</v>
      </c>
      <c r="FL47">
        <f>'2012_totals_newvars'!B47</f>
        <v>18297146</v>
      </c>
      <c r="FM47">
        <f>'2012_totals_newvars'!C47</f>
        <v>24002196</v>
      </c>
      <c r="FN47">
        <f>'2012_totals_newvars'!I47</f>
        <v>0</v>
      </c>
      <c r="FO47">
        <f>'2012_totals_newvars'!H47</f>
        <v>0</v>
      </c>
      <c r="FP47">
        <f>'2012_totals_newvars'!E47</f>
        <v>2413899</v>
      </c>
      <c r="FQ47">
        <f>'2012_totals_newvars'!G47</f>
        <v>3779390</v>
      </c>
      <c r="FR47">
        <f>'2012_totals_newvars'!K47</f>
        <v>4735318</v>
      </c>
      <c r="FS47">
        <f>'2012_totals_newvars'!F47</f>
        <v>16820755</v>
      </c>
      <c r="FT47">
        <f>'2012_totals_newvars'!D47</f>
        <v>5762849</v>
      </c>
      <c r="FU47">
        <f>'2012_totals_newvars'!L47</f>
        <v>82029295</v>
      </c>
      <c r="FV47">
        <f>'2013_totals_newvars'!J47</f>
        <v>7134053</v>
      </c>
      <c r="FW47">
        <f>'2013_totals_newvars'!B47</f>
        <v>20038991</v>
      </c>
      <c r="FX47">
        <f>'2013_totals_newvars'!C47</f>
        <v>28863287</v>
      </c>
      <c r="FY47">
        <f>'2013_totals_newvars'!I47</f>
        <v>0</v>
      </c>
      <c r="FZ47">
        <f>'2013_totals_newvars'!H47</f>
        <v>0</v>
      </c>
      <c r="GA47">
        <f>'2013_totals_newvars'!E47</f>
        <v>2618971</v>
      </c>
      <c r="GB47">
        <f>'2013_totals_newvars'!G47</f>
        <v>4061448</v>
      </c>
      <c r="GC47">
        <f>'2013_totals_newvars'!K47</f>
        <v>4735318</v>
      </c>
      <c r="GD47">
        <f>'2013_totals_newvars'!F47</f>
        <v>19533877</v>
      </c>
      <c r="GE47">
        <f>'2013_totals_newvars'!D47</f>
        <v>5495999</v>
      </c>
      <c r="GF47">
        <f>'2013_totals_newvars'!L47</f>
        <v>92481944</v>
      </c>
      <c r="GG47">
        <f>'2014_totals_newvars'!J47</f>
        <v>7951349</v>
      </c>
      <c r="GH47">
        <f>'2014_totals_newvars'!B47</f>
        <v>18498163</v>
      </c>
      <c r="GI47">
        <f>'2014_totals_newvars'!C47</f>
        <v>27767498</v>
      </c>
      <c r="GJ47">
        <f>'2014_totals_newvars'!I47</f>
        <v>1708621</v>
      </c>
      <c r="GK47">
        <f>'2014_totals_newvars'!H47</f>
        <v>0</v>
      </c>
      <c r="GL47">
        <f>'2014_totals_newvars'!E47</f>
        <v>2873036</v>
      </c>
      <c r="GM47">
        <f>'2014_totals_newvars'!G47</f>
        <v>2510794</v>
      </c>
      <c r="GN47">
        <f>'2014_totals_newvars'!K47</f>
        <v>4735318</v>
      </c>
      <c r="GO47">
        <f>'2014_totals_newvars'!F47</f>
        <v>19850852</v>
      </c>
      <c r="GP47">
        <f>'2014_totals_newvars'!D47</f>
        <v>6619556</v>
      </c>
      <c r="GQ47">
        <f>'2014_totals_newvars'!L47</f>
        <v>92515187</v>
      </c>
    </row>
    <row r="48" spans="1:199" x14ac:dyDescent="0.2">
      <c r="A48" t="s">
        <v>54</v>
      </c>
      <c r="B48">
        <f>'1997_totals_newvars'!J48</f>
        <v>26381068</v>
      </c>
      <c r="C48">
        <f>'1997_totals_newvars'!B48</f>
        <v>99590274</v>
      </c>
      <c r="D48">
        <f>'1997_totals_newvars'!C48</f>
        <v>8712708</v>
      </c>
      <c r="E48">
        <f>'1997_totals_newvars'!I48</f>
        <v>822</v>
      </c>
      <c r="F48">
        <f>'1997_totals_newvars'!H48</f>
        <v>0</v>
      </c>
      <c r="G48">
        <f>'1997_totals_newvars'!E48</f>
        <v>0</v>
      </c>
      <c r="H48">
        <f>'1997_totals_newvars'!G48</f>
        <v>0</v>
      </c>
      <c r="I48">
        <f>'1997_totals_newvars'!K48</f>
        <v>11473357</v>
      </c>
      <c r="J48">
        <f>'1997_totals_newvars'!F48</f>
        <v>0</v>
      </c>
      <c r="K48">
        <f>'1997_totals_newvars'!D48</f>
        <v>23534675</v>
      </c>
      <c r="L48">
        <f>'1997_totals_newvars'!L48</f>
        <v>169692904</v>
      </c>
      <c r="M48">
        <f>'1998_totals_newvars'!J48</f>
        <v>28955208</v>
      </c>
      <c r="N48">
        <f>'1998_totals_newvars'!B48</f>
        <v>13348746</v>
      </c>
      <c r="O48">
        <f>'1998_totals_newvars'!C48</f>
        <v>38068400</v>
      </c>
      <c r="P48">
        <f>'1998_totals_newvars'!I48</f>
        <v>-49</v>
      </c>
      <c r="Q48">
        <f>'1998_totals_newvars'!H48</f>
        <v>0</v>
      </c>
      <c r="R48">
        <f>'1998_totals_newvars'!E48</f>
        <v>0</v>
      </c>
      <c r="S48">
        <f>'1998_totals_newvars'!G48</f>
        <v>0</v>
      </c>
      <c r="T48">
        <f>'1998_totals_newvars'!K48</f>
        <v>398031</v>
      </c>
      <c r="U48">
        <f>'1998_totals_newvars'!F48</f>
        <v>0</v>
      </c>
      <c r="V48">
        <f>'1998_totals_newvars'!D48</f>
        <v>39680673</v>
      </c>
      <c r="W48">
        <f>'1998_totals_newvars'!L48</f>
        <v>120451009</v>
      </c>
      <c r="X48">
        <f>'1999_totals_newvars'!J48</f>
        <v>22300919</v>
      </c>
      <c r="Y48">
        <f>'1999_totals_newvars'!B48</f>
        <v>128026147</v>
      </c>
      <c r="Z48">
        <f>'1999_totals_newvars'!C48</f>
        <v>60608325</v>
      </c>
      <c r="AA48">
        <f>'1999_totals_newvars'!I48</f>
        <v>904</v>
      </c>
      <c r="AB48">
        <f>'1999_totals_newvars'!H48</f>
        <v>0</v>
      </c>
      <c r="AC48">
        <f>'1999_totals_newvars'!E48</f>
        <v>0</v>
      </c>
      <c r="AD48">
        <f>'1999_totals_newvars'!G48</f>
        <v>0</v>
      </c>
      <c r="AE48">
        <f>'1999_totals_newvars'!K48</f>
        <v>27301874</v>
      </c>
      <c r="AF48">
        <f>'1999_totals_newvars'!F48</f>
        <v>0</v>
      </c>
      <c r="AG48">
        <f>'1999_totals_newvars'!D48</f>
        <v>40651378</v>
      </c>
      <c r="AH48">
        <f>'1999_totals_newvars'!L48</f>
        <v>278889547</v>
      </c>
      <c r="AI48">
        <f>'2000_totals_newvars'!J48</f>
        <v>54137179</v>
      </c>
      <c r="AJ48">
        <f>'2000_totals_newvars'!B48</f>
        <v>186469567</v>
      </c>
      <c r="AK48">
        <f>'2000_totals_newvars'!C48</f>
        <v>102724954</v>
      </c>
      <c r="AL48">
        <f>'2000_totals_newvars'!I48</f>
        <v>447563</v>
      </c>
      <c r="AM48">
        <f>'2000_totals_newvars'!H48</f>
        <v>1809690</v>
      </c>
      <c r="AN48">
        <f>'2000_totals_newvars'!E48</f>
        <v>0</v>
      </c>
      <c r="AO48">
        <f>'2000_totals_newvars'!G48</f>
        <v>2329360</v>
      </c>
      <c r="AP48">
        <f>'2000_totals_newvars'!K48</f>
        <v>15828517</v>
      </c>
      <c r="AQ48">
        <f>'2000_totals_newvars'!F48</f>
        <v>0</v>
      </c>
      <c r="AR48">
        <f>'2000_totals_newvars'!D48</f>
        <v>98016133</v>
      </c>
      <c r="AS48">
        <f>'2000_totals_newvars'!L48</f>
        <v>461762963</v>
      </c>
      <c r="AT48">
        <f>'2001_totals_newvars'!J48</f>
        <v>35519874</v>
      </c>
      <c r="AU48">
        <f>'2001_totals_newvars'!B48</f>
        <v>102801144</v>
      </c>
      <c r="AV48">
        <f>'2001_totals_newvars'!C48</f>
        <v>49168915</v>
      </c>
      <c r="AW48">
        <f>'2001_totals_newvars'!I48</f>
        <v>15744618</v>
      </c>
      <c r="AX48">
        <f>'2001_totals_newvars'!H48</f>
        <v>1340214</v>
      </c>
      <c r="AY48">
        <f>'2001_totals_newvars'!E48</f>
        <v>0</v>
      </c>
      <c r="AZ48">
        <f>'2001_totals_newvars'!G48</f>
        <v>4050627</v>
      </c>
      <c r="BA48">
        <f>'2001_totals_newvars'!K48</f>
        <v>15828517</v>
      </c>
      <c r="BB48">
        <f>'2001_totals_newvars'!F48</f>
        <v>0</v>
      </c>
      <c r="BC48">
        <f>'2001_totals_newvars'!D48</f>
        <v>74219126</v>
      </c>
      <c r="BD48">
        <f>'2001_totals_newvars'!L48</f>
        <v>298673035</v>
      </c>
      <c r="BE48">
        <f>'2002_totals_newvars'!J48</f>
        <v>38393727</v>
      </c>
      <c r="BF48">
        <f>'2002_totals_newvars'!B48</f>
        <v>101178729</v>
      </c>
      <c r="BG48">
        <f>'2002_totals_newvars'!C48</f>
        <v>50677420</v>
      </c>
      <c r="BH48">
        <f>'2002_totals_newvars'!I48</f>
        <v>29754094</v>
      </c>
      <c r="BI48">
        <f>'2002_totals_newvars'!H48</f>
        <v>2844976</v>
      </c>
      <c r="BJ48">
        <f>'2002_totals_newvars'!E48</f>
        <v>0</v>
      </c>
      <c r="BK48">
        <f>'2002_totals_newvars'!G48</f>
        <v>5438672</v>
      </c>
      <c r="BL48">
        <f>'2002_totals_newvars'!K48</f>
        <v>15828517</v>
      </c>
      <c r="BM48">
        <f>'2002_totals_newvars'!F48</f>
        <v>0</v>
      </c>
      <c r="BN48">
        <f>'2002_totals_newvars'!D48</f>
        <v>65368517</v>
      </c>
      <c r="BO48">
        <f>'2002_totals_newvars'!L48</f>
        <v>309484652</v>
      </c>
      <c r="BP48">
        <f>'2003_totals_newvars'!J48</f>
        <v>17160909</v>
      </c>
      <c r="BQ48">
        <f>'2003_totals_newvars'!B48</f>
        <v>128988634</v>
      </c>
      <c r="BR48">
        <f>'2003_totals_newvars'!C48</f>
        <v>13155553</v>
      </c>
      <c r="BS48">
        <f>'2003_totals_newvars'!I48</f>
        <v>22740354</v>
      </c>
      <c r="BT48">
        <f>'2003_totals_newvars'!H48</f>
        <v>944839</v>
      </c>
      <c r="BU48">
        <f>'2003_totals_newvars'!E48</f>
        <v>0</v>
      </c>
      <c r="BV48">
        <f>'2003_totals_newvars'!G48</f>
        <v>4758760</v>
      </c>
      <c r="BW48">
        <f>'2003_totals_newvars'!K48</f>
        <v>15828172</v>
      </c>
      <c r="BX48">
        <f>'2003_totals_newvars'!F48</f>
        <v>0</v>
      </c>
      <c r="BY48">
        <f>'2003_totals_newvars'!D48</f>
        <v>77428409</v>
      </c>
      <c r="BZ48">
        <f>'2003_totals_newvars'!L48</f>
        <v>281005630</v>
      </c>
      <c r="CA48">
        <f>'2004_totals_newvars'!J48</f>
        <v>25560868</v>
      </c>
      <c r="CB48">
        <f>'2004_totals_newvars'!B48</f>
        <v>111839526</v>
      </c>
      <c r="CC48">
        <f>'2004_totals_newvars'!C48</f>
        <v>38836577</v>
      </c>
      <c r="CD48">
        <f>'2004_totals_newvars'!I48</f>
        <v>15736285</v>
      </c>
      <c r="CE48">
        <f>'2004_totals_newvars'!H48</f>
        <v>1548584</v>
      </c>
      <c r="CF48">
        <f>'2004_totals_newvars'!E48</f>
        <v>0</v>
      </c>
      <c r="CG48">
        <f>'2004_totals_newvars'!G48</f>
        <v>9803285</v>
      </c>
      <c r="CH48">
        <f>'2004_totals_newvars'!K48</f>
        <v>15828517</v>
      </c>
      <c r="CI48">
        <f>'2004_totals_newvars'!F48</f>
        <v>0</v>
      </c>
      <c r="CJ48">
        <f>'2004_totals_newvars'!D48</f>
        <v>92023372</v>
      </c>
      <c r="CK48">
        <f>'2004_totals_newvars'!L48</f>
        <v>311177014</v>
      </c>
      <c r="CL48">
        <f>'2005_totals_newvars'!J48</f>
        <v>46533337</v>
      </c>
      <c r="CM48">
        <f>'2005_totals_newvars'!B48</f>
        <v>143118997</v>
      </c>
      <c r="CN48">
        <f>'2005_totals_newvars'!C48</f>
        <v>25041059</v>
      </c>
      <c r="CO48">
        <f>'2005_totals_newvars'!I48</f>
        <v>13279793</v>
      </c>
      <c r="CP48">
        <f>'2005_totals_newvars'!H48</f>
        <v>645730</v>
      </c>
      <c r="CQ48">
        <f>'2005_totals_newvars'!E48</f>
        <v>0</v>
      </c>
      <c r="CR48">
        <f>'2005_totals_newvars'!G48</f>
        <v>5684601</v>
      </c>
      <c r="CS48">
        <f>'2005_totals_newvars'!K48</f>
        <v>15285500</v>
      </c>
      <c r="CT48">
        <f>'2005_totals_newvars'!F48</f>
        <v>0</v>
      </c>
      <c r="CU48">
        <f>'2005_totals_newvars'!D48</f>
        <v>58442311</v>
      </c>
      <c r="CV48">
        <f>'2005_totals_newvars'!L48</f>
        <v>308031328</v>
      </c>
      <c r="CW48">
        <f>'2006_totals_newvars'!J48</f>
        <v>42098184</v>
      </c>
      <c r="CX48">
        <f>'2006_totals_newvars'!B48</f>
        <v>135734389</v>
      </c>
      <c r="CY48">
        <f>'2006_totals_newvars'!C48</f>
        <v>42019304</v>
      </c>
      <c r="CZ48">
        <f>'2006_totals_newvars'!I48</f>
        <v>14483312</v>
      </c>
      <c r="DA48">
        <f>'2006_totals_newvars'!H48</f>
        <v>953346</v>
      </c>
      <c r="DB48">
        <f>'2006_totals_newvars'!E48</f>
        <v>0</v>
      </c>
      <c r="DC48">
        <f>'2006_totals_newvars'!G48</f>
        <v>11117614</v>
      </c>
      <c r="DD48">
        <f>'2006_totals_newvars'!K48</f>
        <v>14581500</v>
      </c>
      <c r="DE48">
        <f>'2006_totals_newvars'!F48</f>
        <v>0</v>
      </c>
      <c r="DF48">
        <f>'2006_totals_newvars'!D48</f>
        <v>47526463</v>
      </c>
      <c r="DG48">
        <f>'2006_totals_newvars'!L48</f>
        <v>308514112</v>
      </c>
      <c r="DH48">
        <f>'2007_totals_newvars'!J48</f>
        <v>22232189</v>
      </c>
      <c r="DI48">
        <f>'2007_totals_newvars'!B48</f>
        <v>85513709</v>
      </c>
      <c r="DJ48">
        <f>'2007_totals_newvars'!C48</f>
        <v>33781458</v>
      </c>
      <c r="DK48">
        <f>'2007_totals_newvars'!I48</f>
        <v>12018245</v>
      </c>
      <c r="DL48">
        <f>'2007_totals_newvars'!H48</f>
        <v>7487007</v>
      </c>
      <c r="DM48">
        <f>'2007_totals_newvars'!E48</f>
        <v>0</v>
      </c>
      <c r="DN48">
        <f>'2007_totals_newvars'!G48</f>
        <v>3886316</v>
      </c>
      <c r="DO48">
        <f>'2007_totals_newvars'!K48</f>
        <v>14028500</v>
      </c>
      <c r="DP48">
        <f>'2007_totals_newvars'!F48</f>
        <v>0</v>
      </c>
      <c r="DQ48">
        <f>'2007_totals_newvars'!D48</f>
        <v>95517477</v>
      </c>
      <c r="DR48">
        <f>'2007_totals_newvars'!L48</f>
        <v>274464901</v>
      </c>
      <c r="DS48">
        <f>'2008_totals_newvars'!J48</f>
        <v>34775650</v>
      </c>
      <c r="DT48">
        <f>'2008_totals_newvars'!B48</f>
        <v>92994978</v>
      </c>
      <c r="DU48">
        <f>'2008_totals_newvars'!C48</f>
        <v>45479308</v>
      </c>
      <c r="DV48">
        <f>'2008_totals_newvars'!I48</f>
        <v>16553859</v>
      </c>
      <c r="DW48">
        <f>'2008_totals_newvars'!H48</f>
        <v>21600518</v>
      </c>
      <c r="DX48">
        <f>'2008_totals_newvars'!E48</f>
        <v>0</v>
      </c>
      <c r="DY48">
        <f>'2008_totals_newvars'!G48</f>
        <v>7266479</v>
      </c>
      <c r="DZ48">
        <f>'2008_totals_newvars'!K48</f>
        <v>15828500</v>
      </c>
      <c r="EA48">
        <f>'2008_totals_newvars'!F48</f>
        <v>0</v>
      </c>
      <c r="EB48">
        <f>'2008_totals_newvars'!D48</f>
        <v>69705865</v>
      </c>
      <c r="EC48">
        <f>'2008_totals_newvars'!L48</f>
        <v>304205157</v>
      </c>
      <c r="ED48">
        <f>'2009_totals_newvars'!J48</f>
        <v>25530253</v>
      </c>
      <c r="EE48">
        <f>'2009_totals_newvars'!B48</f>
        <v>73838938</v>
      </c>
      <c r="EF48">
        <f>'2009_totals_newvars'!C48</f>
        <v>40175947</v>
      </c>
      <c r="EG48">
        <f>'2009_totals_newvars'!I48</f>
        <v>23559977</v>
      </c>
      <c r="EH48">
        <f>'2009_totals_newvars'!H48</f>
        <v>31820967</v>
      </c>
      <c r="EI48">
        <f>'2009_totals_newvars'!E48</f>
        <v>0</v>
      </c>
      <c r="EJ48">
        <f>'2009_totals_newvars'!G48</f>
        <v>8820730</v>
      </c>
      <c r="EK48">
        <f>'2009_totals_newvars'!K48</f>
        <v>13956375</v>
      </c>
      <c r="EL48">
        <f>'2009_totals_newvars'!F48</f>
        <v>0</v>
      </c>
      <c r="EM48">
        <f>'2009_totals_newvars'!D48</f>
        <v>64123817</v>
      </c>
      <c r="EN48">
        <f>'2009_totals_newvars'!L48</f>
        <v>281827004</v>
      </c>
      <c r="EO48">
        <f>'2010_totals_newvars'!J48</f>
        <v>24323625</v>
      </c>
      <c r="EP48">
        <f>'2010_totals_newvars'!B48</f>
        <v>122517853</v>
      </c>
      <c r="EQ48">
        <f>'2010_totals_newvars'!C48</f>
        <v>33242143</v>
      </c>
      <c r="ER48">
        <f>'2010_totals_newvars'!I48</f>
        <v>25618221</v>
      </c>
      <c r="ES48">
        <f>'2010_totals_newvars'!H48</f>
        <v>34710816</v>
      </c>
      <c r="ET48">
        <f>'2010_totals_newvars'!E48</f>
        <v>0</v>
      </c>
      <c r="EU48">
        <f>'2010_totals_newvars'!G48</f>
        <v>7389431</v>
      </c>
      <c r="EV48">
        <f>'2010_totals_newvars'!K48</f>
        <v>13040500</v>
      </c>
      <c r="EW48">
        <f>'2010_totals_newvars'!F48</f>
        <v>0</v>
      </c>
      <c r="EX48">
        <f>'2010_totals_newvars'!D48</f>
        <v>57716623</v>
      </c>
      <c r="EY48">
        <f>'2010_totals_newvars'!L48</f>
        <v>318559212</v>
      </c>
      <c r="EZ48">
        <f>'2011_totals_newvars'!J48</f>
        <v>21031227</v>
      </c>
      <c r="FA48">
        <f>'2011_totals_newvars'!B48</f>
        <v>119658769</v>
      </c>
      <c r="FB48">
        <f>'2011_totals_newvars'!C48</f>
        <v>39025271</v>
      </c>
      <c r="FC48">
        <f>'2011_totals_newvars'!I48</f>
        <v>23129355</v>
      </c>
      <c r="FD48">
        <f>'2011_totals_newvars'!H48</f>
        <v>35973242</v>
      </c>
      <c r="FE48">
        <f>'2011_totals_newvars'!E48</f>
        <v>0</v>
      </c>
      <c r="FF48">
        <f>'2011_totals_newvars'!G48</f>
        <v>1811688</v>
      </c>
      <c r="FG48">
        <f>'2011_totals_newvars'!K48</f>
        <v>12648498</v>
      </c>
      <c r="FH48">
        <f>'2011_totals_newvars'!F48</f>
        <v>0</v>
      </c>
      <c r="FI48">
        <f>'2011_totals_newvars'!D48</f>
        <v>61301749</v>
      </c>
      <c r="FJ48">
        <f>'2011_totals_newvars'!L48</f>
        <v>314579799</v>
      </c>
      <c r="FK48">
        <f>'2012_totals_newvars'!J48</f>
        <v>20757840</v>
      </c>
      <c r="FL48">
        <f>'2012_totals_newvars'!B48</f>
        <v>104052002</v>
      </c>
      <c r="FM48">
        <f>'2012_totals_newvars'!C48</f>
        <v>42594586</v>
      </c>
      <c r="FN48">
        <f>'2012_totals_newvars'!I48</f>
        <v>17576141</v>
      </c>
      <c r="FO48">
        <f>'2012_totals_newvars'!H48</f>
        <v>48438723</v>
      </c>
      <c r="FP48">
        <f>'2012_totals_newvars'!E48</f>
        <v>0</v>
      </c>
      <c r="FQ48">
        <f>'2012_totals_newvars'!G48</f>
        <v>782731</v>
      </c>
      <c r="FR48">
        <f>'2012_totals_newvars'!K48</f>
        <v>12724123</v>
      </c>
      <c r="FS48">
        <f>'2012_totals_newvars'!F48</f>
        <v>0</v>
      </c>
      <c r="FT48">
        <f>'2012_totals_newvars'!D48</f>
        <v>59750405</v>
      </c>
      <c r="FU48">
        <f>'2012_totals_newvars'!L48</f>
        <v>306676551</v>
      </c>
      <c r="FV48">
        <f>'2013_totals_newvars'!J48</f>
        <v>22259566</v>
      </c>
      <c r="FW48">
        <f>'2013_totals_newvars'!B48</f>
        <v>100541744</v>
      </c>
      <c r="FX48">
        <f>'2013_totals_newvars'!C48</f>
        <v>30796396</v>
      </c>
      <c r="FY48">
        <f>'2013_totals_newvars'!I48</f>
        <v>2498773</v>
      </c>
      <c r="FZ48">
        <f>'2013_totals_newvars'!H48</f>
        <v>49692729</v>
      </c>
      <c r="GA48">
        <f>'2013_totals_newvars'!E48</f>
        <v>0</v>
      </c>
      <c r="GB48">
        <f>'2013_totals_newvars'!G48</f>
        <v>16717</v>
      </c>
      <c r="GC48">
        <f>'2013_totals_newvars'!K48</f>
        <v>13825500</v>
      </c>
      <c r="GD48">
        <f>'2013_totals_newvars'!F48</f>
        <v>0</v>
      </c>
      <c r="GE48">
        <f>'2013_totals_newvars'!D48</f>
        <v>61401966</v>
      </c>
      <c r="GF48">
        <f>'2013_totals_newvars'!L48</f>
        <v>281033391</v>
      </c>
      <c r="GG48">
        <f>'2014_totals_newvars'!J48</f>
        <v>21380971</v>
      </c>
      <c r="GH48">
        <f>'2014_totals_newvars'!B48</f>
        <v>99363339</v>
      </c>
      <c r="GI48">
        <f>'2014_totals_newvars'!C48</f>
        <v>39139841</v>
      </c>
      <c r="GJ48">
        <f>'2014_totals_newvars'!I48</f>
        <v>9802554</v>
      </c>
      <c r="GK48">
        <f>'2014_totals_newvars'!H48</f>
        <v>42722143</v>
      </c>
      <c r="GL48">
        <f>'2014_totals_newvars'!E48</f>
        <v>0</v>
      </c>
      <c r="GM48">
        <f>'2014_totals_newvars'!G48</f>
        <v>658291</v>
      </c>
      <c r="GN48">
        <f>'2014_totals_newvars'!K48</f>
        <v>15825500</v>
      </c>
      <c r="GO48">
        <f>'2014_totals_newvars'!F48</f>
        <v>0</v>
      </c>
      <c r="GP48">
        <f>'2014_totals_newvars'!D48</f>
        <v>60176658</v>
      </c>
      <c r="GQ48">
        <f>'2014_totals_newvars'!L48</f>
        <v>289069297</v>
      </c>
    </row>
    <row r="49" spans="1:199" x14ac:dyDescent="0.2">
      <c r="A49" t="s">
        <v>55</v>
      </c>
      <c r="B49">
        <f>'1997_totals_newvars'!J49</f>
        <v>38511560</v>
      </c>
      <c r="C49">
        <f>'1997_totals_newvars'!B49</f>
        <v>365997782</v>
      </c>
      <c r="D49">
        <f>'1997_totals_newvars'!C49</f>
        <v>0</v>
      </c>
      <c r="E49">
        <f>'1997_totals_newvars'!I49</f>
        <v>28265691</v>
      </c>
      <c r="F49">
        <f>'1997_totals_newvars'!H49</f>
        <v>0</v>
      </c>
      <c r="G49">
        <f>'1997_totals_newvars'!E49</f>
        <v>0</v>
      </c>
      <c r="H49">
        <f>'1997_totals_newvars'!G49</f>
        <v>0</v>
      </c>
      <c r="I49">
        <f>'1997_totals_newvars'!K49</f>
        <v>0</v>
      </c>
      <c r="J49">
        <f>'1997_totals_newvars'!F49</f>
        <v>0</v>
      </c>
      <c r="K49">
        <f>'1997_totals_newvars'!D49</f>
        <v>4217733</v>
      </c>
      <c r="L49">
        <f>'1997_totals_newvars'!L49</f>
        <v>436992766</v>
      </c>
      <c r="M49">
        <f>'1998_totals_newvars'!J49</f>
        <v>60185253</v>
      </c>
      <c r="N49">
        <f>'1998_totals_newvars'!B49</f>
        <v>442680712</v>
      </c>
      <c r="O49">
        <f>'1998_totals_newvars'!C49</f>
        <v>70185342</v>
      </c>
      <c r="P49">
        <f>'1998_totals_newvars'!I49</f>
        <v>50551183</v>
      </c>
      <c r="Q49">
        <f>'1998_totals_newvars'!H49</f>
        <v>0</v>
      </c>
      <c r="R49">
        <f>'1998_totals_newvars'!E49</f>
        <v>0</v>
      </c>
      <c r="S49">
        <f>'1998_totals_newvars'!G49</f>
        <v>0</v>
      </c>
      <c r="T49">
        <f>'1998_totals_newvars'!K49</f>
        <v>0</v>
      </c>
      <c r="U49">
        <f>'1998_totals_newvars'!F49</f>
        <v>0</v>
      </c>
      <c r="V49">
        <f>'1998_totals_newvars'!D49</f>
        <v>27473003</v>
      </c>
      <c r="W49">
        <f>'1998_totals_newvars'!L49</f>
        <v>651075493</v>
      </c>
      <c r="X49">
        <f>'1999_totals_newvars'!J49</f>
        <v>58627537</v>
      </c>
      <c r="Y49">
        <f>'1999_totals_newvars'!B49</f>
        <v>330479805</v>
      </c>
      <c r="Z49">
        <f>'1999_totals_newvars'!C49</f>
        <v>152715320</v>
      </c>
      <c r="AA49">
        <f>'1999_totals_newvars'!I49</f>
        <v>56098699</v>
      </c>
      <c r="AB49">
        <f>'1999_totals_newvars'!H49</f>
        <v>0</v>
      </c>
      <c r="AC49">
        <f>'1999_totals_newvars'!E49</f>
        <v>0</v>
      </c>
      <c r="AD49">
        <f>'1999_totals_newvars'!G49</f>
        <v>0</v>
      </c>
      <c r="AE49">
        <f>'1999_totals_newvars'!K49</f>
        <v>0</v>
      </c>
      <c r="AF49">
        <f>'1999_totals_newvars'!F49</f>
        <v>0</v>
      </c>
      <c r="AG49">
        <f>'1999_totals_newvars'!D49</f>
        <v>38775110</v>
      </c>
      <c r="AH49">
        <f>'1999_totals_newvars'!L49</f>
        <v>636696471</v>
      </c>
      <c r="AI49">
        <f>'2000_totals_newvars'!J49</f>
        <v>47207661</v>
      </c>
      <c r="AJ49">
        <f>'2000_totals_newvars'!B49</f>
        <v>312436398</v>
      </c>
      <c r="AK49">
        <f>'2000_totals_newvars'!C49</f>
        <v>132246737</v>
      </c>
      <c r="AL49">
        <f>'2000_totals_newvars'!I49</f>
        <v>-32252897</v>
      </c>
      <c r="AM49">
        <f>'2000_totals_newvars'!H49</f>
        <v>262124</v>
      </c>
      <c r="AN49">
        <f>'2000_totals_newvars'!E49</f>
        <v>35528186</v>
      </c>
      <c r="AO49">
        <f>'2000_totals_newvars'!G49</f>
        <v>4916096</v>
      </c>
      <c r="AP49">
        <f>'2000_totals_newvars'!K49</f>
        <v>26707762</v>
      </c>
      <c r="AQ49">
        <f>'2000_totals_newvars'!F49</f>
        <v>0</v>
      </c>
      <c r="AR49">
        <f>'2000_totals_newvars'!D49</f>
        <v>131723900</v>
      </c>
      <c r="AS49">
        <f>'2000_totals_newvars'!L49</f>
        <v>658775967</v>
      </c>
      <c r="AT49">
        <f>'2001_totals_newvars'!J49</f>
        <v>51738229</v>
      </c>
      <c r="AU49">
        <f>'2001_totals_newvars'!B49</f>
        <v>288318333</v>
      </c>
      <c r="AV49">
        <f>'2001_totals_newvars'!C49</f>
        <v>213873183</v>
      </c>
      <c r="AW49">
        <f>'2001_totals_newvars'!I49</f>
        <v>17694105</v>
      </c>
      <c r="AX49">
        <f>'2001_totals_newvars'!H49</f>
        <v>3060022</v>
      </c>
      <c r="AY49">
        <f>'2001_totals_newvars'!E49</f>
        <v>1918635</v>
      </c>
      <c r="AZ49">
        <f>'2001_totals_newvars'!G49</f>
        <v>4052561</v>
      </c>
      <c r="BA49">
        <f>'2001_totals_newvars'!K49</f>
        <v>31325000</v>
      </c>
      <c r="BB49">
        <f>'2001_totals_newvars'!F49</f>
        <v>0</v>
      </c>
      <c r="BC49">
        <f>'2001_totals_newvars'!D49</f>
        <v>165028899</v>
      </c>
      <c r="BD49">
        <f>'2001_totals_newvars'!L49</f>
        <v>777008967</v>
      </c>
      <c r="BE49">
        <f>'2002_totals_newvars'!J49</f>
        <v>50016311</v>
      </c>
      <c r="BF49">
        <f>'2002_totals_newvars'!B49</f>
        <v>294668318</v>
      </c>
      <c r="BG49">
        <f>'2002_totals_newvars'!C49</f>
        <v>229031851</v>
      </c>
      <c r="BH49">
        <f>'2002_totals_newvars'!I49</f>
        <v>-10247236</v>
      </c>
      <c r="BI49">
        <f>'2002_totals_newvars'!H49</f>
        <v>3374687</v>
      </c>
      <c r="BJ49">
        <f>'2002_totals_newvars'!E49</f>
        <v>35568590</v>
      </c>
      <c r="BK49">
        <f>'2002_totals_newvars'!G49</f>
        <v>5144101</v>
      </c>
      <c r="BL49">
        <f>'2002_totals_newvars'!K49</f>
        <v>10585000</v>
      </c>
      <c r="BM49">
        <f>'2002_totals_newvars'!F49</f>
        <v>0</v>
      </c>
      <c r="BN49">
        <f>'2002_totals_newvars'!D49</f>
        <v>130356523</v>
      </c>
      <c r="BO49">
        <f>'2002_totals_newvars'!L49</f>
        <v>748498145</v>
      </c>
      <c r="BP49">
        <f>'2003_totals_newvars'!J49</f>
        <v>49789651</v>
      </c>
      <c r="BQ49">
        <f>'2003_totals_newvars'!B49</f>
        <v>269268706</v>
      </c>
      <c r="BR49">
        <f>'2003_totals_newvars'!C49</f>
        <v>209486246</v>
      </c>
      <c r="BS49">
        <f>'2003_totals_newvars'!I49</f>
        <v>8007105</v>
      </c>
      <c r="BT49">
        <f>'2003_totals_newvars'!H49</f>
        <v>1699442</v>
      </c>
      <c r="BU49">
        <f>'2003_totals_newvars'!E49</f>
        <v>18462470</v>
      </c>
      <c r="BV49">
        <f>'2003_totals_newvars'!G49</f>
        <v>5567088</v>
      </c>
      <c r="BW49">
        <f>'2003_totals_newvars'!K49</f>
        <v>10426130</v>
      </c>
      <c r="BX49">
        <f>'2003_totals_newvars'!F49</f>
        <v>0</v>
      </c>
      <c r="BY49">
        <f>'2003_totals_newvars'!D49</f>
        <v>116633655</v>
      </c>
      <c r="BZ49">
        <f>'2003_totals_newvars'!L49</f>
        <v>689340493</v>
      </c>
      <c r="CA49">
        <f>'2004_totals_newvars'!J49</f>
        <v>51850077</v>
      </c>
      <c r="CB49">
        <f>'2004_totals_newvars'!B49</f>
        <v>321510334</v>
      </c>
      <c r="CC49">
        <f>'2004_totals_newvars'!C49</f>
        <v>167773990</v>
      </c>
      <c r="CD49">
        <f>'2004_totals_newvars'!I49</f>
        <v>12373026</v>
      </c>
      <c r="CE49">
        <f>'2004_totals_newvars'!H49</f>
        <v>0</v>
      </c>
      <c r="CF49">
        <f>'2004_totals_newvars'!E49</f>
        <v>16741755</v>
      </c>
      <c r="CG49">
        <f>'2004_totals_newvars'!G49</f>
        <v>7379948</v>
      </c>
      <c r="CH49">
        <f>'2004_totals_newvars'!K49</f>
        <v>10659333</v>
      </c>
      <c r="CI49">
        <f>'2004_totals_newvars'!F49</f>
        <v>0</v>
      </c>
      <c r="CJ49">
        <f>'2004_totals_newvars'!D49</f>
        <v>106489545</v>
      </c>
      <c r="CK49">
        <f>'2004_totals_newvars'!L49</f>
        <v>694778008</v>
      </c>
      <c r="CL49">
        <f>'2005_totals_newvars'!J49</f>
        <v>45352465</v>
      </c>
      <c r="CM49">
        <f>'2005_totals_newvars'!B49</f>
        <v>261910028</v>
      </c>
      <c r="CN49">
        <f>'2005_totals_newvars'!C49</f>
        <v>172092379</v>
      </c>
      <c r="CO49">
        <f>'2005_totals_newvars'!I49</f>
        <v>15288570</v>
      </c>
      <c r="CP49">
        <f>'2005_totals_newvars'!H49</f>
        <v>0</v>
      </c>
      <c r="CQ49">
        <f>'2005_totals_newvars'!E49</f>
        <v>26980808</v>
      </c>
      <c r="CR49">
        <f>'2005_totals_newvars'!G49</f>
        <v>8585308</v>
      </c>
      <c r="CS49">
        <f>'2005_totals_newvars'!K49</f>
        <v>7876568</v>
      </c>
      <c r="CT49">
        <f>'2005_totals_newvars'!F49</f>
        <v>0</v>
      </c>
      <c r="CU49">
        <f>'2005_totals_newvars'!D49</f>
        <v>97783898</v>
      </c>
      <c r="CV49">
        <f>'2005_totals_newvars'!L49</f>
        <v>635870024</v>
      </c>
      <c r="CW49">
        <f>'2006_totals_newvars'!J49</f>
        <v>46045537</v>
      </c>
      <c r="CX49">
        <f>'2006_totals_newvars'!B49</f>
        <v>284435431</v>
      </c>
      <c r="CY49">
        <f>'2006_totals_newvars'!C49</f>
        <v>179056284</v>
      </c>
      <c r="CZ49">
        <f>'2006_totals_newvars'!I49</f>
        <v>12373769</v>
      </c>
      <c r="DA49">
        <f>'2006_totals_newvars'!H49</f>
        <v>0</v>
      </c>
      <c r="DB49">
        <f>'2006_totals_newvars'!E49</f>
        <v>15323733</v>
      </c>
      <c r="DC49">
        <f>'2006_totals_newvars'!G49</f>
        <v>11139467</v>
      </c>
      <c r="DD49">
        <f>'2006_totals_newvars'!K49</f>
        <v>9733928</v>
      </c>
      <c r="DE49">
        <f>'2006_totals_newvars'!F49</f>
        <v>0</v>
      </c>
      <c r="DF49">
        <f>'2006_totals_newvars'!D49</f>
        <v>190043579</v>
      </c>
      <c r="DG49">
        <f>'2006_totals_newvars'!L49</f>
        <v>748151728</v>
      </c>
      <c r="DH49">
        <f>'2007_totals_newvars'!J49</f>
        <v>60821212</v>
      </c>
      <c r="DI49">
        <f>'2007_totals_newvars'!B49</f>
        <v>265888337</v>
      </c>
      <c r="DJ49">
        <f>'2007_totals_newvars'!C49</f>
        <v>171033884</v>
      </c>
      <c r="DK49">
        <f>'2007_totals_newvars'!I49</f>
        <v>8875688</v>
      </c>
      <c r="DL49">
        <f>'2007_totals_newvars'!H49</f>
        <v>0</v>
      </c>
      <c r="DM49">
        <f>'2007_totals_newvars'!E49</f>
        <v>16838461</v>
      </c>
      <c r="DN49">
        <f>'2007_totals_newvars'!G49</f>
        <v>11787770</v>
      </c>
      <c r="DO49">
        <f>'2007_totals_newvars'!K49</f>
        <v>7395919</v>
      </c>
      <c r="DP49">
        <f>'2007_totals_newvars'!F49</f>
        <v>0</v>
      </c>
      <c r="DQ49">
        <f>'2007_totals_newvars'!D49</f>
        <v>184242677</v>
      </c>
      <c r="DR49">
        <f>'2007_totals_newvars'!L49</f>
        <v>726883948</v>
      </c>
      <c r="DS49">
        <f>'2008_totals_newvars'!J49</f>
        <v>66682044</v>
      </c>
      <c r="DT49">
        <f>'2008_totals_newvars'!B49</f>
        <v>267864015</v>
      </c>
      <c r="DU49">
        <f>'2008_totals_newvars'!C49</f>
        <v>149784224</v>
      </c>
      <c r="DV49">
        <f>'2008_totals_newvars'!I49</f>
        <v>11813277</v>
      </c>
      <c r="DW49">
        <f>'2008_totals_newvars'!H49</f>
        <v>183490220</v>
      </c>
      <c r="DX49">
        <f>'2008_totals_newvars'!E49</f>
        <v>9566789</v>
      </c>
      <c r="DY49">
        <f>'2008_totals_newvars'!G49</f>
        <v>10180885</v>
      </c>
      <c r="DZ49">
        <f>'2008_totals_newvars'!K49</f>
        <v>9692081</v>
      </c>
      <c r="EA49">
        <f>'2008_totals_newvars'!F49</f>
        <v>0</v>
      </c>
      <c r="EB49">
        <f>'2008_totals_newvars'!D49</f>
        <v>110304947</v>
      </c>
      <c r="EC49">
        <f>'2008_totals_newvars'!L49</f>
        <v>819378482</v>
      </c>
      <c r="ED49">
        <f>'2009_totals_newvars'!J49</f>
        <v>52036730</v>
      </c>
      <c r="EE49">
        <f>'2009_totals_newvars'!B49</f>
        <v>318453140</v>
      </c>
      <c r="EF49">
        <f>'2009_totals_newvars'!C49</f>
        <v>216474492</v>
      </c>
      <c r="EG49">
        <f>'2009_totals_newvars'!I49</f>
        <v>577704163</v>
      </c>
      <c r="EH49">
        <f>'2009_totals_newvars'!H49</f>
        <v>209474439</v>
      </c>
      <c r="EI49">
        <f>'2009_totals_newvars'!E49</f>
        <v>25114361</v>
      </c>
      <c r="EJ49">
        <f>'2009_totals_newvars'!G49</f>
        <v>22826540</v>
      </c>
      <c r="EK49">
        <f>'2009_totals_newvars'!K49</f>
        <v>8642000</v>
      </c>
      <c r="EL49">
        <f>'2009_totals_newvars'!F49</f>
        <v>0</v>
      </c>
      <c r="EM49">
        <f>'2009_totals_newvars'!D49</f>
        <v>134203964</v>
      </c>
      <c r="EN49">
        <f>'2009_totals_newvars'!L49</f>
        <v>1564929829</v>
      </c>
      <c r="EO49">
        <f>'2010_totals_newvars'!J49</f>
        <v>56121132</v>
      </c>
      <c r="EP49">
        <f>'2010_totals_newvars'!B49</f>
        <v>368599838</v>
      </c>
      <c r="EQ49">
        <f>'2010_totals_newvars'!C49</f>
        <v>212751550</v>
      </c>
      <c r="ER49">
        <f>'2010_totals_newvars'!I49</f>
        <v>558117828</v>
      </c>
      <c r="ES49">
        <f>'2010_totals_newvars'!H49</f>
        <v>217333506</v>
      </c>
      <c r="ET49">
        <f>'2010_totals_newvars'!E49</f>
        <v>18856552</v>
      </c>
      <c r="EU49">
        <f>'2010_totals_newvars'!G49</f>
        <v>35044246</v>
      </c>
      <c r="EV49">
        <f>'2010_totals_newvars'!K49</f>
        <v>8193000</v>
      </c>
      <c r="EW49">
        <f>'2010_totals_newvars'!F49</f>
        <v>0</v>
      </c>
      <c r="EX49">
        <f>'2010_totals_newvars'!D49</f>
        <v>133448244</v>
      </c>
      <c r="EY49">
        <f>'2010_totals_newvars'!L49</f>
        <v>1608465896</v>
      </c>
      <c r="EZ49">
        <f>'2011_totals_newvars'!J49</f>
        <v>42526186</v>
      </c>
      <c r="FA49">
        <f>'2011_totals_newvars'!B49</f>
        <v>305740849</v>
      </c>
      <c r="FB49">
        <f>'2011_totals_newvars'!C49</f>
        <v>197200184</v>
      </c>
      <c r="FC49">
        <f>'2011_totals_newvars'!I49</f>
        <v>235423478</v>
      </c>
      <c r="FD49">
        <f>'2011_totals_newvars'!H49</f>
        <v>225264456</v>
      </c>
      <c r="FE49">
        <f>'2011_totals_newvars'!E49</f>
        <v>11484593</v>
      </c>
      <c r="FF49">
        <f>'2011_totals_newvars'!G49</f>
        <v>33421813</v>
      </c>
      <c r="FG49">
        <f>'2011_totals_newvars'!K49</f>
        <v>10702000</v>
      </c>
      <c r="FH49">
        <f>'2011_totals_newvars'!F49</f>
        <v>0</v>
      </c>
      <c r="FI49">
        <f>'2011_totals_newvars'!D49</f>
        <v>118201851</v>
      </c>
      <c r="FJ49">
        <f>'2011_totals_newvars'!L49</f>
        <v>1179965410</v>
      </c>
      <c r="FK49">
        <f>'2012_totals_newvars'!J49</f>
        <v>55206116</v>
      </c>
      <c r="FL49">
        <f>'2012_totals_newvars'!B49</f>
        <v>242029894</v>
      </c>
      <c r="FM49">
        <f>'2012_totals_newvars'!C49</f>
        <v>125233245</v>
      </c>
      <c r="FN49">
        <f>'2012_totals_newvars'!I49</f>
        <v>248716460</v>
      </c>
      <c r="FO49">
        <f>'2012_totals_newvars'!H49</f>
        <v>151810460</v>
      </c>
      <c r="FP49">
        <f>'2012_totals_newvars'!E49</f>
        <v>20209282</v>
      </c>
      <c r="FQ49">
        <f>'2012_totals_newvars'!G49</f>
        <v>38032197</v>
      </c>
      <c r="FR49">
        <f>'2012_totals_newvars'!K49</f>
        <v>7176000</v>
      </c>
      <c r="FS49">
        <f>'2012_totals_newvars'!F49</f>
        <v>0</v>
      </c>
      <c r="FT49">
        <f>'2012_totals_newvars'!D49</f>
        <v>172710820</v>
      </c>
      <c r="FU49">
        <f>'2012_totals_newvars'!L49</f>
        <v>1061124474</v>
      </c>
      <c r="FV49">
        <f>'2013_totals_newvars'!J49</f>
        <v>59886058</v>
      </c>
      <c r="FW49">
        <f>'2013_totals_newvars'!B49</f>
        <v>201701974</v>
      </c>
      <c r="FX49">
        <f>'2013_totals_newvars'!C49</f>
        <v>130745474</v>
      </c>
      <c r="FY49">
        <f>'2013_totals_newvars'!I49</f>
        <v>125811514</v>
      </c>
      <c r="FZ49">
        <f>'2013_totals_newvars'!H49</f>
        <v>140779125</v>
      </c>
      <c r="GA49">
        <f>'2013_totals_newvars'!E49</f>
        <v>10806142</v>
      </c>
      <c r="GB49">
        <f>'2013_totals_newvars'!G49</f>
        <v>26862723</v>
      </c>
      <c r="GC49">
        <f>'2013_totals_newvars'!K49</f>
        <v>4675000</v>
      </c>
      <c r="GD49">
        <f>'2013_totals_newvars'!F49</f>
        <v>0</v>
      </c>
      <c r="GE49">
        <f>'2013_totals_newvars'!D49</f>
        <v>162049357</v>
      </c>
      <c r="GF49">
        <f>'2013_totals_newvars'!L49</f>
        <v>863317367</v>
      </c>
      <c r="GG49">
        <f>'2014_totals_newvars'!J49</f>
        <v>65723397</v>
      </c>
      <c r="GH49">
        <f>'2014_totals_newvars'!B49</f>
        <v>180941247</v>
      </c>
      <c r="GI49">
        <f>'2014_totals_newvars'!C49</f>
        <v>158207997</v>
      </c>
      <c r="GJ49">
        <f>'2014_totals_newvars'!I49</f>
        <v>141094903</v>
      </c>
      <c r="GK49">
        <f>'2014_totals_newvars'!H49</f>
        <v>213207021</v>
      </c>
      <c r="GL49">
        <f>'2014_totals_newvars'!E49</f>
        <v>11303235</v>
      </c>
      <c r="GM49">
        <f>'2014_totals_newvars'!G49</f>
        <v>29169333</v>
      </c>
      <c r="GN49">
        <f>'2014_totals_newvars'!K49</f>
        <v>6233000</v>
      </c>
      <c r="GO49">
        <f>'2014_totals_newvars'!F49</f>
        <v>0</v>
      </c>
      <c r="GP49">
        <f>'2014_totals_newvars'!D49</f>
        <v>167813325</v>
      </c>
      <c r="GQ49">
        <f>'2014_totals_newvars'!L49</f>
        <v>973693458</v>
      </c>
    </row>
    <row r="50" spans="1:199" x14ac:dyDescent="0.2">
      <c r="A50" t="s">
        <v>56</v>
      </c>
      <c r="B50">
        <f>'1997_totals_newvars'!J50</f>
        <v>13560628</v>
      </c>
      <c r="C50">
        <f>'1997_totals_newvars'!B50</f>
        <v>62791465</v>
      </c>
      <c r="D50">
        <f>'1997_totals_newvars'!C50</f>
        <v>0</v>
      </c>
      <c r="E50">
        <f>'1997_totals_newvars'!I50</f>
        <v>1583357</v>
      </c>
      <c r="F50">
        <f>'1997_totals_newvars'!H50</f>
        <v>0</v>
      </c>
      <c r="G50">
        <f>'1997_totals_newvars'!E50</f>
        <v>0</v>
      </c>
      <c r="H50">
        <f>'1997_totals_newvars'!G50</f>
        <v>0</v>
      </c>
      <c r="I50">
        <f>'1997_totals_newvars'!K50</f>
        <v>3562000</v>
      </c>
      <c r="J50">
        <f>'1997_totals_newvars'!F50</f>
        <v>0</v>
      </c>
      <c r="K50">
        <f>'1997_totals_newvars'!D50</f>
        <v>3412843</v>
      </c>
      <c r="L50">
        <f>'1997_totals_newvars'!L50</f>
        <v>84910293</v>
      </c>
      <c r="M50">
        <f>'1998_totals_newvars'!J50</f>
        <v>14861324</v>
      </c>
      <c r="N50">
        <f>'1998_totals_newvars'!B50</f>
        <v>32045344</v>
      </c>
      <c r="O50">
        <f>'1998_totals_newvars'!C50</f>
        <v>12971393</v>
      </c>
      <c r="P50">
        <f>'1998_totals_newvars'!I50</f>
        <v>4138642</v>
      </c>
      <c r="Q50">
        <f>'1998_totals_newvars'!H50</f>
        <v>0</v>
      </c>
      <c r="R50">
        <f>'1998_totals_newvars'!E50</f>
        <v>0</v>
      </c>
      <c r="S50">
        <f>'1998_totals_newvars'!G50</f>
        <v>0</v>
      </c>
      <c r="T50">
        <f>'1998_totals_newvars'!K50</f>
        <v>7400000</v>
      </c>
      <c r="U50">
        <f>'1998_totals_newvars'!F50</f>
        <v>0</v>
      </c>
      <c r="V50">
        <f>'1998_totals_newvars'!D50</f>
        <v>1568377</v>
      </c>
      <c r="W50">
        <f>'1998_totals_newvars'!L50</f>
        <v>72985080</v>
      </c>
      <c r="X50">
        <f>'1999_totals_newvars'!J50</f>
        <v>27113730</v>
      </c>
      <c r="Y50">
        <f>'1999_totals_newvars'!B50</f>
        <v>52620227</v>
      </c>
      <c r="Z50">
        <f>'1999_totals_newvars'!C50</f>
        <v>15942786</v>
      </c>
      <c r="AA50">
        <f>'1999_totals_newvars'!I50</f>
        <v>627487</v>
      </c>
      <c r="AB50">
        <f>'1999_totals_newvars'!H50</f>
        <v>0</v>
      </c>
      <c r="AC50">
        <f>'1999_totals_newvars'!E50</f>
        <v>0</v>
      </c>
      <c r="AD50">
        <f>'1999_totals_newvars'!G50</f>
        <v>0</v>
      </c>
      <c r="AE50">
        <f>'1999_totals_newvars'!K50</f>
        <v>14635262</v>
      </c>
      <c r="AF50">
        <f>'1999_totals_newvars'!F50</f>
        <v>0</v>
      </c>
      <c r="AG50">
        <f>'1999_totals_newvars'!D50</f>
        <v>3264536</v>
      </c>
      <c r="AH50">
        <f>'1999_totals_newvars'!L50</f>
        <v>114204028</v>
      </c>
      <c r="AI50">
        <f>'2000_totals_newvars'!J50</f>
        <v>18907909</v>
      </c>
      <c r="AJ50">
        <f>'2000_totals_newvars'!B50</f>
        <v>49223685</v>
      </c>
      <c r="AK50">
        <f>'2000_totals_newvars'!C50</f>
        <v>5045149</v>
      </c>
      <c r="AL50">
        <f>'2000_totals_newvars'!I50</f>
        <v>2233070</v>
      </c>
      <c r="AM50">
        <f>'2000_totals_newvars'!H50</f>
        <v>34092553</v>
      </c>
      <c r="AN50">
        <f>'2000_totals_newvars'!E50</f>
        <v>0</v>
      </c>
      <c r="AO50">
        <f>'2000_totals_newvars'!G50</f>
        <v>0</v>
      </c>
      <c r="AP50">
        <f>'2000_totals_newvars'!K50</f>
        <v>6441969</v>
      </c>
      <c r="AQ50">
        <f>'2000_totals_newvars'!F50</f>
        <v>0</v>
      </c>
      <c r="AR50">
        <f>'2000_totals_newvars'!D50</f>
        <v>19893648</v>
      </c>
      <c r="AS50">
        <f>'2000_totals_newvars'!L50</f>
        <v>135837983</v>
      </c>
      <c r="AT50">
        <f>'2001_totals_newvars'!J50</f>
        <v>21023166</v>
      </c>
      <c r="AU50">
        <f>'2001_totals_newvars'!B50</f>
        <v>64447685</v>
      </c>
      <c r="AV50">
        <f>'2001_totals_newvars'!C50</f>
        <v>30245534</v>
      </c>
      <c r="AW50">
        <f>'2001_totals_newvars'!I50</f>
        <v>5430437</v>
      </c>
      <c r="AX50">
        <f>'2001_totals_newvars'!H50</f>
        <v>39920324</v>
      </c>
      <c r="AY50">
        <f>'2001_totals_newvars'!E50</f>
        <v>0</v>
      </c>
      <c r="AZ50">
        <f>'2001_totals_newvars'!G50</f>
        <v>1752881</v>
      </c>
      <c r="BA50">
        <f>'2001_totals_newvars'!K50</f>
        <v>3314653</v>
      </c>
      <c r="BB50">
        <f>'2001_totals_newvars'!F50</f>
        <v>0</v>
      </c>
      <c r="BC50">
        <f>'2001_totals_newvars'!D50</f>
        <v>42146234</v>
      </c>
      <c r="BD50">
        <f>'2001_totals_newvars'!L50</f>
        <v>208280914</v>
      </c>
      <c r="BE50">
        <f>'2002_totals_newvars'!J50</f>
        <v>24435373</v>
      </c>
      <c r="BF50">
        <f>'2002_totals_newvars'!B50</f>
        <v>70996214</v>
      </c>
      <c r="BG50">
        <f>'2002_totals_newvars'!C50</f>
        <v>31447599</v>
      </c>
      <c r="BH50">
        <f>'2002_totals_newvars'!I50</f>
        <v>8931308</v>
      </c>
      <c r="BI50">
        <f>'2002_totals_newvars'!H50</f>
        <v>36649900</v>
      </c>
      <c r="BJ50">
        <f>'2002_totals_newvars'!E50</f>
        <v>0</v>
      </c>
      <c r="BK50">
        <f>'2002_totals_newvars'!G50</f>
        <v>2601095</v>
      </c>
      <c r="BL50">
        <f>'2002_totals_newvars'!K50</f>
        <v>1306267</v>
      </c>
      <c r="BM50">
        <f>'2002_totals_newvars'!F50</f>
        <v>0</v>
      </c>
      <c r="BN50">
        <f>'2002_totals_newvars'!D50</f>
        <v>39132994</v>
      </c>
      <c r="BO50">
        <f>'2002_totals_newvars'!L50</f>
        <v>215500750</v>
      </c>
      <c r="BP50">
        <f>'2003_totals_newvars'!J50</f>
        <v>24725562</v>
      </c>
      <c r="BQ50">
        <f>'2003_totals_newvars'!B50</f>
        <v>68432824</v>
      </c>
      <c r="BR50">
        <f>'2003_totals_newvars'!C50</f>
        <v>23704394</v>
      </c>
      <c r="BS50">
        <f>'2003_totals_newvars'!I50</f>
        <v>7387693</v>
      </c>
      <c r="BT50">
        <f>'2003_totals_newvars'!H50</f>
        <v>7753839</v>
      </c>
      <c r="BU50">
        <f>'2003_totals_newvars'!E50</f>
        <v>0</v>
      </c>
      <c r="BV50">
        <f>'2003_totals_newvars'!G50</f>
        <v>2427907</v>
      </c>
      <c r="BW50">
        <f>'2003_totals_newvars'!K50</f>
        <v>6947755</v>
      </c>
      <c r="BX50">
        <f>'2003_totals_newvars'!F50</f>
        <v>0</v>
      </c>
      <c r="BY50">
        <f>'2003_totals_newvars'!D50</f>
        <v>22428829</v>
      </c>
      <c r="BZ50">
        <f>'2003_totals_newvars'!L50</f>
        <v>163808803</v>
      </c>
      <c r="CA50">
        <f>'2004_totals_newvars'!J50</f>
        <v>25285685</v>
      </c>
      <c r="CB50">
        <f>'2004_totals_newvars'!B50</f>
        <v>69012579</v>
      </c>
      <c r="CC50">
        <f>'2004_totals_newvars'!C50</f>
        <v>22461690</v>
      </c>
      <c r="CD50">
        <f>'2004_totals_newvars'!I50</f>
        <v>5181286</v>
      </c>
      <c r="CE50">
        <f>'2004_totals_newvars'!H50</f>
        <v>6044598</v>
      </c>
      <c r="CF50">
        <f>'2004_totals_newvars'!E50</f>
        <v>0</v>
      </c>
      <c r="CG50">
        <f>'2004_totals_newvars'!G50</f>
        <v>2461103</v>
      </c>
      <c r="CH50">
        <f>'2004_totals_newvars'!K50</f>
        <v>7414943</v>
      </c>
      <c r="CI50">
        <f>'2004_totals_newvars'!F50</f>
        <v>0</v>
      </c>
      <c r="CJ50">
        <f>'2004_totals_newvars'!D50</f>
        <v>19408218</v>
      </c>
      <c r="CK50">
        <f>'2004_totals_newvars'!L50</f>
        <v>157270102</v>
      </c>
      <c r="CL50">
        <f>'2005_totals_newvars'!J50</f>
        <v>24953809</v>
      </c>
      <c r="CM50">
        <f>'2005_totals_newvars'!B50</f>
        <v>43002800</v>
      </c>
      <c r="CN50">
        <f>'2005_totals_newvars'!C50</f>
        <v>20505432</v>
      </c>
      <c r="CO50">
        <f>'2005_totals_newvars'!I50</f>
        <v>5650062</v>
      </c>
      <c r="CP50">
        <f>'2005_totals_newvars'!H50</f>
        <v>15182584</v>
      </c>
      <c r="CQ50">
        <f>'2005_totals_newvars'!E50</f>
        <v>0</v>
      </c>
      <c r="CR50">
        <f>'2005_totals_newvars'!G50</f>
        <v>2039112</v>
      </c>
      <c r="CS50">
        <f>'2005_totals_newvars'!K50</f>
        <v>11031796</v>
      </c>
      <c r="CT50">
        <f>'2005_totals_newvars'!F50</f>
        <v>0</v>
      </c>
      <c r="CU50">
        <f>'2005_totals_newvars'!D50</f>
        <v>12642881</v>
      </c>
      <c r="CV50">
        <f>'2005_totals_newvars'!L50</f>
        <v>135008476</v>
      </c>
      <c r="CW50">
        <f>'2006_totals_newvars'!J50</f>
        <v>24943178</v>
      </c>
      <c r="CX50">
        <f>'2006_totals_newvars'!B50</f>
        <v>37252382</v>
      </c>
      <c r="CY50">
        <f>'2006_totals_newvars'!C50</f>
        <v>20923473</v>
      </c>
      <c r="CZ50">
        <f>'2006_totals_newvars'!I50</f>
        <v>12374870</v>
      </c>
      <c r="DA50">
        <f>'2006_totals_newvars'!H50</f>
        <v>-75082</v>
      </c>
      <c r="DB50">
        <f>'2006_totals_newvars'!E50</f>
        <v>0</v>
      </c>
      <c r="DC50">
        <f>'2006_totals_newvars'!G50</f>
        <v>1580812</v>
      </c>
      <c r="DD50">
        <f>'2006_totals_newvars'!K50</f>
        <v>10918472</v>
      </c>
      <c r="DE50">
        <f>'2006_totals_newvars'!F50</f>
        <v>0</v>
      </c>
      <c r="DF50">
        <f>'2006_totals_newvars'!D50</f>
        <v>18050041</v>
      </c>
      <c r="DG50">
        <f>'2006_totals_newvars'!L50</f>
        <v>125968146</v>
      </c>
      <c r="DH50">
        <f>'2007_totals_newvars'!J50</f>
        <v>26018154</v>
      </c>
      <c r="DI50">
        <f>'2007_totals_newvars'!B50</f>
        <v>33185351</v>
      </c>
      <c r="DJ50">
        <f>'2007_totals_newvars'!C50</f>
        <v>19367952</v>
      </c>
      <c r="DK50">
        <f>'2007_totals_newvars'!I50</f>
        <v>10160301</v>
      </c>
      <c r="DL50">
        <f>'2007_totals_newvars'!H50</f>
        <v>495843</v>
      </c>
      <c r="DM50">
        <f>'2007_totals_newvars'!E50</f>
        <v>0</v>
      </c>
      <c r="DN50">
        <f>'2007_totals_newvars'!G50</f>
        <v>1608945</v>
      </c>
      <c r="DO50">
        <f>'2007_totals_newvars'!K50</f>
        <v>11017631</v>
      </c>
      <c r="DP50">
        <f>'2007_totals_newvars'!F50</f>
        <v>0</v>
      </c>
      <c r="DQ50">
        <f>'2007_totals_newvars'!D50</f>
        <v>15714199</v>
      </c>
      <c r="DR50">
        <f>'2007_totals_newvars'!L50</f>
        <v>117568376</v>
      </c>
      <c r="DS50">
        <f>'2008_totals_newvars'!J50</f>
        <v>25966145</v>
      </c>
      <c r="DT50">
        <f>'2008_totals_newvars'!B50</f>
        <v>31148455</v>
      </c>
      <c r="DU50">
        <f>'2008_totals_newvars'!C50</f>
        <v>21877339</v>
      </c>
      <c r="DV50">
        <f>'2008_totals_newvars'!I50</f>
        <v>13344368</v>
      </c>
      <c r="DW50">
        <f>'2008_totals_newvars'!H50</f>
        <v>4722665</v>
      </c>
      <c r="DX50">
        <f>'2008_totals_newvars'!E50</f>
        <v>0</v>
      </c>
      <c r="DY50">
        <f>'2008_totals_newvars'!G50</f>
        <v>1499229</v>
      </c>
      <c r="DZ50">
        <f>'2008_totals_newvars'!K50</f>
        <v>11017631</v>
      </c>
      <c r="EA50">
        <f>'2008_totals_newvars'!F50</f>
        <v>0</v>
      </c>
      <c r="EB50">
        <f>'2008_totals_newvars'!D50</f>
        <v>16623636</v>
      </c>
      <c r="EC50">
        <f>'2008_totals_newvars'!L50</f>
        <v>126199468</v>
      </c>
      <c r="ED50">
        <f>'2009_totals_newvars'!J50</f>
        <v>25693728</v>
      </c>
      <c r="EE50">
        <f>'2009_totals_newvars'!B50</f>
        <v>31784049</v>
      </c>
      <c r="EF50">
        <f>'2009_totals_newvars'!C50</f>
        <v>28226784</v>
      </c>
      <c r="EG50">
        <f>'2009_totals_newvars'!I50</f>
        <v>9510176</v>
      </c>
      <c r="EH50">
        <f>'2009_totals_newvars'!H50</f>
        <v>3618546</v>
      </c>
      <c r="EI50">
        <f>'2009_totals_newvars'!E50</f>
        <v>30049912</v>
      </c>
      <c r="EJ50">
        <f>'2009_totals_newvars'!G50</f>
        <v>104403</v>
      </c>
      <c r="EK50">
        <f>'2009_totals_newvars'!K50</f>
        <v>11017631</v>
      </c>
      <c r="EL50">
        <f>'2009_totals_newvars'!F50</f>
        <v>0</v>
      </c>
      <c r="EM50">
        <f>'2009_totals_newvars'!D50</f>
        <v>18381895</v>
      </c>
      <c r="EN50">
        <f>'2009_totals_newvars'!L50</f>
        <v>158387124</v>
      </c>
      <c r="EO50">
        <f>'2010_totals_newvars'!J50</f>
        <v>25099489</v>
      </c>
      <c r="EP50">
        <f>'2010_totals_newvars'!B50</f>
        <v>43275520</v>
      </c>
      <c r="EQ50">
        <f>'2010_totals_newvars'!C50</f>
        <v>25829305</v>
      </c>
      <c r="ER50">
        <f>'2010_totals_newvars'!I50</f>
        <v>3905885</v>
      </c>
      <c r="ES50">
        <f>'2010_totals_newvars'!H50</f>
        <v>984517</v>
      </c>
      <c r="ET50">
        <f>'2010_totals_newvars'!E50</f>
        <v>26261511</v>
      </c>
      <c r="EU50">
        <f>'2010_totals_newvars'!G50</f>
        <v>26542065</v>
      </c>
      <c r="EV50">
        <f>'2010_totals_newvars'!K50</f>
        <v>11017631</v>
      </c>
      <c r="EW50">
        <f>'2010_totals_newvars'!F50</f>
        <v>0</v>
      </c>
      <c r="EX50">
        <f>'2010_totals_newvars'!D50</f>
        <v>46963846</v>
      </c>
      <c r="EY50">
        <f>'2010_totals_newvars'!L50</f>
        <v>209879769</v>
      </c>
      <c r="EZ50">
        <f>'2011_totals_newvars'!J50</f>
        <v>22165656</v>
      </c>
      <c r="FA50">
        <f>'2011_totals_newvars'!B50</f>
        <v>34249892</v>
      </c>
      <c r="FB50">
        <f>'2011_totals_newvars'!C50</f>
        <v>35596112</v>
      </c>
      <c r="FC50">
        <f>'2011_totals_newvars'!I50</f>
        <v>9253474</v>
      </c>
      <c r="FD50">
        <f>'2011_totals_newvars'!H50</f>
        <v>10270049</v>
      </c>
      <c r="FE50">
        <f>'2011_totals_newvars'!E50</f>
        <v>19035131</v>
      </c>
      <c r="FF50">
        <f>'2011_totals_newvars'!G50</f>
        <v>20488681</v>
      </c>
      <c r="FG50">
        <f>'2011_totals_newvars'!K50</f>
        <v>11017631</v>
      </c>
      <c r="FH50">
        <f>'2011_totals_newvars'!F50</f>
        <v>0</v>
      </c>
      <c r="FI50">
        <f>'2011_totals_newvars'!D50</f>
        <v>20896415</v>
      </c>
      <c r="FJ50">
        <f>'2011_totals_newvars'!L50</f>
        <v>182973041</v>
      </c>
      <c r="FK50">
        <f>'2012_totals_newvars'!J50</f>
        <v>13610195</v>
      </c>
      <c r="FL50">
        <f>'2012_totals_newvars'!B50</f>
        <v>32971273</v>
      </c>
      <c r="FM50">
        <f>'2012_totals_newvars'!C50</f>
        <v>28385513</v>
      </c>
      <c r="FN50">
        <f>'2012_totals_newvars'!I50</f>
        <v>18833365</v>
      </c>
      <c r="FO50">
        <f>'2012_totals_newvars'!H50</f>
        <v>-412298</v>
      </c>
      <c r="FP50">
        <f>'2012_totals_newvars'!E50</f>
        <v>10540317</v>
      </c>
      <c r="FQ50">
        <f>'2012_totals_newvars'!G50</f>
        <v>297881</v>
      </c>
      <c r="FR50">
        <f>'2012_totals_newvars'!K50</f>
        <v>11017631</v>
      </c>
      <c r="FS50">
        <f>'2012_totals_newvars'!F50</f>
        <v>0</v>
      </c>
      <c r="FT50">
        <f>'2012_totals_newvars'!D50</f>
        <v>29367736</v>
      </c>
      <c r="FU50">
        <f>'2012_totals_newvars'!L50</f>
        <v>144611613</v>
      </c>
      <c r="FV50">
        <f>'2013_totals_newvars'!J50</f>
        <v>26220124</v>
      </c>
      <c r="FW50">
        <f>'2013_totals_newvars'!B50</f>
        <v>30956799</v>
      </c>
      <c r="FX50">
        <f>'2013_totals_newvars'!C50</f>
        <v>10436145</v>
      </c>
      <c r="FY50">
        <f>'2013_totals_newvars'!I50</f>
        <v>10180119</v>
      </c>
      <c r="FZ50">
        <f>'2013_totals_newvars'!H50</f>
        <v>4525597</v>
      </c>
      <c r="GA50">
        <f>'2013_totals_newvars'!E50</f>
        <v>18143004</v>
      </c>
      <c r="GB50">
        <f>'2013_totals_newvars'!G50</f>
        <v>1533518</v>
      </c>
      <c r="GC50">
        <f>'2013_totals_newvars'!K50</f>
        <v>11017631</v>
      </c>
      <c r="GD50">
        <f>'2013_totals_newvars'!F50</f>
        <v>0</v>
      </c>
      <c r="GE50">
        <f>'2013_totals_newvars'!D50</f>
        <v>31609819</v>
      </c>
      <c r="GF50">
        <f>'2013_totals_newvars'!L50</f>
        <v>144622756</v>
      </c>
      <c r="GG50">
        <f>'2014_totals_newvars'!J50</f>
        <v>28692359</v>
      </c>
      <c r="GH50">
        <f>'2014_totals_newvars'!B50</f>
        <v>30619758</v>
      </c>
      <c r="GI50">
        <f>'2014_totals_newvars'!C50</f>
        <v>11888643</v>
      </c>
      <c r="GJ50">
        <f>'2014_totals_newvars'!I50</f>
        <v>11705528</v>
      </c>
      <c r="GK50">
        <f>'2014_totals_newvars'!H50</f>
        <v>0</v>
      </c>
      <c r="GL50">
        <f>'2014_totals_newvars'!E50</f>
        <v>12340922</v>
      </c>
      <c r="GM50">
        <f>'2014_totals_newvars'!G50</f>
        <v>1771489</v>
      </c>
      <c r="GN50">
        <f>'2014_totals_newvars'!K50</f>
        <v>11017631</v>
      </c>
      <c r="GO50">
        <f>'2014_totals_newvars'!F50</f>
        <v>0</v>
      </c>
      <c r="GP50">
        <f>'2014_totals_newvars'!D50</f>
        <v>32927531</v>
      </c>
      <c r="GQ50">
        <f>'2014_totals_newvars'!L50</f>
        <v>140963861</v>
      </c>
    </row>
    <row r="51" spans="1:199" x14ac:dyDescent="0.2">
      <c r="A51" t="s">
        <v>57</v>
      </c>
      <c r="B51">
        <f>'1997_totals_newvars'!J51</f>
        <v>44778883</v>
      </c>
      <c r="C51">
        <f>'1997_totals_newvars'!B51</f>
        <v>206221364</v>
      </c>
      <c r="D51">
        <f>'1997_totals_newvars'!C51</f>
        <v>17671506</v>
      </c>
      <c r="E51">
        <f>'1997_totals_newvars'!I51</f>
        <v>11339389</v>
      </c>
      <c r="F51">
        <f>'1997_totals_newvars'!H51</f>
        <v>0</v>
      </c>
      <c r="G51">
        <f>'1997_totals_newvars'!E51</f>
        <v>0</v>
      </c>
      <c r="H51">
        <f>'1997_totals_newvars'!G51</f>
        <v>0</v>
      </c>
      <c r="I51">
        <f>'1997_totals_newvars'!K51</f>
        <v>0</v>
      </c>
      <c r="J51">
        <f>'1997_totals_newvars'!F51</f>
        <v>0</v>
      </c>
      <c r="K51">
        <f>'1997_totals_newvars'!D51</f>
        <v>74821044</v>
      </c>
      <c r="L51">
        <f>'1997_totals_newvars'!L51</f>
        <v>354832186</v>
      </c>
      <c r="M51">
        <f>'1998_totals_newvars'!J51</f>
        <v>54744780</v>
      </c>
      <c r="N51">
        <f>'1998_totals_newvars'!B51</f>
        <v>145407120</v>
      </c>
      <c r="O51">
        <f>'1998_totals_newvars'!C51</f>
        <v>52755728</v>
      </c>
      <c r="P51">
        <f>'1998_totals_newvars'!I51</f>
        <v>6353543</v>
      </c>
      <c r="Q51">
        <f>'1998_totals_newvars'!H51</f>
        <v>0</v>
      </c>
      <c r="R51">
        <f>'1998_totals_newvars'!E51</f>
        <v>0</v>
      </c>
      <c r="S51">
        <f>'1998_totals_newvars'!G51</f>
        <v>0</v>
      </c>
      <c r="T51">
        <f>'1998_totals_newvars'!K51</f>
        <v>39700000</v>
      </c>
      <c r="U51">
        <f>'1998_totals_newvars'!F51</f>
        <v>0</v>
      </c>
      <c r="V51">
        <f>'1998_totals_newvars'!D51</f>
        <v>79433150</v>
      </c>
      <c r="W51">
        <f>'1998_totals_newvars'!L51</f>
        <v>378394321</v>
      </c>
      <c r="X51">
        <f>'1999_totals_newvars'!J51</f>
        <v>28885671</v>
      </c>
      <c r="Y51">
        <f>'1999_totals_newvars'!B51</f>
        <v>94151128</v>
      </c>
      <c r="Z51">
        <f>'1999_totals_newvars'!C51</f>
        <v>116856094</v>
      </c>
      <c r="AA51">
        <f>'1999_totals_newvars'!I51</f>
        <v>71526659</v>
      </c>
      <c r="AB51">
        <f>'1999_totals_newvars'!H51</f>
        <v>0</v>
      </c>
      <c r="AC51">
        <f>'1999_totals_newvars'!E51</f>
        <v>0</v>
      </c>
      <c r="AD51">
        <f>'1999_totals_newvars'!G51</f>
        <v>0</v>
      </c>
      <c r="AE51">
        <f>'1999_totals_newvars'!K51</f>
        <v>31750000</v>
      </c>
      <c r="AF51">
        <f>'1999_totals_newvars'!F51</f>
        <v>0</v>
      </c>
      <c r="AG51">
        <f>'1999_totals_newvars'!D51</f>
        <v>62545245</v>
      </c>
      <c r="AH51">
        <f>'1999_totals_newvars'!L51</f>
        <v>405714797</v>
      </c>
      <c r="AI51">
        <f>'2000_totals_newvars'!J51</f>
        <v>32254546</v>
      </c>
      <c r="AJ51">
        <f>'2000_totals_newvars'!B51</f>
        <v>6984532</v>
      </c>
      <c r="AK51">
        <f>'2000_totals_newvars'!C51</f>
        <v>177928004</v>
      </c>
      <c r="AL51">
        <f>'2000_totals_newvars'!I51</f>
        <v>56902176</v>
      </c>
      <c r="AM51">
        <f>'2000_totals_newvars'!H51</f>
        <v>16761725</v>
      </c>
      <c r="AN51">
        <f>'2000_totals_newvars'!E51</f>
        <v>0</v>
      </c>
      <c r="AO51">
        <f>'2000_totals_newvars'!G51</f>
        <v>12023846</v>
      </c>
      <c r="AP51">
        <f>'2000_totals_newvars'!K51</f>
        <v>31704759</v>
      </c>
      <c r="AQ51">
        <f>'2000_totals_newvars'!F51</f>
        <v>79307090</v>
      </c>
      <c r="AR51">
        <f>'2000_totals_newvars'!D51</f>
        <v>63158798</v>
      </c>
      <c r="AS51">
        <f>'2000_totals_newvars'!L51</f>
        <v>477025476</v>
      </c>
      <c r="AT51">
        <f>'2001_totals_newvars'!J51</f>
        <v>33171886</v>
      </c>
      <c r="AU51">
        <f>'2001_totals_newvars'!B51</f>
        <v>80692323</v>
      </c>
      <c r="AV51">
        <f>'2001_totals_newvars'!C51</f>
        <v>230699146</v>
      </c>
      <c r="AW51">
        <f>'2001_totals_newvars'!I51</f>
        <v>-11962746</v>
      </c>
      <c r="AX51">
        <f>'2001_totals_newvars'!H51</f>
        <v>-2074978</v>
      </c>
      <c r="AY51">
        <f>'2001_totals_newvars'!E51</f>
        <v>0</v>
      </c>
      <c r="AZ51">
        <f>'2001_totals_newvars'!G51</f>
        <v>5582427</v>
      </c>
      <c r="BA51">
        <f>'2001_totals_newvars'!K51</f>
        <v>33281448</v>
      </c>
      <c r="BB51">
        <f>'2001_totals_newvars'!F51</f>
        <v>99057594</v>
      </c>
      <c r="BC51">
        <f>'2001_totals_newvars'!D51</f>
        <v>122457411</v>
      </c>
      <c r="BD51">
        <f>'2001_totals_newvars'!L51</f>
        <v>590904511</v>
      </c>
      <c r="BE51">
        <f>'2002_totals_newvars'!J51</f>
        <v>27547686</v>
      </c>
      <c r="BF51">
        <f>'2002_totals_newvars'!B51</f>
        <v>126133787</v>
      </c>
      <c r="BG51">
        <f>'2002_totals_newvars'!C51</f>
        <v>193100679</v>
      </c>
      <c r="BH51">
        <f>'2002_totals_newvars'!I51</f>
        <v>36287579</v>
      </c>
      <c r="BI51">
        <f>'2002_totals_newvars'!H51</f>
        <v>40059842</v>
      </c>
      <c r="BJ51">
        <f>'2002_totals_newvars'!E51</f>
        <v>0</v>
      </c>
      <c r="BK51">
        <f>'2002_totals_newvars'!G51</f>
        <v>6644823</v>
      </c>
      <c r="BL51">
        <f>'2002_totals_newvars'!K51</f>
        <v>13446338</v>
      </c>
      <c r="BM51">
        <f>'2002_totals_newvars'!F51</f>
        <v>50105885</v>
      </c>
      <c r="BN51">
        <f>'2002_totals_newvars'!D51</f>
        <v>72871302</v>
      </c>
      <c r="BO51">
        <f>'2002_totals_newvars'!L51</f>
        <v>566197921</v>
      </c>
      <c r="BP51">
        <f>'2003_totals_newvars'!J51</f>
        <v>39303800</v>
      </c>
      <c r="BQ51">
        <f>'2003_totals_newvars'!B51</f>
        <v>108526014</v>
      </c>
      <c r="BR51">
        <f>'2003_totals_newvars'!C51</f>
        <v>240509562</v>
      </c>
      <c r="BS51">
        <f>'2003_totals_newvars'!I51</f>
        <v>13028098</v>
      </c>
      <c r="BT51">
        <f>'2003_totals_newvars'!H51</f>
        <v>23847203</v>
      </c>
      <c r="BU51">
        <f>'2003_totals_newvars'!E51</f>
        <v>0</v>
      </c>
      <c r="BV51">
        <f>'2003_totals_newvars'!G51</f>
        <v>6729903</v>
      </c>
      <c r="BW51">
        <f>'2003_totals_newvars'!K51</f>
        <v>13440834</v>
      </c>
      <c r="BX51">
        <f>'2003_totals_newvars'!F51</f>
        <v>41421727</v>
      </c>
      <c r="BY51">
        <f>'2003_totals_newvars'!D51</f>
        <v>81066639</v>
      </c>
      <c r="BZ51">
        <f>'2003_totals_newvars'!L51</f>
        <v>567873780</v>
      </c>
      <c r="CA51">
        <f>'2004_totals_newvars'!J51</f>
        <v>44951759</v>
      </c>
      <c r="CB51">
        <f>'2004_totals_newvars'!B51</f>
        <v>135716584</v>
      </c>
      <c r="CC51">
        <f>'2004_totals_newvars'!C51</f>
        <v>250568004</v>
      </c>
      <c r="CD51">
        <f>'2004_totals_newvars'!I51</f>
        <v>10700724</v>
      </c>
      <c r="CE51">
        <f>'2004_totals_newvars'!H51</f>
        <v>17626062</v>
      </c>
      <c r="CF51">
        <f>'2004_totals_newvars'!E51</f>
        <v>0</v>
      </c>
      <c r="CG51">
        <f>'2004_totals_newvars'!G51</f>
        <v>6544291</v>
      </c>
      <c r="CH51">
        <f>'2004_totals_newvars'!K51</f>
        <v>13420499</v>
      </c>
      <c r="CI51">
        <f>'2004_totals_newvars'!F51</f>
        <v>57892001</v>
      </c>
      <c r="CJ51">
        <f>'2004_totals_newvars'!D51</f>
        <v>33933767</v>
      </c>
      <c r="CK51">
        <f>'2004_totals_newvars'!L51</f>
        <v>571353691</v>
      </c>
      <c r="CL51">
        <f>'2005_totals_newvars'!J51</f>
        <v>35585552</v>
      </c>
      <c r="CM51">
        <f>'2005_totals_newvars'!B51</f>
        <v>115469434</v>
      </c>
      <c r="CN51">
        <f>'2005_totals_newvars'!C51</f>
        <v>232874468</v>
      </c>
      <c r="CO51">
        <f>'2005_totals_newvars'!I51</f>
        <v>7692052</v>
      </c>
      <c r="CP51">
        <f>'2005_totals_newvars'!H51</f>
        <v>16519244</v>
      </c>
      <c r="CQ51">
        <f>'2005_totals_newvars'!E51</f>
        <v>0</v>
      </c>
      <c r="CR51">
        <f>'2005_totals_newvars'!G51</f>
        <v>6341576</v>
      </c>
      <c r="CS51">
        <f>'2005_totals_newvars'!K51</f>
        <v>13420500</v>
      </c>
      <c r="CT51">
        <f>'2005_totals_newvars'!F51</f>
        <v>59532000</v>
      </c>
      <c r="CU51">
        <f>'2005_totals_newvars'!D51</f>
        <v>36110612</v>
      </c>
      <c r="CV51">
        <f>'2005_totals_newvars'!L51</f>
        <v>523545438</v>
      </c>
      <c r="CW51">
        <f>'2006_totals_newvars'!J51</f>
        <v>27779526</v>
      </c>
      <c r="CX51">
        <f>'2006_totals_newvars'!B51</f>
        <v>110874726</v>
      </c>
      <c r="CY51">
        <f>'2006_totals_newvars'!C51</f>
        <v>243212080</v>
      </c>
      <c r="CZ51">
        <f>'2006_totals_newvars'!I51</f>
        <v>3335584</v>
      </c>
      <c r="DA51">
        <f>'2006_totals_newvars'!H51</f>
        <v>12065361</v>
      </c>
      <c r="DB51">
        <f>'2006_totals_newvars'!E51</f>
        <v>0</v>
      </c>
      <c r="DC51">
        <f>'2006_totals_newvars'!G51</f>
        <v>8509262</v>
      </c>
      <c r="DD51">
        <f>'2006_totals_newvars'!K51</f>
        <v>14715200</v>
      </c>
      <c r="DE51">
        <f>'2006_totals_newvars'!F51</f>
        <v>55232000</v>
      </c>
      <c r="DF51">
        <f>'2006_totals_newvars'!D51</f>
        <v>42151699</v>
      </c>
      <c r="DG51">
        <f>'2006_totals_newvars'!L51</f>
        <v>517875438</v>
      </c>
      <c r="DH51">
        <f>'2007_totals_newvars'!J51</f>
        <v>29390724</v>
      </c>
      <c r="DI51">
        <f>'2007_totals_newvars'!B51</f>
        <v>89184956</v>
      </c>
      <c r="DJ51">
        <f>'2007_totals_newvars'!C51</f>
        <v>265626870</v>
      </c>
      <c r="DK51">
        <f>'2007_totals_newvars'!I51</f>
        <v>7940113</v>
      </c>
      <c r="DL51">
        <f>'2007_totals_newvars'!H51</f>
        <v>11080630</v>
      </c>
      <c r="DM51">
        <f>'2007_totals_newvars'!E51</f>
        <v>0</v>
      </c>
      <c r="DN51">
        <f>'2007_totals_newvars'!G51</f>
        <v>7401753</v>
      </c>
      <c r="DO51">
        <f>'2007_totals_newvars'!K51</f>
        <v>13420500</v>
      </c>
      <c r="DP51">
        <f>'2007_totals_newvars'!F51</f>
        <v>63656362</v>
      </c>
      <c r="DQ51">
        <f>'2007_totals_newvars'!D51</f>
        <v>34383093</v>
      </c>
      <c r="DR51">
        <f>'2007_totals_newvars'!L51</f>
        <v>522085001</v>
      </c>
      <c r="DS51">
        <f>'2008_totals_newvars'!J51</f>
        <v>24695284</v>
      </c>
      <c r="DT51">
        <f>'2008_totals_newvars'!B51</f>
        <v>89486194</v>
      </c>
      <c r="DU51">
        <f>'2008_totals_newvars'!C51</f>
        <v>275465000</v>
      </c>
      <c r="DV51">
        <f>'2008_totals_newvars'!I51</f>
        <v>7528134</v>
      </c>
      <c r="DW51">
        <f>'2008_totals_newvars'!H51</f>
        <v>10436818</v>
      </c>
      <c r="DX51">
        <f>'2008_totals_newvars'!E51</f>
        <v>0</v>
      </c>
      <c r="DY51">
        <f>'2008_totals_newvars'!G51</f>
        <v>6864267</v>
      </c>
      <c r="DZ51">
        <f>'2008_totals_newvars'!K51</f>
        <v>13420500</v>
      </c>
      <c r="EA51">
        <f>'2008_totals_newvars'!F51</f>
        <v>65500289</v>
      </c>
      <c r="EB51">
        <f>'2008_totals_newvars'!D51</f>
        <v>35808782</v>
      </c>
      <c r="EC51">
        <f>'2008_totals_newvars'!L51</f>
        <v>529205268</v>
      </c>
      <c r="ED51">
        <f>'2009_totals_newvars'!J51</f>
        <v>26400269</v>
      </c>
      <c r="EE51">
        <f>'2009_totals_newvars'!B51</f>
        <v>113408555</v>
      </c>
      <c r="EF51">
        <f>'2009_totals_newvars'!C51</f>
        <v>254918074</v>
      </c>
      <c r="EG51">
        <f>'2009_totals_newvars'!I51</f>
        <v>119127606</v>
      </c>
      <c r="EH51">
        <f>'2009_totals_newvars'!H51</f>
        <v>16205703</v>
      </c>
      <c r="EI51">
        <f>'2009_totals_newvars'!E51</f>
        <v>0</v>
      </c>
      <c r="EJ51">
        <f>'2009_totals_newvars'!G51</f>
        <v>43361122</v>
      </c>
      <c r="EK51">
        <f>'2009_totals_newvars'!K51</f>
        <v>13420500</v>
      </c>
      <c r="EL51">
        <f>'2009_totals_newvars'!F51</f>
        <v>22803390</v>
      </c>
      <c r="EM51">
        <f>'2009_totals_newvars'!D51</f>
        <v>35302646</v>
      </c>
      <c r="EN51">
        <f>'2009_totals_newvars'!L51</f>
        <v>644947865</v>
      </c>
      <c r="EO51">
        <f>'2010_totals_newvars'!J51</f>
        <v>26229338</v>
      </c>
      <c r="EP51">
        <f>'2010_totals_newvars'!B51</f>
        <v>130008982</v>
      </c>
      <c r="EQ51">
        <f>'2010_totals_newvars'!C51</f>
        <v>261648823</v>
      </c>
      <c r="ER51">
        <f>'2010_totals_newvars'!I51</f>
        <v>7950548</v>
      </c>
      <c r="ES51">
        <f>'2010_totals_newvars'!H51</f>
        <v>13943284</v>
      </c>
      <c r="ET51">
        <f>'2010_totals_newvars'!E51</f>
        <v>0</v>
      </c>
      <c r="EU51">
        <f>'2010_totals_newvars'!G51</f>
        <v>7738972</v>
      </c>
      <c r="EV51">
        <f>'2010_totals_newvars'!K51</f>
        <v>13420500</v>
      </c>
      <c r="EW51">
        <f>'2010_totals_newvars'!F51</f>
        <v>43682188</v>
      </c>
      <c r="EX51">
        <f>'2010_totals_newvars'!D51</f>
        <v>32349428</v>
      </c>
      <c r="EY51">
        <f>'2010_totals_newvars'!L51</f>
        <v>536972063</v>
      </c>
      <c r="EZ51">
        <f>'2011_totals_newvars'!J51</f>
        <v>34142647</v>
      </c>
      <c r="FA51">
        <f>'2011_totals_newvars'!B51</f>
        <v>127764803</v>
      </c>
      <c r="FB51">
        <f>'2011_totals_newvars'!C51</f>
        <v>210612203</v>
      </c>
      <c r="FC51">
        <f>'2011_totals_newvars'!I51</f>
        <v>88712143</v>
      </c>
      <c r="FD51">
        <f>'2011_totals_newvars'!H51</f>
        <v>14605508</v>
      </c>
      <c r="FE51">
        <f>'2011_totals_newvars'!E51</f>
        <v>299129</v>
      </c>
      <c r="FF51">
        <f>'2011_totals_newvars'!G51</f>
        <v>36349800</v>
      </c>
      <c r="FG51">
        <f>'2011_totals_newvars'!K51</f>
        <v>14837318</v>
      </c>
      <c r="FH51">
        <f>'2011_totals_newvars'!F51</f>
        <v>58682500</v>
      </c>
      <c r="FI51">
        <f>'2011_totals_newvars'!D51</f>
        <v>67039810</v>
      </c>
      <c r="FJ51">
        <f>'2011_totals_newvars'!L51</f>
        <v>653045861</v>
      </c>
      <c r="FK51">
        <f>'2012_totals_newvars'!J51</f>
        <v>24355179</v>
      </c>
      <c r="FL51">
        <f>'2012_totals_newvars'!B51</f>
        <v>137165025</v>
      </c>
      <c r="FM51">
        <f>'2012_totals_newvars'!C51</f>
        <v>180563293</v>
      </c>
      <c r="FN51">
        <f>'2012_totals_newvars'!I51</f>
        <v>87581324</v>
      </c>
      <c r="FO51">
        <f>'2012_totals_newvars'!H51</f>
        <v>14240651</v>
      </c>
      <c r="FP51">
        <f>'2012_totals_newvars'!E51</f>
        <v>0</v>
      </c>
      <c r="FQ51">
        <f>'2012_totals_newvars'!G51</f>
        <v>43626871</v>
      </c>
      <c r="FR51">
        <f>'2012_totals_newvars'!K51</f>
        <v>15422200</v>
      </c>
      <c r="FS51">
        <f>'2012_totals_newvars'!F51</f>
        <v>43664200</v>
      </c>
      <c r="FT51">
        <f>'2012_totals_newvars'!D51</f>
        <v>56746179</v>
      </c>
      <c r="FU51">
        <f>'2012_totals_newvars'!L51</f>
        <v>603364922</v>
      </c>
      <c r="FV51">
        <f>'2013_totals_newvars'!J51</f>
        <v>23017884</v>
      </c>
      <c r="FW51">
        <f>'2013_totals_newvars'!B51</f>
        <v>134203467</v>
      </c>
      <c r="FX51">
        <f>'2013_totals_newvars'!C51</f>
        <v>199963898</v>
      </c>
      <c r="FY51">
        <f>'2013_totals_newvars'!I51</f>
        <v>89990897</v>
      </c>
      <c r="FZ51">
        <f>'2013_totals_newvars'!H51</f>
        <v>13136928</v>
      </c>
      <c r="GA51">
        <f>'2013_totals_newvars'!E51</f>
        <v>0</v>
      </c>
      <c r="GB51">
        <f>'2013_totals_newvars'!G51</f>
        <v>46154251</v>
      </c>
      <c r="GC51">
        <f>'2013_totals_newvars'!K51</f>
        <v>15433200</v>
      </c>
      <c r="GD51">
        <f>'2013_totals_newvars'!F51</f>
        <v>43664200</v>
      </c>
      <c r="GE51">
        <f>'2013_totals_newvars'!D51</f>
        <v>38349567</v>
      </c>
      <c r="GF51">
        <f>'2013_totals_newvars'!L51</f>
        <v>603914292</v>
      </c>
      <c r="GG51">
        <f>'2014_totals_newvars'!J51</f>
        <v>27680470</v>
      </c>
      <c r="GH51">
        <f>'2014_totals_newvars'!B51</f>
        <v>150729164</v>
      </c>
      <c r="GI51">
        <f>'2014_totals_newvars'!C51</f>
        <v>219325146</v>
      </c>
      <c r="GJ51">
        <f>'2014_totals_newvars'!I51</f>
        <v>90946073</v>
      </c>
      <c r="GK51">
        <f>'2014_totals_newvars'!H51</f>
        <v>14803872</v>
      </c>
      <c r="GL51">
        <f>'2014_totals_newvars'!E51</f>
        <v>0</v>
      </c>
      <c r="GM51">
        <f>'2014_totals_newvars'!G51</f>
        <v>42677961</v>
      </c>
      <c r="GN51">
        <f>'2014_totals_newvars'!K51</f>
        <v>15443200</v>
      </c>
      <c r="GO51">
        <f>'2014_totals_newvars'!F51</f>
        <v>62500000</v>
      </c>
      <c r="GP51">
        <f>'2014_totals_newvars'!D51</f>
        <v>33165321</v>
      </c>
      <c r="GQ51">
        <f>'2014_totals_newvars'!L51</f>
        <v>657271207</v>
      </c>
    </row>
    <row r="52" spans="1:199" x14ac:dyDescent="0.2">
      <c r="A52" t="s">
        <v>58</v>
      </c>
      <c r="B52">
        <f>'1997_totals_newvars'!J52</f>
        <v>1381703</v>
      </c>
      <c r="C52">
        <f>'1997_totals_newvars'!B52</f>
        <v>7523880</v>
      </c>
      <c r="D52">
        <f>'1997_totals_newvars'!C52</f>
        <v>1553781</v>
      </c>
      <c r="E52">
        <f>'1997_totals_newvars'!I52</f>
        <v>0</v>
      </c>
      <c r="F52">
        <f>'1997_totals_newvars'!H52</f>
        <v>0</v>
      </c>
      <c r="G52">
        <f>'1997_totals_newvars'!E52</f>
        <v>0</v>
      </c>
      <c r="H52">
        <f>'1997_totals_newvars'!G52</f>
        <v>0</v>
      </c>
      <c r="I52">
        <f>'1997_totals_newvars'!K52</f>
        <v>0</v>
      </c>
      <c r="J52">
        <f>'1997_totals_newvars'!F52</f>
        <v>0</v>
      </c>
      <c r="K52">
        <f>'1997_totals_newvars'!D52</f>
        <v>1320336</v>
      </c>
      <c r="L52">
        <f>'1997_totals_newvars'!L52</f>
        <v>11779700</v>
      </c>
      <c r="M52">
        <f>'1998_totals_newvars'!J52</f>
        <v>1194802</v>
      </c>
      <c r="N52">
        <f>'1998_totals_newvars'!B52</f>
        <v>6573183</v>
      </c>
      <c r="O52">
        <f>'1998_totals_newvars'!C52</f>
        <v>2264098</v>
      </c>
      <c r="P52">
        <f>'1998_totals_newvars'!I52</f>
        <v>0</v>
      </c>
      <c r="Q52">
        <f>'1998_totals_newvars'!H52</f>
        <v>0</v>
      </c>
      <c r="R52">
        <f>'1998_totals_newvars'!E52</f>
        <v>0</v>
      </c>
      <c r="S52">
        <f>'1998_totals_newvars'!G52</f>
        <v>0</v>
      </c>
      <c r="T52">
        <f>'1998_totals_newvars'!K52</f>
        <v>0</v>
      </c>
      <c r="U52">
        <f>'1998_totals_newvars'!F52</f>
        <v>0</v>
      </c>
      <c r="V52">
        <f>'1998_totals_newvars'!D52</f>
        <v>1784911</v>
      </c>
      <c r="W52">
        <f>'1998_totals_newvars'!L52</f>
        <v>11816994</v>
      </c>
      <c r="X52">
        <f>'1999_totals_newvars'!J52</f>
        <v>-613873</v>
      </c>
      <c r="Y52">
        <f>'1999_totals_newvars'!B52</f>
        <v>-979077</v>
      </c>
      <c r="Z52">
        <f>'1999_totals_newvars'!C52</f>
        <v>9735828</v>
      </c>
      <c r="AA52">
        <f>'1999_totals_newvars'!I52</f>
        <v>0</v>
      </c>
      <c r="AB52">
        <f>'1999_totals_newvars'!H52</f>
        <v>0</v>
      </c>
      <c r="AC52">
        <f>'1999_totals_newvars'!E52</f>
        <v>0</v>
      </c>
      <c r="AD52">
        <f>'1999_totals_newvars'!G52</f>
        <v>0</v>
      </c>
      <c r="AE52">
        <f>'1999_totals_newvars'!K52</f>
        <v>6048850</v>
      </c>
      <c r="AF52">
        <f>'1999_totals_newvars'!F52</f>
        <v>0</v>
      </c>
      <c r="AG52">
        <f>'1999_totals_newvars'!D52</f>
        <v>-1571178</v>
      </c>
      <c r="AH52">
        <f>'1999_totals_newvars'!L52</f>
        <v>12620550</v>
      </c>
      <c r="AI52">
        <f>'2000_totals_newvars'!J52</f>
        <v>2377378</v>
      </c>
      <c r="AJ52">
        <f>'2000_totals_newvars'!B52</f>
        <v>8806642</v>
      </c>
      <c r="AK52">
        <f>'2000_totals_newvars'!C52</f>
        <v>2471587</v>
      </c>
      <c r="AL52">
        <f>'2000_totals_newvars'!I52</f>
        <v>13806384</v>
      </c>
      <c r="AM52">
        <f>'2000_totals_newvars'!H52</f>
        <v>0</v>
      </c>
      <c r="AN52">
        <f>'2000_totals_newvars'!E52</f>
        <v>0</v>
      </c>
      <c r="AO52">
        <f>'2000_totals_newvars'!G52</f>
        <v>0</v>
      </c>
      <c r="AP52">
        <f>'2000_totals_newvars'!K52</f>
        <v>2174200</v>
      </c>
      <c r="AQ52">
        <f>'2000_totals_newvars'!F52</f>
        <v>0</v>
      </c>
      <c r="AR52">
        <f>'2000_totals_newvars'!D52</f>
        <v>3603999</v>
      </c>
      <c r="AS52">
        <f>'2000_totals_newvars'!L52</f>
        <v>33240190</v>
      </c>
      <c r="AT52">
        <f>'2001_totals_newvars'!J52</f>
        <v>1187565</v>
      </c>
      <c r="AU52">
        <f>'2001_totals_newvars'!B52</f>
        <v>3882327</v>
      </c>
      <c r="AV52">
        <f>'2001_totals_newvars'!C52</f>
        <v>-3526728</v>
      </c>
      <c r="AW52">
        <f>'2001_totals_newvars'!I52</f>
        <v>17344030</v>
      </c>
      <c r="AX52">
        <f>'2001_totals_newvars'!H52</f>
        <v>0</v>
      </c>
      <c r="AY52">
        <f>'2001_totals_newvars'!E52</f>
        <v>0</v>
      </c>
      <c r="AZ52">
        <f>'2001_totals_newvars'!G52</f>
        <v>0</v>
      </c>
      <c r="BA52">
        <f>'2001_totals_newvars'!K52</f>
        <v>2009783</v>
      </c>
      <c r="BB52">
        <f>'2001_totals_newvars'!F52</f>
        <v>0</v>
      </c>
      <c r="BC52">
        <f>'2001_totals_newvars'!D52</f>
        <v>4588896</v>
      </c>
      <c r="BD52">
        <f>'2001_totals_newvars'!L52</f>
        <v>25485873</v>
      </c>
      <c r="BE52">
        <f>'2002_totals_newvars'!J52</f>
        <v>3656095</v>
      </c>
      <c r="BF52">
        <f>'2002_totals_newvars'!B52</f>
        <v>2022902</v>
      </c>
      <c r="BG52">
        <f>'2002_totals_newvars'!C52</f>
        <v>9475817</v>
      </c>
      <c r="BH52">
        <f>'2002_totals_newvars'!I52</f>
        <v>10065379</v>
      </c>
      <c r="BI52">
        <f>'2002_totals_newvars'!H52</f>
        <v>0</v>
      </c>
      <c r="BJ52">
        <f>'2002_totals_newvars'!E52</f>
        <v>0</v>
      </c>
      <c r="BK52">
        <f>'2002_totals_newvars'!G52</f>
        <v>0</v>
      </c>
      <c r="BL52">
        <f>'2002_totals_newvars'!K52</f>
        <v>1958960</v>
      </c>
      <c r="BM52">
        <f>'2002_totals_newvars'!F52</f>
        <v>0</v>
      </c>
      <c r="BN52">
        <f>'2002_totals_newvars'!D52</f>
        <v>556715</v>
      </c>
      <c r="BO52">
        <f>'2002_totals_newvars'!L52</f>
        <v>27735868</v>
      </c>
      <c r="BP52">
        <f>'2003_totals_newvars'!J52</f>
        <v>6356213</v>
      </c>
      <c r="BQ52">
        <f>'2003_totals_newvars'!B52</f>
        <v>14791532</v>
      </c>
      <c r="BR52">
        <f>'2003_totals_newvars'!C52</f>
        <v>13720433</v>
      </c>
      <c r="BS52">
        <f>'2003_totals_newvars'!I52</f>
        <v>42073848</v>
      </c>
      <c r="BT52">
        <f>'2003_totals_newvars'!H52</f>
        <v>0</v>
      </c>
      <c r="BU52">
        <f>'2003_totals_newvars'!E52</f>
        <v>0</v>
      </c>
      <c r="BV52">
        <f>'2003_totals_newvars'!G52</f>
        <v>0</v>
      </c>
      <c r="BW52">
        <f>'2003_totals_newvars'!K52</f>
        <v>8014036</v>
      </c>
      <c r="BX52">
        <f>'2003_totals_newvars'!F52</f>
        <v>0</v>
      </c>
      <c r="BY52">
        <f>'2003_totals_newvars'!D52</f>
        <v>5918663</v>
      </c>
      <c r="BZ52">
        <f>'2003_totals_newvars'!L52</f>
        <v>90874725</v>
      </c>
      <c r="CA52">
        <f>'2004_totals_newvars'!J52</f>
        <v>-4550160</v>
      </c>
      <c r="CB52">
        <f>'2004_totals_newvars'!B52</f>
        <v>5280357</v>
      </c>
      <c r="CC52">
        <f>'2004_totals_newvars'!C52</f>
        <v>1543641</v>
      </c>
      <c r="CD52">
        <f>'2004_totals_newvars'!I52</f>
        <v>25832423</v>
      </c>
      <c r="CE52">
        <f>'2004_totals_newvars'!H52</f>
        <v>0</v>
      </c>
      <c r="CF52">
        <f>'2004_totals_newvars'!E52</f>
        <v>0</v>
      </c>
      <c r="CG52">
        <f>'2004_totals_newvars'!G52</f>
        <v>0</v>
      </c>
      <c r="CH52">
        <f>'2004_totals_newvars'!K52</f>
        <v>1850053</v>
      </c>
      <c r="CI52">
        <f>'2004_totals_newvars'!F52</f>
        <v>0</v>
      </c>
      <c r="CJ52">
        <f>'2004_totals_newvars'!D52</f>
        <v>11728568</v>
      </c>
      <c r="CK52">
        <f>'2004_totals_newvars'!L52</f>
        <v>41684882</v>
      </c>
      <c r="CL52">
        <f>'2005_totals_newvars'!J52</f>
        <v>1029261</v>
      </c>
      <c r="CM52">
        <f>'2005_totals_newvars'!B52</f>
        <v>6644598</v>
      </c>
      <c r="CN52">
        <f>'2005_totals_newvars'!C52</f>
        <v>6693813</v>
      </c>
      <c r="CO52">
        <f>'2005_totals_newvars'!I52</f>
        <v>18823322</v>
      </c>
      <c r="CP52">
        <f>'2005_totals_newvars'!H52</f>
        <v>0</v>
      </c>
      <c r="CQ52">
        <f>'2005_totals_newvars'!E52</f>
        <v>0</v>
      </c>
      <c r="CR52">
        <f>'2005_totals_newvars'!G52</f>
        <v>0</v>
      </c>
      <c r="CS52">
        <f>'2005_totals_newvars'!K52</f>
        <v>0</v>
      </c>
      <c r="CT52">
        <f>'2005_totals_newvars'!F52</f>
        <v>0</v>
      </c>
      <c r="CU52">
        <f>'2005_totals_newvars'!D52</f>
        <v>2775836</v>
      </c>
      <c r="CV52">
        <f>'2005_totals_newvars'!L52</f>
        <v>35966830</v>
      </c>
      <c r="CW52">
        <f>'2006_totals_newvars'!J52</f>
        <v>852232</v>
      </c>
      <c r="CX52">
        <f>'2006_totals_newvars'!B52</f>
        <v>10459397</v>
      </c>
      <c r="CY52">
        <f>'2006_totals_newvars'!C52</f>
        <v>7016965</v>
      </c>
      <c r="CZ52">
        <f>'2006_totals_newvars'!I52</f>
        <v>6118499</v>
      </c>
      <c r="DA52">
        <f>'2006_totals_newvars'!H52</f>
        <v>0</v>
      </c>
      <c r="DB52">
        <f>'2006_totals_newvars'!E52</f>
        <v>0</v>
      </c>
      <c r="DC52">
        <f>'2006_totals_newvars'!G52</f>
        <v>0</v>
      </c>
      <c r="DD52">
        <f>'2006_totals_newvars'!K52</f>
        <v>0</v>
      </c>
      <c r="DE52">
        <f>'2006_totals_newvars'!F52</f>
        <v>0</v>
      </c>
      <c r="DF52">
        <f>'2006_totals_newvars'!D52</f>
        <v>2279012</v>
      </c>
      <c r="DG52">
        <f>'2006_totals_newvars'!L52</f>
        <v>26726105</v>
      </c>
      <c r="DH52">
        <f>'2007_totals_newvars'!J52</f>
        <v>1468301</v>
      </c>
      <c r="DI52">
        <f>'2007_totals_newvars'!B52</f>
        <v>4534576</v>
      </c>
      <c r="DJ52">
        <f>'2007_totals_newvars'!C52</f>
        <v>3651562</v>
      </c>
      <c r="DK52">
        <f>'2007_totals_newvars'!I52</f>
        <v>14796510</v>
      </c>
      <c r="DL52">
        <f>'2007_totals_newvars'!H52</f>
        <v>0</v>
      </c>
      <c r="DM52">
        <f>'2007_totals_newvars'!E52</f>
        <v>0</v>
      </c>
      <c r="DN52">
        <f>'2007_totals_newvars'!G52</f>
        <v>0</v>
      </c>
      <c r="DO52">
        <f>'2007_totals_newvars'!K52</f>
        <v>1836032</v>
      </c>
      <c r="DP52">
        <f>'2007_totals_newvars'!F52</f>
        <v>0</v>
      </c>
      <c r="DQ52">
        <f>'2007_totals_newvars'!D52</f>
        <v>1428716</v>
      </c>
      <c r="DR52">
        <f>'2007_totals_newvars'!L52</f>
        <v>27715697</v>
      </c>
      <c r="DS52">
        <f>'2008_totals_newvars'!J52</f>
        <v>1115330</v>
      </c>
      <c r="DT52">
        <f>'2008_totals_newvars'!B52</f>
        <v>10886521</v>
      </c>
      <c r="DU52">
        <f>'2008_totals_newvars'!C52</f>
        <v>1553707</v>
      </c>
      <c r="DV52">
        <f>'2008_totals_newvars'!I52</f>
        <v>10214514</v>
      </c>
      <c r="DW52">
        <f>'2008_totals_newvars'!H52</f>
        <v>0</v>
      </c>
      <c r="DX52">
        <f>'2008_totals_newvars'!E52</f>
        <v>0</v>
      </c>
      <c r="DY52">
        <f>'2008_totals_newvars'!G52</f>
        <v>0</v>
      </c>
      <c r="DZ52">
        <f>'2008_totals_newvars'!K52</f>
        <v>1850053</v>
      </c>
      <c r="EA52">
        <f>'2008_totals_newvars'!F52</f>
        <v>0</v>
      </c>
      <c r="EB52">
        <f>'2008_totals_newvars'!D52</f>
        <v>3484340</v>
      </c>
      <c r="EC52">
        <f>'2008_totals_newvars'!L52</f>
        <v>29104465</v>
      </c>
      <c r="ED52">
        <f>'2009_totals_newvars'!J52</f>
        <v>1709701</v>
      </c>
      <c r="EE52">
        <f>'2009_totals_newvars'!B52</f>
        <v>11305296</v>
      </c>
      <c r="EF52">
        <f>'2009_totals_newvars'!C52</f>
        <v>5753707</v>
      </c>
      <c r="EG52">
        <f>'2009_totals_newvars'!I52</f>
        <v>11843625</v>
      </c>
      <c r="EH52">
        <f>'2009_totals_newvars'!H52</f>
        <v>0</v>
      </c>
      <c r="EI52">
        <f>'2009_totals_newvars'!E52</f>
        <v>0</v>
      </c>
      <c r="EJ52">
        <f>'2009_totals_newvars'!G52</f>
        <v>0</v>
      </c>
      <c r="EK52">
        <f>'2009_totals_newvars'!K52</f>
        <v>0</v>
      </c>
      <c r="EL52">
        <f>'2009_totals_newvars'!F52</f>
        <v>0</v>
      </c>
      <c r="EM52">
        <f>'2009_totals_newvars'!D52</f>
        <v>845325</v>
      </c>
      <c r="EN52">
        <f>'2009_totals_newvars'!L52</f>
        <v>31457654</v>
      </c>
      <c r="EO52">
        <f>'2010_totals_newvars'!J52</f>
        <v>479528</v>
      </c>
      <c r="EP52">
        <f>'2010_totals_newvars'!B52</f>
        <v>10744118</v>
      </c>
      <c r="EQ52">
        <f>'2010_totals_newvars'!C52</f>
        <v>6778707</v>
      </c>
      <c r="ER52">
        <f>'2010_totals_newvars'!I52</f>
        <v>11674640</v>
      </c>
      <c r="ES52">
        <f>'2010_totals_newvars'!H52</f>
        <v>0</v>
      </c>
      <c r="ET52">
        <f>'2010_totals_newvars'!E52</f>
        <v>0</v>
      </c>
      <c r="EU52">
        <f>'2010_totals_newvars'!G52</f>
        <v>0</v>
      </c>
      <c r="EV52">
        <f>'2010_totals_newvars'!K52</f>
        <v>0</v>
      </c>
      <c r="EW52">
        <f>'2010_totals_newvars'!F52</f>
        <v>0</v>
      </c>
      <c r="EX52">
        <f>'2010_totals_newvars'!D52</f>
        <v>320757</v>
      </c>
      <c r="EY52">
        <f>'2010_totals_newvars'!L52</f>
        <v>29997750</v>
      </c>
      <c r="EZ52">
        <f>'2011_totals_newvars'!J52</f>
        <v>990261</v>
      </c>
      <c r="FA52">
        <f>'2011_totals_newvars'!B52</f>
        <v>13733476</v>
      </c>
      <c r="FB52">
        <f>'2011_totals_newvars'!C52</f>
        <v>3653707</v>
      </c>
      <c r="FC52">
        <f>'2011_totals_newvars'!I52</f>
        <v>18343544</v>
      </c>
      <c r="FD52">
        <f>'2011_totals_newvars'!H52</f>
        <v>0</v>
      </c>
      <c r="FE52">
        <f>'2011_totals_newvars'!E52</f>
        <v>0</v>
      </c>
      <c r="FF52">
        <f>'2011_totals_newvars'!G52</f>
        <v>0</v>
      </c>
      <c r="FG52">
        <f>'2011_totals_newvars'!K52</f>
        <v>1850053</v>
      </c>
      <c r="FH52">
        <f>'2011_totals_newvars'!F52</f>
        <v>0</v>
      </c>
      <c r="FI52">
        <f>'2011_totals_newvars'!D52</f>
        <v>253811</v>
      </c>
      <c r="FJ52">
        <f>'2011_totals_newvars'!L52</f>
        <v>38824852</v>
      </c>
      <c r="FK52">
        <f>'2012_totals_newvars'!J52</f>
        <v>3029086</v>
      </c>
      <c r="FL52">
        <f>'2012_totals_newvars'!B52</f>
        <v>8662745</v>
      </c>
      <c r="FM52">
        <f>'2012_totals_newvars'!C52</f>
        <v>3653707</v>
      </c>
      <c r="FN52">
        <f>'2012_totals_newvars'!I52</f>
        <v>12420628</v>
      </c>
      <c r="FO52">
        <f>'2012_totals_newvars'!H52</f>
        <v>0</v>
      </c>
      <c r="FP52">
        <f>'2012_totals_newvars'!E52</f>
        <v>0</v>
      </c>
      <c r="FQ52">
        <f>'2012_totals_newvars'!G52</f>
        <v>0</v>
      </c>
      <c r="FR52">
        <f>'2012_totals_newvars'!K52</f>
        <v>1850053</v>
      </c>
      <c r="FS52">
        <f>'2012_totals_newvars'!F52</f>
        <v>0</v>
      </c>
      <c r="FT52">
        <f>'2012_totals_newvars'!D52</f>
        <v>1757012</v>
      </c>
      <c r="FU52">
        <f>'2012_totals_newvars'!L52</f>
        <v>31373231</v>
      </c>
      <c r="FV52">
        <f>'2013_totals_newvars'!J52</f>
        <v>7383585</v>
      </c>
      <c r="FW52">
        <f>'2013_totals_newvars'!B52</f>
        <v>2459191</v>
      </c>
      <c r="FX52">
        <f>'2013_totals_newvars'!C52</f>
        <v>3653707</v>
      </c>
      <c r="FY52">
        <f>'2013_totals_newvars'!I52</f>
        <v>15489625</v>
      </c>
      <c r="FZ52">
        <f>'2013_totals_newvars'!H52</f>
        <v>0</v>
      </c>
      <c r="GA52">
        <f>'2013_totals_newvars'!E52</f>
        <v>0</v>
      </c>
      <c r="GB52">
        <f>'2013_totals_newvars'!G52</f>
        <v>165443</v>
      </c>
      <c r="GC52">
        <f>'2013_totals_newvars'!K52</f>
        <v>1850053</v>
      </c>
      <c r="GD52">
        <f>'2013_totals_newvars'!F52</f>
        <v>0</v>
      </c>
      <c r="GE52">
        <f>'2013_totals_newvars'!D52</f>
        <v>1784174</v>
      </c>
      <c r="GF52">
        <f>'2013_totals_newvars'!L52</f>
        <v>32785778</v>
      </c>
      <c r="GG52">
        <f>'2014_totals_newvars'!J52</f>
        <v>7356137</v>
      </c>
      <c r="GH52">
        <f>'2014_totals_newvars'!B52</f>
        <v>3160814</v>
      </c>
      <c r="GI52">
        <f>'2014_totals_newvars'!C52</f>
        <v>517830</v>
      </c>
      <c r="GJ52">
        <f>'2014_totals_newvars'!I52</f>
        <v>13261931</v>
      </c>
      <c r="GK52">
        <f>'2014_totals_newvars'!H52</f>
        <v>0</v>
      </c>
      <c r="GL52">
        <f>'2014_totals_newvars'!E52</f>
        <v>0</v>
      </c>
      <c r="GM52">
        <f>'2014_totals_newvars'!G52</f>
        <v>389722</v>
      </c>
      <c r="GN52">
        <f>'2014_totals_newvars'!K52</f>
        <v>1850053</v>
      </c>
      <c r="GO52">
        <f>'2014_totals_newvars'!F52</f>
        <v>0</v>
      </c>
      <c r="GP52">
        <f>'2014_totals_newvars'!D52</f>
        <v>2694566</v>
      </c>
      <c r="GQ52">
        <f>'2014_totals_newvars'!L52</f>
        <v>29231053</v>
      </c>
    </row>
  </sheetData>
  <sortState columnSort="1" ref="GG1:GQ52">
    <sortCondition ref="GG1:GQ1"/>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70C0"/>
  </sheetPr>
  <dimension ref="A1"/>
  <sheetViews>
    <sheetView workbookViewId="0"/>
  </sheetViews>
  <sheetFormatPr baseColWidth="10" defaultRowHeight="16" x14ac:dyDescent="0.2"/>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I56"/>
  <sheetViews>
    <sheetView workbookViewId="0">
      <selection activeCell="I16" sqref="I16"/>
    </sheetView>
  </sheetViews>
  <sheetFormatPr baseColWidth="10" defaultRowHeight="16" x14ac:dyDescent="0.2"/>
  <cols>
    <col min="13" max="13" width="10.83203125" style="8"/>
    <col min="14" max="14" width="16.83203125" bestFit="1" customWidth="1"/>
    <col min="23" max="23" width="16.5" customWidth="1"/>
    <col min="25" max="25" width="10.83203125" style="8"/>
    <col min="37" max="37" width="10.83203125" style="8"/>
    <col min="48" max="48" width="10.83203125" style="8"/>
    <col min="61" max="61" width="10.83203125" style="8"/>
    <col min="73" max="73" width="10.83203125" style="8"/>
    <col min="85" max="85" width="10.83203125" style="8"/>
    <col min="97" max="97" width="10.83203125" style="8"/>
    <col min="109" max="109" width="10.83203125" style="8"/>
    <col min="121" max="121" width="10.83203125" style="8"/>
    <col min="133" max="133" width="10.83203125" style="8"/>
    <col min="145" max="145" width="10.83203125" style="8"/>
    <col min="157" max="157" width="10.83203125" style="8"/>
    <col min="169" max="169" width="10.83203125" style="8"/>
    <col min="181" max="181" width="10.83203125" style="8"/>
    <col min="193" max="193" width="10.83203125" style="8"/>
    <col min="205" max="205" width="10.83203125" style="8"/>
    <col min="217" max="217" width="10.83203125" style="8"/>
  </cols>
  <sheetData>
    <row r="1" spans="1:217" x14ac:dyDescent="0.2">
      <c r="A1" t="str">
        <f>'1997_totals_newvars'!A1</f>
        <v>STATE</v>
      </c>
      <c r="B1" t="str">
        <f>'1997_totals_newvars'!B1</f>
        <v>ba_1997</v>
      </c>
      <c r="C1" t="str">
        <f>'1997_totals_newvars'!C1</f>
        <v>cc_1997</v>
      </c>
      <c r="D1" t="str">
        <f>'1997_totals_newvars'!D1</f>
        <v>work_1997</v>
      </c>
      <c r="E1" t="str">
        <f>'1997_totals_newvars'!E1</f>
        <v>prior_1997</v>
      </c>
      <c r="F1" t="str">
        <f>'1997_totals_newvars'!F1</f>
        <v>tax_1997</v>
      </c>
      <c r="G1" t="str">
        <f>'1997_totals_newvars'!G1</f>
        <v>shortben_1997</v>
      </c>
      <c r="H1" t="str">
        <f>'1997_totals_newvars'!H1</f>
        <v>pregnancy_1997</v>
      </c>
      <c r="I1" t="str">
        <f>'1997_totals_newvars'!I1</f>
        <v>other_1997</v>
      </c>
      <c r="J1" t="str">
        <f>'1997_totals_newvars'!J1</f>
        <v>admin_1997</v>
      </c>
      <c r="K1" t="str">
        <f>'1997_totals_newvars'!K1</f>
        <v>ssbg_1997</v>
      </c>
      <c r="L1" t="str">
        <f>'1997_totals_newvars'!L1</f>
        <v>ztotal_1997</v>
      </c>
      <c r="M1" s="8" t="s">
        <v>912</v>
      </c>
      <c r="N1" t="str">
        <f>'1998_totals_newvars'!B1</f>
        <v>ba_1998</v>
      </c>
      <c r="O1" t="str">
        <f>'1998_totals_newvars'!C1</f>
        <v>cc_1998</v>
      </c>
      <c r="P1" t="str">
        <f>'1998_totals_newvars'!D1</f>
        <v>work_1998</v>
      </c>
      <c r="Q1" t="str">
        <f>'1998_totals_newvars'!E1</f>
        <v>prior_1998</v>
      </c>
      <c r="R1" t="str">
        <f>'1998_totals_newvars'!F1</f>
        <v>tax_1998</v>
      </c>
      <c r="S1" t="str">
        <f>'1998_totals_newvars'!G1</f>
        <v>shortben_1998</v>
      </c>
      <c r="T1" t="str">
        <f>'1998_totals_newvars'!H1</f>
        <v>pregnancy_1998</v>
      </c>
      <c r="U1" t="str">
        <f>'1998_totals_newvars'!I1</f>
        <v>other_1998</v>
      </c>
      <c r="V1" t="str">
        <f>'1998_totals_newvars'!J1</f>
        <v>admin_1998</v>
      </c>
      <c r="W1" t="str">
        <f>'1998_totals_newvars'!K1</f>
        <v>ssbg_1998</v>
      </c>
      <c r="X1" t="str">
        <f>'1998_totals_newvars'!L1</f>
        <v>ztotal_1998</v>
      </c>
      <c r="Y1" s="8" t="s">
        <v>913</v>
      </c>
      <c r="Z1" t="str">
        <f>'1999_totals_newvars'!B1</f>
        <v>ba_1999</v>
      </c>
      <c r="AA1" t="str">
        <f>'1999_totals_newvars'!C1</f>
        <v>cc_1999</v>
      </c>
      <c r="AB1" t="str">
        <f>'1999_totals_newvars'!D1</f>
        <v>work_1999</v>
      </c>
      <c r="AC1" t="str">
        <f>'1999_totals_newvars'!E1</f>
        <v>prior_1999</v>
      </c>
      <c r="AD1" t="str">
        <f>'1999_totals_newvars'!F1</f>
        <v>tax_1999</v>
      </c>
      <c r="AE1" t="str">
        <f>'1999_totals_newvars'!G1</f>
        <v>shortben_1999</v>
      </c>
      <c r="AF1" t="str">
        <f>'1999_totals_newvars'!H1</f>
        <v>pregnancy_1999</v>
      </c>
      <c r="AG1" t="str">
        <f>'1999_totals_newvars'!I1</f>
        <v>other_1999</v>
      </c>
      <c r="AH1" t="str">
        <f>'1999_totals_newvars'!J1</f>
        <v>admin_1999</v>
      </c>
      <c r="AI1" t="str">
        <f>'1999_totals_newvars'!K1</f>
        <v>ssbg_1999</v>
      </c>
      <c r="AJ1" t="str">
        <f>'1999_totals_newvars'!L1</f>
        <v>ztotal_1999</v>
      </c>
      <c r="AK1" s="8" t="s">
        <v>914</v>
      </c>
      <c r="AL1" t="str">
        <f>'2000_totals_newvars'!B1</f>
        <v>ba_2000</v>
      </c>
      <c r="AM1" t="str">
        <f>'2000_totals_newvars'!C1</f>
        <v>cc_2000</v>
      </c>
      <c r="AN1" t="str">
        <f>'2000_totals_newvars'!D1</f>
        <v>work_2000</v>
      </c>
      <c r="AO1" t="str">
        <f>'2000_totals_newvars'!E1</f>
        <v>prior_2000</v>
      </c>
      <c r="AP1" t="str">
        <f>'2000_totals_newvars'!F1</f>
        <v>tax_2000</v>
      </c>
      <c r="AQ1" t="str">
        <f>'2000_totals_newvars'!G1</f>
        <v>shortben_2000</v>
      </c>
      <c r="AR1" t="str">
        <f>'2000_totals_newvars'!H1</f>
        <v>pregnancy_2000</v>
      </c>
      <c r="AS1" t="str">
        <f>'2000_totals_newvars'!I1</f>
        <v>other_2000</v>
      </c>
      <c r="AT1" t="str">
        <f>'2000_totals_newvars'!J1</f>
        <v>admin_2000</v>
      </c>
      <c r="AU1" t="str">
        <f>'2000_totals_newvars'!K1</f>
        <v>ssbg_2000</v>
      </c>
      <c r="AV1" s="8" t="s">
        <v>915</v>
      </c>
      <c r="AW1" t="str">
        <f>'2000_totals_newvars'!L1</f>
        <v>ztotal_2000</v>
      </c>
      <c r="AX1" t="str">
        <f>'2001_totals_newvars'!B1</f>
        <v>ba_2001</v>
      </c>
      <c r="AY1" t="str">
        <f>'2001_totals_newvars'!C1</f>
        <v>cc_2001</v>
      </c>
      <c r="AZ1" t="str">
        <f>'2001_totals_newvars'!D1</f>
        <v>work_2001</v>
      </c>
      <c r="BA1" t="str">
        <f>'2001_totals_newvars'!E1</f>
        <v>prior_2001</v>
      </c>
      <c r="BB1" t="str">
        <f>'2001_totals_newvars'!F1</f>
        <v>tax_2001</v>
      </c>
      <c r="BC1" t="str">
        <f>'2001_totals_newvars'!G1</f>
        <v>shortben_2001</v>
      </c>
      <c r="BD1" t="str">
        <f>'2001_totals_newvars'!H1</f>
        <v>pregnancy_2001</v>
      </c>
      <c r="BE1" t="str">
        <f>'2001_totals_newvars'!I1</f>
        <v>other_2001</v>
      </c>
      <c r="BF1" t="str">
        <f>'2001_totals_newvars'!J1</f>
        <v>admin_2001</v>
      </c>
      <c r="BG1" t="str">
        <f>'2001_totals_newvars'!K1</f>
        <v>ssbg_2001</v>
      </c>
      <c r="BH1" t="str">
        <f>'2001_totals_newvars'!L1</f>
        <v>ztotal_2001</v>
      </c>
      <c r="BI1" s="8" t="s">
        <v>916</v>
      </c>
      <c r="BJ1" t="str">
        <f>'2002_totals_newvars'!B1</f>
        <v>ba_2002</v>
      </c>
      <c r="BK1" t="str">
        <f>'2002_totals_newvars'!C1</f>
        <v>cc_2002</v>
      </c>
      <c r="BL1" t="str">
        <f>'2002_totals_newvars'!D1</f>
        <v>work_2002</v>
      </c>
      <c r="BM1" t="str">
        <f>'2002_totals_newvars'!E1</f>
        <v>prior_2002</v>
      </c>
      <c r="BN1" t="str">
        <f>'2002_totals_newvars'!F1</f>
        <v>tax_2002</v>
      </c>
      <c r="BO1" t="str">
        <f>'2002_totals_newvars'!G1</f>
        <v>shortben_2002</v>
      </c>
      <c r="BP1" t="str">
        <f>'2002_totals_newvars'!H1</f>
        <v>pregnancy_2002</v>
      </c>
      <c r="BQ1" t="str">
        <f>'2002_totals_newvars'!I1</f>
        <v>other_2002</v>
      </c>
      <c r="BR1" t="str">
        <f>'2002_totals_newvars'!J1</f>
        <v>admin_2002</v>
      </c>
      <c r="BS1" t="str">
        <f>'2002_totals_newvars'!K1</f>
        <v>ssbg_2002</v>
      </c>
      <c r="BT1" t="str">
        <f>'2002_totals_newvars'!L1</f>
        <v>ztotal_2002</v>
      </c>
      <c r="BU1" s="8" t="s">
        <v>917</v>
      </c>
      <c r="BV1" t="str">
        <f>'2003_totals_newvars'!B1</f>
        <v>ba_2003</v>
      </c>
      <c r="BW1" t="str">
        <f>'2003_totals_newvars'!C1</f>
        <v>cc_2003</v>
      </c>
      <c r="BX1" t="str">
        <f>'2003_totals_newvars'!D1</f>
        <v>work_2003</v>
      </c>
      <c r="BY1" t="str">
        <f>'2003_totals_newvars'!E1</f>
        <v>prior_2003</v>
      </c>
      <c r="BZ1" t="str">
        <f>'2003_totals_newvars'!F1</f>
        <v>tax_2003</v>
      </c>
      <c r="CA1" t="str">
        <f>'2003_totals_newvars'!G1</f>
        <v>shortben_2003</v>
      </c>
      <c r="CB1" t="str">
        <f>'2003_totals_newvars'!H1</f>
        <v>pregnancy_2003</v>
      </c>
      <c r="CC1" t="str">
        <f>'2003_totals_newvars'!I1</f>
        <v>other_2003</v>
      </c>
      <c r="CD1" t="str">
        <f>'2003_totals_newvars'!J1</f>
        <v>admin_2003</v>
      </c>
      <c r="CE1" t="str">
        <f>'2003_totals_newvars'!K1</f>
        <v>ssbg_2003</v>
      </c>
      <c r="CF1" t="str">
        <f>'2003_totals_newvars'!L1</f>
        <v>ztotal_2003</v>
      </c>
      <c r="CG1" s="8" t="s">
        <v>918</v>
      </c>
      <c r="CH1" t="str">
        <f>'2004_totals_newvars'!B1</f>
        <v>ba_2004</v>
      </c>
      <c r="CI1" t="str">
        <f>'2004_totals_newvars'!C1</f>
        <v>cc_2004</v>
      </c>
      <c r="CJ1" t="str">
        <f>'2004_totals_newvars'!D1</f>
        <v>work_2004</v>
      </c>
      <c r="CK1" t="str">
        <f>'2004_totals_newvars'!E1</f>
        <v>prior_2004</v>
      </c>
      <c r="CL1" t="str">
        <f>'2004_totals_newvars'!F1</f>
        <v>tax_2004</v>
      </c>
      <c r="CM1" t="str">
        <f>'2004_totals_newvars'!G1</f>
        <v>shortben_2004</v>
      </c>
      <c r="CN1" t="str">
        <f>'2004_totals_newvars'!H1</f>
        <v>pregnancy_2004</v>
      </c>
      <c r="CO1" t="str">
        <f>'2004_totals_newvars'!I1</f>
        <v>other_2004</v>
      </c>
      <c r="CP1" t="str">
        <f>'2004_totals_newvars'!J1</f>
        <v>admin_2004</v>
      </c>
      <c r="CQ1" t="str">
        <f>'2004_totals_newvars'!K1</f>
        <v>ssbg_2004</v>
      </c>
      <c r="CR1" t="str">
        <f>'2004_totals_newvars'!L1</f>
        <v>ztotal_2004</v>
      </c>
      <c r="CS1" s="8" t="s">
        <v>919</v>
      </c>
      <c r="CT1" t="str">
        <f>'2005_totals_newvars'!B1</f>
        <v>ba_2005</v>
      </c>
      <c r="CU1" t="str">
        <f>'2005_totals_newvars'!C1</f>
        <v>cc_2005</v>
      </c>
      <c r="CV1" t="str">
        <f>'2005_totals_newvars'!D1</f>
        <v>work_2005</v>
      </c>
      <c r="CW1" t="str">
        <f>'2005_totals_newvars'!E1</f>
        <v>prior_2005</v>
      </c>
      <c r="CX1" t="str">
        <f>'2005_totals_newvars'!F1</f>
        <v>tax_2005</v>
      </c>
      <c r="CY1" t="str">
        <f>'2005_totals_newvars'!G1</f>
        <v>shortben_2005</v>
      </c>
      <c r="CZ1" t="str">
        <f>'2005_totals_newvars'!H1</f>
        <v>pregnancy_2005</v>
      </c>
      <c r="DA1" t="str">
        <f>'2005_totals_newvars'!I1</f>
        <v>other_2005</v>
      </c>
      <c r="DB1" t="str">
        <f>'2005_totals_newvars'!J1</f>
        <v>admin_2005</v>
      </c>
      <c r="DC1" t="str">
        <f>'2005_totals_newvars'!K1</f>
        <v>ssbg_2005</v>
      </c>
      <c r="DD1" t="str">
        <f>'2005_totals_newvars'!L1</f>
        <v>ztotal_2005</v>
      </c>
      <c r="DE1" s="8" t="s">
        <v>920</v>
      </c>
      <c r="DF1" t="str">
        <f>'2006_totals_newvars'!B1</f>
        <v>ba_2006</v>
      </c>
      <c r="DG1" t="str">
        <f>'2006_totals_newvars'!C1</f>
        <v>cc_2006</v>
      </c>
      <c r="DH1" t="str">
        <f>'2006_totals_newvars'!D1</f>
        <v>work_2006</v>
      </c>
      <c r="DI1" t="str">
        <f>'2006_totals_newvars'!E1</f>
        <v>prior_2006</v>
      </c>
      <c r="DJ1" t="str">
        <f>'2006_totals_newvars'!F1</f>
        <v>tax_2006</v>
      </c>
      <c r="DK1" t="str">
        <f>'2006_totals_newvars'!G1</f>
        <v>shortben_2006</v>
      </c>
      <c r="DL1" t="str">
        <f>'2006_totals_newvars'!H1</f>
        <v>pregnancy_2006</v>
      </c>
      <c r="DM1" t="str">
        <f>'2006_totals_newvars'!I1</f>
        <v>other_2006</v>
      </c>
      <c r="DN1" t="str">
        <f>'2006_totals_newvars'!J1</f>
        <v>admin_2006</v>
      </c>
      <c r="DO1" t="str">
        <f>'2006_totals_newvars'!K1</f>
        <v>ssbg_2006</v>
      </c>
      <c r="DP1" t="str">
        <f>'2006_totals_newvars'!L1</f>
        <v>ztotal_2006</v>
      </c>
      <c r="DQ1" s="8" t="s">
        <v>921</v>
      </c>
      <c r="DR1" t="str">
        <f>'2007_totals_newvars'!B1</f>
        <v>ba_2007</v>
      </c>
      <c r="DS1" t="str">
        <f>'2007_totals_newvars'!C1</f>
        <v>cc_2007</v>
      </c>
      <c r="DT1" t="str">
        <f>'2007_totals_newvars'!D1</f>
        <v>work_2007</v>
      </c>
      <c r="DU1" t="str">
        <f>'2007_totals_newvars'!E1</f>
        <v>prior_2007</v>
      </c>
      <c r="DV1" t="str">
        <f>'2007_totals_newvars'!F1</f>
        <v>tax_2007</v>
      </c>
      <c r="DW1" t="str">
        <f>'2007_totals_newvars'!G1</f>
        <v>shortben_2007</v>
      </c>
      <c r="DX1" t="str">
        <f>'2007_totals_newvars'!H1</f>
        <v>pregnancy_2007</v>
      </c>
      <c r="DY1" t="str">
        <f>'2007_totals_newvars'!I1</f>
        <v>other_2007</v>
      </c>
      <c r="DZ1" t="str">
        <f>'2007_totals_newvars'!J1</f>
        <v>admin_2007</v>
      </c>
      <c r="EA1" t="str">
        <f>'2007_totals_newvars'!K1</f>
        <v>ssbg_2007</v>
      </c>
      <c r="EB1" t="str">
        <f>'2007_totals_newvars'!L1</f>
        <v>ztotal_2007</v>
      </c>
      <c r="EC1" s="8" t="s">
        <v>922</v>
      </c>
      <c r="ED1" t="str">
        <f>'2008_totals_newvars'!B1</f>
        <v>ba_2008</v>
      </c>
      <c r="EE1" t="str">
        <f>'2008_totals_newvars'!C1</f>
        <v>cc_2008</v>
      </c>
      <c r="EF1" t="str">
        <f>'2008_totals_newvars'!D1</f>
        <v>work_2008</v>
      </c>
      <c r="EG1" t="str">
        <f>'2008_totals_newvars'!E1</f>
        <v>prior_2008</v>
      </c>
      <c r="EH1" t="str">
        <f>'2008_totals_newvars'!F1</f>
        <v>tax_2008</v>
      </c>
      <c r="EI1" t="str">
        <f>'2008_totals_newvars'!G1</f>
        <v>shortben_2008</v>
      </c>
      <c r="EJ1" t="str">
        <f>'2008_totals_newvars'!H1</f>
        <v>pregnancy_2008</v>
      </c>
      <c r="EK1" t="str">
        <f>'2008_totals_newvars'!I1</f>
        <v>other_2008</v>
      </c>
      <c r="EL1" t="str">
        <f>'2008_totals_newvars'!J1</f>
        <v>admin_2008</v>
      </c>
      <c r="EM1" t="str">
        <f>'2008_totals_newvars'!K1</f>
        <v>ssbg_2008</v>
      </c>
      <c r="EN1" t="str">
        <f>'2008_totals_newvars'!L1</f>
        <v>ztotal_2008</v>
      </c>
      <c r="EO1" s="8" t="s">
        <v>923</v>
      </c>
      <c r="EP1" t="str">
        <f>'2009_totals_newvars'!B1</f>
        <v>ba_2009</v>
      </c>
      <c r="EQ1" t="str">
        <f>'2009_totals_newvars'!C1</f>
        <v>cc_2009</v>
      </c>
      <c r="ER1" t="str">
        <f>'2009_totals_newvars'!D1</f>
        <v>work_2009</v>
      </c>
      <c r="ES1" t="str">
        <f>'2009_totals_newvars'!E1</f>
        <v>prior_2009</v>
      </c>
      <c r="ET1" t="str">
        <f>'2009_totals_newvars'!F1</f>
        <v>tax_2009</v>
      </c>
      <c r="EU1" t="str">
        <f>'2009_totals_newvars'!G1</f>
        <v>shortben_2009</v>
      </c>
      <c r="EV1" t="str">
        <f>'2009_totals_newvars'!H1</f>
        <v>pregnancy_2009</v>
      </c>
      <c r="EW1" t="str">
        <f>'2009_totals_newvars'!I1</f>
        <v>other_2009</v>
      </c>
      <c r="EX1" t="str">
        <f>'2009_totals_newvars'!J1</f>
        <v>admin_2009</v>
      </c>
      <c r="EY1" t="str">
        <f>'2009_totals_newvars'!K1</f>
        <v>ssbg_2009</v>
      </c>
      <c r="EZ1" t="str">
        <f>'2009_totals_newvars'!L1</f>
        <v>ztotal_2009</v>
      </c>
      <c r="FA1" s="8" t="s">
        <v>924</v>
      </c>
      <c r="FB1" t="str">
        <f>'2010_totals_newvars'!B1</f>
        <v>ba_2010</v>
      </c>
      <c r="FC1" t="str">
        <f>'2010_totals_newvars'!C1</f>
        <v>cc_2010</v>
      </c>
      <c r="FD1" t="str">
        <f>'2010_totals_newvars'!D1</f>
        <v>work_2010</v>
      </c>
      <c r="FE1" t="str">
        <f>'2010_totals_newvars'!E1</f>
        <v>prior_2010</v>
      </c>
      <c r="FF1" t="str">
        <f>'2010_totals_newvars'!F1</f>
        <v>tax_2010</v>
      </c>
      <c r="FG1" t="str">
        <f>'2010_totals_newvars'!G1</f>
        <v>shortben_2010</v>
      </c>
      <c r="FH1" t="str">
        <f>'2010_totals_newvars'!H1</f>
        <v>pregnancy_2010</v>
      </c>
      <c r="FI1" t="str">
        <f>'2010_totals_newvars'!I1</f>
        <v>other_2010</v>
      </c>
      <c r="FJ1" t="str">
        <f>'2010_totals_newvars'!J1</f>
        <v>admin_2010</v>
      </c>
      <c r="FK1" t="str">
        <f>'2010_totals_newvars'!K1</f>
        <v>ssbg_2010</v>
      </c>
      <c r="FL1" t="str">
        <f>'2010_totals_newvars'!L1</f>
        <v>ztotal_2010</v>
      </c>
      <c r="FM1" s="8" t="s">
        <v>925</v>
      </c>
      <c r="FN1" t="str">
        <f>'2011_totals_newvars'!B1</f>
        <v>ba_2011</v>
      </c>
      <c r="FO1" t="str">
        <f>'2011_totals_newvars'!C1</f>
        <v>cc_2011</v>
      </c>
      <c r="FP1" t="str">
        <f>'2011_totals_newvars'!D1</f>
        <v>work_2011</v>
      </c>
      <c r="FQ1" t="str">
        <f>'2011_totals_newvars'!E1</f>
        <v>prior_2011</v>
      </c>
      <c r="FR1" t="str">
        <f>'2011_totals_newvars'!F1</f>
        <v>tax_2011</v>
      </c>
      <c r="FS1" t="str">
        <f>'2011_totals_newvars'!G1</f>
        <v>shortben_2011</v>
      </c>
      <c r="FT1" t="str">
        <f>'2011_totals_newvars'!H1</f>
        <v>pregnancy_2011</v>
      </c>
      <c r="FU1" t="str">
        <f>'2011_totals_newvars'!I1</f>
        <v>other_2011</v>
      </c>
      <c r="FV1" t="str">
        <f>'2011_totals_newvars'!J1</f>
        <v>admin_2011</v>
      </c>
      <c r="FW1" t="str">
        <f>'2011_totals_newvars'!K1</f>
        <v>ssbg_2011</v>
      </c>
      <c r="FX1" t="str">
        <f>'2011_totals_newvars'!L1</f>
        <v>ztotal_2011</v>
      </c>
      <c r="FY1" s="8" t="s">
        <v>926</v>
      </c>
      <c r="FZ1" t="str">
        <f>'2012_totals_newvars'!B1</f>
        <v>ba_2012</v>
      </c>
      <c r="GA1" t="str">
        <f>'2012_totals_newvars'!C1</f>
        <v>cc_2012</v>
      </c>
      <c r="GB1" t="str">
        <f>'2012_totals_newvars'!D1</f>
        <v>work_2012</v>
      </c>
      <c r="GC1" t="str">
        <f>'2012_totals_newvars'!E1</f>
        <v>prior_2012</v>
      </c>
      <c r="GD1" t="str">
        <f>'2012_totals_newvars'!F1</f>
        <v>tax_2012</v>
      </c>
      <c r="GE1" t="str">
        <f>'2012_totals_newvars'!G1</f>
        <v>shortben_2012</v>
      </c>
      <c r="GF1" t="str">
        <f>'2012_totals_newvars'!H1</f>
        <v>pregnancy_2012</v>
      </c>
      <c r="GG1" t="str">
        <f>'2012_totals_newvars'!I1</f>
        <v>other_2012</v>
      </c>
      <c r="GH1" t="str">
        <f>'2012_totals_newvars'!J1</f>
        <v>admin_2012</v>
      </c>
      <c r="GI1" t="str">
        <f>'2012_totals_newvars'!K1</f>
        <v>ssbg_2012</v>
      </c>
      <c r="GJ1" t="str">
        <f>'2012_totals_newvars'!L1</f>
        <v>ztotal_2012</v>
      </c>
      <c r="GK1" s="8" t="s">
        <v>927</v>
      </c>
      <c r="GL1" t="str">
        <f>'2013_totals_newvars'!B1</f>
        <v>ba_2013</v>
      </c>
      <c r="GM1" t="str">
        <f>'2013_totals_newvars'!C1</f>
        <v>cc_2013</v>
      </c>
      <c r="GN1" t="str">
        <f>'2013_totals_newvars'!D1</f>
        <v>work_2013</v>
      </c>
      <c r="GO1" t="str">
        <f>'2013_totals_newvars'!E1</f>
        <v>prior_2013</v>
      </c>
      <c r="GP1" t="str">
        <f>'2013_totals_newvars'!F1</f>
        <v>tax_2013</v>
      </c>
      <c r="GQ1" t="str">
        <f>'2013_totals_newvars'!G1</f>
        <v>shortben_2013</v>
      </c>
      <c r="GR1" t="str">
        <f>'2013_totals_newvars'!H1</f>
        <v>pregnancy_2013</v>
      </c>
      <c r="GS1" t="str">
        <f>'2013_totals_newvars'!I1</f>
        <v>other_2013</v>
      </c>
      <c r="GT1" t="str">
        <f>'2013_totals_newvars'!J1</f>
        <v>admin_2013</v>
      </c>
      <c r="GU1" t="str">
        <f>'2013_totals_newvars'!K1</f>
        <v>ssbg_2013</v>
      </c>
      <c r="GV1" t="str">
        <f>'2013_totals_newvars'!L1</f>
        <v>ztotal_2013</v>
      </c>
      <c r="GW1" s="8" t="s">
        <v>928</v>
      </c>
      <c r="GX1" t="str">
        <f>'2014_totals_newvars'!B1</f>
        <v>ba_2014</v>
      </c>
      <c r="GY1" t="str">
        <f>'2014_totals_newvars'!C1</f>
        <v>cc_2014</v>
      </c>
      <c r="GZ1" t="str">
        <f>'2014_totals_newvars'!D1</f>
        <v>work_2014</v>
      </c>
      <c r="HA1" t="str">
        <f>'2014_totals_newvars'!E1</f>
        <v>prior_2014</v>
      </c>
      <c r="HB1" t="str">
        <f>'2014_totals_newvars'!F1</f>
        <v>tax_2014</v>
      </c>
      <c r="HC1" t="str">
        <f>'2014_totals_newvars'!G1</f>
        <v>shortben_2014</v>
      </c>
      <c r="HD1" t="str">
        <f>'2014_totals_newvars'!H1</f>
        <v>pregnancy_2014</v>
      </c>
      <c r="HE1" t="str">
        <f>'2014_totals_newvars'!I1</f>
        <v>other_2014</v>
      </c>
      <c r="HF1" t="str">
        <f>'2014_totals_newvars'!J1</f>
        <v>admin_2014</v>
      </c>
      <c r="HG1" t="str">
        <f>'2014_totals_newvars'!K1</f>
        <v>ssbg_2014</v>
      </c>
      <c r="HH1" t="str">
        <f>'2014_totals_newvars'!L1</f>
        <v>ztotal_2014</v>
      </c>
      <c r="HI1" s="8" t="s">
        <v>929</v>
      </c>
    </row>
    <row r="2" spans="1:217" x14ac:dyDescent="0.2">
      <c r="A2" t="str">
        <f>'1997_totals_newvars'!A2</f>
        <v>ALABAMA</v>
      </c>
      <c r="B2">
        <f>'1997_totals_newvars'!B2/$L2</f>
        <v>0.54650796728780571</v>
      </c>
      <c r="C2">
        <f>'1997_totals_newvars'!C2/$L2</f>
        <v>6.7491505872544141E-2</v>
      </c>
      <c r="D2">
        <f>'1997_totals_newvars'!D2/$L2</f>
        <v>6.6616821754327898E-2</v>
      </c>
      <c r="E2">
        <f>'1997_totals_newvars'!E2/$L2</f>
        <v>0</v>
      </c>
      <c r="F2">
        <f>'1997_totals_newvars'!F2/$L2</f>
        <v>0</v>
      </c>
      <c r="G2">
        <f>'1997_totals_newvars'!G2/$L2</f>
        <v>0</v>
      </c>
      <c r="H2">
        <f>'1997_totals_newvars'!H2/$L2</f>
        <v>0</v>
      </c>
      <c r="I2">
        <f>'1997_totals_newvars'!I2/$L2</f>
        <v>0.16613097442844163</v>
      </c>
      <c r="J2">
        <f>'1997_totals_newvars'!J2/$L2</f>
        <v>0.15325273065688058</v>
      </c>
      <c r="K2">
        <f>'1997_totals_newvars'!K2/$L2</f>
        <v>0</v>
      </c>
      <c r="L2">
        <f>'1997_totals_newvars'!L2</f>
        <v>96393656</v>
      </c>
      <c r="M2" s="8" t="str">
        <f t="shared" ref="M2:M33" si="0">IF(SUM(B2:K2) = 1, " ", "ERROR")</f>
        <v xml:space="preserve"> </v>
      </c>
      <c r="N2">
        <f>'1998_totals_newvars'!B2/$X2</f>
        <v>0.37339098333572013</v>
      </c>
      <c r="O2">
        <f>'1998_totals_newvars'!C2/$X2</f>
        <v>0.20246241984650379</v>
      </c>
      <c r="P2">
        <f>'1998_totals_newvars'!D2/$X2</f>
        <v>0.10881175977110454</v>
      </c>
      <c r="Q2">
        <f>'1998_totals_newvars'!E2/$X2</f>
        <v>0</v>
      </c>
      <c r="R2">
        <f>'1998_totals_newvars'!F2/$X2</f>
        <v>0</v>
      </c>
      <c r="S2">
        <f>'1998_totals_newvars'!G2/$X2</f>
        <v>0</v>
      </c>
      <c r="T2">
        <f>'1998_totals_newvars'!H2/$X2</f>
        <v>0</v>
      </c>
      <c r="U2">
        <f>'1998_totals_newvars'!I2/$X2</f>
        <v>0.13604587482719072</v>
      </c>
      <c r="V2">
        <f>'1998_totals_newvars'!J2/$X2</f>
        <v>9.8907658028933435E-2</v>
      </c>
      <c r="W2">
        <f>'1998_totals_newvars'!K2/$X2</f>
        <v>8.0381304190547384E-2</v>
      </c>
      <c r="X2">
        <f>'1998_totals_newvars'!L2</f>
        <v>119414161</v>
      </c>
      <c r="Y2" s="8" t="str">
        <f t="shared" ref="Y2:Y43" si="1">IF(SUM(N2:W2) = 1, " ", "ERROR")</f>
        <v xml:space="preserve"> </v>
      </c>
      <c r="Z2">
        <f>'1999_totals_newvars'!B2/$AJ2</f>
        <v>0.24150899005553866</v>
      </c>
      <c r="AA2">
        <f>'1999_totals_newvars'!C2/$AJ2</f>
        <v>0.35928052224061408</v>
      </c>
      <c r="AB2">
        <f>'1999_totals_newvars'!D2/$AJ2</f>
        <v>9.6529480330581327E-2</v>
      </c>
      <c r="AC2">
        <f>'1999_totals_newvars'!E2/$AJ2</f>
        <v>0</v>
      </c>
      <c r="AD2">
        <f>'1999_totals_newvars'!F2/$AJ2</f>
        <v>0</v>
      </c>
      <c r="AE2">
        <f>'1999_totals_newvars'!G2/$AJ2</f>
        <v>0</v>
      </c>
      <c r="AF2">
        <f>'1999_totals_newvars'!H2/$AJ2</f>
        <v>0</v>
      </c>
      <c r="AG2">
        <f>'1999_totals_newvars'!I2/$AJ2</f>
        <v>0.10331919212501904</v>
      </c>
      <c r="AH2">
        <f>'1999_totals_newvars'!J2/$AJ2</f>
        <v>7.3733099065933408E-2</v>
      </c>
      <c r="AI2">
        <f>'1999_totals_newvars'!K2/$AJ2</f>
        <v>0.1256287161823135</v>
      </c>
      <c r="AJ2">
        <f>'1999_totals_newvars'!L2</f>
        <v>159229439</v>
      </c>
      <c r="AK2" s="8" t="str">
        <f t="shared" ref="AK2:AK33" si="2">IF(SUM(Z2:AI2) = 1, " ", "ERROR")</f>
        <v xml:space="preserve"> </v>
      </c>
      <c r="AL2">
        <f>'2000_totals_newvars'!B2/$AW2</f>
        <v>0.28249228855666486</v>
      </c>
      <c r="AM2">
        <f>'2000_totals_newvars'!C2/$AW2</f>
        <v>0.22415295060308232</v>
      </c>
      <c r="AN2">
        <f>'2000_totals_newvars'!D2/$AW2</f>
        <v>0.14077463378552474</v>
      </c>
      <c r="AO2">
        <f>'2000_totals_newvars'!E2/$AW2</f>
        <v>0</v>
      </c>
      <c r="AP2">
        <f>'2000_totals_newvars'!F2/$AW2</f>
        <v>0</v>
      </c>
      <c r="AQ2">
        <f>'2000_totals_newvars'!G2/$AW2</f>
        <v>0</v>
      </c>
      <c r="AR2">
        <f>'2000_totals_newvars'!H2/$AW2</f>
        <v>6.6064553805133316E-3</v>
      </c>
      <c r="AS2">
        <f>'2000_totals_newvars'!I2/$AW2</f>
        <v>0.14549585551405389</v>
      </c>
      <c r="AT2">
        <f>'2000_totals_newvars'!J2/$AW2</f>
        <v>0.10601980525164392</v>
      </c>
      <c r="AU2">
        <f>'2000_totals_newvars'!K2/$AW2</f>
        <v>9.4458010908516951E-2</v>
      </c>
      <c r="AV2" s="8" t="str">
        <f t="shared" ref="AV2:AV33" si="3">IF(SUM(AL2:AU2) = 1, " ", "ERROR")</f>
        <v xml:space="preserve"> </v>
      </c>
      <c r="AW2">
        <f>'2000_totals_newvars'!L2</f>
        <v>128662036</v>
      </c>
      <c r="AX2">
        <f>'2001_totals_newvars'!B2/$BH2</f>
        <v>0.21947730879714961</v>
      </c>
      <c r="AY2">
        <f>'2001_totals_newvars'!C2/$BH2</f>
        <v>0.22529184753224896</v>
      </c>
      <c r="AZ2">
        <f>'2001_totals_newvars'!D2/$BH2</f>
        <v>0.14673670158311572</v>
      </c>
      <c r="BA2">
        <f>'2001_totals_newvars'!E2/$BH2</f>
        <v>0.11625328719205469</v>
      </c>
      <c r="BB2">
        <f>'2001_totals_newvars'!F2/$BH2</f>
        <v>0</v>
      </c>
      <c r="BC2">
        <f>'2001_totals_newvars'!G2/$BH2</f>
        <v>0</v>
      </c>
      <c r="BD2">
        <f>'2001_totals_newvars'!H2/$BH2</f>
        <v>1.4001991384471951E-2</v>
      </c>
      <c r="BE2">
        <f>'2001_totals_newvars'!I2/$BH2</f>
        <v>8.3974605456529572E-2</v>
      </c>
      <c r="BF2">
        <f>'2001_totals_newvars'!J2/$BH2</f>
        <v>0.10190650991137869</v>
      </c>
      <c r="BG2">
        <f>'2001_totals_newvars'!K2/$BH2</f>
        <v>9.2357748143050825E-2</v>
      </c>
      <c r="BH2">
        <f>'2001_totals_newvars'!L2</f>
        <v>145168351</v>
      </c>
      <c r="BI2" s="8" t="str">
        <f t="shared" ref="BI2:BI33" si="4">IF(SUM(AX2:BG2) = 1, " ", "ERROR")</f>
        <v xml:space="preserve"> </v>
      </c>
      <c r="BJ2">
        <f>'2002_totals_newvars'!B2/$BT2</f>
        <v>0.19136929034725794</v>
      </c>
      <c r="BK2">
        <f>'2002_totals_newvars'!C2/$BT2</f>
        <v>0.30023483989161048</v>
      </c>
      <c r="BL2">
        <f>'2002_totals_newvars'!D2/$BT2</f>
        <v>0.12977346126146219</v>
      </c>
      <c r="BM2">
        <f>'2002_totals_newvars'!E2/$BT2</f>
        <v>-9.8210067578576477E-2</v>
      </c>
      <c r="BN2">
        <f>'2002_totals_newvars'!F2/$BT2</f>
        <v>0</v>
      </c>
      <c r="BO2">
        <f>'2002_totals_newvars'!G2/$BT2</f>
        <v>0</v>
      </c>
      <c r="BP2">
        <f>'2002_totals_newvars'!H2/$BT2</f>
        <v>3.580244850204882E-2</v>
      </c>
      <c r="BQ2">
        <f>'2002_totals_newvars'!I2/$BT2</f>
        <v>0.29481350827576297</v>
      </c>
      <c r="BR2">
        <f>'2002_totals_newvars'!J2/$BT2</f>
        <v>7.3921562687090339E-2</v>
      </c>
      <c r="BS2">
        <f>'2002_totals_newvars'!K2/$BT2</f>
        <v>7.2294956613343703E-2</v>
      </c>
      <c r="BT2">
        <f>'2002_totals_newvars'!L2</f>
        <v>171838778</v>
      </c>
      <c r="BU2" s="8" t="str">
        <f t="shared" ref="BU2:BU33" si="5">IF(SUM(BJ2:BS2) = 1, " ", "ERROR")</f>
        <v xml:space="preserve"> </v>
      </c>
      <c r="BV2">
        <f>'2003_totals_newvars'!B2/$CF2</f>
        <v>0.22875354306014953</v>
      </c>
      <c r="BW2">
        <f>'2003_totals_newvars'!C2/$CF2</f>
        <v>0.30651167460568701</v>
      </c>
      <c r="BX2">
        <f>'2003_totals_newvars'!D2/$CF2</f>
        <v>0.12247002982614898</v>
      </c>
      <c r="BY2">
        <f>'2003_totals_newvars'!E2/$CF2</f>
        <v>0</v>
      </c>
      <c r="BZ2">
        <f>'2003_totals_newvars'!F2/$CF2</f>
        <v>0</v>
      </c>
      <c r="CA2">
        <f>'2003_totals_newvars'!G2/$CF2</f>
        <v>0</v>
      </c>
      <c r="CB2">
        <f>'2003_totals_newvars'!H2/$CF2</f>
        <v>3.2636861067762639E-2</v>
      </c>
      <c r="CC2">
        <f>'2003_totals_newvars'!I2/$CF2</f>
        <v>0.18598412770326478</v>
      </c>
      <c r="CD2">
        <f>'2003_totals_newvars'!J2/$CF2</f>
        <v>7.1633932795886035E-2</v>
      </c>
      <c r="CE2">
        <f>'2003_totals_newvars'!K2/$CF2</f>
        <v>5.2009830941101017E-2</v>
      </c>
      <c r="CF2">
        <f>'2003_totals_newvars'!L2</f>
        <v>201718633</v>
      </c>
      <c r="CG2" s="8" t="str">
        <f t="shared" ref="CG2:CG33" si="6">IF(SUM(BV2:CE2) = 1, " ", "ERROR")</f>
        <v xml:space="preserve"> </v>
      </c>
      <c r="CH2">
        <f>'2004_totals_newvars'!B2/$CR2</f>
        <v>0.30987310383125488</v>
      </c>
      <c r="CI2">
        <f>'2004_totals_newvars'!C2/$CR2</f>
        <v>0.10758547911058998</v>
      </c>
      <c r="CJ2">
        <f>'2004_totals_newvars'!D2/$CR2</f>
        <v>0.14739095393303817</v>
      </c>
      <c r="CK2">
        <f>'2004_totals_newvars'!E2/$CR2</f>
        <v>0</v>
      </c>
      <c r="CL2">
        <f>'2004_totals_newvars'!F2/$CR2</f>
        <v>0</v>
      </c>
      <c r="CM2">
        <f>'2004_totals_newvars'!G2/$CR2</f>
        <v>0</v>
      </c>
      <c r="CN2">
        <f>'2004_totals_newvars'!H2/$CR2</f>
        <v>3.3910433545283822E-2</v>
      </c>
      <c r="CO2">
        <f>'2004_totals_newvars'!I2/$CR2</f>
        <v>0.24550932654260568</v>
      </c>
      <c r="CP2">
        <f>'2004_totals_newvars'!J2/$CR2</f>
        <v>8.2200186751642507E-2</v>
      </c>
      <c r="CQ2">
        <f>'2004_totals_newvars'!K2/$CR2</f>
        <v>7.3530516285584935E-2</v>
      </c>
      <c r="CR2">
        <f>'2004_totals_newvars'!L2</f>
        <v>144752676</v>
      </c>
      <c r="CS2" s="8" t="str">
        <f t="shared" ref="CS2:CS33" si="7">IF(SUM(CH2:CQ2) = 1, " ", "ERROR")</f>
        <v xml:space="preserve"> </v>
      </c>
      <c r="CT2">
        <f>'2005_totals_newvars'!B2/$DD2</f>
        <v>0.34367765138294698</v>
      </c>
      <c r="CU2">
        <f>'2005_totals_newvars'!C2/$DD2</f>
        <v>7.5171429878250262E-2</v>
      </c>
      <c r="CV2">
        <f>'2005_totals_newvars'!D2/$DD2</f>
        <v>0.14121585602880252</v>
      </c>
      <c r="CW2">
        <f>'2005_totals_newvars'!E2/$DD2</f>
        <v>0</v>
      </c>
      <c r="CX2">
        <f>'2005_totals_newvars'!F2/$DD2</f>
        <v>0</v>
      </c>
      <c r="CY2">
        <f>'2005_totals_newvars'!G2/$DD2</f>
        <v>0</v>
      </c>
      <c r="CZ2">
        <f>'2005_totals_newvars'!H2/$DD2</f>
        <v>1.3768642941016589E-2</v>
      </c>
      <c r="DA2">
        <f>'2005_totals_newvars'!I2/$DD2</f>
        <v>0.26098095185541959</v>
      </c>
      <c r="DB2">
        <f>'2005_totals_newvars'!J2/$DD2</f>
        <v>8.9790543967287167E-2</v>
      </c>
      <c r="DC2">
        <f>'2005_totals_newvars'!K2/$DD2</f>
        <v>7.5394923946276921E-2</v>
      </c>
      <c r="DD2">
        <f>'2005_totals_newvars'!L2</f>
        <v>137891803</v>
      </c>
      <c r="DE2" s="8" t="str">
        <f t="shared" ref="DE2:DE33" si="8">IF(SUM(CT2:DC2) = 1, " ", "ERROR")</f>
        <v xml:space="preserve"> </v>
      </c>
      <c r="DF2">
        <f>'2006_totals_newvars'!B2/$DP2</f>
        <v>0.27353819673153296</v>
      </c>
      <c r="DG2">
        <f>'2006_totals_newvars'!C2/$DP2</f>
        <v>0.1174813337846999</v>
      </c>
      <c r="DH2">
        <f>'2006_totals_newvars'!D2/$DP2</f>
        <v>0.15270531278447891</v>
      </c>
      <c r="DI2">
        <f>'2006_totals_newvars'!E2/$DP2</f>
        <v>0</v>
      </c>
      <c r="DJ2">
        <f>'2006_totals_newvars'!F2/$DP2</f>
        <v>0</v>
      </c>
      <c r="DK2">
        <f>'2006_totals_newvars'!G2/$DP2</f>
        <v>6.6830865834159364E-4</v>
      </c>
      <c r="DL2">
        <f>'2006_totals_newvars'!H2/$DP2</f>
        <v>1.9035203822868232E-2</v>
      </c>
      <c r="DM2">
        <f>'2006_totals_newvars'!I2/$DP2</f>
        <v>0.24146288551350506</v>
      </c>
      <c r="DN2">
        <f>'2006_totals_newvars'!J2/$DP2</f>
        <v>0.11251571889524845</v>
      </c>
      <c r="DO2">
        <f>'2006_totals_newvars'!K2/$DP2</f>
        <v>8.2593039809324892E-2</v>
      </c>
      <c r="DP2">
        <f>'2006_totals_newvars'!L2</f>
        <v>126413146</v>
      </c>
      <c r="DQ2" s="8" t="str">
        <f t="shared" ref="DQ2:DQ33" si="9">IF(SUM(DF2:DO2) = 1, " ", "ERROR")</f>
        <v xml:space="preserve"> </v>
      </c>
      <c r="DR2">
        <f>'2007_totals_newvars'!B2/$EB2</f>
        <v>0.25146445509589971</v>
      </c>
      <c r="DS2">
        <f>'2007_totals_newvars'!C2/$EB2</f>
        <v>0.12274052082868084</v>
      </c>
      <c r="DT2">
        <f>'2007_totals_newvars'!D2/$EB2</f>
        <v>0.14172551546563428</v>
      </c>
      <c r="DU2">
        <f>'2007_totals_newvars'!E2/$EB2</f>
        <v>0</v>
      </c>
      <c r="DV2">
        <f>'2007_totals_newvars'!F2/$EB2</f>
        <v>0</v>
      </c>
      <c r="DW2">
        <f>'2007_totals_newvars'!G2/$EB2</f>
        <v>3.6182904648786714E-4</v>
      </c>
      <c r="DX2">
        <f>'2007_totals_newvars'!H2/$EB2</f>
        <v>8.4274096620734346E-3</v>
      </c>
      <c r="DY2">
        <f>'2007_totals_newvars'!I2/$EB2</f>
        <v>0.3292333643462857</v>
      </c>
      <c r="DZ2">
        <f>'2007_totals_newvars'!J2/$EB2</f>
        <v>8.8807491119988799E-2</v>
      </c>
      <c r="EA2">
        <f>'2007_totals_newvars'!K2/$EB2</f>
        <v>5.7239414434949426E-2</v>
      </c>
      <c r="EB2">
        <f>'2007_totals_newvars'!L2</f>
        <v>182406583</v>
      </c>
      <c r="EC2" s="8" t="str">
        <f t="shared" ref="EC2:EC33" si="10">IF(SUM(DR2:EA2) = 1, " ", "ERROR")</f>
        <v xml:space="preserve"> </v>
      </c>
      <c r="ED2">
        <f>'2008_totals_newvars'!B2/$EN2</f>
        <v>0.23627710525721698</v>
      </c>
      <c r="EE2">
        <f>'2008_totals_newvars'!C2/$EN2</f>
        <v>0.14325231922047055</v>
      </c>
      <c r="EF2">
        <f>'2008_totals_newvars'!D2/$EN2</f>
        <v>0.15719448302613998</v>
      </c>
      <c r="EG2">
        <f>'2008_totals_newvars'!E2/$EN2</f>
        <v>0</v>
      </c>
      <c r="EH2">
        <f>'2008_totals_newvars'!F2/$EN2</f>
        <v>0</v>
      </c>
      <c r="EI2">
        <f>'2008_totals_newvars'!G2/$EN2</f>
        <v>0</v>
      </c>
      <c r="EJ2">
        <f>'2008_totals_newvars'!H2/$EN2</f>
        <v>3.0267789434147405E-2</v>
      </c>
      <c r="EK2">
        <f>'2008_totals_newvars'!I2/$EN2</f>
        <v>0.28079393942805669</v>
      </c>
      <c r="EL2">
        <f>'2008_totals_newvars'!J2/$EN2</f>
        <v>9.162137698243869E-2</v>
      </c>
      <c r="EM2">
        <f>'2008_totals_newvars'!K2/$EN2</f>
        <v>6.0592986651529707E-2</v>
      </c>
      <c r="EN2">
        <f>'2008_totals_newvars'!L2</f>
        <v>172311130</v>
      </c>
      <c r="EO2" s="8" t="str">
        <f t="shared" ref="EO2:EO33" si="11">IF(SUM(ED2:EM2) = 1, " ", "ERROR")</f>
        <v xml:space="preserve"> </v>
      </c>
      <c r="EP2">
        <f>'2009_totals_newvars'!B2/$EZ2</f>
        <v>0.26474637461589229</v>
      </c>
      <c r="EQ2">
        <f>'2009_totals_newvars'!C2/$EZ2</f>
        <v>4.7070528538268229E-2</v>
      </c>
      <c r="ER2">
        <f>'2009_totals_newvars'!D2/$EZ2</f>
        <v>0.1742273985654319</v>
      </c>
      <c r="ES2">
        <f>'2009_totals_newvars'!E2/$EZ2</f>
        <v>0</v>
      </c>
      <c r="ET2">
        <f>'2009_totals_newvars'!F2/$EZ2</f>
        <v>0</v>
      </c>
      <c r="EU2">
        <f>'2009_totals_newvars'!G2/$EZ2</f>
        <v>0</v>
      </c>
      <c r="EV2">
        <f>'2009_totals_newvars'!H2/$EZ2</f>
        <v>2.2325682043773328E-2</v>
      </c>
      <c r="EW2">
        <f>'2009_totals_newvars'!I2/$EZ2</f>
        <v>0.31968808715406577</v>
      </c>
      <c r="EX2">
        <f>'2009_totals_newvars'!J2/$EZ2</f>
        <v>0.10656378109081142</v>
      </c>
      <c r="EY2">
        <f>'2009_totals_newvars'!K2/$EZ2</f>
        <v>6.5378147991757063E-2</v>
      </c>
      <c r="EZ2">
        <f>'2009_totals_newvars'!L2</f>
        <v>159699354</v>
      </c>
      <c r="FA2" s="8" t="str">
        <f t="shared" ref="FA2:FA33" si="12">IF(SUM(EP2:EY2) = 1, " ", "ERROR")</f>
        <v xml:space="preserve"> </v>
      </c>
      <c r="FB2">
        <f>'2010_totals_newvars'!B2/$FL2</f>
        <v>0.24360757090356494</v>
      </c>
      <c r="FC2">
        <f>'2010_totals_newvars'!C2/$FL2</f>
        <v>2.6608678069128068E-2</v>
      </c>
      <c r="FD2">
        <f>'2010_totals_newvars'!D2/$FL2</f>
        <v>0.15026850966831554</v>
      </c>
      <c r="FE2">
        <f>'2010_totals_newvars'!E2/$FL2</f>
        <v>0</v>
      </c>
      <c r="FF2">
        <f>'2010_totals_newvars'!F2/$FL2</f>
        <v>0</v>
      </c>
      <c r="FG2">
        <f>'2010_totals_newvars'!G2/$FL2</f>
        <v>0.15458685481244863</v>
      </c>
      <c r="FH2">
        <f>'2010_totals_newvars'!H2/$FL2</f>
        <v>1.3667546403262572E-2</v>
      </c>
      <c r="FI2">
        <f>'2010_totals_newvars'!I2/$FL2</f>
        <v>0.27839402564778487</v>
      </c>
      <c r="FJ2">
        <f>'2010_totals_newvars'!J2/$FL2</f>
        <v>8.1058442835212213E-2</v>
      </c>
      <c r="FK2">
        <f>'2010_totals_newvars'!K2/$FL2</f>
        <v>5.1808371660283146E-2</v>
      </c>
      <c r="FL2">
        <f>'2010_totals_newvars'!L2</f>
        <v>201528125</v>
      </c>
      <c r="FM2" s="8" t="str">
        <f t="shared" ref="FM2:FM33" si="13">IF(SUM(FB2:FK2) = 1, " ", "ERROR")</f>
        <v xml:space="preserve"> </v>
      </c>
      <c r="FN2">
        <f>'2011_totals_newvars'!B2/$FX2</f>
        <v>0.27436261755782676</v>
      </c>
      <c r="FO2">
        <f>'2011_totals_newvars'!C2/$FX2</f>
        <v>4.3988463238390743E-2</v>
      </c>
      <c r="FP2">
        <f>'2011_totals_newvars'!D2/$FX2</f>
        <v>0.16081090278870305</v>
      </c>
      <c r="FQ2">
        <f>'2011_totals_newvars'!E2/$FX2</f>
        <v>2.8303067718238897E-2</v>
      </c>
      <c r="FR2">
        <f>'2011_totals_newvars'!F2/$FX2</f>
        <v>0</v>
      </c>
      <c r="FS2">
        <f>'2011_totals_newvars'!G2/$FX2</f>
        <v>0.1138618541928397</v>
      </c>
      <c r="FT2">
        <f>'2011_totals_newvars'!H2/$FX2</f>
        <v>1.4769479531728255E-2</v>
      </c>
      <c r="FU2">
        <f>'2011_totals_newvars'!I2/$FX2</f>
        <v>0.20119513449177073</v>
      </c>
      <c r="FV2">
        <f>'2011_totals_newvars'!J2/$FX2</f>
        <v>0.11713973099358428</v>
      </c>
      <c r="FW2">
        <f>'2011_totals_newvars'!K2/$FX2</f>
        <v>4.5568749486917574E-2</v>
      </c>
      <c r="FX2">
        <f>'2011_totals_newvars'!L2</f>
        <v>196727650</v>
      </c>
      <c r="FY2" s="8" t="str">
        <f t="shared" ref="FY2:FY33" si="14">IF(SUM(FN2:FW2) = 1, " ", "ERROR")</f>
        <v xml:space="preserve"> </v>
      </c>
      <c r="FZ2">
        <f>'2012_totals_newvars'!B2/$GJ2</f>
        <v>0.29043251230164796</v>
      </c>
      <c r="GA2">
        <f>'2012_totals_newvars'!C2/$GJ2</f>
        <v>3.2284035595090597E-2</v>
      </c>
      <c r="GB2">
        <f>'2012_totals_newvars'!D2/$GJ2</f>
        <v>0.17358717780172497</v>
      </c>
      <c r="GC2">
        <f>'2012_totals_newvars'!E2/$GJ2</f>
        <v>0</v>
      </c>
      <c r="GD2">
        <f>'2012_totals_newvars'!F2/$GJ2</f>
        <v>0</v>
      </c>
      <c r="GE2">
        <f>'2012_totals_newvars'!G2/$GJ2</f>
        <v>0.13594325642462599</v>
      </c>
      <c r="GF2">
        <f>'2012_totals_newvars'!H2/$GJ2</f>
        <v>1.6940415317096166E-2</v>
      </c>
      <c r="GG2">
        <f>'2012_totals_newvars'!I2/$GJ2</f>
        <v>0.22100175368216171</v>
      </c>
      <c r="GH2">
        <f>'2012_totals_newvars'!J2/$GJ2</f>
        <v>0.1151818605319415</v>
      </c>
      <c r="GI2">
        <f>'2012_totals_newvars'!K2/$GJ2</f>
        <v>1.4628988345711106E-2</v>
      </c>
      <c r="GJ2">
        <f>'2012_totals_newvars'!L2</f>
        <v>170893567</v>
      </c>
      <c r="GK2" s="8" t="str">
        <f t="shared" ref="GK2:GK33" si="15">IF(SUM(FZ2:GI2) = 1, " ", "ERROR")</f>
        <v xml:space="preserve"> </v>
      </c>
      <c r="GL2">
        <f>'2013_totals_newvars'!B2/$GV2</f>
        <v>0.26853988508075216</v>
      </c>
      <c r="GM2">
        <f>'2013_totals_newvars'!C2/$GV2</f>
        <v>3.2285351050688561E-2</v>
      </c>
      <c r="GN2">
        <f>'2013_totals_newvars'!D2/$GV2</f>
        <v>0.14486498309721224</v>
      </c>
      <c r="GO2">
        <f>'2013_totals_newvars'!E2/$GV2</f>
        <v>0</v>
      </c>
      <c r="GP2">
        <f>'2013_totals_newvars'!F2/$GV2</f>
        <v>0</v>
      </c>
      <c r="GQ2">
        <f>'2013_totals_newvars'!G2/$GV2</f>
        <v>0.1373192599696112</v>
      </c>
      <c r="GR2">
        <f>'2013_totals_newvars'!H2/$GV2</f>
        <v>1.0141461995464549E-2</v>
      </c>
      <c r="GS2">
        <f>'2013_totals_newvars'!I2/$GV2</f>
        <v>0.23467432824634984</v>
      </c>
      <c r="GT2">
        <f>'2013_totals_newvars'!J2/$GV2</f>
        <v>0.14291556171366129</v>
      </c>
      <c r="GU2">
        <f>'2013_totals_newvars'!K2/$GV2</f>
        <v>2.9259168846260179E-2</v>
      </c>
      <c r="GV2">
        <f>'2013_totals_newvars'!L2</f>
        <v>170886604</v>
      </c>
      <c r="GW2" s="8" t="str">
        <f t="shared" ref="GW2:GW33" si="16">IF(SUM(GL2:GU2) = 1, " ", "ERROR")</f>
        <v xml:space="preserve"> </v>
      </c>
      <c r="GX2">
        <f>'2014_totals_newvars'!B2/$HH2</f>
        <v>0.21039360173595989</v>
      </c>
      <c r="GY2">
        <f>'2014_totals_newvars'!C2/$HH2</f>
        <v>2.9213446759026571E-2</v>
      </c>
      <c r="GZ2">
        <f>'2014_totals_newvars'!D2/$HH2</f>
        <v>0.13610198916871977</v>
      </c>
      <c r="HA2">
        <f>'2014_totals_newvars'!E2/$HH2</f>
        <v>0</v>
      </c>
      <c r="HB2">
        <f>'2014_totals_newvars'!F2/$HH2</f>
        <v>0</v>
      </c>
      <c r="HC2">
        <f>'2014_totals_newvars'!G2/$HH2</f>
        <v>0.14957576984484727</v>
      </c>
      <c r="HD2">
        <f>'2014_totals_newvars'!H2/$HH2</f>
        <v>9.775105025005934E-3</v>
      </c>
      <c r="HE2">
        <f>'2014_totals_newvars'!I2/$HH2</f>
        <v>0.37156245455531678</v>
      </c>
      <c r="HF2">
        <f>'2014_totals_newvars'!J2/$HH2</f>
        <v>4.3966858639411022E-2</v>
      </c>
      <c r="HG2">
        <f>'2014_totals_newvars'!K2/$HH2</f>
        <v>4.9410774271712747E-2</v>
      </c>
      <c r="HH2">
        <f>'2014_totals_newvars'!L2</f>
        <v>188855976</v>
      </c>
      <c r="HI2" s="8" t="str">
        <f t="shared" ref="HI2:HI33" si="17">IF(SUM(GX2:HG2) = 1, " ", "ERROR")</f>
        <v xml:space="preserve"> </v>
      </c>
    </row>
    <row r="3" spans="1:217" x14ac:dyDescent="0.2">
      <c r="A3" t="str">
        <f>'1997_totals_newvars'!A3</f>
        <v>ALASKA</v>
      </c>
      <c r="B3">
        <f>'1997_totals_newvars'!B3/$L3</f>
        <v>0.81194134202418944</v>
      </c>
      <c r="C3">
        <f>'1997_totals_newvars'!C3/$L3</f>
        <v>0</v>
      </c>
      <c r="D3">
        <f>'1997_totals_newvars'!D3/$L3</f>
        <v>6.4858098650845047E-2</v>
      </c>
      <c r="E3">
        <f>'1997_totals_newvars'!E3/$L3</f>
        <v>0</v>
      </c>
      <c r="F3">
        <f>'1997_totals_newvars'!F3/$L3</f>
        <v>0</v>
      </c>
      <c r="G3">
        <f>'1997_totals_newvars'!G3/$L3</f>
        <v>0</v>
      </c>
      <c r="H3">
        <f>'1997_totals_newvars'!H3/$L3</f>
        <v>0</v>
      </c>
      <c r="I3">
        <f>'1997_totals_newvars'!I3/$L3</f>
        <v>8.1802933325958546E-2</v>
      </c>
      <c r="J3">
        <f>'1997_totals_newvars'!J3/$L3</f>
        <v>4.1397625999006982E-2</v>
      </c>
      <c r="K3">
        <f>'1997_totals_newvars'!K3/$L3</f>
        <v>0</v>
      </c>
      <c r="L3">
        <f>'1997_totals_newvars'!L3</f>
        <v>27155591</v>
      </c>
      <c r="M3" s="8" t="str">
        <f t="shared" si="0"/>
        <v xml:space="preserve"> </v>
      </c>
      <c r="N3">
        <f>'1998_totals_newvars'!B3/$X3</f>
        <v>0.72055875499855915</v>
      </c>
      <c r="O3">
        <f>'1998_totals_newvars'!C3/$X3</f>
        <v>5.2078769466510653E-2</v>
      </c>
      <c r="P3">
        <f>'1998_totals_newvars'!D3/$X3</f>
        <v>0.10710340868280119</v>
      </c>
      <c r="Q3">
        <f>'1998_totals_newvars'!E3/$X3</f>
        <v>0</v>
      </c>
      <c r="R3">
        <f>'1998_totals_newvars'!F3/$X3</f>
        <v>0</v>
      </c>
      <c r="S3">
        <f>'1998_totals_newvars'!G3/$X3</f>
        <v>0</v>
      </c>
      <c r="T3">
        <f>'1998_totals_newvars'!H3/$X3</f>
        <v>0</v>
      </c>
      <c r="U3">
        <f>'1998_totals_newvars'!I3/$X3</f>
        <v>4.846207485740159E-3</v>
      </c>
      <c r="V3">
        <f>'1998_totals_newvars'!J3/$X3</f>
        <v>8.498463655255567E-2</v>
      </c>
      <c r="W3">
        <f>'1998_totals_newvars'!K3/$X3</f>
        <v>3.0428222813833231E-2</v>
      </c>
      <c r="X3">
        <f>'1998_totals_newvars'!L3</f>
        <v>105701211</v>
      </c>
      <c r="Y3" s="8" t="str">
        <f t="shared" si="1"/>
        <v xml:space="preserve"> </v>
      </c>
      <c r="Z3">
        <f>'1999_totals_newvars'!B3/$AJ3</f>
        <v>0.51534275074927705</v>
      </c>
      <c r="AA3">
        <f>'1999_totals_newvars'!C3/$AJ3</f>
        <v>0.28509701229804124</v>
      </c>
      <c r="AB3">
        <f>'1999_totals_newvars'!D3/$AJ3</f>
        <v>8.2174417607080483E-2</v>
      </c>
      <c r="AC3">
        <f>'1999_totals_newvars'!E3/$AJ3</f>
        <v>0</v>
      </c>
      <c r="AD3">
        <f>'1999_totals_newvars'!F3/$AJ3</f>
        <v>0</v>
      </c>
      <c r="AE3">
        <f>'1999_totals_newvars'!G3/$AJ3</f>
        <v>0</v>
      </c>
      <c r="AF3">
        <f>'1999_totals_newvars'!H3/$AJ3</f>
        <v>0</v>
      </c>
      <c r="AG3">
        <f>'1999_totals_newvars'!I3/$AJ3</f>
        <v>4.8641104431150078E-3</v>
      </c>
      <c r="AH3">
        <f>'1999_totals_newvars'!J3/$AJ3</f>
        <v>6.8021294592983214E-2</v>
      </c>
      <c r="AI3">
        <f>'1999_totals_newvars'!K3/$AJ3</f>
        <v>4.4500414309502946E-2</v>
      </c>
      <c r="AJ3">
        <f>'1999_totals_newvars'!L3</f>
        <v>124744906</v>
      </c>
      <c r="AK3" s="8" t="str">
        <f t="shared" si="2"/>
        <v xml:space="preserve"> </v>
      </c>
      <c r="AL3">
        <f>'2000_totals_newvars'!B3/$AW3</f>
        <v>0.48958812036034477</v>
      </c>
      <c r="AM3">
        <f>'2000_totals_newvars'!C3/$AW3</f>
        <v>0.20981052536448391</v>
      </c>
      <c r="AN3">
        <f>'2000_totals_newvars'!D3/$AW3</f>
        <v>9.8361466671459494E-2</v>
      </c>
      <c r="AO3">
        <f>'2000_totals_newvars'!E3/$AW3</f>
        <v>0</v>
      </c>
      <c r="AP3">
        <f>'2000_totals_newvars'!F3/$AW3</f>
        <v>0</v>
      </c>
      <c r="AQ3">
        <f>'2000_totals_newvars'!G3/$AW3</f>
        <v>2.4707127791751709E-3</v>
      </c>
      <c r="AR3">
        <f>'2000_totals_newvars'!H3/$AW3</f>
        <v>8.4294386415386183E-3</v>
      </c>
      <c r="AS3">
        <f>'2000_totals_newvars'!I3/$AW3</f>
        <v>4.7601884890987656E-2</v>
      </c>
      <c r="AT3">
        <f>'2000_totals_newvars'!J3/$AW3</f>
        <v>8.605012743224523E-2</v>
      </c>
      <c r="AU3">
        <f>'2000_totals_newvars'!K3/$AW3</f>
        <v>5.7687723859765151E-2</v>
      </c>
      <c r="AV3" s="8" t="str">
        <f t="shared" si="3"/>
        <v xml:space="preserve"> </v>
      </c>
      <c r="AW3">
        <f>'2000_totals_newvars'!L3</f>
        <v>113085585</v>
      </c>
      <c r="AX3">
        <f>'2001_totals_newvars'!B3/$BH3</f>
        <v>0.49487897023243588</v>
      </c>
      <c r="AY3">
        <f>'2001_totals_newvars'!C3/$BH3</f>
        <v>0.21708118830631759</v>
      </c>
      <c r="AZ3">
        <f>'2001_totals_newvars'!D3/$BH3</f>
        <v>0.1138620051944438</v>
      </c>
      <c r="BA3">
        <f>'2001_totals_newvars'!E3/$BH3</f>
        <v>0</v>
      </c>
      <c r="BB3">
        <f>'2001_totals_newvars'!F3/$BH3</f>
        <v>0</v>
      </c>
      <c r="BC3">
        <f>'2001_totals_newvars'!G3/$BH3</f>
        <v>3.3535275065896776E-3</v>
      </c>
      <c r="BD3">
        <f>'2001_totals_newvars'!H3/$BH3</f>
        <v>6.4017075188028041E-3</v>
      </c>
      <c r="BE3">
        <f>'2001_totals_newvars'!I3/$BH3</f>
        <v>3.3126357550881586E-2</v>
      </c>
      <c r="BF3">
        <f>'2001_totals_newvars'!J3/$BH3</f>
        <v>8.5724081889788126E-2</v>
      </c>
      <c r="BG3">
        <f>'2001_totals_newvars'!K3/$BH3</f>
        <v>4.5572161800740515E-2</v>
      </c>
      <c r="BH3">
        <f>'2001_totals_newvars'!L3</f>
        <v>103495200</v>
      </c>
      <c r="BI3" s="8" t="str">
        <f t="shared" si="4"/>
        <v xml:space="preserve"> </v>
      </c>
      <c r="BJ3">
        <f>'2002_totals_newvars'!B3/$BT3</f>
        <v>0.49706971959943663</v>
      </c>
      <c r="BK3">
        <f>'2002_totals_newvars'!C3/$BT3</f>
        <v>0.20203117223021708</v>
      </c>
      <c r="BL3">
        <f>'2002_totals_newvars'!D3/$BT3</f>
        <v>0.13339144524631072</v>
      </c>
      <c r="BM3">
        <f>'2002_totals_newvars'!E3/$BT3</f>
        <v>0</v>
      </c>
      <c r="BN3">
        <f>'2002_totals_newvars'!F3/$BT3</f>
        <v>0</v>
      </c>
      <c r="BO3">
        <f>'2002_totals_newvars'!G3/$BT3</f>
        <v>6.5305131216037713E-3</v>
      </c>
      <c r="BP3">
        <f>'2002_totals_newvars'!H3/$BT3</f>
        <v>6.9727972711542191E-3</v>
      </c>
      <c r="BQ3">
        <f>'2002_totals_newvars'!I3/$BT3</f>
        <v>4.4711382200879814E-2</v>
      </c>
      <c r="BR3">
        <f>'2002_totals_newvars'!J3/$BT3</f>
        <v>6.8646004681934283E-2</v>
      </c>
      <c r="BS3">
        <f>'2002_totals_newvars'!K3/$BT3</f>
        <v>4.0646965648463491E-2</v>
      </c>
      <c r="BT3">
        <f>'2002_totals_newvars'!L3</f>
        <v>110709371</v>
      </c>
      <c r="BU3" s="8" t="str">
        <f t="shared" si="5"/>
        <v xml:space="preserve"> </v>
      </c>
      <c r="BV3">
        <f>'2003_totals_newvars'!B3/$CF3</f>
        <v>0.46475410490419911</v>
      </c>
      <c r="BW3">
        <f>'2003_totals_newvars'!C3/$CF3</f>
        <v>0.23285348837558212</v>
      </c>
      <c r="BX3">
        <f>'2003_totals_newvars'!D3/$CF3</f>
        <v>0.12959076567168987</v>
      </c>
      <c r="BY3">
        <f>'2003_totals_newvars'!E3/$CF3</f>
        <v>0</v>
      </c>
      <c r="BZ3">
        <f>'2003_totals_newvars'!F3/$CF3</f>
        <v>0</v>
      </c>
      <c r="CA3">
        <f>'2003_totals_newvars'!G3/$CF3</f>
        <v>2.1859383421002285E-2</v>
      </c>
      <c r="CB3">
        <f>'2003_totals_newvars'!H3/$CF3</f>
        <v>3.4586555824617049E-3</v>
      </c>
      <c r="CC3">
        <f>'2003_totals_newvars'!I3/$CF3</f>
        <v>4.5678391984929789E-2</v>
      </c>
      <c r="CD3">
        <f>'2003_totals_newvars'!J3/$CF3</f>
        <v>6.3834439884926708E-2</v>
      </c>
      <c r="CE3">
        <f>'2003_totals_newvars'!K3/$CF3</f>
        <v>3.7970770175208432E-2</v>
      </c>
      <c r="CF3">
        <f>'2003_totals_newvars'!L3</f>
        <v>107977794</v>
      </c>
      <c r="CG3" s="8" t="str">
        <f t="shared" si="6"/>
        <v xml:space="preserve"> </v>
      </c>
      <c r="CH3">
        <f>'2004_totals_newvars'!B3/$CR3</f>
        <v>0.45575502547142166</v>
      </c>
      <c r="CI3">
        <f>'2004_totals_newvars'!C3/$CR3</f>
        <v>0.30260266139246633</v>
      </c>
      <c r="CJ3">
        <f>'2004_totals_newvars'!D3/$CR3</f>
        <v>0.13336549175817355</v>
      </c>
      <c r="CK3">
        <f>'2004_totals_newvars'!E3/$CR3</f>
        <v>0</v>
      </c>
      <c r="CL3">
        <f>'2004_totals_newvars'!F3/$CR3</f>
        <v>0</v>
      </c>
      <c r="CM3">
        <f>'2004_totals_newvars'!G3/$CR3</f>
        <v>1.0229833806400079E-2</v>
      </c>
      <c r="CN3">
        <f>'2004_totals_newvars'!H3/$CR3</f>
        <v>3.658667400418722E-6</v>
      </c>
      <c r="CO3">
        <f>'2004_totals_newvars'!I3/$CR3</f>
        <v>2.0393180794868412E-3</v>
      </c>
      <c r="CP3">
        <f>'2004_totals_newvars'!J3/$CR3</f>
        <v>5.920706857906053E-2</v>
      </c>
      <c r="CQ3">
        <f>'2004_totals_newvars'!K3/$CR3</f>
        <v>3.6796942245590596E-2</v>
      </c>
      <c r="CR3">
        <f>'2004_totals_newvars'!L3</f>
        <v>95116599</v>
      </c>
      <c r="CS3" s="8" t="str">
        <f t="shared" si="7"/>
        <v xml:space="preserve"> </v>
      </c>
      <c r="CT3">
        <f>'2005_totals_newvars'!B3/$DD3</f>
        <v>0.44440371954908897</v>
      </c>
      <c r="CU3">
        <f>'2005_totals_newvars'!C3/$DD3</f>
        <v>0.30257692611732284</v>
      </c>
      <c r="CV3">
        <f>'2005_totals_newvars'!D3/$DD3</f>
        <v>0.13522027077775406</v>
      </c>
      <c r="CW3">
        <f>'2005_totals_newvars'!E3/$DD3</f>
        <v>0</v>
      </c>
      <c r="CX3">
        <f>'2005_totals_newvars'!F3/$DD3</f>
        <v>0</v>
      </c>
      <c r="CY3">
        <f>'2005_totals_newvars'!G3/$DD3</f>
        <v>1.0425929878085357E-2</v>
      </c>
      <c r="CZ3">
        <f>'2005_totals_newvars'!H3/$DD3</f>
        <v>7.0138256480332759E-3</v>
      </c>
      <c r="DA3">
        <f>'2005_totals_newvars'!I3/$DD3</f>
        <v>4.150664474007173E-3</v>
      </c>
      <c r="DB3">
        <f>'2005_totals_newvars'!J3/$DD3</f>
        <v>6.2703574489346242E-2</v>
      </c>
      <c r="DC3">
        <f>'2005_totals_newvars'!K3/$DD3</f>
        <v>3.3505089066362105E-2</v>
      </c>
      <c r="DD3">
        <f>'2005_totals_newvars'!L3</f>
        <v>92523258</v>
      </c>
      <c r="DE3" s="8" t="str">
        <f t="shared" si="8"/>
        <v xml:space="preserve"> </v>
      </c>
      <c r="DF3">
        <f>'2006_totals_newvars'!B3/$DP3</f>
        <v>0.4218151359435155</v>
      </c>
      <c r="DG3">
        <f>'2006_totals_newvars'!C3/$DP3</f>
        <v>0.29229226960378585</v>
      </c>
      <c r="DH3">
        <f>'2006_totals_newvars'!D3/$DP3</f>
        <v>0.13121418133018201</v>
      </c>
      <c r="DI3">
        <f>'2006_totals_newvars'!E3/$DP3</f>
        <v>0</v>
      </c>
      <c r="DJ3">
        <f>'2006_totals_newvars'!F3/$DP3</f>
        <v>0</v>
      </c>
      <c r="DK3">
        <f>'2006_totals_newvars'!G3/$DP3</f>
        <v>1.1828532531167325E-2</v>
      </c>
      <c r="DL3">
        <f>'2006_totals_newvars'!H3/$DP3</f>
        <v>7.4495915280085832E-3</v>
      </c>
      <c r="DM3">
        <f>'2006_totals_newvars'!I3/$DP3</f>
        <v>1.0071595594437089E-2</v>
      </c>
      <c r="DN3">
        <f>'2006_totals_newvars'!J3/$DP3</f>
        <v>7.7818543417828512E-2</v>
      </c>
      <c r="DO3">
        <f>'2006_totals_newvars'!K3/$DP3</f>
        <v>4.7510150051075152E-2</v>
      </c>
      <c r="DP3">
        <f>'2006_totals_newvars'!L3</f>
        <v>86297349</v>
      </c>
      <c r="DQ3" s="8" t="str">
        <f t="shared" si="9"/>
        <v xml:space="preserve"> </v>
      </c>
      <c r="DR3">
        <f>'2007_totals_newvars'!B3/$EB3</f>
        <v>0.4022798912153297</v>
      </c>
      <c r="DS3">
        <f>'2007_totals_newvars'!C3/$EB3</f>
        <v>0.28377764260826621</v>
      </c>
      <c r="DT3">
        <f>'2007_totals_newvars'!D3/$EB3</f>
        <v>0.13925907785391733</v>
      </c>
      <c r="DU3">
        <f>'2007_totals_newvars'!E3/$EB3</f>
        <v>0</v>
      </c>
      <c r="DV3">
        <f>'2007_totals_newvars'!F3/$EB3</f>
        <v>0</v>
      </c>
      <c r="DW3">
        <f>'2007_totals_newvars'!G3/$EB3</f>
        <v>1.1297232200924269E-2</v>
      </c>
      <c r="DX3">
        <f>'2007_totals_newvars'!H3/$EB3</f>
        <v>5.4951724216486678E-3</v>
      </c>
      <c r="DY3">
        <f>'2007_totals_newvars'!I3/$EB3</f>
        <v>4.3704940582277854E-3</v>
      </c>
      <c r="DZ3">
        <f>'2007_totals_newvars'!J3/$EB3</f>
        <v>9.8509223819839273E-2</v>
      </c>
      <c r="EA3">
        <f>'2007_totals_newvars'!K3/$EB3</f>
        <v>5.5011265821846796E-2</v>
      </c>
      <c r="EB3">
        <f>'2007_totals_newvars'!L3</f>
        <v>92708283</v>
      </c>
      <c r="EC3" s="8" t="str">
        <f t="shared" si="10"/>
        <v xml:space="preserve"> </v>
      </c>
      <c r="ED3">
        <f>'2008_totals_newvars'!B3/$EN3</f>
        <v>0.42047293881313463</v>
      </c>
      <c r="EE3">
        <f>'2008_totals_newvars'!C3/$EN3</f>
        <v>0.31893540273453658</v>
      </c>
      <c r="EF3">
        <f>'2008_totals_newvars'!D3/$EN3</f>
        <v>0.1129387940609512</v>
      </c>
      <c r="EG3">
        <f>'2008_totals_newvars'!E3/$EN3</f>
        <v>0</v>
      </c>
      <c r="EH3">
        <f>'2008_totals_newvars'!F3/$EN3</f>
        <v>0</v>
      </c>
      <c r="EI3">
        <f>'2008_totals_newvars'!G3/$EN3</f>
        <v>1.0757370508214466E-2</v>
      </c>
      <c r="EJ3">
        <f>'2008_totals_newvars'!H3/$EN3</f>
        <v>4.4025203717315779E-3</v>
      </c>
      <c r="EK3">
        <f>'2008_totals_newvars'!I3/$EN3</f>
        <v>0</v>
      </c>
      <c r="EL3">
        <f>'2008_totals_newvars'!J3/$EN3</f>
        <v>6.8495738593531266E-2</v>
      </c>
      <c r="EM3">
        <f>'2008_totals_newvars'!K3/$EN3</f>
        <v>6.399723491790027E-2</v>
      </c>
      <c r="EN3">
        <f>'2008_totals_newvars'!L3</f>
        <v>79690943</v>
      </c>
      <c r="EO3" s="8" t="str">
        <f t="shared" si="11"/>
        <v xml:space="preserve"> </v>
      </c>
      <c r="EP3">
        <f>'2009_totals_newvars'!B3/$EZ3</f>
        <v>0.37316401593101045</v>
      </c>
      <c r="EQ3">
        <f>'2009_totals_newvars'!C3/$EZ3</f>
        <v>0.35912667620048849</v>
      </c>
      <c r="ER3">
        <f>'2009_totals_newvars'!D3/$EZ3</f>
        <v>0.12656236747417729</v>
      </c>
      <c r="ES3">
        <f>'2009_totals_newvars'!E3/$EZ3</f>
        <v>0</v>
      </c>
      <c r="ET3">
        <f>'2009_totals_newvars'!F3/$EZ3</f>
        <v>0</v>
      </c>
      <c r="EU3">
        <f>'2009_totals_newvars'!G3/$EZ3</f>
        <v>7.559087336763989E-3</v>
      </c>
      <c r="EV3">
        <f>'2009_totals_newvars'!H3/$EZ3</f>
        <v>3.9309625039054474E-3</v>
      </c>
      <c r="EW3">
        <f>'2009_totals_newvars'!I3/$EZ3</f>
        <v>0</v>
      </c>
      <c r="EX3">
        <f>'2009_totals_newvars'!J3/$EZ3</f>
        <v>7.0630199652024273E-2</v>
      </c>
      <c r="EY3">
        <f>'2009_totals_newvars'!K3/$EZ3</f>
        <v>5.9026690901630076E-2</v>
      </c>
      <c r="EZ3">
        <f>'2009_totals_newvars'!L3</f>
        <v>85537575</v>
      </c>
      <c r="FA3" s="8" t="str">
        <f t="shared" si="12"/>
        <v xml:space="preserve"> </v>
      </c>
      <c r="FB3">
        <f>'2010_totals_newvars'!B3/$FL3</f>
        <v>0.52224016117989314</v>
      </c>
      <c r="FC3">
        <f>'2010_totals_newvars'!C3/$FL3</f>
        <v>0.20424522480812299</v>
      </c>
      <c r="FD3">
        <f>'2010_totals_newvars'!D3/$FL3</f>
        <v>0.14723958838914439</v>
      </c>
      <c r="FE3">
        <f>'2010_totals_newvars'!E3/$FL3</f>
        <v>0</v>
      </c>
      <c r="FF3">
        <f>'2010_totals_newvars'!F3/$FL3</f>
        <v>0</v>
      </c>
      <c r="FG3">
        <f>'2010_totals_newvars'!G3/$FL3</f>
        <v>4.1682443650162904E-3</v>
      </c>
      <c r="FH3">
        <f>'2010_totals_newvars'!H3/$FL3</f>
        <v>3.3966491398842442E-3</v>
      </c>
      <c r="FI3">
        <f>'2010_totals_newvars'!I3/$FL3</f>
        <v>0</v>
      </c>
      <c r="FJ3">
        <f>'2010_totals_newvars'!J3/$FL3</f>
        <v>5.064679004640843E-2</v>
      </c>
      <c r="FK3">
        <f>'2010_totals_newvars'!K3/$FL3</f>
        <v>6.806334207153053E-2</v>
      </c>
      <c r="FL3">
        <f>'2010_totals_newvars'!L3</f>
        <v>75943964</v>
      </c>
      <c r="FM3" s="8" t="str">
        <f t="shared" si="13"/>
        <v xml:space="preserve"> </v>
      </c>
      <c r="FN3">
        <f>'2011_totals_newvars'!B3/$FX3</f>
        <v>0.50247038478807593</v>
      </c>
      <c r="FO3">
        <f>'2011_totals_newvars'!C3/$FX3</f>
        <v>0.18791245752537561</v>
      </c>
      <c r="FP3">
        <f>'2011_totals_newvars'!D3/$FX3</f>
        <v>0.16171903292747625</v>
      </c>
      <c r="FQ3">
        <f>'2011_totals_newvars'!E3/$FX3</f>
        <v>0</v>
      </c>
      <c r="FR3">
        <f>'2011_totals_newvars'!F3/$FX3</f>
        <v>0</v>
      </c>
      <c r="FS3">
        <f>'2011_totals_newvars'!G3/$FX3</f>
        <v>4.6465419253354503E-3</v>
      </c>
      <c r="FT3">
        <f>'2011_totals_newvars'!H3/$FX3</f>
        <v>4.791427872363592E-3</v>
      </c>
      <c r="FU3">
        <f>'2011_totals_newvars'!I3/$FX3</f>
        <v>0</v>
      </c>
      <c r="FV3">
        <f>'2011_totals_newvars'!J3/$FX3</f>
        <v>7.7142135218825778E-2</v>
      </c>
      <c r="FW3">
        <f>'2011_totals_newvars'!K3/$FX3</f>
        <v>6.1318019742547358E-2</v>
      </c>
      <c r="FX3">
        <f>'2011_totals_newvars'!L3</f>
        <v>81243214</v>
      </c>
      <c r="FY3" s="8" t="str">
        <f t="shared" si="14"/>
        <v xml:space="preserve"> </v>
      </c>
      <c r="FZ3">
        <f>'2012_totals_newvars'!B3/$GJ3</f>
        <v>0.48361958042429148</v>
      </c>
      <c r="GA3">
        <f>'2012_totals_newvars'!C3/$GJ3</f>
        <v>0.25532157321323529</v>
      </c>
      <c r="GB3">
        <f>'2012_totals_newvars'!D3/$GJ3</f>
        <v>0.14232078095939088</v>
      </c>
      <c r="GC3">
        <f>'2012_totals_newvars'!E3/$GJ3</f>
        <v>0</v>
      </c>
      <c r="GD3">
        <f>'2012_totals_newvars'!F3/$GJ3</f>
        <v>0</v>
      </c>
      <c r="GE3">
        <f>'2012_totals_newvars'!G3/$GJ3</f>
        <v>5.6764663976791496E-4</v>
      </c>
      <c r="GF3">
        <f>'2012_totals_newvars'!H3/$GJ3</f>
        <v>4.3044840950052449E-3</v>
      </c>
      <c r="GG3">
        <f>'2012_totals_newvars'!I3/$GJ3</f>
        <v>0</v>
      </c>
      <c r="GH3">
        <f>'2012_totals_newvars'!J3/$GJ3</f>
        <v>6.0930493707547995E-2</v>
      </c>
      <c r="GI3">
        <f>'2012_totals_newvars'!K3/$GJ3</f>
        <v>5.2935440960761179E-2</v>
      </c>
      <c r="GJ3">
        <f>'2012_totals_newvars'!L3</f>
        <v>85500374</v>
      </c>
      <c r="GK3" s="8" t="str">
        <f t="shared" si="15"/>
        <v xml:space="preserve"> </v>
      </c>
      <c r="GL3">
        <f>'2013_totals_newvars'!B3/$GV3</f>
        <v>0.43332617460743322</v>
      </c>
      <c r="GM3">
        <f>'2013_totals_newvars'!C3/$GV3</f>
        <v>0.30729282059370977</v>
      </c>
      <c r="GN3">
        <f>'2013_totals_newvars'!D3/$GV3</f>
        <v>0.14726538183732718</v>
      </c>
      <c r="GO3">
        <f>'2013_totals_newvars'!E3/$GV3</f>
        <v>0</v>
      </c>
      <c r="GP3">
        <f>'2013_totals_newvars'!F3/$GV3</f>
        <v>0</v>
      </c>
      <c r="GQ3">
        <f>'2013_totals_newvars'!G3/$GV3</f>
        <v>2.2226011366738636E-5</v>
      </c>
      <c r="GR3">
        <f>'2013_totals_newvars'!H3/$GV3</f>
        <v>4.1584161145778124E-3</v>
      </c>
      <c r="GS3">
        <f>'2013_totals_newvars'!I3/$GV3</f>
        <v>0</v>
      </c>
      <c r="GT3">
        <f>'2013_totals_newvars'!J3/$GV3</f>
        <v>5.2099014762274652E-2</v>
      </c>
      <c r="GU3">
        <f>'2013_totals_newvars'!K3/$GV3</f>
        <v>5.5835966073310622E-2</v>
      </c>
      <c r="GV3">
        <f>'2013_totals_newvars'!L3</f>
        <v>89219787</v>
      </c>
      <c r="GW3" s="8" t="str">
        <f t="shared" si="16"/>
        <v xml:space="preserve"> </v>
      </c>
      <c r="GX3">
        <f>'2014_totals_newvars'!B3/$HH3</f>
        <v>0.46024360755191251</v>
      </c>
      <c r="GY3">
        <f>'2014_totals_newvars'!C3/$HH3</f>
        <v>0.28705430064526594</v>
      </c>
      <c r="GZ3">
        <f>'2014_totals_newvars'!D3/$HH3</f>
        <v>0.15892747816382605</v>
      </c>
      <c r="HA3">
        <f>'2014_totals_newvars'!E3/$HH3</f>
        <v>0</v>
      </c>
      <c r="HB3">
        <f>'2014_totals_newvars'!F3/$HH3</f>
        <v>0</v>
      </c>
      <c r="HC3">
        <f>'2014_totals_newvars'!G3/$HH3</f>
        <v>0</v>
      </c>
      <c r="HD3">
        <f>'2014_totals_newvars'!H3/$HH3</f>
        <v>4.3287789397921331E-3</v>
      </c>
      <c r="HE3">
        <f>'2014_totals_newvars'!I3/$HH3</f>
        <v>0</v>
      </c>
      <c r="HF3">
        <f>'2014_totals_newvars'!J3/$HH3</f>
        <v>5.4740137404393485E-2</v>
      </c>
      <c r="HG3">
        <f>'2014_totals_newvars'!K3/$HH3</f>
        <v>3.4705697294809865E-2</v>
      </c>
      <c r="HH3">
        <f>'2014_totals_newvars'!L3</f>
        <v>86449783</v>
      </c>
      <c r="HI3" s="8" t="str">
        <f t="shared" si="17"/>
        <v xml:space="preserve"> </v>
      </c>
    </row>
    <row r="4" spans="1:217" x14ac:dyDescent="0.2">
      <c r="A4" t="str">
        <f>'1997_totals_newvars'!A4</f>
        <v>ARIZONA</v>
      </c>
      <c r="B4">
        <f>'1997_totals_newvars'!B4/$L4</f>
        <v>0.67310919100694488</v>
      </c>
      <c r="C4">
        <f>'1997_totals_newvars'!C4/$L4</f>
        <v>3.4693710294150075E-2</v>
      </c>
      <c r="D4">
        <f>'1997_totals_newvars'!D4/$L4</f>
        <v>0</v>
      </c>
      <c r="E4">
        <f>'1997_totals_newvars'!E4/$L4</f>
        <v>0</v>
      </c>
      <c r="F4">
        <f>'1997_totals_newvars'!F4/$L4</f>
        <v>0</v>
      </c>
      <c r="G4">
        <f>'1997_totals_newvars'!G4/$L4</f>
        <v>0</v>
      </c>
      <c r="H4">
        <f>'1997_totals_newvars'!H4/$L4</f>
        <v>0</v>
      </c>
      <c r="I4">
        <f>'1997_totals_newvars'!I4/$L4</f>
        <v>0.20139876745504934</v>
      </c>
      <c r="J4">
        <f>'1997_totals_newvars'!J4/$L4</f>
        <v>9.0798331243855696E-2</v>
      </c>
      <c r="K4">
        <f>'1997_totals_newvars'!K4/$L4</f>
        <v>0</v>
      </c>
      <c r="L4">
        <f>'1997_totals_newvars'!L4</f>
        <v>290119561</v>
      </c>
      <c r="M4" s="8" t="str">
        <f t="shared" si="0"/>
        <v xml:space="preserve"> </v>
      </c>
      <c r="N4">
        <f>'1998_totals_newvars'!B4/$X4</f>
        <v>0.51966279050828557</v>
      </c>
      <c r="O4">
        <f>'1998_totals_newvars'!C4/$X4</f>
        <v>3.8180116925593928E-2</v>
      </c>
      <c r="P4">
        <f>'1998_totals_newvars'!D4/$X4</f>
        <v>3.4206729850793295E-2</v>
      </c>
      <c r="Q4">
        <f>'1998_totals_newvars'!E4/$X4</f>
        <v>0</v>
      </c>
      <c r="R4">
        <f>'1998_totals_newvars'!F4/$X4</f>
        <v>0</v>
      </c>
      <c r="S4">
        <f>'1998_totals_newvars'!G4/$X4</f>
        <v>0</v>
      </c>
      <c r="T4">
        <f>'1998_totals_newvars'!H4/$X4</f>
        <v>0</v>
      </c>
      <c r="U4">
        <f>'1998_totals_newvars'!I4/$X4</f>
        <v>0.20081661751765018</v>
      </c>
      <c r="V4">
        <f>'1998_totals_newvars'!J4/$X4</f>
        <v>0.12097848504530878</v>
      </c>
      <c r="W4">
        <f>'1998_totals_newvars'!K4/$X4</f>
        <v>8.6155260152368296E-2</v>
      </c>
      <c r="X4">
        <f>'1998_totals_newvars'!L4</f>
        <v>262779080</v>
      </c>
      <c r="Y4" s="8" t="str">
        <f t="shared" si="1"/>
        <v xml:space="preserve"> </v>
      </c>
      <c r="Z4">
        <f>'1999_totals_newvars'!B4/$AJ4</f>
        <v>0.35641992535825323</v>
      </c>
      <c r="AA4">
        <f>'1999_totals_newvars'!C4/$AJ4</f>
        <v>0.19497071249183373</v>
      </c>
      <c r="AB4">
        <f>'1999_totals_newvars'!D4/$AJ4</f>
        <v>6.8197062719489152E-2</v>
      </c>
      <c r="AC4">
        <f>'1999_totals_newvars'!E4/$AJ4</f>
        <v>0</v>
      </c>
      <c r="AD4">
        <f>'1999_totals_newvars'!F4/$AJ4</f>
        <v>0</v>
      </c>
      <c r="AE4">
        <f>'1999_totals_newvars'!G4/$AJ4</f>
        <v>0</v>
      </c>
      <c r="AF4">
        <f>'1999_totals_newvars'!H4/$AJ4</f>
        <v>0</v>
      </c>
      <c r="AG4">
        <f>'1999_totals_newvars'!I4/$AJ4</f>
        <v>0.164649990091114</v>
      </c>
      <c r="AH4">
        <f>'1999_totals_newvars'!J4/$AJ4</f>
        <v>0.10896097366580611</v>
      </c>
      <c r="AI4">
        <f>'1999_totals_newvars'!K4/$AJ4</f>
        <v>0.10680133567350379</v>
      </c>
      <c r="AJ4">
        <f>'1999_totals_newvars'!L4</f>
        <v>322145194</v>
      </c>
      <c r="AK4" s="8" t="str">
        <f t="shared" si="2"/>
        <v xml:space="preserve"> </v>
      </c>
      <c r="AL4">
        <f>'2000_totals_newvars'!B4/$AW4</f>
        <v>0.31739094690721242</v>
      </c>
      <c r="AM4">
        <f>'2000_totals_newvars'!C4/$AW4</f>
        <v>0.26320657363243327</v>
      </c>
      <c r="AN4">
        <f>'2000_totals_newvars'!D4/$AW4</f>
        <v>0.11083521387650591</v>
      </c>
      <c r="AO4">
        <f>'2000_totals_newvars'!E4/$AW4</f>
        <v>1.9130710608793528E-2</v>
      </c>
      <c r="AP4">
        <f>'2000_totals_newvars'!F4/$AW4</f>
        <v>0</v>
      </c>
      <c r="AQ4">
        <f>'2000_totals_newvars'!G4/$AW4</f>
        <v>0</v>
      </c>
      <c r="AR4">
        <f>'2000_totals_newvars'!H4/$AW4</f>
        <v>4.2678045595092549E-3</v>
      </c>
      <c r="AS4">
        <f>'2000_totals_newvars'!I4/$AW4</f>
        <v>7.7995482085575371E-2</v>
      </c>
      <c r="AT4">
        <f>'2000_totals_newvars'!J4/$AW4</f>
        <v>0.13071926588567911</v>
      </c>
      <c r="AU4">
        <f>'2000_totals_newvars'!K4/$AW4</f>
        <v>7.6454002444291097E-2</v>
      </c>
      <c r="AV4" s="8" t="str">
        <f t="shared" si="3"/>
        <v xml:space="preserve"> </v>
      </c>
      <c r="AW4">
        <f>'2000_totals_newvars'!L4</f>
        <v>338335315</v>
      </c>
      <c r="AX4">
        <f>'2001_totals_newvars'!B4/$BH4</f>
        <v>0.30644459174882915</v>
      </c>
      <c r="AY4">
        <f>'2001_totals_newvars'!C4/$BH4</f>
        <v>0.15919104263136249</v>
      </c>
      <c r="AZ4">
        <f>'2001_totals_newvars'!D4/$BH4</f>
        <v>0.15895493677336181</v>
      </c>
      <c r="BA4">
        <f>'2001_totals_newvars'!E4/$BH4</f>
        <v>9.9428072621241453E-2</v>
      </c>
      <c r="BB4">
        <f>'2001_totals_newvars'!F4/$BH4</f>
        <v>0</v>
      </c>
      <c r="BC4">
        <f>'2001_totals_newvars'!G4/$BH4</f>
        <v>0</v>
      </c>
      <c r="BD4">
        <f>'2001_totals_newvars'!H4/$BH4</f>
        <v>9.4505158383885995E-3</v>
      </c>
      <c r="BE4">
        <f>'2001_totals_newvars'!I4/$BH4</f>
        <v>0.11685988703318721</v>
      </c>
      <c r="BF4">
        <f>'2001_totals_newvars'!J4/$BH4</f>
        <v>7.1438516486523121E-2</v>
      </c>
      <c r="BG4">
        <f>'2001_totals_newvars'!K4/$BH4</f>
        <v>7.8232436867106181E-2</v>
      </c>
      <c r="BH4">
        <f>'2001_totals_newvars'!L4</f>
        <v>297857921</v>
      </c>
      <c r="BI4" s="8" t="str">
        <f t="shared" si="4"/>
        <v xml:space="preserve"> </v>
      </c>
      <c r="BJ4">
        <f>'2002_totals_newvars'!B4/$BT4</f>
        <v>0.3900495556383865</v>
      </c>
      <c r="BK4">
        <f>'2002_totals_newvars'!C4/$BT4</f>
        <v>0.16532311066276884</v>
      </c>
      <c r="BL4">
        <f>'2002_totals_newvars'!D4/$BT4</f>
        <v>8.6646028448288157E-2</v>
      </c>
      <c r="BM4">
        <f>'2002_totals_newvars'!E4/$BT4</f>
        <v>7.0813561997516483E-2</v>
      </c>
      <c r="BN4">
        <f>'2002_totals_newvars'!F4/$BT4</f>
        <v>0</v>
      </c>
      <c r="BO4">
        <f>'2002_totals_newvars'!G4/$BT4</f>
        <v>0</v>
      </c>
      <c r="BP4">
        <f>'2002_totals_newvars'!H4/$BT4</f>
        <v>3.0028109376309314E-5</v>
      </c>
      <c r="BQ4">
        <f>'2002_totals_newvars'!I4/$BT4</f>
        <v>0.11468902730621607</v>
      </c>
      <c r="BR4">
        <f>'2002_totals_newvars'!J4/$BT4</f>
        <v>0.10371405391085045</v>
      </c>
      <c r="BS4">
        <f>'2002_totals_newvars'!K4/$BT4</f>
        <v>6.8734633926597191E-2</v>
      </c>
      <c r="BT4">
        <f>'2002_totals_newvars'!L4</f>
        <v>332688278</v>
      </c>
      <c r="BU4" s="8" t="str">
        <f t="shared" si="5"/>
        <v xml:space="preserve"> </v>
      </c>
      <c r="BV4">
        <f>'2003_totals_newvars'!B4/$CF4</f>
        <v>0.48121029244025298</v>
      </c>
      <c r="BW4">
        <f>'2003_totals_newvars'!C4/$CF4</f>
        <v>0.11622368246452633</v>
      </c>
      <c r="BX4">
        <f>'2003_totals_newvars'!D4/$CF4</f>
        <v>6.7229313396459989E-2</v>
      </c>
      <c r="BY4">
        <f>'2003_totals_newvars'!E4/$CF4</f>
        <v>7.6131360712932791E-2</v>
      </c>
      <c r="BZ4">
        <f>'2003_totals_newvars'!F4/$CF4</f>
        <v>0</v>
      </c>
      <c r="CA4">
        <f>'2003_totals_newvars'!G4/$CF4</f>
        <v>0</v>
      </c>
      <c r="CB4">
        <f>'2003_totals_newvars'!H4/$CF4</f>
        <v>1.1410944831923328E-3</v>
      </c>
      <c r="CC4">
        <f>'2003_totals_newvars'!I4/$CF4</f>
        <v>9.9970213168848354E-2</v>
      </c>
      <c r="CD4">
        <f>'2003_totals_newvars'!J4/$CF4</f>
        <v>9.5711436395450808E-2</v>
      </c>
      <c r="CE4">
        <f>'2003_totals_newvars'!K4/$CF4</f>
        <v>6.238260693833643E-2</v>
      </c>
      <c r="CF4">
        <f>'2003_totals_newvars'!L4</f>
        <v>364419429</v>
      </c>
      <c r="CG4" s="8" t="str">
        <f t="shared" si="6"/>
        <v xml:space="preserve"> </v>
      </c>
      <c r="CH4">
        <f>'2004_totals_newvars'!B4/$CR4</f>
        <v>0.55700202550716738</v>
      </c>
      <c r="CI4">
        <f>'2004_totals_newvars'!C4/$CR4</f>
        <v>3.209520959775701E-2</v>
      </c>
      <c r="CJ4">
        <f>'2004_totals_newvars'!D4/$CR4</f>
        <v>5.149280678435858E-2</v>
      </c>
      <c r="CK4">
        <f>'2004_totals_newvars'!E4/$CR4</f>
        <v>8.2586017584905996E-2</v>
      </c>
      <c r="CL4">
        <f>'2004_totals_newvars'!F4/$CR4</f>
        <v>0</v>
      </c>
      <c r="CM4">
        <f>'2004_totals_newvars'!G4/$CR4</f>
        <v>0</v>
      </c>
      <c r="CN4">
        <f>'2004_totals_newvars'!H4/$CR4</f>
        <v>1.1851780804340716E-3</v>
      </c>
      <c r="CO4">
        <f>'2004_totals_newvars'!I4/$CR4</f>
        <v>0.10916466566295577</v>
      </c>
      <c r="CP4">
        <f>'2004_totals_newvars'!J4/$CR4</f>
        <v>9.7462017490884026E-2</v>
      </c>
      <c r="CQ4">
        <f>'2004_totals_newvars'!K4/$CR4</f>
        <v>6.9012079291537173E-2</v>
      </c>
      <c r="CR4">
        <f>'2004_totals_newvars'!L4</f>
        <v>327668058</v>
      </c>
      <c r="CS4" s="8" t="str">
        <f t="shared" si="7"/>
        <v xml:space="preserve"> </v>
      </c>
      <c r="CT4">
        <f>'2005_totals_newvars'!B4/$DD4</f>
        <v>0.49768002241949366</v>
      </c>
      <c r="CU4">
        <f>'2005_totals_newvars'!C4/$DD4</f>
        <v>3.0855028992164427E-2</v>
      </c>
      <c r="CV4">
        <f>'2005_totals_newvars'!D4/$DD4</f>
        <v>6.8403029511996005E-2</v>
      </c>
      <c r="CW4">
        <f>'2005_totals_newvars'!E4/$DD4</f>
        <v>0.10613340885927307</v>
      </c>
      <c r="CX4">
        <f>'2005_totals_newvars'!F4/$DD4</f>
        <v>0</v>
      </c>
      <c r="CY4">
        <f>'2005_totals_newvars'!G4/$DD4</f>
        <v>0</v>
      </c>
      <c r="CZ4">
        <f>'2005_totals_newvars'!H4/$DD4</f>
        <v>6.9863484140270874E-5</v>
      </c>
      <c r="DA4">
        <f>'2005_totals_newvars'!I4/$DD4</f>
        <v>0.10554291784098416</v>
      </c>
      <c r="DB4">
        <f>'2005_totals_newvars'!J4/$DD4</f>
        <v>0.11966310528306423</v>
      </c>
      <c r="DC4">
        <f>'2005_totals_newvars'!K4/$DD4</f>
        <v>7.1652623608884178E-2</v>
      </c>
      <c r="DD4">
        <f>'2005_totals_newvars'!L4</f>
        <v>321627246</v>
      </c>
      <c r="DE4" s="8" t="str">
        <f t="shared" si="8"/>
        <v xml:space="preserve"> </v>
      </c>
      <c r="DF4">
        <f>'2006_totals_newvars'!B4/$DP4</f>
        <v>0.41315191753987468</v>
      </c>
      <c r="DG4">
        <f>'2006_totals_newvars'!C4/$DP4</f>
        <v>9.9959412856886518E-2</v>
      </c>
      <c r="DH4">
        <f>'2006_totals_newvars'!D4/$DP4</f>
        <v>6.6368925168514781E-2</v>
      </c>
      <c r="DI4">
        <f>'2006_totals_newvars'!E4/$DP4</f>
        <v>0.12070945643974877</v>
      </c>
      <c r="DJ4">
        <f>'2006_totals_newvars'!F4/$DP4</f>
        <v>0</v>
      </c>
      <c r="DK4">
        <f>'2006_totals_newvars'!G4/$DP4</f>
        <v>7.9703364625892722E-3</v>
      </c>
      <c r="DL4">
        <f>'2006_totals_newvars'!H4/$DP4</f>
        <v>5.2429604758400038E-7</v>
      </c>
      <c r="DM4">
        <f>'2006_totals_newvars'!I4/$DP4</f>
        <v>0.12040280652902131</v>
      </c>
      <c r="DN4">
        <f>'2006_totals_newvars'!J4/$DP4</f>
        <v>0.10329906719175659</v>
      </c>
      <c r="DO4">
        <f>'2006_totals_newvars'!K4/$DP4</f>
        <v>6.8137553515560487E-2</v>
      </c>
      <c r="DP4">
        <f>'2006_totals_newvars'!L4</f>
        <v>331873568</v>
      </c>
      <c r="DQ4" s="8" t="str">
        <f t="shared" si="9"/>
        <v xml:space="preserve"> </v>
      </c>
      <c r="DR4">
        <f>'2007_totals_newvars'!B4/$EB4</f>
        <v>0.37823601432809228</v>
      </c>
      <c r="DS4">
        <f>'2007_totals_newvars'!C4/$EB4</f>
        <v>0.18416004472008593</v>
      </c>
      <c r="DT4">
        <f>'2007_totals_newvars'!D4/$EB4</f>
        <v>3.5496154089519234E-2</v>
      </c>
      <c r="DU4">
        <f>'2007_totals_newvars'!E4/$EB4</f>
        <v>0.1268783669557916</v>
      </c>
      <c r="DV4">
        <f>'2007_totals_newvars'!F4/$EB4</f>
        <v>0</v>
      </c>
      <c r="DW4">
        <f>'2007_totals_newvars'!G4/$EB4</f>
        <v>1.6183411250276811E-3</v>
      </c>
      <c r="DX4">
        <f>'2007_totals_newvars'!H4/$EB4</f>
        <v>3.2096001354099978E-3</v>
      </c>
      <c r="DY4">
        <f>'2007_totals_newvars'!I4/$EB4</f>
        <v>0.10862942177352898</v>
      </c>
      <c r="DZ4">
        <f>'2007_totals_newvars'!J4/$EB4</f>
        <v>9.6739740751719552E-2</v>
      </c>
      <c r="EA4">
        <f>'2007_totals_newvars'!K4/$EB4</f>
        <v>6.5032316120824732E-2</v>
      </c>
      <c r="EB4">
        <f>'2007_totals_newvars'!L4</f>
        <v>347720262</v>
      </c>
      <c r="EC4" s="8" t="str">
        <f t="shared" si="10"/>
        <v xml:space="preserve"> </v>
      </c>
      <c r="ED4">
        <f>'2008_totals_newvars'!B4/$EN4</f>
        <v>0.32805463788786726</v>
      </c>
      <c r="EE4">
        <f>'2008_totals_newvars'!C4/$EN4</f>
        <v>0.11936359291072254</v>
      </c>
      <c r="EF4">
        <f>'2008_totals_newvars'!D4/$EN4</f>
        <v>4.244770616987871E-2</v>
      </c>
      <c r="EG4">
        <f>'2008_totals_newvars'!E4/$EN4</f>
        <v>0.15421767063467179</v>
      </c>
      <c r="EH4">
        <f>'2008_totals_newvars'!F4/$EN4</f>
        <v>0</v>
      </c>
      <c r="EI4">
        <f>'2008_totals_newvars'!G4/$EN4</f>
        <v>5.8331014978805018E-3</v>
      </c>
      <c r="EJ4">
        <f>'2008_totals_newvars'!H4/$EN4</f>
        <v>2.7349430554985637E-3</v>
      </c>
      <c r="EK4">
        <f>'2008_totals_newvars'!I4/$EN4</f>
        <v>0.16391588355370409</v>
      </c>
      <c r="EL4">
        <f>'2008_totals_newvars'!J4/$EN4</f>
        <v>0.12273174222966783</v>
      </c>
      <c r="EM4">
        <f>'2008_totals_newvars'!K4/$EN4</f>
        <v>6.0700722060108708E-2</v>
      </c>
      <c r="EN4">
        <f>'2008_totals_newvars'!L4</f>
        <v>371179209</v>
      </c>
      <c r="EO4" s="8" t="str">
        <f t="shared" si="11"/>
        <v xml:space="preserve"> </v>
      </c>
      <c r="EP4">
        <f>'2009_totals_newvars'!B4/$EZ4</f>
        <v>0.33694348581716099</v>
      </c>
      <c r="EQ4">
        <f>'2009_totals_newvars'!C4/$EZ4</f>
        <v>0.1397000734256795</v>
      </c>
      <c r="ER4">
        <f>'2009_totals_newvars'!D4/$EZ4</f>
        <v>3.2664891103638981E-2</v>
      </c>
      <c r="ES4">
        <f>'2009_totals_newvars'!E4/$EZ4</f>
        <v>0.12360727051715616</v>
      </c>
      <c r="ET4">
        <f>'2009_totals_newvars'!F4/$EZ4</f>
        <v>0</v>
      </c>
      <c r="EU4">
        <f>'2009_totals_newvars'!G4/$EZ4</f>
        <v>7.5309076151003759E-3</v>
      </c>
      <c r="EV4">
        <f>'2009_totals_newvars'!H4/$EZ4</f>
        <v>1.0388926546944901E-3</v>
      </c>
      <c r="EW4">
        <f>'2009_totals_newvars'!I4/$EZ4</f>
        <v>0.19724304852324565</v>
      </c>
      <c r="EX4">
        <f>'2009_totals_newvars'!J4/$EZ4</f>
        <v>0.10653061185616049</v>
      </c>
      <c r="EY4">
        <f>'2009_totals_newvars'!K4/$EZ4</f>
        <v>5.4740818487163348E-2</v>
      </c>
      <c r="EZ4">
        <f>'2009_totals_newvars'!L4</f>
        <v>409488890</v>
      </c>
      <c r="FA4" s="8" t="str">
        <f t="shared" si="12"/>
        <v xml:space="preserve"> </v>
      </c>
      <c r="FB4">
        <f>'2010_totals_newvars'!B4/$FL4</f>
        <v>0.28162317795883646</v>
      </c>
      <c r="FC4">
        <f>'2010_totals_newvars'!C4/$FL4</f>
        <v>3.6121777451225669E-2</v>
      </c>
      <c r="FD4">
        <f>'2010_totals_newvars'!D4/$FL4</f>
        <v>2.7216067523754273E-2</v>
      </c>
      <c r="FE4">
        <f>'2010_totals_newvars'!E4/$FL4</f>
        <v>9.9124144203185383E-2</v>
      </c>
      <c r="FF4">
        <f>'2010_totals_newvars'!F4/$FL4</f>
        <v>0</v>
      </c>
      <c r="FG4">
        <f>'2010_totals_newvars'!G4/$FL4</f>
        <v>9.3272960355081008E-2</v>
      </c>
      <c r="FH4">
        <f>'2010_totals_newvars'!H4/$FL4</f>
        <v>0</v>
      </c>
      <c r="FI4">
        <f>'2010_totals_newvars'!I4/$FL4</f>
        <v>0.27409881009884868</v>
      </c>
      <c r="FJ4">
        <f>'2010_totals_newvars'!J4/$FL4</f>
        <v>0.128385465289064</v>
      </c>
      <c r="FK4">
        <f>'2010_totals_newvars'!K4/$FL4</f>
        <v>6.0157597120004534E-2</v>
      </c>
      <c r="FL4">
        <f>'2010_totals_newvars'!L4</f>
        <v>372465309</v>
      </c>
      <c r="FM4" s="8" t="str">
        <f t="shared" si="13"/>
        <v xml:space="preserve"> </v>
      </c>
      <c r="FN4">
        <f>'2011_totals_newvars'!B4/$FX4</f>
        <v>0.23001050267247286</v>
      </c>
      <c r="FO4">
        <f>'2011_totals_newvars'!C4/$FX4</f>
        <v>6.9583838531381045E-2</v>
      </c>
      <c r="FP4">
        <f>'2011_totals_newvars'!D4/$FX4</f>
        <v>2.142761360174935E-2</v>
      </c>
      <c r="FQ4">
        <f>'2011_totals_newvars'!E4/$FX4</f>
        <v>3.6644728970808782E-2</v>
      </c>
      <c r="FR4">
        <f>'2011_totals_newvars'!F4/$FX4</f>
        <v>0</v>
      </c>
      <c r="FS4">
        <f>'2011_totals_newvars'!G4/$FX4</f>
        <v>9.6003148663133295E-2</v>
      </c>
      <c r="FT4">
        <f>'2011_totals_newvars'!H4/$FX4</f>
        <v>0</v>
      </c>
      <c r="FU4">
        <f>'2011_totals_newvars'!I4/$FX4</f>
        <v>0.36977937601078681</v>
      </c>
      <c r="FV4">
        <f>'2011_totals_newvars'!J4/$FX4</f>
        <v>0.11974008861399564</v>
      </c>
      <c r="FW4">
        <f>'2011_totals_newvars'!K4/$FX4</f>
        <v>5.681070293567219E-2</v>
      </c>
      <c r="FX4">
        <f>'2011_totals_newvars'!L4</f>
        <v>380153719</v>
      </c>
      <c r="FY4" s="8" t="str">
        <f t="shared" si="14"/>
        <v xml:space="preserve"> </v>
      </c>
      <c r="FZ4">
        <f>'2012_totals_newvars'!B4/$GJ4</f>
        <v>0.142499387113035</v>
      </c>
      <c r="GA4">
        <f>'2012_totals_newvars'!C4/$GJ4</f>
        <v>-3.2357853031745351E-3</v>
      </c>
      <c r="GB4">
        <f>'2012_totals_newvars'!D4/$GJ4</f>
        <v>3.3590816734899789E-2</v>
      </c>
      <c r="GC4">
        <f>'2012_totals_newvars'!E4/$GJ4</f>
        <v>2.2469622435119619E-2</v>
      </c>
      <c r="GD4">
        <f>'2012_totals_newvars'!F4/$GJ4</f>
        <v>0</v>
      </c>
      <c r="GE4">
        <f>'2012_totals_newvars'!G4/$GJ4</f>
        <v>8.2716692239025544E-2</v>
      </c>
      <c r="GF4">
        <f>'2012_totals_newvars'!H4/$GJ4</f>
        <v>0</v>
      </c>
      <c r="GG4">
        <f>'2012_totals_newvars'!I4/$GJ4</f>
        <v>0.55089775852621015</v>
      </c>
      <c r="GH4">
        <f>'2012_totals_newvars'!J4/$GJ4</f>
        <v>0.11320181606789294</v>
      </c>
      <c r="GI4">
        <f>'2012_totals_newvars'!K4/$GJ4</f>
        <v>5.7859692186991468E-2</v>
      </c>
      <c r="GJ4">
        <f>'2012_totals_newvars'!L4</f>
        <v>345907993</v>
      </c>
      <c r="GK4" s="8" t="str">
        <f t="shared" si="15"/>
        <v xml:space="preserve"> </v>
      </c>
      <c r="GL4">
        <f>'2013_totals_newvars'!B4/$GV4</f>
        <v>-5.7506515746286714E-2</v>
      </c>
      <c r="GM4">
        <f>'2013_totals_newvars'!C4/$GV4</f>
        <v>2.6677305253726698E-2</v>
      </c>
      <c r="GN4">
        <f>'2013_totals_newvars'!D4/$GV4</f>
        <v>2.379757235873874E-2</v>
      </c>
      <c r="GO4">
        <f>'2013_totals_newvars'!E4/$GV4</f>
        <v>3.6691202645117431E-2</v>
      </c>
      <c r="GP4">
        <f>'2013_totals_newvars'!F4/$GV4</f>
        <v>0</v>
      </c>
      <c r="GQ4">
        <f>'2013_totals_newvars'!G4/$GV4</f>
        <v>8.0573263283587826E-2</v>
      </c>
      <c r="GR4">
        <f>'2013_totals_newvars'!H4/$GV4</f>
        <v>0</v>
      </c>
      <c r="GS4">
        <f>'2013_totals_newvars'!I4/$GV4</f>
        <v>0.71990655577117868</v>
      </c>
      <c r="GT4">
        <f>'2013_totals_newvars'!J4/$GV4</f>
        <v>0.11711465721075079</v>
      </c>
      <c r="GU4">
        <f>'2013_totals_newvars'!K4/$GV4</f>
        <v>5.2745959223186506E-2</v>
      </c>
      <c r="GV4">
        <f>'2013_totals_newvars'!L4</f>
        <v>379443872</v>
      </c>
      <c r="GW4" s="8" t="str">
        <f t="shared" si="16"/>
        <v xml:space="preserve"> </v>
      </c>
      <c r="GX4">
        <f>'2014_totals_newvars'!B4/$HH4</f>
        <v>9.0054870414890451E-2</v>
      </c>
      <c r="GY4">
        <f>'2014_totals_newvars'!C4/$HH4</f>
        <v>3.6381718126231088E-2</v>
      </c>
      <c r="GZ4">
        <f>'2014_totals_newvars'!D4/$HH4</f>
        <v>2.6488440399009234E-2</v>
      </c>
      <c r="HA4">
        <f>'2014_totals_newvars'!E4/$HH4</f>
        <v>6.0970841885747605E-2</v>
      </c>
      <c r="HB4">
        <f>'2014_totals_newvars'!F4/$HH4</f>
        <v>0</v>
      </c>
      <c r="HC4">
        <f>'2014_totals_newvars'!G4/$HH4</f>
        <v>8.3295294869579817E-2</v>
      </c>
      <c r="HD4">
        <f>'2014_totals_newvars'!H4/$HH4</f>
        <v>0</v>
      </c>
      <c r="HE4">
        <f>'2014_totals_newvars'!I4/$HH4</f>
        <v>0.5471310151238894</v>
      </c>
      <c r="HF4">
        <f>'2014_totals_newvars'!J4/$HH4</f>
        <v>9.9442324192797318E-2</v>
      </c>
      <c r="HG4">
        <f>'2014_totals_newvars'!K4/$HH4</f>
        <v>5.6235494987855107E-2</v>
      </c>
      <c r="HH4">
        <f>'2014_totals_newvars'!L4</f>
        <v>355898530</v>
      </c>
      <c r="HI4" s="8" t="str">
        <f t="shared" si="17"/>
        <v xml:space="preserve"> </v>
      </c>
    </row>
    <row r="5" spans="1:217" x14ac:dyDescent="0.2">
      <c r="A5" t="str">
        <f>'1997_totals_newvars'!A5</f>
        <v>ARKANSAS</v>
      </c>
      <c r="B5">
        <f>'1997_totals_newvars'!B5/$L5</f>
        <v>0.59333905261296538</v>
      </c>
      <c r="C5">
        <f>'1997_totals_newvars'!C5/$L5</f>
        <v>5.0480791410312913E-2</v>
      </c>
      <c r="D5">
        <f>'1997_totals_newvars'!D5/$L5</f>
        <v>0.1622401699841691</v>
      </c>
      <c r="E5">
        <f>'1997_totals_newvars'!E5/$L5</f>
        <v>0</v>
      </c>
      <c r="F5">
        <f>'1997_totals_newvars'!F5/$L5</f>
        <v>0</v>
      </c>
      <c r="G5">
        <f>'1997_totals_newvars'!G5/$L5</f>
        <v>0</v>
      </c>
      <c r="H5">
        <f>'1997_totals_newvars'!H5/$L5</f>
        <v>0</v>
      </c>
      <c r="I5">
        <f>'1997_totals_newvars'!I5/$L5</f>
        <v>0.11931832071575525</v>
      </c>
      <c r="J5">
        <f>'1997_totals_newvars'!J5/$L5</f>
        <v>7.462166527679738E-2</v>
      </c>
      <c r="K5">
        <f>'1997_totals_newvars'!K5/$L5</f>
        <v>0</v>
      </c>
      <c r="L5">
        <f>'1997_totals_newvars'!L5</f>
        <v>21025958</v>
      </c>
      <c r="M5" s="8" t="str">
        <f t="shared" si="0"/>
        <v xml:space="preserve"> </v>
      </c>
      <c r="N5">
        <f>'1998_totals_newvars'!B5/$X5</f>
        <v>0.43005894813641937</v>
      </c>
      <c r="O5">
        <f>'1998_totals_newvars'!C5/$X5</f>
        <v>7.1871747458597313E-2</v>
      </c>
      <c r="P5">
        <f>'1998_totals_newvars'!D5/$X5</f>
        <v>0.22291817095769739</v>
      </c>
      <c r="Q5">
        <f>'1998_totals_newvars'!E5/$X5</f>
        <v>0</v>
      </c>
      <c r="R5">
        <f>'1998_totals_newvars'!F5/$X5</f>
        <v>0</v>
      </c>
      <c r="S5">
        <f>'1998_totals_newvars'!G5/$X5</f>
        <v>0</v>
      </c>
      <c r="T5">
        <f>'1998_totals_newvars'!H5/$X5</f>
        <v>0</v>
      </c>
      <c r="U5">
        <f>'1998_totals_newvars'!I5/$X5</f>
        <v>0.15699740220545552</v>
      </c>
      <c r="V5">
        <f>'1998_totals_newvars'!J5/$X5</f>
        <v>0.11815373124183037</v>
      </c>
      <c r="W5">
        <f>'1998_totals_newvars'!K5/$X5</f>
        <v>0</v>
      </c>
      <c r="X5">
        <f>'1998_totals_newvars'!L5</f>
        <v>63936542</v>
      </c>
      <c r="Y5" s="8" t="str">
        <f t="shared" si="1"/>
        <v xml:space="preserve"> </v>
      </c>
      <c r="Z5">
        <f>'1999_totals_newvars'!B5/$AJ5</f>
        <v>0.52616177739162606</v>
      </c>
      <c r="AA5">
        <f>'1999_totals_newvars'!C5/$AJ5</f>
        <v>0</v>
      </c>
      <c r="AB5">
        <f>'1999_totals_newvars'!D5/$AJ5</f>
        <v>0.2917894993402278</v>
      </c>
      <c r="AC5">
        <f>'1999_totals_newvars'!E5/$AJ5</f>
        <v>0</v>
      </c>
      <c r="AD5">
        <f>'1999_totals_newvars'!F5/$AJ5</f>
        <v>0</v>
      </c>
      <c r="AE5">
        <f>'1999_totals_newvars'!G5/$AJ5</f>
        <v>0</v>
      </c>
      <c r="AF5">
        <f>'1999_totals_newvars'!H5/$AJ5</f>
        <v>0</v>
      </c>
      <c r="AG5">
        <f>'1999_totals_newvars'!I5/$AJ5</f>
        <v>0.12551759932547291</v>
      </c>
      <c r="AH5">
        <f>'1999_totals_newvars'!J5/$AJ5</f>
        <v>5.6531123942673255E-2</v>
      </c>
      <c r="AI5">
        <f>'1999_totals_newvars'!K5/$AJ5</f>
        <v>0</v>
      </c>
      <c r="AJ5">
        <f>'1999_totals_newvars'!L5</f>
        <v>29786795</v>
      </c>
      <c r="AK5" s="8" t="str">
        <f t="shared" si="2"/>
        <v xml:space="preserve"> </v>
      </c>
      <c r="AL5">
        <f>'2000_totals_newvars'!B5/$AW5</f>
        <v>0.22693627083236875</v>
      </c>
      <c r="AM5">
        <f>'2000_totals_newvars'!C5/$AW5</f>
        <v>0.13940538669666946</v>
      </c>
      <c r="AN5">
        <f>'2000_totals_newvars'!D5/$AW5</f>
        <v>0.33032972134973071</v>
      </c>
      <c r="AO5">
        <f>'2000_totals_newvars'!E5/$AW5</f>
        <v>0</v>
      </c>
      <c r="AP5">
        <f>'2000_totals_newvars'!F5/$AW5</f>
        <v>0</v>
      </c>
      <c r="AQ5">
        <f>'2000_totals_newvars'!G5/$AW5</f>
        <v>0</v>
      </c>
      <c r="AR5">
        <f>'2000_totals_newvars'!H5/$AW5</f>
        <v>2.5252350708387505E-2</v>
      </c>
      <c r="AS5">
        <f>'2000_totals_newvars'!I5/$AW5</f>
        <v>9.809608693395229E-2</v>
      </c>
      <c r="AT5">
        <f>'2000_totals_newvars'!J5/$AW5</f>
        <v>0.13859443824072082</v>
      </c>
      <c r="AU5">
        <f>'2000_totals_newvars'!K5/$AW5</f>
        <v>4.1385745238170464E-2</v>
      </c>
      <c r="AV5" s="8" t="str">
        <f t="shared" si="3"/>
        <v xml:space="preserve"> </v>
      </c>
      <c r="AW5">
        <f>'2000_totals_newvars'!L5</f>
        <v>149740713</v>
      </c>
      <c r="AX5">
        <f>'2001_totals_newvars'!B5/$BH5</f>
        <v>0.23427502560362473</v>
      </c>
      <c r="AY5">
        <f>'2001_totals_newvars'!C5/$BH5</f>
        <v>0.17924883598051319</v>
      </c>
      <c r="AZ5">
        <f>'2001_totals_newvars'!D5/$BH5</f>
        <v>0.34148944540662929</v>
      </c>
      <c r="BA5">
        <f>'2001_totals_newvars'!E5/$BH5</f>
        <v>0</v>
      </c>
      <c r="BB5">
        <f>'2001_totals_newvars'!F5/$BH5</f>
        <v>0</v>
      </c>
      <c r="BC5">
        <f>'2001_totals_newvars'!G5/$BH5</f>
        <v>0</v>
      </c>
      <c r="BD5">
        <f>'2001_totals_newvars'!H5/$BH5</f>
        <v>2.3038144066032818E-2</v>
      </c>
      <c r="BE5">
        <f>'2001_totals_newvars'!I5/$BH5</f>
        <v>5.9345313746564772E-2</v>
      </c>
      <c r="BF5">
        <f>'2001_totals_newvars'!J5/$BH5</f>
        <v>0.13841651909026809</v>
      </c>
      <c r="BG5">
        <f>'2001_totals_newvars'!K5/$BH5</f>
        <v>2.4186716106367065E-2</v>
      </c>
      <c r="BH5">
        <f>'2001_totals_newvars'!L5</f>
        <v>105017357</v>
      </c>
      <c r="BI5" s="8" t="str">
        <f t="shared" si="4"/>
        <v xml:space="preserve"> </v>
      </c>
      <c r="BJ5">
        <f>'2002_totals_newvars'!B5/$BT5</f>
        <v>0.41101905304691821</v>
      </c>
      <c r="BK5">
        <f>'2002_totals_newvars'!C5/$BT5</f>
        <v>-3.6955590678491627E-2</v>
      </c>
      <c r="BL5">
        <f>'2002_totals_newvars'!D5/$BT5</f>
        <v>0.32520032321187842</v>
      </c>
      <c r="BM5">
        <f>'2002_totals_newvars'!E5/$BT5</f>
        <v>0</v>
      </c>
      <c r="BN5">
        <f>'2002_totals_newvars'!F5/$BT5</f>
        <v>0</v>
      </c>
      <c r="BO5">
        <f>'2002_totals_newvars'!G5/$BT5</f>
        <v>0</v>
      </c>
      <c r="BP5">
        <f>'2002_totals_newvars'!H5/$BT5</f>
        <v>3.1785126057887178E-2</v>
      </c>
      <c r="BQ5">
        <f>'2002_totals_newvars'!I5/$BT5</f>
        <v>7.203945111075262E-2</v>
      </c>
      <c r="BR5">
        <f>'2002_totals_newvars'!J5/$BT5</f>
        <v>0.1969116372510552</v>
      </c>
      <c r="BS5">
        <f>'2002_totals_newvars'!K5/$BT5</f>
        <v>0</v>
      </c>
      <c r="BT5">
        <f>'2002_totals_newvars'!L5</f>
        <v>63753845</v>
      </c>
      <c r="BU5" s="8" t="str">
        <f t="shared" si="5"/>
        <v xml:space="preserve"> </v>
      </c>
      <c r="BV5">
        <f>'2003_totals_newvars'!B5/$CF5</f>
        <v>0.36570415354030666</v>
      </c>
      <c r="BW5">
        <f>'2003_totals_newvars'!C5/$CF5</f>
        <v>0.13060532489315008</v>
      </c>
      <c r="BX5">
        <f>'2003_totals_newvars'!D5/$CF5</f>
        <v>0.26130772006194236</v>
      </c>
      <c r="BY5">
        <f>'2003_totals_newvars'!E5/$CF5</f>
        <v>0</v>
      </c>
      <c r="BZ5">
        <f>'2003_totals_newvars'!F5/$CF5</f>
        <v>0</v>
      </c>
      <c r="CA5">
        <f>'2003_totals_newvars'!G5/$CF5</f>
        <v>0</v>
      </c>
      <c r="CB5">
        <f>'2003_totals_newvars'!H5/$CF5</f>
        <v>3.8022810468867359E-2</v>
      </c>
      <c r="CC5">
        <f>'2003_totals_newvars'!I5/$CF5</f>
        <v>7.8857355188439435E-2</v>
      </c>
      <c r="CD5">
        <f>'2003_totals_newvars'!J5/$CF5</f>
        <v>0.1255026358472941</v>
      </c>
      <c r="CE5">
        <f>'2003_totals_newvars'!K5/$CF5</f>
        <v>0</v>
      </c>
      <c r="CF5">
        <f>'2003_totals_newvars'!L5</f>
        <v>60234711</v>
      </c>
      <c r="CG5" s="8" t="str">
        <f t="shared" si="6"/>
        <v xml:space="preserve"> </v>
      </c>
      <c r="CH5">
        <f>'2004_totals_newvars'!B5/$CR5</f>
        <v>0.27886979213164209</v>
      </c>
      <c r="CI5">
        <f>'2004_totals_newvars'!C5/$CR5</f>
        <v>0.28704882867914172</v>
      </c>
      <c r="CJ5">
        <f>'2004_totals_newvars'!D5/$CR5</f>
        <v>0.19150713897618468</v>
      </c>
      <c r="CK5">
        <f>'2004_totals_newvars'!E5/$CR5</f>
        <v>0</v>
      </c>
      <c r="CL5">
        <f>'2004_totals_newvars'!F5/$CR5</f>
        <v>0</v>
      </c>
      <c r="CM5">
        <f>'2004_totals_newvars'!G5/$CR5</f>
        <v>0</v>
      </c>
      <c r="CN5">
        <f>'2004_totals_newvars'!H5/$CR5</f>
        <v>3.1181992168676773E-2</v>
      </c>
      <c r="CO5">
        <f>'2004_totals_newvars'!I5/$CR5</f>
        <v>6.7719971516681104E-2</v>
      </c>
      <c r="CP5">
        <f>'2004_totals_newvars'!J5/$CR5</f>
        <v>9.9396405040636154E-2</v>
      </c>
      <c r="CQ5">
        <f>'2004_totals_newvars'!K5/$CR5</f>
        <v>4.4275871487037467E-2</v>
      </c>
      <c r="CR5">
        <f>'2004_totals_newvars'!L5</f>
        <v>60397456</v>
      </c>
      <c r="CS5" s="8" t="str">
        <f t="shared" si="7"/>
        <v xml:space="preserve"> </v>
      </c>
      <c r="CT5">
        <f>'2005_totals_newvars'!B5/$DD5</f>
        <v>0.24163696170471508</v>
      </c>
      <c r="CU5">
        <f>'2005_totals_newvars'!C5/$DD5</f>
        <v>0.29185374441225714</v>
      </c>
      <c r="CV5">
        <f>'2005_totals_newvars'!D5/$DD5</f>
        <v>0.23222126759675707</v>
      </c>
      <c r="CW5">
        <f>'2005_totals_newvars'!E5/$DD5</f>
        <v>0</v>
      </c>
      <c r="CX5">
        <f>'2005_totals_newvars'!F5/$DD5</f>
        <v>0</v>
      </c>
      <c r="CY5">
        <f>'2005_totals_newvars'!G5/$DD5</f>
        <v>1.3804994508998679E-3</v>
      </c>
      <c r="CZ5">
        <f>'2005_totals_newvars'!H5/$DD5</f>
        <v>3.2951781399694277E-2</v>
      </c>
      <c r="DA5">
        <f>'2005_totals_newvars'!I5/$DD5</f>
        <v>6.7036064269696827E-2</v>
      </c>
      <c r="DB5">
        <f>'2005_totals_newvars'!J5/$DD5</f>
        <v>0.10117865657746197</v>
      </c>
      <c r="DC5">
        <f>'2005_totals_newvars'!K5/$DD5</f>
        <v>3.1741024588517783E-2</v>
      </c>
      <c r="DD5">
        <f>'2005_totals_newvars'!L5</f>
        <v>76557075</v>
      </c>
      <c r="DE5" s="8" t="str">
        <f t="shared" si="8"/>
        <v xml:space="preserve"> </v>
      </c>
      <c r="DF5">
        <f>'2006_totals_newvars'!B5/$DP5</f>
        <v>0.19087611805668722</v>
      </c>
      <c r="DG5">
        <f>'2006_totals_newvars'!C5/$DP5</f>
        <v>0.34869592360805429</v>
      </c>
      <c r="DH5">
        <f>'2006_totals_newvars'!D5/$DP5</f>
        <v>0.24593788079989645</v>
      </c>
      <c r="DI5">
        <f>'2006_totals_newvars'!E5/$DP5</f>
        <v>0</v>
      </c>
      <c r="DJ5">
        <f>'2006_totals_newvars'!F5/$DP5</f>
        <v>0</v>
      </c>
      <c r="DK5">
        <f>'2006_totals_newvars'!G5/$DP5</f>
        <v>3.2491265458897836E-3</v>
      </c>
      <c r="DL5">
        <f>'2006_totals_newvars'!H5/$DP5</f>
        <v>3.4643927803707612E-2</v>
      </c>
      <c r="DM5">
        <f>'2006_totals_newvars'!I5/$DP5</f>
        <v>6.5189923566341249E-2</v>
      </c>
      <c r="DN5">
        <f>'2006_totals_newvars'!J5/$DP5</f>
        <v>0.13262536589970889</v>
      </c>
      <c r="DO5">
        <f>'2006_totals_newvars'!K5/$DP5</f>
        <v>-2.1218266280285489E-2</v>
      </c>
      <c r="DP5">
        <f>'2006_totals_newvars'!L5</f>
        <v>80166776</v>
      </c>
      <c r="DQ5" s="8" t="str">
        <f t="shared" si="9"/>
        <v xml:space="preserve"> </v>
      </c>
      <c r="DR5">
        <f>'2007_totals_newvars'!B5/$EB5</f>
        <v>0.14186835393195904</v>
      </c>
      <c r="DS5">
        <f>'2007_totals_newvars'!C5/$EB5</f>
        <v>0.42971251592129228</v>
      </c>
      <c r="DT5">
        <f>'2007_totals_newvars'!D5/$EB5</f>
        <v>0.24174797171417189</v>
      </c>
      <c r="DU5">
        <f>'2007_totals_newvars'!E5/$EB5</f>
        <v>0</v>
      </c>
      <c r="DV5">
        <f>'2007_totals_newvars'!F5/$EB5</f>
        <v>0</v>
      </c>
      <c r="DW5">
        <f>'2007_totals_newvars'!G5/$EB5</f>
        <v>1.2994472548317813E-3</v>
      </c>
      <c r="DX5">
        <f>'2007_totals_newvars'!H5/$EB5</f>
        <v>1.9459964432174244E-2</v>
      </c>
      <c r="DY5">
        <f>'2007_totals_newvars'!I5/$EB5</f>
        <v>4.605444792599267E-2</v>
      </c>
      <c r="DZ5">
        <f>'2007_totals_newvars'!J5/$EB5</f>
        <v>0.1198572988195781</v>
      </c>
      <c r="EA5">
        <f>'2007_totals_newvars'!K5/$EB5</f>
        <v>0</v>
      </c>
      <c r="EB5">
        <f>'2007_totals_newvars'!L5</f>
        <v>114823437</v>
      </c>
      <c r="EC5" s="8" t="str">
        <f t="shared" si="10"/>
        <v xml:space="preserve"> </v>
      </c>
      <c r="ED5">
        <f>'2008_totals_newvars'!B5/$EN5</f>
        <v>8.5040817394135687E-2</v>
      </c>
      <c r="EE5">
        <f>'2008_totals_newvars'!C5/$EN5</f>
        <v>9.6727962736682174E-2</v>
      </c>
      <c r="EF5">
        <f>'2008_totals_newvars'!D5/$EN5</f>
        <v>0.16679025430327538</v>
      </c>
      <c r="EG5">
        <f>'2008_totals_newvars'!E5/$EN5</f>
        <v>0</v>
      </c>
      <c r="EH5">
        <f>'2008_totals_newvars'!F5/$EN5</f>
        <v>0</v>
      </c>
      <c r="EI5">
        <f>'2008_totals_newvars'!G5/$EN5</f>
        <v>-8.9936353866767397E-4</v>
      </c>
      <c r="EJ5">
        <f>'2008_totals_newvars'!H5/$EN5</f>
        <v>0.52157092631858426</v>
      </c>
      <c r="EK5">
        <f>'2008_totals_newvars'!I5/$EN5</f>
        <v>3.232315137739003E-2</v>
      </c>
      <c r="EL5">
        <f>'2008_totals_newvars'!J5/$EN5</f>
        <v>8.5862020273221526E-2</v>
      </c>
      <c r="EM5">
        <f>'2008_totals_newvars'!K5/$EN5</f>
        <v>1.2584231135378654E-2</v>
      </c>
      <c r="EN5">
        <f>'2008_totals_newvars'!L5</f>
        <v>158929058</v>
      </c>
      <c r="EO5" s="8" t="str">
        <f t="shared" si="11"/>
        <v xml:space="preserve"> </v>
      </c>
      <c r="EP5">
        <f>'2009_totals_newvars'!B5/$EZ5</f>
        <v>0.11734916277802962</v>
      </c>
      <c r="EQ5">
        <f>'2009_totals_newvars'!C5/$EZ5</f>
        <v>0.10997107455379009</v>
      </c>
      <c r="ER5">
        <f>'2009_totals_newvars'!D5/$EZ5</f>
        <v>0.22039440347935055</v>
      </c>
      <c r="ES5">
        <f>'2009_totals_newvars'!E5/$EZ5</f>
        <v>0</v>
      </c>
      <c r="ET5">
        <f>'2009_totals_newvars'!F5/$EZ5</f>
        <v>0</v>
      </c>
      <c r="EU5">
        <f>'2009_totals_newvars'!G5/$EZ5</f>
        <v>0</v>
      </c>
      <c r="EV5">
        <f>'2009_totals_newvars'!H5/$EZ5</f>
        <v>0.42643707710080869</v>
      </c>
      <c r="EW5">
        <f>'2009_totals_newvars'!I5/$EZ5</f>
        <v>2.9697864402925767E-2</v>
      </c>
      <c r="EX5">
        <f>'2009_totals_newvars'!J5/$EZ5</f>
        <v>9.6150417685095288E-2</v>
      </c>
      <c r="EY5">
        <f>'2009_totals_newvars'!K5/$EZ5</f>
        <v>0</v>
      </c>
      <c r="EZ5">
        <f>'2009_totals_newvars'!L5</f>
        <v>140918483</v>
      </c>
      <c r="FA5" s="8" t="str">
        <f t="shared" si="12"/>
        <v xml:space="preserve"> </v>
      </c>
      <c r="FB5">
        <f>'2010_totals_newvars'!B5/$FL5</f>
        <v>6.9434810670562341E-2</v>
      </c>
      <c r="FC5">
        <f>'2010_totals_newvars'!C5/$FL5</f>
        <v>0.10833452792057872</v>
      </c>
      <c r="FD5">
        <f>'2010_totals_newvars'!D5/$FL5</f>
        <v>0.26357950783280426</v>
      </c>
      <c r="FE5">
        <f>'2010_totals_newvars'!E5/$FL5</f>
        <v>5.5932046181095423E-2</v>
      </c>
      <c r="FF5">
        <f>'2010_totals_newvars'!F5/$FL5</f>
        <v>0</v>
      </c>
      <c r="FG5">
        <f>'2010_totals_newvars'!G5/$FL5</f>
        <v>8.2135793718670167E-3</v>
      </c>
      <c r="FH5">
        <f>'2010_totals_newvars'!H5/$FL5</f>
        <v>0.41379865955089179</v>
      </c>
      <c r="FI5">
        <f>'2010_totals_newvars'!I5/$FL5</f>
        <v>0</v>
      </c>
      <c r="FJ5">
        <f>'2010_totals_newvars'!J5/$FL5</f>
        <v>8.0706868472200391E-2</v>
      </c>
      <c r="FK5">
        <f>'2010_totals_newvars'!K5/$FL5</f>
        <v>0</v>
      </c>
      <c r="FL5">
        <f>'2010_totals_newvars'!L5</f>
        <v>232779147</v>
      </c>
      <c r="FM5" s="8" t="str">
        <f t="shared" si="13"/>
        <v xml:space="preserve"> </v>
      </c>
      <c r="FN5">
        <f>'2011_totals_newvars'!B5/$FX5</f>
        <v>8.4060988749895732E-2</v>
      </c>
      <c r="FO5">
        <f>'2011_totals_newvars'!C5/$FX5</f>
        <v>4.8106047140713875E-3</v>
      </c>
      <c r="FP5">
        <f>'2011_totals_newvars'!D5/$FX5</f>
        <v>0.17332527502760256</v>
      </c>
      <c r="FQ5">
        <f>'2011_totals_newvars'!E5/$FX5</f>
        <v>0</v>
      </c>
      <c r="FR5">
        <f>'2011_totals_newvars'!F5/$FX5</f>
        <v>0</v>
      </c>
      <c r="FS5">
        <f>'2011_totals_newvars'!G5/$FX5</f>
        <v>-5.5557266437128796E-4</v>
      </c>
      <c r="FT5">
        <f>'2011_totals_newvars'!H5/$FX5</f>
        <v>0.62218105545008573</v>
      </c>
      <c r="FU5">
        <f>'2011_totals_newvars'!I5/$FX5</f>
        <v>4.3589384012307303E-2</v>
      </c>
      <c r="FV5">
        <f>'2011_totals_newvars'!J5/$FX5</f>
        <v>7.2588264710408634E-2</v>
      </c>
      <c r="FW5">
        <f>'2011_totals_newvars'!K5/$FX5</f>
        <v>0</v>
      </c>
      <c r="FX5">
        <f>'2011_totals_newvars'!L5</f>
        <v>186843246</v>
      </c>
      <c r="FY5" s="8" t="str">
        <f t="shared" si="14"/>
        <v xml:space="preserve"> </v>
      </c>
      <c r="FZ5">
        <f>'2012_totals_newvars'!B5/$GJ5</f>
        <v>8.3489515785228327E-2</v>
      </c>
      <c r="GA5">
        <f>'2012_totals_newvars'!C5/$GJ5</f>
        <v>6.1262565681898327E-2</v>
      </c>
      <c r="GB5">
        <f>'2012_totals_newvars'!D5/$GJ5</f>
        <v>0.21193789330593149</v>
      </c>
      <c r="GC5">
        <f>'2012_totals_newvars'!E5/$GJ5</f>
        <v>0</v>
      </c>
      <c r="GD5">
        <f>'2012_totals_newvars'!F5/$GJ5</f>
        <v>0</v>
      </c>
      <c r="GE5">
        <f>'2012_totals_newvars'!G5/$GJ5</f>
        <v>0</v>
      </c>
      <c r="GF5">
        <f>'2012_totals_newvars'!H5/$GJ5</f>
        <v>0.54763690645162699</v>
      </c>
      <c r="GG5">
        <f>'2012_totals_newvars'!I5/$GJ5</f>
        <v>4.3853283280032698E-2</v>
      </c>
      <c r="GH5">
        <f>'2012_totals_newvars'!J5/$GJ5</f>
        <v>5.1819835495282213E-2</v>
      </c>
      <c r="GI5">
        <f>'2012_totals_newvars'!K5/$GJ5</f>
        <v>0</v>
      </c>
      <c r="GJ5">
        <f>'2012_totals_newvars'!L5</f>
        <v>174595479</v>
      </c>
      <c r="GK5" s="8" t="str">
        <f t="shared" si="15"/>
        <v xml:space="preserve"> </v>
      </c>
      <c r="GL5">
        <f>'2013_totals_newvars'!B5/$GV5</f>
        <v>8.4185419567158748E-2</v>
      </c>
      <c r="GM5">
        <f>'2013_totals_newvars'!C5/$GV5</f>
        <v>5.4996378337045015E-2</v>
      </c>
      <c r="GN5">
        <f>'2013_totals_newvars'!D5/$GV5</f>
        <v>0.1732264192152102</v>
      </c>
      <c r="GO5">
        <f>'2013_totals_newvars'!E5/$GV5</f>
        <v>4.38586738688918E-2</v>
      </c>
      <c r="GP5">
        <f>'2013_totals_newvars'!F5/$GV5</f>
        <v>0</v>
      </c>
      <c r="GQ5">
        <f>'2013_totals_newvars'!G5/$GV5</f>
        <v>0</v>
      </c>
      <c r="GR5">
        <f>'2013_totals_newvars'!H5/$GV5</f>
        <v>0.55388118296109834</v>
      </c>
      <c r="GS5">
        <f>'2013_totals_newvars'!I5/$GV5</f>
        <v>7.4960720762351897E-4</v>
      </c>
      <c r="GT5">
        <f>'2013_totals_newvars'!J5/$GV5</f>
        <v>8.9102318842972358E-2</v>
      </c>
      <c r="GU5">
        <f>'2013_totals_newvars'!K5/$GV5</f>
        <v>0</v>
      </c>
      <c r="GV5">
        <f>'2013_totals_newvars'!L5</f>
        <v>156639369</v>
      </c>
      <c r="GW5" s="8" t="str">
        <f t="shared" si="16"/>
        <v xml:space="preserve"> </v>
      </c>
      <c r="GX5">
        <f>'2014_totals_newvars'!B5/$HH5</f>
        <v>7.8810567747592319E-2</v>
      </c>
      <c r="GY5">
        <f>'2014_totals_newvars'!C5/$HH5</f>
        <v>2.5650075378963137E-3</v>
      </c>
      <c r="GZ5">
        <f>'2014_totals_newvars'!D5/$HH5</f>
        <v>0.14150545192917122</v>
      </c>
      <c r="HA5">
        <f>'2014_totals_newvars'!E5/$HH5</f>
        <v>5.5186647329086042E-2</v>
      </c>
      <c r="HB5">
        <f>'2014_totals_newvars'!F5/$HH5</f>
        <v>0</v>
      </c>
      <c r="HC5">
        <f>'2014_totals_newvars'!G5/$HH5</f>
        <v>3.4791491753147463E-4</v>
      </c>
      <c r="HD5">
        <f>'2014_totals_newvars'!H5/$HH5</f>
        <v>0.66251120276311204</v>
      </c>
      <c r="HE5">
        <f>'2014_totals_newvars'!I5/$HH5</f>
        <v>-3.5644582736344119E-2</v>
      </c>
      <c r="HF5">
        <f>'2014_totals_newvars'!J5/$HH5</f>
        <v>9.4717790511954739E-2</v>
      </c>
      <c r="HG5">
        <f>'2014_totals_newvars'!K5/$HH5</f>
        <v>0</v>
      </c>
      <c r="HH5">
        <f>'2014_totals_newvars'!L5</f>
        <v>140899391</v>
      </c>
      <c r="HI5" s="8" t="str">
        <f t="shared" si="17"/>
        <v xml:space="preserve"> </v>
      </c>
    </row>
    <row r="6" spans="1:217" x14ac:dyDescent="0.2">
      <c r="A6" t="str">
        <f>'1997_totals_newvars'!A6</f>
        <v>CALIFORNIA</v>
      </c>
      <c r="B6">
        <f>'1997_totals_newvars'!B6/$L6</f>
        <v>0.84550722920679044</v>
      </c>
      <c r="C6">
        <f>'1997_totals_newvars'!C6/$L6</f>
        <v>1.9155148059204381E-2</v>
      </c>
      <c r="D6">
        <f>'1997_totals_newvars'!D6/$L6</f>
        <v>0</v>
      </c>
      <c r="E6">
        <f>'1997_totals_newvars'!E6/$L6</f>
        <v>0</v>
      </c>
      <c r="F6">
        <f>'1997_totals_newvars'!F6/$L6</f>
        <v>0</v>
      </c>
      <c r="G6">
        <f>'1997_totals_newvars'!G6/$L6</f>
        <v>0</v>
      </c>
      <c r="H6">
        <f>'1997_totals_newvars'!H6/$L6</f>
        <v>0</v>
      </c>
      <c r="I6">
        <f>'1997_totals_newvars'!I6/$L6</f>
        <v>9.0161228237804467E-2</v>
      </c>
      <c r="J6">
        <f>'1997_totals_newvars'!J6/$L6</f>
        <v>4.5176394496200721E-2</v>
      </c>
      <c r="K6">
        <f>'1997_totals_newvars'!K6/$L6</f>
        <v>0</v>
      </c>
      <c r="L6">
        <f>'1997_totals_newvars'!L6</f>
        <v>4852272596</v>
      </c>
      <c r="M6" s="8" t="str">
        <f t="shared" si="0"/>
        <v xml:space="preserve"> </v>
      </c>
      <c r="N6">
        <f>'1998_totals_newvars'!B6/$X6</f>
        <v>0.64767782010745678</v>
      </c>
      <c r="O6">
        <f>'1998_totals_newvars'!C6/$X6</f>
        <v>5.8364438344685132E-2</v>
      </c>
      <c r="P6">
        <f>'1998_totals_newvars'!D6/$X6</f>
        <v>4.5731769598015497E-2</v>
      </c>
      <c r="Q6">
        <f>'1998_totals_newvars'!E6/$X6</f>
        <v>0</v>
      </c>
      <c r="R6">
        <f>'1998_totals_newvars'!F6/$X6</f>
        <v>0</v>
      </c>
      <c r="S6">
        <f>'1998_totals_newvars'!G6/$X6</f>
        <v>0</v>
      </c>
      <c r="T6">
        <f>'1998_totals_newvars'!H6/$X6</f>
        <v>0</v>
      </c>
      <c r="U6">
        <f>'1998_totals_newvars'!I6/$X6</f>
        <v>0.16100121512922774</v>
      </c>
      <c r="V6">
        <f>'1998_totals_newvars'!J6/$X6</f>
        <v>5.8183153994558999E-2</v>
      </c>
      <c r="W6">
        <f>'1998_totals_newvars'!K6/$X6</f>
        <v>2.9041602826055828E-2</v>
      </c>
      <c r="X6">
        <f>'1998_totals_newvars'!L6</f>
        <v>6301305100</v>
      </c>
      <c r="Y6" s="8" t="str">
        <f t="shared" si="1"/>
        <v xml:space="preserve"> </v>
      </c>
      <c r="Z6">
        <f>'1999_totals_newvars'!B6/$AJ6</f>
        <v>0.63012064439480575</v>
      </c>
      <c r="AA6">
        <f>'1999_totals_newvars'!C6/$AJ6</f>
        <v>0.1164044193446261</v>
      </c>
      <c r="AB6">
        <f>'1999_totals_newvars'!D6/$AJ6</f>
        <v>5.6647526895722805E-2</v>
      </c>
      <c r="AC6">
        <f>'1999_totals_newvars'!E6/$AJ6</f>
        <v>0</v>
      </c>
      <c r="AD6">
        <f>'1999_totals_newvars'!F6/$AJ6</f>
        <v>0</v>
      </c>
      <c r="AE6">
        <f>'1999_totals_newvars'!G6/$AJ6</f>
        <v>0</v>
      </c>
      <c r="AF6">
        <f>'1999_totals_newvars'!H6/$AJ6</f>
        <v>0</v>
      </c>
      <c r="AG6">
        <f>'1999_totals_newvars'!I6/$AJ6</f>
        <v>0.12483849897058036</v>
      </c>
      <c r="AH6">
        <f>'1999_totals_newvars'!J6/$AJ6</f>
        <v>7.1988910394264943E-2</v>
      </c>
      <c r="AI6">
        <f>'1999_totals_newvars'!K6/$AJ6</f>
        <v>0</v>
      </c>
      <c r="AJ6">
        <f>'1999_totals_newvars'!L6</f>
        <v>6550501590</v>
      </c>
      <c r="AK6" s="8" t="str">
        <f t="shared" si="2"/>
        <v xml:space="preserve"> </v>
      </c>
      <c r="AL6">
        <f>'2000_totals_newvars'!B6/$AW6</f>
        <v>0.52325964265120073</v>
      </c>
      <c r="AM6">
        <f>'2000_totals_newvars'!C6/$AW6</f>
        <v>0.20839708522470254</v>
      </c>
      <c r="AN6">
        <f>'2000_totals_newvars'!D6/$AW6</f>
        <v>9.642413806156204E-2</v>
      </c>
      <c r="AO6">
        <f>'2000_totals_newvars'!E6/$AW6</f>
        <v>6.1043336360983545E-2</v>
      </c>
      <c r="AP6">
        <f>'2000_totals_newvars'!F6/$AW6</f>
        <v>0</v>
      </c>
      <c r="AQ6">
        <f>'2000_totals_newvars'!G6/$AW6</f>
        <v>1.0513222198961114E-4</v>
      </c>
      <c r="AR6">
        <f>'2000_totals_newvars'!H6/$AW6</f>
        <v>2.0604087143480368E-4</v>
      </c>
      <c r="AS6">
        <f>'2000_totals_newvars'!I6/$AW6</f>
        <v>2.9794345559165214E-2</v>
      </c>
      <c r="AT6">
        <f>'2000_totals_newvars'!J6/$AW6</f>
        <v>8.0770279048961502E-2</v>
      </c>
      <c r="AU6">
        <f>'2000_totals_newvars'!K6/$AW6</f>
        <v>0</v>
      </c>
      <c r="AV6" s="8" t="str">
        <f t="shared" si="3"/>
        <v xml:space="preserve"> </v>
      </c>
      <c r="AW6">
        <f>'2000_totals_newvars'!L6</f>
        <v>6961405230</v>
      </c>
      <c r="AX6">
        <f>'2001_totals_newvars'!B6/$BH6</f>
        <v>0.46459545608488817</v>
      </c>
      <c r="AY6">
        <f>'2001_totals_newvars'!C6/$BH6</f>
        <v>0.1641433422520199</v>
      </c>
      <c r="AZ6">
        <f>'2001_totals_newvars'!D6/$BH6</f>
        <v>0.10477741270749963</v>
      </c>
      <c r="BA6">
        <f>'2001_totals_newvars'!E6/$BH6</f>
        <v>6.5800176363907184E-2</v>
      </c>
      <c r="BB6">
        <f>'2001_totals_newvars'!F6/$BH6</f>
        <v>0</v>
      </c>
      <c r="BC6">
        <f>'2001_totals_newvars'!G6/$BH6</f>
        <v>1.4306936798312852E-4</v>
      </c>
      <c r="BD6">
        <f>'2001_totals_newvars'!H6/$BH6</f>
        <v>2.179201256260701E-3</v>
      </c>
      <c r="BE6">
        <f>'2001_totals_newvars'!I6/$BH6</f>
        <v>0.10806685450052643</v>
      </c>
      <c r="BF6">
        <f>'2001_totals_newvars'!J6/$BH6</f>
        <v>8.7332940591940675E-2</v>
      </c>
      <c r="BG6">
        <f>'2001_totals_newvars'!K6/$BH6</f>
        <v>2.9615468749741975E-3</v>
      </c>
      <c r="BH6">
        <f>'2001_totals_newvars'!L6</f>
        <v>6753227568</v>
      </c>
      <c r="BI6" s="8" t="str">
        <f t="shared" si="4"/>
        <v xml:space="preserve"> </v>
      </c>
      <c r="BJ6">
        <f>'2002_totals_newvars'!B6/$BT6</f>
        <v>0.43678944850911672</v>
      </c>
      <c r="BK6">
        <f>'2002_totals_newvars'!C6/$BT6</f>
        <v>0.21233060086257766</v>
      </c>
      <c r="BL6">
        <f>'2002_totals_newvars'!D6/$BT6</f>
        <v>0.11717034954405701</v>
      </c>
      <c r="BM6">
        <f>'2002_totals_newvars'!E6/$BT6</f>
        <v>7.7899659276656999E-2</v>
      </c>
      <c r="BN6">
        <f>'2002_totals_newvars'!F6/$BT6</f>
        <v>0</v>
      </c>
      <c r="BO6">
        <f>'2002_totals_newvars'!G6/$BT6</f>
        <v>1.933038731615921E-4</v>
      </c>
      <c r="BP6">
        <f>'2002_totals_newvars'!H6/$BT6</f>
        <v>2.9874170240086605E-3</v>
      </c>
      <c r="BQ6">
        <f>'2002_totals_newvars'!I6/$BT6</f>
        <v>3.4706316248593341E-2</v>
      </c>
      <c r="BR6">
        <f>'2002_totals_newvars'!J6/$BT6</f>
        <v>0.10608769340142883</v>
      </c>
      <c r="BS6">
        <f>'2002_totals_newvars'!K6/$BT6</f>
        <v>1.1835211260399138E-2</v>
      </c>
      <c r="BT6">
        <f>'2002_totals_newvars'!L6</f>
        <v>5971334051</v>
      </c>
      <c r="BU6" s="8" t="str">
        <f t="shared" si="5"/>
        <v xml:space="preserve"> </v>
      </c>
      <c r="BV6">
        <f>'2003_totals_newvars'!B6/$CF6</f>
        <v>0.47948830032090378</v>
      </c>
      <c r="BW6">
        <f>'2003_totals_newvars'!C6/$CF6</f>
        <v>0.1956495178234057</v>
      </c>
      <c r="BX6">
        <f>'2003_totals_newvars'!D6/$CF6</f>
        <v>0.10293131821179784</v>
      </c>
      <c r="BY6">
        <f>'2003_totals_newvars'!E6/$CF6</f>
        <v>4.2635527721227272E-2</v>
      </c>
      <c r="BZ6">
        <f>'2003_totals_newvars'!F6/$CF6</f>
        <v>0</v>
      </c>
      <c r="CA6">
        <f>'2003_totals_newvars'!G6/$CF6</f>
        <v>2.5596210438406892E-4</v>
      </c>
      <c r="CB6">
        <f>'2003_totals_newvars'!H6/$CF6</f>
        <v>1.45492546606974E-3</v>
      </c>
      <c r="CC6">
        <f>'2003_totals_newvars'!I6/$CF6</f>
        <v>7.6466976589102051E-2</v>
      </c>
      <c r="CD6">
        <f>'2003_totals_newvars'!J6/$CF6</f>
        <v>8.8584169769282295E-2</v>
      </c>
      <c r="CE6">
        <f>'2003_totals_newvars'!K6/$CF6</f>
        <v>1.2533301993827238E-2</v>
      </c>
      <c r="CF6">
        <f>'2003_totals_newvars'!L6</f>
        <v>6505509884</v>
      </c>
      <c r="CG6" s="8" t="str">
        <f t="shared" si="6"/>
        <v xml:space="preserve"> </v>
      </c>
      <c r="CH6">
        <f>'2004_totals_newvars'!B6/$CR6</f>
        <v>0.50197793324172801</v>
      </c>
      <c r="CI6">
        <f>'2004_totals_newvars'!C6/$CR6</f>
        <v>0.16834520923782195</v>
      </c>
      <c r="CJ6">
        <f>'2004_totals_newvars'!D6/$CR6</f>
        <v>8.3446112231232272E-2</v>
      </c>
      <c r="CK6">
        <f>'2004_totals_newvars'!E6/$CR6</f>
        <v>5.4965819795423171E-2</v>
      </c>
      <c r="CL6">
        <f>'2004_totals_newvars'!F6/$CR6</f>
        <v>0</v>
      </c>
      <c r="CM6">
        <f>'2004_totals_newvars'!G6/$CR6</f>
        <v>2.2948855695735919E-4</v>
      </c>
      <c r="CN6">
        <f>'2004_totals_newvars'!H6/$CR6</f>
        <v>3.59478859821447E-3</v>
      </c>
      <c r="CO6">
        <f>'2004_totals_newvars'!I6/$CR6</f>
        <v>8.3077060989823218E-2</v>
      </c>
      <c r="CP6">
        <f>'2004_totals_newvars'!J6/$CR6</f>
        <v>9.1073709764499564E-2</v>
      </c>
      <c r="CQ6">
        <f>'2004_totals_newvars'!K6/$CR6</f>
        <v>1.3289877584299939E-2</v>
      </c>
      <c r="CR6">
        <f>'2004_totals_newvars'!L6</f>
        <v>6545424399</v>
      </c>
      <c r="CS6" s="8" t="str">
        <f t="shared" si="7"/>
        <v xml:space="preserve"> </v>
      </c>
      <c r="CT6">
        <f>'2005_totals_newvars'!B6/$DD6</f>
        <v>0.54546601680897622</v>
      </c>
      <c r="CU6">
        <f>'2005_totals_newvars'!C6/$DD6</f>
        <v>0.16845393349119159</v>
      </c>
      <c r="CV6">
        <f>'2005_totals_newvars'!D6/$DD6</f>
        <v>9.1498901583898729E-2</v>
      </c>
      <c r="CW6">
        <f>'2005_totals_newvars'!E6/$DD6</f>
        <v>2.877314886363171E-2</v>
      </c>
      <c r="CX6">
        <f>'2005_totals_newvars'!F6/$DD6</f>
        <v>0</v>
      </c>
      <c r="CY6">
        <f>'2005_totals_newvars'!G6/$DD6</f>
        <v>3.1610872814747537E-4</v>
      </c>
      <c r="CZ6">
        <f>'2005_totals_newvars'!H6/$DD6</f>
        <v>3.4345452133768984E-3</v>
      </c>
      <c r="DA6">
        <f>'2005_totals_newvars'!I6/$DD6</f>
        <v>5.5333556402205872E-2</v>
      </c>
      <c r="DB6">
        <f>'2005_totals_newvars'!J6/$DD6</f>
        <v>8.6770713269265193E-2</v>
      </c>
      <c r="DC6">
        <f>'2005_totals_newvars'!K6/$DD6</f>
        <v>1.9953075639306313E-2</v>
      </c>
      <c r="DD6">
        <f>'2005_totals_newvars'!L6</f>
        <v>6423232955</v>
      </c>
      <c r="DE6" s="8" t="str">
        <f t="shared" si="8"/>
        <v xml:space="preserve"> </v>
      </c>
      <c r="DF6">
        <f>'2006_totals_newvars'!B6/$DP6</f>
        <v>0.5311289694335819</v>
      </c>
      <c r="DG6">
        <f>'2006_totals_newvars'!C6/$DP6</f>
        <v>0.14834917809821105</v>
      </c>
      <c r="DH6">
        <f>'2006_totals_newvars'!D6/$DP6</f>
        <v>0.10262936155406993</v>
      </c>
      <c r="DI6">
        <f>'2006_totals_newvars'!E6/$DP6</f>
        <v>3.4082959539119093E-2</v>
      </c>
      <c r="DJ6">
        <f>'2006_totals_newvars'!F6/$DP6</f>
        <v>0</v>
      </c>
      <c r="DK6">
        <f>'2006_totals_newvars'!G6/$DP6</f>
        <v>3.4072486445032939E-4</v>
      </c>
      <c r="DL6">
        <f>'2006_totals_newvars'!H6/$DP6</f>
        <v>2.2119290713035816E-3</v>
      </c>
      <c r="DM6">
        <f>'2006_totals_newvars'!I6/$DP6</f>
        <v>6.0639337019964414E-2</v>
      </c>
      <c r="DN6">
        <f>'2006_totals_newvars'!J6/$DP6</f>
        <v>9.2930180964341635E-2</v>
      </c>
      <c r="DO6">
        <f>'2006_totals_newvars'!K6/$DP6</f>
        <v>2.7687359454958125E-2</v>
      </c>
      <c r="DP6">
        <f>'2006_totals_newvars'!L6</f>
        <v>6551550042</v>
      </c>
      <c r="DQ6" s="8" t="str">
        <f t="shared" si="9"/>
        <v xml:space="preserve"> </v>
      </c>
      <c r="DR6">
        <f>'2007_totals_newvars'!B6/$EB6</f>
        <v>0.45600622072934743</v>
      </c>
      <c r="DS6">
        <f>'2007_totals_newvars'!C6/$EB6</f>
        <v>0.15096742273059777</v>
      </c>
      <c r="DT6">
        <f>'2007_totals_newvars'!D6/$EB6</f>
        <v>8.8666623014683338E-2</v>
      </c>
      <c r="DU6">
        <f>'2007_totals_newvars'!E6/$EB6</f>
        <v>1.966192738334761E-2</v>
      </c>
      <c r="DV6">
        <f>'2007_totals_newvars'!F6/$EB6</f>
        <v>0</v>
      </c>
      <c r="DW6">
        <f>'2007_totals_newvars'!G6/$EB6</f>
        <v>2.3656068194852217E-4</v>
      </c>
      <c r="DX6">
        <f>'2007_totals_newvars'!H6/$EB6</f>
        <v>9.459879597725579E-2</v>
      </c>
      <c r="DY6">
        <f>'2007_totals_newvars'!I6/$EB6</f>
        <v>5.6167251107463304E-2</v>
      </c>
      <c r="DZ6">
        <f>'2007_totals_newvars'!J6/$EB6</f>
        <v>8.3957857466151184E-2</v>
      </c>
      <c r="EA6">
        <f>'2007_totals_newvars'!K6/$EB6</f>
        <v>4.9737340909205056E-2</v>
      </c>
      <c r="EB6">
        <f>'2007_totals_newvars'!L6</f>
        <v>7214288469</v>
      </c>
      <c r="EC6" s="8" t="str">
        <f t="shared" si="10"/>
        <v xml:space="preserve"> </v>
      </c>
      <c r="ED6">
        <f>'2008_totals_newvars'!B6/$EN6</f>
        <v>0.46235690475321123</v>
      </c>
      <c r="EE6">
        <f>'2008_totals_newvars'!C6/$EN6</f>
        <v>0.16743297451589303</v>
      </c>
      <c r="EF6">
        <f>'2008_totals_newvars'!D6/$EN6</f>
        <v>9.4143706147507042E-2</v>
      </c>
      <c r="EG6">
        <f>'2008_totals_newvars'!E6/$EN6</f>
        <v>2.3520933385525224E-2</v>
      </c>
      <c r="EH6">
        <f>'2008_totals_newvars'!F6/$EN6</f>
        <v>0</v>
      </c>
      <c r="EI6">
        <f>'2008_totals_newvars'!G6/$EN6</f>
        <v>2.1314359503496919E-4</v>
      </c>
      <c r="EJ6">
        <f>'2008_totals_newvars'!H6/$EN6</f>
        <v>4.6793037897647195E-2</v>
      </c>
      <c r="EK6">
        <f>'2008_totals_newvars'!I6/$EN6</f>
        <v>6.086607111674304E-2</v>
      </c>
      <c r="EL6">
        <f>'2008_totals_newvars'!J6/$EN6</f>
        <v>9.2699719302344913E-2</v>
      </c>
      <c r="EM6">
        <f>'2008_totals_newvars'!K6/$EN6</f>
        <v>5.1973509286093345E-2</v>
      </c>
      <c r="EN6">
        <f>'2008_totals_newvars'!L6</f>
        <v>7033544685</v>
      </c>
      <c r="EO6" s="8" t="str">
        <f t="shared" si="11"/>
        <v xml:space="preserve"> </v>
      </c>
      <c r="EP6">
        <f>'2009_totals_newvars'!B6/$EZ6</f>
        <v>0.5098420388429199</v>
      </c>
      <c r="EQ6">
        <f>'2009_totals_newvars'!C6/$EZ6</f>
        <v>0.1482129056990043</v>
      </c>
      <c r="ER6">
        <f>'2009_totals_newvars'!D6/$EZ6</f>
        <v>0.10039361350704436</v>
      </c>
      <c r="ES6">
        <f>'2009_totals_newvars'!E6/$EZ6</f>
        <v>2.5383410268793635E-2</v>
      </c>
      <c r="ET6">
        <f>'2009_totals_newvars'!F6/$EZ6</f>
        <v>0</v>
      </c>
      <c r="EU6">
        <f>'2009_totals_newvars'!G6/$EZ6</f>
        <v>1.0105134241548532E-4</v>
      </c>
      <c r="EV6">
        <f>'2009_totals_newvars'!H6/$EZ6</f>
        <v>2.0699581296156538E-2</v>
      </c>
      <c r="EW6">
        <f>'2009_totals_newvars'!I6/$EZ6</f>
        <v>5.6015266338949904E-2</v>
      </c>
      <c r="EX6">
        <f>'2009_totals_newvars'!J6/$EZ6</f>
        <v>8.8848550661342965E-2</v>
      </c>
      <c r="EY6">
        <f>'2009_totals_newvars'!K6/$EZ6</f>
        <v>5.0503582043372922E-2</v>
      </c>
      <c r="EZ6">
        <f>'2009_totals_newvars'!L6</f>
        <v>6883510732</v>
      </c>
      <c r="FA6" s="8" t="str">
        <f t="shared" si="12"/>
        <v xml:space="preserve"> </v>
      </c>
      <c r="FB6">
        <f>'2010_totals_newvars'!B6/$FL6</f>
        <v>0.51985682992683546</v>
      </c>
      <c r="FC6">
        <f>'2010_totals_newvars'!C6/$FL6</f>
        <v>0.12048503034570143</v>
      </c>
      <c r="FD6">
        <f>'2010_totals_newvars'!D6/$FL6</f>
        <v>0.13487373022256624</v>
      </c>
      <c r="FE6">
        <f>'2010_totals_newvars'!E6/$FL6</f>
        <v>3.0320338158422395E-2</v>
      </c>
      <c r="FF6">
        <f>'2010_totals_newvars'!F6/$FL6</f>
        <v>0</v>
      </c>
      <c r="FG6">
        <f>'2010_totals_newvars'!G6/$FL6</f>
        <v>1.1987103643368585E-2</v>
      </c>
      <c r="FH6">
        <f>'2010_totals_newvars'!H6/$FL6</f>
        <v>4.4737361886866113E-3</v>
      </c>
      <c r="FI6">
        <f>'2010_totals_newvars'!I6/$FL6</f>
        <v>4.7733628262251457E-2</v>
      </c>
      <c r="FJ6">
        <f>'2010_totals_newvars'!J6/$FL6</f>
        <v>8.2043247093385535E-2</v>
      </c>
      <c r="FK6">
        <f>'2010_totals_newvars'!K6/$FL6</f>
        <v>4.822635615878227E-2</v>
      </c>
      <c r="FL6">
        <f>'2010_totals_newvars'!L6</f>
        <v>7595153484</v>
      </c>
      <c r="FM6" s="8" t="str">
        <f t="shared" si="13"/>
        <v xml:space="preserve"> </v>
      </c>
      <c r="FN6">
        <f>'2011_totals_newvars'!B6/$FX6</f>
        <v>0.53023909091626586</v>
      </c>
      <c r="FO6">
        <f>'2011_totals_newvars'!C6/$FX6</f>
        <v>0.13125048447817483</v>
      </c>
      <c r="FP6">
        <f>'2011_totals_newvars'!D6/$FX6</f>
        <v>0.11608830846161469</v>
      </c>
      <c r="FQ6">
        <f>'2011_totals_newvars'!E6/$FX6</f>
        <v>3.1246531042043474E-2</v>
      </c>
      <c r="FR6">
        <f>'2011_totals_newvars'!F6/$FX6</f>
        <v>0</v>
      </c>
      <c r="FS6">
        <f>'2011_totals_newvars'!G6/$FX6</f>
        <v>-9.5543095639727667E-5</v>
      </c>
      <c r="FT6">
        <f>'2011_totals_newvars'!H6/$FX6</f>
        <v>4.6561280821425252E-3</v>
      </c>
      <c r="FU6">
        <f>'2011_totals_newvars'!I6/$FX6</f>
        <v>5.6125690970745157E-2</v>
      </c>
      <c r="FV6">
        <f>'2011_totals_newvars'!J6/$FX6</f>
        <v>8.1957022190812662E-2</v>
      </c>
      <c r="FW6">
        <f>'2011_totals_newvars'!K6/$FX6</f>
        <v>4.853228695384048E-2</v>
      </c>
      <c r="FX6">
        <f>'2011_totals_newvars'!L6</f>
        <v>7015137991</v>
      </c>
      <c r="FY6" s="8" t="str">
        <f t="shared" si="14"/>
        <v xml:space="preserve"> </v>
      </c>
      <c r="FZ6">
        <f>'2012_totals_newvars'!B6/$GJ6</f>
        <v>0.50676152722538759</v>
      </c>
      <c r="GA6">
        <f>'2012_totals_newvars'!C6/$GJ6</f>
        <v>0.1223262851964117</v>
      </c>
      <c r="GB6">
        <f>'2012_totals_newvars'!D6/$GJ6</f>
        <v>0.10685748265921564</v>
      </c>
      <c r="GC6">
        <f>'2012_totals_newvars'!E6/$GJ6</f>
        <v>3.3304598258224266E-2</v>
      </c>
      <c r="GD6">
        <f>'2012_totals_newvars'!F6/$GJ6</f>
        <v>0</v>
      </c>
      <c r="GE6">
        <f>'2012_totals_newvars'!G6/$GJ6</f>
        <v>1.1035639392269784E-4</v>
      </c>
      <c r="GF6">
        <f>'2012_totals_newvars'!H6/$GJ6</f>
        <v>3.3847578273360095E-2</v>
      </c>
      <c r="GG6">
        <f>'2012_totals_newvars'!I6/$GJ6</f>
        <v>5.2357701506871496E-2</v>
      </c>
      <c r="GH6">
        <f>'2012_totals_newvars'!J6/$GJ6</f>
        <v>8.7777970461977883E-2</v>
      </c>
      <c r="GI6">
        <f>'2012_totals_newvars'!K6/$GJ6</f>
        <v>5.6656500024628659E-2</v>
      </c>
      <c r="GJ6">
        <f>'2012_totals_newvars'!L6</f>
        <v>6482651114</v>
      </c>
      <c r="GK6" s="8" t="str">
        <f t="shared" si="15"/>
        <v xml:space="preserve"> </v>
      </c>
      <c r="GL6">
        <f>'2013_totals_newvars'!B6/$GV6</f>
        <v>0.45866531316136738</v>
      </c>
      <c r="GM6">
        <f>'2013_totals_newvars'!C6/$GV6</f>
        <v>0.1195124171226252</v>
      </c>
      <c r="GN6">
        <f>'2013_totals_newvars'!D6/$GV6</f>
        <v>9.824812116349417E-2</v>
      </c>
      <c r="GO6">
        <f>'2013_totals_newvars'!E6/$GV6</f>
        <v>3.3660305267112806E-2</v>
      </c>
      <c r="GP6">
        <f>'2013_totals_newvars'!F6/$GV6</f>
        <v>0</v>
      </c>
      <c r="GQ6">
        <f>'2013_totals_newvars'!G6/$GV6</f>
        <v>1.2734573398378356E-3</v>
      </c>
      <c r="GR6">
        <f>'2013_totals_newvars'!H6/$GV6</f>
        <v>0.10716414355085919</v>
      </c>
      <c r="GS6">
        <f>'2013_totals_newvars'!I6/$GV6</f>
        <v>5.0497671540354561E-2</v>
      </c>
      <c r="GT6">
        <f>'2013_totals_newvars'!J6/$GV6</f>
        <v>7.915051288257155E-2</v>
      </c>
      <c r="GU6">
        <f>'2013_totals_newvars'!K6/$GV6</f>
        <v>5.1828057971777301E-2</v>
      </c>
      <c r="GV6">
        <f>'2013_totals_newvars'!L6</f>
        <v>7031817808</v>
      </c>
      <c r="GW6" s="8" t="str">
        <f t="shared" si="16"/>
        <v xml:space="preserve"> </v>
      </c>
      <c r="GX6">
        <f>'2014_totals_newvars'!B6/$HH6</f>
        <v>0.45876026572456902</v>
      </c>
      <c r="GY6">
        <f>'2014_totals_newvars'!C6/$HH6</f>
        <v>0.11870365328628048</v>
      </c>
      <c r="GZ6">
        <f>'2014_totals_newvars'!D6/$HH6</f>
        <v>0.1151320232465389</v>
      </c>
      <c r="HA6">
        <f>'2014_totals_newvars'!E6/$HH6</f>
        <v>3.5587357033794093E-2</v>
      </c>
      <c r="HB6">
        <f>'2014_totals_newvars'!F6/$HH6</f>
        <v>0</v>
      </c>
      <c r="HC6">
        <f>'2014_totals_newvars'!G6/$HH6</f>
        <v>7.1589067700046614E-5</v>
      </c>
      <c r="HD6">
        <f>'2014_totals_newvars'!H6/$HH6</f>
        <v>7.740327272354583E-2</v>
      </c>
      <c r="HE6">
        <f>'2014_totals_newvars'!I6/$HH6</f>
        <v>5.5485452264582839E-2</v>
      </c>
      <c r="HF6">
        <f>'2014_totals_newvars'!J6/$HH6</f>
        <v>8.4627990387820651E-2</v>
      </c>
      <c r="HG6">
        <f>'2014_totals_newvars'!K6/$HH6</f>
        <v>5.4228396265168143E-2</v>
      </c>
      <c r="HH6">
        <f>'2014_totals_newvars'!L6</f>
        <v>6705060080</v>
      </c>
      <c r="HI6" s="8" t="str">
        <f t="shared" si="17"/>
        <v xml:space="preserve"> </v>
      </c>
    </row>
    <row r="7" spans="1:217" x14ac:dyDescent="0.2">
      <c r="A7" t="str">
        <f>'1997_totals_newvars'!A7</f>
        <v>COLORADO</v>
      </c>
      <c r="B7">
        <f>'1997_totals_newvars'!B7/$L7</f>
        <v>0.48554138695515758</v>
      </c>
      <c r="C7">
        <f>'1997_totals_newvars'!C7/$L7</f>
        <v>0.18716052988074308</v>
      </c>
      <c r="D7">
        <f>'1997_totals_newvars'!D7/$L7</f>
        <v>7.1029464152246322E-3</v>
      </c>
      <c r="E7">
        <f>'1997_totals_newvars'!E7/$L7</f>
        <v>0</v>
      </c>
      <c r="F7">
        <f>'1997_totals_newvars'!F7/$L7</f>
        <v>0</v>
      </c>
      <c r="G7">
        <f>'1997_totals_newvars'!G7/$L7</f>
        <v>0</v>
      </c>
      <c r="H7">
        <f>'1997_totals_newvars'!H7/$L7</f>
        <v>0</v>
      </c>
      <c r="I7">
        <f>'1997_totals_newvars'!I7/$L7</f>
        <v>0.26684086421506076</v>
      </c>
      <c r="J7">
        <f>'1997_totals_newvars'!J7/$L7</f>
        <v>5.335427253381396E-2</v>
      </c>
      <c r="K7">
        <f>'1997_totals_newvars'!K7/$L7</f>
        <v>0</v>
      </c>
      <c r="L7">
        <f>'1997_totals_newvars'!L7</f>
        <v>50185934</v>
      </c>
      <c r="M7" s="8" t="str">
        <f t="shared" si="0"/>
        <v xml:space="preserve"> </v>
      </c>
      <c r="N7">
        <f>'1998_totals_newvars'!B7/$X7</f>
        <v>0.41656947013241463</v>
      </c>
      <c r="O7">
        <f>'1998_totals_newvars'!C7/$X7</f>
        <v>5.7599695682242248E-2</v>
      </c>
      <c r="P7">
        <f>'1998_totals_newvars'!D7/$X7</f>
        <v>2.7803207406325442E-2</v>
      </c>
      <c r="Q7">
        <f>'1998_totals_newvars'!E7/$X7</f>
        <v>0</v>
      </c>
      <c r="R7">
        <f>'1998_totals_newvars'!F7/$X7</f>
        <v>0</v>
      </c>
      <c r="S7">
        <f>'1998_totals_newvars'!G7/$X7</f>
        <v>0</v>
      </c>
      <c r="T7">
        <f>'1998_totals_newvars'!H7/$X7</f>
        <v>0</v>
      </c>
      <c r="U7">
        <f>'1998_totals_newvars'!I7/$X7</f>
        <v>0.39985953387611956</v>
      </c>
      <c r="V7">
        <f>'1998_totals_newvars'!J7/$X7</f>
        <v>8.623305874584522E-2</v>
      </c>
      <c r="W7">
        <f>'1998_totals_newvars'!K7/$X7</f>
        <v>1.1935034157052909E-2</v>
      </c>
      <c r="X7">
        <f>'1998_totals_newvars'!L7</f>
        <v>180316786</v>
      </c>
      <c r="Y7" s="8" t="str">
        <f t="shared" si="1"/>
        <v xml:space="preserve"> </v>
      </c>
      <c r="Z7">
        <f>'1999_totals_newvars'!B7/$AJ7</f>
        <v>0.26907486084485949</v>
      </c>
      <c r="AA7">
        <f>'1999_totals_newvars'!C7/$AJ7</f>
        <v>0.17591440760662252</v>
      </c>
      <c r="AB7">
        <f>'1999_totals_newvars'!D7/$AJ7</f>
        <v>4.3515011851541933E-2</v>
      </c>
      <c r="AC7">
        <f>'1999_totals_newvars'!E7/$AJ7</f>
        <v>0</v>
      </c>
      <c r="AD7">
        <f>'1999_totals_newvars'!F7/$AJ7</f>
        <v>0</v>
      </c>
      <c r="AE7">
        <f>'1999_totals_newvars'!G7/$AJ7</f>
        <v>0</v>
      </c>
      <c r="AF7">
        <f>'1999_totals_newvars'!H7/$AJ7</f>
        <v>0</v>
      </c>
      <c r="AG7">
        <f>'1999_totals_newvars'!I7/$AJ7</f>
        <v>0.31736553464819056</v>
      </c>
      <c r="AH7">
        <f>'1999_totals_newvars'!J7/$AJ7</f>
        <v>7.4428814055734094E-2</v>
      </c>
      <c r="AI7">
        <f>'1999_totals_newvars'!K7/$AJ7</f>
        <v>0.11970137099305142</v>
      </c>
      <c r="AJ7">
        <f>'1999_totals_newvars'!L7</f>
        <v>231358503</v>
      </c>
      <c r="AK7" s="8" t="str">
        <f t="shared" si="2"/>
        <v xml:space="preserve"> </v>
      </c>
      <c r="AL7">
        <f>'2000_totals_newvars'!B7/$AW7</f>
        <v>0.19242083536925408</v>
      </c>
      <c r="AM7">
        <f>'2000_totals_newvars'!C7/$AW7</f>
        <v>0.15204966421892513</v>
      </c>
      <c r="AN7">
        <f>'2000_totals_newvars'!D7/$AW7</f>
        <v>2.8585738183039364E-2</v>
      </c>
      <c r="AO7">
        <f>'2000_totals_newvars'!E7/$AW7</f>
        <v>2.4372407037293255E-3</v>
      </c>
      <c r="AP7">
        <f>'2000_totals_newvars'!F7/$AW7</f>
        <v>0</v>
      </c>
      <c r="AQ7">
        <f>'2000_totals_newvars'!G7/$AW7</f>
        <v>2.2256921002619941E-2</v>
      </c>
      <c r="AR7">
        <f>'2000_totals_newvars'!H7/$AW7</f>
        <v>0</v>
      </c>
      <c r="AS7">
        <f>'2000_totals_newvars'!I7/$AW7</f>
        <v>0.49570410506546103</v>
      </c>
      <c r="AT7">
        <f>'2000_totals_newvars'!J7/$AW7</f>
        <v>7.202606377838261E-2</v>
      </c>
      <c r="AU7">
        <f>'2000_totals_newvars'!K7/$AW7</f>
        <v>3.4519431678588536E-2</v>
      </c>
      <c r="AV7" s="8" t="str">
        <f t="shared" si="3"/>
        <v xml:space="preserve"> </v>
      </c>
      <c r="AW7">
        <f>'2000_totals_newvars'!L7</f>
        <v>248456379</v>
      </c>
      <c r="AX7">
        <f>'2001_totals_newvars'!B7/$BH7</f>
        <v>0.23884798031978854</v>
      </c>
      <c r="AY7">
        <f>'2001_totals_newvars'!C7/$BH7</f>
        <v>0.14904485966406872</v>
      </c>
      <c r="AZ7">
        <f>'2001_totals_newvars'!D7/$BH7</f>
        <v>3.3056529421598202E-2</v>
      </c>
      <c r="BA7">
        <f>'2001_totals_newvars'!E7/$BH7</f>
        <v>1.8649437073238677E-2</v>
      </c>
      <c r="BB7">
        <f>'2001_totals_newvars'!F7/$BH7</f>
        <v>0</v>
      </c>
      <c r="BC7">
        <f>'2001_totals_newvars'!G7/$BH7</f>
        <v>3.312581539263193E-2</v>
      </c>
      <c r="BD7">
        <f>'2001_totals_newvars'!H7/$BH7</f>
        <v>0</v>
      </c>
      <c r="BE7">
        <f>'2001_totals_newvars'!I7/$BH7</f>
        <v>0.36572642883906098</v>
      </c>
      <c r="BF7">
        <f>'2001_totals_newvars'!J7/$BH7</f>
        <v>0.10924087666749102</v>
      </c>
      <c r="BG7">
        <f>'2001_totals_newvars'!K7/$BH7</f>
        <v>5.2308072622121927E-2</v>
      </c>
      <c r="BH7">
        <f>'2001_totals_newvars'!L7</f>
        <v>230999144</v>
      </c>
      <c r="BI7" s="8" t="str">
        <f t="shared" si="4"/>
        <v xml:space="preserve"> </v>
      </c>
      <c r="BJ7">
        <f>'2002_totals_newvars'!B7/$BT7</f>
        <v>0.1856795249382773</v>
      </c>
      <c r="BK7">
        <f>'2002_totals_newvars'!C7/$BT7</f>
        <v>0.14523754640332365</v>
      </c>
      <c r="BL7">
        <f>'2002_totals_newvars'!D7/$BT7</f>
        <v>2.3421980380348022E-2</v>
      </c>
      <c r="BM7">
        <f>'2002_totals_newvars'!E7/$BT7</f>
        <v>1.4554329215391871E-2</v>
      </c>
      <c r="BN7">
        <f>'2002_totals_newvars'!F7/$BT7</f>
        <v>6.408927008499167E-2</v>
      </c>
      <c r="BO7">
        <f>'2002_totals_newvars'!G7/$BT7</f>
        <v>3.899279373533001E-2</v>
      </c>
      <c r="BP7">
        <f>'2002_totals_newvars'!H7/$BT7</f>
        <v>9.1086908876455706E-5</v>
      </c>
      <c r="BQ7">
        <f>'2002_totals_newvars'!I7/$BT7</f>
        <v>0.39759762405351418</v>
      </c>
      <c r="BR7">
        <f>'2002_totals_newvars'!J7/$BT7</f>
        <v>7.0685384475518989E-2</v>
      </c>
      <c r="BS7">
        <f>'2002_totals_newvars'!K7/$BT7</f>
        <v>5.9650459804427833E-2</v>
      </c>
      <c r="BT7">
        <f>'2002_totals_newvars'!L7</f>
        <v>284069361</v>
      </c>
      <c r="BU7" s="8" t="str">
        <f t="shared" si="5"/>
        <v xml:space="preserve"> </v>
      </c>
      <c r="BV7">
        <f>'2003_totals_newvars'!B7/$CF7</f>
        <v>0.18553101531675451</v>
      </c>
      <c r="BW7">
        <f>'2003_totals_newvars'!C7/$CF7</f>
        <v>8.6153920805511666E-2</v>
      </c>
      <c r="BX7">
        <f>'2003_totals_newvars'!D7/$CF7</f>
        <v>2.4201361762807547E-2</v>
      </c>
      <c r="BY7">
        <f>'2003_totals_newvars'!E7/$CF7</f>
        <v>6.1682888482678952E-3</v>
      </c>
      <c r="BZ7">
        <f>'2003_totals_newvars'!F7/$CF7</f>
        <v>0.17200779717569706</v>
      </c>
      <c r="CA7">
        <f>'2003_totals_newvars'!G7/$CF7</f>
        <v>2.4943864751336812E-2</v>
      </c>
      <c r="CB7">
        <f>'2003_totals_newvars'!H7/$CF7</f>
        <v>1.3713892484213898E-3</v>
      </c>
      <c r="CC7">
        <f>'2003_totals_newvars'!I7/$CF7</f>
        <v>0.28285938023416918</v>
      </c>
      <c r="CD7">
        <f>'2003_totals_newvars'!J7/$CF7</f>
        <v>0.16203353812057966</v>
      </c>
      <c r="CE7">
        <f>'2003_totals_newvars'!K7/$CF7</f>
        <v>5.4729443736454268E-2</v>
      </c>
      <c r="CF7">
        <f>'2003_totals_newvars'!L7</f>
        <v>273392839</v>
      </c>
      <c r="CG7" s="8" t="str">
        <f t="shared" si="6"/>
        <v xml:space="preserve"> </v>
      </c>
      <c r="CH7">
        <f>'2004_totals_newvars'!B7/$CR7</f>
        <v>0.25649857180605279</v>
      </c>
      <c r="CI7">
        <f>'2004_totals_newvars'!C7/$CR7</f>
        <v>0.11467170371248037</v>
      </c>
      <c r="CJ7">
        <f>'2004_totals_newvars'!D7/$CR7</f>
        <v>2.5756375869338644E-2</v>
      </c>
      <c r="CK7">
        <f>'2004_totals_newvars'!E7/$CR7</f>
        <v>5.0060998133078525E-3</v>
      </c>
      <c r="CL7">
        <f>'2004_totals_newvars'!F7/$CR7</f>
        <v>2.5287870189224664E-2</v>
      </c>
      <c r="CM7">
        <f>'2004_totals_newvars'!G7/$CR7</f>
        <v>1.6954063766441985E-2</v>
      </c>
      <c r="CN7">
        <f>'2004_totals_newvars'!H7/$CR7</f>
        <v>8.6590866424583496E-4</v>
      </c>
      <c r="CO7">
        <f>'2004_totals_newvars'!I7/$CR7</f>
        <v>0.41257144549783953</v>
      </c>
      <c r="CP7">
        <f>'2004_totals_newvars'!J7/$CR7</f>
        <v>8.3684440248214045E-2</v>
      </c>
      <c r="CQ7">
        <f>'2004_totals_newvars'!K7/$CR7</f>
        <v>5.8703520432854289E-2</v>
      </c>
      <c r="CR7">
        <f>'2004_totals_newvars'!L7</f>
        <v>254884850</v>
      </c>
      <c r="CS7" s="8" t="str">
        <f t="shared" si="7"/>
        <v xml:space="preserve"> </v>
      </c>
      <c r="CT7">
        <f>'2005_totals_newvars'!B7/$DD7</f>
        <v>0.32461118285937196</v>
      </c>
      <c r="CU7">
        <f>'2005_totals_newvars'!C7/$DD7</f>
        <v>1.9882207056540157E-2</v>
      </c>
      <c r="CV7">
        <f>'2005_totals_newvars'!D7/$DD7</f>
        <v>1.9729168327203776E-2</v>
      </c>
      <c r="CW7">
        <f>'2005_totals_newvars'!E7/$DD7</f>
        <v>4.2432743148776543E-3</v>
      </c>
      <c r="CX7">
        <f>'2005_totals_newvars'!F7/$DD7</f>
        <v>2.1826219310076989E-2</v>
      </c>
      <c r="CY7">
        <f>'2005_totals_newvars'!G7/$DD7</f>
        <v>1.3330735752107692E-2</v>
      </c>
      <c r="CZ7">
        <f>'2005_totals_newvars'!H7/$DD7</f>
        <v>4.3478276649019639E-4</v>
      </c>
      <c r="DA7">
        <f>'2005_totals_newvars'!I7/$DD7</f>
        <v>0.44031737556306466</v>
      </c>
      <c r="DB7">
        <f>'2005_totals_newvars'!J7/$DD7</f>
        <v>9.0978005490366484E-2</v>
      </c>
      <c r="DC7">
        <f>'2005_totals_newvars'!K7/$DD7</f>
        <v>6.4647048559900416E-2</v>
      </c>
      <c r="DD7">
        <f>'2005_totals_newvars'!L7</f>
        <v>231451216</v>
      </c>
      <c r="DE7" s="8" t="str">
        <f t="shared" si="8"/>
        <v xml:space="preserve"> </v>
      </c>
      <c r="DF7">
        <f>'2006_totals_newvars'!B7/$DP7</f>
        <v>0.26662659235808339</v>
      </c>
      <c r="DG7">
        <f>'2006_totals_newvars'!C7/$DP7</f>
        <v>5.5036901807370989E-2</v>
      </c>
      <c r="DH7">
        <f>'2006_totals_newvars'!D7/$DP7</f>
        <v>2.1876160115500986E-2</v>
      </c>
      <c r="DI7">
        <f>'2006_totals_newvars'!E7/$DP7</f>
        <v>5.4647819765882523E-3</v>
      </c>
      <c r="DJ7">
        <f>'2006_totals_newvars'!F7/$DP7</f>
        <v>1.9305270287103268E-2</v>
      </c>
      <c r="DK7">
        <f>'2006_totals_newvars'!G7/$DP7</f>
        <v>1.3453408813129706E-2</v>
      </c>
      <c r="DL7">
        <f>'2006_totals_newvars'!H7/$DP7</f>
        <v>3.8424714642334062E-4</v>
      </c>
      <c r="DM7">
        <f>'2006_totals_newvars'!I7/$DP7</f>
        <v>0.47771183231168163</v>
      </c>
      <c r="DN7">
        <f>'2006_totals_newvars'!J7/$DP7</f>
        <v>7.8229609776296685E-2</v>
      </c>
      <c r="DO7">
        <f>'2006_totals_newvars'!K7/$DP7</f>
        <v>6.1911195407821751E-2</v>
      </c>
      <c r="DP7">
        <f>'2006_totals_newvars'!L7</f>
        <v>236199542</v>
      </c>
      <c r="DQ7" s="8" t="str">
        <f t="shared" si="9"/>
        <v xml:space="preserve"> </v>
      </c>
      <c r="DR7">
        <f>'2007_totals_newvars'!B7/$EB7</f>
        <v>0.22716209330703169</v>
      </c>
      <c r="DS7">
        <f>'2007_totals_newvars'!C7/$EB7</f>
        <v>-5.5737229728465018E-3</v>
      </c>
      <c r="DT7">
        <f>'2007_totals_newvars'!D7/$EB7</f>
        <v>1.8592353440695202E-2</v>
      </c>
      <c r="DU7">
        <f>'2007_totals_newvars'!E7/$EB7</f>
        <v>6.3529796824839729E-3</v>
      </c>
      <c r="DV7">
        <f>'2007_totals_newvars'!F7/$EB7</f>
        <v>1.9797120457418157E-2</v>
      </c>
      <c r="DW7">
        <f>'2007_totals_newvars'!G7/$EB7</f>
        <v>1.9878516689457202E-2</v>
      </c>
      <c r="DX7">
        <f>'2007_totals_newvars'!H7/$EB7</f>
        <v>2.027204182287767E-2</v>
      </c>
      <c r="DY7">
        <f>'2007_totals_newvars'!I7/$EB7</f>
        <v>0.56339285087049507</v>
      </c>
      <c r="DZ7">
        <f>'2007_totals_newvars'!J7/$EB7</f>
        <v>7.0426722481046172E-2</v>
      </c>
      <c r="EA7">
        <f>'2007_totals_newvars'!K7/$EB7</f>
        <v>5.9699044221341362E-2</v>
      </c>
      <c r="EB7">
        <f>'2007_totals_newvars'!L7</f>
        <v>212098270</v>
      </c>
      <c r="EC7" s="8" t="str">
        <f t="shared" si="10"/>
        <v xml:space="preserve"> </v>
      </c>
      <c r="ED7">
        <f>'2008_totals_newvars'!B7/$EN7</f>
        <v>0.15482290728556455</v>
      </c>
      <c r="EE7">
        <f>'2008_totals_newvars'!C7/$EN7</f>
        <v>0.10894795288972339</v>
      </c>
      <c r="EF7">
        <f>'2008_totals_newvars'!D7/$EN7</f>
        <v>1.2168694062207167E-2</v>
      </c>
      <c r="EG7">
        <f>'2008_totals_newvars'!E7/$EN7</f>
        <v>5.9545645092260874E-3</v>
      </c>
      <c r="EH7">
        <f>'2008_totals_newvars'!F7/$EN7</f>
        <v>1.4993035656413061E-2</v>
      </c>
      <c r="EI7">
        <f>'2008_totals_newvars'!G7/$EN7</f>
        <v>2.4900550627407092E-2</v>
      </c>
      <c r="EJ7">
        <f>'2008_totals_newvars'!H7/$EN7</f>
        <v>1.8139477982661221E-2</v>
      </c>
      <c r="EK7">
        <f>'2008_totals_newvars'!I7/$EN7</f>
        <v>0.53637005807801896</v>
      </c>
      <c r="EL7">
        <f>'2008_totals_newvars'!J7/$EN7</f>
        <v>6.9374310559286584E-2</v>
      </c>
      <c r="EM7">
        <f>'2008_totals_newvars'!K7/$EN7</f>
        <v>5.4328448349491909E-2</v>
      </c>
      <c r="EN7">
        <f>'2008_totals_newvars'!L7</f>
        <v>275410737</v>
      </c>
      <c r="EO7" s="8" t="str">
        <f t="shared" si="11"/>
        <v xml:space="preserve"> </v>
      </c>
      <c r="EP7">
        <f>'2009_totals_newvars'!B7/$EZ7</f>
        <v>0.1385419557993792</v>
      </c>
      <c r="EQ7">
        <f>'2009_totals_newvars'!C7/$EZ7</f>
        <v>8.1995194447735648E-2</v>
      </c>
      <c r="ER7">
        <f>'2009_totals_newvars'!D7/$EZ7</f>
        <v>1.8312383975171338E-2</v>
      </c>
      <c r="ES7">
        <f>'2009_totals_newvars'!E7/$EZ7</f>
        <v>1.3327420686995542E-2</v>
      </c>
      <c r="ET7">
        <f>'2009_totals_newvars'!F7/$EZ7</f>
        <v>1.0400725509450613E-2</v>
      </c>
      <c r="EU7">
        <f>'2009_totals_newvars'!G7/$EZ7</f>
        <v>2.7440876489163143E-2</v>
      </c>
      <c r="EV7">
        <f>'2009_totals_newvars'!H7/$EZ7</f>
        <v>9.7913317383474599E-3</v>
      </c>
      <c r="EW7">
        <f>'2009_totals_newvars'!I7/$EZ7</f>
        <v>0.62609023559918253</v>
      </c>
      <c r="EX7">
        <f>'2009_totals_newvars'!J7/$EZ7</f>
        <v>3.7904351970239926E-2</v>
      </c>
      <c r="EY7">
        <f>'2009_totals_newvars'!K7/$EZ7</f>
        <v>3.619552378433457E-2</v>
      </c>
      <c r="EZ7">
        <f>'2009_totals_newvars'!L7</f>
        <v>373689412</v>
      </c>
      <c r="FA7" s="8" t="str">
        <f t="shared" si="12"/>
        <v xml:space="preserve"> </v>
      </c>
      <c r="FB7">
        <f>'2010_totals_newvars'!B7/$FL7</f>
        <v>0.21528287928196027</v>
      </c>
      <c r="FC7">
        <f>'2010_totals_newvars'!C7/$FL7</f>
        <v>1.7792900531402523E-2</v>
      </c>
      <c r="FD7">
        <f>'2010_totals_newvars'!D7/$FL7</f>
        <v>2.3777036566054913E-2</v>
      </c>
      <c r="FE7">
        <f>'2010_totals_newvars'!E7/$FL7</f>
        <v>2.8633739609392811E-3</v>
      </c>
      <c r="FF7">
        <f>'2010_totals_newvars'!F7/$FL7</f>
        <v>1.0663275813086518E-2</v>
      </c>
      <c r="FG7">
        <f>'2010_totals_newvars'!G7/$FL7</f>
        <v>1.5106046590707752E-2</v>
      </c>
      <c r="FH7">
        <f>'2010_totals_newvars'!H7/$FL7</f>
        <v>1.9414450480113741E-3</v>
      </c>
      <c r="FI7">
        <f>'2010_totals_newvars'!I7/$FL7</f>
        <v>0.64703258143485409</v>
      </c>
      <c r="FJ7">
        <f>'2010_totals_newvars'!J7/$FL7</f>
        <v>5.4936329372332941E-2</v>
      </c>
      <c r="FK7">
        <f>'2010_totals_newvars'!K7/$FL7</f>
        <v>1.0604131400650332E-2</v>
      </c>
      <c r="FL7">
        <f>'2010_totals_newvars'!L7</f>
        <v>330699033</v>
      </c>
      <c r="FM7" s="8" t="str">
        <f t="shared" si="13"/>
        <v xml:space="preserve"> </v>
      </c>
      <c r="FN7">
        <f>'2011_totals_newvars'!B7/$FX7</f>
        <v>0.22674136213591389</v>
      </c>
      <c r="FO7">
        <f>'2011_totals_newvars'!C7/$FX7</f>
        <v>3.1156737954280284E-2</v>
      </c>
      <c r="FP7">
        <f>'2011_totals_newvars'!D7/$FX7</f>
        <v>3.1715688079422349E-2</v>
      </c>
      <c r="FQ7">
        <f>'2011_totals_newvars'!E7/$FX7</f>
        <v>8.3386106946975241E-4</v>
      </c>
      <c r="FR7">
        <f>'2011_totals_newvars'!F7/$FX7</f>
        <v>1.010660429388186E-2</v>
      </c>
      <c r="FS7">
        <f>'2011_totals_newvars'!G7/$FX7</f>
        <v>1.1533649998785124E-2</v>
      </c>
      <c r="FT7">
        <f>'2011_totals_newvars'!H7/$FX7</f>
        <v>1.4782525316855177E-3</v>
      </c>
      <c r="FU7">
        <f>'2011_totals_newvars'!I7/$FX7</f>
        <v>0.57594794793736259</v>
      </c>
      <c r="FV7">
        <f>'2011_totals_newvars'!J7/$FX7</f>
        <v>6.347919431987499E-2</v>
      </c>
      <c r="FW7">
        <f>'2011_totals_newvars'!K7/$FX7</f>
        <v>4.7006701679323609E-2</v>
      </c>
      <c r="FX7">
        <f>'2011_totals_newvars'!L7</f>
        <v>344973534</v>
      </c>
      <c r="FY7" s="8" t="str">
        <f t="shared" si="14"/>
        <v xml:space="preserve"> </v>
      </c>
      <c r="FZ7">
        <f>'2012_totals_newvars'!B7/$GJ7</f>
        <v>0.2660926945500286</v>
      </c>
      <c r="GA7">
        <f>'2012_totals_newvars'!C7/$GJ7</f>
        <v>-0.11591976817732796</v>
      </c>
      <c r="GB7">
        <f>'2012_totals_newvars'!D7/$GJ7</f>
        <v>3.4962832720865658E-2</v>
      </c>
      <c r="GC7">
        <f>'2012_totals_newvars'!E7/$GJ7</f>
        <v>5.0504140051520284E-4</v>
      </c>
      <c r="GD7">
        <f>'2012_totals_newvars'!F7/$GJ7</f>
        <v>1.2583640944311077E-2</v>
      </c>
      <c r="GE7">
        <f>'2012_totals_newvars'!G7/$GJ7</f>
        <v>1.6963944960315454E-2</v>
      </c>
      <c r="GF7">
        <f>'2012_totals_newvars'!H7/$GJ7</f>
        <v>1.4896922756152068E-3</v>
      </c>
      <c r="GG7">
        <f>'2012_totals_newvars'!I7/$GJ7</f>
        <v>0.74346125486721404</v>
      </c>
      <c r="GH7">
        <f>'2012_totals_newvars'!J7/$GJ7</f>
        <v>7.674717472242204E-2</v>
      </c>
      <c r="GI7">
        <f>'2012_totals_newvars'!K7/$GJ7</f>
        <v>-3.6886508263959283E-2</v>
      </c>
      <c r="GJ7">
        <f>'2012_totals_newvars'!L7</f>
        <v>265768311</v>
      </c>
      <c r="GK7" s="8" t="str">
        <f t="shared" si="15"/>
        <v xml:space="preserve"> </v>
      </c>
      <c r="GL7">
        <f>'2013_totals_newvars'!B7/$GV7</f>
        <v>0.22387111396867362</v>
      </c>
      <c r="GM7">
        <f>'2013_totals_newvars'!C7/$GV7</f>
        <v>3.7971173711349618E-3</v>
      </c>
      <c r="GN7">
        <f>'2013_totals_newvars'!D7/$GV7</f>
        <v>2.3696438104585157E-2</v>
      </c>
      <c r="GO7">
        <f>'2013_totals_newvars'!E7/$GV7</f>
        <v>9.3780785180377121E-4</v>
      </c>
      <c r="GP7">
        <f>'2013_totals_newvars'!F7/$GV7</f>
        <v>9.3587376032537549E-3</v>
      </c>
      <c r="GQ7">
        <f>'2013_totals_newvars'!G7/$GV7</f>
        <v>1.4973061432153207E-2</v>
      </c>
      <c r="GR7">
        <f>'2013_totals_newvars'!H7/$GV7</f>
        <v>1.2576061553036301E-3</v>
      </c>
      <c r="GS7">
        <f>'2013_totals_newvars'!I7/$GV7</f>
        <v>0.65313714183940386</v>
      </c>
      <c r="GT7">
        <f>'2013_totals_newvars'!J7/$GV7</f>
        <v>6.5506265425191348E-2</v>
      </c>
      <c r="GU7">
        <f>'2013_totals_newvars'!K7/$GV7</f>
        <v>3.464710248496667E-3</v>
      </c>
      <c r="GV7">
        <f>'2013_totals_newvars'!L7</f>
        <v>315652081</v>
      </c>
      <c r="GW7" s="8" t="str">
        <f t="shared" si="16"/>
        <v xml:space="preserve"> </v>
      </c>
      <c r="GX7">
        <f>'2014_totals_newvars'!B7/$HH7</f>
        <v>0.25086330317860928</v>
      </c>
      <c r="GY7">
        <f>'2014_totals_newvars'!C7/$HH7</f>
        <v>2.8403334673057258E-3</v>
      </c>
      <c r="GZ7">
        <f>'2014_totals_newvars'!D7/$HH7</f>
        <v>2.0753320388201591E-2</v>
      </c>
      <c r="HA7">
        <f>'2014_totals_newvars'!E7/$HH7</f>
        <v>1.5147742827345014E-3</v>
      </c>
      <c r="HB7">
        <f>'2014_totals_newvars'!F7/$HH7</f>
        <v>8.9160967377398641E-3</v>
      </c>
      <c r="HC7">
        <f>'2014_totals_newvars'!G7/$HH7</f>
        <v>1.4275747504038391E-2</v>
      </c>
      <c r="HD7">
        <f>'2014_totals_newvars'!H7/$HH7</f>
        <v>1.2355120455282485E-3</v>
      </c>
      <c r="HE7">
        <f>'2014_totals_newvars'!I7/$HH7</f>
        <v>0.63465211891962492</v>
      </c>
      <c r="HF7">
        <f>'2014_totals_newvars'!J7/$HH7</f>
        <v>6.4948793476217487E-2</v>
      </c>
      <c r="HG7">
        <f>'2014_totals_newvars'!K7/$HH7</f>
        <v>0</v>
      </c>
      <c r="HH7">
        <f>'2014_totals_newvars'!L7</f>
        <v>316089998</v>
      </c>
      <c r="HI7" s="8" t="str">
        <f t="shared" si="17"/>
        <v xml:space="preserve"> </v>
      </c>
    </row>
    <row r="8" spans="1:217" x14ac:dyDescent="0.2">
      <c r="A8" t="str">
        <f>'1997_totals_newvars'!A8</f>
        <v>CONNECTICUT</v>
      </c>
      <c r="B8">
        <f>'1997_totals_newvars'!B8/$L8</f>
        <v>0.74050778252839122</v>
      </c>
      <c r="C8">
        <f>'1997_totals_newvars'!C8/$L8</f>
        <v>0.14319924276816232</v>
      </c>
      <c r="D8">
        <f>'1997_totals_newvars'!D8/$L8</f>
        <v>1.1950169059937378E-3</v>
      </c>
      <c r="E8">
        <f>'1997_totals_newvars'!E8/$L8</f>
        <v>0</v>
      </c>
      <c r="F8">
        <f>'1997_totals_newvars'!F8/$L8</f>
        <v>0</v>
      </c>
      <c r="G8">
        <f>'1997_totals_newvars'!G8/$L8</f>
        <v>0</v>
      </c>
      <c r="H8">
        <f>'1997_totals_newvars'!H8/$L8</f>
        <v>0</v>
      </c>
      <c r="I8">
        <f>'1997_totals_newvars'!I8/$L8</f>
        <v>-1.7305014928066388E-2</v>
      </c>
      <c r="J8">
        <f>'1997_totals_newvars'!J8/$L8</f>
        <v>0.11863635286394666</v>
      </c>
      <c r="K8">
        <f>'1997_totals_newvars'!K8/$L8</f>
        <v>1.3766619861572498E-2</v>
      </c>
      <c r="L8">
        <f>'1997_totals_newvars'!L8</f>
        <v>433388011</v>
      </c>
      <c r="M8" s="8" t="str">
        <f t="shared" si="0"/>
        <v xml:space="preserve"> </v>
      </c>
      <c r="N8">
        <f>'1998_totals_newvars'!B8/$X8</f>
        <v>0.5881146292102396</v>
      </c>
      <c r="O8">
        <f>'1998_totals_newvars'!C8/$X8</f>
        <v>0.22261632017015762</v>
      </c>
      <c r="P8">
        <f>'1998_totals_newvars'!D8/$X8</f>
        <v>4.29307138520231E-2</v>
      </c>
      <c r="Q8">
        <f>'1998_totals_newvars'!E8/$X8</f>
        <v>0</v>
      </c>
      <c r="R8">
        <f>'1998_totals_newvars'!F8/$X8</f>
        <v>0</v>
      </c>
      <c r="S8">
        <f>'1998_totals_newvars'!G8/$X8</f>
        <v>0</v>
      </c>
      <c r="T8">
        <f>'1998_totals_newvars'!H8/$X8</f>
        <v>0</v>
      </c>
      <c r="U8">
        <f>'1998_totals_newvars'!I8/$X8</f>
        <v>3.2315166774566147E-2</v>
      </c>
      <c r="V8">
        <f>'1998_totals_newvars'!J8/$X8</f>
        <v>6.3873293836070696E-2</v>
      </c>
      <c r="W8">
        <f>'1998_totals_newvars'!K8/$X8</f>
        <v>5.0149876156942781E-2</v>
      </c>
      <c r="X8">
        <f>'1998_totals_newvars'!L8</f>
        <v>475425521</v>
      </c>
      <c r="Y8" s="8" t="str">
        <f t="shared" si="1"/>
        <v xml:space="preserve"> </v>
      </c>
      <c r="Z8">
        <f>'1999_totals_newvars'!B8/$AJ8</f>
        <v>0.44938417633491512</v>
      </c>
      <c r="AA8">
        <f>'1999_totals_newvars'!C8/$AJ8</f>
        <v>0.25423786762074357</v>
      </c>
      <c r="AB8">
        <f>'1999_totals_newvars'!D8/$AJ8</f>
        <v>3.4557130124127124E-2</v>
      </c>
      <c r="AC8">
        <f>'1999_totals_newvars'!E8/$AJ8</f>
        <v>0</v>
      </c>
      <c r="AD8">
        <f>'1999_totals_newvars'!F8/$AJ8</f>
        <v>0</v>
      </c>
      <c r="AE8">
        <f>'1999_totals_newvars'!G8/$AJ8</f>
        <v>0</v>
      </c>
      <c r="AF8">
        <f>'1999_totals_newvars'!H8/$AJ8</f>
        <v>0</v>
      </c>
      <c r="AG8">
        <f>'1999_totals_newvars'!I8/$AJ8</f>
        <v>0.12395500771649638</v>
      </c>
      <c r="AH8">
        <f>'1999_totals_newvars'!J8/$AJ8</f>
        <v>8.4329415768933255E-2</v>
      </c>
      <c r="AI8">
        <f>'1999_totals_newvars'!K8/$AJ8</f>
        <v>5.3536402434784504E-2</v>
      </c>
      <c r="AJ8">
        <f>'1999_totals_newvars'!L8</f>
        <v>450253564</v>
      </c>
      <c r="AK8" s="8" t="str">
        <f t="shared" si="2"/>
        <v xml:space="preserve"> </v>
      </c>
      <c r="AL8">
        <f>'2000_totals_newvars'!B8/$AW8</f>
        <v>0.36087559744030645</v>
      </c>
      <c r="AM8">
        <f>'2000_totals_newvars'!C8/$AW8</f>
        <v>0.25858153707048287</v>
      </c>
      <c r="AN8">
        <f>'2000_totals_newvars'!D8/$AW8</f>
        <v>5.6170946024539474E-2</v>
      </c>
      <c r="AO8">
        <f>'2000_totals_newvars'!E8/$AW8</f>
        <v>2.6863381153512764E-2</v>
      </c>
      <c r="AP8">
        <f>'2000_totals_newvars'!F8/$AW8</f>
        <v>0</v>
      </c>
      <c r="AQ8">
        <f>'2000_totals_newvars'!G8/$AW8</f>
        <v>2.4553504250451885E-4</v>
      </c>
      <c r="AR8">
        <f>'2000_totals_newvars'!H8/$AW8</f>
        <v>2.6996775513264838E-3</v>
      </c>
      <c r="AS8">
        <f>'2000_totals_newvars'!I8/$AW8</f>
        <v>0.15720322275611273</v>
      </c>
      <c r="AT8">
        <f>'2000_totals_newvars'!J8/$AW8</f>
        <v>8.4400699850148656E-2</v>
      </c>
      <c r="AU8">
        <f>'2000_totals_newvars'!K8/$AW8</f>
        <v>5.2959403111066006E-2</v>
      </c>
      <c r="AV8" s="8" t="str">
        <f t="shared" si="3"/>
        <v xml:space="preserve"> </v>
      </c>
      <c r="AW8">
        <f>'2000_totals_newvars'!L8</f>
        <v>460296823</v>
      </c>
      <c r="AX8">
        <f>'2001_totals_newvars'!B8/$BH8</f>
        <v>0.34382716511420713</v>
      </c>
      <c r="AY8">
        <f>'2001_totals_newvars'!C8/$BH8</f>
        <v>0.2181525883260115</v>
      </c>
      <c r="AZ8">
        <f>'2001_totals_newvars'!D8/$BH8</f>
        <v>6.0599025227945746E-2</v>
      </c>
      <c r="BA8">
        <f>'2001_totals_newvars'!E8/$BH8</f>
        <v>4.4252024293333796E-2</v>
      </c>
      <c r="BB8">
        <f>'2001_totals_newvars'!F8/$BH8</f>
        <v>0</v>
      </c>
      <c r="BC8">
        <f>'2001_totals_newvars'!G8/$BH8</f>
        <v>8.0484968383023371E-5</v>
      </c>
      <c r="BD8">
        <f>'2001_totals_newvars'!H8/$BH8</f>
        <v>4.8790767968583816E-2</v>
      </c>
      <c r="BE8">
        <f>'2001_totals_newvars'!I8/$BH8</f>
        <v>0.14293252164237408</v>
      </c>
      <c r="BF8">
        <f>'2001_totals_newvars'!J8/$BH8</f>
        <v>8.0650514898181605E-2</v>
      </c>
      <c r="BG8">
        <f>'2001_totals_newvars'!K8/$BH8</f>
        <v>6.0714907560979268E-2</v>
      </c>
      <c r="BH8">
        <f>'2001_totals_newvars'!L8</f>
        <v>439411243</v>
      </c>
      <c r="BI8" s="8" t="str">
        <f t="shared" si="4"/>
        <v xml:space="preserve"> </v>
      </c>
      <c r="BJ8">
        <f>'2002_totals_newvars'!B8/$BT8</f>
        <v>0.27636832208739154</v>
      </c>
      <c r="BK8">
        <f>'2002_totals_newvars'!C8/$BT8</f>
        <v>0.12257511748675785</v>
      </c>
      <c r="BL8">
        <f>'2002_totals_newvars'!D8/$BT8</f>
        <v>8.1373821571069899E-2</v>
      </c>
      <c r="BM8">
        <f>'2002_totals_newvars'!E8/$BT8</f>
        <v>3.5116333069167095E-2</v>
      </c>
      <c r="BN8">
        <f>'2002_totals_newvars'!F8/$BT8</f>
        <v>0</v>
      </c>
      <c r="BO8">
        <f>'2002_totals_newvars'!G8/$BT8</f>
        <v>6.1001694797874983E-5</v>
      </c>
      <c r="BP8">
        <f>'2002_totals_newvars'!H8/$BT8</f>
        <v>8.0946409646740422E-2</v>
      </c>
      <c r="BQ8">
        <f>'2002_totals_newvars'!I8/$BT8</f>
        <v>0.28861907518822721</v>
      </c>
      <c r="BR8">
        <f>'2002_totals_newvars'!J8/$BT8</f>
        <v>5.7247245811539706E-2</v>
      </c>
      <c r="BS8">
        <f>'2002_totals_newvars'!K8/$BT8</f>
        <v>5.7692673444308382E-2</v>
      </c>
      <c r="BT8">
        <f>'2002_totals_newvars'!L8</f>
        <v>462429775</v>
      </c>
      <c r="BU8" s="8" t="str">
        <f t="shared" si="5"/>
        <v xml:space="preserve"> </v>
      </c>
      <c r="BV8">
        <f>'2003_totals_newvars'!B8/$CF8</f>
        <v>0.27996219437417674</v>
      </c>
      <c r="BW8">
        <f>'2003_totals_newvars'!C8/$CF8</f>
        <v>8.129821762624885E-2</v>
      </c>
      <c r="BX8">
        <f>'2003_totals_newvars'!D8/$CF8</f>
        <v>0.10832170231280658</v>
      </c>
      <c r="BY8">
        <f>'2003_totals_newvars'!E8/$CF8</f>
        <v>3.9222891985981494E-2</v>
      </c>
      <c r="BZ8">
        <f>'2003_totals_newvars'!F8/$CF8</f>
        <v>0</v>
      </c>
      <c r="CA8">
        <f>'2003_totals_newvars'!G8/$CF8</f>
        <v>4.6616470196470628E-5</v>
      </c>
      <c r="CB8">
        <f>'2003_totals_newvars'!H8/$CF8</f>
        <v>0.15007386616582616</v>
      </c>
      <c r="CC8">
        <f>'2003_totals_newvars'!I8/$CF8</f>
        <v>0.2382910250120652</v>
      </c>
      <c r="CD8">
        <f>'2003_totals_newvars'!J8/$CF8</f>
        <v>4.6807612830882757E-2</v>
      </c>
      <c r="CE8">
        <f>'2003_totals_newvars'!K8/$CF8</f>
        <v>5.5975873221815763E-2</v>
      </c>
      <c r="CF8">
        <f>'2003_totals_newvars'!L8</f>
        <v>476612663</v>
      </c>
      <c r="CG8" s="8" t="str">
        <f t="shared" si="6"/>
        <v xml:space="preserve"> </v>
      </c>
      <c r="CH8">
        <f>'2004_totals_newvars'!B8/$CR8</f>
        <v>0.27341013507345185</v>
      </c>
      <c r="CI8">
        <f>'2004_totals_newvars'!C8/$CR8</f>
        <v>2.7990186960928538E-2</v>
      </c>
      <c r="CJ8">
        <f>'2004_totals_newvars'!D8/$CR8</f>
        <v>0.1102854137072188</v>
      </c>
      <c r="CK8">
        <f>'2004_totals_newvars'!E8/$CR8</f>
        <v>3.5525414216106464E-2</v>
      </c>
      <c r="CL8">
        <f>'2004_totals_newvars'!F8/$CR8</f>
        <v>0</v>
      </c>
      <c r="CM8">
        <f>'2004_totals_newvars'!G8/$CR8</f>
        <v>4.4042356163098569E-5</v>
      </c>
      <c r="CN8">
        <f>'2004_totals_newvars'!H8/$CR8</f>
        <v>0.15174917094727688</v>
      </c>
      <c r="CO8">
        <f>'2004_totals_newvars'!I8/$CR8</f>
        <v>0.28178488182773731</v>
      </c>
      <c r="CP8">
        <f>'2004_totals_newvars'!J8/$CR8</f>
        <v>6.1408823977053884E-2</v>
      </c>
      <c r="CQ8">
        <f>'2004_totals_newvars'!K8/$CR8</f>
        <v>5.7801930934063148E-2</v>
      </c>
      <c r="CR8">
        <f>'2004_totals_newvars'!L8</f>
        <v>461555688</v>
      </c>
      <c r="CS8" s="8" t="str">
        <f t="shared" si="7"/>
        <v xml:space="preserve"> </v>
      </c>
      <c r="CT8">
        <f>'2005_totals_newvars'!B8/$DD8</f>
        <v>0.25900572421368084</v>
      </c>
      <c r="CU8">
        <f>'2005_totals_newvars'!C8/$DD8</f>
        <v>2.5291125782279249E-2</v>
      </c>
      <c r="CV8">
        <f>'2005_totals_newvars'!D8/$DD8</f>
        <v>8.667927682423425E-2</v>
      </c>
      <c r="CW8">
        <f>'2005_totals_newvars'!E8/$DD8</f>
        <v>3.689110779964732E-2</v>
      </c>
      <c r="CX8">
        <f>'2005_totals_newvars'!F8/$DD8</f>
        <v>0</v>
      </c>
      <c r="CY8">
        <f>'2005_totals_newvars'!G8/$DD8</f>
        <v>3.8552455805956895E-5</v>
      </c>
      <c r="CZ8">
        <f>'2005_totals_newvars'!H8/$DD8</f>
        <v>0.15264297157945958</v>
      </c>
      <c r="DA8">
        <f>'2005_totals_newvars'!I8/$DD8</f>
        <v>0.32422113755389964</v>
      </c>
      <c r="DB8">
        <f>'2005_totals_newvars'!J8/$DD8</f>
        <v>6.0275324806139556E-2</v>
      </c>
      <c r="DC8">
        <f>'2005_totals_newvars'!K8/$DD8</f>
        <v>5.4954778984853653E-2</v>
      </c>
      <c r="DD8">
        <f>'2005_totals_newvars'!L8</f>
        <v>485468425</v>
      </c>
      <c r="DE8" s="8" t="str">
        <f t="shared" si="8"/>
        <v xml:space="preserve"> </v>
      </c>
      <c r="DF8">
        <f>'2006_totals_newvars'!B8/$DP8</f>
        <v>0.25051784238738667</v>
      </c>
      <c r="DG8">
        <f>'2006_totals_newvars'!C8/$DP8</f>
        <v>4.6459745760617017E-2</v>
      </c>
      <c r="DH8">
        <f>'2006_totals_newvars'!D8/$DP8</f>
        <v>8.0574098576133457E-2</v>
      </c>
      <c r="DI8">
        <f>'2006_totals_newvars'!E8/$DP8</f>
        <v>3.4321656851878359E-2</v>
      </c>
      <c r="DJ8">
        <f>'2006_totals_newvars'!F8/$DP8</f>
        <v>0</v>
      </c>
      <c r="DK8">
        <f>'2006_totals_newvars'!G8/$DP8</f>
        <v>2.9463232212827166E-5</v>
      </c>
      <c r="DL8">
        <f>'2006_totals_newvars'!H8/$DP8</f>
        <v>0.15957427011708067</v>
      </c>
      <c r="DM8">
        <f>'2006_totals_newvars'!I8/$DP8</f>
        <v>0.30417709168214879</v>
      </c>
      <c r="DN8">
        <f>'2006_totals_newvars'!J8/$DP8</f>
        <v>7.0995404232176082E-2</v>
      </c>
      <c r="DO8">
        <f>'2006_totals_newvars'!K8/$DP8</f>
        <v>5.3350427160366129E-2</v>
      </c>
      <c r="DP8">
        <f>'2006_totals_newvars'!L8</f>
        <v>495566810</v>
      </c>
      <c r="DQ8" s="8" t="str">
        <f t="shared" si="9"/>
        <v xml:space="preserve"> </v>
      </c>
      <c r="DR8">
        <f>'2007_totals_newvars'!B8/$EB8</f>
        <v>0.20896923885985305</v>
      </c>
      <c r="DS8">
        <f>'2007_totals_newvars'!C8/$EB8</f>
        <v>7.2040656448297158E-2</v>
      </c>
      <c r="DT8">
        <f>'2007_totals_newvars'!D8/$EB8</f>
        <v>5.3164228139331693E-2</v>
      </c>
      <c r="DU8">
        <f>'2007_totals_newvars'!E8/$EB8</f>
        <v>4.1604452654260916E-2</v>
      </c>
      <c r="DV8">
        <f>'2007_totals_newvars'!F8/$EB8</f>
        <v>0</v>
      </c>
      <c r="DW8">
        <f>'2007_totals_newvars'!G8/$EB8</f>
        <v>3.4096049888812902E-5</v>
      </c>
      <c r="DX8">
        <f>'2007_totals_newvars'!H8/$EB8</f>
        <v>0.16850732756735418</v>
      </c>
      <c r="DY8">
        <f>'2007_totals_newvars'!I8/$EB8</f>
        <v>0.33286226751319509</v>
      </c>
      <c r="DZ8">
        <f>'2007_totals_newvars'!J8/$EB8</f>
        <v>7.1577646055460104E-2</v>
      </c>
      <c r="EA8">
        <f>'2007_totals_newvars'!K8/$EB8</f>
        <v>5.1240086712359023E-2</v>
      </c>
      <c r="EB8">
        <f>'2007_totals_newvars'!L8</f>
        <v>511290899</v>
      </c>
      <c r="EC8" s="8" t="str">
        <f t="shared" si="10"/>
        <v xml:space="preserve"> </v>
      </c>
      <c r="ED8">
        <f>'2008_totals_newvars'!B8/$EN8</f>
        <v>0.19208661246269138</v>
      </c>
      <c r="EE8">
        <f>'2008_totals_newvars'!C8/$EN8</f>
        <v>0.10212246112323325</v>
      </c>
      <c r="EF8">
        <f>'2008_totals_newvars'!D8/$EN8</f>
        <v>5.5028499112404962E-2</v>
      </c>
      <c r="EG8">
        <f>'2008_totals_newvars'!E8/$EN8</f>
        <v>3.8162859031421373E-2</v>
      </c>
      <c r="EH8">
        <f>'2008_totals_newvars'!F8/$EN8</f>
        <v>0</v>
      </c>
      <c r="EI8">
        <f>'2008_totals_newvars'!G8/$EN8</f>
        <v>1.9330452463802275E-5</v>
      </c>
      <c r="EJ8">
        <f>'2008_totals_newvars'!H8/$EN8</f>
        <v>0.15621270113496366</v>
      </c>
      <c r="EK8">
        <f>'2008_totals_newvars'!I8/$EN8</f>
        <v>0.33872556100903373</v>
      </c>
      <c r="EL8">
        <f>'2008_totals_newvars'!J8/$EN8</f>
        <v>6.6641830450705097E-2</v>
      </c>
      <c r="EM8">
        <f>'2008_totals_newvars'!K8/$EN8</f>
        <v>5.100014522308275E-2</v>
      </c>
      <c r="EN8">
        <f>'2008_totals_newvars'!L8</f>
        <v>523112432</v>
      </c>
      <c r="EO8" s="8" t="str">
        <f t="shared" si="11"/>
        <v xml:space="preserve"> </v>
      </c>
      <c r="EP8">
        <f>'2009_totals_newvars'!B8/$EZ8</f>
        <v>0.17708649486980019</v>
      </c>
      <c r="EQ8">
        <f>'2009_totals_newvars'!C8/$EZ8</f>
        <v>5.4072752276501115E-2</v>
      </c>
      <c r="ER8">
        <f>'2009_totals_newvars'!D8/$EZ8</f>
        <v>4.8796720951997885E-2</v>
      </c>
      <c r="ES8">
        <f>'2009_totals_newvars'!E8/$EZ8</f>
        <v>4.4618541920168467E-2</v>
      </c>
      <c r="ET8">
        <f>'2009_totals_newvars'!F8/$EZ8</f>
        <v>0</v>
      </c>
      <c r="EU8">
        <f>'2009_totals_newvars'!G8/$EZ8</f>
        <v>1.2976949322386962E-5</v>
      </c>
      <c r="EV8">
        <f>'2009_totals_newvars'!H8/$EZ8</f>
        <v>0.16191290086211468</v>
      </c>
      <c r="EW8">
        <f>'2009_totals_newvars'!I8/$EZ8</f>
        <v>0.38735217332376071</v>
      </c>
      <c r="EX8">
        <f>'2009_totals_newvars'!J8/$EZ8</f>
        <v>7.3234468442606837E-2</v>
      </c>
      <c r="EY8">
        <f>'2009_totals_newvars'!K8/$EZ8</f>
        <v>5.2912970403727728E-2</v>
      </c>
      <c r="EZ8">
        <f>'2009_totals_newvars'!L8</f>
        <v>504201707</v>
      </c>
      <c r="FA8" s="8" t="str">
        <f t="shared" si="12"/>
        <v xml:space="preserve"> </v>
      </c>
      <c r="FB8">
        <f>'2010_totals_newvars'!B8/$FL8</f>
        <v>0.176257073235318</v>
      </c>
      <c r="FC8">
        <f>'2010_totals_newvars'!C8/$FL8</f>
        <v>6.4686021125191936E-2</v>
      </c>
      <c r="FD8">
        <f>'2010_totals_newvars'!D8/$FL8</f>
        <v>7.6978076648371002E-2</v>
      </c>
      <c r="FE8">
        <f>'2010_totals_newvars'!E8/$FL8</f>
        <v>2.9914870665336522E-2</v>
      </c>
      <c r="FF8">
        <f>'2010_totals_newvars'!F8/$FL8</f>
        <v>0</v>
      </c>
      <c r="FG8">
        <f>'2010_totals_newvars'!G8/$FL8</f>
        <v>3.1213475095681262E-2</v>
      </c>
      <c r="FH8">
        <f>'2010_totals_newvars'!H8/$FL8</f>
        <v>0.1820815894595284</v>
      </c>
      <c r="FI8">
        <f>'2010_totals_newvars'!I8/$FL8</f>
        <v>0.33116746798474878</v>
      </c>
      <c r="FJ8">
        <f>'2010_totals_newvars'!J8/$FL8</f>
        <v>5.7068212005666745E-2</v>
      </c>
      <c r="FK8">
        <f>'2010_totals_newvars'!K8/$FL8</f>
        <v>5.0633213780157331E-2</v>
      </c>
      <c r="FL8">
        <f>'2010_totals_newvars'!L8</f>
        <v>526903331</v>
      </c>
      <c r="FM8" s="8" t="str">
        <f t="shared" si="13"/>
        <v xml:space="preserve"> </v>
      </c>
      <c r="FN8">
        <f>'2011_totals_newvars'!B8/$FX8</f>
        <v>0.176512001008167</v>
      </c>
      <c r="FO8">
        <f>'2011_totals_newvars'!C8/$FX8</f>
        <v>7.243874698412249E-2</v>
      </c>
      <c r="FP8">
        <f>'2011_totals_newvars'!D8/$FX8</f>
        <v>4.3410984559564131E-2</v>
      </c>
      <c r="FQ8">
        <f>'2011_totals_newvars'!E8/$FX8</f>
        <v>3.2875705436385703E-2</v>
      </c>
      <c r="FR8">
        <f>'2011_totals_newvars'!F8/$FX8</f>
        <v>0</v>
      </c>
      <c r="FS8">
        <f>'2011_totals_newvars'!G8/$FX8</f>
        <v>1.0600308219378888E-2</v>
      </c>
      <c r="FT8">
        <f>'2011_totals_newvars'!H8/$FX8</f>
        <v>0.15893608314169852</v>
      </c>
      <c r="FU8">
        <f>'2011_totals_newvars'!I8/$FX8</f>
        <v>0.38882829464596302</v>
      </c>
      <c r="FV8">
        <f>'2011_totals_newvars'!J8/$FX8</f>
        <v>6.4009335661567149E-2</v>
      </c>
      <c r="FW8">
        <f>'2011_totals_newvars'!K8/$FX8</f>
        <v>5.23885403431531E-2</v>
      </c>
      <c r="FX8">
        <f>'2011_totals_newvars'!L8</f>
        <v>509248966</v>
      </c>
      <c r="FY8" s="8" t="str">
        <f t="shared" si="14"/>
        <v xml:space="preserve"> </v>
      </c>
      <c r="FZ8">
        <f>'2012_totals_newvars'!B8/$GJ8</f>
        <v>0.16431335129787111</v>
      </c>
      <c r="GA8">
        <f>'2012_totals_newvars'!C8/$GJ8</f>
        <v>7.251362112447951E-2</v>
      </c>
      <c r="GB8">
        <f>'2012_totals_newvars'!D8/$GJ8</f>
        <v>4.4082932576742909E-2</v>
      </c>
      <c r="GC8">
        <f>'2012_totals_newvars'!E8/$GJ8</f>
        <v>3.0774393517983951E-2</v>
      </c>
      <c r="GD8">
        <f>'2012_totals_newvars'!F8/$GJ8</f>
        <v>0</v>
      </c>
      <c r="GE8">
        <f>'2012_totals_newvars'!G8/$GJ8</f>
        <v>1.7387198144542303E-3</v>
      </c>
      <c r="GF8">
        <f>'2012_totals_newvars'!H8/$GJ8</f>
        <v>0.17522209693165058</v>
      </c>
      <c r="GG8">
        <f>'2012_totals_newvars'!I8/$GJ8</f>
        <v>0.39366442284623565</v>
      </c>
      <c r="GH8">
        <f>'2012_totals_newvars'!J8/$GJ8</f>
        <v>6.3648306991800116E-2</v>
      </c>
      <c r="GI8">
        <f>'2012_totals_newvars'!K8/$GJ8</f>
        <v>5.4042154898781926E-2</v>
      </c>
      <c r="GJ8">
        <f>'2012_totals_newvars'!L8</f>
        <v>493666658</v>
      </c>
      <c r="GK8" s="8" t="str">
        <f t="shared" si="15"/>
        <v xml:space="preserve"> </v>
      </c>
      <c r="GL8">
        <f>'2013_totals_newvars'!B8/$GV8</f>
        <v>0.16759163317151837</v>
      </c>
      <c r="GM8">
        <f>'2013_totals_newvars'!C8/$GV8</f>
        <v>7.3202147512084675E-2</v>
      </c>
      <c r="GN8">
        <f>'2013_totals_newvars'!D8/$GV8</f>
        <v>4.3283164716409118E-2</v>
      </c>
      <c r="GO8">
        <f>'2013_totals_newvars'!E8/$GV8</f>
        <v>3.0918184657136121E-2</v>
      </c>
      <c r="GP8">
        <f>'2013_totals_newvars'!F8/$GV8</f>
        <v>0</v>
      </c>
      <c r="GQ8">
        <f>'2013_totals_newvars'!G8/$GV8</f>
        <v>0</v>
      </c>
      <c r="GR8">
        <f>'2013_totals_newvars'!H8/$GV8</f>
        <v>0.19151717512841843</v>
      </c>
      <c r="GS8">
        <f>'2013_totals_newvars'!I8/$GV8</f>
        <v>0.37817358674129431</v>
      </c>
      <c r="GT8">
        <f>'2013_totals_newvars'!J8/$GV8</f>
        <v>6.0331224041828113E-2</v>
      </c>
      <c r="GU8">
        <f>'2013_totals_newvars'!K8/$GV8</f>
        <v>5.4982884031310866E-2</v>
      </c>
      <c r="GV8">
        <f>'2013_totals_newvars'!L8</f>
        <v>485220273</v>
      </c>
      <c r="GW8" s="8" t="str">
        <f t="shared" si="16"/>
        <v xml:space="preserve"> </v>
      </c>
      <c r="GX8">
        <f>'2014_totals_newvars'!B8/$HH8</f>
        <v>0.1678461234902329</v>
      </c>
      <c r="GY8">
        <f>'2014_totals_newvars'!C8/$HH8</f>
        <v>7.9374185045601633E-2</v>
      </c>
      <c r="GZ8">
        <f>'2014_totals_newvars'!D8/$HH8</f>
        <v>4.5861022650485542E-2</v>
      </c>
      <c r="HA8">
        <f>'2014_totals_newvars'!E8/$HH8</f>
        <v>3.4210542624964771E-2</v>
      </c>
      <c r="HB8">
        <f>'2014_totals_newvars'!F8/$HH8</f>
        <v>0</v>
      </c>
      <c r="HC8">
        <f>'2014_totals_newvars'!G8/$HH8</f>
        <v>3.8651792323189432E-5</v>
      </c>
      <c r="HD8">
        <f>'2014_totals_newvars'!H8/$HH8</f>
        <v>0.15661530989264141</v>
      </c>
      <c r="HE8">
        <f>'2014_totals_newvars'!I8/$HH8</f>
        <v>0.38598663363111185</v>
      </c>
      <c r="HF8">
        <f>'2014_totals_newvars'!J8/$HH8</f>
        <v>7.6720626519214241E-2</v>
      </c>
      <c r="HG8">
        <f>'2014_totals_newvars'!K8/$HH8</f>
        <v>5.3346904353424471E-2</v>
      </c>
      <c r="HH8">
        <f>'2014_totals_newvars'!L8</f>
        <v>496975660</v>
      </c>
      <c r="HI8" s="8" t="str">
        <f t="shared" si="17"/>
        <v xml:space="preserve"> </v>
      </c>
    </row>
    <row r="9" spans="1:217" x14ac:dyDescent="0.2">
      <c r="A9" t="str">
        <f>'1997_totals_newvars'!A9</f>
        <v>DELAWARE</v>
      </c>
      <c r="B9">
        <f>'1997_totals_newvars'!B9/$L9</f>
        <v>0.44803412447023783</v>
      </c>
      <c r="C9">
        <f>'1997_totals_newvars'!C9/$L9</f>
        <v>0.22565131765661572</v>
      </c>
      <c r="D9">
        <f>'1997_totals_newvars'!D9/$L9</f>
        <v>0.20411671132779</v>
      </c>
      <c r="E9">
        <f>'1997_totals_newvars'!E9/$L9</f>
        <v>0</v>
      </c>
      <c r="F9">
        <f>'1997_totals_newvars'!F9/$L9</f>
        <v>0</v>
      </c>
      <c r="G9">
        <f>'1997_totals_newvars'!G9/$L9</f>
        <v>0</v>
      </c>
      <c r="H9">
        <f>'1997_totals_newvars'!H9/$L9</f>
        <v>0</v>
      </c>
      <c r="I9">
        <f>'1997_totals_newvars'!I9/$L9</f>
        <v>0</v>
      </c>
      <c r="J9">
        <f>'1997_totals_newvars'!J9/$L9</f>
        <v>0.12219784654535647</v>
      </c>
      <c r="K9">
        <f>'1997_totals_newvars'!K9/$L9</f>
        <v>0</v>
      </c>
      <c r="L9">
        <f>'1997_totals_newvars'!L9</f>
        <v>33392577</v>
      </c>
      <c r="M9" s="8" t="str">
        <f t="shared" si="0"/>
        <v xml:space="preserve"> </v>
      </c>
      <c r="N9">
        <f>'1998_totals_newvars'!B9/$X9</f>
        <v>0.40790403848478224</v>
      </c>
      <c r="O9">
        <f>'1998_totals_newvars'!C9/$X9</f>
        <v>0.23042880546308198</v>
      </c>
      <c r="P9">
        <f>'1998_totals_newvars'!D9/$X9</f>
        <v>0.18263284806606805</v>
      </c>
      <c r="Q9">
        <f>'1998_totals_newvars'!E9/$X9</f>
        <v>0</v>
      </c>
      <c r="R9">
        <f>'1998_totals_newvars'!F9/$X9</f>
        <v>0</v>
      </c>
      <c r="S9">
        <f>'1998_totals_newvars'!G9/$X9</f>
        <v>0</v>
      </c>
      <c r="T9">
        <f>'1998_totals_newvars'!H9/$X9</f>
        <v>0</v>
      </c>
      <c r="U9">
        <f>'1998_totals_newvars'!I9/$X9</f>
        <v>0</v>
      </c>
      <c r="V9">
        <f>'1998_totals_newvars'!J9/$X9</f>
        <v>0.12497705691725992</v>
      </c>
      <c r="W9">
        <f>'1998_totals_newvars'!K9/$X9</f>
        <v>5.4057251068807821E-2</v>
      </c>
      <c r="X9">
        <f>'1998_totals_newvars'!L9</f>
        <v>59734780</v>
      </c>
      <c r="Y9" s="8" t="str">
        <f t="shared" si="1"/>
        <v xml:space="preserve"> </v>
      </c>
      <c r="Z9">
        <f>'1999_totals_newvars'!B9/$AJ9</f>
        <v>0.40095678693495024</v>
      </c>
      <c r="AA9">
        <f>'1999_totals_newvars'!C9/$AJ9</f>
        <v>0.20800027715814368</v>
      </c>
      <c r="AB9">
        <f>'1999_totals_newvars'!D9/$AJ9</f>
        <v>0.16843029585973007</v>
      </c>
      <c r="AC9">
        <f>'1999_totals_newvars'!E9/$AJ9</f>
        <v>0</v>
      </c>
      <c r="AD9">
        <f>'1999_totals_newvars'!F9/$AJ9</f>
        <v>0</v>
      </c>
      <c r="AE9">
        <f>'1999_totals_newvars'!G9/$AJ9</f>
        <v>0</v>
      </c>
      <c r="AF9">
        <f>'1999_totals_newvars'!H9/$AJ9</f>
        <v>0</v>
      </c>
      <c r="AG9">
        <f>'1999_totals_newvars'!I9/$AJ9</f>
        <v>0</v>
      </c>
      <c r="AH9">
        <f>'1999_totals_newvars'!J9/$AJ9</f>
        <v>0.22261264004717601</v>
      </c>
      <c r="AI9">
        <f>'1999_totals_newvars'!K9/$AJ9</f>
        <v>0</v>
      </c>
      <c r="AJ9">
        <f>'1999_totals_newvars'!L9</f>
        <v>62231619</v>
      </c>
      <c r="AK9" s="8" t="str">
        <f t="shared" si="2"/>
        <v xml:space="preserve"> </v>
      </c>
      <c r="AL9">
        <f>'2000_totals_newvars'!B9/$AW9</f>
        <v>0.3283988351335434</v>
      </c>
      <c r="AM9">
        <f>'2000_totals_newvars'!C9/$AW9</f>
        <v>0.36248755269351435</v>
      </c>
      <c r="AN9">
        <f>'2000_totals_newvars'!D9/$AW9</f>
        <v>0.16624063788710466</v>
      </c>
      <c r="AO9">
        <f>'2000_totals_newvars'!E9/$AW9</f>
        <v>0</v>
      </c>
      <c r="AP9">
        <f>'2000_totals_newvars'!F9/$AW9</f>
        <v>0</v>
      </c>
      <c r="AQ9">
        <f>'2000_totals_newvars'!G9/$AW9</f>
        <v>0</v>
      </c>
      <c r="AR9">
        <f>'2000_totals_newvars'!H9/$AW9</f>
        <v>0</v>
      </c>
      <c r="AS9">
        <f>'2000_totals_newvars'!I9/$AW9</f>
        <v>0</v>
      </c>
      <c r="AT9">
        <f>'2000_totals_newvars'!J9/$AW9</f>
        <v>0.14287297428583756</v>
      </c>
      <c r="AU9">
        <f>'2000_totals_newvars'!K9/$AW9</f>
        <v>0</v>
      </c>
      <c r="AV9" s="8" t="str">
        <f t="shared" si="3"/>
        <v xml:space="preserve"> </v>
      </c>
      <c r="AW9">
        <f>'2000_totals_newvars'!L9</f>
        <v>60169644</v>
      </c>
      <c r="AX9">
        <f>'2001_totals_newvars'!B9/$BH9</f>
        <v>0.3515605874264312</v>
      </c>
      <c r="AY9">
        <f>'2001_totals_newvars'!C9/$BH9</f>
        <v>0.25560518749958361</v>
      </c>
      <c r="AZ9">
        <f>'2001_totals_newvars'!D9/$BH9</f>
        <v>0.20099702179862999</v>
      </c>
      <c r="BA9">
        <f>'2001_totals_newvars'!E9/$BH9</f>
        <v>0</v>
      </c>
      <c r="BB9">
        <f>'2001_totals_newvars'!F9/$BH9</f>
        <v>0</v>
      </c>
      <c r="BC9">
        <f>'2001_totals_newvars'!G9/$BH9</f>
        <v>0</v>
      </c>
      <c r="BD9">
        <f>'2001_totals_newvars'!H9/$BH9</f>
        <v>2.9611176703027046E-4</v>
      </c>
      <c r="BE9">
        <f>'2001_totals_newvars'!I9/$BH9</f>
        <v>0</v>
      </c>
      <c r="BF9">
        <f>'2001_totals_newvars'!J9/$BH9</f>
        <v>0.11666198858023009</v>
      </c>
      <c r="BG9">
        <f>'2001_totals_newvars'!K9/$BH9</f>
        <v>7.4879102928094882E-2</v>
      </c>
      <c r="BH9">
        <f>'2001_totals_newvars'!L9</f>
        <v>58535330</v>
      </c>
      <c r="BI9" s="8" t="str">
        <f t="shared" si="4"/>
        <v xml:space="preserve"> </v>
      </c>
      <c r="BJ9">
        <f>'2002_totals_newvars'!B9/$BT9</f>
        <v>0.33348683489650832</v>
      </c>
      <c r="BK9">
        <f>'2002_totals_newvars'!C9/$BT9</f>
        <v>0.3553572844824982</v>
      </c>
      <c r="BL9">
        <f>'2002_totals_newvars'!D9/$BT9</f>
        <v>0.20509409702377962</v>
      </c>
      <c r="BM9">
        <f>'2002_totals_newvars'!E9/$BT9</f>
        <v>0</v>
      </c>
      <c r="BN9">
        <f>'2002_totals_newvars'!F9/$BT9</f>
        <v>0</v>
      </c>
      <c r="BO9">
        <f>'2002_totals_newvars'!G9/$BT9</f>
        <v>0</v>
      </c>
      <c r="BP9">
        <f>'2002_totals_newvars'!H9/$BT9</f>
        <v>0</v>
      </c>
      <c r="BQ9">
        <f>'2002_totals_newvars'!I9/$BT9</f>
        <v>0</v>
      </c>
      <c r="BR9">
        <f>'2002_totals_newvars'!J9/$BT9</f>
        <v>8.4665706299392171E-2</v>
      </c>
      <c r="BS9">
        <f>'2002_totals_newvars'!K9/$BT9</f>
        <v>2.1396077297821708E-2</v>
      </c>
      <c r="BT9">
        <f>'2002_totals_newvars'!L9</f>
        <v>57760541</v>
      </c>
      <c r="BU9" s="8" t="str">
        <f t="shared" si="5"/>
        <v xml:space="preserve"> </v>
      </c>
      <c r="BV9">
        <f>'2003_totals_newvars'!B9/$CF9</f>
        <v>0.33976152842912588</v>
      </c>
      <c r="BW9">
        <f>'2003_totals_newvars'!C9/$CF9</f>
        <v>0.36841694142370357</v>
      </c>
      <c r="BX9">
        <f>'2003_totals_newvars'!D9/$CF9</f>
        <v>0.19524581525493245</v>
      </c>
      <c r="BY9">
        <f>'2003_totals_newvars'!E9/$CF9</f>
        <v>0</v>
      </c>
      <c r="BZ9">
        <f>'2003_totals_newvars'!F9/$CF9</f>
        <v>0</v>
      </c>
      <c r="CA9">
        <f>'2003_totals_newvars'!G9/$CF9</f>
        <v>0</v>
      </c>
      <c r="CB9">
        <f>'2003_totals_newvars'!H9/$CF9</f>
        <v>0</v>
      </c>
      <c r="CC9">
        <f>'2003_totals_newvars'!I9/$CF9</f>
        <v>0</v>
      </c>
      <c r="CD9">
        <f>'2003_totals_newvars'!J9/$CF9</f>
        <v>7.3947089339285857E-2</v>
      </c>
      <c r="CE9">
        <f>'2003_totals_newvars'!K9/$CF9</f>
        <v>2.2628625552952222E-2</v>
      </c>
      <c r="CF9">
        <f>'2003_totals_newvars'!L9</f>
        <v>59055509</v>
      </c>
      <c r="CG9" s="8" t="str">
        <f t="shared" si="6"/>
        <v xml:space="preserve"> </v>
      </c>
      <c r="CH9">
        <f>'2004_totals_newvars'!B9/$CR9</f>
        <v>0.34034105706087436</v>
      </c>
      <c r="CI9">
        <f>'2004_totals_newvars'!C9/$CR9</f>
        <v>0.40691371309121915</v>
      </c>
      <c r="CJ9">
        <f>'2004_totals_newvars'!D9/$CR9</f>
        <v>0.13246543840893166</v>
      </c>
      <c r="CK9">
        <f>'2004_totals_newvars'!E9/$CR9</f>
        <v>0</v>
      </c>
      <c r="CL9">
        <f>'2004_totals_newvars'!F9/$CR9</f>
        <v>0</v>
      </c>
      <c r="CM9">
        <f>'2004_totals_newvars'!G9/$CR9</f>
        <v>0</v>
      </c>
      <c r="CN9">
        <f>'2004_totals_newvars'!H9/$CR9</f>
        <v>0</v>
      </c>
      <c r="CO9">
        <f>'2004_totals_newvars'!I9/$CR9</f>
        <v>0</v>
      </c>
      <c r="CP9">
        <f>'2004_totals_newvars'!J9/$CR9</f>
        <v>6.3278128568280509E-2</v>
      </c>
      <c r="CQ9">
        <f>'2004_totals_newvars'!K9/$CR9</f>
        <v>5.7001662870694338E-2</v>
      </c>
      <c r="CR9">
        <f>'2004_totals_newvars'!L9</f>
        <v>60005267</v>
      </c>
      <c r="CS9" s="8" t="str">
        <f t="shared" si="7"/>
        <v xml:space="preserve"> </v>
      </c>
      <c r="CT9">
        <f>'2005_totals_newvars'!B9/$DD9</f>
        <v>0.32506365254529396</v>
      </c>
      <c r="CU9">
        <f>'2005_totals_newvars'!C9/$DD9</f>
        <v>0.32718588091621964</v>
      </c>
      <c r="CV9">
        <f>'2005_totals_newvars'!D9/$DD9</f>
        <v>0.21035595944009997</v>
      </c>
      <c r="CW9">
        <f>'2005_totals_newvars'!E9/$DD9</f>
        <v>0</v>
      </c>
      <c r="CX9">
        <f>'2005_totals_newvars'!F9/$DD9</f>
        <v>0</v>
      </c>
      <c r="CY9">
        <f>'2005_totals_newvars'!G9/$DD9</f>
        <v>0</v>
      </c>
      <c r="CZ9">
        <f>'2005_totals_newvars'!H9/$DD9</f>
        <v>0</v>
      </c>
      <c r="DA9">
        <f>'2005_totals_newvars'!I9/$DD9</f>
        <v>0</v>
      </c>
      <c r="DB9">
        <f>'2005_totals_newvars'!J9/$DD9</f>
        <v>9.6964571350093717E-2</v>
      </c>
      <c r="DC9">
        <f>'2005_totals_newvars'!K9/$DD9</f>
        <v>4.0429935748292727E-2</v>
      </c>
      <c r="DD9">
        <f>'2005_totals_newvars'!L9</f>
        <v>59416320</v>
      </c>
      <c r="DE9" s="8" t="str">
        <f t="shared" si="8"/>
        <v xml:space="preserve"> </v>
      </c>
      <c r="DF9">
        <f>'2006_totals_newvars'!B9/$DP9</f>
        <v>0.23093081568185383</v>
      </c>
      <c r="DG9">
        <f>'2006_totals_newvars'!C9/$DP9</f>
        <v>0.43605384720959006</v>
      </c>
      <c r="DH9">
        <f>'2006_totals_newvars'!D9/$DP9</f>
        <v>0.1791574961570733</v>
      </c>
      <c r="DI9">
        <f>'2006_totals_newvars'!E9/$DP9</f>
        <v>0</v>
      </c>
      <c r="DJ9">
        <f>'2006_totals_newvars'!F9/$DP9</f>
        <v>0</v>
      </c>
      <c r="DK9">
        <f>'2006_totals_newvars'!G9/$DP9</f>
        <v>3.3971060101651733E-2</v>
      </c>
      <c r="DL9">
        <f>'2006_totals_newvars'!H9/$DP9</f>
        <v>7.7581103678898171E-3</v>
      </c>
      <c r="DM9">
        <f>'2006_totals_newvars'!I9/$DP9</f>
        <v>0</v>
      </c>
      <c r="DN9">
        <f>'2006_totals_newvars'!J9/$DP9</f>
        <v>7.7335074755625108E-2</v>
      </c>
      <c r="DO9">
        <f>'2006_totals_newvars'!K9/$DP9</f>
        <v>3.4793595726316136E-2</v>
      </c>
      <c r="DP9">
        <f>'2006_totals_newvars'!L9</f>
        <v>79397169</v>
      </c>
      <c r="DQ9" s="8" t="str">
        <f t="shared" si="9"/>
        <v xml:space="preserve"> </v>
      </c>
      <c r="DR9">
        <f>'2007_totals_newvars'!B9/$EB9</f>
        <v>0.21085775599071357</v>
      </c>
      <c r="DS9">
        <f>'2007_totals_newvars'!C9/$EB9</f>
        <v>0.49283893983896288</v>
      </c>
      <c r="DT9">
        <f>'2007_totals_newvars'!D9/$EB9</f>
        <v>0.15018220439179369</v>
      </c>
      <c r="DU9">
        <f>'2007_totals_newvars'!E9/$EB9</f>
        <v>0</v>
      </c>
      <c r="DV9">
        <f>'2007_totals_newvars'!F9/$EB9</f>
        <v>0</v>
      </c>
      <c r="DW9">
        <f>'2007_totals_newvars'!G9/$EB9</f>
        <v>3.9899528859131027E-2</v>
      </c>
      <c r="DX9">
        <f>'2007_totals_newvars'!H9/$EB9</f>
        <v>7.0718770572937547E-3</v>
      </c>
      <c r="DY9">
        <f>'2007_totals_newvars'!I9/$EB9</f>
        <v>0</v>
      </c>
      <c r="DZ9">
        <f>'2007_totals_newvars'!J9/$EB9</f>
        <v>6.1049527378988132E-2</v>
      </c>
      <c r="EA9">
        <f>'2007_totals_newvars'!K9/$EB9</f>
        <v>3.8100166483116961E-2</v>
      </c>
      <c r="EB9">
        <f>'2007_totals_newvars'!L9</f>
        <v>66750312</v>
      </c>
      <c r="EC9" s="8" t="str">
        <f t="shared" si="10"/>
        <v xml:space="preserve"> </v>
      </c>
      <c r="ED9">
        <f>'2008_totals_newvars'!B9/$EN9</f>
        <v>0.17376709991298933</v>
      </c>
      <c r="EE9">
        <f>'2008_totals_newvars'!C9/$EN9</f>
        <v>0.34165126419738706</v>
      </c>
      <c r="EF9">
        <f>'2008_totals_newvars'!D9/$EN9</f>
        <v>0.19695392287991434</v>
      </c>
      <c r="EG9">
        <f>'2008_totals_newvars'!E9/$EN9</f>
        <v>0</v>
      </c>
      <c r="EH9">
        <f>'2008_totals_newvars'!F9/$EN9</f>
        <v>0</v>
      </c>
      <c r="EI9">
        <f>'2008_totals_newvars'!G9/$EN9</f>
        <v>0.13959241854223736</v>
      </c>
      <c r="EJ9">
        <f>'2008_totals_newvars'!H9/$EN9</f>
        <v>5.6548869293402221E-2</v>
      </c>
      <c r="EK9">
        <f>'2008_totals_newvars'!I9/$EN9</f>
        <v>0</v>
      </c>
      <c r="EL9">
        <f>'2008_totals_newvars'!J9/$EN9</f>
        <v>5.1740498155688139E-2</v>
      </c>
      <c r="EM9">
        <f>'2008_totals_newvars'!K9/$EN9</f>
        <v>3.9745927018381533E-2</v>
      </c>
      <c r="EN9">
        <f>'2008_totals_newvars'!L9</f>
        <v>77551418</v>
      </c>
      <c r="EO9" s="8" t="str">
        <f t="shared" si="11"/>
        <v xml:space="preserve"> </v>
      </c>
      <c r="EP9">
        <f>'2009_totals_newvars'!B9/$EZ9</f>
        <v>0.29067909117345841</v>
      </c>
      <c r="EQ9">
        <f>'2009_totals_newvars'!C9/$EZ9</f>
        <v>0.49431425649896316</v>
      </c>
      <c r="ER9">
        <f>'2009_totals_newvars'!D9/$EZ9</f>
        <v>1.3511307036326846E-2</v>
      </c>
      <c r="ES9">
        <f>'2009_totals_newvars'!E9/$EZ9</f>
        <v>0</v>
      </c>
      <c r="ET9">
        <f>'2009_totals_newvars'!F9/$EZ9</f>
        <v>0</v>
      </c>
      <c r="EU9">
        <f>'2009_totals_newvars'!G9/$EZ9</f>
        <v>2.7818380653978295E-2</v>
      </c>
      <c r="EV9">
        <f>'2009_totals_newvars'!H9/$EZ9</f>
        <v>3.3609738757902489E-7</v>
      </c>
      <c r="EW9">
        <f>'2009_totals_newvars'!I9/$EZ9</f>
        <v>1.1584956857098913E-2</v>
      </c>
      <c r="EX9">
        <f>'2009_totals_newvars'!J9/$EZ9</f>
        <v>0.11745689831085455</v>
      </c>
      <c r="EY9">
        <f>'2009_totals_newvars'!K9/$EZ9</f>
        <v>4.4634773371932251E-2</v>
      </c>
      <c r="EZ9">
        <f>'2009_totals_newvars'!L9</f>
        <v>62481890</v>
      </c>
      <c r="FA9" s="8" t="str">
        <f t="shared" si="12"/>
        <v xml:space="preserve"> </v>
      </c>
      <c r="FB9">
        <f>'2010_totals_newvars'!B9/$FL9</f>
        <v>0.13556929111816743</v>
      </c>
      <c r="FC9">
        <f>'2010_totals_newvars'!C9/$FL9</f>
        <v>0.39227573509108155</v>
      </c>
      <c r="FD9">
        <f>'2010_totals_newvars'!D9/$FL9</f>
        <v>0.1171565798169886</v>
      </c>
      <c r="FE9">
        <f>'2010_totals_newvars'!E9/$FL9</f>
        <v>1.1570884831474276E-5</v>
      </c>
      <c r="FF9">
        <f>'2010_totals_newvars'!F9/$FL9</f>
        <v>0</v>
      </c>
      <c r="FG9">
        <f>'2010_totals_newvars'!G9/$FL9</f>
        <v>6.3061284600388609E-2</v>
      </c>
      <c r="FH9">
        <f>'2010_totals_newvars'!H9/$FL9</f>
        <v>3.9875029916082534E-3</v>
      </c>
      <c r="FI9">
        <f>'2010_totals_newvars'!I9/$FL9</f>
        <v>0.14495529104428984</v>
      </c>
      <c r="FJ9">
        <f>'2010_totals_newvars'!J9/$FL9</f>
        <v>0.10601006976375738</v>
      </c>
      <c r="FK9">
        <f>'2010_totals_newvars'!K9/$FL9</f>
        <v>3.6972674688886889E-2</v>
      </c>
      <c r="FL9">
        <f>'2010_totals_newvars'!L9</f>
        <v>79509909</v>
      </c>
      <c r="FM9" s="8" t="str">
        <f t="shared" si="13"/>
        <v xml:space="preserve"> </v>
      </c>
      <c r="FN9">
        <f>'2011_totals_newvars'!B9/$FX9</f>
        <v>0.34860985451677229</v>
      </c>
      <c r="FO9">
        <f>'2011_totals_newvars'!C9/$FX9</f>
        <v>0.38698097926429192</v>
      </c>
      <c r="FP9">
        <f>'2011_totals_newvars'!D9/$FX9</f>
        <v>2.7995113721659692E-2</v>
      </c>
      <c r="FQ9">
        <f>'2011_totals_newvars'!E9/$FX9</f>
        <v>6.9781522319003397E-6</v>
      </c>
      <c r="FR9">
        <f>'2011_totals_newvars'!F9/$FX9</f>
        <v>0</v>
      </c>
      <c r="FS9">
        <f>'2011_totals_newvars'!G9/$FX9</f>
        <v>1.6499156686915321E-2</v>
      </c>
      <c r="FT9">
        <f>'2011_totals_newvars'!H9/$FX9</f>
        <v>2.4728403540229361E-2</v>
      </c>
      <c r="FU9">
        <f>'2011_totals_newvars'!I9/$FX9</f>
        <v>0.14783447205034589</v>
      </c>
      <c r="FV9">
        <f>'2011_totals_newvars'!J9/$FX9</f>
        <v>9.1098706952456365E-2</v>
      </c>
      <c r="FW9">
        <f>'2011_totals_newvars'!K9/$FX9</f>
        <v>-4.3753664884902767E-2</v>
      </c>
      <c r="FX9">
        <f>'2011_totals_newvars'!L9</f>
        <v>73801772</v>
      </c>
      <c r="FY9" s="8" t="str">
        <f t="shared" si="14"/>
        <v xml:space="preserve"> </v>
      </c>
      <c r="FZ9">
        <f>'2012_totals_newvars'!B9/$GJ9</f>
        <v>0.2172745317816758</v>
      </c>
      <c r="GA9">
        <f>'2012_totals_newvars'!C9/$GJ9</f>
        <v>0.51236830319050308</v>
      </c>
      <c r="GB9">
        <f>'2012_totals_newvars'!D9/$GJ9</f>
        <v>5.1553577490733193E-2</v>
      </c>
      <c r="GC9">
        <f>'2012_totals_newvars'!E9/$GJ9</f>
        <v>1.0696429660091198E-5</v>
      </c>
      <c r="GD9">
        <f>'2012_totals_newvars'!F9/$GJ9</f>
        <v>0</v>
      </c>
      <c r="GE9">
        <f>'2012_totals_newvars'!G9/$GJ9</f>
        <v>2.7266198445409073E-2</v>
      </c>
      <c r="GF9">
        <f>'2012_totals_newvars'!H9/$GJ9</f>
        <v>0</v>
      </c>
      <c r="GG9">
        <f>'2012_totals_newvars'!I9/$GJ9</f>
        <v>0.10298406655522925</v>
      </c>
      <c r="GH9">
        <f>'2012_totals_newvars'!J9/$GJ9</f>
        <v>8.8542626106789493E-2</v>
      </c>
      <c r="GI9">
        <f>'2012_totals_newvars'!K9/$GJ9</f>
        <v>0</v>
      </c>
      <c r="GJ9">
        <f>'2012_totals_newvars'!L9</f>
        <v>88066769</v>
      </c>
      <c r="GK9" s="8" t="str">
        <f t="shared" si="15"/>
        <v xml:space="preserve"> </v>
      </c>
      <c r="GL9">
        <f>'2013_totals_newvars'!B9/$GV9</f>
        <v>0.15528223150627865</v>
      </c>
      <c r="GM9">
        <f>'2013_totals_newvars'!C9/$GV9</f>
        <v>0.68721602066037835</v>
      </c>
      <c r="GN9">
        <f>'2013_totals_newvars'!D9/$GV9</f>
        <v>1.6655376697937322E-2</v>
      </c>
      <c r="GO9">
        <f>'2013_totals_newvars'!E9/$GV9</f>
        <v>0</v>
      </c>
      <c r="GP9">
        <f>'2013_totals_newvars'!F9/$GV9</f>
        <v>0</v>
      </c>
      <c r="GQ9">
        <f>'2013_totals_newvars'!G9/$GV9</f>
        <v>3.0528153184398714E-2</v>
      </c>
      <c r="GR9">
        <f>'2013_totals_newvars'!H9/$GV9</f>
        <v>0</v>
      </c>
      <c r="GS9">
        <f>'2013_totals_newvars'!I9/$GV9</f>
        <v>0.11246627735950047</v>
      </c>
      <c r="GT9">
        <f>'2013_totals_newvars'!J9/$GV9</f>
        <v>-2.1480594084934772E-3</v>
      </c>
      <c r="GU9">
        <f>'2013_totals_newvars'!K9/$GV9</f>
        <v>0</v>
      </c>
      <c r="GV9">
        <f>'2013_totals_newvars'!L9</f>
        <v>83182988</v>
      </c>
      <c r="GW9" s="8" t="str">
        <f t="shared" si="16"/>
        <v xml:space="preserve"> </v>
      </c>
      <c r="GX9">
        <f>'2014_totals_newvars'!B9/$HH9</f>
        <v>0.20078091811089782</v>
      </c>
      <c r="GY9">
        <f>'2014_totals_newvars'!C9/$HH9</f>
        <v>0.57725724984550508</v>
      </c>
      <c r="GZ9">
        <f>'2014_totals_newvars'!D9/$HH9</f>
        <v>6.532892166055812E-2</v>
      </c>
      <c r="HA9">
        <f>'2014_totals_newvars'!E9/$HH9</f>
        <v>0</v>
      </c>
      <c r="HB9">
        <f>'2014_totals_newvars'!F9/$HH9</f>
        <v>0</v>
      </c>
      <c r="HC9">
        <f>'2014_totals_newvars'!G9/$HH9</f>
        <v>2.8642153582910241E-2</v>
      </c>
      <c r="HD9">
        <f>'2014_totals_newvars'!H9/$HH9</f>
        <v>0</v>
      </c>
      <c r="HE9">
        <f>'2014_totals_newvars'!I9/$HH9</f>
        <v>6.9370443346515098E-2</v>
      </c>
      <c r="HF9">
        <f>'2014_totals_newvars'!J9/$HH9</f>
        <v>5.8620313453613647E-2</v>
      </c>
      <c r="HG9">
        <f>'2014_totals_newvars'!K9/$HH9</f>
        <v>0</v>
      </c>
      <c r="HH9">
        <f>'2014_totals_newvars'!L9</f>
        <v>106170159</v>
      </c>
      <c r="HI9" s="8" t="str">
        <f t="shared" si="17"/>
        <v xml:space="preserve"> </v>
      </c>
    </row>
    <row r="10" spans="1:217" x14ac:dyDescent="0.2">
      <c r="A10" t="str">
        <f>'1997_totals_newvars'!A10</f>
        <v>DIST.OF COLUMBIA</v>
      </c>
      <c r="B10">
        <f>'1997_totals_newvars'!B10/$L10</f>
        <v>0.72982997097614133</v>
      </c>
      <c r="C10">
        <f>'1997_totals_newvars'!C10/$L10</f>
        <v>0.12226234736615726</v>
      </c>
      <c r="D10">
        <f>'1997_totals_newvars'!D10/$L10</f>
        <v>4.8184324671086777E-2</v>
      </c>
      <c r="E10">
        <f>'1997_totals_newvars'!E10/$L10</f>
        <v>0</v>
      </c>
      <c r="F10">
        <f>'1997_totals_newvars'!F10/$L10</f>
        <v>0</v>
      </c>
      <c r="G10">
        <f>'1997_totals_newvars'!G10/$L10</f>
        <v>0</v>
      </c>
      <c r="H10">
        <f>'1997_totals_newvars'!H10/$L10</f>
        <v>0</v>
      </c>
      <c r="I10">
        <f>'1997_totals_newvars'!I10/$L10</f>
        <v>6.1131173683078638E-3</v>
      </c>
      <c r="J10">
        <f>'1997_totals_newvars'!J10/$L10</f>
        <v>9.3610239618306737E-2</v>
      </c>
      <c r="K10">
        <f>'1997_totals_newvars'!K10/$L10</f>
        <v>0</v>
      </c>
      <c r="L10">
        <f>'1997_totals_newvars'!L10</f>
        <v>81791330</v>
      </c>
      <c r="M10" s="8" t="str">
        <f t="shared" si="0"/>
        <v xml:space="preserve"> </v>
      </c>
      <c r="N10">
        <f>'1998_totals_newvars'!B10/$X10</f>
        <v>0.61166307600508552</v>
      </c>
      <c r="O10">
        <f>'1998_totals_newvars'!C10/$X10</f>
        <v>0.10850568048833126</v>
      </c>
      <c r="P10">
        <f>'1998_totals_newvars'!D10/$X10</f>
        <v>0.10796175161172447</v>
      </c>
      <c r="Q10">
        <f>'1998_totals_newvars'!E10/$X10</f>
        <v>0</v>
      </c>
      <c r="R10">
        <f>'1998_totals_newvars'!F10/$X10</f>
        <v>0</v>
      </c>
      <c r="S10">
        <f>'1998_totals_newvars'!G10/$X10</f>
        <v>0</v>
      </c>
      <c r="T10">
        <f>'1998_totals_newvars'!H10/$X10</f>
        <v>0</v>
      </c>
      <c r="U10">
        <f>'1998_totals_newvars'!I10/$X10</f>
        <v>7.8867010222978789E-2</v>
      </c>
      <c r="V10">
        <f>'1998_totals_newvars'!J10/$X10</f>
        <v>9.3002481671879939E-2</v>
      </c>
      <c r="W10">
        <f>'1998_totals_newvars'!K10/$X10</f>
        <v>0</v>
      </c>
      <c r="X10">
        <f>'1998_totals_newvars'!L10</f>
        <v>155404509</v>
      </c>
      <c r="Y10" s="8" t="str">
        <f t="shared" si="1"/>
        <v xml:space="preserve"> </v>
      </c>
      <c r="Z10">
        <f>'1999_totals_newvars'!B10/$AJ10</f>
        <v>0.49674490410596289</v>
      </c>
      <c r="AA10">
        <f>'1999_totals_newvars'!C10/$AJ10</f>
        <v>0.28123069797984024</v>
      </c>
      <c r="AB10">
        <f>'1999_totals_newvars'!D10/$AJ10</f>
        <v>7.6189654719257316E-2</v>
      </c>
      <c r="AC10">
        <f>'1999_totals_newvars'!E10/$AJ10</f>
        <v>0</v>
      </c>
      <c r="AD10">
        <f>'1999_totals_newvars'!F10/$AJ10</f>
        <v>0</v>
      </c>
      <c r="AE10">
        <f>'1999_totals_newvars'!G10/$AJ10</f>
        <v>0</v>
      </c>
      <c r="AF10">
        <f>'1999_totals_newvars'!H10/$AJ10</f>
        <v>0</v>
      </c>
      <c r="AG10">
        <f>'1999_totals_newvars'!I10/$AJ10</f>
        <v>1.1349479680400764E-2</v>
      </c>
      <c r="AH10">
        <f>'1999_totals_newvars'!J10/$AJ10</f>
        <v>7.7239951650019609E-2</v>
      </c>
      <c r="AI10">
        <f>'1999_totals_newvars'!K10/$AJ10</f>
        <v>5.7245311864519179E-2</v>
      </c>
      <c r="AJ10">
        <f>'1999_totals_newvars'!L10</f>
        <v>161777108</v>
      </c>
      <c r="AK10" s="8" t="str">
        <f t="shared" si="2"/>
        <v xml:space="preserve"> </v>
      </c>
      <c r="AL10">
        <f>'2000_totals_newvars'!B10/$AW10</f>
        <v>0.39008373677000613</v>
      </c>
      <c r="AM10">
        <f>'2000_totals_newvars'!C10/$AW10</f>
        <v>0.29131073573286903</v>
      </c>
      <c r="AN10">
        <f>'2000_totals_newvars'!D10/$AW10</f>
        <v>7.5153150576934585E-2</v>
      </c>
      <c r="AO10">
        <f>'2000_totals_newvars'!E10/$AW10</f>
        <v>0</v>
      </c>
      <c r="AP10">
        <f>'2000_totals_newvars'!F10/$AW10</f>
        <v>0</v>
      </c>
      <c r="AQ10">
        <f>'2000_totals_newvars'!G10/$AW10</f>
        <v>0</v>
      </c>
      <c r="AR10">
        <f>'2000_totals_newvars'!H10/$AW10</f>
        <v>6.5532810317742912E-2</v>
      </c>
      <c r="AS10">
        <f>'2000_totals_newvars'!I10/$AW10</f>
        <v>9.5384295714893551E-3</v>
      </c>
      <c r="AT10">
        <f>'2000_totals_newvars'!J10/$AW10</f>
        <v>0.1183135954490117</v>
      </c>
      <c r="AU10">
        <f>'2000_totals_newvars'!K10/$AW10</f>
        <v>5.0067541581946283E-2</v>
      </c>
      <c r="AV10" s="8" t="str">
        <f t="shared" si="3"/>
        <v xml:space="preserve"> </v>
      </c>
      <c r="AW10">
        <f>'2000_totals_newvars'!L10</f>
        <v>184969757</v>
      </c>
      <c r="AX10">
        <f>'2001_totals_newvars'!B10/$BH10</f>
        <v>0.35498470543826438</v>
      </c>
      <c r="AY10">
        <f>'2001_totals_newvars'!C10/$BH10</f>
        <v>0.32918701535851808</v>
      </c>
      <c r="AZ10">
        <f>'2001_totals_newvars'!D10/$BH10</f>
        <v>0.12025580500766299</v>
      </c>
      <c r="BA10">
        <f>'2001_totals_newvars'!E10/$BH10</f>
        <v>0</v>
      </c>
      <c r="BB10">
        <f>'2001_totals_newvars'!F10/$BH10</f>
        <v>0</v>
      </c>
      <c r="BC10">
        <f>'2001_totals_newvars'!G10/$BH10</f>
        <v>0</v>
      </c>
      <c r="BD10">
        <f>'2001_totals_newvars'!H10/$BH10</f>
        <v>6.391533374514656E-2</v>
      </c>
      <c r="BE10">
        <f>'2001_totals_newvars'!I10/$BH10</f>
        <v>1.9738612321521153E-2</v>
      </c>
      <c r="BF10">
        <f>'2001_totals_newvars'!J10/$BH10</f>
        <v>9.1186611678101825E-2</v>
      </c>
      <c r="BG10">
        <f>'2001_totals_newvars'!K10/$BH10</f>
        <v>2.0731916450784978E-2</v>
      </c>
      <c r="BH10">
        <f>'2001_totals_newvars'!L10</f>
        <v>189848199</v>
      </c>
      <c r="BI10" s="8" t="str">
        <f t="shared" si="4"/>
        <v xml:space="preserve"> </v>
      </c>
      <c r="BJ10">
        <f>'2002_totals_newvars'!B10/$BT10</f>
        <v>0.28873985231423843</v>
      </c>
      <c r="BK10">
        <f>'2002_totals_newvars'!C10/$BT10</f>
        <v>0.33935632365753737</v>
      </c>
      <c r="BL10">
        <f>'2002_totals_newvars'!D10/$BT10</f>
        <v>0.16016642088067237</v>
      </c>
      <c r="BM10">
        <f>'2002_totals_newvars'!E10/$BT10</f>
        <v>0</v>
      </c>
      <c r="BN10">
        <f>'2002_totals_newvars'!F10/$BT10</f>
        <v>0</v>
      </c>
      <c r="BO10">
        <f>'2002_totals_newvars'!G10/$BT10</f>
        <v>0</v>
      </c>
      <c r="BP10">
        <f>'2002_totals_newvars'!H10/$BT10</f>
        <v>7.6478902114248903E-2</v>
      </c>
      <c r="BQ10">
        <f>'2002_totals_newvars'!I10/$BT10</f>
        <v>3.5232555117045053E-2</v>
      </c>
      <c r="BR10">
        <f>'2002_totals_newvars'!J10/$BT10</f>
        <v>8.303127577482175E-2</v>
      </c>
      <c r="BS10">
        <f>'2002_totals_newvars'!K10/$BT10</f>
        <v>1.6994670141436116E-2</v>
      </c>
      <c r="BT10">
        <f>'2002_totals_newvars'!L10</f>
        <v>231597140</v>
      </c>
      <c r="BU10" s="8" t="str">
        <f t="shared" si="5"/>
        <v xml:space="preserve"> </v>
      </c>
      <c r="BV10">
        <f>'2003_totals_newvars'!B10/$CF10</f>
        <v>0.35785624722664389</v>
      </c>
      <c r="BW10">
        <f>'2003_totals_newvars'!C10/$CF10</f>
        <v>0.3229885309509456</v>
      </c>
      <c r="BX10">
        <f>'2003_totals_newvars'!D10/$CF10</f>
        <v>0.13069526985278079</v>
      </c>
      <c r="BY10">
        <f>'2003_totals_newvars'!E10/$CF10</f>
        <v>0</v>
      </c>
      <c r="BZ10">
        <f>'2003_totals_newvars'!F10/$CF10</f>
        <v>0</v>
      </c>
      <c r="CA10">
        <f>'2003_totals_newvars'!G10/$CF10</f>
        <v>0</v>
      </c>
      <c r="CB10">
        <f>'2003_totals_newvars'!H10/$CF10</f>
        <v>9.6839637226746635E-3</v>
      </c>
      <c r="CC10">
        <f>'2003_totals_newvars'!I10/$CF10</f>
        <v>7.0808308908732229E-2</v>
      </c>
      <c r="CD10">
        <f>'2003_totals_newvars'!J10/$CF10</f>
        <v>8.7121273030441801E-2</v>
      </c>
      <c r="CE10">
        <f>'2003_totals_newvars'!K10/$CF10</f>
        <v>2.084640630778101E-2</v>
      </c>
      <c r="CF10">
        <f>'2003_totals_newvars'!L10</f>
        <v>188805540</v>
      </c>
      <c r="CG10" s="8" t="str">
        <f t="shared" si="6"/>
        <v xml:space="preserve"> </v>
      </c>
      <c r="CH10">
        <f>'2004_totals_newvars'!B10/$CR10</f>
        <v>0.36460646502278155</v>
      </c>
      <c r="CI10">
        <f>'2004_totals_newvars'!C10/$CR10</f>
        <v>0.32195415067899896</v>
      </c>
      <c r="CJ10">
        <f>'2004_totals_newvars'!D10/$CR10</f>
        <v>0.11956826147729922</v>
      </c>
      <c r="CK10">
        <f>'2004_totals_newvars'!E10/$CR10</f>
        <v>0</v>
      </c>
      <c r="CL10">
        <f>'2004_totals_newvars'!F10/$CR10</f>
        <v>0</v>
      </c>
      <c r="CM10">
        <f>'2004_totals_newvars'!G10/$CR10</f>
        <v>0</v>
      </c>
      <c r="CN10">
        <f>'2004_totals_newvars'!H10/$CR10</f>
        <v>3.2108534823760318E-2</v>
      </c>
      <c r="CO10">
        <f>'2004_totals_newvars'!I10/$CR10</f>
        <v>5.0586069909676575E-2</v>
      </c>
      <c r="CP10">
        <f>'2004_totals_newvars'!J10/$CR10</f>
        <v>9.0732331867741586E-2</v>
      </c>
      <c r="CQ10">
        <f>'2004_totals_newvars'!K10/$CR10</f>
        <v>2.0444186219741787E-2</v>
      </c>
      <c r="CR10">
        <f>'2004_totals_newvars'!L10</f>
        <v>191061848</v>
      </c>
      <c r="CS10" s="8" t="str">
        <f t="shared" si="7"/>
        <v xml:space="preserve"> </v>
      </c>
      <c r="CT10">
        <f>'2005_totals_newvars'!B10/$DD10</f>
        <v>0.37151987093874611</v>
      </c>
      <c r="CU10">
        <f>'2005_totals_newvars'!C10/$DD10</f>
        <v>0.32452837269724677</v>
      </c>
      <c r="CV10">
        <f>'2005_totals_newvars'!D10/$DD10</f>
        <v>0.11174959545857348</v>
      </c>
      <c r="CW10">
        <f>'2005_totals_newvars'!E10/$DD10</f>
        <v>0</v>
      </c>
      <c r="CX10">
        <f>'2005_totals_newvars'!F10/$DD10</f>
        <v>0</v>
      </c>
      <c r="CY10">
        <f>'2005_totals_newvars'!G10/$DD10</f>
        <v>0</v>
      </c>
      <c r="CZ10">
        <f>'2005_totals_newvars'!H10/$DD10</f>
        <v>1.5751911862114561E-2</v>
      </c>
      <c r="DA10">
        <f>'2005_totals_newvars'!I10/$DD10</f>
        <v>7.1006283602296355E-2</v>
      </c>
      <c r="DB10">
        <f>'2005_totals_newvars'!J10/$DD10</f>
        <v>8.35446093983815E-2</v>
      </c>
      <c r="DC10">
        <f>'2005_totals_newvars'!K10/$DD10</f>
        <v>2.1899356042641229E-2</v>
      </c>
      <c r="DD10">
        <f>'2005_totals_newvars'!L10</f>
        <v>178366158</v>
      </c>
      <c r="DE10" s="8" t="str">
        <f t="shared" si="8"/>
        <v xml:space="preserve"> </v>
      </c>
      <c r="DF10">
        <f>'2006_totals_newvars'!B10/$DP10</f>
        <v>0.28783873631154705</v>
      </c>
      <c r="DG10">
        <f>'2006_totals_newvars'!C10/$DP10</f>
        <v>0.37628483491614434</v>
      </c>
      <c r="DH10">
        <f>'2006_totals_newvars'!D10/$DP10</f>
        <v>9.6670321511409835E-2</v>
      </c>
      <c r="DI10">
        <f>'2006_totals_newvars'!E10/$DP10</f>
        <v>0</v>
      </c>
      <c r="DJ10">
        <f>'2006_totals_newvars'!F10/$DP10</f>
        <v>0</v>
      </c>
      <c r="DK10">
        <f>'2006_totals_newvars'!G10/$DP10</f>
        <v>0</v>
      </c>
      <c r="DL10">
        <f>'2006_totals_newvars'!H10/$DP10</f>
        <v>6.3349360609697342E-2</v>
      </c>
      <c r="DM10">
        <f>'2006_totals_newvars'!I10/$DP10</f>
        <v>7.3485925359610821E-2</v>
      </c>
      <c r="DN10">
        <f>'2006_totals_newvars'!J10/$DP10</f>
        <v>8.3862235213622849E-2</v>
      </c>
      <c r="DO10">
        <f>'2006_totals_newvars'!K10/$DP10</f>
        <v>1.8508586077967758E-2</v>
      </c>
      <c r="DP10">
        <f>'2006_totals_newvars'!L10</f>
        <v>215875107</v>
      </c>
      <c r="DQ10" s="8" t="str">
        <f t="shared" si="9"/>
        <v xml:space="preserve"> </v>
      </c>
      <c r="DR10">
        <f>'2007_totals_newvars'!B10/$EB10</f>
        <v>0.1086915556922107</v>
      </c>
      <c r="DS10">
        <f>'2007_totals_newvars'!C10/$EB10</f>
        <v>0.38009002491747079</v>
      </c>
      <c r="DT10">
        <f>'2007_totals_newvars'!D10/$EB10</f>
        <v>0.12111016047248309</v>
      </c>
      <c r="DU10">
        <f>'2007_totals_newvars'!E10/$EB10</f>
        <v>0</v>
      </c>
      <c r="DV10">
        <f>'2007_totals_newvars'!F10/$EB10</f>
        <v>8.2846663754519934E-2</v>
      </c>
      <c r="DW10">
        <f>'2007_totals_newvars'!G10/$EB10</f>
        <v>0</v>
      </c>
      <c r="DX10">
        <f>'2007_totals_newvars'!H10/$EB10</f>
        <v>8.3621517550840019E-2</v>
      </c>
      <c r="DY10">
        <f>'2007_totals_newvars'!I10/$EB10</f>
        <v>8.1084274361698697E-2</v>
      </c>
      <c r="DZ10">
        <f>'2007_totals_newvars'!J10/$EB10</f>
        <v>0.11965110757333954</v>
      </c>
      <c r="EA10">
        <f>'2007_totals_newvars'!K10/$EB10</f>
        <v>2.2904695677437217E-2</v>
      </c>
      <c r="EB10">
        <f>'2007_totals_newvars'!L10</f>
        <v>171838869</v>
      </c>
      <c r="EC10" s="8" t="str">
        <f t="shared" si="10"/>
        <v xml:space="preserve"> </v>
      </c>
      <c r="ED10">
        <f>'2008_totals_newvars'!B10/$EN10</f>
        <v>0.12997297048900522</v>
      </c>
      <c r="EE10">
        <f>'2008_totals_newvars'!C10/$EN10</f>
        <v>0.34901907129673454</v>
      </c>
      <c r="EF10">
        <f>'2008_totals_newvars'!D10/$EN10</f>
        <v>0.11407150876413008</v>
      </c>
      <c r="EG10">
        <f>'2008_totals_newvars'!E10/$EN10</f>
        <v>0</v>
      </c>
      <c r="EH10">
        <f>'2008_totals_newvars'!F10/$EN10</f>
        <v>9.6312725963488527E-2</v>
      </c>
      <c r="EI10">
        <f>'2008_totals_newvars'!G10/$EN10</f>
        <v>0</v>
      </c>
      <c r="EJ10">
        <f>'2008_totals_newvars'!H10/$EN10</f>
        <v>7.1444454248997119E-2</v>
      </c>
      <c r="EK10">
        <f>'2008_totals_newvars'!I10/$EN10</f>
        <v>0.10453316867996874</v>
      </c>
      <c r="EL10">
        <f>'2008_totals_newvars'!J10/$EN10</f>
        <v>0.11075799615775772</v>
      </c>
      <c r="EM10">
        <f>'2008_totals_newvars'!K10/$EN10</f>
        <v>2.3888104399918071E-2</v>
      </c>
      <c r="EN10">
        <f>'2008_totals_newvars'!L10</f>
        <v>164764727</v>
      </c>
      <c r="EO10" s="8" t="str">
        <f t="shared" si="11"/>
        <v xml:space="preserve"> </v>
      </c>
      <c r="EP10">
        <f>'2009_totals_newvars'!B10/$EZ10</f>
        <v>0.12881033386427632</v>
      </c>
      <c r="EQ10">
        <f>'2009_totals_newvars'!C10/$EZ10</f>
        <v>0.4606857158938546</v>
      </c>
      <c r="ER10">
        <f>'2009_totals_newvars'!D10/$EZ10</f>
        <v>0.11643134145837042</v>
      </c>
      <c r="ES10">
        <f>'2009_totals_newvars'!E10/$EZ10</f>
        <v>0</v>
      </c>
      <c r="ET10">
        <f>'2009_totals_newvars'!F10/$EZ10</f>
        <v>2.2155250238912991E-2</v>
      </c>
      <c r="EU10">
        <f>'2009_totals_newvars'!G10/$EZ10</f>
        <v>0</v>
      </c>
      <c r="EV10">
        <f>'2009_totals_newvars'!H10/$EZ10</f>
        <v>6.7700580387080184E-2</v>
      </c>
      <c r="EW10">
        <f>'2009_totals_newvars'!I10/$EZ10</f>
        <v>0.11235627985561332</v>
      </c>
      <c r="EX10">
        <f>'2009_totals_newvars'!J10/$EZ10</f>
        <v>6.9528569046351477E-2</v>
      </c>
      <c r="EY10">
        <f>'2009_totals_newvars'!K10/$EZ10</f>
        <v>2.2331929255540704E-2</v>
      </c>
      <c r="EZ10">
        <f>'2009_totals_newvars'!L10</f>
        <v>176246170</v>
      </c>
      <c r="FA10" s="8" t="str">
        <f t="shared" si="12"/>
        <v xml:space="preserve"> </v>
      </c>
      <c r="FB10">
        <f>'2010_totals_newvars'!B10/$FL10</f>
        <v>0.20829485213528373</v>
      </c>
      <c r="FC10">
        <f>'2010_totals_newvars'!C10/$FL10</f>
        <v>0.27312591950929044</v>
      </c>
      <c r="FD10">
        <f>'2010_totals_newvars'!D10/$FL10</f>
        <v>9.8576102596985613E-2</v>
      </c>
      <c r="FE10">
        <f>'2010_totals_newvars'!E10/$FL10</f>
        <v>0</v>
      </c>
      <c r="FF10">
        <f>'2010_totals_newvars'!F10/$FL10</f>
        <v>8.5960441990708389E-2</v>
      </c>
      <c r="FG10">
        <f>'2010_totals_newvars'!G10/$FL10</f>
        <v>8.8833365135652473E-2</v>
      </c>
      <c r="FH10">
        <f>'2010_totals_newvars'!H10/$FL10</f>
        <v>4.8280591842138849E-2</v>
      </c>
      <c r="FI10">
        <f>'2010_totals_newvars'!I10/$FL10</f>
        <v>0.14549876088524019</v>
      </c>
      <c r="FJ10">
        <f>'2010_totals_newvars'!J10/$FL10</f>
        <v>3.6005284632323845E-2</v>
      </c>
      <c r="FK10">
        <f>'2010_totals_newvars'!K10/$FL10</f>
        <v>1.5424681272376497E-2</v>
      </c>
      <c r="FL10">
        <f>'2010_totals_newvars'!L10</f>
        <v>255170070</v>
      </c>
      <c r="FM10" s="8" t="str">
        <f t="shared" si="13"/>
        <v xml:space="preserve"> </v>
      </c>
      <c r="FN10">
        <f>'2011_totals_newvars'!B10/$FX10</f>
        <v>0.26481505618210299</v>
      </c>
      <c r="FO10">
        <f>'2011_totals_newvars'!C10/$FX10</f>
        <v>0.26591510527301798</v>
      </c>
      <c r="FP10">
        <f>'2011_totals_newvars'!D10/$FX10</f>
        <v>9.5708738842033181E-2</v>
      </c>
      <c r="FQ10">
        <f>'2011_totals_newvars'!E10/$FX10</f>
        <v>6.0912024074133986E-2</v>
      </c>
      <c r="FR10">
        <f>'2011_totals_newvars'!F10/$FX10</f>
        <v>5.918358038143165E-2</v>
      </c>
      <c r="FS10">
        <f>'2011_totals_newvars'!G10/$FX10</f>
        <v>6.9112307285102106E-2</v>
      </c>
      <c r="FT10">
        <f>'2011_totals_newvars'!H10/$FX10</f>
        <v>4.5088593170336616E-2</v>
      </c>
      <c r="FU10">
        <f>'2011_totals_newvars'!I10/$FX10</f>
        <v>9.3031517484826062E-2</v>
      </c>
      <c r="FV10">
        <f>'2011_totals_newvars'!J10/$FX10</f>
        <v>3.0725660032902027E-2</v>
      </c>
      <c r="FW10">
        <f>'2011_totals_newvars'!K10/$FX10</f>
        <v>1.5507417274113403E-2</v>
      </c>
      <c r="FX10">
        <f>'2011_totals_newvars'!L10</f>
        <v>253808673</v>
      </c>
      <c r="FY10" s="8" t="str">
        <f t="shared" si="14"/>
        <v xml:space="preserve"> </v>
      </c>
      <c r="FZ10">
        <f>'2012_totals_newvars'!B10/$GJ10</f>
        <v>0.20518343861066288</v>
      </c>
      <c r="GA10">
        <f>'2012_totals_newvars'!C10/$GJ10</f>
        <v>0.32379107848186611</v>
      </c>
      <c r="GB10">
        <f>'2012_totals_newvars'!D10/$GJ10</f>
        <v>7.0425066958072491E-2</v>
      </c>
      <c r="GC10">
        <f>'2012_totals_newvars'!E10/$GJ10</f>
        <v>0</v>
      </c>
      <c r="GD10">
        <f>'2012_totals_newvars'!F10/$GJ10</f>
        <v>8.6036898024990316E-2</v>
      </c>
      <c r="GE10">
        <f>'2012_totals_newvars'!G10/$GJ10</f>
        <v>2.691654603863379E-2</v>
      </c>
      <c r="GF10">
        <f>'2012_totals_newvars'!H10/$GJ10</f>
        <v>3.2001286561358304E-2</v>
      </c>
      <c r="GG10">
        <f>'2012_totals_newvars'!I10/$GJ10</f>
        <v>0.18959100026055989</v>
      </c>
      <c r="GH10">
        <f>'2012_totals_newvars'!J10/$GJ10</f>
        <v>4.3479079092934553E-2</v>
      </c>
      <c r="GI10">
        <f>'2012_totals_newvars'!K10/$GJ10</f>
        <v>2.257560597092172E-2</v>
      </c>
      <c r="GJ10">
        <f>'2012_totals_newvars'!L10</f>
        <v>174343803</v>
      </c>
      <c r="GK10" s="8" t="str">
        <f t="shared" si="15"/>
        <v xml:space="preserve"> </v>
      </c>
      <c r="GL10">
        <f>'2013_totals_newvars'!B10/$GV10</f>
        <v>0.23264398092189456</v>
      </c>
      <c r="GM10">
        <f>'2013_totals_newvars'!C10/$GV10</f>
        <v>0.30119303778972439</v>
      </c>
      <c r="GN10">
        <f>'2013_totals_newvars'!D10/$GV10</f>
        <v>0.15169363528602162</v>
      </c>
      <c r="GO10">
        <f>'2013_totals_newvars'!E10/$GV10</f>
        <v>0</v>
      </c>
      <c r="GP10">
        <f>'2013_totals_newvars'!F10/$GV10</f>
        <v>5.9117076996327532E-2</v>
      </c>
      <c r="GQ10">
        <f>'2013_totals_newvars'!G10/$GV10</f>
        <v>6.2484996578500637E-2</v>
      </c>
      <c r="GR10">
        <f>'2013_totals_newvars'!H10/$GV10</f>
        <v>9.3121810855385095E-3</v>
      </c>
      <c r="GS10">
        <f>'2013_totals_newvars'!I10/$GV10</f>
        <v>0.13884752204268891</v>
      </c>
      <c r="GT10">
        <f>'2013_totals_newvars'!J10/$GV10</f>
        <v>2.9195575409960178E-2</v>
      </c>
      <c r="GU10">
        <f>'2013_totals_newvars'!K10/$GV10</f>
        <v>1.551199388934363E-2</v>
      </c>
      <c r="GV10">
        <f>'2013_totals_newvars'!L10</f>
        <v>253733790</v>
      </c>
      <c r="GW10" s="8" t="str">
        <f t="shared" si="16"/>
        <v xml:space="preserve"> </v>
      </c>
      <c r="GX10">
        <f>'2014_totals_newvars'!B10/$HH10</f>
        <v>0.22813613872156102</v>
      </c>
      <c r="GY10">
        <f>'2014_totals_newvars'!C10/$HH10</f>
        <v>0.21067617302997624</v>
      </c>
      <c r="GZ10">
        <f>'2014_totals_newvars'!D10/$HH10</f>
        <v>0.13479892095248253</v>
      </c>
      <c r="HA10">
        <f>'2014_totals_newvars'!E10/$HH10</f>
        <v>0</v>
      </c>
      <c r="HB10">
        <f>'2014_totals_newvars'!F10/$HH10</f>
        <v>7.5624665694075485E-2</v>
      </c>
      <c r="HC10">
        <f>'2014_totals_newvars'!G10/$HH10</f>
        <v>6.5442178800463408E-2</v>
      </c>
      <c r="HD10">
        <f>'2014_totals_newvars'!H10/$HH10</f>
        <v>5.4223565924643368E-3</v>
      </c>
      <c r="HE10">
        <f>'2014_totals_newvars'!I10/$HH10</f>
        <v>0.23256923015591474</v>
      </c>
      <c r="HF10">
        <f>'2014_totals_newvars'!J10/$HH10</f>
        <v>3.244771568683083E-2</v>
      </c>
      <c r="HG10">
        <f>'2014_totals_newvars'!K10/$HH10</f>
        <v>1.4882620366231425E-2</v>
      </c>
      <c r="HH10">
        <f>'2014_totals_newvars'!L10</f>
        <v>264463979</v>
      </c>
      <c r="HI10" s="8" t="str">
        <f t="shared" si="17"/>
        <v xml:space="preserve"> </v>
      </c>
    </row>
    <row r="11" spans="1:217" x14ac:dyDescent="0.2">
      <c r="A11" t="str">
        <f>'1997_totals_newvars'!A11</f>
        <v>FLORIDA</v>
      </c>
      <c r="B11">
        <f>'1997_totals_newvars'!B11/$L11</f>
        <v>0.70994031233958166</v>
      </c>
      <c r="C11">
        <f>'1997_totals_newvars'!C11/$L11</f>
        <v>4.4707321600647262E-2</v>
      </c>
      <c r="D11">
        <f>'1997_totals_newvars'!D11/$L11</f>
        <v>4.4720503996118828E-2</v>
      </c>
      <c r="E11">
        <f>'1997_totals_newvars'!E11/$L11</f>
        <v>0</v>
      </c>
      <c r="F11">
        <f>'1997_totals_newvars'!F11/$L11</f>
        <v>0</v>
      </c>
      <c r="G11">
        <f>'1997_totals_newvars'!G11/$L11</f>
        <v>0</v>
      </c>
      <c r="H11">
        <f>'1997_totals_newvars'!H11/$L11</f>
        <v>0</v>
      </c>
      <c r="I11">
        <f>'1997_totals_newvars'!I11/$L11</f>
        <v>0.16273867494290803</v>
      </c>
      <c r="J11">
        <f>'1997_totals_newvars'!J11/$L11</f>
        <v>3.7893187120744236E-2</v>
      </c>
      <c r="K11">
        <f>'1997_totals_newvars'!K11/$L11</f>
        <v>0</v>
      </c>
      <c r="L11">
        <f>'1997_totals_newvars'!L11</f>
        <v>747436232</v>
      </c>
      <c r="M11" s="8" t="str">
        <f t="shared" si="0"/>
        <v xml:space="preserve"> </v>
      </c>
      <c r="N11">
        <f>'1998_totals_newvars'!B11/$X11</f>
        <v>0.46670565190511293</v>
      </c>
      <c r="O11">
        <f>'1998_totals_newvars'!C11/$X11</f>
        <v>0.1728054783271058</v>
      </c>
      <c r="P11">
        <f>'1998_totals_newvars'!D11/$X11</f>
        <v>0.10570894871679488</v>
      </c>
      <c r="Q11">
        <f>'1998_totals_newvars'!E11/$X11</f>
        <v>0</v>
      </c>
      <c r="R11">
        <f>'1998_totals_newvars'!F11/$X11</f>
        <v>0</v>
      </c>
      <c r="S11">
        <f>'1998_totals_newvars'!G11/$X11</f>
        <v>0</v>
      </c>
      <c r="T11">
        <f>'1998_totals_newvars'!H11/$X11</f>
        <v>0</v>
      </c>
      <c r="U11">
        <f>'1998_totals_newvars'!I11/$X11</f>
        <v>0.10790203037324432</v>
      </c>
      <c r="V11">
        <f>'1998_totals_newvars'!J11/$X11</f>
        <v>7.3002693349388095E-2</v>
      </c>
      <c r="W11">
        <f>'1998_totals_newvars'!K11/$X11</f>
        <v>7.3875197328353945E-2</v>
      </c>
      <c r="X11">
        <f>'1998_totals_newvars'!L11</f>
        <v>780893860</v>
      </c>
      <c r="Y11" s="8" t="str">
        <f t="shared" si="1"/>
        <v xml:space="preserve"> </v>
      </c>
      <c r="Z11">
        <f>'1999_totals_newvars'!B11/$AJ11</f>
        <v>0.31176554023652014</v>
      </c>
      <c r="AA11">
        <f>'1999_totals_newvars'!C11/$AJ11</f>
        <v>0.26828101827008977</v>
      </c>
      <c r="AB11">
        <f>'1999_totals_newvars'!D11/$AJ11</f>
        <v>0.17835967415541534</v>
      </c>
      <c r="AC11">
        <f>'1999_totals_newvars'!E11/$AJ11</f>
        <v>0</v>
      </c>
      <c r="AD11">
        <f>'1999_totals_newvars'!F11/$AJ11</f>
        <v>0</v>
      </c>
      <c r="AE11">
        <f>'1999_totals_newvars'!G11/$AJ11</f>
        <v>0</v>
      </c>
      <c r="AF11">
        <f>'1999_totals_newvars'!H11/$AJ11</f>
        <v>0</v>
      </c>
      <c r="AG11">
        <f>'1999_totals_newvars'!I11/$AJ11</f>
        <v>2.9964998870257987E-2</v>
      </c>
      <c r="AH11">
        <f>'1999_totals_newvars'!J11/$AJ11</f>
        <v>8.4337376186432458E-2</v>
      </c>
      <c r="AI11">
        <f>'1999_totals_newvars'!K11/$AJ11</f>
        <v>0.12729139228128428</v>
      </c>
      <c r="AJ11">
        <f>'1999_totals_newvars'!L11</f>
        <v>906689305</v>
      </c>
      <c r="AK11" s="8" t="str">
        <f t="shared" si="2"/>
        <v xml:space="preserve"> </v>
      </c>
      <c r="AL11">
        <f>'2000_totals_newvars'!B11/$AW11</f>
        <v>0.2443540962207654</v>
      </c>
      <c r="AM11">
        <f>'2000_totals_newvars'!C11/$AW11</f>
        <v>0.29581033567888321</v>
      </c>
      <c r="AN11">
        <f>'2000_totals_newvars'!D11/$AW11</f>
        <v>0.19296579402039168</v>
      </c>
      <c r="AO11">
        <f>'2000_totals_newvars'!E11/$AW11</f>
        <v>0</v>
      </c>
      <c r="AP11">
        <f>'2000_totals_newvars'!F11/$AW11</f>
        <v>0</v>
      </c>
      <c r="AQ11">
        <f>'2000_totals_newvars'!G11/$AW11</f>
        <v>9.3071331626066629E-3</v>
      </c>
      <c r="AR11">
        <f>'2000_totals_newvars'!H11/$AW11</f>
        <v>3.8144747039587895E-2</v>
      </c>
      <c r="AS11">
        <f>'2000_totals_newvars'!I11/$AW11</f>
        <v>5.5962329503909593E-2</v>
      </c>
      <c r="AT11">
        <f>'2000_totals_newvars'!J11/$AW11</f>
        <v>0.10054292301891081</v>
      </c>
      <c r="AU11">
        <f>'2000_totals_newvars'!K11/$AW11</f>
        <v>6.2912641354944746E-2</v>
      </c>
      <c r="AV11" s="8" t="str">
        <f t="shared" si="3"/>
        <v xml:space="preserve"> </v>
      </c>
      <c r="AW11">
        <f>'2000_totals_newvars'!L11</f>
        <v>958884744</v>
      </c>
      <c r="AX11">
        <f>'2001_totals_newvars'!B11/$BH11</f>
        <v>0.22611600525208936</v>
      </c>
      <c r="AY11">
        <f>'2001_totals_newvars'!C11/$BH11</f>
        <v>0.34162773105416344</v>
      </c>
      <c r="AZ11">
        <f>'2001_totals_newvars'!D11/$BH11</f>
        <v>0.131461031440569</v>
      </c>
      <c r="BA11">
        <f>'2001_totals_newvars'!E11/$BH11</f>
        <v>8.2675032912566671E-3</v>
      </c>
      <c r="BB11">
        <f>'2001_totals_newvars'!F11/$BH11</f>
        <v>0</v>
      </c>
      <c r="BC11">
        <f>'2001_totals_newvars'!G11/$BH11</f>
        <v>2.7427560821300426E-3</v>
      </c>
      <c r="BD11">
        <f>'2001_totals_newvars'!H11/$BH11</f>
        <v>2.594650802367594E-2</v>
      </c>
      <c r="BE11">
        <f>'2001_totals_newvars'!I11/$BH11</f>
        <v>0.16411564217414254</v>
      </c>
      <c r="BF11">
        <f>'2001_totals_newvars'!J11/$BH11</f>
        <v>6.7401648676765777E-2</v>
      </c>
      <c r="BG11">
        <f>'2001_totals_newvars'!K11/$BH11</f>
        <v>3.232117400520719E-2</v>
      </c>
      <c r="BH11">
        <f>'2001_totals_newvars'!L11</f>
        <v>1111965085</v>
      </c>
      <c r="BI11" s="8" t="str">
        <f t="shared" si="4"/>
        <v xml:space="preserve"> </v>
      </c>
      <c r="BJ11">
        <f>'2002_totals_newvars'!B11/$BT11</f>
        <v>0.21732340971732486</v>
      </c>
      <c r="BK11">
        <f>'2002_totals_newvars'!C11/$BT11</f>
        <v>0.33417589852624957</v>
      </c>
      <c r="BL11">
        <f>'2002_totals_newvars'!D11/$BT11</f>
        <v>0.12634479078299948</v>
      </c>
      <c r="BM11">
        <f>'2002_totals_newvars'!E11/$BT11</f>
        <v>0</v>
      </c>
      <c r="BN11">
        <f>'2002_totals_newvars'!F11/$BT11</f>
        <v>0</v>
      </c>
      <c r="BO11">
        <f>'2002_totals_newvars'!G11/$BT11</f>
        <v>8.1569209992194845E-4</v>
      </c>
      <c r="BP11">
        <f>'2002_totals_newvars'!H11/$BT11</f>
        <v>1.4752504168775717E-2</v>
      </c>
      <c r="BQ11">
        <f>'2002_totals_newvars'!I11/$BT11</f>
        <v>0.17390482541841498</v>
      </c>
      <c r="BR11">
        <f>'2002_totals_newvars'!J11/$BT11</f>
        <v>7.9788965046079866E-2</v>
      </c>
      <c r="BS11">
        <f>'2002_totals_newvars'!K11/$BT11</f>
        <v>5.2893914240233569E-2</v>
      </c>
      <c r="BT11">
        <f>'2002_totals_newvars'!L11</f>
        <v>1177348659</v>
      </c>
      <c r="BU11" s="8" t="str">
        <f t="shared" si="5"/>
        <v xml:space="preserve"> </v>
      </c>
      <c r="BV11">
        <f>'2003_totals_newvars'!B11/$CF11</f>
        <v>0.24401560489180779</v>
      </c>
      <c r="BW11">
        <f>'2003_totals_newvars'!C11/$CF11</f>
        <v>0.34732999809878151</v>
      </c>
      <c r="BX11">
        <f>'2003_totals_newvars'!D11/$CF11</f>
        <v>9.4753081365925612E-2</v>
      </c>
      <c r="BY11">
        <f>'2003_totals_newvars'!E11/$CF11</f>
        <v>0</v>
      </c>
      <c r="BZ11">
        <f>'2003_totals_newvars'!F11/$CF11</f>
        <v>0</v>
      </c>
      <c r="CA11">
        <f>'2003_totals_newvars'!G11/$CF11</f>
        <v>1.7442729879990793E-3</v>
      </c>
      <c r="CB11">
        <f>'2003_totals_newvars'!H11/$CF11</f>
        <v>1.093621351600322E-2</v>
      </c>
      <c r="CC11">
        <f>'2003_totals_newvars'!I11/$CF11</f>
        <v>0.19787138591070069</v>
      </c>
      <c r="CD11">
        <f>'2003_totals_newvars'!J11/$CF11</f>
        <v>5.2441572677095226E-2</v>
      </c>
      <c r="CE11">
        <f>'2003_totals_newvars'!K11/$CF11</f>
        <v>5.0907870551686878E-2</v>
      </c>
      <c r="CF11">
        <f>'2003_totals_newvars'!L11</f>
        <v>1026846722</v>
      </c>
      <c r="CG11" s="8" t="str">
        <f t="shared" si="6"/>
        <v xml:space="preserve"> </v>
      </c>
      <c r="CH11">
        <f>'2004_totals_newvars'!B11/$CR11</f>
        <v>0.22549968677295723</v>
      </c>
      <c r="CI11">
        <f>'2004_totals_newvars'!C11/$CR11</f>
        <v>0.32874408704352209</v>
      </c>
      <c r="CJ11">
        <f>'2004_totals_newvars'!D11/$CR11</f>
        <v>8.8872898000990172E-2</v>
      </c>
      <c r="CK11">
        <f>'2004_totals_newvars'!E11/$CR11</f>
        <v>1.0646117384297457E-2</v>
      </c>
      <c r="CL11">
        <f>'2004_totals_newvars'!F11/$CR11</f>
        <v>0</v>
      </c>
      <c r="CM11">
        <f>'2004_totals_newvars'!G11/$CR11</f>
        <v>1.6232169548530463E-3</v>
      </c>
      <c r="CN11">
        <f>'2004_totals_newvars'!H11/$CR11</f>
        <v>5.8416201930996635E-3</v>
      </c>
      <c r="CO11">
        <f>'2004_totals_newvars'!I11/$CR11</f>
        <v>0.21593726503410349</v>
      </c>
      <c r="CP11">
        <f>'2004_totals_newvars'!J11/$CR11</f>
        <v>6.4190041058651615E-2</v>
      </c>
      <c r="CQ11">
        <f>'2004_totals_newvars'!K11/$CR11</f>
        <v>5.8645067557525229E-2</v>
      </c>
      <c r="CR11">
        <f>'2004_totals_newvars'!L11</f>
        <v>1061889475</v>
      </c>
      <c r="CS11" s="8" t="str">
        <f t="shared" si="7"/>
        <v xml:space="preserve"> </v>
      </c>
      <c r="CT11">
        <f>'2005_totals_newvars'!B11/$DD11</f>
        <v>0.174898123971858</v>
      </c>
      <c r="CU11">
        <f>'2005_totals_newvars'!C11/$DD11</f>
        <v>0.3464439706644622</v>
      </c>
      <c r="CV11">
        <f>'2005_totals_newvars'!D11/$DD11</f>
        <v>8.4574765365909729E-2</v>
      </c>
      <c r="CW11">
        <f>'2005_totals_newvars'!E11/$DD11</f>
        <v>1.1387800389409355E-2</v>
      </c>
      <c r="CX11">
        <f>'2005_totals_newvars'!F11/$DD11</f>
        <v>0</v>
      </c>
      <c r="CY11">
        <f>'2005_totals_newvars'!G11/$DD11</f>
        <v>1.8574641260173418E-3</v>
      </c>
      <c r="CZ11">
        <f>'2005_totals_newvars'!H11/$DD11</f>
        <v>1.0705864521511487E-2</v>
      </c>
      <c r="DA11">
        <f>'2005_totals_newvars'!I11/$DD11</f>
        <v>0.2227331247924863</v>
      </c>
      <c r="DB11">
        <f>'2005_totals_newvars'!J11/$DD11</f>
        <v>8.8267179263814E-2</v>
      </c>
      <c r="DC11">
        <f>'2005_totals_newvars'!K11/$DD11</f>
        <v>5.9131706904531608E-2</v>
      </c>
      <c r="DD11">
        <f>'2005_totals_newvars'!L11</f>
        <v>1053150353</v>
      </c>
      <c r="DE11" s="8" t="str">
        <f t="shared" si="8"/>
        <v xml:space="preserve"> </v>
      </c>
      <c r="DF11">
        <f>'2006_totals_newvars'!B11/$DP11</f>
        <v>0.17067933512913061</v>
      </c>
      <c r="DG11">
        <f>'2006_totals_newvars'!C11/$DP11</f>
        <v>0.37644778440493548</v>
      </c>
      <c r="DH11">
        <f>'2006_totals_newvars'!D11/$DP11</f>
        <v>9.1767325742166839E-2</v>
      </c>
      <c r="DI11">
        <f>'2006_totals_newvars'!E11/$DP11</f>
        <v>1.2549118855097133E-2</v>
      </c>
      <c r="DJ11">
        <f>'2006_totals_newvars'!F11/$DP11</f>
        <v>0</v>
      </c>
      <c r="DK11">
        <f>'2006_totals_newvars'!G11/$DP11</f>
        <v>2.9998249468666371E-3</v>
      </c>
      <c r="DL11">
        <f>'2006_totals_newvars'!H11/$DP11</f>
        <v>6.9196801111641257E-3</v>
      </c>
      <c r="DM11">
        <f>'2006_totals_newvars'!I11/$DP11</f>
        <v>0.20607084004733633</v>
      </c>
      <c r="DN11">
        <f>'2006_totals_newvars'!J11/$DP11</f>
        <v>6.9867752880068051E-2</v>
      </c>
      <c r="DO11">
        <f>'2006_totals_newvars'!K11/$DP11</f>
        <v>6.2698337883234798E-2</v>
      </c>
      <c r="DP11">
        <f>'2006_totals_newvars'!L11</f>
        <v>993241290</v>
      </c>
      <c r="DQ11" s="8" t="str">
        <f t="shared" si="9"/>
        <v xml:space="preserve"> </v>
      </c>
      <c r="DR11">
        <f>'2007_totals_newvars'!B11/$EB11</f>
        <v>0.15016797846287913</v>
      </c>
      <c r="DS11">
        <f>'2007_totals_newvars'!C11/$EB11</f>
        <v>0.36242671120266573</v>
      </c>
      <c r="DT11">
        <f>'2007_totals_newvars'!D11/$EB11</f>
        <v>7.6312240665366432E-2</v>
      </c>
      <c r="DU11">
        <f>'2007_totals_newvars'!E11/$EB11</f>
        <v>-2.7200163924016086E-3</v>
      </c>
      <c r="DV11">
        <f>'2007_totals_newvars'!F11/$EB11</f>
        <v>0</v>
      </c>
      <c r="DW11">
        <f>'2007_totals_newvars'!G11/$EB11</f>
        <v>2.4593254348983036E-3</v>
      </c>
      <c r="DX11">
        <f>'2007_totals_newvars'!H11/$EB11</f>
        <v>5.4470556378134728E-2</v>
      </c>
      <c r="DY11">
        <f>'2007_totals_newvars'!I11/$EB11</f>
        <v>0.29103815217158496</v>
      </c>
      <c r="DZ11">
        <f>'2007_totals_newvars'!J11/$EB11</f>
        <v>4.7274680793184211E-3</v>
      </c>
      <c r="EA11">
        <f>'2007_totals_newvars'!K11/$EB11</f>
        <v>6.111758399755389E-2</v>
      </c>
      <c r="EB11">
        <f>'2007_totals_newvars'!L11</f>
        <v>1018930624</v>
      </c>
      <c r="EC11" s="8" t="str">
        <f t="shared" si="10"/>
        <v xml:space="preserve"> </v>
      </c>
      <c r="ED11">
        <f>'2008_totals_newvars'!B11/$EN11</f>
        <v>0.14024053669010619</v>
      </c>
      <c r="EE11">
        <f>'2008_totals_newvars'!C11/$EN11</f>
        <v>0.33831106885537932</v>
      </c>
      <c r="EF11">
        <f>'2008_totals_newvars'!D11/$EN11</f>
        <v>7.4751370073997639E-2</v>
      </c>
      <c r="EG11">
        <f>'2008_totals_newvars'!E11/$EN11</f>
        <v>0</v>
      </c>
      <c r="EH11">
        <f>'2008_totals_newvars'!F11/$EN11</f>
        <v>0</v>
      </c>
      <c r="EI11">
        <f>'2008_totals_newvars'!G11/$EN11</f>
        <v>1.7159228116568281E-3</v>
      </c>
      <c r="EJ11">
        <f>'2008_totals_newvars'!H11/$EN11</f>
        <v>6.4432450622891449E-2</v>
      </c>
      <c r="EK11">
        <f>'2008_totals_newvars'!I11/$EN11</f>
        <v>0.28384134250101367</v>
      </c>
      <c r="EL11">
        <f>'2008_totals_newvars'!J11/$EN11</f>
        <v>4.1750319668724459E-2</v>
      </c>
      <c r="EM11">
        <f>'2008_totals_newvars'!K11/$EN11</f>
        <v>5.4956988776230432E-2</v>
      </c>
      <c r="EN11">
        <f>'2008_totals_newvars'!L11</f>
        <v>1133151204</v>
      </c>
      <c r="EO11" s="8" t="str">
        <f t="shared" si="11"/>
        <v xml:space="preserve"> </v>
      </c>
      <c r="EP11">
        <f>'2009_totals_newvars'!B11/$EZ11</f>
        <v>0.17291152026157894</v>
      </c>
      <c r="EQ11">
        <f>'2009_totals_newvars'!C11/$EZ11</f>
        <v>0.36082040166857365</v>
      </c>
      <c r="ER11">
        <f>'2009_totals_newvars'!D11/$EZ11</f>
        <v>6.8843683969062361E-2</v>
      </c>
      <c r="ES11">
        <f>'2009_totals_newvars'!E11/$EZ11</f>
        <v>0</v>
      </c>
      <c r="ET11">
        <f>'2009_totals_newvars'!F11/$EZ11</f>
        <v>0</v>
      </c>
      <c r="EU11">
        <f>'2009_totals_newvars'!G11/$EZ11</f>
        <v>1.341425113535432E-3</v>
      </c>
      <c r="EV11">
        <f>'2009_totals_newvars'!H11/$EZ11</f>
        <v>6.5318376946581396E-3</v>
      </c>
      <c r="EW11">
        <f>'2009_totals_newvars'!I11/$EZ11</f>
        <v>0.29257056951846577</v>
      </c>
      <c r="EX11">
        <f>'2009_totals_newvars'!J11/$EZ11</f>
        <v>3.7143702937114831E-2</v>
      </c>
      <c r="EY11">
        <f>'2009_totals_newvars'!K11/$EZ11</f>
        <v>5.983685883701087E-2</v>
      </c>
      <c r="EZ11">
        <f>'2009_totals_newvars'!L11</f>
        <v>1040739424</v>
      </c>
      <c r="FA11" s="8" t="str">
        <f t="shared" si="12"/>
        <v xml:space="preserve"> </v>
      </c>
      <c r="FB11">
        <f>'2010_totals_newvars'!B11/$FL11</f>
        <v>0.17256624415174365</v>
      </c>
      <c r="FC11">
        <f>'2010_totals_newvars'!C11/$FL11</f>
        <v>0.33973343267285877</v>
      </c>
      <c r="FD11">
        <f>'2010_totals_newvars'!D11/$FL11</f>
        <v>0.10318103304211479</v>
      </c>
      <c r="FE11">
        <f>'2010_totals_newvars'!E11/$FL11</f>
        <v>0</v>
      </c>
      <c r="FF11">
        <f>'2010_totals_newvars'!F11/$FL11</f>
        <v>0</v>
      </c>
      <c r="FG11">
        <f>'2010_totals_newvars'!G11/$FL11</f>
        <v>1.2776576031108551E-3</v>
      </c>
      <c r="FH11">
        <f>'2010_totals_newvars'!H11/$FL11</f>
        <v>4.4255023937333103E-3</v>
      </c>
      <c r="FI11">
        <f>'2010_totals_newvars'!I11/$FL11</f>
        <v>0.28601672862581246</v>
      </c>
      <c r="FJ11">
        <f>'2010_totals_newvars'!J11/$FL11</f>
        <v>3.5440984839055042E-2</v>
      </c>
      <c r="FK11">
        <f>'2010_totals_newvars'!K11/$FL11</f>
        <v>5.7358416671571141E-2</v>
      </c>
      <c r="FL11">
        <f>'2010_totals_newvars'!L11</f>
        <v>1085709502</v>
      </c>
      <c r="FM11" s="8" t="str">
        <f t="shared" si="13"/>
        <v xml:space="preserve"> </v>
      </c>
      <c r="FN11">
        <f>'2011_totals_newvars'!B11/$FX11</f>
        <v>0.16950065539903392</v>
      </c>
      <c r="FO11">
        <f>'2011_totals_newvars'!C11/$FX11</f>
        <v>0.35544978997604981</v>
      </c>
      <c r="FP11">
        <f>'2011_totals_newvars'!D11/$FX11</f>
        <v>7.758412775899276E-2</v>
      </c>
      <c r="FQ11">
        <f>'2011_totals_newvars'!E11/$FX11</f>
        <v>0</v>
      </c>
      <c r="FR11">
        <f>'2011_totals_newvars'!F11/$FX11</f>
        <v>0</v>
      </c>
      <c r="FS11">
        <f>'2011_totals_newvars'!G11/$FX11</f>
        <v>5.1856682341846656E-3</v>
      </c>
      <c r="FT11">
        <f>'2011_totals_newvars'!H11/$FX11</f>
        <v>4.1665394075780871E-3</v>
      </c>
      <c r="FU11">
        <f>'2011_totals_newvars'!I11/$FX11</f>
        <v>0.29534148286351902</v>
      </c>
      <c r="FV11">
        <f>'2011_totals_newvars'!J11/$FX11</f>
        <v>3.3304679789833855E-2</v>
      </c>
      <c r="FW11">
        <f>'2011_totals_newvars'!K11/$FX11</f>
        <v>5.9467056570807891E-2</v>
      </c>
      <c r="FX11">
        <f>'2011_totals_newvars'!L11</f>
        <v>1012828774</v>
      </c>
      <c r="FY11" s="8" t="str">
        <f t="shared" si="14"/>
        <v xml:space="preserve"> </v>
      </c>
      <c r="FZ11">
        <f>'2012_totals_newvars'!B11/$GJ11</f>
        <v>0.17366817292685632</v>
      </c>
      <c r="GA11">
        <f>'2012_totals_newvars'!C11/$GJ11</f>
        <v>0.34154799108545036</v>
      </c>
      <c r="GB11">
        <f>'2012_totals_newvars'!D11/$GJ11</f>
        <v>6.4760698043696149E-2</v>
      </c>
      <c r="GC11">
        <f>'2012_totals_newvars'!E11/$GJ11</f>
        <v>0</v>
      </c>
      <c r="GD11">
        <f>'2012_totals_newvars'!F11/$GJ11</f>
        <v>0</v>
      </c>
      <c r="GE11">
        <f>'2012_totals_newvars'!G11/$GJ11</f>
        <v>8.1036413342363222E-4</v>
      </c>
      <c r="GF11">
        <f>'2012_totals_newvars'!H11/$GJ11</f>
        <v>5.1705087773385137E-3</v>
      </c>
      <c r="GG11">
        <f>'2012_totals_newvars'!I11/$GJ11</f>
        <v>0.32356307927827155</v>
      </c>
      <c r="GH11">
        <f>'2012_totals_newvars'!J11/$GJ11</f>
        <v>3.3055622916829966E-2</v>
      </c>
      <c r="GI11">
        <f>'2012_totals_newvars'!K11/$GJ11</f>
        <v>5.7423562838133546E-2</v>
      </c>
      <c r="GJ11">
        <f>'2012_totals_newvars'!L11</f>
        <v>975762583</v>
      </c>
      <c r="GK11" s="8" t="str">
        <f t="shared" si="15"/>
        <v xml:space="preserve"> </v>
      </c>
      <c r="GL11">
        <f>'2013_totals_newvars'!B11/$GV11</f>
        <v>0.17367565369653667</v>
      </c>
      <c r="GM11">
        <f>'2013_totals_newvars'!C11/$GV11</f>
        <v>0.34353938706171483</v>
      </c>
      <c r="GN11">
        <f>'2013_totals_newvars'!D11/$GV11</f>
        <v>6.4043515209198709E-2</v>
      </c>
      <c r="GO11">
        <f>'2013_totals_newvars'!E11/$GV11</f>
        <v>0</v>
      </c>
      <c r="GP11">
        <f>'2013_totals_newvars'!F11/$GV11</f>
        <v>0</v>
      </c>
      <c r="GQ11">
        <f>'2013_totals_newvars'!G11/$GV11</f>
        <v>4.987578331031692E-4</v>
      </c>
      <c r="GR11">
        <f>'2013_totals_newvars'!H11/$GV11</f>
        <v>5.2085745911343885E-3</v>
      </c>
      <c r="GS11">
        <f>'2013_totals_newvars'!I11/$GV11</f>
        <v>0.32690152046659998</v>
      </c>
      <c r="GT11">
        <f>'2013_totals_newvars'!J11/$GV11</f>
        <v>3.0390043321813161E-2</v>
      </c>
      <c r="GU11">
        <f>'2013_totals_newvars'!K11/$GV11</f>
        <v>5.5742547819899062E-2</v>
      </c>
      <c r="GV11">
        <f>'2013_totals_newvars'!L11</f>
        <v>997528193</v>
      </c>
      <c r="GW11" s="8" t="str">
        <f t="shared" si="16"/>
        <v xml:space="preserve"> </v>
      </c>
      <c r="GX11">
        <f>'2014_totals_newvars'!B11/$HH11</f>
        <v>0.16566636386425568</v>
      </c>
      <c r="GY11">
        <f>'2014_totals_newvars'!C11/$HH11</f>
        <v>0.33809825285621448</v>
      </c>
      <c r="GZ11">
        <f>'2014_totals_newvars'!D11/$HH11</f>
        <v>5.1640174544653139E-2</v>
      </c>
      <c r="HA11">
        <f>'2014_totals_newvars'!E11/$HH11</f>
        <v>0</v>
      </c>
      <c r="HB11">
        <f>'2014_totals_newvars'!F11/$HH11</f>
        <v>0</v>
      </c>
      <c r="HC11">
        <f>'2014_totals_newvars'!G11/$HH11</f>
        <v>7.1293679755495497E-4</v>
      </c>
      <c r="HD11">
        <f>'2014_totals_newvars'!H11/$HH11</f>
        <v>7.2665413345906248E-3</v>
      </c>
      <c r="HE11">
        <f>'2014_totals_newvars'!I11/$HH11</f>
        <v>0.33900163037270198</v>
      </c>
      <c r="HF11">
        <f>'2014_totals_newvars'!J11/$HH11</f>
        <v>4.133850651852862E-2</v>
      </c>
      <c r="HG11">
        <f>'2014_totals_newvars'!K11/$HH11</f>
        <v>5.6275593711500552E-2</v>
      </c>
      <c r="HH11">
        <f>'2014_totals_newvars'!L11</f>
        <v>999261088</v>
      </c>
      <c r="HI11" s="8" t="str">
        <f t="shared" si="17"/>
        <v xml:space="preserve"> </v>
      </c>
    </row>
    <row r="12" spans="1:217" x14ac:dyDescent="0.2">
      <c r="A12" t="str">
        <f>'1997_totals_newvars'!A12</f>
        <v>GEORGIA</v>
      </c>
      <c r="B12">
        <f>'1997_totals_newvars'!B12/$L12</f>
        <v>0.64923927065619857</v>
      </c>
      <c r="C12">
        <f>'1997_totals_newvars'!C12/$L12</f>
        <v>0.14975990223639127</v>
      </c>
      <c r="D12">
        <f>'1997_totals_newvars'!D12/$L12</f>
        <v>4.3140152080590952E-2</v>
      </c>
      <c r="E12">
        <f>'1997_totals_newvars'!E12/$L12</f>
        <v>0</v>
      </c>
      <c r="F12">
        <f>'1997_totals_newvars'!F12/$L12</f>
        <v>0</v>
      </c>
      <c r="G12">
        <f>'1997_totals_newvars'!G12/$L12</f>
        <v>0</v>
      </c>
      <c r="H12">
        <f>'1997_totals_newvars'!H12/$L12</f>
        <v>0</v>
      </c>
      <c r="I12">
        <f>'1997_totals_newvars'!I12/$L12</f>
        <v>0.10686054871634809</v>
      </c>
      <c r="J12">
        <f>'1997_totals_newvars'!J12/$L12</f>
        <v>5.1000126310471135E-2</v>
      </c>
      <c r="K12">
        <f>'1997_totals_newvars'!K12/$L12</f>
        <v>0</v>
      </c>
      <c r="L12">
        <f>'1997_totals_newvars'!L12</f>
        <v>359233875</v>
      </c>
      <c r="M12" s="8" t="str">
        <f t="shared" si="0"/>
        <v xml:space="preserve"> </v>
      </c>
      <c r="N12">
        <f>'1998_totals_newvars'!B12/$X12</f>
        <v>0.60251975717879169</v>
      </c>
      <c r="O12">
        <f>'1998_totals_newvars'!C12/$X12</f>
        <v>0.11421628150684804</v>
      </c>
      <c r="P12">
        <f>'1998_totals_newvars'!D12/$X12</f>
        <v>3.7207617878630118E-2</v>
      </c>
      <c r="Q12">
        <f>'1998_totals_newvars'!E12/$X12</f>
        <v>0</v>
      </c>
      <c r="R12">
        <f>'1998_totals_newvars'!F12/$X12</f>
        <v>0</v>
      </c>
      <c r="S12">
        <f>'1998_totals_newvars'!G12/$X12</f>
        <v>0</v>
      </c>
      <c r="T12">
        <f>'1998_totals_newvars'!H12/$X12</f>
        <v>0</v>
      </c>
      <c r="U12">
        <f>'1998_totals_newvars'!I12/$X12</f>
        <v>0.11829457835303731</v>
      </c>
      <c r="V12">
        <f>'1998_totals_newvars'!J12/$X12</f>
        <v>4.8001558777566296E-2</v>
      </c>
      <c r="W12">
        <f>'1998_totals_newvars'!K12/$X12</f>
        <v>7.9760206305126508E-2</v>
      </c>
      <c r="X12">
        <f>'1998_totals_newvars'!L12</f>
        <v>500212485</v>
      </c>
      <c r="Y12" s="8" t="str">
        <f t="shared" si="1"/>
        <v xml:space="preserve"> </v>
      </c>
      <c r="Z12">
        <f>'1999_totals_newvars'!B12/$AJ12</f>
        <v>0.29192141716644043</v>
      </c>
      <c r="AA12">
        <f>'1999_totals_newvars'!C12/$AJ12</f>
        <v>7.1368276417982116E-2</v>
      </c>
      <c r="AB12">
        <f>'1999_totals_newvars'!D12/$AJ12</f>
        <v>8.6456811272818082E-2</v>
      </c>
      <c r="AC12">
        <f>'1999_totals_newvars'!E12/$AJ12</f>
        <v>0</v>
      </c>
      <c r="AD12">
        <f>'1999_totals_newvars'!F12/$AJ12</f>
        <v>0</v>
      </c>
      <c r="AE12">
        <f>'1999_totals_newvars'!G12/$AJ12</f>
        <v>0</v>
      </c>
      <c r="AF12">
        <f>'1999_totals_newvars'!H12/$AJ12</f>
        <v>0</v>
      </c>
      <c r="AG12">
        <f>'1999_totals_newvars'!I12/$AJ12</f>
        <v>0.39164616667368823</v>
      </c>
      <c r="AH12">
        <f>'1999_totals_newvars'!J12/$AJ12</f>
        <v>8.4656012455076826E-2</v>
      </c>
      <c r="AI12">
        <f>'1999_totals_newvars'!K12/$AJ12</f>
        <v>7.395131601399435E-2</v>
      </c>
      <c r="AJ12">
        <f>'1999_totals_newvars'!L12</f>
        <v>476770082</v>
      </c>
      <c r="AK12" s="8" t="str">
        <f t="shared" si="2"/>
        <v xml:space="preserve"> </v>
      </c>
      <c r="AL12">
        <f>'2000_totals_newvars'!B12/$AW12</f>
        <v>0.37996871131945853</v>
      </c>
      <c r="AM12">
        <f>'2000_totals_newvars'!C12/$AW12</f>
        <v>0.19586101057516139</v>
      </c>
      <c r="AN12">
        <f>'2000_totals_newvars'!D12/$AW12</f>
        <v>0.49300652971717118</v>
      </c>
      <c r="AO12">
        <f>'2000_totals_newvars'!E12/$AW12</f>
        <v>6.1896358472767268E-4</v>
      </c>
      <c r="AP12">
        <f>'2000_totals_newvars'!F12/$AW12</f>
        <v>0</v>
      </c>
      <c r="AQ12">
        <f>'2000_totals_newvars'!G12/$AW12</f>
        <v>1.8459543604620556E-4</v>
      </c>
      <c r="AR12">
        <f>'2000_totals_newvars'!H12/$AW12</f>
        <v>9.6248558844687804E-2</v>
      </c>
      <c r="AS12">
        <f>'2000_totals_newvars'!I12/$AW12</f>
        <v>-0.24127846079599266</v>
      </c>
      <c r="AT12">
        <f>'2000_totals_newvars'!J12/$AW12</f>
        <v>-2.3946945633542766E-4</v>
      </c>
      <c r="AU12">
        <f>'2000_totals_newvars'!K12/$AW12</f>
        <v>7.5629560775075266E-2</v>
      </c>
      <c r="AV12" s="8" t="str">
        <f t="shared" si="3"/>
        <v xml:space="preserve"> </v>
      </c>
      <c r="AW12">
        <f>'2000_totals_newvars'!L12</f>
        <v>473830783</v>
      </c>
      <c r="AX12">
        <f>'2001_totals_newvars'!B12/$BH12</f>
        <v>0.32630121393823475</v>
      </c>
      <c r="AY12">
        <f>'2001_totals_newvars'!C12/$BH12</f>
        <v>0.13035652546195808</v>
      </c>
      <c r="AZ12">
        <f>'2001_totals_newvars'!D12/$BH12</f>
        <v>0.22299000617114581</v>
      </c>
      <c r="BA12">
        <f>'2001_totals_newvars'!E12/$BH12</f>
        <v>6.2803021792768379E-3</v>
      </c>
      <c r="BB12">
        <f>'2001_totals_newvars'!F12/$BH12</f>
        <v>0</v>
      </c>
      <c r="BC12">
        <f>'2001_totals_newvars'!G12/$BH12</f>
        <v>0</v>
      </c>
      <c r="BD12">
        <f>'2001_totals_newvars'!H12/$BH12</f>
        <v>5.2659718884018797E-2</v>
      </c>
      <c r="BE12">
        <f>'2001_totals_newvars'!I12/$BH12</f>
        <v>0.15583309034101347</v>
      </c>
      <c r="BF12">
        <f>'2001_totals_newvars'!J12/$BH12</f>
        <v>7.8257675845618754E-2</v>
      </c>
      <c r="BG12">
        <f>'2001_totals_newvars'!K12/$BH12</f>
        <v>2.7321467178733478E-2</v>
      </c>
      <c r="BH12">
        <f>'2001_totals_newvars'!L12</f>
        <v>528452916</v>
      </c>
      <c r="BI12" s="8" t="str">
        <f t="shared" si="4"/>
        <v xml:space="preserve"> </v>
      </c>
      <c r="BJ12">
        <f>'2002_totals_newvars'!B12/$BT12</f>
        <v>0.19132111533558635</v>
      </c>
      <c r="BK12">
        <f>'2002_totals_newvars'!C12/$BT12</f>
        <v>8.7401804154760315E-2</v>
      </c>
      <c r="BL12">
        <f>'2002_totals_newvars'!D12/$BT12</f>
        <v>0.18280635706667364</v>
      </c>
      <c r="BM12">
        <f>'2002_totals_newvars'!E12/$BT12</f>
        <v>0.16309702902811876</v>
      </c>
      <c r="BN12">
        <f>'2002_totals_newvars'!F12/$BT12</f>
        <v>0</v>
      </c>
      <c r="BO12">
        <f>'2002_totals_newvars'!G12/$BT12</f>
        <v>5.0325648011994521E-3</v>
      </c>
      <c r="BP12">
        <f>'2002_totals_newvars'!H12/$BT12</f>
        <v>3.8598512939172484E-2</v>
      </c>
      <c r="BQ12">
        <f>'2002_totals_newvars'!I12/$BT12</f>
        <v>0.22027401237906835</v>
      </c>
      <c r="BR12">
        <f>'2002_totals_newvars'!J12/$BT12</f>
        <v>4.6986465523423469E-2</v>
      </c>
      <c r="BS12">
        <f>'2002_totals_newvars'!K12/$BT12</f>
        <v>6.4482138771997197E-2</v>
      </c>
      <c r="BT12">
        <f>'2002_totals_newvars'!L12</f>
        <v>570739397</v>
      </c>
      <c r="BU12" s="8" t="str">
        <f t="shared" si="5"/>
        <v xml:space="preserve"> </v>
      </c>
      <c r="BV12">
        <f>'2003_totals_newvars'!B12/$CF12</f>
        <v>0.30551147515420551</v>
      </c>
      <c r="BW12">
        <f>'2003_totals_newvars'!C12/$CF12</f>
        <v>9.9043827550629404E-2</v>
      </c>
      <c r="BX12">
        <f>'2003_totals_newvars'!D12/$CF12</f>
        <v>0.2117580982565386</v>
      </c>
      <c r="BY12">
        <f>'2003_totals_newvars'!E12/$CF12</f>
        <v>5.9752403596990723E-2</v>
      </c>
      <c r="BZ12">
        <f>'2003_totals_newvars'!F12/$CF12</f>
        <v>0</v>
      </c>
      <c r="CA12">
        <f>'2003_totals_newvars'!G12/$CF12</f>
        <v>4.4380112788944062E-3</v>
      </c>
      <c r="CB12">
        <f>'2003_totals_newvars'!H12/$CF12</f>
        <v>3.2738766814947175E-2</v>
      </c>
      <c r="CC12">
        <f>'2003_totals_newvars'!I12/$CF12</f>
        <v>0.21789063324962821</v>
      </c>
      <c r="CD12">
        <f>'2003_totals_newvars'!J12/$CF12</f>
        <v>3.4666980368117398E-2</v>
      </c>
      <c r="CE12">
        <f>'2003_totals_newvars'!K12/$CF12</f>
        <v>3.4199803730048557E-2</v>
      </c>
      <c r="CF12">
        <f>'2003_totals_newvars'!L12</f>
        <v>551615768</v>
      </c>
      <c r="CG12" s="8" t="str">
        <f t="shared" si="6"/>
        <v xml:space="preserve"> </v>
      </c>
      <c r="CH12">
        <f>'2004_totals_newvars'!B12/$CR12</f>
        <v>0.2961238303906244</v>
      </c>
      <c r="CI12">
        <f>'2004_totals_newvars'!C12/$CR12</f>
        <v>6.4492368528920319E-2</v>
      </c>
      <c r="CJ12">
        <f>'2004_totals_newvars'!D12/$CR12</f>
        <v>0.21870923619210036</v>
      </c>
      <c r="CK12">
        <f>'2004_totals_newvars'!E12/$CR12</f>
        <v>7.4601110108863E-2</v>
      </c>
      <c r="CL12">
        <f>'2004_totals_newvars'!F12/$CR12</f>
        <v>0</v>
      </c>
      <c r="CM12">
        <f>'2004_totals_newvars'!G12/$CR12</f>
        <v>-4.25164491529139E-6</v>
      </c>
      <c r="CN12">
        <f>'2004_totals_newvars'!H12/$CR12</f>
        <v>4.6110117377232307E-2</v>
      </c>
      <c r="CO12">
        <f>'2004_totals_newvars'!I12/$CR12</f>
        <v>0.25943937095462233</v>
      </c>
      <c r="CP12">
        <f>'2004_totals_newvars'!J12/$CR12</f>
        <v>4.0602113212647659E-2</v>
      </c>
      <c r="CQ12">
        <f>'2004_totals_newvars'!K12/$CR12</f>
        <v>-7.3895120095058027E-5</v>
      </c>
      <c r="CR12">
        <f>'2004_totals_newvars'!L12</f>
        <v>548493594</v>
      </c>
      <c r="CS12" s="8" t="str">
        <f t="shared" si="7"/>
        <v xml:space="preserve"> </v>
      </c>
      <c r="CT12">
        <f>'2005_totals_newvars'!B12/$DD12</f>
        <v>0.21964064264228578</v>
      </c>
      <c r="CU12">
        <f>'2005_totals_newvars'!C12/$DD12</f>
        <v>4.152757986229981E-2</v>
      </c>
      <c r="CV12">
        <f>'2005_totals_newvars'!D12/$DD12</f>
        <v>0.18795341193075493</v>
      </c>
      <c r="CW12">
        <f>'2005_totals_newvars'!E12/$DD12</f>
        <v>0.17266677436962063</v>
      </c>
      <c r="CX12">
        <f>'2005_totals_newvars'!F12/$DD12</f>
        <v>0</v>
      </c>
      <c r="CY12">
        <f>'2005_totals_newvars'!G12/$DD12</f>
        <v>0</v>
      </c>
      <c r="CZ12">
        <f>'2005_totals_newvars'!H12/$DD12</f>
        <v>5.8985670572957095E-2</v>
      </c>
      <c r="DA12">
        <f>'2005_totals_newvars'!I12/$DD12</f>
        <v>0.2572497810641392</v>
      </c>
      <c r="DB12">
        <f>'2005_totals_newvars'!J12/$DD12</f>
        <v>3.5579886194968602E-2</v>
      </c>
      <c r="DC12">
        <f>'2005_totals_newvars'!K12/$DD12</f>
        <v>2.6396253362973941E-2</v>
      </c>
      <c r="DD12">
        <f>'2005_totals_newvars'!L12</f>
        <v>534166717</v>
      </c>
      <c r="DE12" s="8" t="str">
        <f t="shared" si="8"/>
        <v xml:space="preserve"> </v>
      </c>
      <c r="DF12">
        <f>'2006_totals_newvars'!B12/$DP12</f>
        <v>0.16731489942026853</v>
      </c>
      <c r="DG12">
        <f>'2006_totals_newvars'!C12/$DP12</f>
        <v>-1.3140474983410243E-2</v>
      </c>
      <c r="DH12">
        <f>'2006_totals_newvars'!D12/$DP12</f>
        <v>0.15684558399922516</v>
      </c>
      <c r="DI12">
        <f>'2006_totals_newvars'!E12/$DP12</f>
        <v>0.19194968144576396</v>
      </c>
      <c r="DJ12">
        <f>'2006_totals_newvars'!F12/$DP12</f>
        <v>0</v>
      </c>
      <c r="DK12">
        <f>'2006_totals_newvars'!G12/$DP12</f>
        <v>0</v>
      </c>
      <c r="DL12">
        <f>'2006_totals_newvars'!H12/$DP12</f>
        <v>6.272409701386894E-2</v>
      </c>
      <c r="DM12">
        <f>'2006_totals_newvars'!I12/$DP12</f>
        <v>0.36014146976050881</v>
      </c>
      <c r="DN12">
        <f>'2006_totals_newvars'!J12/$DP12</f>
        <v>3.9004184857318304E-2</v>
      </c>
      <c r="DO12">
        <f>'2006_totals_newvars'!K12/$DP12</f>
        <v>3.5160558486456488E-2</v>
      </c>
      <c r="DP12">
        <f>'2006_totals_newvars'!L12</f>
        <v>572075896</v>
      </c>
      <c r="DQ12" s="8" t="str">
        <f t="shared" si="9"/>
        <v xml:space="preserve"> </v>
      </c>
      <c r="DR12">
        <f>'2007_totals_newvars'!B12/$EB12</f>
        <v>9.2958202602035647E-2</v>
      </c>
      <c r="DS12">
        <f>'2007_totals_newvars'!C12/$EB12</f>
        <v>9.5201712634715205E-2</v>
      </c>
      <c r="DT12">
        <f>'2007_totals_newvars'!D12/$EB12</f>
        <v>0.12264479443981147</v>
      </c>
      <c r="DU12">
        <f>'2007_totals_newvars'!E12/$EB12</f>
        <v>0.14503463540068434</v>
      </c>
      <c r="DV12">
        <f>'2007_totals_newvars'!F12/$EB12</f>
        <v>0</v>
      </c>
      <c r="DW12">
        <f>'2007_totals_newvars'!G12/$EB12</f>
        <v>0</v>
      </c>
      <c r="DX12">
        <f>'2007_totals_newvars'!H12/$EB12</f>
        <v>6.266073262706455E-2</v>
      </c>
      <c r="DY12">
        <f>'2007_totals_newvars'!I12/$EB12</f>
        <v>0.39741606954313363</v>
      </c>
      <c r="DZ12">
        <f>'2007_totals_newvars'!J12/$EB12</f>
        <v>4.4191783429756271E-2</v>
      </c>
      <c r="EA12">
        <f>'2007_totals_newvars'!K12/$EB12</f>
        <v>3.9892069322798866E-2</v>
      </c>
      <c r="EB12">
        <f>'2007_totals_newvars'!L12</f>
        <v>551488062</v>
      </c>
      <c r="EC12" s="8" t="str">
        <f t="shared" si="10"/>
        <v xml:space="preserve"> </v>
      </c>
      <c r="ED12">
        <f>'2008_totals_newvars'!B12/$EN12</f>
        <v>0.11909516012749195</v>
      </c>
      <c r="EE12">
        <f>'2008_totals_newvars'!C12/$EN12</f>
        <v>3.7137818225174202E-2</v>
      </c>
      <c r="EF12">
        <f>'2008_totals_newvars'!D12/$EN12</f>
        <v>9.1849187849500996E-2</v>
      </c>
      <c r="EG12">
        <f>'2008_totals_newvars'!E12/$EN12</f>
        <v>0.13915743259402535</v>
      </c>
      <c r="EH12">
        <f>'2008_totals_newvars'!F12/$EN12</f>
        <v>0</v>
      </c>
      <c r="EI12">
        <f>'2008_totals_newvars'!G12/$EN12</f>
        <v>0</v>
      </c>
      <c r="EJ12">
        <f>'2008_totals_newvars'!H12/$EN12</f>
        <v>5.8464230286850397E-2</v>
      </c>
      <c r="EK12">
        <f>'2008_totals_newvars'!I12/$EN12</f>
        <v>0.47661708727589003</v>
      </c>
      <c r="EL12">
        <f>'2008_totals_newvars'!J12/$EN12</f>
        <v>6.6424537212287152E-2</v>
      </c>
      <c r="EM12">
        <f>'2008_totals_newvars'!K12/$EN12</f>
        <v>1.1254546428779919E-2</v>
      </c>
      <c r="EN12">
        <f>'2008_totals_newvars'!L12</f>
        <v>621970867</v>
      </c>
      <c r="EO12" s="8" t="str">
        <f t="shared" si="11"/>
        <v xml:space="preserve"> </v>
      </c>
      <c r="EP12">
        <f>'2009_totals_newvars'!B12/$EZ12</f>
        <v>0.10548599788238827</v>
      </c>
      <c r="EQ12">
        <f>'2009_totals_newvars'!C12/$EZ12</f>
        <v>4.2537264912044542E-2</v>
      </c>
      <c r="ER12">
        <f>'2009_totals_newvars'!D12/$EZ12</f>
        <v>6.4492758539448566E-2</v>
      </c>
      <c r="ES12">
        <f>'2009_totals_newvars'!E12/$EZ12</f>
        <v>0.10928210820816679</v>
      </c>
      <c r="ET12">
        <f>'2009_totals_newvars'!F12/$EZ12</f>
        <v>0</v>
      </c>
      <c r="EU12">
        <f>'2009_totals_newvars'!G12/$EZ12</f>
        <v>1.6514298738348613E-4</v>
      </c>
      <c r="EV12">
        <f>'2009_totals_newvars'!H12/$EZ12</f>
        <v>5.3593867885740491E-2</v>
      </c>
      <c r="EW12">
        <f>'2009_totals_newvars'!I12/$EZ12</f>
        <v>0.58212078296537739</v>
      </c>
      <c r="EX12">
        <f>'2009_totals_newvars'!J12/$EZ12</f>
        <v>4.2322076619450484E-2</v>
      </c>
      <c r="EY12">
        <f>'2009_totals_newvars'!K12/$EZ12</f>
        <v>0</v>
      </c>
      <c r="EZ12">
        <f>'2009_totals_newvars'!L12</f>
        <v>521487478</v>
      </c>
      <c r="FA12" s="8" t="str">
        <f t="shared" si="12"/>
        <v xml:space="preserve"> </v>
      </c>
      <c r="FB12">
        <f>'2010_totals_newvars'!B12/$FL12</f>
        <v>8.3727415585650555E-2</v>
      </c>
      <c r="FC12">
        <f>'2010_totals_newvars'!C12/$FL12</f>
        <v>3.8440907303143181E-2</v>
      </c>
      <c r="FD12">
        <f>'2010_totals_newvars'!D12/$FL12</f>
        <v>0.13938556617588901</v>
      </c>
      <c r="FE12">
        <f>'2010_totals_newvars'!E12/$FL12</f>
        <v>6.5444382545459437E-2</v>
      </c>
      <c r="FF12">
        <f>'2010_totals_newvars'!F12/$FL12</f>
        <v>0</v>
      </c>
      <c r="FG12">
        <f>'2010_totals_newvars'!G12/$FL12</f>
        <v>1.1518640469958897E-2</v>
      </c>
      <c r="FH12">
        <f>'2010_totals_newvars'!H12/$FL12</f>
        <v>4.7579338347320949E-2</v>
      </c>
      <c r="FI12">
        <f>'2010_totals_newvars'!I12/$FL12</f>
        <v>0.55381488502414589</v>
      </c>
      <c r="FJ12">
        <f>'2010_totals_newvars'!J12/$FL12</f>
        <v>3.617447664306514E-2</v>
      </c>
      <c r="FK12">
        <f>'2010_totals_newvars'!K12/$FL12</f>
        <v>2.391438790536694E-2</v>
      </c>
      <c r="FL12">
        <f>'2010_totals_newvars'!L12</f>
        <v>577058466</v>
      </c>
      <c r="FM12" s="8" t="str">
        <f t="shared" si="13"/>
        <v xml:space="preserve"> </v>
      </c>
      <c r="FN12">
        <f>'2011_totals_newvars'!B12/$FX12</f>
        <v>9.1110471767274478E-2</v>
      </c>
      <c r="FO12">
        <f>'2011_totals_newvars'!C12/$FX12</f>
        <v>3.9505862310381099E-2</v>
      </c>
      <c r="FP12">
        <f>'2011_totals_newvars'!D12/$FX12</f>
        <v>6.5826943645319561E-2</v>
      </c>
      <c r="FQ12">
        <f>'2011_totals_newvars'!E12/$FX12</f>
        <v>5.903618637020893E-2</v>
      </c>
      <c r="FR12">
        <f>'2011_totals_newvars'!F12/$FX12</f>
        <v>0</v>
      </c>
      <c r="FS12">
        <f>'2011_totals_newvars'!G12/$FX12</f>
        <v>3.0079479554906627E-2</v>
      </c>
      <c r="FT12">
        <f>'2011_totals_newvars'!H12/$FX12</f>
        <v>5.4265679157374479E-2</v>
      </c>
      <c r="FU12">
        <f>'2011_totals_newvars'!I12/$FX12</f>
        <v>0.60319056628976508</v>
      </c>
      <c r="FV12">
        <f>'2011_totals_newvars'!J12/$FX12</f>
        <v>5.698481090476977E-2</v>
      </c>
      <c r="FW12">
        <f>'2011_totals_newvars'!K12/$FX12</f>
        <v>0</v>
      </c>
      <c r="FX12">
        <f>'2011_totals_newvars'!L12</f>
        <v>561502767</v>
      </c>
      <c r="FY12" s="8" t="str">
        <f t="shared" si="14"/>
        <v xml:space="preserve"> </v>
      </c>
      <c r="FZ12">
        <f>'2012_totals_newvars'!B12/$GJ12</f>
        <v>8.3967335871438453E-2</v>
      </c>
      <c r="GA12">
        <f>'2012_totals_newvars'!C12/$GJ12</f>
        <v>4.4596320030786292E-2</v>
      </c>
      <c r="GB12">
        <f>'2012_totals_newvars'!D12/$GJ12</f>
        <v>6.0516435822908332E-2</v>
      </c>
      <c r="GC12">
        <f>'2012_totals_newvars'!E12/$GJ12</f>
        <v>5.7246932736076485E-2</v>
      </c>
      <c r="GD12">
        <f>'2012_totals_newvars'!F12/$GJ12</f>
        <v>0</v>
      </c>
      <c r="GE12">
        <f>'2012_totals_newvars'!G12/$GJ12</f>
        <v>0</v>
      </c>
      <c r="GF12">
        <f>'2012_totals_newvars'!H12/$GJ12</f>
        <v>5.1749044639554945E-2</v>
      </c>
      <c r="GG12">
        <f>'2012_totals_newvars'!I12/$GJ12</f>
        <v>0.65615228433316541</v>
      </c>
      <c r="GH12">
        <f>'2012_totals_newvars'!J12/$GJ12</f>
        <v>4.577164656607003E-2</v>
      </c>
      <c r="GI12">
        <f>'2012_totals_newvars'!K12/$GJ12</f>
        <v>0</v>
      </c>
      <c r="GJ12">
        <f>'2012_totals_newvars'!L12</f>
        <v>522679427</v>
      </c>
      <c r="GK12" s="8" t="str">
        <f t="shared" si="15"/>
        <v xml:space="preserve"> </v>
      </c>
      <c r="GL12">
        <f>'2013_totals_newvars'!B12/$GV12</f>
        <v>9.6208271839174603E-2</v>
      </c>
      <c r="GM12">
        <f>'2013_totals_newvars'!C12/$GV12</f>
        <v>4.490900235775263E-2</v>
      </c>
      <c r="GN12">
        <f>'2013_totals_newvars'!D12/$GV12</f>
        <v>3.9249277701338126E-2</v>
      </c>
      <c r="GO12">
        <f>'2013_totals_newvars'!E12/$GV12</f>
        <v>3.9939271254568948E-2</v>
      </c>
      <c r="GP12">
        <f>'2013_totals_newvars'!F12/$GV12</f>
        <v>0</v>
      </c>
      <c r="GQ12">
        <f>'2013_totals_newvars'!G12/$GV12</f>
        <v>1.072221071715592E-4</v>
      </c>
      <c r="GR12">
        <f>'2013_totals_newvars'!H12/$GV12</f>
        <v>-8.5381691549664621E-5</v>
      </c>
      <c r="GS12">
        <f>'2013_totals_newvars'!I12/$GV12</f>
        <v>0.74784527739396889</v>
      </c>
      <c r="GT12">
        <f>'2013_totals_newvars'!J12/$GV12</f>
        <v>3.182705903757492E-2</v>
      </c>
      <c r="GU12">
        <f>'2013_totals_newvars'!K12/$GV12</f>
        <v>0</v>
      </c>
      <c r="GV12">
        <f>'2013_totals_newvars'!L12</f>
        <v>493946644</v>
      </c>
      <c r="GW12" s="8" t="str">
        <f t="shared" si="16"/>
        <v xml:space="preserve"> </v>
      </c>
      <c r="GX12">
        <f>'2014_totals_newvars'!B12/$HH12</f>
        <v>8.3679248170699425E-2</v>
      </c>
      <c r="GY12">
        <f>'2014_totals_newvars'!C12/$HH12</f>
        <v>4.3589776325279397E-2</v>
      </c>
      <c r="GZ12">
        <f>'2014_totals_newvars'!D12/$HH12</f>
        <v>4.2649210365056922E-2</v>
      </c>
      <c r="HA12">
        <f>'2014_totals_newvars'!E12/$HH12</f>
        <v>5.1424493287504092E-2</v>
      </c>
      <c r="HB12">
        <f>'2014_totals_newvars'!F12/$HH12</f>
        <v>0</v>
      </c>
      <c r="HC12">
        <f>'2014_totals_newvars'!G12/$HH12</f>
        <v>6.0678442046818594E-5</v>
      </c>
      <c r="HD12">
        <f>'2014_totals_newvars'!H12/$HH12</f>
        <v>2.6243550965231229E-2</v>
      </c>
      <c r="HE12">
        <f>'2014_totals_newvars'!I12/$HH12</f>
        <v>0.71472386831527135</v>
      </c>
      <c r="HF12">
        <f>'2014_totals_newvars'!J12/$HH12</f>
        <v>3.4402585838954843E-2</v>
      </c>
      <c r="HG12">
        <f>'2014_totals_newvars'!K12/$HH12</f>
        <v>3.2265882899559567E-3</v>
      </c>
      <c r="HH12">
        <f>'2014_totals_newvars'!L12</f>
        <v>508895729</v>
      </c>
      <c r="HI12" s="8" t="str">
        <f t="shared" si="17"/>
        <v xml:space="preserve"> </v>
      </c>
    </row>
    <row r="13" spans="1:217" x14ac:dyDescent="0.2">
      <c r="A13" t="str">
        <f>'1997_totals_newvars'!A13</f>
        <v>HAWAII</v>
      </c>
      <c r="B13">
        <f>'1997_totals_newvars'!B13/$L13</f>
        <v>0.87465173004718322</v>
      </c>
      <c r="C13">
        <f>'1997_totals_newvars'!C13/$L13</f>
        <v>0</v>
      </c>
      <c r="D13">
        <f>'1997_totals_newvars'!D13/$L13</f>
        <v>4.4054602104639372E-2</v>
      </c>
      <c r="E13">
        <f>'1997_totals_newvars'!E13/$L13</f>
        <v>0</v>
      </c>
      <c r="F13">
        <f>'1997_totals_newvars'!F13/$L13</f>
        <v>0</v>
      </c>
      <c r="G13">
        <f>'1997_totals_newvars'!G13/$L13</f>
        <v>0</v>
      </c>
      <c r="H13">
        <f>'1997_totals_newvars'!H13/$L13</f>
        <v>0</v>
      </c>
      <c r="I13">
        <f>'1997_totals_newvars'!I13/$L13</f>
        <v>0</v>
      </c>
      <c r="J13">
        <f>'1997_totals_newvars'!J13/$L13</f>
        <v>8.1293667848177362E-2</v>
      </c>
      <c r="K13">
        <f>'1997_totals_newvars'!K13/$L13</f>
        <v>0</v>
      </c>
      <c r="L13">
        <f>'1997_totals_newvars'!L13</f>
        <v>44927792</v>
      </c>
      <c r="M13" s="8" t="str">
        <f t="shared" si="0"/>
        <v xml:space="preserve"> </v>
      </c>
      <c r="N13">
        <f>'1998_totals_newvars'!B13/$X13</f>
        <v>0.85596624861956006</v>
      </c>
      <c r="O13">
        <f>'1998_totals_newvars'!C13/$X13</f>
        <v>4.133367434731796E-2</v>
      </c>
      <c r="P13">
        <f>'1998_totals_newvars'!D13/$X13</f>
        <v>3.1194362046602479E-2</v>
      </c>
      <c r="Q13">
        <f>'1998_totals_newvars'!E13/$X13</f>
        <v>0</v>
      </c>
      <c r="R13">
        <f>'1998_totals_newvars'!F13/$X13</f>
        <v>0</v>
      </c>
      <c r="S13">
        <f>'1998_totals_newvars'!G13/$X13</f>
        <v>0</v>
      </c>
      <c r="T13">
        <f>'1998_totals_newvars'!H13/$X13</f>
        <v>0</v>
      </c>
      <c r="U13">
        <f>'1998_totals_newvars'!I13/$X13</f>
        <v>0</v>
      </c>
      <c r="V13">
        <f>'1998_totals_newvars'!J13/$X13</f>
        <v>6.5920083317963077E-2</v>
      </c>
      <c r="W13">
        <f>'1998_totals_newvars'!K13/$X13</f>
        <v>5.5856316685564816E-3</v>
      </c>
      <c r="X13">
        <f>'1998_totals_newvars'!L13</f>
        <v>179030781</v>
      </c>
      <c r="Y13" s="8" t="str">
        <f t="shared" si="1"/>
        <v xml:space="preserve"> </v>
      </c>
      <c r="Z13">
        <f>'1999_totals_newvars'!B13/$AJ13</f>
        <v>0.8265909680712763</v>
      </c>
      <c r="AA13">
        <f>'1999_totals_newvars'!C13/$AJ13</f>
        <v>6.5372915967047432E-2</v>
      </c>
      <c r="AB13">
        <f>'1999_totals_newvars'!D13/$AJ13</f>
        <v>2.5974179027078104E-2</v>
      </c>
      <c r="AC13">
        <f>'1999_totals_newvars'!E13/$AJ13</f>
        <v>0</v>
      </c>
      <c r="AD13">
        <f>'1999_totals_newvars'!F13/$AJ13</f>
        <v>0</v>
      </c>
      <c r="AE13">
        <f>'1999_totals_newvars'!G13/$AJ13</f>
        <v>0</v>
      </c>
      <c r="AF13">
        <f>'1999_totals_newvars'!H13/$AJ13</f>
        <v>0</v>
      </c>
      <c r="AG13">
        <f>'1999_totals_newvars'!I13/$AJ13</f>
        <v>0</v>
      </c>
      <c r="AH13">
        <f>'1999_totals_newvars'!J13/$AJ13</f>
        <v>7.1073512679141665E-2</v>
      </c>
      <c r="AI13">
        <f>'1999_totals_newvars'!K13/$AJ13</f>
        <v>1.0988424255456514E-2</v>
      </c>
      <c r="AJ13">
        <f>'1999_totals_newvars'!L13</f>
        <v>182009718</v>
      </c>
      <c r="AK13" s="8" t="str">
        <f t="shared" si="2"/>
        <v xml:space="preserve"> </v>
      </c>
      <c r="AL13">
        <f>'2000_totals_newvars'!B13/$AW13</f>
        <v>0.85843024743117269</v>
      </c>
      <c r="AM13">
        <f>'2000_totals_newvars'!C13/$AW13</f>
        <v>5.5718113744431036E-3</v>
      </c>
      <c r="AN13">
        <f>'2000_totals_newvars'!D13/$AW13</f>
        <v>5.9752086911293828E-2</v>
      </c>
      <c r="AO13">
        <f>'2000_totals_newvars'!E13/$AW13</f>
        <v>0</v>
      </c>
      <c r="AP13">
        <f>'2000_totals_newvars'!F13/$AW13</f>
        <v>0</v>
      </c>
      <c r="AQ13">
        <f>'2000_totals_newvars'!G13/$AW13</f>
        <v>0</v>
      </c>
      <c r="AR13">
        <f>'2000_totals_newvars'!H13/$AW13</f>
        <v>0</v>
      </c>
      <c r="AS13">
        <f>'2000_totals_newvars'!I13/$AW13</f>
        <v>0</v>
      </c>
      <c r="AT13">
        <f>'2000_totals_newvars'!J13/$AW13</f>
        <v>7.0156442944901198E-2</v>
      </c>
      <c r="AU13">
        <f>'2000_totals_newvars'!K13/$AW13</f>
        <v>6.0894113381891844E-3</v>
      </c>
      <c r="AV13" s="8" t="str">
        <f t="shared" si="3"/>
        <v xml:space="preserve"> </v>
      </c>
      <c r="AW13">
        <f>'2000_totals_newvars'!L13</f>
        <v>164219486</v>
      </c>
      <c r="AX13">
        <f>'2001_totals_newvars'!B13/$BH13</f>
        <v>0.80065712051622673</v>
      </c>
      <c r="AY13">
        <f>'2001_totals_newvars'!C13/$BH13</f>
        <v>4.3365866128456144E-2</v>
      </c>
      <c r="AZ13">
        <f>'2001_totals_newvars'!D13/$BH13</f>
        <v>4.2500882207038501E-2</v>
      </c>
      <c r="BA13">
        <f>'2001_totals_newvars'!E13/$BH13</f>
        <v>0</v>
      </c>
      <c r="BB13">
        <f>'2001_totals_newvars'!F13/$BH13</f>
        <v>0</v>
      </c>
      <c r="BC13">
        <f>'2001_totals_newvars'!G13/$BH13</f>
        <v>0</v>
      </c>
      <c r="BD13">
        <f>'2001_totals_newvars'!H13/$BH13</f>
        <v>0</v>
      </c>
      <c r="BE13">
        <f>'2001_totals_newvars'!I13/$BH13</f>
        <v>0</v>
      </c>
      <c r="BF13">
        <f>'2001_totals_newvars'!J13/$BH13</f>
        <v>0.10073713922012427</v>
      </c>
      <c r="BG13">
        <f>'2001_totals_newvars'!K13/$BH13</f>
        <v>1.2738991928154328E-2</v>
      </c>
      <c r="BH13">
        <f>'2001_totals_newvars'!L13</f>
        <v>156998294</v>
      </c>
      <c r="BI13" s="8" t="str">
        <f t="shared" si="4"/>
        <v xml:space="preserve"> </v>
      </c>
      <c r="BJ13">
        <f>'2002_totals_newvars'!B13/$BT13</f>
        <v>0.57093854752341522</v>
      </c>
      <c r="BK13">
        <f>'2002_totals_newvars'!C13/$BT13</f>
        <v>0.26364436733856816</v>
      </c>
      <c r="BL13">
        <f>'2002_totals_newvars'!D13/$BT13</f>
        <v>6.7643086902566374E-2</v>
      </c>
      <c r="BM13">
        <f>'2002_totals_newvars'!E13/$BT13</f>
        <v>0</v>
      </c>
      <c r="BN13">
        <f>'2002_totals_newvars'!F13/$BT13</f>
        <v>0</v>
      </c>
      <c r="BO13">
        <f>'2002_totals_newvars'!G13/$BT13</f>
        <v>0</v>
      </c>
      <c r="BP13">
        <f>'2002_totals_newvars'!H13/$BT13</f>
        <v>0</v>
      </c>
      <c r="BQ13">
        <f>'2002_totals_newvars'!I13/$BT13</f>
        <v>0</v>
      </c>
      <c r="BR13">
        <f>'2002_totals_newvars'!J13/$BT13</f>
        <v>7.6275744343785881E-2</v>
      </c>
      <c r="BS13">
        <f>'2002_totals_newvars'!K13/$BT13</f>
        <v>2.1498253891664307E-2</v>
      </c>
      <c r="BT13">
        <f>'2002_totals_newvars'!L13</f>
        <v>148849298</v>
      </c>
      <c r="BU13" s="8" t="str">
        <f t="shared" si="5"/>
        <v xml:space="preserve"> </v>
      </c>
      <c r="BV13">
        <f>'2003_totals_newvars'!B13/$CF13</f>
        <v>0.58800097629718229</v>
      </c>
      <c r="BW13">
        <f>'2003_totals_newvars'!C13/$CF13</f>
        <v>0.16678259668858647</v>
      </c>
      <c r="BX13">
        <f>'2003_totals_newvars'!D13/$CF13</f>
        <v>8.1072444159118379E-2</v>
      </c>
      <c r="BY13">
        <f>'2003_totals_newvars'!E13/$CF13</f>
        <v>0</v>
      </c>
      <c r="BZ13">
        <f>'2003_totals_newvars'!F13/$CF13</f>
        <v>0</v>
      </c>
      <c r="CA13">
        <f>'2003_totals_newvars'!G13/$CF13</f>
        <v>0</v>
      </c>
      <c r="CB13">
        <f>'2003_totals_newvars'!H13/$CF13</f>
        <v>0</v>
      </c>
      <c r="CC13">
        <f>'2003_totals_newvars'!I13/$CF13</f>
        <v>0</v>
      </c>
      <c r="CD13">
        <f>'2003_totals_newvars'!J13/$CF13</f>
        <v>0.10034172078687632</v>
      </c>
      <c r="CE13">
        <f>'2003_totals_newvars'!K13/$CF13</f>
        <v>6.3802262068236582E-2</v>
      </c>
      <c r="CF13">
        <f>'2003_totals_newvars'!L13</f>
        <v>155010178</v>
      </c>
      <c r="CG13" s="8" t="str">
        <f t="shared" si="6"/>
        <v xml:space="preserve"> </v>
      </c>
      <c r="CH13">
        <f>'2004_totals_newvars'!B13/$CR13</f>
        <v>0.60111783282823161</v>
      </c>
      <c r="CI13">
        <f>'2004_totals_newvars'!C13/$CR13</f>
        <v>0.14240852140253882</v>
      </c>
      <c r="CJ13">
        <f>'2004_totals_newvars'!D13/$CR13</f>
        <v>8.4473219180572726E-2</v>
      </c>
      <c r="CK13">
        <f>'2004_totals_newvars'!E13/$CR13</f>
        <v>0</v>
      </c>
      <c r="CL13">
        <f>'2004_totals_newvars'!F13/$CR13</f>
        <v>0</v>
      </c>
      <c r="CM13">
        <f>'2004_totals_newvars'!G13/$CR13</f>
        <v>0</v>
      </c>
      <c r="CN13">
        <f>'2004_totals_newvars'!H13/$CR13</f>
        <v>0</v>
      </c>
      <c r="CO13">
        <f>'2004_totals_newvars'!I13/$CR13</f>
        <v>0</v>
      </c>
      <c r="CP13">
        <f>'2004_totals_newvars'!J13/$CR13</f>
        <v>0.10450906180258615</v>
      </c>
      <c r="CQ13">
        <f>'2004_totals_newvars'!K13/$CR13</f>
        <v>6.7491364786070707E-2</v>
      </c>
      <c r="CR13">
        <f>'2004_totals_newvars'!L13</f>
        <v>145179669</v>
      </c>
      <c r="CS13" s="8" t="str">
        <f t="shared" si="7"/>
        <v xml:space="preserve"> </v>
      </c>
      <c r="CT13">
        <f>'2005_totals_newvars'!B13/$DD13</f>
        <v>0.54975687106139604</v>
      </c>
      <c r="CU13">
        <f>'2005_totals_newvars'!C13/$DD13</f>
        <v>0.1402890628078394</v>
      </c>
      <c r="CV13">
        <f>'2005_totals_newvars'!D13/$DD13</f>
        <v>0.14695269782631148</v>
      </c>
      <c r="CW13">
        <f>'2005_totals_newvars'!E13/$DD13</f>
        <v>0</v>
      </c>
      <c r="CX13">
        <f>'2005_totals_newvars'!F13/$DD13</f>
        <v>0</v>
      </c>
      <c r="CY13">
        <f>'2005_totals_newvars'!G13/$DD13</f>
        <v>0</v>
      </c>
      <c r="CZ13">
        <f>'2005_totals_newvars'!H13/$DD13</f>
        <v>0</v>
      </c>
      <c r="DA13">
        <f>'2005_totals_newvars'!I13/$DD13</f>
        <v>0</v>
      </c>
      <c r="DB13">
        <f>'2005_totals_newvars'!J13/$DD13</f>
        <v>9.5857407853619042E-2</v>
      </c>
      <c r="DC13">
        <f>'2005_totals_newvars'!K13/$DD13</f>
        <v>6.7143960450834053E-2</v>
      </c>
      <c r="DD13">
        <f>'2005_totals_newvars'!L13</f>
        <v>148667206</v>
      </c>
      <c r="DE13" s="8" t="str">
        <f t="shared" si="8"/>
        <v xml:space="preserve"> </v>
      </c>
      <c r="DF13">
        <f>'2006_totals_newvars'!B13/$DP13</f>
        <v>0.4943750058543443</v>
      </c>
      <c r="DG13">
        <f>'2006_totals_newvars'!C13/$DP13</f>
        <v>0.11526652046904177</v>
      </c>
      <c r="DH13">
        <f>'2006_totals_newvars'!D13/$DP13</f>
        <v>0.22944942954918873</v>
      </c>
      <c r="DI13">
        <f>'2006_totals_newvars'!E13/$DP13</f>
        <v>0</v>
      </c>
      <c r="DJ13">
        <f>'2006_totals_newvars'!F13/$DP13</f>
        <v>0</v>
      </c>
      <c r="DK13">
        <f>'2006_totals_newvars'!G13/$DP13</f>
        <v>0</v>
      </c>
      <c r="DL13">
        <f>'2006_totals_newvars'!H13/$DP13</f>
        <v>0</v>
      </c>
      <c r="DM13">
        <f>'2006_totals_newvars'!I13/$DP13</f>
        <v>0</v>
      </c>
      <c r="DN13">
        <f>'2006_totals_newvars'!J13/$DP13</f>
        <v>0.10348915649299398</v>
      </c>
      <c r="DO13">
        <f>'2006_totals_newvars'!K13/$DP13</f>
        <v>5.7419887634431219E-2</v>
      </c>
      <c r="DP13">
        <f>'2006_totals_newvars'!L13</f>
        <v>171240356</v>
      </c>
      <c r="DQ13" s="8" t="str">
        <f t="shared" si="9"/>
        <v xml:space="preserve"> </v>
      </c>
      <c r="DR13">
        <f>'2007_totals_newvars'!B13/$EB13</f>
        <v>0.51786602824872063</v>
      </c>
      <c r="DS13">
        <f>'2007_totals_newvars'!C13/$EB13</f>
        <v>0.13018012699973211</v>
      </c>
      <c r="DT13">
        <f>'2007_totals_newvars'!D13/$EB13</f>
        <v>0.23105331562329845</v>
      </c>
      <c r="DU13">
        <f>'2007_totals_newvars'!E13/$EB13</f>
        <v>0</v>
      </c>
      <c r="DV13">
        <f>'2007_totals_newvars'!F13/$EB13</f>
        <v>0</v>
      </c>
      <c r="DW13">
        <f>'2007_totals_newvars'!G13/$EB13</f>
        <v>0</v>
      </c>
      <c r="DX13">
        <f>'2007_totals_newvars'!H13/$EB13</f>
        <v>0</v>
      </c>
      <c r="DY13">
        <f>'2007_totals_newvars'!I13/$EB13</f>
        <v>0</v>
      </c>
      <c r="DZ13">
        <f>'2007_totals_newvars'!J13/$EB13</f>
        <v>7.6363810056448919E-2</v>
      </c>
      <c r="EA13">
        <f>'2007_totals_newvars'!K13/$EB13</f>
        <v>4.4536719071799923E-2</v>
      </c>
      <c r="EB13">
        <f>'2007_totals_newvars'!L13</f>
        <v>222063933</v>
      </c>
      <c r="EC13" s="8" t="str">
        <f t="shared" si="10"/>
        <v xml:space="preserve"> </v>
      </c>
      <c r="ED13">
        <f>'2008_totals_newvars'!B13/$EN13</f>
        <v>0.18799877094907691</v>
      </c>
      <c r="EE13">
        <f>'2008_totals_newvars'!C13/$EN13</f>
        <v>0.1190728850862102</v>
      </c>
      <c r="EF13">
        <f>'2008_totals_newvars'!D13/$EN13</f>
        <v>0.28696000388150611</v>
      </c>
      <c r="EG13">
        <f>'2008_totals_newvars'!E13/$EN13</f>
        <v>0</v>
      </c>
      <c r="EH13">
        <f>'2008_totals_newvars'!F13/$EN13</f>
        <v>0</v>
      </c>
      <c r="EI13">
        <f>'2008_totals_newvars'!G13/$EN13</f>
        <v>0</v>
      </c>
      <c r="EJ13">
        <f>'2008_totals_newvars'!H13/$EN13</f>
        <v>0</v>
      </c>
      <c r="EK13">
        <f>'2008_totals_newvars'!I13/$EN13</f>
        <v>0.30934995554449007</v>
      </c>
      <c r="EL13">
        <f>'2008_totals_newvars'!J13/$EN13</f>
        <v>5.8425831003072907E-2</v>
      </c>
      <c r="EM13">
        <f>'2008_totals_newvars'!K13/$EN13</f>
        <v>3.8192553535643811E-2</v>
      </c>
      <c r="EN13">
        <f>'2008_totals_newvars'!L13</f>
        <v>258951028</v>
      </c>
      <c r="EO13" s="8" t="str">
        <f t="shared" si="11"/>
        <v xml:space="preserve"> </v>
      </c>
      <c r="EP13">
        <f>'2009_totals_newvars'!B13/$EZ13</f>
        <v>0.19207338455308509</v>
      </c>
      <c r="EQ13">
        <f>'2009_totals_newvars'!C13/$EZ13</f>
        <v>9.157636170738491E-2</v>
      </c>
      <c r="ER13">
        <f>'2009_totals_newvars'!D13/$EZ13</f>
        <v>0.39743718482918411</v>
      </c>
      <c r="ES13">
        <f>'2009_totals_newvars'!E13/$EZ13</f>
        <v>2.7107382391232384E-3</v>
      </c>
      <c r="ET13">
        <f>'2009_totals_newvars'!F13/$EZ13</f>
        <v>0</v>
      </c>
      <c r="EU13">
        <f>'2009_totals_newvars'!G13/$EZ13</f>
        <v>2.6807654739636731E-2</v>
      </c>
      <c r="EV13">
        <f>'2009_totals_newvars'!H13/$EZ13</f>
        <v>0.10439924051763222</v>
      </c>
      <c r="EW13">
        <f>'2009_totals_newvars'!I13/$EZ13</f>
        <v>0.10491219685090084</v>
      </c>
      <c r="EX13">
        <f>'2009_totals_newvars'!J13/$EZ13</f>
        <v>5.3003538251714069E-2</v>
      </c>
      <c r="EY13">
        <f>'2009_totals_newvars'!K13/$EZ13</f>
        <v>2.7079700311338793E-2</v>
      </c>
      <c r="EZ13">
        <f>'2009_totals_newvars'!L13</f>
        <v>365218222</v>
      </c>
      <c r="FA13" s="8" t="str">
        <f t="shared" si="12"/>
        <v xml:space="preserve"> </v>
      </c>
      <c r="FB13">
        <f>'2010_totals_newvars'!B13/$FL13</f>
        <v>0.17425647408056066</v>
      </c>
      <c r="FC13">
        <f>'2010_totals_newvars'!C13/$FL13</f>
        <v>0.10854784166094371</v>
      </c>
      <c r="FD13">
        <f>'2010_totals_newvars'!D13/$FL13</f>
        <v>0.40348587683035786</v>
      </c>
      <c r="FE13">
        <f>'2010_totals_newvars'!E13/$FL13</f>
        <v>1.9213789217890666E-2</v>
      </c>
      <c r="FF13">
        <f>'2010_totals_newvars'!F13/$FL13</f>
        <v>0</v>
      </c>
      <c r="FG13">
        <f>'2010_totals_newvars'!G13/$FL13</f>
        <v>6.4685617769996498E-2</v>
      </c>
      <c r="FH13">
        <f>'2010_totals_newvars'!H13/$FL13</f>
        <v>9.4343398277381266E-2</v>
      </c>
      <c r="FI13">
        <f>'2010_totals_newvars'!I13/$FL13</f>
        <v>7.113265221628455E-2</v>
      </c>
      <c r="FJ13">
        <f>'2010_totals_newvars'!J13/$FL13</f>
        <v>3.9763912128462496E-2</v>
      </c>
      <c r="FK13">
        <f>'2010_totals_newvars'!K13/$FL13</f>
        <v>2.4570437818122265E-2</v>
      </c>
      <c r="FL13">
        <f>'2010_totals_newvars'!L13</f>
        <v>402516230</v>
      </c>
      <c r="FM13" s="8" t="str">
        <f t="shared" si="13"/>
        <v xml:space="preserve"> </v>
      </c>
      <c r="FN13">
        <f>'2011_totals_newvars'!B13/$FX13</f>
        <v>0.2101440968326283</v>
      </c>
      <c r="FO13">
        <f>'2011_totals_newvars'!C13/$FX13</f>
        <v>9.3990538804467505E-2</v>
      </c>
      <c r="FP13">
        <f>'2011_totals_newvars'!D13/$FX13</f>
        <v>0.39759247076448667</v>
      </c>
      <c r="FQ13">
        <f>'2011_totals_newvars'!E13/$FX13</f>
        <v>1.4157456519325406E-2</v>
      </c>
      <c r="FR13">
        <f>'2011_totals_newvars'!F13/$FX13</f>
        <v>0</v>
      </c>
      <c r="FS13">
        <f>'2011_totals_newvars'!G13/$FX13</f>
        <v>2.9131436452094511E-2</v>
      </c>
      <c r="FT13">
        <f>'2011_totals_newvars'!H13/$FX13</f>
        <v>0.12207635004832718</v>
      </c>
      <c r="FU13">
        <f>'2011_totals_newvars'!I13/$FX13</f>
        <v>6.7551493320299832E-2</v>
      </c>
      <c r="FV13">
        <f>'2011_totals_newvars'!J13/$FX13</f>
        <v>3.6457276441019315E-2</v>
      </c>
      <c r="FW13">
        <f>'2011_totals_newvars'!K13/$FX13</f>
        <v>2.8898880817351282E-2</v>
      </c>
      <c r="FX13">
        <f>'2011_totals_newvars'!L13</f>
        <v>342227786</v>
      </c>
      <c r="FY13" s="8" t="str">
        <f t="shared" si="14"/>
        <v xml:space="preserve"> </v>
      </c>
      <c r="FZ13">
        <f>'2012_totals_newvars'!B13/$GJ13</f>
        <v>0.25930922987112648</v>
      </c>
      <c r="GA13">
        <f>'2012_totals_newvars'!C13/$GJ13</f>
        <v>9.4732377936381409E-2</v>
      </c>
      <c r="GB13">
        <f>'2012_totals_newvars'!D13/$GJ13</f>
        <v>0.36362065126842763</v>
      </c>
      <c r="GC13">
        <f>'2012_totals_newvars'!E13/$GJ13</f>
        <v>0</v>
      </c>
      <c r="GD13">
        <f>'2012_totals_newvars'!F13/$GJ13</f>
        <v>0</v>
      </c>
      <c r="GE13">
        <f>'2012_totals_newvars'!G13/$GJ13</f>
        <v>2.3989788677493275E-2</v>
      </c>
      <c r="GF13">
        <f>'2012_totals_newvars'!H13/$GJ13</f>
        <v>4.9986503890007646E-2</v>
      </c>
      <c r="GG13">
        <f>'2012_totals_newvars'!I13/$GJ13</f>
        <v>0.11244077531219474</v>
      </c>
      <c r="GH13">
        <f>'2012_totals_newvars'!J13/$GJ13</f>
        <v>5.8880899533333309E-2</v>
      </c>
      <c r="GI13">
        <f>'2012_totals_newvars'!K13/$GJ13</f>
        <v>3.7039773511035559E-2</v>
      </c>
      <c r="GJ13">
        <f>'2012_totals_newvars'!L13</f>
        <v>267010272</v>
      </c>
      <c r="GK13" s="8" t="str">
        <f t="shared" si="15"/>
        <v xml:space="preserve"> </v>
      </c>
      <c r="GL13">
        <f>'2013_totals_newvars'!B13/$GV13</f>
        <v>0.2620181380292575</v>
      </c>
      <c r="GM13">
        <f>'2013_totals_newvars'!C13/$GV13</f>
        <v>5.3056454942154441E-2</v>
      </c>
      <c r="GN13">
        <f>'2013_totals_newvars'!D13/$GV13</f>
        <v>0.40339374095369718</v>
      </c>
      <c r="GO13">
        <f>'2013_totals_newvars'!E13/$GV13</f>
        <v>0</v>
      </c>
      <c r="GP13">
        <f>'2013_totals_newvars'!F13/$GV13</f>
        <v>0</v>
      </c>
      <c r="GQ13">
        <f>'2013_totals_newvars'!G13/$GV13</f>
        <v>1.6177911171839917E-2</v>
      </c>
      <c r="GR13">
        <f>'2013_totals_newvars'!H13/$GV13</f>
        <v>5.6230672846657469E-2</v>
      </c>
      <c r="GS13">
        <f>'2013_totals_newvars'!I13/$GV13</f>
        <v>0.11771920956666745</v>
      </c>
      <c r="GT13">
        <f>'2013_totals_newvars'!J13/$GV13</f>
        <v>6.1064874651102038E-2</v>
      </c>
      <c r="GU13">
        <f>'2013_totals_newvars'!K13/$GV13</f>
        <v>3.0338997838624027E-2</v>
      </c>
      <c r="GV13">
        <f>'2013_totals_newvars'!L13</f>
        <v>244487311</v>
      </c>
      <c r="GW13" s="8" t="str">
        <f t="shared" si="16"/>
        <v xml:space="preserve"> </v>
      </c>
      <c r="GX13">
        <f>'2014_totals_newvars'!B13/$HH13</f>
        <v>0.22206939303204076</v>
      </c>
      <c r="GY13">
        <f>'2014_totals_newvars'!C13/$HH13</f>
        <v>7.5618076491524619E-2</v>
      </c>
      <c r="GZ13">
        <f>'2014_totals_newvars'!D13/$HH13</f>
        <v>0.3813109119538215</v>
      </c>
      <c r="HA13">
        <f>'2014_totals_newvars'!E13/$HH13</f>
        <v>0</v>
      </c>
      <c r="HB13">
        <f>'2014_totals_newvars'!F13/$HH13</f>
        <v>0</v>
      </c>
      <c r="HC13">
        <f>'2014_totals_newvars'!G13/$HH13</f>
        <v>1.4276818757949781E-2</v>
      </c>
      <c r="HD13">
        <f>'2014_totals_newvars'!H13/$HH13</f>
        <v>7.2903995306927705E-2</v>
      </c>
      <c r="HE13">
        <f>'2014_totals_newvars'!I13/$HH13</f>
        <v>0.14426363354867883</v>
      </c>
      <c r="HF13">
        <f>'2014_totals_newvars'!J13/$HH13</f>
        <v>6.002422859869494E-2</v>
      </c>
      <c r="HG13">
        <f>'2014_totals_newvars'!K13/$HH13</f>
        <v>2.953294231036185E-2</v>
      </c>
      <c r="HH13">
        <f>'2014_totals_newvars'!L13</f>
        <v>264111849</v>
      </c>
      <c r="HI13" s="8" t="str">
        <f t="shared" si="17"/>
        <v xml:space="preserve"> </v>
      </c>
    </row>
    <row r="14" spans="1:217" x14ac:dyDescent="0.2">
      <c r="A14" t="str">
        <f>'1997_totals_newvars'!A14</f>
        <v>IDAHO</v>
      </c>
      <c r="B14">
        <f>'1997_totals_newvars'!B14/$L14</f>
        <v>0.34089674487702754</v>
      </c>
      <c r="C14">
        <f>'1997_totals_newvars'!C14/$L14</f>
        <v>4.856564039799522E-2</v>
      </c>
      <c r="D14">
        <f>'1997_totals_newvars'!D14/$L14</f>
        <v>9.0671392243111219E-3</v>
      </c>
      <c r="E14">
        <f>'1997_totals_newvars'!E14/$L14</f>
        <v>0</v>
      </c>
      <c r="F14">
        <f>'1997_totals_newvars'!F14/$L14</f>
        <v>0</v>
      </c>
      <c r="G14">
        <f>'1997_totals_newvars'!G14/$L14</f>
        <v>0</v>
      </c>
      <c r="H14">
        <f>'1997_totals_newvars'!H14/$L14</f>
        <v>0</v>
      </c>
      <c r="I14">
        <f>'1997_totals_newvars'!I14/$L14</f>
        <v>0.46039460501829255</v>
      </c>
      <c r="J14">
        <f>'1997_totals_newvars'!J14/$L14</f>
        <v>0.14107587048237358</v>
      </c>
      <c r="K14">
        <f>'1997_totals_newvars'!K14/$L14</f>
        <v>0</v>
      </c>
      <c r="L14">
        <f>'1997_totals_newvars'!L14</f>
        <v>6052736</v>
      </c>
      <c r="M14" s="8" t="str">
        <f t="shared" si="0"/>
        <v xml:space="preserve"> </v>
      </c>
      <c r="N14">
        <f>'1998_totals_newvars'!B14/$X14</f>
        <v>0.24541045355383245</v>
      </c>
      <c r="O14">
        <f>'1998_totals_newvars'!C14/$X14</f>
        <v>4.8036138868689182E-2</v>
      </c>
      <c r="P14">
        <f>'1998_totals_newvars'!D14/$X14</f>
        <v>2.7484496155700266E-2</v>
      </c>
      <c r="Q14">
        <f>'1998_totals_newvars'!E14/$X14</f>
        <v>0</v>
      </c>
      <c r="R14">
        <f>'1998_totals_newvars'!F14/$X14</f>
        <v>0</v>
      </c>
      <c r="S14">
        <f>'1998_totals_newvars'!G14/$X14</f>
        <v>0</v>
      </c>
      <c r="T14">
        <f>'1998_totals_newvars'!H14/$X14</f>
        <v>0</v>
      </c>
      <c r="U14">
        <f>'1998_totals_newvars'!I14/$X14</f>
        <v>0.40971876557533765</v>
      </c>
      <c r="V14">
        <f>'1998_totals_newvars'!J14/$X14</f>
        <v>0.13543288204005263</v>
      </c>
      <c r="W14">
        <f>'1998_totals_newvars'!K14/$X14</f>
        <v>0.13391726380638783</v>
      </c>
      <c r="X14">
        <f>'1998_totals_newvars'!L14</f>
        <v>24477800</v>
      </c>
      <c r="Y14" s="8" t="str">
        <f t="shared" si="1"/>
        <v xml:space="preserve"> </v>
      </c>
      <c r="Z14">
        <f>'1999_totals_newvars'!B14/$AJ14</f>
        <v>0.11642114541215115</v>
      </c>
      <c r="AA14">
        <f>'1999_totals_newvars'!C14/$AJ14</f>
        <v>0.17628109477095141</v>
      </c>
      <c r="AB14">
        <f>'1999_totals_newvars'!D14/$AJ14</f>
        <v>4.1182364581997276E-2</v>
      </c>
      <c r="AC14">
        <f>'1999_totals_newvars'!E14/$AJ14</f>
        <v>0</v>
      </c>
      <c r="AD14">
        <f>'1999_totals_newvars'!F14/$AJ14</f>
        <v>0</v>
      </c>
      <c r="AE14">
        <f>'1999_totals_newvars'!G14/$AJ14</f>
        <v>0</v>
      </c>
      <c r="AF14">
        <f>'1999_totals_newvars'!H14/$AJ14</f>
        <v>0</v>
      </c>
      <c r="AG14">
        <f>'1999_totals_newvars'!I14/$AJ14</f>
        <v>0.50277267757051292</v>
      </c>
      <c r="AH14">
        <f>'1999_totals_newvars'!J14/$AJ14</f>
        <v>8.8513060310392716E-2</v>
      </c>
      <c r="AI14">
        <f>'1999_totals_newvars'!K14/$AJ14</f>
        <v>7.482965735399448E-2</v>
      </c>
      <c r="AJ14">
        <f>'1999_totals_newvars'!L14</f>
        <v>44167595</v>
      </c>
      <c r="AK14" s="8" t="str">
        <f t="shared" si="2"/>
        <v xml:space="preserve"> </v>
      </c>
      <c r="AL14">
        <f>'2000_totals_newvars'!B14/$AW14</f>
        <v>6.1616600162726125E-2</v>
      </c>
      <c r="AM14">
        <f>'2000_totals_newvars'!C14/$AW14</f>
        <v>0.19597455119205129</v>
      </c>
      <c r="AN14">
        <f>'2000_totals_newvars'!D14/$AW14</f>
        <v>0.1511943176216213</v>
      </c>
      <c r="AO14">
        <f>'2000_totals_newvars'!E14/$AW14</f>
        <v>0</v>
      </c>
      <c r="AP14">
        <f>'2000_totals_newvars'!F14/$AW14</f>
        <v>0</v>
      </c>
      <c r="AQ14">
        <f>'2000_totals_newvars'!G14/$AW14</f>
        <v>5.0102396838977555E-2</v>
      </c>
      <c r="AR14">
        <f>'2000_totals_newvars'!H14/$AW14</f>
        <v>0.11399639485210053</v>
      </c>
      <c r="AS14">
        <f>'2000_totals_newvars'!I14/$AW14</f>
        <v>0.30867271445460526</v>
      </c>
      <c r="AT14">
        <f>'2000_totals_newvars'!J14/$AW14</f>
        <v>5.6400448620648837E-2</v>
      </c>
      <c r="AU14">
        <f>'2000_totals_newvars'!K14/$AW14</f>
        <v>6.2042576257269111E-2</v>
      </c>
      <c r="AV14" s="8" t="str">
        <f t="shared" si="3"/>
        <v xml:space="preserve"> </v>
      </c>
      <c r="AW14">
        <f>'2000_totals_newvars'!L14</f>
        <v>53390320</v>
      </c>
      <c r="AX14">
        <f>'2001_totals_newvars'!B14/$BH14</f>
        <v>8.1230322204004141E-2</v>
      </c>
      <c r="AY14">
        <f>'2001_totals_newvars'!C14/$BH14</f>
        <v>0.19590354922605407</v>
      </c>
      <c r="AZ14">
        <f>'2001_totals_newvars'!D14/$BH14</f>
        <v>0.14052308316371187</v>
      </c>
      <c r="BA14">
        <f>'2001_totals_newvars'!E14/$BH14</f>
        <v>0</v>
      </c>
      <c r="BB14">
        <f>'2001_totals_newvars'!F14/$BH14</f>
        <v>0</v>
      </c>
      <c r="BC14">
        <f>'2001_totals_newvars'!G14/$BH14</f>
        <v>4.3585358411717505E-2</v>
      </c>
      <c r="BD14">
        <f>'2001_totals_newvars'!H14/$BH14</f>
        <v>0.11360308691159267</v>
      </c>
      <c r="BE14">
        <f>'2001_totals_newvars'!I14/$BH14</f>
        <v>0.34604792296882209</v>
      </c>
      <c r="BF14">
        <f>'2001_totals_newvars'!J14/$BH14</f>
        <v>4.1052055448161803E-2</v>
      </c>
      <c r="BG14">
        <f>'2001_totals_newvars'!K14/$BH14</f>
        <v>3.8054621665935859E-2</v>
      </c>
      <c r="BH14">
        <f>'2001_totals_newvars'!L14</f>
        <v>56266464</v>
      </c>
      <c r="BI14" s="8" t="str">
        <f t="shared" si="4"/>
        <v xml:space="preserve"> </v>
      </c>
      <c r="BJ14">
        <f>'2002_totals_newvars'!B14/$BT14</f>
        <v>9.9091306527436376E-2</v>
      </c>
      <c r="BK14">
        <f>'2002_totals_newvars'!C14/$BT14</f>
        <v>0.22761636375380256</v>
      </c>
      <c r="BL14">
        <f>'2002_totals_newvars'!D14/$BT14</f>
        <v>0.15715647872009783</v>
      </c>
      <c r="BM14">
        <f>'2002_totals_newvars'!E14/$BT14</f>
        <v>0</v>
      </c>
      <c r="BN14">
        <f>'2002_totals_newvars'!F14/$BT14</f>
        <v>0</v>
      </c>
      <c r="BO14">
        <f>'2002_totals_newvars'!G14/$BT14</f>
        <v>3.5134098167033709E-2</v>
      </c>
      <c r="BP14">
        <f>'2002_totals_newvars'!H14/$BT14</f>
        <v>0.1201772439664934</v>
      </c>
      <c r="BQ14">
        <f>'2002_totals_newvars'!I14/$BT14</f>
        <v>0.27673158474496451</v>
      </c>
      <c r="BR14">
        <f>'2002_totals_newvars'!J14/$BT14</f>
        <v>5.4271123622446779E-2</v>
      </c>
      <c r="BS14">
        <f>'2002_totals_newvars'!K14/$BT14</f>
        <v>2.9821800497724853E-2</v>
      </c>
      <c r="BT14">
        <f>'2002_totals_newvars'!L14</f>
        <v>49867311</v>
      </c>
      <c r="BU14" s="8" t="str">
        <f t="shared" si="5"/>
        <v xml:space="preserve"> </v>
      </c>
      <c r="BV14">
        <f>'2003_totals_newvars'!B14/$CF14</f>
        <v>0.11902256598224875</v>
      </c>
      <c r="BW14">
        <f>'2003_totals_newvars'!C14/$CF14</f>
        <v>0.21326136460595405</v>
      </c>
      <c r="BX14">
        <f>'2003_totals_newvars'!D14/$CF14</f>
        <v>0.14098435934436016</v>
      </c>
      <c r="BY14">
        <f>'2003_totals_newvars'!E14/$CF14</f>
        <v>0</v>
      </c>
      <c r="BZ14">
        <f>'2003_totals_newvars'!F14/$CF14</f>
        <v>0</v>
      </c>
      <c r="CA14">
        <f>'2003_totals_newvars'!G14/$CF14</f>
        <v>3.8890448711909317E-2</v>
      </c>
      <c r="CB14">
        <f>'2003_totals_newvars'!H14/$CF14</f>
        <v>0.1430513598254492</v>
      </c>
      <c r="CC14">
        <f>'2003_totals_newvars'!I14/$CF14</f>
        <v>0.2572963845282254</v>
      </c>
      <c r="CD14">
        <f>'2003_totals_newvars'!J14/$CF14</f>
        <v>6.0461428723652101E-2</v>
      </c>
      <c r="CE14">
        <f>'2003_totals_newvars'!K14/$CF14</f>
        <v>2.7032088278201034E-2</v>
      </c>
      <c r="CF14">
        <f>'2003_totals_newvars'!L14</f>
        <v>53314453</v>
      </c>
      <c r="CG14" s="8" t="str">
        <f t="shared" si="6"/>
        <v xml:space="preserve"> </v>
      </c>
      <c r="CH14">
        <f>'2004_totals_newvars'!B14/$CR14</f>
        <v>0.13958806777681662</v>
      </c>
      <c r="CI14">
        <f>'2004_totals_newvars'!C14/$CR14</f>
        <v>0.1536062963385722</v>
      </c>
      <c r="CJ14">
        <f>'2004_totals_newvars'!D14/$CR14</f>
        <v>0.15795245295931468</v>
      </c>
      <c r="CK14">
        <f>'2004_totals_newvars'!E14/$CR14</f>
        <v>0</v>
      </c>
      <c r="CL14">
        <f>'2004_totals_newvars'!F14/$CR14</f>
        <v>0</v>
      </c>
      <c r="CM14">
        <f>'2004_totals_newvars'!G14/$CR14</f>
        <v>4.1214900787414889E-2</v>
      </c>
      <c r="CN14">
        <f>'2004_totals_newvars'!H14/$CR14</f>
        <v>-1.1154315547124311E-2</v>
      </c>
      <c r="CO14">
        <f>'2004_totals_newvars'!I14/$CR14</f>
        <v>0.39839783179789734</v>
      </c>
      <c r="CP14">
        <f>'2004_totals_newvars'!J14/$CR14</f>
        <v>5.1850824875400443E-2</v>
      </c>
      <c r="CQ14">
        <f>'2004_totals_newvars'!K14/$CR14</f>
        <v>6.854394101170809E-2</v>
      </c>
      <c r="CR14">
        <f>'2004_totals_newvars'!L14</f>
        <v>51802551</v>
      </c>
      <c r="CS14" s="8" t="str">
        <f t="shared" si="7"/>
        <v xml:space="preserve"> </v>
      </c>
      <c r="CT14">
        <f>'2005_totals_newvars'!B14/$DD14</f>
        <v>0.14600714236429999</v>
      </c>
      <c r="CU14">
        <f>'2005_totals_newvars'!C14/$DD14</f>
        <v>0.1906752330414086</v>
      </c>
      <c r="CV14">
        <f>'2005_totals_newvars'!D14/$DD14</f>
        <v>0.15847848652448168</v>
      </c>
      <c r="CW14">
        <f>'2005_totals_newvars'!E14/$DD14</f>
        <v>0</v>
      </c>
      <c r="CX14">
        <f>'2005_totals_newvars'!F14/$DD14</f>
        <v>0</v>
      </c>
      <c r="CY14">
        <f>'2005_totals_newvars'!G14/$DD14</f>
        <v>4.5871382236190673E-2</v>
      </c>
      <c r="CZ14">
        <f>'2005_totals_newvars'!H14/$DD14</f>
        <v>5.0405093545940333E-2</v>
      </c>
      <c r="DA14">
        <f>'2005_totals_newvars'!I14/$DD14</f>
        <v>0.33545702530289112</v>
      </c>
      <c r="DB14">
        <f>'2005_totals_newvars'!J14/$DD14</f>
        <v>4.4257365396794472E-2</v>
      </c>
      <c r="DC14">
        <f>'2005_totals_newvars'!K14/$DD14</f>
        <v>2.8848271587993163E-2</v>
      </c>
      <c r="DD14">
        <f>'2005_totals_newvars'!L14</f>
        <v>49957967</v>
      </c>
      <c r="DE14" s="8" t="str">
        <f t="shared" si="8"/>
        <v xml:space="preserve"> </v>
      </c>
      <c r="DF14">
        <f>'2006_totals_newvars'!B14/$DP14</f>
        <v>0.14741056369683156</v>
      </c>
      <c r="DG14">
        <f>'2006_totals_newvars'!C14/$DP14</f>
        <v>0.20179270782182335</v>
      </c>
      <c r="DH14">
        <f>'2006_totals_newvars'!D14/$DP14</f>
        <v>0.16426576475933988</v>
      </c>
      <c r="DI14">
        <f>'2006_totals_newvars'!E14/$DP14</f>
        <v>0.10549725034629079</v>
      </c>
      <c r="DJ14">
        <f>'2006_totals_newvars'!F14/$DP14</f>
        <v>0</v>
      </c>
      <c r="DK14">
        <f>'2006_totals_newvars'!G14/$DP14</f>
        <v>4.3740298919059506E-2</v>
      </c>
      <c r="DL14">
        <f>'2006_totals_newvars'!H14/$DP14</f>
        <v>4.8265266988615427E-2</v>
      </c>
      <c r="DM14">
        <f>'2006_totals_newvars'!I14/$DP14</f>
        <v>0.20984390488505753</v>
      </c>
      <c r="DN14">
        <f>'2006_totals_newvars'!J14/$DP14</f>
        <v>4.9831228432566016E-2</v>
      </c>
      <c r="DO14">
        <f>'2006_totals_newvars'!K14/$DP14</f>
        <v>2.9353014150415968E-2</v>
      </c>
      <c r="DP14">
        <f>'2006_totals_newvars'!L14</f>
        <v>49098910</v>
      </c>
      <c r="DQ14" s="8" t="str">
        <f t="shared" si="9"/>
        <v xml:space="preserve"> </v>
      </c>
      <c r="DR14">
        <f>'2007_totals_newvars'!B14/$EB14</f>
        <v>0.12531939033788489</v>
      </c>
      <c r="DS14">
        <f>'2007_totals_newvars'!C14/$EB14</f>
        <v>0.20854634880520109</v>
      </c>
      <c r="DT14">
        <f>'2007_totals_newvars'!D14/$EB14</f>
        <v>0.11559407018558407</v>
      </c>
      <c r="DU14">
        <f>'2007_totals_newvars'!E14/$EB14</f>
        <v>6.8125547831875535E-2</v>
      </c>
      <c r="DV14">
        <f>'2007_totals_newvars'!F14/$EB14</f>
        <v>0</v>
      </c>
      <c r="DW14">
        <f>'2007_totals_newvars'!G14/$EB14</f>
        <v>2.1748737335865659E-2</v>
      </c>
      <c r="DX14">
        <f>'2007_totals_newvars'!H14/$EB14</f>
        <v>4.742535147066107E-2</v>
      </c>
      <c r="DY14">
        <f>'2007_totals_newvars'!I14/$EB14</f>
        <v>0.1606315729695377</v>
      </c>
      <c r="DZ14">
        <f>'2007_totals_newvars'!J14/$EB14</f>
        <v>0.22227357403321271</v>
      </c>
      <c r="EA14">
        <f>'2007_totals_newvars'!K14/$EB14</f>
        <v>3.0335407030177289E-2</v>
      </c>
      <c r="EB14">
        <f>'2007_totals_newvars'!L14</f>
        <v>47508873</v>
      </c>
      <c r="EC14" s="8" t="str">
        <f t="shared" si="10"/>
        <v xml:space="preserve"> </v>
      </c>
      <c r="ED14">
        <f>'2008_totals_newvars'!B14/$EN14</f>
        <v>0.1225954943030048</v>
      </c>
      <c r="EE14">
        <f>'2008_totals_newvars'!C14/$EN14</f>
        <v>0.22061379154109562</v>
      </c>
      <c r="EF14">
        <f>'2008_totals_newvars'!D14/$EN14</f>
        <v>0.14070907687137027</v>
      </c>
      <c r="EG14">
        <f>'2008_totals_newvars'!E14/$EN14</f>
        <v>5.9438101386665998E-2</v>
      </c>
      <c r="EH14">
        <f>'2008_totals_newvars'!F14/$EN14</f>
        <v>0</v>
      </c>
      <c r="EI14">
        <f>'2008_totals_newvars'!G14/$EN14</f>
        <v>2.86015197539016E-2</v>
      </c>
      <c r="EJ14">
        <f>'2008_totals_newvars'!H14/$EN14</f>
        <v>7.1115012133333017E-2</v>
      </c>
      <c r="EK14">
        <f>'2008_totals_newvars'!I14/$EN14</f>
        <v>9.1007212041923871E-2</v>
      </c>
      <c r="EL14">
        <f>'2008_totals_newvars'!J14/$EN14</f>
        <v>0.23382903995500706</v>
      </c>
      <c r="EM14">
        <f>'2008_totals_newvars'!K14/$EN14</f>
        <v>3.2090752013697744E-2</v>
      </c>
      <c r="EN14">
        <f>'2008_totals_newvars'!L14</f>
        <v>44910166</v>
      </c>
      <c r="EO14" s="8" t="str">
        <f t="shared" si="11"/>
        <v xml:space="preserve"> </v>
      </c>
      <c r="EP14">
        <f>'2009_totals_newvars'!B14/$EZ14</f>
        <v>0.13845590303902952</v>
      </c>
      <c r="EQ14">
        <f>'2009_totals_newvars'!C14/$EZ14</f>
        <v>0.20482158578609438</v>
      </c>
      <c r="ER14">
        <f>'2009_totals_newvars'!D14/$EZ14</f>
        <v>0.15736589820254204</v>
      </c>
      <c r="ES14">
        <f>'2009_totals_newvars'!E14/$EZ14</f>
        <v>3.9862735342411866E-2</v>
      </c>
      <c r="ET14">
        <f>'2009_totals_newvars'!F14/$EZ14</f>
        <v>0</v>
      </c>
      <c r="EU14">
        <f>'2009_totals_newvars'!G14/$EZ14</f>
        <v>3.5624591915502414E-2</v>
      </c>
      <c r="EV14">
        <f>'2009_totals_newvars'!H14/$EZ14</f>
        <v>2.7754719328889971E-2</v>
      </c>
      <c r="EW14">
        <f>'2009_totals_newvars'!I14/$EZ14</f>
        <v>8.0740814005056449E-2</v>
      </c>
      <c r="EX14">
        <f>'2009_totals_newvars'!J14/$EZ14</f>
        <v>0.28156335939381189</v>
      </c>
      <c r="EY14">
        <f>'2009_totals_newvars'!K14/$EZ14</f>
        <v>3.3810392986661469E-2</v>
      </c>
      <c r="EZ14">
        <f>'2009_totals_newvars'!L14</f>
        <v>42625976</v>
      </c>
      <c r="FA14" s="8" t="str">
        <f t="shared" si="12"/>
        <v xml:space="preserve"> </v>
      </c>
      <c r="FB14">
        <f>'2010_totals_newvars'!B14/$FL14</f>
        <v>0.17179069553416884</v>
      </c>
      <c r="FC14">
        <f>'2010_totals_newvars'!C14/$FL14</f>
        <v>3.2603671075426194E-2</v>
      </c>
      <c r="FD14">
        <f>'2010_totals_newvars'!D14/$FL14</f>
        <v>0.18256577875627181</v>
      </c>
      <c r="FE14">
        <f>'2010_totals_newvars'!E14/$FL14</f>
        <v>3.8209227658012886E-2</v>
      </c>
      <c r="FF14">
        <f>'2010_totals_newvars'!F14/$FL14</f>
        <v>0</v>
      </c>
      <c r="FG14">
        <f>'2010_totals_newvars'!G14/$FL14</f>
        <v>6.8792076716203451E-2</v>
      </c>
      <c r="FH14">
        <f>'2010_totals_newvars'!H14/$FL14</f>
        <v>2.4549192870448752E-2</v>
      </c>
      <c r="FI14">
        <f>'2010_totals_newvars'!I14/$FL14</f>
        <v>9.0171519067596337E-2</v>
      </c>
      <c r="FJ14">
        <f>'2010_totals_newvars'!J14/$FL14</f>
        <v>0.35547786843719131</v>
      </c>
      <c r="FK14">
        <f>'2010_totals_newvars'!K14/$FL14</f>
        <v>3.5839969884680412E-2</v>
      </c>
      <c r="FL14">
        <f>'2010_totals_newvars'!L14</f>
        <v>36064037</v>
      </c>
      <c r="FM14" s="8" t="str">
        <f t="shared" si="13"/>
        <v xml:space="preserve"> </v>
      </c>
      <c r="FN14">
        <f>'2011_totals_newvars'!B14/$FX14</f>
        <v>0.12931255492418398</v>
      </c>
      <c r="FO14">
        <f>'2011_totals_newvars'!C14/$FX14</f>
        <v>0.21624174600385515</v>
      </c>
      <c r="FP14">
        <f>'2011_totals_newvars'!D14/$FX14</f>
        <v>0.26473178009836879</v>
      </c>
      <c r="FQ14">
        <f>'2011_totals_newvars'!E14/$FX14</f>
        <v>0.5061475876993129</v>
      </c>
      <c r="FR14">
        <f>'2011_totals_newvars'!F14/$FX14</f>
        <v>0</v>
      </c>
      <c r="FS14">
        <f>'2011_totals_newvars'!G14/$FX14</f>
        <v>-2.2075482023516581E-2</v>
      </c>
      <c r="FT14">
        <f>'2011_totals_newvars'!H14/$FX14</f>
        <v>-7.766479159631208E-2</v>
      </c>
      <c r="FU14">
        <f>'2011_totals_newvars'!I14/$FX14</f>
        <v>7.1513535049730251E-2</v>
      </c>
      <c r="FV14">
        <f>'2011_totals_newvars'!J14/$FX14</f>
        <v>-0.17986252073108755</v>
      </c>
      <c r="FW14">
        <f>'2011_totals_newvars'!K14/$FX14</f>
        <v>9.1655590575465129E-2</v>
      </c>
      <c r="FX14">
        <f>'2011_totals_newvars'!L14</f>
        <v>35706038</v>
      </c>
      <c r="FY14" s="8" t="str">
        <f t="shared" si="14"/>
        <v xml:space="preserve"> </v>
      </c>
      <c r="FZ14">
        <f>'2012_totals_newvars'!B14/$GJ14</f>
        <v>0.16787401896959059</v>
      </c>
      <c r="GA14">
        <f>'2012_totals_newvars'!C14/$GJ14</f>
        <v>0.25587444298534051</v>
      </c>
      <c r="GB14">
        <f>'2012_totals_newvars'!D14/$GJ14</f>
        <v>0.15968814385478206</v>
      </c>
      <c r="GC14">
        <f>'2012_totals_newvars'!E14/$GJ14</f>
        <v>0.13281052005392252</v>
      </c>
      <c r="GD14">
        <f>'2012_totals_newvars'!F14/$GJ14</f>
        <v>0</v>
      </c>
      <c r="GE14">
        <f>'2012_totals_newvars'!G14/$GJ14</f>
        <v>3.4054462312461946E-2</v>
      </c>
      <c r="GF14">
        <f>'2012_totals_newvars'!H14/$GJ14</f>
        <v>9.1490696643464365E-3</v>
      </c>
      <c r="GG14">
        <f>'2012_totals_newvars'!I14/$GJ14</f>
        <v>9.9595302072865155E-2</v>
      </c>
      <c r="GH14">
        <f>'2012_totals_newvars'!J14/$GJ14</f>
        <v>0.11090720075913697</v>
      </c>
      <c r="GI14">
        <f>'2012_totals_newvars'!K14/$GJ14</f>
        <v>3.0046839327553795E-2</v>
      </c>
      <c r="GJ14">
        <f>'2012_totals_newvars'!L14</f>
        <v>43017270</v>
      </c>
      <c r="GK14" s="8" t="str">
        <f t="shared" si="15"/>
        <v xml:space="preserve"> </v>
      </c>
      <c r="GL14">
        <f>'2013_totals_newvars'!B14/$GV14</f>
        <v>0.1415088434140882</v>
      </c>
      <c r="GM14">
        <f>'2013_totals_newvars'!C14/$GV14</f>
        <v>0.23282818008159362</v>
      </c>
      <c r="GN14">
        <f>'2013_totals_newvars'!D14/$GV14</f>
        <v>0.14786107109746885</v>
      </c>
      <c r="GO14">
        <f>'2013_totals_newvars'!E14/$GV14</f>
        <v>0.1761229386191748</v>
      </c>
      <c r="GP14">
        <f>'2013_totals_newvars'!F14/$GV14</f>
        <v>0</v>
      </c>
      <c r="GQ14">
        <f>'2013_totals_newvars'!G14/$GV14</f>
        <v>5.0113943895717647E-2</v>
      </c>
      <c r="GR14">
        <f>'2013_totals_newvars'!H14/$GV14</f>
        <v>8.7576415012698434E-3</v>
      </c>
      <c r="GS14">
        <f>'2013_totals_newvars'!I14/$GV14</f>
        <v>9.4208810818560459E-2</v>
      </c>
      <c r="GT14">
        <f>'2013_totals_newvars'!J14/$GV14</f>
        <v>0.12066961607394917</v>
      </c>
      <c r="GU14">
        <f>'2013_totals_newvars'!K14/$GV14</f>
        <v>2.7928954498177429E-2</v>
      </c>
      <c r="GV14">
        <f>'2013_totals_newvars'!L14</f>
        <v>46279355</v>
      </c>
      <c r="GW14" s="8" t="str">
        <f t="shared" si="16"/>
        <v xml:space="preserve"> </v>
      </c>
      <c r="GX14">
        <f>'2014_totals_newvars'!B14/$HH14</f>
        <v>0.14386303135801254</v>
      </c>
      <c r="GY14">
        <f>'2014_totals_newvars'!C14/$HH14</f>
        <v>0.25557481774671653</v>
      </c>
      <c r="GZ14">
        <f>'2014_totals_newvars'!D14/$HH14</f>
        <v>0.13331017121404043</v>
      </c>
      <c r="HA14">
        <f>'2014_totals_newvars'!E14/$HH14</f>
        <v>0.17949768206116526</v>
      </c>
      <c r="HB14">
        <f>'2014_totals_newvars'!F14/$HH14</f>
        <v>0</v>
      </c>
      <c r="HC14">
        <f>'2014_totals_newvars'!G14/$HH14</f>
        <v>5.1301115321882224E-2</v>
      </c>
      <c r="HD14">
        <f>'2014_totals_newvars'!H14/$HH14</f>
        <v>8.5749921641665398E-3</v>
      </c>
      <c r="HE14">
        <f>'2014_totals_newvars'!I14/$HH14</f>
        <v>8.9806357775089565E-2</v>
      </c>
      <c r="HF14">
        <f>'2014_totals_newvars'!J14/$HH14</f>
        <v>0.11017078231407057</v>
      </c>
      <c r="HG14">
        <f>'2014_totals_newvars'!K14/$HH14</f>
        <v>2.7901050044856369E-2</v>
      </c>
      <c r="HH14">
        <f>'2014_totals_newvars'!L14</f>
        <v>46325640</v>
      </c>
      <c r="HI14" s="8" t="str">
        <f t="shared" si="17"/>
        <v xml:space="preserve"> </v>
      </c>
    </row>
    <row r="15" spans="1:217" x14ac:dyDescent="0.2">
      <c r="A15" t="str">
        <f>'1997_totals_newvars'!A15</f>
        <v>ILLINOIS</v>
      </c>
      <c r="B15">
        <f>'1997_totals_newvars'!B15/$L15</f>
        <v>0.77760392164558678</v>
      </c>
      <c r="C15">
        <f>'1997_totals_newvars'!C15/$L15</f>
        <v>0.16402796952404711</v>
      </c>
      <c r="D15">
        <f>'1997_totals_newvars'!D15/$L15</f>
        <v>8.5672191576390108E-4</v>
      </c>
      <c r="E15">
        <f>'1997_totals_newvars'!E15/$L15</f>
        <v>0</v>
      </c>
      <c r="F15">
        <f>'1997_totals_newvars'!F15/$L15</f>
        <v>0</v>
      </c>
      <c r="G15">
        <f>'1997_totals_newvars'!G15/$L15</f>
        <v>0</v>
      </c>
      <c r="H15">
        <f>'1997_totals_newvars'!H15/$L15</f>
        <v>0</v>
      </c>
      <c r="I15">
        <f>'1997_totals_newvars'!I15/$L15</f>
        <v>0</v>
      </c>
      <c r="J15">
        <f>'1997_totals_newvars'!J15/$L15</f>
        <v>5.7511386914602169E-2</v>
      </c>
      <c r="K15">
        <f>'1997_totals_newvars'!K15/$L15</f>
        <v>0</v>
      </c>
      <c r="L15">
        <f>'1997_totals_newvars'!L15</f>
        <v>243265634</v>
      </c>
      <c r="M15" s="8" t="str">
        <f t="shared" si="0"/>
        <v xml:space="preserve"> </v>
      </c>
      <c r="N15">
        <f>'1998_totals_newvars'!B15/$X15</f>
        <v>0.70474379335119763</v>
      </c>
      <c r="O15">
        <f>'1998_totals_newvars'!C15/$X15</f>
        <v>6.9039299286965547E-2</v>
      </c>
      <c r="P15">
        <f>'1998_totals_newvars'!D15/$X15</f>
        <v>3.5064371741260064E-2</v>
      </c>
      <c r="Q15">
        <f>'1998_totals_newvars'!E15/$X15</f>
        <v>0</v>
      </c>
      <c r="R15">
        <f>'1998_totals_newvars'!F15/$X15</f>
        <v>0</v>
      </c>
      <c r="S15">
        <f>'1998_totals_newvars'!G15/$X15</f>
        <v>0</v>
      </c>
      <c r="T15">
        <f>'1998_totals_newvars'!H15/$X15</f>
        <v>0</v>
      </c>
      <c r="U15">
        <f>'1998_totals_newvars'!I15/$X15</f>
        <v>0</v>
      </c>
      <c r="V15">
        <f>'1998_totals_newvars'!J15/$X15</f>
        <v>0.13704235532265338</v>
      </c>
      <c r="W15">
        <f>'1998_totals_newvars'!K15/$X15</f>
        <v>5.4110180297923381E-2</v>
      </c>
      <c r="X15">
        <f>'1998_totals_newvars'!L15</f>
        <v>1081127427</v>
      </c>
      <c r="Y15" s="8" t="str">
        <f t="shared" si="1"/>
        <v xml:space="preserve"> </v>
      </c>
      <c r="Z15">
        <f>'1999_totals_newvars'!B15/$AJ15</f>
        <v>0.56601998529364062</v>
      </c>
      <c r="AA15">
        <f>'1999_totals_newvars'!C15/$AJ15</f>
        <v>0.23023084803825622</v>
      </c>
      <c r="AB15">
        <f>'1999_totals_newvars'!D15/$AJ15</f>
        <v>3.2758540844654516E-2</v>
      </c>
      <c r="AC15">
        <f>'1999_totals_newvars'!E15/$AJ15</f>
        <v>0</v>
      </c>
      <c r="AD15">
        <f>'1999_totals_newvars'!F15/$AJ15</f>
        <v>0</v>
      </c>
      <c r="AE15">
        <f>'1999_totals_newvars'!G15/$AJ15</f>
        <v>0</v>
      </c>
      <c r="AF15">
        <f>'1999_totals_newvars'!H15/$AJ15</f>
        <v>0</v>
      </c>
      <c r="AG15">
        <f>'1999_totals_newvars'!I15/$AJ15</f>
        <v>0</v>
      </c>
      <c r="AH15">
        <f>'1999_totals_newvars'!J15/$AJ15</f>
        <v>0.11342700181814076</v>
      </c>
      <c r="AI15">
        <f>'1999_totals_newvars'!K15/$AJ15</f>
        <v>5.7563624005307887E-2</v>
      </c>
      <c r="AJ15">
        <f>'1999_totals_newvars'!L15</f>
        <v>1016365752</v>
      </c>
      <c r="AK15" s="8" t="str">
        <f t="shared" si="2"/>
        <v xml:space="preserve"> </v>
      </c>
      <c r="AL15">
        <f>'2000_totals_newvars'!B15/$AW15</f>
        <v>0.25242603534704666</v>
      </c>
      <c r="AM15">
        <f>'2000_totals_newvars'!C15/$AW15</f>
        <v>0.36318954968725597</v>
      </c>
      <c r="AN15">
        <f>'2000_totals_newvars'!D15/$AW15</f>
        <v>6.3171520969976705E-2</v>
      </c>
      <c r="AO15">
        <f>'2000_totals_newvars'!E15/$AW15</f>
        <v>0</v>
      </c>
      <c r="AP15">
        <f>'2000_totals_newvars'!F15/$AW15</f>
        <v>0</v>
      </c>
      <c r="AQ15">
        <f>'2000_totals_newvars'!G15/$AW15</f>
        <v>0</v>
      </c>
      <c r="AR15">
        <f>'2000_totals_newvars'!H15/$AW15</f>
        <v>1.0384100376743446E-3</v>
      </c>
      <c r="AS15">
        <f>'2000_totals_newvars'!I15/$AW15</f>
        <v>0.1629221590088524</v>
      </c>
      <c r="AT15">
        <f>'2000_totals_newvars'!J15/$AW15</f>
        <v>9.853569173562847E-2</v>
      </c>
      <c r="AU15">
        <f>'2000_totals_newvars'!K15/$AW15</f>
        <v>5.8716633213565482E-2</v>
      </c>
      <c r="AV15" s="8" t="str">
        <f t="shared" si="3"/>
        <v xml:space="preserve"> </v>
      </c>
      <c r="AW15">
        <f>'2000_totals_newvars'!L15</f>
        <v>1067208482</v>
      </c>
      <c r="AX15">
        <f>'2001_totals_newvars'!B15/$BH15</f>
        <v>0.1821460937958479</v>
      </c>
      <c r="AY15">
        <f>'2001_totals_newvars'!C15/$BH15</f>
        <v>0.32919532863050344</v>
      </c>
      <c r="AZ15">
        <f>'2001_totals_newvars'!D15/$BH15</f>
        <v>9.5153691054102485E-2</v>
      </c>
      <c r="BA15">
        <f>'2001_totals_newvars'!E15/$BH15</f>
        <v>0.14617207954507458</v>
      </c>
      <c r="BB15">
        <f>'2001_totals_newvars'!F15/$BH15</f>
        <v>0</v>
      </c>
      <c r="BC15">
        <f>'2001_totals_newvars'!G15/$BH15</f>
        <v>0</v>
      </c>
      <c r="BD15">
        <f>'2001_totals_newvars'!H15/$BH15</f>
        <v>8.0459810605576314E-4</v>
      </c>
      <c r="BE15">
        <f>'2001_totals_newvars'!I15/$BH15</f>
        <v>0.15625367565578249</v>
      </c>
      <c r="BF15">
        <f>'2001_totals_newvars'!J15/$BH15</f>
        <v>3.2765651826696406E-2</v>
      </c>
      <c r="BG15">
        <f>'2001_totals_newvars'!K15/$BH15</f>
        <v>5.7508881385936954E-2</v>
      </c>
      <c r="BH15">
        <f>'2001_totals_newvars'!L15</f>
        <v>1046360902</v>
      </c>
      <c r="BI15" s="8" t="str">
        <f t="shared" si="4"/>
        <v xml:space="preserve"> </v>
      </c>
      <c r="BJ15">
        <f>'2002_totals_newvars'!B15/$BT15</f>
        <v>0.14420600597597494</v>
      </c>
      <c r="BK15">
        <f>'2002_totals_newvars'!C15/$BT15</f>
        <v>0.35321019259203418</v>
      </c>
      <c r="BL15">
        <f>'2002_totals_newvars'!D15/$BT15</f>
        <v>0.11113598549585943</v>
      </c>
      <c r="BM15">
        <f>'2002_totals_newvars'!E15/$BT15</f>
        <v>0.14877487672937745</v>
      </c>
      <c r="BN15">
        <f>'2002_totals_newvars'!F15/$BT15</f>
        <v>0</v>
      </c>
      <c r="BO15">
        <f>'2002_totals_newvars'!G15/$BT15</f>
        <v>0</v>
      </c>
      <c r="BP15">
        <f>'2002_totals_newvars'!H15/$BT15</f>
        <v>7.6915108907582997E-4</v>
      </c>
      <c r="BQ15">
        <f>'2002_totals_newvars'!I15/$BT15</f>
        <v>0.1575047110528833</v>
      </c>
      <c r="BR15">
        <f>'2002_totals_newvars'!J15/$BT15</f>
        <v>4.1174448675124591E-2</v>
      </c>
      <c r="BS15">
        <f>'2002_totals_newvars'!K15/$BT15</f>
        <v>4.3224628389670297E-2</v>
      </c>
      <c r="BT15">
        <f>'2002_totals_newvars'!L15</f>
        <v>1015145153</v>
      </c>
      <c r="BU15" s="8" t="str">
        <f t="shared" si="5"/>
        <v xml:space="preserve"> </v>
      </c>
      <c r="BV15">
        <f>'2003_totals_newvars'!B15/$CF15</f>
        <v>0.11343139790147826</v>
      </c>
      <c r="BW15">
        <f>'2003_totals_newvars'!C15/$CF15</f>
        <v>0.37328660907561123</v>
      </c>
      <c r="BX15">
        <f>'2003_totals_newvars'!D15/$CF15</f>
        <v>0.11463104363833111</v>
      </c>
      <c r="BY15">
        <f>'2003_totals_newvars'!E15/$CF15</f>
        <v>0.15224356650762386</v>
      </c>
      <c r="BZ15">
        <f>'2003_totals_newvars'!F15/$CF15</f>
        <v>0</v>
      </c>
      <c r="CA15">
        <f>'2003_totals_newvars'!G15/$CF15</f>
        <v>0</v>
      </c>
      <c r="CB15">
        <f>'2003_totals_newvars'!H15/$CF15</f>
        <v>1.1882190305094575E-3</v>
      </c>
      <c r="CC15">
        <f>'2003_totals_newvars'!I15/$CF15</f>
        <v>0.19933348081309904</v>
      </c>
      <c r="CD15">
        <f>'2003_totals_newvars'!J15/$CF15</f>
        <v>2.5584480658568179E-2</v>
      </c>
      <c r="CE15">
        <f>'2003_totals_newvars'!K15/$CF15</f>
        <v>2.030120237477891E-2</v>
      </c>
      <c r="CF15">
        <f>'2003_totals_newvars'!L15</f>
        <v>1009914813</v>
      </c>
      <c r="CG15" s="8" t="str">
        <f t="shared" si="6"/>
        <v xml:space="preserve"> </v>
      </c>
      <c r="CH15">
        <f>'2004_totals_newvars'!B15/$CR15</f>
        <v>0.10879090509729301</v>
      </c>
      <c r="CI15">
        <f>'2004_totals_newvars'!C15/$CR15</f>
        <v>0.36932456003166281</v>
      </c>
      <c r="CJ15">
        <f>'2004_totals_newvars'!D15/$CR15</f>
        <v>0.10437082488833004</v>
      </c>
      <c r="CK15">
        <f>'2004_totals_newvars'!E15/$CR15</f>
        <v>0.14776212008372758</v>
      </c>
      <c r="CL15">
        <f>'2004_totals_newvars'!F15/$CR15</f>
        <v>1.2992303574541128E-2</v>
      </c>
      <c r="CM15">
        <f>'2004_totals_newvars'!G15/$CR15</f>
        <v>0</v>
      </c>
      <c r="CN15">
        <f>'2004_totals_newvars'!H15/$CR15</f>
        <v>9.8508080055818392E-4</v>
      </c>
      <c r="CO15">
        <f>'2004_totals_newvars'!I15/$CR15</f>
        <v>0.19974988246828579</v>
      </c>
      <c r="CP15">
        <f>'2004_totals_newvars'!J15/$CR15</f>
        <v>2.2541049358682206E-2</v>
      </c>
      <c r="CQ15">
        <f>'2004_totals_newvars'!K15/$CR15</f>
        <v>3.348327369691928E-2</v>
      </c>
      <c r="CR15">
        <f>'2004_totals_newvars'!L15</f>
        <v>1015145153</v>
      </c>
      <c r="CS15" s="8" t="str">
        <f t="shared" si="7"/>
        <v xml:space="preserve"> </v>
      </c>
      <c r="CT15">
        <f>'2005_totals_newvars'!B15/$DD15</f>
        <v>0.12026790844013317</v>
      </c>
      <c r="CU15">
        <f>'2005_totals_newvars'!C15/$DD15</f>
        <v>0.40882418820631045</v>
      </c>
      <c r="CV15">
        <f>'2005_totals_newvars'!D15/$DD15</f>
        <v>8.9380628980877633E-2</v>
      </c>
      <c r="CW15">
        <f>'2005_totals_newvars'!E15/$DD15</f>
        <v>0.16325020984821506</v>
      </c>
      <c r="CX15">
        <f>'2005_totals_newvars'!F15/$DD15</f>
        <v>1.4710299904890688E-2</v>
      </c>
      <c r="CY15">
        <f>'2005_totals_newvars'!G15/$DD15</f>
        <v>5.4306962075994982E-4</v>
      </c>
      <c r="CZ15">
        <f>'2005_totals_newvars'!H15/$DD15</f>
        <v>1.1812216807085328E-3</v>
      </c>
      <c r="DA15">
        <f>'2005_totals_newvars'!I15/$DD15</f>
        <v>0.16136465324113924</v>
      </c>
      <c r="DB15">
        <f>'2005_totals_newvars'!J15/$DD15</f>
        <v>2.3283235762995198E-2</v>
      </c>
      <c r="DC15">
        <f>'2005_totals_newvars'!K15/$DD15</f>
        <v>1.7194584313970036E-2</v>
      </c>
      <c r="DD15">
        <f>'2005_totals_newvars'!L15</f>
        <v>1015897371</v>
      </c>
      <c r="DE15" s="8" t="str">
        <f t="shared" si="8"/>
        <v xml:space="preserve"> </v>
      </c>
      <c r="DF15">
        <f>'2006_totals_newvars'!B15/$DP15</f>
        <v>0.12165987655560426</v>
      </c>
      <c r="DG15">
        <f>'2006_totals_newvars'!C15/$DP15</f>
        <v>0.40007064191735348</v>
      </c>
      <c r="DH15">
        <f>'2006_totals_newvars'!D15/$DP15</f>
        <v>7.6254003450873992E-2</v>
      </c>
      <c r="DI15">
        <f>'2006_totals_newvars'!E15/$DP15</f>
        <v>0.16539076456586302</v>
      </c>
      <c r="DJ15">
        <f>'2006_totals_newvars'!F15/$DP15</f>
        <v>1.3674200146626715E-2</v>
      </c>
      <c r="DK15">
        <f>'2006_totals_newvars'!G15/$DP15</f>
        <v>0</v>
      </c>
      <c r="DL15">
        <f>'2006_totals_newvars'!H15/$DP15</f>
        <v>1.1820969606698205E-3</v>
      </c>
      <c r="DM15">
        <f>'2006_totals_newvars'!I15/$DP15</f>
        <v>0.16408751744293656</v>
      </c>
      <c r="DN15">
        <f>'2006_totals_newvars'!J15/$DP15</f>
        <v>2.4752969489871563E-2</v>
      </c>
      <c r="DO15">
        <f>'2006_totals_newvars'!K15/$DP15</f>
        <v>3.2927929470200602E-2</v>
      </c>
      <c r="DP15">
        <f>'2006_totals_newvars'!L15</f>
        <v>1015145153</v>
      </c>
      <c r="DQ15" s="8" t="str">
        <f t="shared" si="9"/>
        <v xml:space="preserve"> </v>
      </c>
      <c r="DR15">
        <f>'2007_totals_newvars'!B15/$EB15</f>
        <v>8.9866253345283822E-2</v>
      </c>
      <c r="DS15">
        <f>'2007_totals_newvars'!C15/$EB15</f>
        <v>0.37153101542719524</v>
      </c>
      <c r="DT15">
        <f>'2007_totals_newvars'!D15/$EB15</f>
        <v>8.5304244360610432E-2</v>
      </c>
      <c r="DU15">
        <f>'2007_totals_newvars'!E15/$EB15</f>
        <v>0.18768114093610774</v>
      </c>
      <c r="DV15">
        <f>'2007_totals_newvars'!F15/$EB15</f>
        <v>1.3020539820496719E-2</v>
      </c>
      <c r="DW15">
        <f>'2007_totals_newvars'!G15/$EB15</f>
        <v>0</v>
      </c>
      <c r="DX15">
        <f>'2007_totals_newvars'!H15/$EB15</f>
        <v>7.5164967537363903E-4</v>
      </c>
      <c r="DY15">
        <f>'2007_totals_newvars'!I15/$EB15</f>
        <v>0.18534785122257103</v>
      </c>
      <c r="DZ15">
        <f>'2007_totals_newvars'!J15/$EB15</f>
        <v>2.9227530258125113E-2</v>
      </c>
      <c r="EA15">
        <f>'2007_totals_newvars'!K15/$EB15</f>
        <v>3.7269774954236258E-2</v>
      </c>
      <c r="EB15">
        <f>'2007_totals_newvars'!L15</f>
        <v>1064325611</v>
      </c>
      <c r="EC15" s="8" t="str">
        <f t="shared" si="10"/>
        <v xml:space="preserve"> </v>
      </c>
      <c r="ED15">
        <f>'2008_totals_newvars'!B15/$EN15</f>
        <v>5.7340109873511361E-2</v>
      </c>
      <c r="EE15">
        <f>'2008_totals_newvars'!C15/$EN15</f>
        <v>0.41390869081010245</v>
      </c>
      <c r="EF15">
        <f>'2008_totals_newvars'!D15/$EN15</f>
        <v>7.0671736991670855E-2</v>
      </c>
      <c r="EG15">
        <f>'2008_totals_newvars'!E15/$EN15</f>
        <v>0.20883250784850779</v>
      </c>
      <c r="EH15">
        <f>'2008_totals_newvars'!F15/$EN15</f>
        <v>1.3590963596101324E-2</v>
      </c>
      <c r="EI15">
        <f>'2008_totals_newvars'!G15/$EN15</f>
        <v>0</v>
      </c>
      <c r="EJ15">
        <f>'2008_totals_newvars'!H15/$EN15</f>
        <v>0</v>
      </c>
      <c r="EK15">
        <f>'2008_totals_newvars'!I15/$EN15</f>
        <v>0.17028980251100662</v>
      </c>
      <c r="EL15">
        <f>'2008_totals_newvars'!J15/$EN15</f>
        <v>2.5954696777269203E-2</v>
      </c>
      <c r="EM15">
        <f>'2008_totals_newvars'!K15/$EN15</f>
        <v>3.9411491591830418E-2</v>
      </c>
      <c r="EN15">
        <f>'2008_totals_newvars'!L15</f>
        <v>1054872813</v>
      </c>
      <c r="EO15" s="8" t="str">
        <f t="shared" si="11"/>
        <v xml:space="preserve"> </v>
      </c>
      <c r="EP15">
        <f>'2009_totals_newvars'!B15/$EZ15</f>
        <v>5.4042047438968163E-2</v>
      </c>
      <c r="EQ15">
        <f>'2009_totals_newvars'!C15/$EZ15</f>
        <v>0.43409532404407447</v>
      </c>
      <c r="ER15">
        <f>'2009_totals_newvars'!D15/$EZ15</f>
        <v>6.3919973306214836E-2</v>
      </c>
      <c r="ES15">
        <f>'2009_totals_newvars'!E15/$EZ15</f>
        <v>0.21937273391000436</v>
      </c>
      <c r="ET15">
        <f>'2009_totals_newvars'!F15/$EZ15</f>
        <v>1.339627935102995E-2</v>
      </c>
      <c r="EU15">
        <f>'2009_totals_newvars'!G15/$EZ15</f>
        <v>0</v>
      </c>
      <c r="EV15">
        <f>'2009_totals_newvars'!H15/$EZ15</f>
        <v>0</v>
      </c>
      <c r="EW15">
        <f>'2009_totals_newvars'!I15/$EZ15</f>
        <v>0.15512819532720371</v>
      </c>
      <c r="EX15">
        <f>'2009_totals_newvars'!J15/$EZ15</f>
        <v>2.495108025666529E-2</v>
      </c>
      <c r="EY15">
        <f>'2009_totals_newvars'!K15/$EZ15</f>
        <v>3.5094366365839194E-2</v>
      </c>
      <c r="EZ15">
        <f>'2009_totals_newvars'!L15</f>
        <v>1130444402</v>
      </c>
      <c r="FA15" s="8" t="str">
        <f t="shared" si="12"/>
        <v xml:space="preserve"> </v>
      </c>
      <c r="FB15">
        <f>'2010_totals_newvars'!B15/$FL15</f>
        <v>5.6344940364584664E-2</v>
      </c>
      <c r="FC15">
        <f>'2010_totals_newvars'!C15/$FL15</f>
        <v>0.37832378318610238</v>
      </c>
      <c r="FD15">
        <f>'2010_totals_newvars'!D15/$FL15</f>
        <v>0.22896535569557475</v>
      </c>
      <c r="FE15">
        <f>'2010_totals_newvars'!E15/$FL15</f>
        <v>0.17493908694815505</v>
      </c>
      <c r="FF15">
        <f>'2010_totals_newvars'!F15/$FL15</f>
        <v>1.2931380490841792E-2</v>
      </c>
      <c r="FG15">
        <f>'2010_totals_newvars'!G15/$FL15</f>
        <v>5.6084121607450511E-3</v>
      </c>
      <c r="FH15">
        <f>'2010_totals_newvars'!H15/$FL15</f>
        <v>0</v>
      </c>
      <c r="FI15">
        <f>'2010_totals_newvars'!I15/$FL15</f>
        <v>9.4760662109950752E-2</v>
      </c>
      <c r="FJ15">
        <f>'2010_totals_newvars'!J15/$FL15</f>
        <v>2.6331170528214404E-2</v>
      </c>
      <c r="FK15">
        <f>'2010_totals_newvars'!K15/$FL15</f>
        <v>2.1795208515831162E-2</v>
      </c>
      <c r="FL15">
        <f>'2010_totals_newvars'!L15</f>
        <v>1282633978</v>
      </c>
      <c r="FM15" s="8" t="str">
        <f t="shared" si="13"/>
        <v xml:space="preserve"> </v>
      </c>
      <c r="FN15">
        <f>'2011_totals_newvars'!B15/$FX15</f>
        <v>8.0703720463379577E-2</v>
      </c>
      <c r="FO15">
        <f>'2011_totals_newvars'!C15/$FX15</f>
        <v>0.46203795743175985</v>
      </c>
      <c r="FP15">
        <f>'2011_totals_newvars'!D15/$FX15</f>
        <v>0.14012372571147502</v>
      </c>
      <c r="FQ15">
        <f>'2011_totals_newvars'!E15/$FX15</f>
        <v>0.18430813703994595</v>
      </c>
      <c r="FR15">
        <f>'2011_totals_newvars'!F15/$FX15</f>
        <v>1.2506788394677074E-2</v>
      </c>
      <c r="FS15">
        <f>'2011_totals_newvars'!G15/$FX15</f>
        <v>1.8335437030301189E-3</v>
      </c>
      <c r="FT15">
        <f>'2011_totals_newvars'!H15/$FX15</f>
        <v>0</v>
      </c>
      <c r="FU15">
        <f>'2011_totals_newvars'!I15/$FX15</f>
        <v>8.7034049920435147E-2</v>
      </c>
      <c r="FV15">
        <f>'2011_totals_newvars'!J15/$FX15</f>
        <v>2.5450816227835033E-2</v>
      </c>
      <c r="FW15">
        <f>'2011_totals_newvars'!K15/$FX15</f>
        <v>6.001261107462256E-3</v>
      </c>
      <c r="FX15">
        <f>'2011_totals_newvars'!L15</f>
        <v>1318966107</v>
      </c>
      <c r="FY15" s="8" t="str">
        <f t="shared" si="14"/>
        <v xml:space="preserve"> </v>
      </c>
      <c r="FZ15">
        <f>'2012_totals_newvars'!B15/$GJ15</f>
        <v>0.10747057126415448</v>
      </c>
      <c r="GA15">
        <f>'2012_totals_newvars'!C15/$GJ15</f>
        <v>0.52671459256923869</v>
      </c>
      <c r="GB15">
        <f>'2012_totals_newvars'!D15/$GJ15</f>
        <v>3.3964869343257764E-2</v>
      </c>
      <c r="GC15">
        <f>'2012_totals_newvars'!E15/$GJ15</f>
        <v>0.21357898027754224</v>
      </c>
      <c r="GD15">
        <f>'2012_totals_newvars'!F15/$GJ15</f>
        <v>7.7570579714183472E-3</v>
      </c>
      <c r="GE15">
        <f>'2012_totals_newvars'!G15/$GJ15</f>
        <v>0</v>
      </c>
      <c r="GF15">
        <f>'2012_totals_newvars'!H15/$GJ15</f>
        <v>0</v>
      </c>
      <c r="GG15">
        <f>'2012_totals_newvars'!I15/$GJ15</f>
        <v>8.1615176864374694E-2</v>
      </c>
      <c r="GH15">
        <f>'2012_totals_newvars'!J15/$GJ15</f>
        <v>2.7886701486923671E-2</v>
      </c>
      <c r="GI15">
        <f>'2012_totals_newvars'!K15/$GJ15</f>
        <v>1.0120502230901523E-3</v>
      </c>
      <c r="GJ15">
        <f>'2012_totals_newvars'!L15</f>
        <v>1185711907</v>
      </c>
      <c r="GK15" s="8" t="str">
        <f t="shared" si="15"/>
        <v xml:space="preserve"> </v>
      </c>
      <c r="GL15">
        <f>'2013_totals_newvars'!B15/$GV15</f>
        <v>6.9778968915868406E-2</v>
      </c>
      <c r="GM15">
        <f>'2013_totals_newvars'!C15/$GV15</f>
        <v>0.55603516456601942</v>
      </c>
      <c r="GN15">
        <f>'2013_totals_newvars'!D15/$GV15</f>
        <v>3.189937260246687E-2</v>
      </c>
      <c r="GO15">
        <f>'2013_totals_newvars'!E15/$GV15</f>
        <v>0.23106844183884251</v>
      </c>
      <c r="GP15">
        <f>'2013_totals_newvars'!F15/$GV15</f>
        <v>1.6490021037209947E-2</v>
      </c>
      <c r="GQ15">
        <f>'2013_totals_newvars'!G15/$GV15</f>
        <v>0</v>
      </c>
      <c r="GR15">
        <f>'2013_totals_newvars'!H15/$GV15</f>
        <v>0</v>
      </c>
      <c r="GS15">
        <f>'2013_totals_newvars'!I15/$GV15</f>
        <v>7.0026616701639899E-2</v>
      </c>
      <c r="GT15">
        <f>'2013_totals_newvars'!J15/$GV15</f>
        <v>2.3667754014732818E-2</v>
      </c>
      <c r="GU15">
        <f>'2013_totals_newvars'!K15/$GV15</f>
        <v>1.0336603232201735E-3</v>
      </c>
      <c r="GV15">
        <f>'2013_totals_newvars'!L15</f>
        <v>1160922958</v>
      </c>
      <c r="GW15" s="8" t="str">
        <f t="shared" si="16"/>
        <v xml:space="preserve"> </v>
      </c>
      <c r="GX15">
        <f>'2014_totals_newvars'!B15/$HH15</f>
        <v>6.3470574502958177E-2</v>
      </c>
      <c r="GY15">
        <f>'2014_totals_newvars'!C15/$HH15</f>
        <v>0.58217821222409616</v>
      </c>
      <c r="GZ15">
        <f>'2014_totals_newvars'!D15/$HH15</f>
        <v>2.1792782379794165E-2</v>
      </c>
      <c r="HA15">
        <f>'2014_totals_newvars'!E15/$HH15</f>
        <v>0.21217131521445651</v>
      </c>
      <c r="HB15">
        <f>'2014_totals_newvars'!F15/$HH15</f>
        <v>3.3406342267905814E-2</v>
      </c>
      <c r="HC15">
        <f>'2014_totals_newvars'!G15/$HH15</f>
        <v>0</v>
      </c>
      <c r="HD15">
        <f>'2014_totals_newvars'!H15/$HH15</f>
        <v>0</v>
      </c>
      <c r="HE15">
        <f>'2014_totals_newvars'!I15/$HH15</f>
        <v>6.4717071900553202E-2</v>
      </c>
      <c r="HF15">
        <f>'2014_totals_newvars'!J15/$HH15</f>
        <v>2.1279885458101139E-2</v>
      </c>
      <c r="HG15">
        <f>'2014_totals_newvars'!K15/$HH15</f>
        <v>9.8381605213487865E-4</v>
      </c>
      <c r="HH15">
        <f>'2014_totals_newvars'!L15</f>
        <v>1219740212</v>
      </c>
      <c r="HI15" s="8" t="str">
        <f t="shared" si="17"/>
        <v xml:space="preserve"> </v>
      </c>
    </row>
    <row r="16" spans="1:217" x14ac:dyDescent="0.2">
      <c r="A16" t="str">
        <f>'1997_totals_newvars'!A16</f>
        <v>INDIANA</v>
      </c>
      <c r="B16">
        <f>'1997_totals_newvars'!B16/$L16</f>
        <v>0.65367537853849889</v>
      </c>
      <c r="C16">
        <f>'1997_totals_newvars'!C16/$L16</f>
        <v>7.9815856669452664E-2</v>
      </c>
      <c r="D16">
        <f>'1997_totals_newvars'!D16/$L16</f>
        <v>9.8284569527775256E-2</v>
      </c>
      <c r="E16">
        <f>'1997_totals_newvars'!E16/$L16</f>
        <v>0</v>
      </c>
      <c r="F16">
        <f>'1997_totals_newvars'!F16/$L16</f>
        <v>0</v>
      </c>
      <c r="G16">
        <f>'1997_totals_newvars'!G16/$L16</f>
        <v>0</v>
      </c>
      <c r="H16">
        <f>'1997_totals_newvars'!H16/$L16</f>
        <v>0</v>
      </c>
      <c r="I16">
        <f>'1997_totals_newvars'!I16/$L16</f>
        <v>2.1081100328107765E-2</v>
      </c>
      <c r="J16">
        <f>'1997_totals_newvars'!J16/$L16</f>
        <v>0.14714309493616548</v>
      </c>
      <c r="K16">
        <f>'1997_totals_newvars'!K16/$L16</f>
        <v>0</v>
      </c>
      <c r="L16">
        <f>'1997_totals_newvars'!L16</f>
        <v>192405991</v>
      </c>
      <c r="M16" s="8" t="str">
        <f t="shared" si="0"/>
        <v xml:space="preserve"> </v>
      </c>
      <c r="N16">
        <f>'1998_totals_newvars'!B16/$X16</f>
        <v>0.40071274130586981</v>
      </c>
      <c r="O16">
        <f>'1998_totals_newvars'!C16/$X16</f>
        <v>0.22033766435403535</v>
      </c>
      <c r="P16">
        <f>'1998_totals_newvars'!D16/$X16</f>
        <v>1.97375788216697E-2</v>
      </c>
      <c r="Q16">
        <f>'1998_totals_newvars'!E16/$X16</f>
        <v>0</v>
      </c>
      <c r="R16">
        <f>'1998_totals_newvars'!F16/$X16</f>
        <v>0</v>
      </c>
      <c r="S16">
        <f>'1998_totals_newvars'!G16/$X16</f>
        <v>0</v>
      </c>
      <c r="T16">
        <f>'1998_totals_newvars'!H16/$X16</f>
        <v>0</v>
      </c>
      <c r="U16">
        <f>'1998_totals_newvars'!I16/$X16</f>
        <v>6.0210326146330213E-2</v>
      </c>
      <c r="V16">
        <f>'1998_totals_newvars'!J16/$X16</f>
        <v>0.19919012822507182</v>
      </c>
      <c r="W16">
        <f>'1998_totals_newvars'!K16/$X16</f>
        <v>9.9811561147023095E-2</v>
      </c>
      <c r="X16">
        <f>'1998_totals_newvars'!L16</f>
        <v>260490866</v>
      </c>
      <c r="Y16" s="8" t="str">
        <f t="shared" si="1"/>
        <v xml:space="preserve"> </v>
      </c>
      <c r="Z16">
        <f>'1999_totals_newvars'!B16/$AJ16</f>
        <v>0.18440520822555051</v>
      </c>
      <c r="AA16">
        <f>'1999_totals_newvars'!C16/$AJ16</f>
        <v>0.32893798875830138</v>
      </c>
      <c r="AB16">
        <f>'1999_totals_newvars'!D16/$AJ16</f>
        <v>3.0072708497836109E-2</v>
      </c>
      <c r="AC16">
        <f>'1999_totals_newvars'!E16/$AJ16</f>
        <v>0</v>
      </c>
      <c r="AD16">
        <f>'1999_totals_newvars'!F16/$AJ16</f>
        <v>0</v>
      </c>
      <c r="AE16">
        <f>'1999_totals_newvars'!G16/$AJ16</f>
        <v>0</v>
      </c>
      <c r="AF16">
        <f>'1999_totals_newvars'!H16/$AJ16</f>
        <v>0</v>
      </c>
      <c r="AG16">
        <f>'1999_totals_newvars'!I16/$AJ16</f>
        <v>0.32436836668272961</v>
      </c>
      <c r="AH16">
        <f>'1999_totals_newvars'!J16/$AJ16</f>
        <v>0.11842504146664024</v>
      </c>
      <c r="AI16">
        <f>'1999_totals_newvars'!K16/$AJ16</f>
        <v>1.3790686368942205E-2</v>
      </c>
      <c r="AJ16">
        <f>'1999_totals_newvars'!L16</f>
        <v>435076242</v>
      </c>
      <c r="AK16" s="8" t="str">
        <f t="shared" si="2"/>
        <v xml:space="preserve"> </v>
      </c>
      <c r="AL16">
        <f>'2000_totals_newvars'!B16/$AW16</f>
        <v>0.21415916971567026</v>
      </c>
      <c r="AM16">
        <f>'2000_totals_newvars'!C16/$AW16</f>
        <v>0.41521016713551556</v>
      </c>
      <c r="AN16">
        <f>'2000_totals_newvars'!D16/$AW16</f>
        <v>3.4494572385966191E-2</v>
      </c>
      <c r="AO16">
        <f>'2000_totals_newvars'!E16/$AW16</f>
        <v>0</v>
      </c>
      <c r="AP16">
        <f>'2000_totals_newvars'!F16/$AW16</f>
        <v>3.7194563582486101E-2</v>
      </c>
      <c r="AQ16">
        <f>'2000_totals_newvars'!G16/$AW16</f>
        <v>0</v>
      </c>
      <c r="AR16">
        <f>'2000_totals_newvars'!H16/$AW16</f>
        <v>0</v>
      </c>
      <c r="AS16">
        <f>'2000_totals_newvars'!I16/$AW16</f>
        <v>0.14985710679899944</v>
      </c>
      <c r="AT16">
        <f>'2000_totals_newvars'!J16/$AW16</f>
        <v>9.7922705029192911E-2</v>
      </c>
      <c r="AU16">
        <f>'2000_totals_newvars'!K16/$AW16</f>
        <v>5.1161715352169547E-2</v>
      </c>
      <c r="AV16" s="8" t="str">
        <f t="shared" si="3"/>
        <v xml:space="preserve"> </v>
      </c>
      <c r="AW16">
        <f>'2000_totals_newvars'!L16</f>
        <v>404192429</v>
      </c>
      <c r="AX16">
        <f>'2001_totals_newvars'!B16/$BH16</f>
        <v>0.28902960518944654</v>
      </c>
      <c r="AY16">
        <f>'2001_totals_newvars'!C16/$BH16</f>
        <v>0.28416074038891082</v>
      </c>
      <c r="AZ16">
        <f>'2001_totals_newvars'!D16/$BH16</f>
        <v>4.5229492925920482E-2</v>
      </c>
      <c r="BA16">
        <f>'2001_totals_newvars'!E16/$BH16</f>
        <v>0</v>
      </c>
      <c r="BB16">
        <f>'2001_totals_newvars'!F16/$BH16</f>
        <v>3.6378567144427894E-2</v>
      </c>
      <c r="BC16">
        <f>'2001_totals_newvars'!G16/$BH16</f>
        <v>0</v>
      </c>
      <c r="BD16">
        <f>'2001_totals_newvars'!H16/$BH16</f>
        <v>0</v>
      </c>
      <c r="BE16">
        <f>'2001_totals_newvars'!I16/$BH16</f>
        <v>0.22823607550370215</v>
      </c>
      <c r="BF16">
        <f>'2001_totals_newvars'!J16/$BH16</f>
        <v>9.5731527746119996E-2</v>
      </c>
      <c r="BG16">
        <f>'2001_totals_newvars'!K16/$BH16</f>
        <v>2.1233991101472088E-2</v>
      </c>
      <c r="BH16">
        <f>'2001_totals_newvars'!L16</f>
        <v>413910035</v>
      </c>
      <c r="BI16" s="8" t="str">
        <f t="shared" si="4"/>
        <v xml:space="preserve"> </v>
      </c>
      <c r="BJ16">
        <f>'2002_totals_newvars'!B16/$BT16</f>
        <v>0.40792880214924299</v>
      </c>
      <c r="BK16">
        <f>'2002_totals_newvars'!C16/$BT16</f>
        <v>0.10301664204483581</v>
      </c>
      <c r="BL16">
        <f>'2002_totals_newvars'!D16/$BT16</f>
        <v>4.0819798092599086E-2</v>
      </c>
      <c r="BM16">
        <f>'2002_totals_newvars'!E16/$BT16</f>
        <v>0</v>
      </c>
      <c r="BN16">
        <f>'2002_totals_newvars'!F16/$BT16</f>
        <v>4.3329532162398668E-2</v>
      </c>
      <c r="BO16">
        <f>'2002_totals_newvars'!G16/$BT16</f>
        <v>0</v>
      </c>
      <c r="BP16">
        <f>'2002_totals_newvars'!H16/$BT16</f>
        <v>5.9188211789192747E-3</v>
      </c>
      <c r="BQ16">
        <f>'2002_totals_newvars'!I16/$BT16</f>
        <v>0.26962031001821368</v>
      </c>
      <c r="BR16">
        <f>'2002_totals_newvars'!J16/$BT16</f>
        <v>0.10479246035038614</v>
      </c>
      <c r="BS16">
        <f>'2002_totals_newvars'!K16/$BT16</f>
        <v>2.4573634003404347E-2</v>
      </c>
      <c r="BT16">
        <f>'2002_totals_newvars'!L16</f>
        <v>357658212</v>
      </c>
      <c r="BU16" s="8" t="str">
        <f t="shared" si="5"/>
        <v xml:space="preserve"> </v>
      </c>
      <c r="BV16">
        <f>'2003_totals_newvars'!B16/$CF16</f>
        <v>0.41671714139704819</v>
      </c>
      <c r="BW16">
        <f>'2003_totals_newvars'!C16/$CF16</f>
        <v>0.10102881662001738</v>
      </c>
      <c r="BX16">
        <f>'2003_totals_newvars'!D16/$CF16</f>
        <v>6.9712145469355211E-2</v>
      </c>
      <c r="BY16">
        <f>'2003_totals_newvars'!E16/$CF16</f>
        <v>0</v>
      </c>
      <c r="BZ16">
        <f>'2003_totals_newvars'!F16/$CF16</f>
        <v>4.4614009650217633E-2</v>
      </c>
      <c r="CA16">
        <f>'2003_totals_newvars'!G16/$CF16</f>
        <v>0</v>
      </c>
      <c r="CB16">
        <f>'2003_totals_newvars'!H16/$CF16</f>
        <v>4.1665540985254806E-3</v>
      </c>
      <c r="CC16">
        <f>'2003_totals_newvars'!I16/$CF16</f>
        <v>0.24849257511029618</v>
      </c>
      <c r="CD16">
        <f>'2003_totals_newvars'!J16/$CF16</f>
        <v>0.10927511286595042</v>
      </c>
      <c r="CE16">
        <f>'2003_totals_newvars'!K16/$CF16</f>
        <v>5.9936447885895385E-3</v>
      </c>
      <c r="CF16">
        <f>'2003_totals_newvars'!L16</f>
        <v>333686775</v>
      </c>
      <c r="CG16" s="8" t="str">
        <f t="shared" si="6"/>
        <v xml:space="preserve"> </v>
      </c>
      <c r="CH16">
        <f>'2004_totals_newvars'!B16/$CR16</f>
        <v>0.38095461787562185</v>
      </c>
      <c r="CI16">
        <f>'2004_totals_newvars'!C16/$CR16</f>
        <v>6.0648222484936662E-2</v>
      </c>
      <c r="CJ16">
        <f>'2004_totals_newvars'!D16/$CR16</f>
        <v>4.8665958346722805E-2</v>
      </c>
      <c r="CK16">
        <f>'2004_totals_newvars'!E16/$CR16</f>
        <v>0</v>
      </c>
      <c r="CL16">
        <f>'2004_totals_newvars'!F16/$CR16</f>
        <v>0.10935785350685551</v>
      </c>
      <c r="CM16">
        <f>'2004_totals_newvars'!G16/$CR16</f>
        <v>0</v>
      </c>
      <c r="CN16">
        <f>'2004_totals_newvars'!H16/$CR16</f>
        <v>5.1660990854103797E-3</v>
      </c>
      <c r="CO16">
        <f>'2004_totals_newvars'!I16/$CR16</f>
        <v>0.2826839745735229</v>
      </c>
      <c r="CP16">
        <f>'2004_totals_newvars'!J16/$CR16</f>
        <v>0.10627405395149253</v>
      </c>
      <c r="CQ16">
        <f>'2004_totals_newvars'!K16/$CR16</f>
        <v>6.249220175437358E-3</v>
      </c>
      <c r="CR16">
        <f>'2004_totals_newvars'!L16</f>
        <v>320039932</v>
      </c>
      <c r="CS16" s="8" t="str">
        <f t="shared" si="7"/>
        <v xml:space="preserve"> </v>
      </c>
      <c r="CT16">
        <f>'2005_totals_newvars'!B16/$DD16</f>
        <v>0.36088746163254087</v>
      </c>
      <c r="CU16">
        <f>'2005_totals_newvars'!C16/$DD16</f>
        <v>6.4545620094969711E-2</v>
      </c>
      <c r="CV16">
        <f>'2005_totals_newvars'!D16/$DD16</f>
        <v>3.5631362803122082E-2</v>
      </c>
      <c r="CW16">
        <f>'2005_totals_newvars'!E16/$DD16</f>
        <v>0</v>
      </c>
      <c r="CX16">
        <f>'2005_totals_newvars'!F16/$DD16</f>
        <v>0.11493776879788434</v>
      </c>
      <c r="CY16">
        <f>'2005_totals_newvars'!G16/$DD16</f>
        <v>0</v>
      </c>
      <c r="CZ16">
        <f>'2005_totals_newvars'!H16/$DD16</f>
        <v>4.9749498304297981E-3</v>
      </c>
      <c r="DA16">
        <f>'2005_totals_newvars'!I16/$DD16</f>
        <v>0.28342861656627655</v>
      </c>
      <c r="DB16">
        <f>'2005_totals_newvars'!J16/$DD16</f>
        <v>0.12921935271583765</v>
      </c>
      <c r="DC16">
        <f>'2005_totals_newvars'!K16/$DD16</f>
        <v>6.3748675589390289E-3</v>
      </c>
      <c r="DD16">
        <f>'2005_totals_newvars'!L16</f>
        <v>313732008</v>
      </c>
      <c r="DE16" s="8" t="str">
        <f t="shared" si="8"/>
        <v xml:space="preserve"> </v>
      </c>
      <c r="DF16">
        <f>'2006_totals_newvars'!B16/$DP16</f>
        <v>0.3302831600295012</v>
      </c>
      <c r="DG16">
        <f>'2006_totals_newvars'!C16/$DP16</f>
        <v>7.9789899561950442E-2</v>
      </c>
      <c r="DH16">
        <f>'2006_totals_newvars'!D16/$DP16</f>
        <v>3.8365002960801531E-2</v>
      </c>
      <c r="DI16">
        <f>'2006_totals_newvars'!E16/$DP16</f>
        <v>0</v>
      </c>
      <c r="DJ16">
        <f>'2006_totals_newvars'!F16/$DP16</f>
        <v>0.11674583877211898</v>
      </c>
      <c r="DK16">
        <f>'2006_totals_newvars'!G16/$DP16</f>
        <v>0</v>
      </c>
      <c r="DL16">
        <f>'2006_totals_newvars'!H16/$DP16</f>
        <v>4.8709099742425873E-3</v>
      </c>
      <c r="DM16">
        <f>'2006_totals_newvars'!I16/$DP16</f>
        <v>0.31877418229457494</v>
      </c>
      <c r="DN16">
        <f>'2006_totals_newvars'!J16/$DP16</f>
        <v>0.10509136301145505</v>
      </c>
      <c r="DO16">
        <f>'2006_totals_newvars'!K16/$DP16</f>
        <v>6.0796433953552312E-3</v>
      </c>
      <c r="DP16">
        <f>'2006_totals_newvars'!L16</f>
        <v>328966663</v>
      </c>
      <c r="DQ16" s="8" t="str">
        <f t="shared" si="9"/>
        <v xml:space="preserve"> </v>
      </c>
      <c r="DR16">
        <f>'2007_totals_newvars'!B16/$EB16</f>
        <v>0.32092119605985964</v>
      </c>
      <c r="DS16">
        <f>'2007_totals_newvars'!C16/$EB16</f>
        <v>0.14883868858502758</v>
      </c>
      <c r="DT16">
        <f>'2007_totals_newvars'!D16/$EB16</f>
        <v>3.1523960167912382E-2</v>
      </c>
      <c r="DU16">
        <f>'2007_totals_newvars'!E16/$EB16</f>
        <v>0</v>
      </c>
      <c r="DV16">
        <f>'2007_totals_newvars'!F16/$EB16</f>
        <v>0.12475989401126468</v>
      </c>
      <c r="DW16">
        <f>'2007_totals_newvars'!G16/$EB16</f>
        <v>0</v>
      </c>
      <c r="DX16">
        <f>'2007_totals_newvars'!H16/$EB16</f>
        <v>4.5437348374704287E-3</v>
      </c>
      <c r="DY16">
        <f>'2007_totals_newvars'!I16/$EB16</f>
        <v>0.26902094366877644</v>
      </c>
      <c r="DZ16">
        <f>'2007_totals_newvars'!J16/$EB16</f>
        <v>9.4115952860267804E-2</v>
      </c>
      <c r="EA16">
        <f>'2007_totals_newvars'!K16/$EB16</f>
        <v>6.2756298094210775E-3</v>
      </c>
      <c r="EB16">
        <f>'2007_totals_newvars'!L16</f>
        <v>318693113</v>
      </c>
      <c r="EC16" s="8" t="str">
        <f t="shared" si="10"/>
        <v xml:space="preserve"> </v>
      </c>
      <c r="ED16">
        <f>'2008_totals_newvars'!B16/$EN16</f>
        <v>0.21902629878242805</v>
      </c>
      <c r="EE16">
        <f>'2008_totals_newvars'!C16/$EN16</f>
        <v>0.15130985431030833</v>
      </c>
      <c r="EF16">
        <f>'2008_totals_newvars'!D16/$EN16</f>
        <v>2.4761356025766509E-2</v>
      </c>
      <c r="EG16">
        <f>'2008_totals_newvars'!E16/$EN16</f>
        <v>0</v>
      </c>
      <c r="EH16">
        <f>'2008_totals_newvars'!F16/$EN16</f>
        <v>0.12530201942546509</v>
      </c>
      <c r="EI16">
        <f>'2008_totals_newvars'!G16/$EN16</f>
        <v>5.7687812848203172E-2</v>
      </c>
      <c r="EJ16">
        <f>'2008_totals_newvars'!H16/$EN16</f>
        <v>4.2048748528817608E-3</v>
      </c>
      <c r="EK16">
        <f>'2008_totals_newvars'!I16/$EN16</f>
        <v>0.32028312013804916</v>
      </c>
      <c r="EL16">
        <f>'2008_totals_newvars'!J16/$EN16</f>
        <v>9.1662185043017791E-2</v>
      </c>
      <c r="EM16">
        <f>'2008_totals_newvars'!K16/$EN16</f>
        <v>5.7624785738801358E-3</v>
      </c>
      <c r="EN16">
        <f>'2008_totals_newvars'!L16</f>
        <v>347072874</v>
      </c>
      <c r="EO16" s="8" t="str">
        <f t="shared" si="11"/>
        <v xml:space="preserve"> </v>
      </c>
      <c r="EP16">
        <f>'2009_totals_newvars'!B16/$EZ16</f>
        <v>0.30762670039053114</v>
      </c>
      <c r="EQ16">
        <f>'2009_totals_newvars'!C16/$EZ16</f>
        <v>0.14874648000772642</v>
      </c>
      <c r="ER16">
        <f>'2009_totals_newvars'!D16/$EZ16</f>
        <v>5.8712753669592603E-2</v>
      </c>
      <c r="ES16">
        <f>'2009_totals_newvars'!E16/$EZ16</f>
        <v>0</v>
      </c>
      <c r="ET16">
        <f>'2009_totals_newvars'!F16/$EZ16</f>
        <v>8.9884896431804626E-2</v>
      </c>
      <c r="EU16">
        <f>'2009_totals_newvars'!G16/$EZ16</f>
        <v>0</v>
      </c>
      <c r="EV16">
        <f>'2009_totals_newvars'!H16/$EZ16</f>
        <v>3.6442551194471244E-3</v>
      </c>
      <c r="EW16">
        <f>'2009_totals_newvars'!I16/$EZ16</f>
        <v>0.29809335818339111</v>
      </c>
      <c r="EX16">
        <f>'2009_totals_newvars'!J16/$EZ16</f>
        <v>8.7626701070313756E-2</v>
      </c>
      <c r="EY16">
        <f>'2009_totals_newvars'!K16/$EZ16</f>
        <v>5.6648551271932471E-3</v>
      </c>
      <c r="EZ16">
        <f>'2009_totals_newvars'!L16</f>
        <v>353054042</v>
      </c>
      <c r="FA16" s="8" t="str">
        <f t="shared" si="12"/>
        <v xml:space="preserve"> </v>
      </c>
      <c r="FB16">
        <f>'2010_totals_newvars'!B16/$FL16</f>
        <v>0.25137977673869222</v>
      </c>
      <c r="FC16">
        <f>'2010_totals_newvars'!C16/$FL16</f>
        <v>0.10257701034356589</v>
      </c>
      <c r="FD16">
        <f>'2010_totals_newvars'!D16/$FL16</f>
        <v>3.7329736740119052E-2</v>
      </c>
      <c r="FE16">
        <f>'2010_totals_newvars'!E16/$FL16</f>
        <v>0</v>
      </c>
      <c r="FF16">
        <f>'2010_totals_newvars'!F16/$FL16</f>
        <v>8.7737383029526883E-2</v>
      </c>
      <c r="FG16">
        <f>'2010_totals_newvars'!G16/$FL16</f>
        <v>0</v>
      </c>
      <c r="FH16">
        <f>'2010_totals_newvars'!H16/$FL16</f>
        <v>1.1995607279682895E-3</v>
      </c>
      <c r="FI16">
        <f>'2010_totals_newvars'!I16/$FL16</f>
        <v>0.43399966378526117</v>
      </c>
      <c r="FJ16">
        <f>'2010_totals_newvars'!J16/$FL16</f>
        <v>8.5776868634866499E-2</v>
      </c>
      <c r="FK16">
        <f>'2010_totals_newvars'!K16/$FL16</f>
        <v>0</v>
      </c>
      <c r="FL16">
        <f>'2010_totals_newvars'!L16</f>
        <v>365730546</v>
      </c>
      <c r="FM16" s="8" t="str">
        <f t="shared" si="13"/>
        <v xml:space="preserve"> </v>
      </c>
      <c r="FN16">
        <f>'2011_totals_newvars'!B16/$FX16</f>
        <v>0.22394055892386019</v>
      </c>
      <c r="FO16">
        <f>'2011_totals_newvars'!C16/$FX16</f>
        <v>0.13311531736266022</v>
      </c>
      <c r="FP16">
        <f>'2011_totals_newvars'!D16/$FX16</f>
        <v>5.2805747116381654E-2</v>
      </c>
      <c r="FQ16">
        <f>'2011_totals_newvars'!E16/$FX16</f>
        <v>1.5959484043828534E-2</v>
      </c>
      <c r="FR16">
        <f>'2011_totals_newvars'!F16/$FX16</f>
        <v>0.10678802878875847</v>
      </c>
      <c r="FS16">
        <f>'2011_totals_newvars'!G16/$FX16</f>
        <v>0</v>
      </c>
      <c r="FT16">
        <f>'2011_totals_newvars'!H16/$FX16</f>
        <v>0</v>
      </c>
      <c r="FU16">
        <f>'2011_totals_newvars'!I16/$FX16</f>
        <v>0.39020967464379169</v>
      </c>
      <c r="FV16">
        <f>'2011_totals_newvars'!J16/$FX16</f>
        <v>7.7181189120719224E-2</v>
      </c>
      <c r="FW16">
        <f>'2011_totals_newvars'!K16/$FX16</f>
        <v>0</v>
      </c>
      <c r="FX16">
        <f>'2011_totals_newvars'!L16</f>
        <v>319388834</v>
      </c>
      <c r="FY16" s="8" t="str">
        <f t="shared" si="14"/>
        <v xml:space="preserve"> </v>
      </c>
      <c r="FZ16">
        <f>'2012_totals_newvars'!B16/$GJ16</f>
        <v>0.16432164242396918</v>
      </c>
      <c r="GA16">
        <f>'2012_totals_newvars'!C16/$GJ16</f>
        <v>0.15621255990581637</v>
      </c>
      <c r="GB16">
        <f>'2012_totals_newvars'!D16/$GJ16</f>
        <v>8.3458967575828311E-2</v>
      </c>
      <c r="GC16">
        <f>'2012_totals_newvars'!E16/$GJ16</f>
        <v>0</v>
      </c>
      <c r="GD16">
        <f>'2012_totals_newvars'!F16/$GJ16</f>
        <v>0.12933993057043863</v>
      </c>
      <c r="GE16">
        <f>'2012_totals_newvars'!G16/$GJ16</f>
        <v>0</v>
      </c>
      <c r="GF16">
        <f>'2012_totals_newvars'!H16/$GJ16</f>
        <v>1.7383080020617156E-2</v>
      </c>
      <c r="GG16">
        <f>'2012_totals_newvars'!I16/$GJ16</f>
        <v>0.34727315812599663</v>
      </c>
      <c r="GH16">
        <f>'2012_totals_newvars'!J16/$GJ16</f>
        <v>9.3934686318932814E-2</v>
      </c>
      <c r="GI16">
        <f>'2012_totals_newvars'!K16/$GJ16</f>
        <v>8.0759750584009082E-3</v>
      </c>
      <c r="GJ16">
        <f>'2012_totals_newvars'!L16</f>
        <v>247648115</v>
      </c>
      <c r="GK16" s="8" t="str">
        <f t="shared" si="15"/>
        <v xml:space="preserve"> </v>
      </c>
      <c r="GL16">
        <f>'2013_totals_newvars'!B16/$GV16</f>
        <v>0.10352965861314854</v>
      </c>
      <c r="GM16">
        <f>'2013_totals_newvars'!C16/$GV16</f>
        <v>0.27817792673922104</v>
      </c>
      <c r="GN16">
        <f>'2013_totals_newvars'!D16/$GV16</f>
        <v>5.7141496053270333E-2</v>
      </c>
      <c r="GO16">
        <f>'2013_totals_newvars'!E16/$GV16</f>
        <v>0</v>
      </c>
      <c r="GP16">
        <f>'2013_totals_newvars'!F16/$GV16</f>
        <v>0.12130665985359461</v>
      </c>
      <c r="GQ16">
        <f>'2013_totals_newvars'!G16/$GV16</f>
        <v>0</v>
      </c>
      <c r="GR16">
        <f>'2013_totals_newvars'!H16/$GV16</f>
        <v>7.6100220927671387E-3</v>
      </c>
      <c r="GS16">
        <f>'2013_totals_newvars'!I16/$GV16</f>
        <v>0.36792454377105099</v>
      </c>
      <c r="GT16">
        <f>'2013_totals_newvars'!J16/$GV16</f>
        <v>6.430969287694735E-2</v>
      </c>
      <c r="GU16">
        <f>'2013_totals_newvars'!K16/$GV16</f>
        <v>0</v>
      </c>
      <c r="GV16">
        <f>'2013_totals_newvars'!L16</f>
        <v>279314038</v>
      </c>
      <c r="GW16" s="8" t="str">
        <f t="shared" si="16"/>
        <v xml:space="preserve"> </v>
      </c>
      <c r="GX16">
        <f>'2014_totals_newvars'!B16/$HH16</f>
        <v>8.7650848044827825E-2</v>
      </c>
      <c r="GY16">
        <f>'2014_totals_newvars'!C16/$HH16</f>
        <v>0.29041438440554962</v>
      </c>
      <c r="GZ16">
        <f>'2014_totals_newvars'!D16/$HH16</f>
        <v>5.6045674476921818E-2</v>
      </c>
      <c r="HA16">
        <f>'2014_totals_newvars'!E16/$HH16</f>
        <v>0</v>
      </c>
      <c r="HB16">
        <f>'2014_totals_newvars'!F16/$HH16</f>
        <v>0.12160953094497501</v>
      </c>
      <c r="HC16">
        <f>'2014_totals_newvars'!G16/$HH16</f>
        <v>0</v>
      </c>
      <c r="HD16">
        <f>'2014_totals_newvars'!H16/$HH16</f>
        <v>1.5178879796038738E-3</v>
      </c>
      <c r="HE16">
        <f>'2014_totals_newvars'!I16/$HH16</f>
        <v>0.37253007807622834</v>
      </c>
      <c r="HF16">
        <f>'2014_totals_newvars'!J16/$HH16</f>
        <v>7.0231596071893526E-2</v>
      </c>
      <c r="HG16">
        <f>'2014_totals_newvars'!K16/$HH16</f>
        <v>0</v>
      </c>
      <c r="HH16">
        <f>'2014_totals_newvars'!L16</f>
        <v>267445296</v>
      </c>
      <c r="HI16" s="8" t="str">
        <f t="shared" si="17"/>
        <v xml:space="preserve"> </v>
      </c>
    </row>
    <row r="17" spans="1:217" x14ac:dyDescent="0.2">
      <c r="A17" t="str">
        <f>'1997_totals_newvars'!A17</f>
        <v>IOWA</v>
      </c>
      <c r="B17">
        <f>'1997_totals_newvars'!B17/$L17</f>
        <v>0.65990196762942954</v>
      </c>
      <c r="C17">
        <f>'1997_totals_newvars'!C17/$L17</f>
        <v>6.248884312795621E-2</v>
      </c>
      <c r="D17">
        <f>'1997_totals_newvars'!D17/$L17</f>
        <v>0.10262739236130947</v>
      </c>
      <c r="E17">
        <f>'1997_totals_newvars'!E17/$L17</f>
        <v>0</v>
      </c>
      <c r="F17">
        <f>'1997_totals_newvars'!F17/$L17</f>
        <v>0</v>
      </c>
      <c r="G17">
        <f>'1997_totals_newvars'!G17/$L17</f>
        <v>0</v>
      </c>
      <c r="H17">
        <f>'1997_totals_newvars'!H17/$L17</f>
        <v>0</v>
      </c>
      <c r="I17">
        <f>'1997_totals_newvars'!I17/$L17</f>
        <v>2.9797099832884942E-2</v>
      </c>
      <c r="J17">
        <f>'1997_totals_newvars'!J17/$L17</f>
        <v>0.11083353810897328</v>
      </c>
      <c r="K17">
        <f>'1997_totals_newvars'!K17/$L17</f>
        <v>3.4351158939446562E-2</v>
      </c>
      <c r="L17">
        <f>'1997_totals_newvars'!L17</f>
        <v>132339960</v>
      </c>
      <c r="M17" s="8" t="str">
        <f t="shared" si="0"/>
        <v xml:space="preserve"> </v>
      </c>
      <c r="N17">
        <f>'1998_totals_newvars'!B17/$X17</f>
        <v>0.55976955502586567</v>
      </c>
      <c r="O17">
        <f>'1998_totals_newvars'!C17/$X17</f>
        <v>5.46763699878813E-2</v>
      </c>
      <c r="P17">
        <f>'1998_totals_newvars'!D17/$X17</f>
        <v>0.11404166671672684</v>
      </c>
      <c r="Q17">
        <f>'1998_totals_newvars'!E17/$X17</f>
        <v>0</v>
      </c>
      <c r="R17">
        <f>'1998_totals_newvars'!F17/$X17</f>
        <v>0</v>
      </c>
      <c r="S17">
        <f>'1998_totals_newvars'!G17/$X17</f>
        <v>0</v>
      </c>
      <c r="T17">
        <f>'1998_totals_newvars'!H17/$X17</f>
        <v>0</v>
      </c>
      <c r="U17">
        <f>'1998_totals_newvars'!I17/$X17</f>
        <v>0.13332155216693781</v>
      </c>
      <c r="V17">
        <f>'1998_totals_newvars'!J17/$X17</f>
        <v>0.10139119544801686</v>
      </c>
      <c r="W17">
        <f>'1998_totals_newvars'!K17/$X17</f>
        <v>3.6799660654571506E-2</v>
      </c>
      <c r="X17">
        <f>'1998_totals_newvars'!L17</f>
        <v>180615959</v>
      </c>
      <c r="Y17" s="8" t="str">
        <f t="shared" si="1"/>
        <v xml:space="preserve"> </v>
      </c>
      <c r="Z17">
        <f>'1999_totals_newvars'!B17/$AJ17</f>
        <v>0.45375122171501686</v>
      </c>
      <c r="AA17">
        <f>'1999_totals_newvars'!C17/$AJ17</f>
        <v>0.10198894323058162</v>
      </c>
      <c r="AB17">
        <f>'1999_totals_newvars'!D17/$AJ17</f>
        <v>0.1201462273914959</v>
      </c>
      <c r="AC17">
        <f>'1999_totals_newvars'!E17/$AJ17</f>
        <v>0</v>
      </c>
      <c r="AD17">
        <f>'1999_totals_newvars'!F17/$AJ17</f>
        <v>0</v>
      </c>
      <c r="AE17">
        <f>'1999_totals_newvars'!G17/$AJ17</f>
        <v>0</v>
      </c>
      <c r="AF17">
        <f>'1999_totals_newvars'!H17/$AJ17</f>
        <v>0</v>
      </c>
      <c r="AG17">
        <f>'1999_totals_newvars'!I17/$AJ17</f>
        <v>0.11701661276559945</v>
      </c>
      <c r="AH17">
        <f>'1999_totals_newvars'!J17/$AJ17</f>
        <v>0.14376138081029277</v>
      </c>
      <c r="AI17">
        <f>'1999_totals_newvars'!K17/$AJ17</f>
        <v>6.3335614087013367E-2</v>
      </c>
      <c r="AJ17">
        <f>'1999_totals_newvars'!L17</f>
        <v>202452083</v>
      </c>
      <c r="AK17" s="8" t="str">
        <f t="shared" si="2"/>
        <v xml:space="preserve"> </v>
      </c>
      <c r="AL17">
        <f>'2000_totals_newvars'!B17/$AW17</f>
        <v>0.38976657545928378</v>
      </c>
      <c r="AM17">
        <f>'2000_totals_newvars'!C17/$AW17</f>
        <v>0.14736647318127921</v>
      </c>
      <c r="AN17">
        <f>'2000_totals_newvars'!D17/$AW17</f>
        <v>0.13077840891778661</v>
      </c>
      <c r="AO17">
        <f>'2000_totals_newvars'!E17/$AW17</f>
        <v>0</v>
      </c>
      <c r="AP17">
        <f>'2000_totals_newvars'!F17/$AW17</f>
        <v>0</v>
      </c>
      <c r="AQ17">
        <f>'2000_totals_newvars'!G17/$AW17</f>
        <v>2.2986260465799043E-2</v>
      </c>
      <c r="AR17">
        <f>'2000_totals_newvars'!H17/$AW17</f>
        <v>2.5539827821442155E-4</v>
      </c>
      <c r="AS17">
        <f>'2000_totals_newvars'!I17/$AW17</f>
        <v>0.12776347086823886</v>
      </c>
      <c r="AT17">
        <f>'2000_totals_newvars'!J17/$AW17</f>
        <v>0.11817137681437338</v>
      </c>
      <c r="AU17">
        <f>'2000_totals_newvars'!K17/$AW17</f>
        <v>6.2912036015024653E-2</v>
      </c>
      <c r="AV17" s="8" t="str">
        <f t="shared" si="3"/>
        <v xml:space="preserve"> </v>
      </c>
      <c r="AW17">
        <f>'2000_totals_newvars'!L17</f>
        <v>202201833</v>
      </c>
      <c r="AX17">
        <f>'2001_totals_newvars'!B17/$BH17</f>
        <v>0.39282512254538837</v>
      </c>
      <c r="AY17">
        <f>'2001_totals_newvars'!C17/$BH17</f>
        <v>0.16518547158800903</v>
      </c>
      <c r="AZ17">
        <f>'2001_totals_newvars'!D17/$BH17</f>
        <v>0.13126113418151636</v>
      </c>
      <c r="BA17">
        <f>'2001_totals_newvars'!E17/$BH17</f>
        <v>0</v>
      </c>
      <c r="BB17">
        <f>'2001_totals_newvars'!F17/$BH17</f>
        <v>0</v>
      </c>
      <c r="BC17">
        <f>'2001_totals_newvars'!G17/$BH17</f>
        <v>1.7102906970065949E-2</v>
      </c>
      <c r="BD17">
        <f>'2001_totals_newvars'!H17/$BH17</f>
        <v>9.2426429452390352E-3</v>
      </c>
      <c r="BE17">
        <f>'2001_totals_newvars'!I17/$BH17</f>
        <v>0.12213966596467929</v>
      </c>
      <c r="BF17">
        <f>'2001_totals_newvars'!J17/$BH17</f>
        <v>0.10179851604221768</v>
      </c>
      <c r="BG17">
        <f>'2001_totals_newvars'!K17/$BH17</f>
        <v>6.0444539762884254E-2</v>
      </c>
      <c r="BH17">
        <f>'2001_totals_newvars'!L17</f>
        <v>197970322</v>
      </c>
      <c r="BI17" s="8" t="str">
        <f t="shared" si="4"/>
        <v xml:space="preserve"> </v>
      </c>
      <c r="BJ17">
        <f>'2002_totals_newvars'!B17/$BT17</f>
        <v>0.40301238649739118</v>
      </c>
      <c r="BK17">
        <f>'2002_totals_newvars'!C17/$BT17</f>
        <v>0.17178994943404904</v>
      </c>
      <c r="BL17">
        <f>'2002_totals_newvars'!D17/$BT17</f>
        <v>0.12407362806933432</v>
      </c>
      <c r="BM17">
        <f>'2002_totals_newvars'!E17/$BT17</f>
        <v>0</v>
      </c>
      <c r="BN17">
        <f>'2002_totals_newvars'!F17/$BT17</f>
        <v>0</v>
      </c>
      <c r="BO17">
        <f>'2002_totals_newvars'!G17/$BT17</f>
        <v>1.7334505489778409E-2</v>
      </c>
      <c r="BP17">
        <f>'2002_totals_newvars'!H17/$BT17</f>
        <v>1.0898615719662916E-2</v>
      </c>
      <c r="BQ17">
        <f>'2002_totals_newvars'!I17/$BT17</f>
        <v>0.13225945451244023</v>
      </c>
      <c r="BR17">
        <f>'2002_totals_newvars'!J17/$BT17</f>
        <v>7.9296487036316601E-2</v>
      </c>
      <c r="BS17">
        <f>'2002_totals_newvars'!K17/$BT17</f>
        <v>6.133497324102731E-2</v>
      </c>
      <c r="BT17">
        <f>'2002_totals_newvars'!L17</f>
        <v>189322851</v>
      </c>
      <c r="BU17" s="8" t="str">
        <f t="shared" si="5"/>
        <v xml:space="preserve"> </v>
      </c>
      <c r="BV17">
        <f>'2003_totals_newvars'!B17/$CF17</f>
        <v>0.41368679481003545</v>
      </c>
      <c r="BW17">
        <f>'2003_totals_newvars'!C17/$CF17</f>
        <v>0.19631832944653876</v>
      </c>
      <c r="BX17">
        <f>'2003_totals_newvars'!D17/$CF17</f>
        <v>0.11496260010653103</v>
      </c>
      <c r="BY17">
        <f>'2003_totals_newvars'!E17/$CF17</f>
        <v>0</v>
      </c>
      <c r="BZ17">
        <f>'2003_totals_newvars'!F17/$CF17</f>
        <v>0</v>
      </c>
      <c r="CA17">
        <f>'2003_totals_newvars'!G17/$CF17</f>
        <v>2.020554994295961E-3</v>
      </c>
      <c r="CB17">
        <f>'2003_totals_newvars'!H17/$CF17</f>
        <v>9.0860901081659552E-3</v>
      </c>
      <c r="CC17">
        <f>'2003_totals_newvars'!I17/$CF17</f>
        <v>0.15133044228335579</v>
      </c>
      <c r="CD17">
        <f>'2003_totals_newvars'!J17/$CF17</f>
        <v>5.5026066883739164E-2</v>
      </c>
      <c r="CE17">
        <f>'2003_totals_newvars'!K17/$CF17</f>
        <v>5.7569121367337869E-2</v>
      </c>
      <c r="CF17">
        <f>'2003_totals_newvars'!L17</f>
        <v>195556172</v>
      </c>
      <c r="CG17" s="8" t="str">
        <f t="shared" si="6"/>
        <v xml:space="preserve"> </v>
      </c>
      <c r="CH17">
        <f>'2004_totals_newvars'!B17/$CR17</f>
        <v>0.39390781778398148</v>
      </c>
      <c r="CI17">
        <f>'2004_totals_newvars'!C17/$CR17</f>
        <v>0.16954592926651374</v>
      </c>
      <c r="CJ17">
        <f>'2004_totals_newvars'!D17/$CR17</f>
        <v>0.12040151235997938</v>
      </c>
      <c r="CK17">
        <f>'2004_totals_newvars'!E17/$CR17</f>
        <v>0</v>
      </c>
      <c r="CL17">
        <f>'2004_totals_newvars'!F17/$CR17</f>
        <v>0</v>
      </c>
      <c r="CM17">
        <f>'2004_totals_newvars'!G17/$CR17</f>
        <v>1.2172600062123609E-3</v>
      </c>
      <c r="CN17">
        <f>'2004_totals_newvars'!H17/$CR17</f>
        <v>1.7368288346541985E-2</v>
      </c>
      <c r="CO17">
        <f>'2004_totals_newvars'!I17/$CR17</f>
        <v>0.17346861444319253</v>
      </c>
      <c r="CP17">
        <f>'2004_totals_newvars'!J17/$CR17</f>
        <v>6.5353916790163599E-2</v>
      </c>
      <c r="CQ17">
        <f>'2004_totals_newvars'!K17/$CR17</f>
        <v>5.8736661003414903E-2</v>
      </c>
      <c r="CR17">
        <f>'2004_totals_newvars'!L17</f>
        <v>202679788</v>
      </c>
      <c r="CS17" s="8" t="str">
        <f t="shared" si="7"/>
        <v xml:space="preserve"> </v>
      </c>
      <c r="CT17">
        <f>'2005_totals_newvars'!B17/$DD17</f>
        <v>0.3791145050276058</v>
      </c>
      <c r="CU17">
        <f>'2005_totals_newvars'!C17/$DD17</f>
        <v>0.15231682053802639</v>
      </c>
      <c r="CV17">
        <f>'2005_totals_newvars'!D17/$DD17</f>
        <v>0.11509471067518165</v>
      </c>
      <c r="CW17">
        <f>'2005_totals_newvars'!E17/$DD17</f>
        <v>0</v>
      </c>
      <c r="CX17">
        <f>'2005_totals_newvars'!F17/$DD17</f>
        <v>0</v>
      </c>
      <c r="CY17">
        <f>'2005_totals_newvars'!G17/$DD17</f>
        <v>2.0408535090755083E-3</v>
      </c>
      <c r="CZ17">
        <f>'2005_totals_newvars'!H17/$DD17</f>
        <v>4.1644567615963628E-2</v>
      </c>
      <c r="DA17">
        <f>'2005_totals_newvars'!I17/$DD17</f>
        <v>0.17852380731834019</v>
      </c>
      <c r="DB17">
        <f>'2005_totals_newvars'!J17/$DD17</f>
        <v>6.7116851940780764E-2</v>
      </c>
      <c r="DC17">
        <f>'2005_totals_newvars'!K17/$DD17</f>
        <v>6.4147883375026055E-2</v>
      </c>
      <c r="DD17">
        <f>'2005_totals_newvars'!L17</f>
        <v>199676752</v>
      </c>
      <c r="DE17" s="8" t="str">
        <f t="shared" si="8"/>
        <v xml:space="preserve"> </v>
      </c>
      <c r="DF17">
        <f>'2006_totals_newvars'!B17/$DP17</f>
        <v>0.36869151527346233</v>
      </c>
      <c r="DG17">
        <f>'2006_totals_newvars'!C17/$DP17</f>
        <v>0.13731243643257304</v>
      </c>
      <c r="DH17">
        <f>'2006_totals_newvars'!D17/$DP17</f>
        <v>0.11788608010730928</v>
      </c>
      <c r="DI17">
        <f>'2006_totals_newvars'!E17/$DP17</f>
        <v>9.7099172329453726E-2</v>
      </c>
      <c r="DJ17">
        <f>'2006_totals_newvars'!F17/$DP17</f>
        <v>0</v>
      </c>
      <c r="DK17">
        <f>'2006_totals_newvars'!G17/$DP17</f>
        <v>2.464713119199516E-3</v>
      </c>
      <c r="DL17">
        <f>'2006_totals_newvars'!H17/$DP17</f>
        <v>7.6149756816555225E-2</v>
      </c>
      <c r="DM17">
        <f>'2006_totals_newvars'!I17/$DP17</f>
        <v>7.413441048337463E-2</v>
      </c>
      <c r="DN17">
        <f>'2006_totals_newvars'!J17/$DP17</f>
        <v>6.1315335222973166E-2</v>
      </c>
      <c r="DO17">
        <f>'2006_totals_newvars'!K17/$DP17</f>
        <v>6.494658021509904E-2</v>
      </c>
      <c r="DP17">
        <f>'2006_totals_newvars'!L17</f>
        <v>200464304</v>
      </c>
      <c r="DQ17" s="8" t="str">
        <f t="shared" si="9"/>
        <v xml:space="preserve"> </v>
      </c>
      <c r="DR17">
        <f>'2007_totals_newvars'!B17/$EB17</f>
        <v>0.3191076978712396</v>
      </c>
      <c r="DS17">
        <f>'2007_totals_newvars'!C17/$EB17</f>
        <v>0.20602006889899724</v>
      </c>
      <c r="DT17">
        <f>'2007_totals_newvars'!D17/$EB17</f>
        <v>0.11525007203579365</v>
      </c>
      <c r="DU17">
        <f>'2007_totals_newvars'!E17/$EB17</f>
        <v>5.0667327487862276E-2</v>
      </c>
      <c r="DV17">
        <f>'2007_totals_newvars'!F17/$EB17</f>
        <v>0</v>
      </c>
      <c r="DW17">
        <f>'2007_totals_newvars'!G17/$EB17</f>
        <v>2.8270352389903699E-3</v>
      </c>
      <c r="DX17">
        <f>'2007_totals_newvars'!H17/$EB17</f>
        <v>0.18654270733234285</v>
      </c>
      <c r="DY17">
        <f>'2007_totals_newvars'!I17/$EB17</f>
        <v>9.8330634427827536E-4</v>
      </c>
      <c r="DZ17">
        <f>'2007_totals_newvars'!J17/$EB17</f>
        <v>5.4873661285566949E-2</v>
      </c>
      <c r="EA17">
        <f>'2007_totals_newvars'!K17/$EB17</f>
        <v>6.3728123504928791E-2</v>
      </c>
      <c r="EB17">
        <f>'2007_totals_newvars'!L17</f>
        <v>203395413</v>
      </c>
      <c r="EC17" s="8" t="str">
        <f t="shared" si="10"/>
        <v xml:space="preserve"> </v>
      </c>
      <c r="ED17">
        <f>'2008_totals_newvars'!B17/$EN17</f>
        <v>0.28387202577618603</v>
      </c>
      <c r="EE17">
        <f>'2008_totals_newvars'!C17/$EN17</f>
        <v>0.21938071472219758</v>
      </c>
      <c r="EF17">
        <f>'2008_totals_newvars'!D17/$EN17</f>
        <v>0.12019148365050271</v>
      </c>
      <c r="EG17">
        <f>'2008_totals_newvars'!E17/$EN17</f>
        <v>1.8253068923501054E-2</v>
      </c>
      <c r="EH17">
        <f>'2008_totals_newvars'!F17/$EN17</f>
        <v>5.5245142760646133E-2</v>
      </c>
      <c r="EI17">
        <f>'2008_totals_newvars'!G17/$EN17</f>
        <v>2.1081265409036813E-3</v>
      </c>
      <c r="EJ17">
        <f>'2008_totals_newvars'!H17/$EN17</f>
        <v>0.18284245695538751</v>
      </c>
      <c r="EK17">
        <f>'2008_totals_newvars'!I17/$EN17</f>
        <v>0</v>
      </c>
      <c r="EL17">
        <f>'2008_totals_newvars'!J17/$EN17</f>
        <v>5.6889710047188367E-2</v>
      </c>
      <c r="EM17">
        <f>'2008_totals_newvars'!K17/$EN17</f>
        <v>6.1217270623486891E-2</v>
      </c>
      <c r="EN17">
        <f>'2008_totals_newvars'!L17</f>
        <v>211737764</v>
      </c>
      <c r="EO17" s="8" t="str">
        <f t="shared" si="11"/>
        <v xml:space="preserve"> </v>
      </c>
      <c r="EP17">
        <f>'2009_totals_newvars'!B17/$EZ17</f>
        <v>0.28294744612300887</v>
      </c>
      <c r="EQ17">
        <f>'2009_totals_newvars'!C17/$EZ17</f>
        <v>0.20749576993235799</v>
      </c>
      <c r="ER17">
        <f>'2009_totals_newvars'!D17/$EZ17</f>
        <v>0.11359557310156854</v>
      </c>
      <c r="ES17">
        <f>'2009_totals_newvars'!E17/$EZ17</f>
        <v>2.0936940075523495E-3</v>
      </c>
      <c r="ET17">
        <f>'2009_totals_newvars'!F17/$EZ17</f>
        <v>5.5133043471970442E-2</v>
      </c>
      <c r="EU17">
        <f>'2009_totals_newvars'!G17/$EZ17</f>
        <v>1.0815176029915103E-2</v>
      </c>
      <c r="EV17">
        <f>'2009_totals_newvars'!H17/$EZ17</f>
        <v>0.21949984741673509</v>
      </c>
      <c r="EW17">
        <f>'2009_totals_newvars'!I17/$EZ17</f>
        <v>0</v>
      </c>
      <c r="EX17">
        <f>'2009_totals_newvars'!J17/$EZ17</f>
        <v>4.9185693785405334E-2</v>
      </c>
      <c r="EY17">
        <f>'2009_totals_newvars'!K17/$EZ17</f>
        <v>5.9233756131486265E-2</v>
      </c>
      <c r="EZ17">
        <f>'2009_totals_newvars'!L17</f>
        <v>218828061</v>
      </c>
      <c r="FA17" s="8" t="str">
        <f t="shared" si="12"/>
        <v xml:space="preserve"> </v>
      </c>
      <c r="FB17">
        <f>'2010_totals_newvars'!B17/$FL17</f>
        <v>0.303091312087716</v>
      </c>
      <c r="FC17">
        <f>'2010_totals_newvars'!C17/$FL17</f>
        <v>0.19965279067576816</v>
      </c>
      <c r="FD17">
        <f>'2010_totals_newvars'!D17/$FL17</f>
        <v>0.11803208306524572</v>
      </c>
      <c r="FE17">
        <f>'2010_totals_newvars'!E17/$FL17</f>
        <v>3.6545979390128539E-3</v>
      </c>
      <c r="FF17">
        <f>'2010_totals_newvars'!F17/$FL17</f>
        <v>5.2913108135170625E-2</v>
      </c>
      <c r="FG17">
        <f>'2010_totals_newvars'!G17/$FL17</f>
        <v>4.4867505268255644E-3</v>
      </c>
      <c r="FH17">
        <f>'2010_totals_newvars'!H17/$FL17</f>
        <v>0.22350713749950307</v>
      </c>
      <c r="FI17">
        <f>'2010_totals_newvars'!I17/$FL17</f>
        <v>0</v>
      </c>
      <c r="FJ17">
        <f>'2010_totals_newvars'!J17/$FL17</f>
        <v>3.890199995077858E-2</v>
      </c>
      <c r="FK17">
        <f>'2010_totals_newvars'!K17/$FL17</f>
        <v>5.5760220119979387E-2</v>
      </c>
      <c r="FL17">
        <f>'2010_totals_newvars'!L17</f>
        <v>232459771</v>
      </c>
      <c r="FM17" s="8" t="str">
        <f t="shared" si="13"/>
        <v xml:space="preserve"> </v>
      </c>
      <c r="FN17">
        <f>'2011_totals_newvars'!B17/$FX17</f>
        <v>0.29670476624416259</v>
      </c>
      <c r="FO17">
        <f>'2011_totals_newvars'!C17/$FX17</f>
        <v>0.19885416386301549</v>
      </c>
      <c r="FP17">
        <f>'2011_totals_newvars'!D17/$FX17</f>
        <v>0.1074251997102855</v>
      </c>
      <c r="FQ17">
        <f>'2011_totals_newvars'!E17/$FX17</f>
        <v>5.3241497864609617E-4</v>
      </c>
      <c r="FR17">
        <f>'2011_totals_newvars'!F17/$FX17</f>
        <v>5.3638382508791514E-2</v>
      </c>
      <c r="FS17">
        <f>'2011_totals_newvars'!G17/$FX17</f>
        <v>8.1715789746810612E-4</v>
      </c>
      <c r="FT17">
        <f>'2011_totals_newvars'!H17/$FX17</f>
        <v>0.24104382653686801</v>
      </c>
      <c r="FU17">
        <f>'2011_totals_newvars'!I17/$FX17</f>
        <v>0</v>
      </c>
      <c r="FV17">
        <f>'2011_totals_newvars'!J17/$FX17</f>
        <v>4.4967211261699988E-2</v>
      </c>
      <c r="FW17">
        <f>'2011_totals_newvars'!K17/$FX17</f>
        <v>5.6016876999062708E-2</v>
      </c>
      <c r="FX17">
        <f>'2011_totals_newvars'!L17</f>
        <v>231394692</v>
      </c>
      <c r="FY17" s="8" t="str">
        <f t="shared" si="14"/>
        <v xml:space="preserve"> </v>
      </c>
      <c r="FZ17">
        <f>'2012_totals_newvars'!B17/$GJ17</f>
        <v>0.29308571695114766</v>
      </c>
      <c r="GA17">
        <f>'2012_totals_newvars'!C17/$GJ17</f>
        <v>0.19929689709182336</v>
      </c>
      <c r="GB17">
        <f>'2012_totals_newvars'!D17/$GJ17</f>
        <v>9.9220199788409846E-2</v>
      </c>
      <c r="GC17">
        <f>'2012_totals_newvars'!E17/$GJ17</f>
        <v>0</v>
      </c>
      <c r="GD17">
        <f>'2012_totals_newvars'!F17/$GJ17</f>
        <v>5.8357631437314109E-2</v>
      </c>
      <c r="GE17">
        <f>'2012_totals_newvars'!G17/$GJ17</f>
        <v>6.215857010098833E-4</v>
      </c>
      <c r="GF17">
        <f>'2012_totals_newvars'!H17/$GJ17</f>
        <v>0.22518305590956797</v>
      </c>
      <c r="GG17">
        <f>'2012_totals_newvars'!I17/$GJ17</f>
        <v>0</v>
      </c>
      <c r="GH17">
        <f>'2012_totals_newvars'!J17/$GJ17</f>
        <v>6.7012316483091666E-2</v>
      </c>
      <c r="GI17">
        <f>'2012_totals_newvars'!K17/$GJ17</f>
        <v>5.7222596637635494E-2</v>
      </c>
      <c r="GJ17">
        <f>'2012_totals_newvars'!L17</f>
        <v>226519046</v>
      </c>
      <c r="GK17" s="8" t="str">
        <f t="shared" si="15"/>
        <v xml:space="preserve"> </v>
      </c>
      <c r="GL17">
        <f>'2013_totals_newvars'!B17/$GV17</f>
        <v>0.25677507116820386</v>
      </c>
      <c r="GM17">
        <f>'2013_totals_newvars'!C17/$GV17</f>
        <v>0.20952884027983174</v>
      </c>
      <c r="GN17">
        <f>'2013_totals_newvars'!D17/$GV17</f>
        <v>9.3245972164357732E-2</v>
      </c>
      <c r="GO17">
        <f>'2013_totals_newvars'!E17/$GV17</f>
        <v>0</v>
      </c>
      <c r="GP17">
        <f>'2013_totals_newvars'!F17/$GV17</f>
        <v>4.5483223328806797E-2</v>
      </c>
      <c r="GQ17">
        <f>'2013_totals_newvars'!G17/$GV17</f>
        <v>5.5534885231043674E-4</v>
      </c>
      <c r="GR17">
        <f>'2013_totals_newvars'!H17/$GV17</f>
        <v>0.29914564368754809</v>
      </c>
      <c r="GS17">
        <f>'2013_totals_newvars'!I17/$GV17</f>
        <v>0</v>
      </c>
      <c r="GT17">
        <f>'2013_totals_newvars'!J17/$GV17</f>
        <v>3.3757101427771524E-2</v>
      </c>
      <c r="GU17">
        <f>'2013_totals_newvars'!K17/$GV17</f>
        <v>6.1508799091169852E-2</v>
      </c>
      <c r="GV17">
        <f>'2013_totals_newvars'!L17</f>
        <v>210734207</v>
      </c>
      <c r="GW17" s="8" t="str">
        <f t="shared" si="16"/>
        <v xml:space="preserve"> </v>
      </c>
      <c r="GX17">
        <f>'2014_totals_newvars'!B17/$HH17</f>
        <v>0.22796465679122074</v>
      </c>
      <c r="GY17">
        <f>'2014_totals_newvars'!C17/$HH17</f>
        <v>0.20452837718499062</v>
      </c>
      <c r="GZ17">
        <f>'2014_totals_newvars'!D17/$HH17</f>
        <v>9.5484027892075038E-2</v>
      </c>
      <c r="HA17">
        <f>'2014_totals_newvars'!E17/$HH17</f>
        <v>0</v>
      </c>
      <c r="HB17">
        <f>'2014_totals_newvars'!F17/$HH17</f>
        <v>0.10993247012239184</v>
      </c>
      <c r="HC17">
        <f>'2014_totals_newvars'!G17/$HH17</f>
        <v>6.178375742023212E-4</v>
      </c>
      <c r="HD17">
        <f>'2014_totals_newvars'!H17/$HH17</f>
        <v>0.2654017640614364</v>
      </c>
      <c r="HE17">
        <f>'2014_totals_newvars'!I17/$HH17</f>
        <v>0</v>
      </c>
      <c r="HF17">
        <f>'2014_totals_newvars'!J17/$HH17</f>
        <v>3.7309461547756315E-2</v>
      </c>
      <c r="HG17">
        <f>'2014_totals_newvars'!K17/$HH17</f>
        <v>5.8761404825926768E-2</v>
      </c>
      <c r="HH17">
        <f>'2014_totals_newvars'!L17</f>
        <v>220587102</v>
      </c>
      <c r="HI17" s="8" t="str">
        <f t="shared" si="17"/>
        <v xml:space="preserve"> </v>
      </c>
    </row>
    <row r="18" spans="1:217" x14ac:dyDescent="0.2">
      <c r="A18" t="str">
        <f>'1997_totals_newvars'!A18</f>
        <v>KANSAS</v>
      </c>
      <c r="B18">
        <f>'1997_totals_newvars'!B18/$L18</f>
        <v>0.52306004141046425</v>
      </c>
      <c r="C18">
        <f>'1997_totals_newvars'!C18/$L18</f>
        <v>0</v>
      </c>
      <c r="D18">
        <f>'1997_totals_newvars'!D18/$L18</f>
        <v>3.6841773296409502E-2</v>
      </c>
      <c r="E18">
        <f>'1997_totals_newvars'!E18/$L18</f>
        <v>0</v>
      </c>
      <c r="F18">
        <f>'1997_totals_newvars'!F18/$L18</f>
        <v>0</v>
      </c>
      <c r="G18">
        <f>'1997_totals_newvars'!G18/$L18</f>
        <v>0</v>
      </c>
      <c r="H18">
        <f>'1997_totals_newvars'!H18/$L18</f>
        <v>0</v>
      </c>
      <c r="I18">
        <f>'1997_totals_newvars'!I18/$L18</f>
        <v>0.32983737443782052</v>
      </c>
      <c r="J18">
        <f>'1997_totals_newvars'!J18/$L18</f>
        <v>5.272757889821203E-2</v>
      </c>
      <c r="K18">
        <f>'1997_totals_newvars'!K18/$L18</f>
        <v>5.7533231957093742E-2</v>
      </c>
      <c r="L18">
        <f>'1997_totals_newvars'!L18</f>
        <v>173812589</v>
      </c>
      <c r="M18" s="8" t="str">
        <f t="shared" si="0"/>
        <v xml:space="preserve"> </v>
      </c>
      <c r="N18">
        <f>'1998_totals_newvars'!B18/$X18</f>
        <v>0.24648023364413371</v>
      </c>
      <c r="O18">
        <f>'1998_totals_newvars'!C18/$X18</f>
        <v>6.7328527213775566E-2</v>
      </c>
      <c r="P18">
        <f>'1998_totals_newvars'!D18/$X18</f>
        <v>1.5943290893350993E-2</v>
      </c>
      <c r="Q18">
        <f>'1998_totals_newvars'!E18/$X18</f>
        <v>0</v>
      </c>
      <c r="R18">
        <f>'1998_totals_newvars'!F18/$X18</f>
        <v>0</v>
      </c>
      <c r="S18">
        <f>'1998_totals_newvars'!G18/$X18</f>
        <v>0</v>
      </c>
      <c r="T18">
        <f>'1998_totals_newvars'!H18/$X18</f>
        <v>0</v>
      </c>
      <c r="U18">
        <f>'1998_totals_newvars'!I18/$X18</f>
        <v>0.56404474206148347</v>
      </c>
      <c r="V18">
        <f>'1998_totals_newvars'!J18/$X18</f>
        <v>4.4836347403319952E-2</v>
      </c>
      <c r="W18">
        <f>'1998_totals_newvars'!K18/$X18</f>
        <v>6.1366858783936315E-2</v>
      </c>
      <c r="X18">
        <f>'1998_totals_newvars'!L18</f>
        <v>166101153</v>
      </c>
      <c r="Y18" s="8" t="str">
        <f t="shared" si="1"/>
        <v xml:space="preserve"> </v>
      </c>
      <c r="Z18">
        <f>'1999_totals_newvars'!B18/$AJ18</f>
        <v>0.26825080421795189</v>
      </c>
      <c r="AA18">
        <f>'1999_totals_newvars'!C18/$AJ18</f>
        <v>7.4857667647928741E-2</v>
      </c>
      <c r="AB18">
        <f>'1999_totals_newvars'!D18/$AJ18</f>
        <v>4.415656434517945E-2</v>
      </c>
      <c r="AC18">
        <f>'1999_totals_newvars'!E18/$AJ18</f>
        <v>0</v>
      </c>
      <c r="AD18">
        <f>'1999_totals_newvars'!F18/$AJ18</f>
        <v>0</v>
      </c>
      <c r="AE18">
        <f>'1999_totals_newvars'!G18/$AJ18</f>
        <v>0</v>
      </c>
      <c r="AF18">
        <f>'1999_totals_newvars'!H18/$AJ18</f>
        <v>0</v>
      </c>
      <c r="AG18">
        <f>'1999_totals_newvars'!I18/$AJ18</f>
        <v>0.49747663343219051</v>
      </c>
      <c r="AH18">
        <f>'1999_totals_newvars'!J18/$AJ18</f>
        <v>5.5396173739772146E-2</v>
      </c>
      <c r="AI18">
        <f>'1999_totals_newvars'!K18/$AJ18</f>
        <v>5.9862156616977288E-2</v>
      </c>
      <c r="AJ18">
        <f>'1999_totals_newvars'!L18</f>
        <v>170276291</v>
      </c>
      <c r="AK18" s="8" t="str">
        <f t="shared" si="2"/>
        <v xml:space="preserve"> </v>
      </c>
      <c r="AL18">
        <f>'2000_totals_newvars'!B18/$AW18</f>
        <v>0.24069122957326852</v>
      </c>
      <c r="AM18">
        <f>'2000_totals_newvars'!C18/$AW18</f>
        <v>0.12528726153264388</v>
      </c>
      <c r="AN18">
        <f>'2000_totals_newvars'!D18/$AW18</f>
        <v>4.7074366227090582E-2</v>
      </c>
      <c r="AO18">
        <f>'2000_totals_newvars'!E18/$AW18</f>
        <v>0.69255269449075296</v>
      </c>
      <c r="AP18">
        <f>'2000_totals_newvars'!F18/$AW18</f>
        <v>0</v>
      </c>
      <c r="AQ18">
        <f>'2000_totals_newvars'!G18/$AW18</f>
        <v>0</v>
      </c>
      <c r="AR18">
        <f>'2000_totals_newvars'!H18/$AW18</f>
        <v>2.2635449070078314E-3</v>
      </c>
      <c r="AS18">
        <f>'2000_totals_newvars'!I18/$AW18</f>
        <v>-0.43476450279677104</v>
      </c>
      <c r="AT18">
        <f>'2000_totals_newvars'!J18/$AW18</f>
        <v>0.26921402313377979</v>
      </c>
      <c r="AU18">
        <f>'2000_totals_newvars'!K18/$AW18</f>
        <v>5.7681382932227424E-2</v>
      </c>
      <c r="AV18" s="8" t="str">
        <f t="shared" si="3"/>
        <v xml:space="preserve"> </v>
      </c>
      <c r="AW18">
        <f>'2000_totals_newvars'!L18</f>
        <v>176713967</v>
      </c>
      <c r="AX18">
        <f>'2001_totals_newvars'!B18/$BH18</f>
        <v>0.32960036555892636</v>
      </c>
      <c r="AY18">
        <f>'2001_totals_newvars'!C18/$BH18</f>
        <v>0.10329921843824388</v>
      </c>
      <c r="AZ18">
        <f>'2001_totals_newvars'!D18/$BH18</f>
        <v>4.9324551746701306E-2</v>
      </c>
      <c r="BA18">
        <f>'2001_totals_newvars'!E18/$BH18</f>
        <v>0.16644680338007489</v>
      </c>
      <c r="BB18">
        <f>'2001_totals_newvars'!F18/$BH18</f>
        <v>7.7104848632905884E-2</v>
      </c>
      <c r="BC18">
        <f>'2001_totals_newvars'!G18/$BH18</f>
        <v>0</v>
      </c>
      <c r="BD18">
        <f>'2001_totals_newvars'!H18/$BH18</f>
        <v>1.0293480583132694E-3</v>
      </c>
      <c r="BE18">
        <f>'2001_totals_newvars'!I18/$BH18</f>
        <v>0.16940337173483924</v>
      </c>
      <c r="BF18">
        <f>'2001_totals_newvars'!J18/$BH18</f>
        <v>4.4176413647260319E-2</v>
      </c>
      <c r="BG18">
        <f>'2001_totals_newvars'!K18/$BH18</f>
        <v>5.961507880273486E-2</v>
      </c>
      <c r="BH18">
        <f>'2001_totals_newvars'!L18</f>
        <v>170982010</v>
      </c>
      <c r="BI18" s="8" t="str">
        <f t="shared" si="4"/>
        <v xml:space="preserve"> </v>
      </c>
      <c r="BJ18">
        <f>'2002_totals_newvars'!B18/$BT18</f>
        <v>0.30869598166663004</v>
      </c>
      <c r="BK18">
        <f>'2002_totals_newvars'!C18/$BT18</f>
        <v>0.13394624167264751</v>
      </c>
      <c r="BL18">
        <f>'2002_totals_newvars'!D18/$BT18</f>
        <v>4.8318239815989934E-2</v>
      </c>
      <c r="BM18">
        <f>'2002_totals_newvars'!E18/$BT18</f>
        <v>0.16499353132331965</v>
      </c>
      <c r="BN18">
        <f>'2002_totals_newvars'!F18/$BT18</f>
        <v>8.4795265839646264E-2</v>
      </c>
      <c r="BO18">
        <f>'2002_totals_newvars'!G18/$BT18</f>
        <v>0</v>
      </c>
      <c r="BP18">
        <f>'2002_totals_newvars'!H18/$BT18</f>
        <v>0</v>
      </c>
      <c r="BQ18">
        <f>'2002_totals_newvars'!I18/$BT18</f>
        <v>0.14039874812375924</v>
      </c>
      <c r="BR18">
        <f>'2002_totals_newvars'!J18/$BT18</f>
        <v>5.6085479501762112E-2</v>
      </c>
      <c r="BS18">
        <f>'2002_totals_newvars'!K18/$BT18</f>
        <v>6.2766512056245199E-2</v>
      </c>
      <c r="BT18">
        <f>'2002_totals_newvars'!L18</f>
        <v>162397203</v>
      </c>
      <c r="BU18" s="8" t="str">
        <f t="shared" si="5"/>
        <v xml:space="preserve"> </v>
      </c>
      <c r="BV18">
        <f>'2003_totals_newvars'!B18/$CF18</f>
        <v>0.33026571990956488</v>
      </c>
      <c r="BW18">
        <f>'2003_totals_newvars'!C18/$CF18</f>
        <v>0.11125835305062542</v>
      </c>
      <c r="BX18">
        <f>'2003_totals_newvars'!D18/$CF18</f>
        <v>9.4063576794934919E-2</v>
      </c>
      <c r="BY18">
        <f>'2003_totals_newvars'!E18/$CF18</f>
        <v>9.1685966131835647E-2</v>
      </c>
      <c r="BZ18">
        <f>'2003_totals_newvars'!F18/$CF18</f>
        <v>0.15656711698057343</v>
      </c>
      <c r="CA18">
        <f>'2003_totals_newvars'!G18/$CF18</f>
        <v>0</v>
      </c>
      <c r="CB18">
        <f>'2003_totals_newvars'!H18/$CF18</f>
        <v>0</v>
      </c>
      <c r="CC18">
        <f>'2003_totals_newvars'!I18/$CF18</f>
        <v>0.12839610939439428</v>
      </c>
      <c r="CD18">
        <f>'2003_totals_newvars'!J18/$CF18</f>
        <v>6.184350927653836E-2</v>
      </c>
      <c r="CE18">
        <f>'2003_totals_newvars'!K18/$CF18</f>
        <v>2.5919648461533072E-2</v>
      </c>
      <c r="CF18">
        <f>'2003_totals_newvars'!L18</f>
        <v>167134597</v>
      </c>
      <c r="CG18" s="8" t="str">
        <f t="shared" si="6"/>
        <v xml:space="preserve"> </v>
      </c>
      <c r="CH18">
        <f>'2004_totals_newvars'!B18/$CR18</f>
        <v>0.33528680294735924</v>
      </c>
      <c r="CI18">
        <f>'2004_totals_newvars'!C18/$CR18</f>
        <v>0.15469991457663662</v>
      </c>
      <c r="CJ18">
        <f>'2004_totals_newvars'!D18/$CR18</f>
        <v>8.0634184738895928E-2</v>
      </c>
      <c r="CK18">
        <f>'2004_totals_newvars'!E18/$CR18</f>
        <v>0.12275928499918461</v>
      </c>
      <c r="CL18">
        <f>'2004_totals_newvars'!F18/$CR18</f>
        <v>0.15032797953578514</v>
      </c>
      <c r="CM18">
        <f>'2004_totals_newvars'!G18/$CR18</f>
        <v>0</v>
      </c>
      <c r="CN18">
        <f>'2004_totals_newvars'!H18/$CR18</f>
        <v>0</v>
      </c>
      <c r="CO18">
        <f>'2004_totals_newvars'!I18/$CR18</f>
        <v>7.6687461154920547E-2</v>
      </c>
      <c r="CP18">
        <f>'2004_totals_newvars'!J18/$CR18</f>
        <v>5.5782863441047867E-2</v>
      </c>
      <c r="CQ18">
        <f>'2004_totals_newvars'!K18/$CR18</f>
        <v>2.3821508606170019E-2</v>
      </c>
      <c r="CR18">
        <f>'2004_totals_newvars'!L18</f>
        <v>181855401</v>
      </c>
      <c r="CS18" s="8" t="str">
        <f t="shared" si="7"/>
        <v xml:space="preserve"> </v>
      </c>
      <c r="CT18">
        <f>'2005_totals_newvars'!B18/$DD18</f>
        <v>0.36298551695875092</v>
      </c>
      <c r="CU18">
        <f>'2005_totals_newvars'!C18/$DD18</f>
        <v>0.16277171999789417</v>
      </c>
      <c r="CV18">
        <f>'2005_totals_newvars'!D18/$DD18</f>
        <v>5.7567890840473861E-2</v>
      </c>
      <c r="CW18">
        <f>'2005_totals_newvars'!E18/$DD18</f>
        <v>0.10342871188702916</v>
      </c>
      <c r="CX18">
        <f>'2005_totals_newvars'!F18/$DD18</f>
        <v>0.15221849420245195</v>
      </c>
      <c r="CY18">
        <f>'2005_totals_newvars'!G18/$DD18</f>
        <v>0</v>
      </c>
      <c r="CZ18">
        <f>'2005_totals_newvars'!H18/$DD18</f>
        <v>0</v>
      </c>
      <c r="DA18">
        <f>'2005_totals_newvars'!I18/$DD18</f>
        <v>9.0458490299562169E-2</v>
      </c>
      <c r="DB18">
        <f>'2005_totals_newvars'!J18/$DD18</f>
        <v>4.6508964452739589E-2</v>
      </c>
      <c r="DC18">
        <f>'2005_totals_newvars'!K18/$DD18</f>
        <v>2.4060211361098208E-2</v>
      </c>
      <c r="DD18">
        <f>'2005_totals_newvars'!L18</f>
        <v>180051203</v>
      </c>
      <c r="DE18" s="8" t="str">
        <f t="shared" si="8"/>
        <v xml:space="preserve"> </v>
      </c>
      <c r="DF18">
        <f>'2006_totals_newvars'!B18/$DP18</f>
        <v>0.34697485015244356</v>
      </c>
      <c r="DG18">
        <f>'2006_totals_newvars'!C18/$DP18</f>
        <v>0.20993971721803736</v>
      </c>
      <c r="DH18">
        <f>'2006_totals_newvars'!D18/$DP18</f>
        <v>6.0524773539376533E-2</v>
      </c>
      <c r="DI18">
        <f>'2006_totals_newvars'!E18/$DP18</f>
        <v>3.7430892433942514E-2</v>
      </c>
      <c r="DJ18">
        <f>'2006_totals_newvars'!F18/$DP18</f>
        <v>0.16139623567098144</v>
      </c>
      <c r="DK18">
        <f>'2006_totals_newvars'!G18/$DP18</f>
        <v>0</v>
      </c>
      <c r="DL18">
        <f>'2006_totals_newvars'!H18/$DP18</f>
        <v>0</v>
      </c>
      <c r="DM18">
        <f>'2006_totals_newvars'!I18/$DP18</f>
        <v>9.5971149287888705E-2</v>
      </c>
      <c r="DN18">
        <f>'2006_totals_newvars'!J18/$DP18</f>
        <v>4.8005850256384083E-2</v>
      </c>
      <c r="DO18">
        <f>'2006_totals_newvars'!K18/$DP18</f>
        <v>3.9756531440945785E-2</v>
      </c>
      <c r="DP18">
        <f>'2006_totals_newvars'!L18</f>
        <v>180882329</v>
      </c>
      <c r="DQ18" s="8" t="str">
        <f t="shared" si="9"/>
        <v xml:space="preserve"> </v>
      </c>
      <c r="DR18">
        <f>'2007_totals_newvars'!B18/$EB18</f>
        <v>0.27476997018783211</v>
      </c>
      <c r="DS18">
        <f>'2007_totals_newvars'!C18/$EB18</f>
        <v>0.20050671262349409</v>
      </c>
      <c r="DT18">
        <f>'2007_totals_newvars'!D18/$EB18</f>
        <v>4.9165873058171487E-2</v>
      </c>
      <c r="DU18">
        <f>'2007_totals_newvars'!E18/$EB18</f>
        <v>3.0451655065201737E-2</v>
      </c>
      <c r="DV18">
        <f>'2007_totals_newvars'!F18/$EB18</f>
        <v>0.14870587554693743</v>
      </c>
      <c r="DW18">
        <f>'2007_totals_newvars'!G18/$EB18</f>
        <v>0</v>
      </c>
      <c r="DX18">
        <f>'2007_totals_newvars'!H18/$EB18</f>
        <v>0</v>
      </c>
      <c r="DY18">
        <f>'2007_totals_newvars'!I18/$EB18</f>
        <v>0.2102074560425832</v>
      </c>
      <c r="DZ18">
        <f>'2007_totals_newvars'!J18/$EB18</f>
        <v>4.987773465175916E-2</v>
      </c>
      <c r="EA18">
        <f>'2007_totals_newvars'!K18/$EB18</f>
        <v>3.6314722824020748E-2</v>
      </c>
      <c r="EB18">
        <f>'2007_totals_newvars'!L18</f>
        <v>198025854</v>
      </c>
      <c r="EC18" s="8" t="str">
        <f t="shared" si="10"/>
        <v xml:space="preserve"> </v>
      </c>
      <c r="ED18">
        <f>'2008_totals_newvars'!B18/$EN18</f>
        <v>0.22444011490291421</v>
      </c>
      <c r="EE18">
        <f>'2008_totals_newvars'!C18/$EN18</f>
        <v>0.2206211216325695</v>
      </c>
      <c r="EF18">
        <f>'2008_totals_newvars'!D18/$EN18</f>
        <v>6.0987790640989886E-2</v>
      </c>
      <c r="EG18">
        <f>'2008_totals_newvars'!E18/$EN18</f>
        <v>2.1693583212077844E-2</v>
      </c>
      <c r="EH18">
        <f>'2008_totals_newvars'!F18/$EN18</f>
        <v>0.17884436983699253</v>
      </c>
      <c r="EI18">
        <f>'2008_totals_newvars'!G18/$EN18</f>
        <v>0</v>
      </c>
      <c r="EJ18">
        <f>'2008_totals_newvars'!H18/$EN18</f>
        <v>0</v>
      </c>
      <c r="EK18">
        <f>'2008_totals_newvars'!I18/$EN18</f>
        <v>0.19981798054294567</v>
      </c>
      <c r="EL18">
        <f>'2008_totals_newvars'!J18/$EN18</f>
        <v>5.8608586698436674E-2</v>
      </c>
      <c r="EM18">
        <f>'2008_totals_newvars'!K18/$EN18</f>
        <v>3.4986452533073704E-2</v>
      </c>
      <c r="EN18">
        <f>'2008_totals_newvars'!L18</f>
        <v>205543960</v>
      </c>
      <c r="EO18" s="8" t="str">
        <f t="shared" si="11"/>
        <v xml:space="preserve"> </v>
      </c>
      <c r="EP18">
        <f>'2009_totals_newvars'!B18/$EZ18</f>
        <v>0.2348715870254581</v>
      </c>
      <c r="EQ18">
        <f>'2009_totals_newvars'!C18/$EZ18</f>
        <v>0.19302075109536679</v>
      </c>
      <c r="ER18">
        <f>'2009_totals_newvars'!D18/$EZ18</f>
        <v>5.8961280302554216E-2</v>
      </c>
      <c r="ES18">
        <f>'2009_totals_newvars'!E18/$EZ18</f>
        <v>2.9843675202811833E-2</v>
      </c>
      <c r="ET18">
        <f>'2009_totals_newvars'!F18/$EZ18</f>
        <v>0.18755091386819306</v>
      </c>
      <c r="EU18">
        <f>'2009_totals_newvars'!G18/$EZ18</f>
        <v>0</v>
      </c>
      <c r="EV18">
        <f>'2009_totals_newvars'!H18/$EZ18</f>
        <v>0</v>
      </c>
      <c r="EW18">
        <f>'2009_totals_newvars'!I18/$EZ18</f>
        <v>0.20283741065256439</v>
      </c>
      <c r="EX18">
        <f>'2009_totals_newvars'!J18/$EZ18</f>
        <v>5.658610301206414E-2</v>
      </c>
      <c r="EY18">
        <f>'2009_totals_newvars'!K18/$EZ18</f>
        <v>3.632827884098748E-2</v>
      </c>
      <c r="EZ18">
        <f>'2009_totals_newvars'!L18</f>
        <v>197951960</v>
      </c>
      <c r="FA18" s="8" t="str">
        <f t="shared" si="12"/>
        <v xml:space="preserve"> </v>
      </c>
      <c r="FB18">
        <f>'2010_totals_newvars'!B18/$FL18</f>
        <v>0.22010311065503518</v>
      </c>
      <c r="FC18">
        <f>'2010_totals_newvars'!C18/$FL18</f>
        <v>0.14744155519044305</v>
      </c>
      <c r="FD18">
        <f>'2010_totals_newvars'!D18/$FL18</f>
        <v>5.2294244988159488E-2</v>
      </c>
      <c r="FE18">
        <f>'2010_totals_newvars'!E18/$FL18</f>
        <v>9.3162662236641158E-2</v>
      </c>
      <c r="FF18">
        <f>'2010_totals_newvars'!F18/$FL18</f>
        <v>0.19364777150008997</v>
      </c>
      <c r="FG18">
        <f>'2010_totals_newvars'!G18/$FL18</f>
        <v>4.9904147477104532E-2</v>
      </c>
      <c r="FH18">
        <f>'2010_totals_newvars'!H18/$FL18</f>
        <v>0</v>
      </c>
      <c r="FI18">
        <f>'2010_totals_newvars'!I18/$FL18</f>
        <v>0.1690947350506396</v>
      </c>
      <c r="FJ18">
        <f>'2010_totals_newvars'!J18/$FL18</f>
        <v>4.2918805047056779E-2</v>
      </c>
      <c r="FK18">
        <f>'2010_totals_newvars'!K18/$FL18</f>
        <v>3.1432967854830227E-2</v>
      </c>
      <c r="FL18">
        <f>'2010_totals_newvars'!L18</f>
        <v>228780624</v>
      </c>
      <c r="FM18" s="8" t="str">
        <f t="shared" si="13"/>
        <v xml:space="preserve"> </v>
      </c>
      <c r="FN18">
        <f>'2011_totals_newvars'!B18/$FX18</f>
        <v>0.23220898991330488</v>
      </c>
      <c r="FO18">
        <f>'2011_totals_newvars'!C18/$FX18</f>
        <v>0.13969068994139597</v>
      </c>
      <c r="FP18">
        <f>'2011_totals_newvars'!D18/$FX18</f>
        <v>5.3812383504492696E-2</v>
      </c>
      <c r="FQ18">
        <f>'2011_totals_newvars'!E18/$FX18</f>
        <v>8.142214198298553E-2</v>
      </c>
      <c r="FR18">
        <f>'2011_totals_newvars'!F18/$FX18</f>
        <v>0.22871890338488568</v>
      </c>
      <c r="FS18">
        <f>'2011_totals_newvars'!G18/$FX18</f>
        <v>4.1612633750575372E-3</v>
      </c>
      <c r="FT18">
        <f>'2011_totals_newvars'!H18/$FX18</f>
        <v>0</v>
      </c>
      <c r="FU18">
        <f>'2011_totals_newvars'!I18/$FX18</f>
        <v>0.15768474916327591</v>
      </c>
      <c r="FV18">
        <f>'2011_totals_newvars'!J18/$FX18</f>
        <v>6.0159902772729555E-2</v>
      </c>
      <c r="FW18">
        <f>'2011_totals_newvars'!K18/$FX18</f>
        <v>4.2140975961872246E-2</v>
      </c>
      <c r="FX18">
        <f>'2011_totals_newvars'!L18</f>
        <v>241881109</v>
      </c>
      <c r="FY18" s="8" t="str">
        <f t="shared" si="14"/>
        <v xml:space="preserve"> </v>
      </c>
      <c r="FZ18">
        <f>'2012_totals_newvars'!B18/$GJ18</f>
        <v>0.18067019961238959</v>
      </c>
      <c r="GA18">
        <f>'2012_totals_newvars'!C18/$GJ18</f>
        <v>0.1091993333002743</v>
      </c>
      <c r="GB18">
        <f>'2012_totals_newvars'!D18/$GJ18</f>
        <v>4.3571337922529013E-2</v>
      </c>
      <c r="GC18">
        <f>'2012_totals_newvars'!E18/$GJ18</f>
        <v>7.9095040228888761E-2</v>
      </c>
      <c r="GD18">
        <f>'2012_totals_newvars'!F18/$GJ18</f>
        <v>0.30932428007453855</v>
      </c>
      <c r="GE18">
        <f>'2012_totals_newvars'!G18/$GJ18</f>
        <v>4.2219398087794149E-4</v>
      </c>
      <c r="GF18">
        <f>'2012_totals_newvars'!H18/$GJ18</f>
        <v>0</v>
      </c>
      <c r="GG18">
        <f>'2012_totals_newvars'!I18/$GJ18</f>
        <v>0.15564397163643745</v>
      </c>
      <c r="GH18">
        <f>'2012_totals_newvars'!J18/$GJ18</f>
        <v>6.6375413801493033E-2</v>
      </c>
      <c r="GI18">
        <f>'2012_totals_newvars'!K18/$GJ18</f>
        <v>5.5698229442571329E-2</v>
      </c>
      <c r="GJ18">
        <f>'2012_totals_newvars'!L18</f>
        <v>183005925</v>
      </c>
      <c r="GK18" s="8" t="str">
        <f t="shared" si="15"/>
        <v xml:space="preserve"> </v>
      </c>
      <c r="GL18">
        <f>'2013_totals_newvars'!B18/$GV18</f>
        <v>0.15817981106962367</v>
      </c>
      <c r="GM18">
        <f>'2013_totals_newvars'!C18/$GV18</f>
        <v>0.12967198776398572</v>
      </c>
      <c r="GN18">
        <f>'2013_totals_newvars'!D18/$GV18</f>
        <v>3.4437151709150432E-2</v>
      </c>
      <c r="GO18">
        <f>'2013_totals_newvars'!E18/$GV18</f>
        <v>0.10410665962972787</v>
      </c>
      <c r="GP18">
        <f>'2013_totals_newvars'!F18/$GV18</f>
        <v>0.28038356063618114</v>
      </c>
      <c r="GQ18">
        <f>'2013_totals_newvars'!G18/$GV18</f>
        <v>5.7611825301864649E-6</v>
      </c>
      <c r="GR18">
        <f>'2013_totals_newvars'!H18/$GV18</f>
        <v>1.5766242231131777E-2</v>
      </c>
      <c r="GS18">
        <f>'2013_totals_newvars'!I18/$GV18</f>
        <v>0.140925599420508</v>
      </c>
      <c r="GT18">
        <f>'2013_totals_newvars'!J18/$GV18</f>
        <v>7.7798882141622352E-2</v>
      </c>
      <c r="GU18">
        <f>'2013_totals_newvars'!K18/$GV18</f>
        <v>5.8724344215538835E-2</v>
      </c>
      <c r="GV18">
        <f>'2013_totals_newvars'!L18</f>
        <v>173575476</v>
      </c>
      <c r="GW18" s="8" t="str">
        <f t="shared" si="16"/>
        <v xml:space="preserve"> </v>
      </c>
      <c r="GX18">
        <f>'2014_totals_newvars'!B18/$HH18</f>
        <v>0.14334243277808542</v>
      </c>
      <c r="GY18">
        <f>'2014_totals_newvars'!C18/$HH18</f>
        <v>0.12421402275009853</v>
      </c>
      <c r="GZ18">
        <f>'2014_totals_newvars'!D18/$HH18</f>
        <v>3.5188085724950996E-2</v>
      </c>
      <c r="HA18">
        <f>'2014_totals_newvars'!E18/$HH18</f>
        <v>0.10881559854778179</v>
      </c>
      <c r="HB18">
        <f>'2014_totals_newvars'!F18/$HH18</f>
        <v>0.28794558950524513</v>
      </c>
      <c r="HC18">
        <f>'2014_totals_newvars'!G18/$HH18</f>
        <v>8.5155182299970949E-4</v>
      </c>
      <c r="HD18">
        <f>'2014_totals_newvars'!H18/$HH18</f>
        <v>9.0834941306735095E-3</v>
      </c>
      <c r="HE18">
        <f>'2014_totals_newvars'!I18/$HH18</f>
        <v>0.16200622617735008</v>
      </c>
      <c r="HF18">
        <f>'2014_totals_newvars'!J18/$HH18</f>
        <v>6.4433224044422588E-2</v>
      </c>
      <c r="HG18">
        <f>'2014_totals_newvars'!K18/$HH18</f>
        <v>6.411977451839225E-2</v>
      </c>
      <c r="HH18">
        <f>'2014_totals_newvars'!L18</f>
        <v>158969773</v>
      </c>
      <c r="HI18" s="8" t="str">
        <f t="shared" si="17"/>
        <v xml:space="preserve"> </v>
      </c>
    </row>
    <row r="19" spans="1:217" x14ac:dyDescent="0.2">
      <c r="A19" t="str">
        <f>'1997_totals_newvars'!A19</f>
        <v>KENTUCKY</v>
      </c>
      <c r="B19">
        <f>'1997_totals_newvars'!B19/$L19</f>
        <v>0.75335737466244124</v>
      </c>
      <c r="C19">
        <f>'1997_totals_newvars'!C19/$L19</f>
        <v>3.202658092231557E-2</v>
      </c>
      <c r="D19">
        <f>'1997_totals_newvars'!D19/$L19</f>
        <v>1.9940782302184549E-2</v>
      </c>
      <c r="E19">
        <f>'1997_totals_newvars'!E19/$L19</f>
        <v>0</v>
      </c>
      <c r="F19">
        <f>'1997_totals_newvars'!F19/$L19</f>
        <v>0</v>
      </c>
      <c r="G19">
        <f>'1997_totals_newvars'!G19/$L19</f>
        <v>0</v>
      </c>
      <c r="H19">
        <f>'1997_totals_newvars'!H19/$L19</f>
        <v>0</v>
      </c>
      <c r="I19">
        <f>'1997_totals_newvars'!I19/$L19</f>
        <v>4.6841245646912548E-2</v>
      </c>
      <c r="J19">
        <f>'1997_totals_newvars'!J19/$L19</f>
        <v>0.13111319653954184</v>
      </c>
      <c r="K19">
        <f>'1997_totals_newvars'!K19/$L19</f>
        <v>1.6720819926604236E-2</v>
      </c>
      <c r="L19">
        <f>'1997_totals_newvars'!L19</f>
        <v>219818407</v>
      </c>
      <c r="M19" s="8" t="str">
        <f t="shared" si="0"/>
        <v xml:space="preserve"> </v>
      </c>
      <c r="N19">
        <f>'1998_totals_newvars'!B19/$X19</f>
        <v>0.66097404979919239</v>
      </c>
      <c r="O19">
        <f>'1998_totals_newvars'!C19/$X19</f>
        <v>8.1126377372649078E-2</v>
      </c>
      <c r="P19">
        <f>'1998_totals_newvars'!D19/$X19</f>
        <v>4.3592262829559685E-2</v>
      </c>
      <c r="Q19">
        <f>'1998_totals_newvars'!E19/$X19</f>
        <v>0</v>
      </c>
      <c r="R19">
        <f>'1998_totals_newvars'!F19/$X19</f>
        <v>0</v>
      </c>
      <c r="S19">
        <f>'1998_totals_newvars'!G19/$X19</f>
        <v>0</v>
      </c>
      <c r="T19">
        <f>'1998_totals_newvars'!H19/$X19</f>
        <v>0</v>
      </c>
      <c r="U19">
        <f>'1998_totals_newvars'!I19/$X19</f>
        <v>5.3577265807438573E-2</v>
      </c>
      <c r="V19">
        <f>'1998_totals_newvars'!J19/$X19</f>
        <v>0.11926545131180631</v>
      </c>
      <c r="W19">
        <f>'1998_totals_newvars'!K19/$X19</f>
        <v>4.1464592879353973E-2</v>
      </c>
      <c r="X19">
        <f>'1998_totals_newvars'!L19</f>
        <v>221876048</v>
      </c>
      <c r="Y19" s="8" t="str">
        <f t="shared" si="1"/>
        <v xml:space="preserve"> </v>
      </c>
      <c r="Z19">
        <f>'1999_totals_newvars'!B19/$AJ19</f>
        <v>0.40244758547633258</v>
      </c>
      <c r="AA19">
        <f>'1999_totals_newvars'!C19/$AJ19</f>
        <v>0.24454114027934581</v>
      </c>
      <c r="AB19">
        <f>'1999_totals_newvars'!D19/$AJ19</f>
        <v>6.0300746560432966E-2</v>
      </c>
      <c r="AC19">
        <f>'1999_totals_newvars'!E19/$AJ19</f>
        <v>0</v>
      </c>
      <c r="AD19">
        <f>'1999_totals_newvars'!F19/$AJ19</f>
        <v>0</v>
      </c>
      <c r="AE19">
        <f>'1999_totals_newvars'!G19/$AJ19</f>
        <v>0</v>
      </c>
      <c r="AF19">
        <f>'1999_totals_newvars'!H19/$AJ19</f>
        <v>0</v>
      </c>
      <c r="AG19">
        <f>'1999_totals_newvars'!I19/$AJ19</f>
        <v>0.1272840584867754</v>
      </c>
      <c r="AH19">
        <f>'1999_totals_newvars'!J19/$AJ19</f>
        <v>7.4849841772279102E-2</v>
      </c>
      <c r="AI19">
        <f>'1999_totals_newvars'!K19/$AJ19</f>
        <v>9.0576627424834133E-2</v>
      </c>
      <c r="AJ19">
        <f>'1999_totals_newvars'!L19</f>
        <v>298531760</v>
      </c>
      <c r="AK19" s="8" t="str">
        <f t="shared" si="2"/>
        <v xml:space="preserve"> </v>
      </c>
      <c r="AL19">
        <f>'2000_totals_newvars'!B19/$AW19</f>
        <v>0.40446964770581922</v>
      </c>
      <c r="AM19">
        <f>'2000_totals_newvars'!C19/$AW19</f>
        <v>0.15144458480596742</v>
      </c>
      <c r="AN19">
        <f>'2000_totals_newvars'!D19/$AW19</f>
        <v>0.20335185287646088</v>
      </c>
      <c r="AO19">
        <f>'2000_totals_newvars'!E19/$AW19</f>
        <v>0</v>
      </c>
      <c r="AP19">
        <f>'2000_totals_newvars'!F19/$AW19</f>
        <v>0</v>
      </c>
      <c r="AQ19">
        <f>'2000_totals_newvars'!G19/$AW19</f>
        <v>0</v>
      </c>
      <c r="AR19">
        <f>'2000_totals_newvars'!H19/$AW19</f>
        <v>3.2791420591419491E-2</v>
      </c>
      <c r="AS19">
        <f>'2000_totals_newvars'!I19/$AW19</f>
        <v>4.1605387654119488E-2</v>
      </c>
      <c r="AT19">
        <f>'2000_totals_newvars'!J19/$AW19</f>
        <v>9.6041254168317089E-2</v>
      </c>
      <c r="AU19">
        <f>'2000_totals_newvars'!K19/$AW19</f>
        <v>7.0295852197896413E-2</v>
      </c>
      <c r="AV19" s="8" t="str">
        <f t="shared" si="3"/>
        <v xml:space="preserve"> </v>
      </c>
      <c r="AW19">
        <f>'2000_totals_newvars'!L19</f>
        <v>257767698</v>
      </c>
      <c r="AX19">
        <f>'2001_totals_newvars'!B19/$BH19</f>
        <v>0.44392496709049317</v>
      </c>
      <c r="AY19">
        <f>'2001_totals_newvars'!C19/$BH19</f>
        <v>0.20862356178051411</v>
      </c>
      <c r="AZ19">
        <f>'2001_totals_newvars'!D19/$BH19</f>
        <v>0.17022654253844768</v>
      </c>
      <c r="BA19">
        <f>'2001_totals_newvars'!E19/$BH19</f>
        <v>0</v>
      </c>
      <c r="BB19">
        <f>'2001_totals_newvars'!F19/$BH19</f>
        <v>0</v>
      </c>
      <c r="BC19">
        <f>'2001_totals_newvars'!G19/$BH19</f>
        <v>0</v>
      </c>
      <c r="BD19">
        <f>'2001_totals_newvars'!H19/$BH19</f>
        <v>1.0616309544721565E-3</v>
      </c>
      <c r="BE19">
        <f>'2001_totals_newvars'!I19/$BH19</f>
        <v>5.7258819795553244E-2</v>
      </c>
      <c r="BF19">
        <f>'2001_totals_newvars'!J19/$BH19</f>
        <v>8.863821617118893E-2</v>
      </c>
      <c r="BG19">
        <f>'2001_totals_newvars'!K19/$BH19</f>
        <v>3.026626166933068E-2</v>
      </c>
      <c r="BH19">
        <f>'2001_totals_newvars'!L19</f>
        <v>254563979</v>
      </c>
      <c r="BI19" s="8" t="str">
        <f t="shared" si="4"/>
        <v xml:space="preserve"> </v>
      </c>
      <c r="BJ19">
        <f>'2002_totals_newvars'!B19/$BT19</f>
        <v>0.41703842554682075</v>
      </c>
      <c r="BK19">
        <f>'2002_totals_newvars'!C19/$BT19</f>
        <v>0.22006428473940937</v>
      </c>
      <c r="BL19">
        <f>'2002_totals_newvars'!D19/$BT19</f>
        <v>0.19003734502545366</v>
      </c>
      <c r="BM19">
        <f>'2002_totals_newvars'!E19/$BT19</f>
        <v>0</v>
      </c>
      <c r="BN19">
        <f>'2002_totals_newvars'!F19/$BT19</f>
        <v>0</v>
      </c>
      <c r="BO19">
        <f>'2002_totals_newvars'!G19/$BT19</f>
        <v>0</v>
      </c>
      <c r="BP19">
        <f>'2002_totals_newvars'!H19/$BT19</f>
        <v>1.0889386194896592E-3</v>
      </c>
      <c r="BQ19">
        <f>'2002_totals_newvars'!I19/$BT19</f>
        <v>8.6876806073743804E-2</v>
      </c>
      <c r="BR19">
        <f>'2002_totals_newvars'!J19/$BT19</f>
        <v>8.9028410405564515E-2</v>
      </c>
      <c r="BS19">
        <f>'2002_totals_newvars'!K19/$BT19</f>
        <v>-4.1342104104817416E-3</v>
      </c>
      <c r="BT19">
        <f>'2002_totals_newvars'!L19</f>
        <v>241884157</v>
      </c>
      <c r="BU19" s="8" t="str">
        <f t="shared" si="5"/>
        <v xml:space="preserve"> </v>
      </c>
      <c r="BV19">
        <f>'2003_totals_newvars'!B19/$CF19</f>
        <v>0.42956161452240965</v>
      </c>
      <c r="BW19">
        <f>'2003_totals_newvars'!C19/$CF19</f>
        <v>0.28326575552893002</v>
      </c>
      <c r="BX19">
        <f>'2003_totals_newvars'!D19/$CF19</f>
        <v>0.15023226027478839</v>
      </c>
      <c r="BY19">
        <f>'2003_totals_newvars'!E19/$CF19</f>
        <v>0</v>
      </c>
      <c r="BZ19">
        <f>'2003_totals_newvars'!F19/$CF19</f>
        <v>0</v>
      </c>
      <c r="CA19">
        <f>'2003_totals_newvars'!G19/$CF19</f>
        <v>0</v>
      </c>
      <c r="CB19">
        <f>'2003_totals_newvars'!H19/$CF19</f>
        <v>0</v>
      </c>
      <c r="CC19">
        <f>'2003_totals_newvars'!I19/$CF19</f>
        <v>5.7114530883978352E-2</v>
      </c>
      <c r="CD19">
        <f>'2003_totals_newvars'!J19/$CF19</f>
        <v>7.9825838789893577E-2</v>
      </c>
      <c r="CE19">
        <f>'2003_totals_newvars'!K19/$CF19</f>
        <v>0</v>
      </c>
      <c r="CF19">
        <f>'2003_totals_newvars'!L19</f>
        <v>238189893</v>
      </c>
      <c r="CG19" s="8" t="str">
        <f t="shared" si="6"/>
        <v xml:space="preserve"> </v>
      </c>
      <c r="CH19">
        <f>'2004_totals_newvars'!B19/$CR19</f>
        <v>0.43688396751019826</v>
      </c>
      <c r="CI19">
        <f>'2004_totals_newvars'!C19/$CR19</f>
        <v>0.28149277113791932</v>
      </c>
      <c r="CJ19">
        <f>'2004_totals_newvars'!D19/$CR19</f>
        <v>0.1378512922860671</v>
      </c>
      <c r="CK19">
        <f>'2004_totals_newvars'!E19/$CR19</f>
        <v>0</v>
      </c>
      <c r="CL19">
        <f>'2004_totals_newvars'!F19/$CR19</f>
        <v>0</v>
      </c>
      <c r="CM19">
        <f>'2004_totals_newvars'!G19/$CR19</f>
        <v>0</v>
      </c>
      <c r="CN19">
        <f>'2004_totals_newvars'!H19/$CR19</f>
        <v>0</v>
      </c>
      <c r="CO19">
        <f>'2004_totals_newvars'!I19/$CR19</f>
        <v>8.2109384257062781E-2</v>
      </c>
      <c r="CP19">
        <f>'2004_totals_newvars'!J19/$CR19</f>
        <v>6.1662584808752516E-2</v>
      </c>
      <c r="CQ19">
        <f>'2004_totals_newvars'!K19/$CR19</f>
        <v>0</v>
      </c>
      <c r="CR19">
        <f>'2004_totals_newvars'!L19</f>
        <v>242753836</v>
      </c>
      <c r="CS19" s="8" t="str">
        <f t="shared" si="7"/>
        <v xml:space="preserve"> </v>
      </c>
      <c r="CT19">
        <f>'2005_totals_newvars'!B19/$DD19</f>
        <v>0.38743305453219379</v>
      </c>
      <c r="CU19">
        <f>'2005_totals_newvars'!C19/$DD19</f>
        <v>0.27809609255900142</v>
      </c>
      <c r="CV19">
        <f>'2005_totals_newvars'!D19/$DD19</f>
        <v>0.12351279733722172</v>
      </c>
      <c r="CW19">
        <f>'2005_totals_newvars'!E19/$DD19</f>
        <v>0</v>
      </c>
      <c r="CX19">
        <f>'2005_totals_newvars'!F19/$DD19</f>
        <v>0</v>
      </c>
      <c r="CY19">
        <f>'2005_totals_newvars'!G19/$DD19</f>
        <v>0</v>
      </c>
      <c r="CZ19">
        <f>'2005_totals_newvars'!H19/$DD19</f>
        <v>0</v>
      </c>
      <c r="DA19">
        <f>'2005_totals_newvars'!I19/$DD19</f>
        <v>0.14970727869903622</v>
      </c>
      <c r="DB19">
        <f>'2005_totals_newvars'!J19/$DD19</f>
        <v>6.1250776872546812E-2</v>
      </c>
      <c r="DC19">
        <f>'2005_totals_newvars'!K19/$DD19</f>
        <v>0</v>
      </c>
      <c r="DD19">
        <f>'2005_totals_newvars'!L19</f>
        <v>270663767</v>
      </c>
      <c r="DE19" s="8" t="str">
        <f t="shared" si="8"/>
        <v xml:space="preserve"> </v>
      </c>
      <c r="DF19">
        <f>'2006_totals_newvars'!B19/$DP19</f>
        <v>0.41149187724631736</v>
      </c>
      <c r="DG19">
        <f>'2006_totals_newvars'!C19/$DP19</f>
        <v>0.30828945889591397</v>
      </c>
      <c r="DH19">
        <f>'2006_totals_newvars'!D19/$DP19</f>
        <v>0.12769585704185274</v>
      </c>
      <c r="DI19">
        <f>'2006_totals_newvars'!E19/$DP19</f>
        <v>0</v>
      </c>
      <c r="DJ19">
        <f>'2006_totals_newvars'!F19/$DP19</f>
        <v>0</v>
      </c>
      <c r="DK19">
        <f>'2006_totals_newvars'!G19/$DP19</f>
        <v>0</v>
      </c>
      <c r="DL19">
        <f>'2006_totals_newvars'!H19/$DP19</f>
        <v>0</v>
      </c>
      <c r="DM19">
        <f>'2006_totals_newvars'!I19/$DP19</f>
        <v>8.1978267167594376E-2</v>
      </c>
      <c r="DN19">
        <f>'2006_totals_newvars'!J19/$DP19</f>
        <v>7.0544539648321566E-2</v>
      </c>
      <c r="DO19">
        <f>'2006_totals_newvars'!K19/$DP19</f>
        <v>0</v>
      </c>
      <c r="DP19">
        <f>'2006_totals_newvars'!L19</f>
        <v>244396676</v>
      </c>
      <c r="DQ19" s="8" t="str">
        <f t="shared" si="9"/>
        <v xml:space="preserve"> </v>
      </c>
      <c r="DR19">
        <f>'2007_totals_newvars'!B19/$EB19</f>
        <v>0.48030890823741107</v>
      </c>
      <c r="DS19">
        <f>'2007_totals_newvars'!C19/$EB19</f>
        <v>0.28357287943653364</v>
      </c>
      <c r="DT19">
        <f>'2007_totals_newvars'!D19/$EB19</f>
        <v>0.11444661873983862</v>
      </c>
      <c r="DU19">
        <f>'2007_totals_newvars'!E19/$EB19</f>
        <v>0</v>
      </c>
      <c r="DV19">
        <f>'2007_totals_newvars'!F19/$EB19</f>
        <v>0</v>
      </c>
      <c r="DW19">
        <f>'2007_totals_newvars'!G19/$EB19</f>
        <v>0</v>
      </c>
      <c r="DX19">
        <f>'2007_totals_newvars'!H19/$EB19</f>
        <v>0</v>
      </c>
      <c r="DY19">
        <f>'2007_totals_newvars'!I19/$EB19</f>
        <v>6.2725166504284349E-2</v>
      </c>
      <c r="DZ19">
        <f>'2007_totals_newvars'!J19/$EB19</f>
        <v>5.8946427081932297E-2</v>
      </c>
      <c r="EA19">
        <f>'2007_totals_newvars'!K19/$EB19</f>
        <v>0</v>
      </c>
      <c r="EB19">
        <f>'2007_totals_newvars'!L19</f>
        <v>253681160</v>
      </c>
      <c r="EC19" s="8" t="str">
        <f t="shared" si="10"/>
        <v xml:space="preserve"> </v>
      </c>
      <c r="ED19">
        <f>'2008_totals_newvars'!B19/$EN19</f>
        <v>0.42883180083517547</v>
      </c>
      <c r="EE19">
        <f>'2008_totals_newvars'!C19/$EN19</f>
        <v>0.29836457765390401</v>
      </c>
      <c r="EF19">
        <f>'2008_totals_newvars'!D19/$EN19</f>
        <v>0.12393663600959344</v>
      </c>
      <c r="EG19">
        <f>'2008_totals_newvars'!E19/$EN19</f>
        <v>0</v>
      </c>
      <c r="EH19">
        <f>'2008_totals_newvars'!F19/$EN19</f>
        <v>0</v>
      </c>
      <c r="EI19">
        <f>'2008_totals_newvars'!G19/$EN19</f>
        <v>0</v>
      </c>
      <c r="EJ19">
        <f>'2008_totals_newvars'!H19/$EN19</f>
        <v>0</v>
      </c>
      <c r="EK19">
        <f>'2008_totals_newvars'!I19/$EN19</f>
        <v>9.3264254586462758E-2</v>
      </c>
      <c r="EL19">
        <f>'2008_totals_newvars'!J19/$EN19</f>
        <v>5.5602730914864298E-2</v>
      </c>
      <c r="EM19">
        <f>'2008_totals_newvars'!K19/$EN19</f>
        <v>0</v>
      </c>
      <c r="EN19">
        <f>'2008_totals_newvars'!L19</f>
        <v>247536241</v>
      </c>
      <c r="EO19" s="8" t="str">
        <f t="shared" si="11"/>
        <v xml:space="preserve"> </v>
      </c>
      <c r="EP19">
        <f>'2009_totals_newvars'!B19/$EZ19</f>
        <v>0.42614887495035636</v>
      </c>
      <c r="EQ19">
        <f>'2009_totals_newvars'!C19/$EZ19</f>
        <v>0.30160158482034272</v>
      </c>
      <c r="ER19">
        <f>'2009_totals_newvars'!D19/$EZ19</f>
        <v>0.11723928115314049</v>
      </c>
      <c r="ES19">
        <f>'2009_totals_newvars'!E19/$EZ19</f>
        <v>0</v>
      </c>
      <c r="ET19">
        <f>'2009_totals_newvars'!F19/$EZ19</f>
        <v>0</v>
      </c>
      <c r="EU19">
        <f>'2009_totals_newvars'!G19/$EZ19</f>
        <v>0</v>
      </c>
      <c r="EV19">
        <f>'2009_totals_newvars'!H19/$EZ19</f>
        <v>0</v>
      </c>
      <c r="EW19">
        <f>'2009_totals_newvars'!I19/$EZ19</f>
        <v>0.10858306765980526</v>
      </c>
      <c r="EX19">
        <f>'2009_totals_newvars'!J19/$EZ19</f>
        <v>4.6427191416355131E-2</v>
      </c>
      <c r="EY19">
        <f>'2009_totals_newvars'!K19/$EZ19</f>
        <v>0</v>
      </c>
      <c r="EZ19">
        <f>'2009_totals_newvars'!L19</f>
        <v>275463400</v>
      </c>
      <c r="FA19" s="8" t="str">
        <f t="shared" si="12"/>
        <v xml:space="preserve"> </v>
      </c>
      <c r="FB19">
        <f>'2010_totals_newvars'!B19/$FL19</f>
        <v>0.36645910342742527</v>
      </c>
      <c r="FC19">
        <f>'2010_totals_newvars'!C19/$FL19</f>
        <v>0.24714766861785015</v>
      </c>
      <c r="FD19">
        <f>'2010_totals_newvars'!D19/$FL19</f>
        <v>0.26882154530313129</v>
      </c>
      <c r="FE19">
        <f>'2010_totals_newvars'!E19/$FL19</f>
        <v>0</v>
      </c>
      <c r="FF19">
        <f>'2010_totals_newvars'!F19/$FL19</f>
        <v>0</v>
      </c>
      <c r="FG19">
        <f>'2010_totals_newvars'!G19/$FL19</f>
        <v>0</v>
      </c>
      <c r="FH19">
        <f>'2010_totals_newvars'!H19/$FL19</f>
        <v>0</v>
      </c>
      <c r="FI19">
        <f>'2010_totals_newvars'!I19/$FL19</f>
        <v>7.8114351317652653E-2</v>
      </c>
      <c r="FJ19">
        <f>'2010_totals_newvars'!J19/$FL19</f>
        <v>3.9457331333940672E-2</v>
      </c>
      <c r="FK19">
        <f>'2010_totals_newvars'!K19/$FL19</f>
        <v>0</v>
      </c>
      <c r="FL19">
        <f>'2010_totals_newvars'!L19</f>
        <v>335205792</v>
      </c>
      <c r="FM19" s="8" t="str">
        <f t="shared" si="13"/>
        <v xml:space="preserve"> </v>
      </c>
      <c r="FN19">
        <f>'2011_totals_newvars'!B19/$FX19</f>
        <v>0.40393912445808344</v>
      </c>
      <c r="FO19">
        <f>'2011_totals_newvars'!C19/$FX19</f>
        <v>0.23410210389622912</v>
      </c>
      <c r="FP19">
        <f>'2011_totals_newvars'!D19/$FX19</f>
        <v>0.19968725754829583</v>
      </c>
      <c r="FQ19">
        <f>'2011_totals_newvars'!E19/$FX19</f>
        <v>0</v>
      </c>
      <c r="FR19">
        <f>'2011_totals_newvars'!F19/$FX19</f>
        <v>0</v>
      </c>
      <c r="FS19">
        <f>'2011_totals_newvars'!G19/$FX19</f>
        <v>0</v>
      </c>
      <c r="FT19">
        <f>'2011_totals_newvars'!H19/$FX19</f>
        <v>0</v>
      </c>
      <c r="FU19">
        <f>'2011_totals_newvars'!I19/$FX19</f>
        <v>0.11577391574239156</v>
      </c>
      <c r="FV19">
        <f>'2011_totals_newvars'!J19/$FX19</f>
        <v>4.6497598355000065E-2</v>
      </c>
      <c r="FW19">
        <f>'2011_totals_newvars'!K19/$FX19</f>
        <v>0</v>
      </c>
      <c r="FX19">
        <f>'2011_totals_newvars'!L19</f>
        <v>260536424</v>
      </c>
      <c r="FY19" s="8" t="str">
        <f t="shared" si="14"/>
        <v xml:space="preserve"> </v>
      </c>
      <c r="FZ19">
        <f>'2012_totals_newvars'!B19/$GJ19</f>
        <v>0.3650554006566375</v>
      </c>
      <c r="GA19">
        <f>'2012_totals_newvars'!C19/$GJ19</f>
        <v>0.31999230321807692</v>
      </c>
      <c r="GB19">
        <f>'2012_totals_newvars'!D19/$GJ19</f>
        <v>0.184704371243608</v>
      </c>
      <c r="GC19">
        <f>'2012_totals_newvars'!E19/$GJ19</f>
        <v>0</v>
      </c>
      <c r="GD19">
        <f>'2012_totals_newvars'!F19/$GJ19</f>
        <v>0</v>
      </c>
      <c r="GE19">
        <f>'2012_totals_newvars'!G19/$GJ19</f>
        <v>0</v>
      </c>
      <c r="GF19">
        <f>'2012_totals_newvars'!H19/$GJ19</f>
        <v>0</v>
      </c>
      <c r="GG19">
        <f>'2012_totals_newvars'!I19/$GJ19</f>
        <v>8.8544473273004798E-2</v>
      </c>
      <c r="GH19">
        <f>'2012_totals_newvars'!J19/$GJ19</f>
        <v>4.170345160867283E-2</v>
      </c>
      <c r="GI19">
        <f>'2012_totals_newvars'!K19/$GJ19</f>
        <v>0</v>
      </c>
      <c r="GJ19">
        <f>'2012_totals_newvars'!L19</f>
        <v>307421988</v>
      </c>
      <c r="GK19" s="8" t="str">
        <f t="shared" si="15"/>
        <v xml:space="preserve"> </v>
      </c>
      <c r="GL19">
        <f>'2013_totals_newvars'!B19/$GV19</f>
        <v>0.36755344492447695</v>
      </c>
      <c r="GM19">
        <f>'2013_totals_newvars'!C19/$GV19</f>
        <v>0.26795097627009917</v>
      </c>
      <c r="GN19">
        <f>'2013_totals_newvars'!D19/$GV19</f>
        <v>0.20113584232264031</v>
      </c>
      <c r="GO19">
        <f>'2013_totals_newvars'!E19/$GV19</f>
        <v>0</v>
      </c>
      <c r="GP19">
        <f>'2013_totals_newvars'!F19/$GV19</f>
        <v>0</v>
      </c>
      <c r="GQ19">
        <f>'2013_totals_newvars'!G19/$GV19</f>
        <v>0</v>
      </c>
      <c r="GR19">
        <f>'2013_totals_newvars'!H19/$GV19</f>
        <v>0</v>
      </c>
      <c r="GS19">
        <f>'2013_totals_newvars'!I19/$GV19</f>
        <v>0.12067136746799598</v>
      </c>
      <c r="GT19">
        <f>'2013_totals_newvars'!J19/$GV19</f>
        <v>4.2688369014787612E-2</v>
      </c>
      <c r="GU19">
        <f>'2013_totals_newvars'!K19/$GV19</f>
        <v>0</v>
      </c>
      <c r="GV19">
        <f>'2013_totals_newvars'!L19</f>
        <v>277709673</v>
      </c>
      <c r="GW19" s="8" t="str">
        <f t="shared" si="16"/>
        <v xml:space="preserve"> </v>
      </c>
      <c r="GX19">
        <f>'2014_totals_newvars'!B19/$HH19</f>
        <v>0.51086738466717041</v>
      </c>
      <c r="GY19">
        <f>'2014_totals_newvars'!C19/$HH19</f>
        <v>0.121423900622894</v>
      </c>
      <c r="GZ19">
        <f>'2014_totals_newvars'!D19/$HH19</f>
        <v>0.20644779290603063</v>
      </c>
      <c r="HA19">
        <f>'2014_totals_newvars'!E19/$HH19</f>
        <v>0</v>
      </c>
      <c r="HB19">
        <f>'2014_totals_newvars'!F19/$HH19</f>
        <v>0</v>
      </c>
      <c r="HC19">
        <f>'2014_totals_newvars'!G19/$HH19</f>
        <v>0</v>
      </c>
      <c r="HD19">
        <f>'2014_totals_newvars'!H19/$HH19</f>
        <v>0</v>
      </c>
      <c r="HE19">
        <f>'2014_totals_newvars'!I19/$HH19</f>
        <v>0.11737877015733092</v>
      </c>
      <c r="HF19">
        <f>'2014_totals_newvars'!J19/$HH19</f>
        <v>4.388215164657408E-2</v>
      </c>
      <c r="HG19">
        <f>'2014_totals_newvars'!K19/$HH19</f>
        <v>0</v>
      </c>
      <c r="HH19">
        <f>'2014_totals_newvars'!L19</f>
        <v>258520710</v>
      </c>
      <c r="HI19" s="8" t="str">
        <f t="shared" si="17"/>
        <v xml:space="preserve"> </v>
      </c>
    </row>
    <row r="20" spans="1:217" x14ac:dyDescent="0.2">
      <c r="A20" t="str">
        <f>'1997_totals_newvars'!A20</f>
        <v>LOUISIANA</v>
      </c>
      <c r="B20">
        <f>'1997_totals_newvars'!B20/$L20</f>
        <v>0.64499288342849015</v>
      </c>
      <c r="C20">
        <f>'1997_totals_newvars'!C20/$L20</f>
        <v>0</v>
      </c>
      <c r="D20">
        <f>'1997_totals_newvars'!D20/$L20</f>
        <v>0.11006416107055451</v>
      </c>
      <c r="E20">
        <f>'1997_totals_newvars'!E20/$L20</f>
        <v>0</v>
      </c>
      <c r="F20">
        <f>'1997_totals_newvars'!F20/$L20</f>
        <v>0</v>
      </c>
      <c r="G20">
        <f>'1997_totals_newvars'!G20/$L20</f>
        <v>0</v>
      </c>
      <c r="H20">
        <f>'1997_totals_newvars'!H20/$L20</f>
        <v>0</v>
      </c>
      <c r="I20">
        <f>'1997_totals_newvars'!I20/$L20</f>
        <v>0</v>
      </c>
      <c r="J20">
        <f>'1997_totals_newvars'!J20/$L20</f>
        <v>0.24494295550095535</v>
      </c>
      <c r="K20">
        <f>'1997_totals_newvars'!K20/$L20</f>
        <v>0</v>
      </c>
      <c r="L20">
        <f>'1997_totals_newvars'!L20</f>
        <v>116459871</v>
      </c>
      <c r="M20" s="8" t="str">
        <f t="shared" si="0"/>
        <v xml:space="preserve"> </v>
      </c>
      <c r="N20">
        <f>'1998_totals_newvars'!B20/$X20</f>
        <v>0.55967661353841391</v>
      </c>
      <c r="O20">
        <f>'1998_totals_newvars'!C20/$X20</f>
        <v>5.6632622068975895E-2</v>
      </c>
      <c r="P20">
        <f>'1998_totals_newvars'!D20/$X20</f>
        <v>0.11355254967552275</v>
      </c>
      <c r="Q20">
        <f>'1998_totals_newvars'!E20/$X20</f>
        <v>0</v>
      </c>
      <c r="R20">
        <f>'1998_totals_newvars'!F20/$X20</f>
        <v>0</v>
      </c>
      <c r="S20">
        <f>'1998_totals_newvars'!G20/$X20</f>
        <v>0</v>
      </c>
      <c r="T20">
        <f>'1998_totals_newvars'!H20/$X20</f>
        <v>0</v>
      </c>
      <c r="U20">
        <f>'1998_totals_newvars'!I20/$X20</f>
        <v>0.16347570497822886</v>
      </c>
      <c r="V20">
        <f>'1998_totals_newvars'!J20/$X20</f>
        <v>0.10666250973885863</v>
      </c>
      <c r="W20">
        <f>'1998_totals_newvars'!K20/$X20</f>
        <v>0</v>
      </c>
      <c r="X20">
        <f>'1998_totals_newvars'!L20</f>
        <v>164935909</v>
      </c>
      <c r="Y20" s="8" t="str">
        <f t="shared" si="1"/>
        <v xml:space="preserve"> </v>
      </c>
      <c r="Z20">
        <f>'1999_totals_newvars'!B20/$AJ20</f>
        <v>0.30776812605194459</v>
      </c>
      <c r="AA20">
        <f>'1999_totals_newvars'!C20/$AJ20</f>
        <v>0.443170182807059</v>
      </c>
      <c r="AB20">
        <f>'1999_totals_newvars'!D20/$AJ20</f>
        <v>7.6440733729589025E-2</v>
      </c>
      <c r="AC20">
        <f>'1999_totals_newvars'!E20/$AJ20</f>
        <v>0</v>
      </c>
      <c r="AD20">
        <f>'1999_totals_newvars'!F20/$AJ20</f>
        <v>0</v>
      </c>
      <c r="AE20">
        <f>'1999_totals_newvars'!G20/$AJ20</f>
        <v>0</v>
      </c>
      <c r="AF20">
        <f>'1999_totals_newvars'!H20/$AJ20</f>
        <v>0</v>
      </c>
      <c r="AG20">
        <f>'1999_totals_newvars'!I20/$AJ20</f>
        <v>8.6888813383613442E-2</v>
      </c>
      <c r="AH20">
        <f>'1999_totals_newvars'!J20/$AJ20</f>
        <v>8.5732144027793958E-2</v>
      </c>
      <c r="AI20">
        <f>'1999_totals_newvars'!K20/$AJ20</f>
        <v>0</v>
      </c>
      <c r="AJ20">
        <f>'1999_totals_newvars'!L20</f>
        <v>242172924</v>
      </c>
      <c r="AK20" s="8" t="str">
        <f t="shared" si="2"/>
        <v xml:space="preserve"> </v>
      </c>
      <c r="AL20">
        <f>'2000_totals_newvars'!B20/$AW20</f>
        <v>0.33681830119579453</v>
      </c>
      <c r="AM20">
        <f>'2000_totals_newvars'!C20/$AW20</f>
        <v>0.34456560628050331</v>
      </c>
      <c r="AN20">
        <f>'2000_totals_newvars'!D20/$AW20</f>
        <v>9.9455408221239064E-2</v>
      </c>
      <c r="AO20">
        <f>'2000_totals_newvars'!E20/$AW20</f>
        <v>0</v>
      </c>
      <c r="AP20">
        <f>'2000_totals_newvars'!F20/$AW20</f>
        <v>0</v>
      </c>
      <c r="AQ20">
        <f>'2000_totals_newvars'!G20/$AW20</f>
        <v>0</v>
      </c>
      <c r="AR20">
        <f>'2000_totals_newvars'!H20/$AW20</f>
        <v>2.5629378814864927E-3</v>
      </c>
      <c r="AS20">
        <f>'2000_totals_newvars'!I20/$AW20</f>
        <v>9.9510351382100695E-2</v>
      </c>
      <c r="AT20">
        <f>'2000_totals_newvars'!J20/$AW20</f>
        <v>0.1170873950388759</v>
      </c>
      <c r="AU20">
        <f>'2000_totals_newvars'!K20/$AW20</f>
        <v>0</v>
      </c>
      <c r="AV20" s="8" t="str">
        <f t="shared" si="3"/>
        <v xml:space="preserve"> </v>
      </c>
      <c r="AW20">
        <f>'2000_totals_newvars'!L20</f>
        <v>172196136</v>
      </c>
      <c r="AX20">
        <f>'2001_totals_newvars'!B20/$BH20</f>
        <v>0.3615584367682646</v>
      </c>
      <c r="AY20">
        <f>'2001_totals_newvars'!C20/$BH20</f>
        <v>0.36429494360946307</v>
      </c>
      <c r="AZ20">
        <f>'2001_totals_newvars'!D20/$BH20</f>
        <v>7.8707799171012977E-2</v>
      </c>
      <c r="BA20">
        <f>'2001_totals_newvars'!E20/$BH20</f>
        <v>0</v>
      </c>
      <c r="BB20">
        <f>'2001_totals_newvars'!F20/$BH20</f>
        <v>0</v>
      </c>
      <c r="BC20">
        <f>'2001_totals_newvars'!G20/$BH20</f>
        <v>0</v>
      </c>
      <c r="BD20">
        <f>'2001_totals_newvars'!H20/$BH20</f>
        <v>1.3062448793444989E-2</v>
      </c>
      <c r="BE20">
        <f>'2001_totals_newvars'!I20/$BH20</f>
        <v>8.0478621807012124E-2</v>
      </c>
      <c r="BF20">
        <f>'2001_totals_newvars'!J20/$BH20</f>
        <v>0.1018977498508022</v>
      </c>
      <c r="BG20">
        <f>'2001_totals_newvars'!K20/$BH20</f>
        <v>0</v>
      </c>
      <c r="BH20">
        <f>'2001_totals_newvars'!L20</f>
        <v>182191030</v>
      </c>
      <c r="BI20" s="8" t="str">
        <f t="shared" si="4"/>
        <v xml:space="preserve"> </v>
      </c>
      <c r="BJ20">
        <f>'2002_totals_newvars'!B20/$BT20</f>
        <v>0.22404665041362387</v>
      </c>
      <c r="BK20">
        <f>'2002_totals_newvars'!C20/$BT20</f>
        <v>0.16903296734811987</v>
      </c>
      <c r="BL20">
        <f>'2002_totals_newvars'!D20/$BT20</f>
        <v>8.4343689546681352E-2</v>
      </c>
      <c r="BM20">
        <f>'2002_totals_newvars'!E20/$BT20</f>
        <v>0</v>
      </c>
      <c r="BN20">
        <f>'2002_totals_newvars'!F20/$BT20</f>
        <v>0</v>
      </c>
      <c r="BO20">
        <f>'2002_totals_newvars'!G20/$BT20</f>
        <v>8.6288460340743819E-2</v>
      </c>
      <c r="BP20">
        <f>'2002_totals_newvars'!H20/$BT20</f>
        <v>0.26269900614785407</v>
      </c>
      <c r="BQ20">
        <f>'2002_totals_newvars'!I20/$BT20</f>
        <v>5.8933270827951127E-2</v>
      </c>
      <c r="BR20">
        <f>'2002_totals_newvars'!J20/$BT20</f>
        <v>5.9435936387002161E-2</v>
      </c>
      <c r="BS20">
        <f>'2002_totals_newvars'!K20/$BT20</f>
        <v>5.52200189880237E-2</v>
      </c>
      <c r="BT20">
        <f>'2002_totals_newvars'!L20</f>
        <v>296942962</v>
      </c>
      <c r="BU20" s="8" t="str">
        <f t="shared" si="5"/>
        <v xml:space="preserve"> </v>
      </c>
      <c r="BV20">
        <f>'2003_totals_newvars'!B20/$CF20</f>
        <v>0.20756041567300923</v>
      </c>
      <c r="BW20">
        <f>'2003_totals_newvars'!C20/$CF20</f>
        <v>0.1507309984252459</v>
      </c>
      <c r="BX20">
        <f>'2003_totals_newvars'!D20/$CF20</f>
        <v>0.15053389385466592</v>
      </c>
      <c r="BY20">
        <f>'2003_totals_newvars'!E20/$CF20</f>
        <v>0</v>
      </c>
      <c r="BZ20">
        <f>'2003_totals_newvars'!F20/$CF20</f>
        <v>0</v>
      </c>
      <c r="CA20">
        <f>'2003_totals_newvars'!G20/$CF20</f>
        <v>2.4190923931524957E-2</v>
      </c>
      <c r="CB20">
        <f>'2003_totals_newvars'!H20/$CF20</f>
        <v>0.27605981489840209</v>
      </c>
      <c r="CC20">
        <f>'2003_totals_newvars'!I20/$CF20</f>
        <v>4.8834511269045158E-2</v>
      </c>
      <c r="CD20">
        <f>'2003_totals_newvars'!J20/$CF20</f>
        <v>9.1276416660784981E-2</v>
      </c>
      <c r="CE20">
        <f>'2003_totals_newvars'!K20/$CF20</f>
        <v>5.0813025287321782E-2</v>
      </c>
      <c r="CF20">
        <f>'2003_totals_newvars'!L20</f>
        <v>322696728</v>
      </c>
      <c r="CG20" s="8" t="str">
        <f t="shared" si="6"/>
        <v xml:space="preserve"> </v>
      </c>
      <c r="CH20">
        <f>'2004_totals_newvars'!B20/$CR20</f>
        <v>0.22279993954139493</v>
      </c>
      <c r="CI20">
        <f>'2004_totals_newvars'!C20/$CR20</f>
        <v>0.10389239690216365</v>
      </c>
      <c r="CJ20">
        <f>'2004_totals_newvars'!D20/$CR20</f>
        <v>0.10795246364030631</v>
      </c>
      <c r="CK20">
        <f>'2004_totals_newvars'!E20/$CR20</f>
        <v>0</v>
      </c>
      <c r="CL20">
        <f>'2004_totals_newvars'!F20/$CR20</f>
        <v>0</v>
      </c>
      <c r="CM20">
        <f>'2004_totals_newvars'!G20/$CR20</f>
        <v>-2.1523558087364639E-4</v>
      </c>
      <c r="CN20">
        <f>'2004_totals_newvars'!H20/$CR20</f>
        <v>0.28568083737687949</v>
      </c>
      <c r="CO20">
        <f>'2004_totals_newvars'!I20/$CR20</f>
        <v>0.11691816522413076</v>
      </c>
      <c r="CP20">
        <f>'2004_totals_newvars'!J20/$CR20</f>
        <v>0.10690159157147062</v>
      </c>
      <c r="CQ20">
        <f>'2004_totals_newvars'!K20/$CR20</f>
        <v>5.6069841324527879E-2</v>
      </c>
      <c r="CR20">
        <f>'2004_totals_newvars'!L20</f>
        <v>290486358</v>
      </c>
      <c r="CS20" s="8" t="str">
        <f t="shared" si="7"/>
        <v xml:space="preserve"> </v>
      </c>
      <c r="CT20">
        <f>'2005_totals_newvars'!B20/$DD20</f>
        <v>0.2307532684276849</v>
      </c>
      <c r="CU20">
        <f>'2005_totals_newvars'!C20/$DD20</f>
        <v>0.11176108378952263</v>
      </c>
      <c r="CV20">
        <f>'2005_totals_newvars'!D20/$DD20</f>
        <v>9.2238885187770001E-2</v>
      </c>
      <c r="CW20">
        <f>'2005_totals_newvars'!E20/$DD20</f>
        <v>0</v>
      </c>
      <c r="CX20">
        <f>'2005_totals_newvars'!F20/$DD20</f>
        <v>0</v>
      </c>
      <c r="CY20">
        <f>'2005_totals_newvars'!G20/$DD20</f>
        <v>0</v>
      </c>
      <c r="CZ20">
        <f>'2005_totals_newvars'!H20/$DD20</f>
        <v>0.23032769533093642</v>
      </c>
      <c r="DA20">
        <f>'2005_totals_newvars'!I20/$DD20</f>
        <v>0.1436312641000172</v>
      </c>
      <c r="DB20">
        <f>'2005_totals_newvars'!J20/$DD20</f>
        <v>0.11756527947581516</v>
      </c>
      <c r="DC20">
        <f>'2005_totals_newvars'!K20/$DD20</f>
        <v>7.3722523688253716E-2</v>
      </c>
      <c r="DD20">
        <f>'2005_totals_newvars'!L20</f>
        <v>222417725</v>
      </c>
      <c r="DE20" s="8" t="str">
        <f t="shared" si="8"/>
        <v xml:space="preserve"> </v>
      </c>
      <c r="DF20">
        <f>'2006_totals_newvars'!B20/$DP20</f>
        <v>0.18842690302228038</v>
      </c>
      <c r="DG20">
        <f>'2006_totals_newvars'!C20/$DP20</f>
        <v>0.15945349008817777</v>
      </c>
      <c r="DH20">
        <f>'2006_totals_newvars'!D20/$DP20</f>
        <v>5.7801274525435965E-2</v>
      </c>
      <c r="DI20">
        <f>'2006_totals_newvars'!E20/$DP20</f>
        <v>0</v>
      </c>
      <c r="DJ20">
        <f>'2006_totals_newvars'!F20/$DP20</f>
        <v>0</v>
      </c>
      <c r="DK20">
        <f>'2006_totals_newvars'!G20/$DP20</f>
        <v>0</v>
      </c>
      <c r="DL20">
        <f>'2006_totals_newvars'!H20/$DP20</f>
        <v>0.24295874975746526</v>
      </c>
      <c r="DM20">
        <f>'2006_totals_newvars'!I20/$DP20</f>
        <v>0.17934040673257964</v>
      </c>
      <c r="DN20">
        <f>'2006_totals_newvars'!J20/$DP20</f>
        <v>0.10303733023415015</v>
      </c>
      <c r="DO20">
        <f>'2006_totals_newvars'!K20/$DP20</f>
        <v>6.8981845639910833E-2</v>
      </c>
      <c r="DP20">
        <f>'2006_totals_newvars'!L20</f>
        <v>237703063</v>
      </c>
      <c r="DQ20" s="8" t="str">
        <f t="shared" si="9"/>
        <v xml:space="preserve"> </v>
      </c>
      <c r="DR20">
        <f>'2007_totals_newvars'!B20/$EB20</f>
        <v>0.16246547503351697</v>
      </c>
      <c r="DS20">
        <f>'2007_totals_newvars'!C20/$EB20</f>
        <v>0.16736408463739899</v>
      </c>
      <c r="DT20">
        <f>'2007_totals_newvars'!D20/$EB20</f>
        <v>5.7962798069319407E-2</v>
      </c>
      <c r="DU20">
        <f>'2007_totals_newvars'!E20/$EB20</f>
        <v>0</v>
      </c>
      <c r="DV20">
        <f>'2007_totals_newvars'!F20/$EB20</f>
        <v>0</v>
      </c>
      <c r="DW20">
        <f>'2007_totals_newvars'!G20/$EB20</f>
        <v>0</v>
      </c>
      <c r="DX20">
        <f>'2007_totals_newvars'!H20/$EB20</f>
        <v>0.28888358391125435</v>
      </c>
      <c r="DY20">
        <f>'2007_totals_newvars'!I20/$EB20</f>
        <v>0.14201694532587333</v>
      </c>
      <c r="DZ20">
        <f>'2007_totals_newvars'!J20/$EB20</f>
        <v>0.11701639219399752</v>
      </c>
      <c r="EA20">
        <f>'2007_totals_newvars'!K20/$EB20</f>
        <v>6.4290720828639417E-2</v>
      </c>
      <c r="EB20">
        <f>'2007_totals_newvars'!L20</f>
        <v>255047677</v>
      </c>
      <c r="EC20" s="8" t="str">
        <f t="shared" si="10"/>
        <v xml:space="preserve"> </v>
      </c>
      <c r="ED20">
        <f>'2008_totals_newvars'!B20/$EN20</f>
        <v>0.16700434778993539</v>
      </c>
      <c r="EE20">
        <f>'2008_totals_newvars'!C20/$EN20</f>
        <v>0.22544494705363571</v>
      </c>
      <c r="EF20">
        <f>'2008_totals_newvars'!D20/$EN20</f>
        <v>6.4266123005638207E-2</v>
      </c>
      <c r="EG20">
        <f>'2008_totals_newvars'!E20/$EN20</f>
        <v>0</v>
      </c>
      <c r="EH20">
        <f>'2008_totals_newvars'!F20/$EN20</f>
        <v>0</v>
      </c>
      <c r="EI20">
        <f>'2008_totals_newvars'!G20/$EN20</f>
        <v>0</v>
      </c>
      <c r="EJ20">
        <f>'2008_totals_newvars'!H20/$EN20</f>
        <v>0.28822171750307068</v>
      </c>
      <c r="EK20">
        <f>'2008_totals_newvars'!I20/$EN20</f>
        <v>8.9591737472190153E-2</v>
      </c>
      <c r="EL20">
        <f>'2008_totals_newvars'!J20/$EN20</f>
        <v>9.3141988906299614E-2</v>
      </c>
      <c r="EM20">
        <f>'2008_totals_newvars'!K20/$EN20</f>
        <v>7.2329138269230209E-2</v>
      </c>
      <c r="EN20">
        <f>'2008_totals_newvars'!L20</f>
        <v>226702535</v>
      </c>
      <c r="EO20" s="8" t="str">
        <f t="shared" si="11"/>
        <v xml:space="preserve"> </v>
      </c>
      <c r="EP20">
        <f>'2009_totals_newvars'!B20/$EZ20</f>
        <v>0.16985552448742527</v>
      </c>
      <c r="EQ20">
        <f>'2009_totals_newvars'!C20/$EZ20</f>
        <v>0.15166655137300961</v>
      </c>
      <c r="ER20">
        <f>'2009_totals_newvars'!D20/$EZ20</f>
        <v>6.2461709617834482E-2</v>
      </c>
      <c r="ES20">
        <f>'2009_totals_newvars'!E20/$EZ20</f>
        <v>0</v>
      </c>
      <c r="ET20">
        <f>'2009_totals_newvars'!F20/$EZ20</f>
        <v>0</v>
      </c>
      <c r="EU20">
        <f>'2009_totals_newvars'!G20/$EZ20</f>
        <v>0</v>
      </c>
      <c r="EV20">
        <f>'2009_totals_newvars'!H20/$EZ20</f>
        <v>0.41285747130090727</v>
      </c>
      <c r="EW20">
        <f>'2009_totals_newvars'!I20/$EZ20</f>
        <v>0.1069159894351151</v>
      </c>
      <c r="EX20">
        <f>'2009_totals_newvars'!J20/$EZ20</f>
        <v>3.110200704599245E-2</v>
      </c>
      <c r="EY20">
        <f>'2009_totals_newvars'!K20/$EZ20</f>
        <v>6.5140746739715802E-2</v>
      </c>
      <c r="EZ20">
        <f>'2009_totals_newvars'!L20</f>
        <v>251719543</v>
      </c>
      <c r="FA20" s="8" t="str">
        <f t="shared" si="12"/>
        <v xml:space="preserve"> </v>
      </c>
      <c r="FB20">
        <f>'2010_totals_newvars'!B20/$FL20</f>
        <v>0.13873788463014913</v>
      </c>
      <c r="FC20">
        <f>'2010_totals_newvars'!C20/$FL20</f>
        <v>6.6313170386980272E-2</v>
      </c>
      <c r="FD20">
        <f>'2010_totals_newvars'!D20/$FL20</f>
        <v>5.879138105058436E-2</v>
      </c>
      <c r="FE20">
        <f>'2010_totals_newvars'!E20/$FL20</f>
        <v>0</v>
      </c>
      <c r="FF20">
        <f>'2010_totals_newvars'!F20/$FL20</f>
        <v>8.5833400760852815E-2</v>
      </c>
      <c r="FG20">
        <f>'2010_totals_newvars'!G20/$FL20</f>
        <v>0</v>
      </c>
      <c r="FH20">
        <f>'2010_totals_newvars'!H20/$FL20</f>
        <v>0.45382464216640883</v>
      </c>
      <c r="FI20">
        <f>'2010_totals_newvars'!I20/$FL20</f>
        <v>8.0385901482994501E-2</v>
      </c>
      <c r="FJ20">
        <f>'2010_totals_newvars'!J20/$FL20</f>
        <v>6.0412416863176319E-2</v>
      </c>
      <c r="FK20">
        <f>'2010_totals_newvars'!K20/$FL20</f>
        <v>5.5701202658853789E-2</v>
      </c>
      <c r="FL20">
        <f>'2010_totals_newvars'!L20</f>
        <v>294377827</v>
      </c>
      <c r="FM20" s="8" t="str">
        <f t="shared" si="13"/>
        <v xml:space="preserve"> </v>
      </c>
      <c r="FN20">
        <f>'2011_totals_newvars'!B20/$FX20</f>
        <v>0.27854408287156268</v>
      </c>
      <c r="FO20">
        <f>'2011_totals_newvars'!C20/$FX20</f>
        <v>3.2365274630242441E-2</v>
      </c>
      <c r="FP20">
        <f>'2011_totals_newvars'!D20/$FX20</f>
        <v>4.659024866506177E-2</v>
      </c>
      <c r="FQ20">
        <f>'2011_totals_newvars'!E20/$FX20</f>
        <v>5.1880095141033682E-6</v>
      </c>
      <c r="FR20">
        <f>'2011_totals_newvars'!F20/$FX20</f>
        <v>8.2917370464875674E-5</v>
      </c>
      <c r="FS20">
        <f>'2011_totals_newvars'!G20/$FX20</f>
        <v>0</v>
      </c>
      <c r="FT20">
        <f>'2011_totals_newvars'!H20/$FX20</f>
        <v>0.23686356063865721</v>
      </c>
      <c r="FU20">
        <f>'2011_totals_newvars'!I20/$FX20</f>
        <v>0.28733211371736245</v>
      </c>
      <c r="FV20">
        <f>'2011_totals_newvars'!J20/$FX20</f>
        <v>6.3084517910066279E-2</v>
      </c>
      <c r="FW20">
        <f>'2011_totals_newvars'!K20/$FX20</f>
        <v>5.5132096187068207E-2</v>
      </c>
      <c r="FX20">
        <f>'2011_totals_newvars'!L20</f>
        <v>297416571</v>
      </c>
      <c r="FY20" s="8" t="str">
        <f t="shared" si="14"/>
        <v xml:space="preserve"> </v>
      </c>
      <c r="FZ20">
        <f>'2012_totals_newvars'!B20/$GJ20</f>
        <v>6.8545345326866E-2</v>
      </c>
      <c r="GA20">
        <f>'2012_totals_newvars'!C20/$GJ20</f>
        <v>1.9994248676292077E-2</v>
      </c>
      <c r="GB20">
        <f>'2012_totals_newvars'!D20/$GJ20</f>
        <v>4.3874764594905191E-2</v>
      </c>
      <c r="GC20">
        <f>'2012_totals_newvars'!E20/$GJ20</f>
        <v>0</v>
      </c>
      <c r="GD20">
        <f>'2012_totals_newvars'!F20/$GJ20</f>
        <v>7.6139005668691861E-2</v>
      </c>
      <c r="GE20">
        <f>'2012_totals_newvars'!G20/$GJ20</f>
        <v>0</v>
      </c>
      <c r="GF20">
        <f>'2012_totals_newvars'!H20/$GJ20</f>
        <v>0.56158077073123636</v>
      </c>
      <c r="GG20">
        <f>'2012_totals_newvars'!I20/$GJ20</f>
        <v>9.0556399484574321E-2</v>
      </c>
      <c r="GH20">
        <f>'2012_totals_newvars'!J20/$GJ20</f>
        <v>7.6496853552305066E-2</v>
      </c>
      <c r="GI20">
        <f>'2012_totals_newvars'!K20/$GJ20</f>
        <v>6.2812611965129106E-2</v>
      </c>
      <c r="GJ20">
        <f>'2012_totals_newvars'!L20</f>
        <v>261049469</v>
      </c>
      <c r="GK20" s="8" t="str">
        <f t="shared" si="15"/>
        <v xml:space="preserve"> </v>
      </c>
      <c r="GL20">
        <f>'2013_totals_newvars'!B20/$GV20</f>
        <v>0.11593804029185936</v>
      </c>
      <c r="GM20">
        <f>'2013_totals_newvars'!C20/$GV20</f>
        <v>2.3544659501850244E-2</v>
      </c>
      <c r="GN20">
        <f>'2013_totals_newvars'!D20/$GV20</f>
        <v>3.5342178194422202E-2</v>
      </c>
      <c r="GO20">
        <f>'2013_totals_newvars'!E20/$GV20</f>
        <v>0</v>
      </c>
      <c r="GP20">
        <f>'2013_totals_newvars'!F20/$GV20</f>
        <v>7.8953451981608719E-2</v>
      </c>
      <c r="GQ20">
        <f>'2013_totals_newvars'!G20/$GV20</f>
        <v>0</v>
      </c>
      <c r="GR20">
        <f>'2013_totals_newvars'!H20/$GV20</f>
        <v>0.39764436121227409</v>
      </c>
      <c r="GS20">
        <f>'2013_totals_newvars'!I20/$GV20</f>
        <v>0.18273739037025136</v>
      </c>
      <c r="GT20">
        <f>'2013_totals_newvars'!J20/$GV20</f>
        <v>9.1873574680985254E-2</v>
      </c>
      <c r="GU20">
        <f>'2013_totals_newvars'!K20/$GV20</f>
        <v>7.3966343766748738E-2</v>
      </c>
      <c r="GV20">
        <f>'2013_totals_newvars'!L20</f>
        <v>221684582</v>
      </c>
      <c r="GW20" s="8" t="str">
        <f t="shared" si="16"/>
        <v xml:space="preserve"> </v>
      </c>
      <c r="GX20">
        <f>'2014_totals_newvars'!B20/$HH20</f>
        <v>9.2923782598125268E-2</v>
      </c>
      <c r="GY20">
        <f>'2014_totals_newvars'!C20/$HH20</f>
        <v>4.6482687401918625E-2</v>
      </c>
      <c r="GZ20">
        <f>'2014_totals_newvars'!D20/$HH20</f>
        <v>2.8097681240468082E-2</v>
      </c>
      <c r="HA20">
        <f>'2014_totals_newvars'!E20/$HH20</f>
        <v>0</v>
      </c>
      <c r="HB20">
        <f>'2014_totals_newvars'!F20/$HH20</f>
        <v>8.1544619990880862E-2</v>
      </c>
      <c r="HC20">
        <f>'2014_totals_newvars'!G20/$HH20</f>
        <v>0</v>
      </c>
      <c r="HD20">
        <f>'2014_totals_newvars'!H20/$HH20</f>
        <v>0.37417710919255925</v>
      </c>
      <c r="HE20">
        <f>'2014_totals_newvars'!I20/$HH20</f>
        <v>0.21242789354333386</v>
      </c>
      <c r="HF20">
        <f>'2014_totals_newvars'!J20/$HH20</f>
        <v>8.9667740335877696E-2</v>
      </c>
      <c r="HG20">
        <f>'2014_totals_newvars'!K20/$HH20</f>
        <v>7.4678485696836383E-2</v>
      </c>
      <c r="HH20">
        <f>'2014_totals_newvars'!L20</f>
        <v>218983337</v>
      </c>
      <c r="HI20" s="8" t="str">
        <f t="shared" si="17"/>
        <v xml:space="preserve"> </v>
      </c>
    </row>
    <row r="21" spans="1:217" x14ac:dyDescent="0.2">
      <c r="A21" t="str">
        <f>'1997_totals_newvars'!A21</f>
        <v>MAINE</v>
      </c>
      <c r="B21">
        <f>'1997_totals_newvars'!B21/$L21</f>
        <v>0.80140229319354916</v>
      </c>
      <c r="C21">
        <f>'1997_totals_newvars'!C21/$L21</f>
        <v>4.1065147787236522E-2</v>
      </c>
      <c r="D21">
        <f>'1997_totals_newvars'!D21/$L21</f>
        <v>3.9017424902414992E-2</v>
      </c>
      <c r="E21">
        <f>'1997_totals_newvars'!E21/$L21</f>
        <v>0</v>
      </c>
      <c r="F21">
        <f>'1997_totals_newvars'!F21/$L21</f>
        <v>0</v>
      </c>
      <c r="G21">
        <f>'1997_totals_newvars'!G21/$L21</f>
        <v>0</v>
      </c>
      <c r="H21">
        <f>'1997_totals_newvars'!H21/$L21</f>
        <v>0</v>
      </c>
      <c r="I21">
        <f>'1997_totals_newvars'!I21/$L21</f>
        <v>2.9412971295649133E-2</v>
      </c>
      <c r="J21">
        <f>'1997_totals_newvars'!J21/$L21</f>
        <v>7.1481583959035061E-2</v>
      </c>
      <c r="K21">
        <f>'1997_totals_newvars'!K21/$L21</f>
        <v>1.7620578862115103E-2</v>
      </c>
      <c r="L21">
        <f>'1997_totals_newvars'!L21</f>
        <v>125584864</v>
      </c>
      <c r="M21" s="8" t="str">
        <f t="shared" si="0"/>
        <v xml:space="preserve"> </v>
      </c>
      <c r="N21">
        <f>'1998_totals_newvars'!B21/$X21</f>
        <v>0.6719186990651097</v>
      </c>
      <c r="O21">
        <f>'1998_totals_newvars'!C21/$X21</f>
        <v>8.2051368249524803E-2</v>
      </c>
      <c r="P21">
        <f>'1998_totals_newvars'!D21/$X21</f>
        <v>6.3706527505790339E-2</v>
      </c>
      <c r="Q21">
        <f>'1998_totals_newvars'!E21/$X21</f>
        <v>0</v>
      </c>
      <c r="R21">
        <f>'1998_totals_newvars'!F21/$X21</f>
        <v>0</v>
      </c>
      <c r="S21">
        <f>'1998_totals_newvars'!G21/$X21</f>
        <v>0</v>
      </c>
      <c r="T21">
        <f>'1998_totals_newvars'!H21/$X21</f>
        <v>0</v>
      </c>
      <c r="U21">
        <f>'1998_totals_newvars'!I21/$X21</f>
        <v>5.6467203680554176E-2</v>
      </c>
      <c r="V21">
        <f>'1998_totals_newvars'!J21/$X21</f>
        <v>0.10482434797447308</v>
      </c>
      <c r="W21">
        <f>'1998_totals_newvars'!K21/$X21</f>
        <v>2.103185352454788E-2</v>
      </c>
      <c r="X21">
        <f>'1998_totals_newvars'!L21</f>
        <v>118867317</v>
      </c>
      <c r="Y21" s="8" t="str">
        <f t="shared" si="1"/>
        <v xml:space="preserve"> </v>
      </c>
      <c r="Z21">
        <f>'1999_totals_newvars'!B21/$AJ21</f>
        <v>0.61867596162563099</v>
      </c>
      <c r="AA21">
        <f>'1999_totals_newvars'!C21/$AJ21</f>
        <v>0.1373454663530719</v>
      </c>
      <c r="AB21">
        <f>'1999_totals_newvars'!D21/$AJ21</f>
        <v>8.1424382917353127E-2</v>
      </c>
      <c r="AC21">
        <f>'1999_totals_newvars'!E21/$AJ21</f>
        <v>0</v>
      </c>
      <c r="AD21">
        <f>'1999_totals_newvars'!F21/$AJ21</f>
        <v>0</v>
      </c>
      <c r="AE21">
        <f>'1999_totals_newvars'!G21/$AJ21</f>
        <v>0</v>
      </c>
      <c r="AF21">
        <f>'1999_totals_newvars'!H21/$AJ21</f>
        <v>0</v>
      </c>
      <c r="AG21">
        <f>'1999_totals_newvars'!I21/$AJ21</f>
        <v>3.8601971082835147E-2</v>
      </c>
      <c r="AH21">
        <f>'1999_totals_newvars'!J21/$AJ21</f>
        <v>0.10314231022756275</v>
      </c>
      <c r="AI21">
        <f>'1999_totals_newvars'!K21/$AJ21</f>
        <v>2.0809907793546037E-2</v>
      </c>
      <c r="AJ21">
        <f>'1999_totals_newvars'!L21</f>
        <v>120135083</v>
      </c>
      <c r="AK21" s="8" t="str">
        <f t="shared" si="2"/>
        <v xml:space="preserve"> </v>
      </c>
      <c r="AL21">
        <f>'2000_totals_newvars'!B21/$AW21</f>
        <v>0.61635565261732639</v>
      </c>
      <c r="AM21">
        <f>'2000_totals_newvars'!C21/$AW21</f>
        <v>0.14603243729295659</v>
      </c>
      <c r="AN21">
        <f>'2000_totals_newvars'!D21/$AW21</f>
        <v>0.15637620777105091</v>
      </c>
      <c r="AO21">
        <f>'2000_totals_newvars'!E21/$AW21</f>
        <v>0</v>
      </c>
      <c r="AP21">
        <f>'2000_totals_newvars'!F21/$AW21</f>
        <v>0</v>
      </c>
      <c r="AQ21">
        <f>'2000_totals_newvars'!G21/$AW21</f>
        <v>7.9159572870942333E-3</v>
      </c>
      <c r="AR21">
        <f>'2000_totals_newvars'!H21/$AW21</f>
        <v>1.1587057421941608E-4</v>
      </c>
      <c r="AS21">
        <f>'2000_totals_newvars'!I21/$AW21</f>
        <v>0</v>
      </c>
      <c r="AT21">
        <f>'2000_totals_newvars'!J21/$AW21</f>
        <v>4.7595012981957292E-2</v>
      </c>
      <c r="AU21">
        <f>'2000_totals_newvars'!K21/$AW21</f>
        <v>2.5608861475395168E-2</v>
      </c>
      <c r="AV21" s="8" t="str">
        <f t="shared" si="3"/>
        <v xml:space="preserve"> </v>
      </c>
      <c r="AW21">
        <f>'2000_totals_newvars'!L21</f>
        <v>118123174</v>
      </c>
      <c r="AX21">
        <f>'2001_totals_newvars'!B21/$BH21</f>
        <v>0.63425173697201198</v>
      </c>
      <c r="AY21">
        <f>'2001_totals_newvars'!C21/$BH21</f>
        <v>0.12355340865995576</v>
      </c>
      <c r="AZ21">
        <f>'2001_totals_newvars'!D21/$BH21</f>
        <v>0.13746454098215299</v>
      </c>
      <c r="BA21">
        <f>'2001_totals_newvars'!E21/$BH21</f>
        <v>0</v>
      </c>
      <c r="BB21">
        <f>'2001_totals_newvars'!F21/$BH21</f>
        <v>0</v>
      </c>
      <c r="BC21">
        <f>'2001_totals_newvars'!G21/$BH21</f>
        <v>1.0020779255904428E-2</v>
      </c>
      <c r="BD21">
        <f>'2001_totals_newvars'!H21/$BH21</f>
        <v>0</v>
      </c>
      <c r="BE21">
        <f>'2001_totals_newvars'!I21/$BH21</f>
        <v>0</v>
      </c>
      <c r="BF21">
        <f>'2001_totals_newvars'!J21/$BH21</f>
        <v>6.4315054844780395E-2</v>
      </c>
      <c r="BG21">
        <f>'2001_totals_newvars'!K21/$BH21</f>
        <v>3.0394479285194419E-2</v>
      </c>
      <c r="BH21">
        <f>'2001_totals_newvars'!L21</f>
        <v>106927313</v>
      </c>
      <c r="BI21" s="8" t="str">
        <f t="shared" si="4"/>
        <v xml:space="preserve"> </v>
      </c>
      <c r="BJ21">
        <f>'2002_totals_newvars'!B21/$BT21</f>
        <v>0.58658662603633727</v>
      </c>
      <c r="BK21">
        <f>'2002_totals_newvars'!C21/$BT21</f>
        <v>0.16447860717256657</v>
      </c>
      <c r="BL21">
        <f>'2002_totals_newvars'!D21/$BT21</f>
        <v>0.12050783205681589</v>
      </c>
      <c r="BM21">
        <f>'2002_totals_newvars'!E21/$BT21</f>
        <v>0</v>
      </c>
      <c r="BN21">
        <f>'2002_totals_newvars'!F21/$BT21</f>
        <v>0</v>
      </c>
      <c r="BO21">
        <f>'2002_totals_newvars'!G21/$BT21</f>
        <v>9.5351289845319615E-3</v>
      </c>
      <c r="BP21">
        <f>'2002_totals_newvars'!H21/$BT21</f>
        <v>0</v>
      </c>
      <c r="BQ21">
        <f>'2002_totals_newvars'!I21/$BT21</f>
        <v>1.7941734601473573E-2</v>
      </c>
      <c r="BR21">
        <f>'2002_totals_newvars'!J21/$BT21</f>
        <v>7.9888085387188071E-2</v>
      </c>
      <c r="BS21">
        <f>'2002_totals_newvars'!K21/$BT21</f>
        <v>2.106198576108665E-2</v>
      </c>
      <c r="BT21">
        <f>'2002_totals_newvars'!L21</f>
        <v>112762397</v>
      </c>
      <c r="BU21" s="8" t="str">
        <f t="shared" si="5"/>
        <v xml:space="preserve"> </v>
      </c>
      <c r="BV21">
        <f>'2003_totals_newvars'!B21/$CF21</f>
        <v>0.56019036268292322</v>
      </c>
      <c r="BW21">
        <f>'2003_totals_newvars'!C21/$CF21</f>
        <v>0.19258393628176756</v>
      </c>
      <c r="BX21">
        <f>'2003_totals_newvars'!D21/$CF21</f>
        <v>0.11413916986994591</v>
      </c>
      <c r="BY21">
        <f>'2003_totals_newvars'!E21/$CF21</f>
        <v>0</v>
      </c>
      <c r="BZ21">
        <f>'2003_totals_newvars'!F21/$CF21</f>
        <v>0</v>
      </c>
      <c r="CA21">
        <f>'2003_totals_newvars'!G21/$CF21</f>
        <v>8.7838877539644609E-3</v>
      </c>
      <c r="CB21">
        <f>'2003_totals_newvars'!H21/$CF21</f>
        <v>0</v>
      </c>
      <c r="CC21">
        <f>'2003_totals_newvars'!I21/$CF21</f>
        <v>-1.7119297374950472E-2</v>
      </c>
      <c r="CD21">
        <f>'2003_totals_newvars'!J21/$CF21</f>
        <v>7.8217756141231568E-2</v>
      </c>
      <c r="CE21">
        <f>'2003_totals_newvars'!K21/$CF21</f>
        <v>6.3204184645117706E-2</v>
      </c>
      <c r="CF21">
        <f>'2003_totals_newvars'!L21</f>
        <v>118179675</v>
      </c>
      <c r="CG21" s="8" t="str">
        <f t="shared" si="6"/>
        <v xml:space="preserve"> </v>
      </c>
      <c r="CH21">
        <f>'2004_totals_newvars'!B21/$CR21</f>
        <v>0.56314582224822218</v>
      </c>
      <c r="CI21">
        <f>'2004_totals_newvars'!C21/$CR21</f>
        <v>0.23213638875741907</v>
      </c>
      <c r="CJ21">
        <f>'2004_totals_newvars'!D21/$CR21</f>
        <v>5.9897095872370069E-2</v>
      </c>
      <c r="CK21">
        <f>'2004_totals_newvars'!E21/$CR21</f>
        <v>0</v>
      </c>
      <c r="CL21">
        <f>'2004_totals_newvars'!F21/$CR21</f>
        <v>0</v>
      </c>
      <c r="CM21">
        <f>'2004_totals_newvars'!G21/$CR21</f>
        <v>1.0216222135337816E-2</v>
      </c>
      <c r="CN21">
        <f>'2004_totals_newvars'!H21/$CR21</f>
        <v>-1.0058911547427617E-4</v>
      </c>
      <c r="CO21">
        <f>'2004_totals_newvars'!I21/$CR21</f>
        <v>0</v>
      </c>
      <c r="CP21">
        <f>'2004_totals_newvars'!J21/$CR21</f>
        <v>1.2088964079830438E-2</v>
      </c>
      <c r="CQ21">
        <f>'2004_totals_newvars'!K21/$CR21</f>
        <v>0.12261609602229467</v>
      </c>
      <c r="CR21">
        <f>'2004_totals_newvars'!L21</f>
        <v>136068400</v>
      </c>
      <c r="CS21" s="8" t="str">
        <f t="shared" si="7"/>
        <v xml:space="preserve"> </v>
      </c>
      <c r="CT21">
        <f>'2005_totals_newvars'!B21/$DD21</f>
        <v>0.63969138768484946</v>
      </c>
      <c r="CU21">
        <f>'2005_totals_newvars'!C21/$DD21</f>
        <v>0.16084600016081627</v>
      </c>
      <c r="CV21">
        <f>'2005_totals_newvars'!D21/$DD21</f>
        <v>0.10625777454802936</v>
      </c>
      <c r="CW21">
        <f>'2005_totals_newvars'!E21/$DD21</f>
        <v>0</v>
      </c>
      <c r="CX21">
        <f>'2005_totals_newvars'!F21/$DD21</f>
        <v>0</v>
      </c>
      <c r="CY21">
        <f>'2005_totals_newvars'!G21/$DD21</f>
        <v>1.6273199194468971E-2</v>
      </c>
      <c r="CZ21">
        <f>'2005_totals_newvars'!H21/$DD21</f>
        <v>0</v>
      </c>
      <c r="DA21">
        <f>'2005_totals_newvars'!I21/$DD21</f>
        <v>0</v>
      </c>
      <c r="DB21">
        <f>'2005_totals_newvars'!J21/$DD21</f>
        <v>4.204599935069455E-2</v>
      </c>
      <c r="DC21">
        <f>'2005_totals_newvars'!K21/$DD21</f>
        <v>3.4885639061141414E-2</v>
      </c>
      <c r="DD21">
        <f>'2005_totals_newvars'!L21</f>
        <v>140719595</v>
      </c>
      <c r="DE21" s="8" t="str">
        <f t="shared" si="8"/>
        <v xml:space="preserve"> </v>
      </c>
      <c r="DF21">
        <f>'2006_totals_newvars'!B21/$DP21</f>
        <v>0.51586108530791042</v>
      </c>
      <c r="DG21">
        <f>'2006_totals_newvars'!C21/$DP21</f>
        <v>0.22924861960926729</v>
      </c>
      <c r="DH21">
        <f>'2006_totals_newvars'!D21/$DP21</f>
        <v>0.14323446852804969</v>
      </c>
      <c r="DI21">
        <f>'2006_totals_newvars'!E21/$DP21</f>
        <v>0</v>
      </c>
      <c r="DJ21">
        <f>'2006_totals_newvars'!F21/$DP21</f>
        <v>0</v>
      </c>
      <c r="DK21">
        <f>'2006_totals_newvars'!G21/$DP21</f>
        <v>2.9070777254451185E-2</v>
      </c>
      <c r="DL21">
        <f>'2006_totals_newvars'!H21/$DP21</f>
        <v>0</v>
      </c>
      <c r="DM21">
        <f>'2006_totals_newvars'!I21/$DP21</f>
        <v>0</v>
      </c>
      <c r="DN21">
        <f>'2006_totals_newvars'!J21/$DP21</f>
        <v>5.6779103868075172E-2</v>
      </c>
      <c r="DO21">
        <f>'2006_totals_newvars'!K21/$DP21</f>
        <v>2.5805945432246222E-2</v>
      </c>
      <c r="DP21">
        <f>'2006_totals_newvars'!L21</f>
        <v>126462563</v>
      </c>
      <c r="DQ21" s="8" t="str">
        <f t="shared" si="9"/>
        <v xml:space="preserve"> </v>
      </c>
      <c r="DR21">
        <f>'2007_totals_newvars'!B21/$EB21</f>
        <v>0.4995938712957872</v>
      </c>
      <c r="DS21">
        <f>'2007_totals_newvars'!C21/$EB21</f>
        <v>0.21566958066547681</v>
      </c>
      <c r="DT21">
        <f>'2007_totals_newvars'!D21/$EB21</f>
        <v>0.18527505055162902</v>
      </c>
      <c r="DU21">
        <f>'2007_totals_newvars'!E21/$EB21</f>
        <v>0</v>
      </c>
      <c r="DV21">
        <f>'2007_totals_newvars'!F21/$EB21</f>
        <v>0</v>
      </c>
      <c r="DW21">
        <f>'2007_totals_newvars'!G21/$EB21</f>
        <v>9.7569863864661321E-3</v>
      </c>
      <c r="DX21">
        <f>'2007_totals_newvars'!H21/$EB21</f>
        <v>0</v>
      </c>
      <c r="DY21">
        <f>'2007_totals_newvars'!I21/$EB21</f>
        <v>0</v>
      </c>
      <c r="DZ21">
        <f>'2007_totals_newvars'!J21/$EB21</f>
        <v>6.6911023144253873E-2</v>
      </c>
      <c r="EA21">
        <f>'2007_totals_newvars'!K21/$EB21</f>
        <v>2.2793487956386971E-2</v>
      </c>
      <c r="EB21">
        <f>'2007_totals_newvars'!L21</f>
        <v>123566740</v>
      </c>
      <c r="EC21" s="8" t="str">
        <f t="shared" si="10"/>
        <v xml:space="preserve"> </v>
      </c>
      <c r="ED21">
        <f>'2008_totals_newvars'!B21/$EN21</f>
        <v>0.54082558862382135</v>
      </c>
      <c r="EE21">
        <f>'2008_totals_newvars'!C21/$EN21</f>
        <v>8.6674851104900322E-2</v>
      </c>
      <c r="EF21">
        <f>'2008_totals_newvars'!D21/$EN21</f>
        <v>0.31518180062145451</v>
      </c>
      <c r="EG21">
        <f>'2008_totals_newvars'!E21/$EN21</f>
        <v>7.6519384554055523E-3</v>
      </c>
      <c r="EH21">
        <f>'2008_totals_newvars'!F21/$EN21</f>
        <v>0</v>
      </c>
      <c r="EI21">
        <f>'2008_totals_newvars'!G21/$EN21</f>
        <v>1.5260826600321526E-3</v>
      </c>
      <c r="EJ21">
        <f>'2008_totals_newvars'!H21/$EN21</f>
        <v>0</v>
      </c>
      <c r="EK21">
        <f>'2008_totals_newvars'!I21/$EN21</f>
        <v>0</v>
      </c>
      <c r="EL21">
        <f>'2008_totals_newvars'!J21/$EN21</f>
        <v>1.7622014406461294E-2</v>
      </c>
      <c r="EM21">
        <f>'2008_totals_newvars'!K21/$EN21</f>
        <v>3.0517724127924785E-2</v>
      </c>
      <c r="EN21">
        <f>'2008_totals_newvars'!L21</f>
        <v>129801619</v>
      </c>
      <c r="EO21" s="8" t="str">
        <f t="shared" si="11"/>
        <v xml:space="preserve"> </v>
      </c>
      <c r="EP21">
        <f>'2009_totals_newvars'!B21/$EZ21</f>
        <v>0.55453857572791976</v>
      </c>
      <c r="EQ21">
        <f>'2009_totals_newvars'!C21/$EZ21</f>
        <v>0.13390146270942052</v>
      </c>
      <c r="ER21">
        <f>'2009_totals_newvars'!D21/$EZ21</f>
        <v>0.25289560786196597</v>
      </c>
      <c r="ES21">
        <f>'2009_totals_newvars'!E21/$EZ21</f>
        <v>8.5108907308312706E-3</v>
      </c>
      <c r="ET21">
        <f>'2009_totals_newvars'!F21/$EZ21</f>
        <v>0</v>
      </c>
      <c r="EU21">
        <f>'2009_totals_newvars'!G21/$EZ21</f>
        <v>2.1975351551006901E-3</v>
      </c>
      <c r="EV21">
        <f>'2009_totals_newvars'!H21/$EZ21</f>
        <v>0</v>
      </c>
      <c r="EW21">
        <f>'2009_totals_newvars'!I21/$EZ21</f>
        <v>0</v>
      </c>
      <c r="EX21">
        <f>'2009_totals_newvars'!J21/$EZ21</f>
        <v>2.9061034191662935E-2</v>
      </c>
      <c r="EY21">
        <f>'2009_totals_newvars'!K21/$EZ21</f>
        <v>1.8894893623098895E-2</v>
      </c>
      <c r="EZ21">
        <f>'2009_totals_newvars'!L21</f>
        <v>134571226</v>
      </c>
      <c r="FA21" s="8" t="str">
        <f t="shared" si="12"/>
        <v xml:space="preserve"> </v>
      </c>
      <c r="FB21">
        <f>'2010_totals_newvars'!B21/$FL21</f>
        <v>0.54377989579346453</v>
      </c>
      <c r="FC21">
        <f>'2010_totals_newvars'!C21/$FL21</f>
        <v>0.11952583742954144</v>
      </c>
      <c r="FD21">
        <f>'2010_totals_newvars'!D21/$FL21</f>
        <v>0.17389592712168184</v>
      </c>
      <c r="FE21">
        <f>'2010_totals_newvars'!E21/$FL21</f>
        <v>8.2595284028877478E-3</v>
      </c>
      <c r="FF21">
        <f>'2010_totals_newvars'!F21/$FL21</f>
        <v>3.235282437601527E-2</v>
      </c>
      <c r="FG21">
        <f>'2010_totals_newvars'!G21/$FL21</f>
        <v>6.8867146410512906E-2</v>
      </c>
      <c r="FH21">
        <f>'2010_totals_newvars'!H21/$FL21</f>
        <v>0</v>
      </c>
      <c r="FI21">
        <f>'2010_totals_newvars'!I21/$FL21</f>
        <v>0</v>
      </c>
      <c r="FJ21">
        <f>'2010_totals_newvars'!J21/$FL21</f>
        <v>3.9303072187812073E-2</v>
      </c>
      <c r="FK21">
        <f>'2010_totals_newvars'!K21/$FL21</f>
        <v>1.4015768278084175E-2</v>
      </c>
      <c r="FL21">
        <f>'2010_totals_newvars'!L21</f>
        <v>143381794</v>
      </c>
      <c r="FM21" s="8" t="str">
        <f t="shared" si="13"/>
        <v xml:space="preserve"> </v>
      </c>
      <c r="FN21">
        <f>'2011_totals_newvars'!B21/$FX21</f>
        <v>0.62314782271520663</v>
      </c>
      <c r="FO21">
        <f>'2011_totals_newvars'!C21/$FX21</f>
        <v>9.6993149612354113E-2</v>
      </c>
      <c r="FP21">
        <f>'2011_totals_newvars'!D21/$FX21</f>
        <v>0.19718313598718715</v>
      </c>
      <c r="FQ21">
        <f>'2011_totals_newvars'!E21/$FX21</f>
        <v>8.804117310255535E-3</v>
      </c>
      <c r="FR21">
        <f>'2011_totals_newvars'!F21/$FX21</f>
        <v>3.5893795122690218E-2</v>
      </c>
      <c r="FS21">
        <f>'2011_totals_newvars'!G21/$FX21</f>
        <v>8.4519628059824652E-3</v>
      </c>
      <c r="FT21">
        <f>'2011_totals_newvars'!H21/$FX21</f>
        <v>0</v>
      </c>
      <c r="FU21">
        <f>'2011_totals_newvars'!I21/$FX21</f>
        <v>0</v>
      </c>
      <c r="FV21">
        <f>'2011_totals_newvars'!J21/$FX21</f>
        <v>2.952601644632389E-2</v>
      </c>
      <c r="FW21">
        <f>'2011_totals_newvars'!K21/$FX21</f>
        <v>0</v>
      </c>
      <c r="FX21">
        <f>'2011_totals_newvars'!L21</f>
        <v>129562449</v>
      </c>
      <c r="FY21" s="8" t="str">
        <f t="shared" si="14"/>
        <v xml:space="preserve"> </v>
      </c>
      <c r="FZ21">
        <f>'2012_totals_newvars'!B21/$GJ21</f>
        <v>0.60550951652055207</v>
      </c>
      <c r="GA21">
        <f>'2012_totals_newvars'!C21/$GJ21</f>
        <v>9.3656930368671051E-2</v>
      </c>
      <c r="GB21">
        <f>'2012_totals_newvars'!D21/$GJ21</f>
        <v>0.21309617444986065</v>
      </c>
      <c r="GC21">
        <f>'2012_totals_newvars'!E21/$GJ21</f>
        <v>8.7396653695268472E-3</v>
      </c>
      <c r="GD21">
        <f>'2012_totals_newvars'!F21/$GJ21</f>
        <v>4.0092118785368322E-2</v>
      </c>
      <c r="GE21">
        <f>'2012_totals_newvars'!G21/$GJ21</f>
        <v>6.919926398259545E-3</v>
      </c>
      <c r="GF21">
        <f>'2012_totals_newvars'!H21/$GJ21</f>
        <v>0</v>
      </c>
      <c r="GG21">
        <f>'2012_totals_newvars'!I21/$GJ21</f>
        <v>0</v>
      </c>
      <c r="GH21">
        <f>'2012_totals_newvars'!J21/$GJ21</f>
        <v>3.1985668107761475E-2</v>
      </c>
      <c r="GI21">
        <f>'2012_totals_newvars'!K21/$GJ21</f>
        <v>0</v>
      </c>
      <c r="GJ21">
        <f>'2012_totals_newvars'!L21</f>
        <v>114998911</v>
      </c>
      <c r="GK21" s="8" t="str">
        <f t="shared" si="15"/>
        <v xml:space="preserve"> </v>
      </c>
      <c r="GL21">
        <f>'2013_totals_newvars'!B21/$GV21</f>
        <v>0.51933405977688551</v>
      </c>
      <c r="GM21">
        <f>'2013_totals_newvars'!C21/$GV21</f>
        <v>0.10309566354310115</v>
      </c>
      <c r="GN21">
        <f>'2013_totals_newvars'!D21/$GV21</f>
        <v>0.23840196678035303</v>
      </c>
      <c r="GO21">
        <f>'2013_totals_newvars'!E21/$GV21</f>
        <v>9.2604562393226852E-3</v>
      </c>
      <c r="GP21">
        <f>'2013_totals_newvars'!F21/$GV21</f>
        <v>1.4764059385582524E-2</v>
      </c>
      <c r="GQ21">
        <f>'2013_totals_newvars'!G21/$GV21</f>
        <v>5.252435381891225E-3</v>
      </c>
      <c r="GR21">
        <f>'2013_totals_newvars'!H21/$GV21</f>
        <v>0</v>
      </c>
      <c r="GS21">
        <f>'2013_totals_newvars'!I21/$GV21</f>
        <v>0</v>
      </c>
      <c r="GT21">
        <f>'2013_totals_newvars'!J21/$GV21</f>
        <v>2.8461041446871421E-2</v>
      </c>
      <c r="GU21">
        <f>'2013_totals_newvars'!K21/$GV21</f>
        <v>8.1430317445992412E-2</v>
      </c>
      <c r="GV21">
        <f>'2013_totals_newvars'!L21</f>
        <v>95935878</v>
      </c>
      <c r="GW21" s="8" t="str">
        <f t="shared" si="16"/>
        <v xml:space="preserve"> </v>
      </c>
      <c r="GX21">
        <f>'2014_totals_newvars'!B21/$HH21</f>
        <v>0.52927962304928344</v>
      </c>
      <c r="GY21">
        <f>'2014_totals_newvars'!C21/$HH21</f>
        <v>6.6276894704025355E-2</v>
      </c>
      <c r="GZ21">
        <f>'2014_totals_newvars'!D21/$HH21</f>
        <v>0.2497546805092147</v>
      </c>
      <c r="HA21">
        <f>'2014_totals_newvars'!E21/$HH21</f>
        <v>7.1445522394431452E-3</v>
      </c>
      <c r="HB21">
        <f>'2014_totals_newvars'!F21/$HH21</f>
        <v>1.7626137283240882E-2</v>
      </c>
      <c r="HC21">
        <f>'2014_totals_newvars'!G21/$HH21</f>
        <v>7.4086614874072365E-3</v>
      </c>
      <c r="HD21">
        <f>'2014_totals_newvars'!H21/$HH21</f>
        <v>0</v>
      </c>
      <c r="HE21">
        <f>'2014_totals_newvars'!I21/$HH21</f>
        <v>0</v>
      </c>
      <c r="HF21">
        <f>'2014_totals_newvars'!J21/$HH21</f>
        <v>3.5524933651045726E-2</v>
      </c>
      <c r="HG21">
        <f>'2014_totals_newvars'!K21/$HH21</f>
        <v>8.6984517076339515E-2</v>
      </c>
      <c r="HH21">
        <f>'2014_totals_newvars'!L21</f>
        <v>85498710</v>
      </c>
      <c r="HI21" s="8" t="str">
        <f t="shared" si="17"/>
        <v xml:space="preserve"> </v>
      </c>
    </row>
    <row r="22" spans="1:217" x14ac:dyDescent="0.2">
      <c r="A22" t="str">
        <f>'1997_totals_newvars'!A22</f>
        <v>MARYLAND</v>
      </c>
      <c r="B22">
        <f>'1997_totals_newvars'!B22/$L22</f>
        <v>0.70214700157821597</v>
      </c>
      <c r="C22">
        <f>'1997_totals_newvars'!C22/$L22</f>
        <v>8.6290235081061692E-2</v>
      </c>
      <c r="D22">
        <f>'1997_totals_newvars'!D22/$L22</f>
        <v>8.5799932886801364E-2</v>
      </c>
      <c r="E22">
        <f>'1997_totals_newvars'!E22/$L22</f>
        <v>0</v>
      </c>
      <c r="F22">
        <f>'1997_totals_newvars'!F22/$L22</f>
        <v>0</v>
      </c>
      <c r="G22">
        <f>'1997_totals_newvars'!G22/$L22</f>
        <v>0</v>
      </c>
      <c r="H22">
        <f>'1997_totals_newvars'!H22/$L22</f>
        <v>0</v>
      </c>
      <c r="I22">
        <f>'1997_totals_newvars'!I22/$L22</f>
        <v>8.2434277782753029E-3</v>
      </c>
      <c r="J22">
        <f>'1997_totals_newvars'!J22/$L22</f>
        <v>0.11751940267564567</v>
      </c>
      <c r="K22">
        <f>'1997_totals_newvars'!K22/$L22</f>
        <v>0</v>
      </c>
      <c r="L22">
        <f>'1997_totals_newvars'!L22</f>
        <v>248720078</v>
      </c>
      <c r="M22" s="8" t="str">
        <f t="shared" si="0"/>
        <v xml:space="preserve"> </v>
      </c>
      <c r="N22">
        <f>'1998_totals_newvars'!B22/$X22</f>
        <v>0.54991046815868827</v>
      </c>
      <c r="O22">
        <f>'1998_totals_newvars'!C22/$X22</f>
        <v>9.0027170815626861E-2</v>
      </c>
      <c r="P22">
        <f>'1998_totals_newvars'!D22/$X22</f>
        <v>0.13960614370500432</v>
      </c>
      <c r="Q22">
        <f>'1998_totals_newvars'!E22/$X22</f>
        <v>0</v>
      </c>
      <c r="R22">
        <f>'1998_totals_newvars'!F22/$X22</f>
        <v>0</v>
      </c>
      <c r="S22">
        <f>'1998_totals_newvars'!G22/$X22</f>
        <v>0</v>
      </c>
      <c r="T22">
        <f>'1998_totals_newvars'!H22/$X22</f>
        <v>0</v>
      </c>
      <c r="U22">
        <f>'1998_totals_newvars'!I22/$X22</f>
        <v>8.6773577502911401E-3</v>
      </c>
      <c r="V22">
        <f>'1998_totals_newvars'!J22/$X22</f>
        <v>0.14379030680441016</v>
      </c>
      <c r="W22">
        <f>'1998_totals_newvars'!K22/$X22</f>
        <v>6.7988552765979288E-2</v>
      </c>
      <c r="X22">
        <f>'1998_totals_newvars'!L22</f>
        <v>336965593</v>
      </c>
      <c r="Y22" s="8" t="str">
        <f t="shared" si="1"/>
        <v xml:space="preserve"> </v>
      </c>
      <c r="Z22">
        <f>'1999_totals_newvars'!B22/$AJ22</f>
        <v>0.44683822798346384</v>
      </c>
      <c r="AA22">
        <f>'1999_totals_newvars'!C22/$AJ22</f>
        <v>0.25692717081059785</v>
      </c>
      <c r="AB22">
        <f>'1999_totals_newvars'!D22/$AJ22</f>
        <v>0.11388439738578317</v>
      </c>
      <c r="AC22">
        <f>'1999_totals_newvars'!E22/$AJ22</f>
        <v>0</v>
      </c>
      <c r="AD22">
        <f>'1999_totals_newvars'!F22/$AJ22</f>
        <v>0</v>
      </c>
      <c r="AE22">
        <f>'1999_totals_newvars'!G22/$AJ22</f>
        <v>0</v>
      </c>
      <c r="AF22">
        <f>'1999_totals_newvars'!H22/$AJ22</f>
        <v>0</v>
      </c>
      <c r="AG22">
        <f>'1999_totals_newvars'!I22/$AJ22</f>
        <v>5.6180411169616798E-3</v>
      </c>
      <c r="AH22">
        <f>'1999_totals_newvars'!J22/$AJ22</f>
        <v>0.1267298646729749</v>
      </c>
      <c r="AI22">
        <f>'1999_totals_newvars'!K22/$AJ22</f>
        <v>5.0002298030218592E-2</v>
      </c>
      <c r="AJ22">
        <f>'1999_totals_newvars'!L22</f>
        <v>458175002</v>
      </c>
      <c r="AK22" s="8" t="str">
        <f t="shared" si="2"/>
        <v xml:space="preserve"> </v>
      </c>
      <c r="AL22">
        <f>'2000_totals_newvars'!B22/$AW22</f>
        <v>0.4843191158224186</v>
      </c>
      <c r="AM22">
        <f>'2000_totals_newvars'!C22/$AW22</f>
        <v>0.24230792962059136</v>
      </c>
      <c r="AN22">
        <f>'2000_totals_newvars'!D22/$AW22</f>
        <v>8.9698391216175302E-2</v>
      </c>
      <c r="AO22">
        <f>'2000_totals_newvars'!E22/$AW22</f>
        <v>0</v>
      </c>
      <c r="AP22">
        <f>'2000_totals_newvars'!F22/$AW22</f>
        <v>0</v>
      </c>
      <c r="AQ22">
        <f>'2000_totals_newvars'!G22/$AW22</f>
        <v>0</v>
      </c>
      <c r="AR22">
        <f>'2000_totals_newvars'!H22/$AW22</f>
        <v>4.0812303834274186E-2</v>
      </c>
      <c r="AS22">
        <f>'2000_totals_newvars'!I22/$AW22</f>
        <v>1.7521061179440682E-2</v>
      </c>
      <c r="AT22">
        <f>'2000_totals_newvars'!J22/$AW22</f>
        <v>6.8712488316922074E-2</v>
      </c>
      <c r="AU22">
        <f>'2000_totals_newvars'!K22/$AW22</f>
        <v>5.6628710010177781E-2</v>
      </c>
      <c r="AV22" s="8" t="str">
        <f t="shared" si="3"/>
        <v xml:space="preserve"> </v>
      </c>
      <c r="AW22">
        <f>'2000_totals_newvars'!L22</f>
        <v>404561626</v>
      </c>
      <c r="AX22">
        <f>'2001_totals_newvars'!B22/$BH22</f>
        <v>0.53589775057566302</v>
      </c>
      <c r="AY22">
        <f>'2001_totals_newvars'!C22/$BH22</f>
        <v>-1.4500884409797956E-2</v>
      </c>
      <c r="AZ22">
        <f>'2001_totals_newvars'!D22/$BH22</f>
        <v>0.26382154510722783</v>
      </c>
      <c r="BA22">
        <f>'2001_totals_newvars'!E22/$BH22</f>
        <v>0</v>
      </c>
      <c r="BB22">
        <f>'2001_totals_newvars'!F22/$BH22</f>
        <v>0</v>
      </c>
      <c r="BC22">
        <f>'2001_totals_newvars'!G22/$BH22</f>
        <v>0</v>
      </c>
      <c r="BD22">
        <f>'2001_totals_newvars'!H22/$BH22</f>
        <v>6.5000486315853978E-2</v>
      </c>
      <c r="BE22">
        <f>'2001_totals_newvars'!I22/$BH22</f>
        <v>-8.9201975487161606E-3</v>
      </c>
      <c r="BF22">
        <f>'2001_totals_newvars'!J22/$BH22</f>
        <v>0.10394029428157786</v>
      </c>
      <c r="BG22">
        <f>'2001_totals_newvars'!K22/$BH22</f>
        <v>5.4761005678191449E-2</v>
      </c>
      <c r="BH22">
        <f>'2001_totals_newvars'!L22</f>
        <v>418359793</v>
      </c>
      <c r="BI22" s="8" t="str">
        <f t="shared" si="4"/>
        <v xml:space="preserve"> </v>
      </c>
      <c r="BJ22">
        <f>'2002_totals_newvars'!B22/$BT22</f>
        <v>0.5307226091172067</v>
      </c>
      <c r="BK22">
        <f>'2002_totals_newvars'!C22/$BT22</f>
        <v>-2.7132012361867051E-2</v>
      </c>
      <c r="BL22">
        <f>'2002_totals_newvars'!D22/$BT22</f>
        <v>0.1833125076027271</v>
      </c>
      <c r="BM22">
        <f>'2002_totals_newvars'!E22/$BT22</f>
        <v>0</v>
      </c>
      <c r="BN22">
        <f>'2002_totals_newvars'!F22/$BT22</f>
        <v>0</v>
      </c>
      <c r="BO22">
        <f>'2002_totals_newvars'!G22/$BT22</f>
        <v>0</v>
      </c>
      <c r="BP22">
        <f>'2002_totals_newvars'!H22/$BT22</f>
        <v>0.15423008088305326</v>
      </c>
      <c r="BQ22">
        <f>'2002_totals_newvars'!I22/$BT22</f>
        <v>0</v>
      </c>
      <c r="BR22">
        <f>'2002_totals_newvars'!J22/$BT22</f>
        <v>0.10528626251399643</v>
      </c>
      <c r="BS22">
        <f>'2002_totals_newvars'!K22/$BT22</f>
        <v>5.3580552244883541E-2</v>
      </c>
      <c r="BT22">
        <f>'2002_totals_newvars'!L22</f>
        <v>427576836</v>
      </c>
      <c r="BU22" s="8" t="str">
        <f t="shared" si="5"/>
        <v xml:space="preserve"> </v>
      </c>
      <c r="BV22">
        <f>'2003_totals_newvars'!B22/$CF22</f>
        <v>7.3308714710076009E-2</v>
      </c>
      <c r="BW22">
        <f>'2003_totals_newvars'!C22/$CF22</f>
        <v>0.1686872802900527</v>
      </c>
      <c r="BX22">
        <f>'2003_totals_newvars'!D22/$CF22</f>
        <v>0.25293722288079606</v>
      </c>
      <c r="BY22">
        <f>'2003_totals_newvars'!E22/$CF22</f>
        <v>0</v>
      </c>
      <c r="BZ22">
        <f>'2003_totals_newvars'!F22/$CF22</f>
        <v>0.2384164756474498</v>
      </c>
      <c r="CA22">
        <f>'2003_totals_newvars'!G22/$CF22</f>
        <v>1.1038164971974532E-2</v>
      </c>
      <c r="CB22">
        <f>'2003_totals_newvars'!H22/$CF22</f>
        <v>0.11361505721090923</v>
      </c>
      <c r="CC22">
        <f>'2003_totals_newvars'!I22/$CF22</f>
        <v>8.2630583018792865E-4</v>
      </c>
      <c r="CD22">
        <f>'2003_totals_newvars'!J22/$CF22</f>
        <v>8.8831458969499885E-2</v>
      </c>
      <c r="CE22">
        <f>'2003_totals_newvars'!K22/$CF22</f>
        <v>5.233931948905382E-2</v>
      </c>
      <c r="CF22">
        <f>'2003_totals_newvars'!L22</f>
        <v>437716868</v>
      </c>
      <c r="CG22" s="8" t="str">
        <f t="shared" si="6"/>
        <v xml:space="preserve"> </v>
      </c>
      <c r="CH22">
        <f>'2004_totals_newvars'!B22/$CR22</f>
        <v>0.28032081867642611</v>
      </c>
      <c r="CI22">
        <f>'2004_totals_newvars'!C22/$CR22</f>
        <v>0.1102954738309873</v>
      </c>
      <c r="CJ22">
        <f>'2004_totals_newvars'!D22/$CR22</f>
        <v>0.14649195842972101</v>
      </c>
      <c r="CK22">
        <f>'2004_totals_newvars'!E22/$CR22</f>
        <v>0</v>
      </c>
      <c r="CL22">
        <f>'2004_totals_newvars'!F22/$CR22</f>
        <v>0.19484907045820576</v>
      </c>
      <c r="CM22">
        <f>'2004_totals_newvars'!G22/$CR22</f>
        <v>2.2298953595830815E-2</v>
      </c>
      <c r="CN22">
        <f>'2004_totals_newvars'!H22/$CR22</f>
        <v>7.0286619477909942E-2</v>
      </c>
      <c r="CO22">
        <f>'2004_totals_newvars'!I22/$CR22</f>
        <v>1.9009373047962359E-2</v>
      </c>
      <c r="CP22">
        <f>'2004_totals_newvars'!J22/$CR22</f>
        <v>9.7968868122147751E-2</v>
      </c>
      <c r="CQ22">
        <f>'2004_totals_newvars'!K22/$CR22</f>
        <v>5.8478864360808964E-2</v>
      </c>
      <c r="CR22">
        <f>'2004_totals_newvars'!L22</f>
        <v>391762105</v>
      </c>
      <c r="CS22" s="8" t="str">
        <f t="shared" si="7"/>
        <v xml:space="preserve"> </v>
      </c>
      <c r="CT22">
        <f>'2005_totals_newvars'!B22/$DD22</f>
        <v>0.33425210766591296</v>
      </c>
      <c r="CU22">
        <f>'2005_totals_newvars'!C22/$DD22</f>
        <v>8.0200168768497324E-2</v>
      </c>
      <c r="CV22">
        <f>'2005_totals_newvars'!D22/$DD22</f>
        <v>9.8742264259522664E-2</v>
      </c>
      <c r="CW22">
        <f>'2005_totals_newvars'!E22/$DD22</f>
        <v>0</v>
      </c>
      <c r="CX22">
        <f>'2005_totals_newvars'!F22/$DD22</f>
        <v>0.24733281667561108</v>
      </c>
      <c r="CY22">
        <f>'2005_totals_newvars'!G22/$DD22</f>
        <v>1.2922349575762495E-2</v>
      </c>
      <c r="CZ22">
        <f>'2005_totals_newvars'!H22/$DD22</f>
        <v>5.7999644898887433E-2</v>
      </c>
      <c r="DA22">
        <f>'2005_totals_newvars'!I22/$DD22</f>
        <v>1.0246185455840037E-2</v>
      </c>
      <c r="DB22">
        <f>'2005_totals_newvars'!J22/$DD22</f>
        <v>9.6693965183471314E-2</v>
      </c>
      <c r="DC22">
        <f>'2005_totals_newvars'!K22/$DD22</f>
        <v>6.1610497516494722E-2</v>
      </c>
      <c r="DD22">
        <f>'2005_totals_newvars'!L22</f>
        <v>371849018</v>
      </c>
      <c r="DE22" s="8" t="str">
        <f t="shared" si="8"/>
        <v xml:space="preserve"> </v>
      </c>
      <c r="DF22">
        <f>'2006_totals_newvars'!B22/$DP22</f>
        <v>0.27253696248671411</v>
      </c>
      <c r="DG22">
        <f>'2006_totals_newvars'!C22/$DP22</f>
        <v>0.10772345568406377</v>
      </c>
      <c r="DH22">
        <f>'2006_totals_newvars'!D22/$DP22</f>
        <v>8.742422490088432E-2</v>
      </c>
      <c r="DI22">
        <f>'2006_totals_newvars'!E22/$DP22</f>
        <v>1.9917365435991154E-3</v>
      </c>
      <c r="DJ22">
        <f>'2006_totals_newvars'!F22/$DP22</f>
        <v>0.26684803010619529</v>
      </c>
      <c r="DK22">
        <f>'2006_totals_newvars'!G22/$DP22</f>
        <v>1.881845606669813E-2</v>
      </c>
      <c r="DL22">
        <f>'2006_totals_newvars'!H22/$DP22</f>
        <v>8.4608795293294403E-2</v>
      </c>
      <c r="DM22">
        <f>'2006_totals_newvars'!I22/$DP22</f>
        <v>7.9891552189560332E-4</v>
      </c>
      <c r="DN22">
        <f>'2006_totals_newvars'!J22/$DP22</f>
        <v>0.10092645757377559</v>
      </c>
      <c r="DO22">
        <f>'2006_totals_newvars'!K22/$DP22</f>
        <v>5.8322965822879679E-2</v>
      </c>
      <c r="DP22">
        <f>'2006_totals_newvars'!L22</f>
        <v>390111334</v>
      </c>
      <c r="DQ22" s="8" t="str">
        <f t="shared" si="9"/>
        <v xml:space="preserve"> </v>
      </c>
      <c r="DR22">
        <f>'2007_totals_newvars'!B22/$EB22</f>
        <v>0.22496020554143342</v>
      </c>
      <c r="DS22">
        <f>'2007_totals_newvars'!C22/$EB22</f>
        <v>8.4623903964519825E-2</v>
      </c>
      <c r="DT22">
        <f>'2007_totals_newvars'!D22/$EB22</f>
        <v>0.10308812717188116</v>
      </c>
      <c r="DU22">
        <f>'2007_totals_newvars'!E22/$EB22</f>
        <v>0</v>
      </c>
      <c r="DV22">
        <f>'2007_totals_newvars'!F22/$EB22</f>
        <v>0.26470355876842078</v>
      </c>
      <c r="DW22">
        <f>'2007_totals_newvars'!G22/$EB22</f>
        <v>2.1938790158439865E-2</v>
      </c>
      <c r="DX22">
        <f>'2007_totals_newvars'!H22/$EB22</f>
        <v>0.14109932158272198</v>
      </c>
      <c r="DY22">
        <f>'2007_totals_newvars'!I22/$EB22</f>
        <v>0</v>
      </c>
      <c r="DZ22">
        <f>'2007_totals_newvars'!J22/$EB22</f>
        <v>0.10473678791702565</v>
      </c>
      <c r="EA22">
        <f>'2007_totals_newvars'!K22/$EB22</f>
        <v>5.484930489555731E-2</v>
      </c>
      <c r="EB22">
        <f>'2007_totals_newvars'!L22</f>
        <v>417686296</v>
      </c>
      <c r="EC22" s="8" t="str">
        <f t="shared" si="10"/>
        <v xml:space="preserve"> </v>
      </c>
      <c r="ED22">
        <f>'2008_totals_newvars'!B22/$EN22</f>
        <v>0.25786047484721347</v>
      </c>
      <c r="EE22">
        <f>'2008_totals_newvars'!C22/$EN22</f>
        <v>8.1634720586926113E-2</v>
      </c>
      <c r="EF22">
        <f>'2008_totals_newvars'!D22/$EN22</f>
        <v>0.10087072811813096</v>
      </c>
      <c r="EG22">
        <f>'2008_totals_newvars'!E22/$EN22</f>
        <v>0</v>
      </c>
      <c r="EH22">
        <f>'2008_totals_newvars'!F22/$EN22</f>
        <v>0.18774258549311904</v>
      </c>
      <c r="EI22">
        <f>'2008_totals_newvars'!G22/$EN22</f>
        <v>4.9022078577376081E-2</v>
      </c>
      <c r="EJ22">
        <f>'2008_totals_newvars'!H22/$EN22</f>
        <v>0.16659553631936247</v>
      </c>
      <c r="EK22">
        <f>'2008_totals_newvars'!I22/$EN22</f>
        <v>0</v>
      </c>
      <c r="EL22">
        <f>'2008_totals_newvars'!J22/$EN22</f>
        <v>0.10400933544430967</v>
      </c>
      <c r="EM22">
        <f>'2008_totals_newvars'!K22/$EN22</f>
        <v>5.2264540613562192E-2</v>
      </c>
      <c r="EN22">
        <f>'2008_totals_newvars'!L22</f>
        <v>438343143</v>
      </c>
      <c r="EO22" s="8" t="str">
        <f t="shared" si="11"/>
        <v xml:space="preserve"> </v>
      </c>
      <c r="EP22">
        <f>'2009_totals_newvars'!B22/$EZ22</f>
        <v>0.19662671257958636</v>
      </c>
      <c r="EQ22">
        <f>'2009_totals_newvars'!C22/$EZ22</f>
        <v>5.7824265396631019E-2</v>
      </c>
      <c r="ER22">
        <f>'2009_totals_newvars'!D22/$EZ22</f>
        <v>7.681011253026522E-2</v>
      </c>
      <c r="ES22">
        <f>'2009_totals_newvars'!E22/$EZ22</f>
        <v>0</v>
      </c>
      <c r="ET22">
        <f>'2009_totals_newvars'!F22/$EZ22</f>
        <v>0.23484686414104991</v>
      </c>
      <c r="EU22">
        <f>'2009_totals_newvars'!G22/$EZ22</f>
        <v>0.10451109047069795</v>
      </c>
      <c r="EV22">
        <f>'2009_totals_newvars'!H22/$EZ22</f>
        <v>0.1854947684096182</v>
      </c>
      <c r="EW22">
        <f>'2009_totals_newvars'!I22/$EZ22</f>
        <v>2.5232753987956023E-6</v>
      </c>
      <c r="EX22">
        <f>'2009_totals_newvars'!J22/$EZ22</f>
        <v>0.1018416687959135</v>
      </c>
      <c r="EY22">
        <f>'2009_totals_newvars'!K22/$EZ22</f>
        <v>4.2041994400839042E-2</v>
      </c>
      <c r="EZ22">
        <f>'2009_totals_newvars'!L22</f>
        <v>544926646</v>
      </c>
      <c r="FA22" s="8" t="str">
        <f t="shared" si="12"/>
        <v xml:space="preserve"> </v>
      </c>
      <c r="FB22">
        <f>'2010_totals_newvars'!B22/$FL22</f>
        <v>0.20937811370627904</v>
      </c>
      <c r="FC22">
        <f>'2010_totals_newvars'!C22/$FL22</f>
        <v>5.23173420693272E-2</v>
      </c>
      <c r="FD22">
        <f>'2010_totals_newvars'!D22/$FL22</f>
        <v>9.121515186355196E-2</v>
      </c>
      <c r="FE22">
        <f>'2010_totals_newvars'!E22/$FL22</f>
        <v>0</v>
      </c>
      <c r="FF22">
        <f>'2010_totals_newvars'!F22/$FL22</f>
        <v>0.20807650406020239</v>
      </c>
      <c r="FG22">
        <f>'2010_totals_newvars'!G22/$FL22</f>
        <v>0.10350717690380509</v>
      </c>
      <c r="FH22">
        <f>'2010_totals_newvars'!H22/$FL22</f>
        <v>0.18351106177022083</v>
      </c>
      <c r="FI22">
        <f>'2010_totals_newvars'!I22/$FL22</f>
        <v>0</v>
      </c>
      <c r="FJ22">
        <f>'2010_totals_newvars'!J22/$FL22</f>
        <v>0.11343981421141838</v>
      </c>
      <c r="FK22">
        <f>'2010_totals_newvars'!K22/$FL22</f>
        <v>3.855483541519511E-2</v>
      </c>
      <c r="FL22">
        <f>'2010_totals_newvars'!L22</f>
        <v>594213482</v>
      </c>
      <c r="FM22" s="8" t="str">
        <f t="shared" si="13"/>
        <v xml:space="preserve"> </v>
      </c>
      <c r="FN22">
        <f>'2011_totals_newvars'!B22/$FX22</f>
        <v>0.1813777161457652</v>
      </c>
      <c r="FO22">
        <f>'2011_totals_newvars'!C22/$FX22</f>
        <v>7.0187571894827744E-2</v>
      </c>
      <c r="FP22">
        <f>'2011_totals_newvars'!D22/$FX22</f>
        <v>9.2179278898031181E-2</v>
      </c>
      <c r="FQ22">
        <f>'2011_totals_newvars'!E22/$FX22</f>
        <v>0</v>
      </c>
      <c r="FR22">
        <f>'2011_totals_newvars'!F22/$FX22</f>
        <v>0.24946499789126922</v>
      </c>
      <c r="FS22">
        <f>'2011_totals_newvars'!G22/$FX22</f>
        <v>9.3192990087730132E-2</v>
      </c>
      <c r="FT22">
        <f>'2011_totals_newvars'!H22/$FX22</f>
        <v>0.118007014130736</v>
      </c>
      <c r="FU22">
        <f>'2011_totals_newvars'!I22/$FX22</f>
        <v>0</v>
      </c>
      <c r="FV22">
        <f>'2011_totals_newvars'!J22/$FX22</f>
        <v>0.14862103547446479</v>
      </c>
      <c r="FW22">
        <f>'2011_totals_newvars'!K22/$FX22</f>
        <v>4.6969395477175713E-2</v>
      </c>
      <c r="FX22">
        <f>'2011_totals_newvars'!L22</f>
        <v>487760227</v>
      </c>
      <c r="FY22" s="8" t="str">
        <f t="shared" si="14"/>
        <v xml:space="preserve"> </v>
      </c>
      <c r="FZ22">
        <f>'2012_totals_newvars'!B22/$GJ22</f>
        <v>0.24871328519746666</v>
      </c>
      <c r="GA22">
        <f>'2012_totals_newvars'!C22/$GJ22</f>
        <v>4.1433464276285865E-2</v>
      </c>
      <c r="GB22">
        <f>'2012_totals_newvars'!D22/$GJ22</f>
        <v>9.6977117143504044E-2</v>
      </c>
      <c r="GC22">
        <f>'2012_totals_newvars'!E22/$GJ22</f>
        <v>0</v>
      </c>
      <c r="GD22">
        <f>'2012_totals_newvars'!F22/$GJ22</f>
        <v>0.21821366179285343</v>
      </c>
      <c r="GE22">
        <f>'2012_totals_newvars'!G22/$GJ22</f>
        <v>6.5819984803468637E-2</v>
      </c>
      <c r="GF22">
        <f>'2012_totals_newvars'!H22/$GJ22</f>
        <v>6.2921424085195063E-2</v>
      </c>
      <c r="GG22">
        <f>'2012_totals_newvars'!I22/$GJ22</f>
        <v>0.15183461129549941</v>
      </c>
      <c r="GH22">
        <f>'2012_totals_newvars'!J22/$GJ22</f>
        <v>7.3868264443351997E-2</v>
      </c>
      <c r="GI22">
        <f>'2012_totals_newvars'!K22/$GJ22</f>
        <v>4.0218186962374898E-2</v>
      </c>
      <c r="GJ22">
        <f>'2012_totals_newvars'!L22</f>
        <v>569637886</v>
      </c>
      <c r="GK22" s="8" t="str">
        <f t="shared" si="15"/>
        <v xml:space="preserve"> </v>
      </c>
      <c r="GL22">
        <f>'2013_totals_newvars'!B22/$GV22</f>
        <v>0.23825761405273307</v>
      </c>
      <c r="GM22">
        <f>'2013_totals_newvars'!C22/$GV22</f>
        <v>4.1348743743355246E-2</v>
      </c>
      <c r="GN22">
        <f>'2013_totals_newvars'!D22/$GV22</f>
        <v>6.9230518437710706E-2</v>
      </c>
      <c r="GO22">
        <f>'2013_totals_newvars'!E22/$GV22</f>
        <v>0</v>
      </c>
      <c r="GP22">
        <f>'2013_totals_newvars'!F22/$GV22</f>
        <v>0.24540275569145337</v>
      </c>
      <c r="GQ22">
        <f>'2013_totals_newvars'!G22/$GV22</f>
        <v>5.3505628685075857E-2</v>
      </c>
      <c r="GR22">
        <f>'2013_totals_newvars'!H22/$GV22</f>
        <v>6.7636578380444179E-2</v>
      </c>
      <c r="GS22">
        <f>'2013_totals_newvars'!I22/$GV22</f>
        <v>0.1406616954682634</v>
      </c>
      <c r="GT22">
        <f>'2013_totals_newvars'!J22/$GV22</f>
        <v>0.1047413375215473</v>
      </c>
      <c r="GU22">
        <f>'2013_totals_newvars'!K22/$GV22</f>
        <v>3.9215128019416866E-2</v>
      </c>
      <c r="GV22">
        <f>'2013_totals_newvars'!L22</f>
        <v>584208293</v>
      </c>
      <c r="GW22" s="8" t="str">
        <f t="shared" si="16"/>
        <v xml:space="preserve"> </v>
      </c>
      <c r="GX22">
        <f>'2014_totals_newvars'!B22/$HH22</f>
        <v>0.19576656747353624</v>
      </c>
      <c r="GY22">
        <f>'2014_totals_newvars'!C22/$HH22</f>
        <v>3.0936488420988412E-2</v>
      </c>
      <c r="GZ22">
        <f>'2014_totals_newvars'!D22/$HH22</f>
        <v>8.4541411601154193E-2</v>
      </c>
      <c r="HA22">
        <f>'2014_totals_newvars'!E22/$HH22</f>
        <v>0</v>
      </c>
      <c r="HB22">
        <f>'2014_totals_newvars'!F22/$HH22</f>
        <v>0.26193734467168378</v>
      </c>
      <c r="HC22">
        <f>'2014_totals_newvars'!G22/$HH22</f>
        <v>7.1615958080631162E-2</v>
      </c>
      <c r="HD22">
        <f>'2014_totals_newvars'!H22/$HH22</f>
        <v>7.9036958415574676E-2</v>
      </c>
      <c r="HE22">
        <f>'2014_totals_newvars'!I22/$HH22</f>
        <v>0.144408262110334</v>
      </c>
      <c r="HF22">
        <f>'2014_totals_newvars'!J22/$HH22</f>
        <v>9.3341348162283858E-2</v>
      </c>
      <c r="HG22">
        <f>'2014_totals_newvars'!K22/$HH22</f>
        <v>3.8415661063813653E-2</v>
      </c>
      <c r="HH22">
        <f>'2014_totals_newvars'!L22</f>
        <v>596366231</v>
      </c>
      <c r="HI22" s="8" t="str">
        <f t="shared" si="17"/>
        <v xml:space="preserve"> </v>
      </c>
    </row>
    <row r="23" spans="1:217" x14ac:dyDescent="0.2">
      <c r="A23" t="str">
        <f>'1997_totals_newvars'!A23</f>
        <v>MASSACHUSETTS</v>
      </c>
      <c r="B23">
        <f>'1997_totals_newvars'!B23/$L23</f>
        <v>0.57693366556691617</v>
      </c>
      <c r="C23">
        <f>'1997_totals_newvars'!C23/$L23</f>
        <v>0.18713710735849437</v>
      </c>
      <c r="D23">
        <f>'1997_totals_newvars'!D23/$L23</f>
        <v>2.6382603268553927E-2</v>
      </c>
      <c r="E23">
        <f>'1997_totals_newvars'!E23/$L23</f>
        <v>0</v>
      </c>
      <c r="F23">
        <f>'1997_totals_newvars'!F23/$L23</f>
        <v>0</v>
      </c>
      <c r="G23">
        <f>'1997_totals_newvars'!G23/$L23</f>
        <v>0</v>
      </c>
      <c r="H23">
        <f>'1997_totals_newvars'!H23/$L23</f>
        <v>0</v>
      </c>
      <c r="I23">
        <f>'1997_totals_newvars'!I23/$L23</f>
        <v>5.7689370313853988E-2</v>
      </c>
      <c r="J23">
        <f>'1997_totals_newvars'!J23/$L23</f>
        <v>0.11562818258133309</v>
      </c>
      <c r="K23">
        <f>'1997_totals_newvars'!K23/$L23</f>
        <v>3.6229070910848454E-2</v>
      </c>
      <c r="L23">
        <f>'1997_totals_newvars'!L23</f>
        <v>818318639</v>
      </c>
      <c r="M23" s="8" t="str">
        <f t="shared" si="0"/>
        <v xml:space="preserve"> </v>
      </c>
      <c r="N23">
        <f>'1998_totals_newvars'!B23/$X23</f>
        <v>0.50828390088765896</v>
      </c>
      <c r="O23">
        <f>'1998_totals_newvars'!C23/$X23</f>
        <v>0.18165634865858163</v>
      </c>
      <c r="P23">
        <f>'1998_totals_newvars'!D23/$X23</f>
        <v>3.1078607754894363E-2</v>
      </c>
      <c r="Q23">
        <f>'1998_totals_newvars'!E23/$X23</f>
        <v>0</v>
      </c>
      <c r="R23">
        <f>'1998_totals_newvars'!F23/$X23</f>
        <v>0</v>
      </c>
      <c r="S23">
        <f>'1998_totals_newvars'!G23/$X23</f>
        <v>0</v>
      </c>
      <c r="T23">
        <f>'1998_totals_newvars'!H23/$X23</f>
        <v>0</v>
      </c>
      <c r="U23">
        <f>'1998_totals_newvars'!I23/$X23</f>
        <v>0.10556631229317508</v>
      </c>
      <c r="V23">
        <f>'1998_totals_newvars'!J23/$X23</f>
        <v>0.11727885865740374</v>
      </c>
      <c r="W23">
        <f>'1998_totals_newvars'!K23/$X23</f>
        <v>5.6135971748286183E-2</v>
      </c>
      <c r="X23">
        <f>'1998_totals_newvars'!L23</f>
        <v>818318639</v>
      </c>
      <c r="Y23" s="8" t="str">
        <f t="shared" si="1"/>
        <v xml:space="preserve"> </v>
      </c>
      <c r="Z23">
        <f>'1999_totals_newvars'!B23/$AJ23</f>
        <v>0.45856621589443153</v>
      </c>
      <c r="AA23">
        <f>'1999_totals_newvars'!C23/$AJ23</f>
        <v>0.22847376771733688</v>
      </c>
      <c r="AB23">
        <f>'1999_totals_newvars'!D23/$AJ23</f>
        <v>4.218132027003637E-2</v>
      </c>
      <c r="AC23">
        <f>'1999_totals_newvars'!E23/$AJ23</f>
        <v>0</v>
      </c>
      <c r="AD23">
        <f>'1999_totals_newvars'!F23/$AJ23</f>
        <v>0</v>
      </c>
      <c r="AE23">
        <f>'1999_totals_newvars'!G23/$AJ23</f>
        <v>0</v>
      </c>
      <c r="AF23">
        <f>'1999_totals_newvars'!H23/$AJ23</f>
        <v>0</v>
      </c>
      <c r="AG23">
        <f>'1999_totals_newvars'!I23/$AJ23</f>
        <v>0.10985920235515603</v>
      </c>
      <c r="AH23">
        <f>'1999_totals_newvars'!J23/$AJ23</f>
        <v>0.10373704574162522</v>
      </c>
      <c r="AI23">
        <f>'1999_totals_newvars'!K23/$AJ23</f>
        <v>5.7182448021413965E-2</v>
      </c>
      <c r="AJ23">
        <f>'1999_totals_newvars'!L23</f>
        <v>838318639</v>
      </c>
      <c r="AK23" s="8" t="str">
        <f t="shared" si="2"/>
        <v xml:space="preserve"> </v>
      </c>
      <c r="AL23">
        <f>'2000_totals_newvars'!B23/$AW23</f>
        <v>0.40472568443241813</v>
      </c>
      <c r="AM23">
        <f>'2000_totals_newvars'!C23/$AW23</f>
        <v>0.31888170807776206</v>
      </c>
      <c r="AN23">
        <f>'2000_totals_newvars'!D23/$AW23</f>
        <v>4.8398980994796982E-2</v>
      </c>
      <c r="AO23">
        <f>'2000_totals_newvars'!E23/$AW23</f>
        <v>0</v>
      </c>
      <c r="AP23">
        <f>'2000_totals_newvars'!F23/$AW23</f>
        <v>4.3433253379718456E-2</v>
      </c>
      <c r="AQ23">
        <f>'2000_totals_newvars'!G23/$AW23</f>
        <v>4.5970778797964372E-2</v>
      </c>
      <c r="AR23">
        <f>'2000_totals_newvars'!H23/$AW23</f>
        <v>3.997785258706999E-4</v>
      </c>
      <c r="AS23">
        <f>'2000_totals_newvars'!I23/$AW23</f>
        <v>2.5360835972173732E-2</v>
      </c>
      <c r="AT23">
        <f>'2000_totals_newvars'!J23/$AW23</f>
        <v>5.615787145307384E-2</v>
      </c>
      <c r="AU23">
        <f>'2000_totals_newvars'!K23/$AW23</f>
        <v>5.6671108366221752E-2</v>
      </c>
      <c r="AV23" s="8" t="str">
        <f t="shared" si="3"/>
        <v xml:space="preserve"> </v>
      </c>
      <c r="AW23">
        <f>'2000_totals_newvars'!L23</f>
        <v>829229132</v>
      </c>
      <c r="AX23">
        <f>'2001_totals_newvars'!B23/$BH23</f>
        <v>0.34926274727074863</v>
      </c>
      <c r="AY23">
        <f>'2001_totals_newvars'!C23/$BH23</f>
        <v>0.36529894438833627</v>
      </c>
      <c r="AZ23">
        <f>'2001_totals_newvars'!D23/$BH23</f>
        <v>4.68105297550237E-2</v>
      </c>
      <c r="BA23">
        <f>'2001_totals_newvars'!E23/$BH23</f>
        <v>0</v>
      </c>
      <c r="BB23">
        <f>'2001_totals_newvars'!F23/$BH23</f>
        <v>4.3793952981193186E-2</v>
      </c>
      <c r="BC23">
        <f>'2001_totals_newvars'!G23/$BH23</f>
        <v>4.1778102527125743E-2</v>
      </c>
      <c r="BD23">
        <f>'2001_totals_newvars'!H23/$BH23</f>
        <v>9.5029083163777235E-3</v>
      </c>
      <c r="BE23">
        <f>'2001_totals_newvars'!I23/$BH23</f>
        <v>3.2378210317167172E-2</v>
      </c>
      <c r="BF23">
        <f>'2001_totals_newvars'!J23/$BH23</f>
        <v>5.6216759349654748E-2</v>
      </c>
      <c r="BG23">
        <f>'2001_totals_newvars'!K23/$BH23</f>
        <v>5.4957845094372827E-2</v>
      </c>
      <c r="BH23">
        <f>'2001_totals_newvars'!L23</f>
        <v>818318639</v>
      </c>
      <c r="BI23" s="8" t="str">
        <f t="shared" si="4"/>
        <v xml:space="preserve"> </v>
      </c>
      <c r="BJ23">
        <f>'2002_totals_newvars'!B23/$BT23</f>
        <v>0.34523158577664859</v>
      </c>
      <c r="BK23">
        <f>'2002_totals_newvars'!C23/$BT23</f>
        <v>0.34152687339914423</v>
      </c>
      <c r="BL23">
        <f>'2002_totals_newvars'!D23/$BT23</f>
        <v>4.2364888741761517E-2</v>
      </c>
      <c r="BM23">
        <f>'2002_totals_newvars'!E23/$BT23</f>
        <v>0</v>
      </c>
      <c r="BN23">
        <f>'2002_totals_newvars'!F23/$BT23</f>
        <v>6.737230482590284E-2</v>
      </c>
      <c r="BO23">
        <f>'2002_totals_newvars'!G23/$BT23</f>
        <v>5.3094579329078288E-2</v>
      </c>
      <c r="BP23">
        <f>'2002_totals_newvars'!H23/$BT23</f>
        <v>4.1024306762524644E-3</v>
      </c>
      <c r="BQ23">
        <f>'2002_totals_newvars'!I23/$BT23</f>
        <v>3.7670313402870706E-2</v>
      </c>
      <c r="BR23">
        <f>'2002_totals_newvars'!J23/$BT23</f>
        <v>5.1797007433139697E-2</v>
      </c>
      <c r="BS23">
        <f>'2002_totals_newvars'!K23/$BT23</f>
        <v>5.6840016415201665E-2</v>
      </c>
      <c r="BT23">
        <f>'2002_totals_newvars'!L23</f>
        <v>808182578</v>
      </c>
      <c r="BU23" s="8" t="str">
        <f t="shared" si="5"/>
        <v xml:space="preserve"> </v>
      </c>
      <c r="BV23">
        <f>'2003_totals_newvars'!B23/$CF23</f>
        <v>0.40781749881731105</v>
      </c>
      <c r="BW23">
        <f>'2003_totals_newvars'!C23/$CF23</f>
        <v>0.31630551377492577</v>
      </c>
      <c r="BX23">
        <f>'2003_totals_newvars'!D23/$CF23</f>
        <v>2.1974298151582645E-2</v>
      </c>
      <c r="BY23">
        <f>'2003_totals_newvars'!E23/$CF23</f>
        <v>0</v>
      </c>
      <c r="BZ23">
        <f>'2003_totals_newvars'!F23/$CF23</f>
        <v>7.2566264297430544E-2</v>
      </c>
      <c r="CA23">
        <f>'2003_totals_newvars'!G23/$CF23</f>
        <v>4.8860156751682288E-2</v>
      </c>
      <c r="CB23">
        <f>'2003_totals_newvars'!H23/$CF23</f>
        <v>1.939618383235158E-3</v>
      </c>
      <c r="CC23">
        <f>'2003_totals_newvars'!I23/$CF23</f>
        <v>3.7260812911189732E-2</v>
      </c>
      <c r="CD23">
        <f>'2003_totals_newvars'!J23/$CF23</f>
        <v>4.258161679204981E-2</v>
      </c>
      <c r="CE23">
        <f>'2003_totals_newvars'!K23/$CF23</f>
        <v>5.0694220120592992E-2</v>
      </c>
      <c r="CF23">
        <f>'2003_totals_newvars'!L23</f>
        <v>830647417</v>
      </c>
      <c r="CG23" s="8" t="str">
        <f t="shared" si="6"/>
        <v xml:space="preserve"> </v>
      </c>
      <c r="CH23">
        <f>'2004_totals_newvars'!B23/$CR23</f>
        <v>0.41603547861935974</v>
      </c>
      <c r="CI23">
        <f>'2004_totals_newvars'!C23/$CR23</f>
        <v>0.32803498805577846</v>
      </c>
      <c r="CJ23">
        <f>'2004_totals_newvars'!D23/$CR23</f>
        <v>1.35199859727904E-2</v>
      </c>
      <c r="CK23">
        <f>'2004_totals_newvars'!E23/$CR23</f>
        <v>0</v>
      </c>
      <c r="CL23">
        <f>'2004_totals_newvars'!F23/$CR23</f>
        <v>7.5374059370363899E-2</v>
      </c>
      <c r="CM23">
        <f>'2004_totals_newvars'!G23/$CR23</f>
        <v>4.4028690677909335E-2</v>
      </c>
      <c r="CN23">
        <f>'2004_totals_newvars'!H23/$CR23</f>
        <v>5.8509911876571845E-4</v>
      </c>
      <c r="CO23">
        <f>'2004_totals_newvars'!I23/$CR23</f>
        <v>2.8792867666759786E-2</v>
      </c>
      <c r="CP23">
        <f>'2004_totals_newvars'!J23/$CR23</f>
        <v>3.7541294266097251E-2</v>
      </c>
      <c r="CQ23">
        <f>'2004_totals_newvars'!K23/$CR23</f>
        <v>5.6087536252175406E-2</v>
      </c>
      <c r="CR23">
        <f>'2004_totals_newvars'!L23</f>
        <v>819025332</v>
      </c>
      <c r="CS23" s="8" t="str">
        <f t="shared" si="7"/>
        <v xml:space="preserve"> </v>
      </c>
      <c r="CT23">
        <f>'2005_totals_newvars'!B23/$DD23</f>
        <v>0.40127375643274893</v>
      </c>
      <c r="CU23">
        <f>'2005_totals_newvars'!C23/$DD23</f>
        <v>0.33340674211920834</v>
      </c>
      <c r="CV23">
        <f>'2005_totals_newvars'!D23/$DD23</f>
        <v>2.4049674285301786E-2</v>
      </c>
      <c r="CW23">
        <f>'2005_totals_newvars'!E23/$DD23</f>
        <v>0</v>
      </c>
      <c r="CX23">
        <f>'2005_totals_newvars'!F23/$DD23</f>
        <v>8.4576113763490599E-2</v>
      </c>
      <c r="CY23">
        <f>'2005_totals_newvars'!G23/$DD23</f>
        <v>2.7770651401453655E-2</v>
      </c>
      <c r="CZ23">
        <f>'2005_totals_newvars'!H23/$DD23</f>
        <v>6.7932049947594462E-4</v>
      </c>
      <c r="DA23">
        <f>'2005_totals_newvars'!I23/$DD23</f>
        <v>3.8289578580769451E-2</v>
      </c>
      <c r="DB23">
        <f>'2005_totals_newvars'!J23/$DD23</f>
        <v>3.4362542542802674E-2</v>
      </c>
      <c r="DC23">
        <f>'2005_totals_newvars'!K23/$DD23</f>
        <v>5.5591620374748657E-2</v>
      </c>
      <c r="DD23">
        <f>'2005_totals_newvars'!L23</f>
        <v>826331607</v>
      </c>
      <c r="DE23" s="8" t="str">
        <f t="shared" si="8"/>
        <v xml:space="preserve"> </v>
      </c>
      <c r="DF23">
        <f>'2006_totals_newvars'!B23/$DP23</f>
        <v>0.34376737613434777</v>
      </c>
      <c r="DG23">
        <f>'2006_totals_newvars'!C23/$DP23</f>
        <v>0.30658836987135246</v>
      </c>
      <c r="DH23">
        <f>'2006_totals_newvars'!D23/$DP23</f>
        <v>2.4717759658186775E-2</v>
      </c>
      <c r="DI23">
        <f>'2006_totals_newvars'!E23/$DP23</f>
        <v>0</v>
      </c>
      <c r="DJ23">
        <f>'2006_totals_newvars'!F23/$DP23</f>
        <v>8.2407132208577177E-2</v>
      </c>
      <c r="DK23">
        <f>'2006_totals_newvars'!G23/$DP23</f>
        <v>2.8845855850104841E-2</v>
      </c>
      <c r="DL23">
        <f>'2006_totals_newvars'!H23/$DP23</f>
        <v>3.1973908625041653E-2</v>
      </c>
      <c r="DM23">
        <f>'2006_totals_newvars'!I23/$DP23</f>
        <v>9.474444786614851E-2</v>
      </c>
      <c r="DN23">
        <f>'2006_totals_newvars'!J23/$DP23</f>
        <v>3.7664422770676241E-2</v>
      </c>
      <c r="DO23">
        <f>'2006_totals_newvars'!K23/$DP23</f>
        <v>4.9290727015564577E-2</v>
      </c>
      <c r="DP23">
        <f>'2006_totals_newvars'!L23</f>
        <v>931962537</v>
      </c>
      <c r="DQ23" s="8" t="str">
        <f t="shared" si="9"/>
        <v xml:space="preserve"> </v>
      </c>
      <c r="DR23">
        <f>'2007_totals_newvars'!B23/$EB23</f>
        <v>0.29342053882465752</v>
      </c>
      <c r="DS23">
        <f>'2007_totals_newvars'!C23/$EB23</f>
        <v>0.35796069532661373</v>
      </c>
      <c r="DT23">
        <f>'2007_totals_newvars'!D23/$EB23</f>
        <v>2.7845560775060809E-2</v>
      </c>
      <c r="DU23">
        <f>'2007_totals_newvars'!E23/$EB23</f>
        <v>0</v>
      </c>
      <c r="DV23">
        <f>'2007_totals_newvars'!F23/$EB23</f>
        <v>7.7958140461933084E-2</v>
      </c>
      <c r="DW23">
        <f>'2007_totals_newvars'!G23/$EB23</f>
        <v>4.0794133064073597E-2</v>
      </c>
      <c r="DX23">
        <f>'2007_totals_newvars'!H23/$EB23</f>
        <v>4.5540938889518809E-2</v>
      </c>
      <c r="DY23">
        <f>'2007_totals_newvars'!I23/$EB23</f>
        <v>7.2950453659884895E-2</v>
      </c>
      <c r="DZ23">
        <f>'2007_totals_newvars'!J23/$EB23</f>
        <v>3.7884272161809104E-2</v>
      </c>
      <c r="EA23">
        <f>'2007_totals_newvars'!K23/$EB23</f>
        <v>4.5645266836448449E-2</v>
      </c>
      <c r="EB23">
        <f>'2007_totals_newvars'!L23</f>
        <v>1006393810</v>
      </c>
      <c r="EC23" s="8" t="str">
        <f t="shared" si="10"/>
        <v xml:space="preserve"> </v>
      </c>
      <c r="ED23">
        <f>'2008_totals_newvars'!B23/$EN23</f>
        <v>0.27862839372516363</v>
      </c>
      <c r="EE23">
        <f>'2008_totals_newvars'!C23/$EN23</f>
        <v>0.28605525340755789</v>
      </c>
      <c r="EF23">
        <f>'2008_totals_newvars'!D23/$EN23</f>
        <v>2.6224799415320851E-2</v>
      </c>
      <c r="EG23">
        <f>'2008_totals_newvars'!E23/$EN23</f>
        <v>0</v>
      </c>
      <c r="EH23">
        <f>'2008_totals_newvars'!F23/$EN23</f>
        <v>7.7991911832810887E-2</v>
      </c>
      <c r="EI23">
        <f>'2008_totals_newvars'!G23/$EN23</f>
        <v>3.5439223198135937E-2</v>
      </c>
      <c r="EJ23">
        <f>'2008_totals_newvars'!H23/$EN23</f>
        <v>8.0927397737080867E-2</v>
      </c>
      <c r="EK23">
        <f>'2008_totals_newvars'!I23/$EN23</f>
        <v>0.11904912538149778</v>
      </c>
      <c r="EL23">
        <f>'2008_totals_newvars'!J23/$EN23</f>
        <v>5.205227730294637E-2</v>
      </c>
      <c r="EM23">
        <f>'2008_totals_newvars'!K23/$EN23</f>
        <v>4.3631617999485839E-2</v>
      </c>
      <c r="EN23">
        <f>'2008_totals_newvars'!L23</f>
        <v>1052840007</v>
      </c>
      <c r="EO23" s="8" t="str">
        <f t="shared" si="11"/>
        <v xml:space="preserve"> </v>
      </c>
      <c r="EP23">
        <f>'2009_totals_newvars'!B23/$EZ23</f>
        <v>0.27193387222590565</v>
      </c>
      <c r="EQ23">
        <f>'2009_totals_newvars'!C23/$EZ23</f>
        <v>0.28143825793873017</v>
      </c>
      <c r="ER23">
        <f>'2009_totals_newvars'!D23/$EZ23</f>
        <v>1.9860377890642936E-2</v>
      </c>
      <c r="ES23">
        <f>'2009_totals_newvars'!E23/$EZ23</f>
        <v>0</v>
      </c>
      <c r="ET23">
        <f>'2009_totals_newvars'!F23/$EZ23</f>
        <v>7.2196046592630445E-2</v>
      </c>
      <c r="EU23">
        <f>'2009_totals_newvars'!G23/$EZ23</f>
        <v>5.6530686379787039E-2</v>
      </c>
      <c r="EV23">
        <f>'2009_totals_newvars'!H23/$EZ23</f>
        <v>4.7038667745833748E-2</v>
      </c>
      <c r="EW23">
        <f>'2009_totals_newvars'!I23/$EZ23</f>
        <v>0.17561682072645701</v>
      </c>
      <c r="EX23">
        <f>'2009_totals_newvars'!J23/$EZ23</f>
        <v>3.6911215265879947E-2</v>
      </c>
      <c r="EY23">
        <f>'2009_totals_newvars'!K23/$EZ23</f>
        <v>3.8474055234133088E-2</v>
      </c>
      <c r="EZ23">
        <f>'2009_totals_newvars'!L23</f>
        <v>1193976375</v>
      </c>
      <c r="FA23" s="8" t="str">
        <f t="shared" si="12"/>
        <v xml:space="preserve"> </v>
      </c>
      <c r="FB23">
        <f>'2010_totals_newvars'!B23/$FL23</f>
        <v>0.29023661250929789</v>
      </c>
      <c r="FC23">
        <f>'2010_totals_newvars'!C23/$FL23</f>
        <v>0.26770092872426693</v>
      </c>
      <c r="FD23">
        <f>'2010_totals_newvars'!D23/$FL23</f>
        <v>1.7747413415855E-2</v>
      </c>
      <c r="FE23">
        <f>'2010_totals_newvars'!E23/$FL23</f>
        <v>0</v>
      </c>
      <c r="FF23">
        <f>'2010_totals_newvars'!F23/$FL23</f>
        <v>8.6344892240596077E-2</v>
      </c>
      <c r="FG23">
        <f>'2010_totals_newvars'!G23/$FL23</f>
        <v>7.4849330685383519E-2</v>
      </c>
      <c r="FH23">
        <f>'2010_totals_newvars'!H23/$FL23</f>
        <v>3.3829023542319252E-2</v>
      </c>
      <c r="FI23">
        <f>'2010_totals_newvars'!I23/$FL23</f>
        <v>0.16046529162893158</v>
      </c>
      <c r="FJ23">
        <f>'2010_totals_newvars'!J23/$FL23</f>
        <v>2.920810444498077E-2</v>
      </c>
      <c r="FK23">
        <f>'2010_totals_newvars'!K23/$FL23</f>
        <v>3.9618402808368952E-2</v>
      </c>
      <c r="FL23">
        <f>'2010_totals_newvars'!L23</f>
        <v>1159489246</v>
      </c>
      <c r="FM23" s="8" t="str">
        <f t="shared" si="13"/>
        <v xml:space="preserve"> </v>
      </c>
      <c r="FN23">
        <f>'2011_totals_newvars'!B23/$FX23</f>
        <v>0.29061584382815608</v>
      </c>
      <c r="FO23">
        <f>'2011_totals_newvars'!C23/$FX23</f>
        <v>0.27038457499835</v>
      </c>
      <c r="FP23">
        <f>'2011_totals_newvars'!D23/$FX23</f>
        <v>1.0872357020117629E-2</v>
      </c>
      <c r="FQ23">
        <f>'2011_totals_newvars'!E23/$FX23</f>
        <v>0</v>
      </c>
      <c r="FR23">
        <f>'2011_totals_newvars'!F23/$FX23</f>
        <v>8.8156401622004388E-2</v>
      </c>
      <c r="FS23">
        <f>'2011_totals_newvars'!G23/$FX23</f>
        <v>6.2151355630938404E-2</v>
      </c>
      <c r="FT23">
        <f>'2011_totals_newvars'!H23/$FX23</f>
        <v>3.1288081497854836E-2</v>
      </c>
      <c r="FU23">
        <f>'2011_totals_newvars'!I23/$FX23</f>
        <v>0.17636302883467844</v>
      </c>
      <c r="FV23">
        <f>'2011_totals_newvars'!J23/$FX23</f>
        <v>3.0562852592559163E-2</v>
      </c>
      <c r="FW23">
        <f>'2011_totals_newvars'!K23/$FX23</f>
        <v>3.9605503975341058E-2</v>
      </c>
      <c r="FX23">
        <f>'2011_totals_newvars'!L23</f>
        <v>1159866897</v>
      </c>
      <c r="FY23" s="8" t="str">
        <f t="shared" si="14"/>
        <v xml:space="preserve"> </v>
      </c>
      <c r="FZ23">
        <f>'2012_totals_newvars'!B23/$GJ23</f>
        <v>0.30841829300871282</v>
      </c>
      <c r="GA23">
        <f>'2012_totals_newvars'!C23/$GJ23</f>
        <v>0.25867066462356891</v>
      </c>
      <c r="GB23">
        <f>'2012_totals_newvars'!D23/$GJ23</f>
        <v>5.7042436227402035E-3</v>
      </c>
      <c r="GC23">
        <f>'2012_totals_newvars'!E23/$GJ23</f>
        <v>0</v>
      </c>
      <c r="GD23">
        <f>'2012_totals_newvars'!F23/$GJ23</f>
        <v>9.1989428449910191E-2</v>
      </c>
      <c r="GE23">
        <f>'2012_totals_newvars'!G23/$GJ23</f>
        <v>5.4822295570013904E-2</v>
      </c>
      <c r="GF23">
        <f>'2012_totals_newvars'!H23/$GJ23</f>
        <v>2.4275765921678277E-2</v>
      </c>
      <c r="GG23">
        <f>'2012_totals_newvars'!I23/$GJ23</f>
        <v>0.18466337257682391</v>
      </c>
      <c r="GH23">
        <f>'2012_totals_newvars'!J23/$GJ23</f>
        <v>3.2102279883760292E-2</v>
      </c>
      <c r="GI23">
        <f>'2012_totals_newvars'!K23/$GJ23</f>
        <v>3.9353656342791483E-2</v>
      </c>
      <c r="GJ23">
        <f>'2012_totals_newvars'!L23</f>
        <v>1167289555</v>
      </c>
      <c r="GK23" s="8" t="str">
        <f t="shared" si="15"/>
        <v xml:space="preserve"> </v>
      </c>
      <c r="GL23">
        <f>'2013_totals_newvars'!B23/$GV23</f>
        <v>0.29754167441139151</v>
      </c>
      <c r="GM23">
        <f>'2013_totals_newvars'!C23/$GV23</f>
        <v>0.26022326889916414</v>
      </c>
      <c r="GN23">
        <f>'2013_totals_newvars'!D23/$GV23</f>
        <v>5.7512975944893257E-3</v>
      </c>
      <c r="GO23">
        <f>'2013_totals_newvars'!E23/$GV23</f>
        <v>0</v>
      </c>
      <c r="GP23">
        <f>'2013_totals_newvars'!F23/$GV23</f>
        <v>9.6026972569652772E-2</v>
      </c>
      <c r="GQ23">
        <f>'2013_totals_newvars'!G23/$GV23</f>
        <v>5.6636636464587498E-2</v>
      </c>
      <c r="GR23">
        <f>'2013_totals_newvars'!H23/$GV23</f>
        <v>9.0921503615444561E-3</v>
      </c>
      <c r="GS23">
        <f>'2013_totals_newvars'!I23/$GV23</f>
        <v>0.20516497553219498</v>
      </c>
      <c r="GT23">
        <f>'2013_totals_newvars'!J23/$GV23</f>
        <v>2.9209671263178805E-2</v>
      </c>
      <c r="GU23">
        <f>'2013_totals_newvars'!K23/$GV23</f>
        <v>4.0353352903796505E-2</v>
      </c>
      <c r="GV23">
        <f>'2013_totals_newvars'!L23</f>
        <v>1138371627</v>
      </c>
      <c r="GW23" s="8" t="str">
        <f t="shared" si="16"/>
        <v xml:space="preserve"> </v>
      </c>
      <c r="GX23">
        <f>'2014_totals_newvars'!B23/$HH23</f>
        <v>0.26610905460912826</v>
      </c>
      <c r="GY23">
        <f>'2014_totals_newvars'!C23/$HH23</f>
        <v>0.29420012619030733</v>
      </c>
      <c r="GZ23">
        <f>'2014_totals_newvars'!D23/$HH23</f>
        <v>5.8140702192692965E-3</v>
      </c>
      <c r="HA23">
        <f>'2014_totals_newvars'!E23/$HH23</f>
        <v>0</v>
      </c>
      <c r="HB23">
        <f>'2014_totals_newvars'!F23/$HH23</f>
        <v>0.10393574476828442</v>
      </c>
      <c r="HC23">
        <f>'2014_totals_newvars'!G23/$HH23</f>
        <v>7.8934095566429011E-2</v>
      </c>
      <c r="HD23">
        <f>'2014_totals_newvars'!H23/$HH23</f>
        <v>1.4154489483838004E-2</v>
      </c>
      <c r="HE23">
        <f>'2014_totals_newvars'!I23/$HH23</f>
        <v>0.16361733789364011</v>
      </c>
      <c r="HF23">
        <f>'2014_totals_newvars'!J23/$HH23</f>
        <v>3.1471258066451742E-2</v>
      </c>
      <c r="HG23">
        <f>'2014_totals_newvars'!K23/$HH23</f>
        <v>4.1763823202651817E-2</v>
      </c>
      <c r="HH23">
        <f>'2014_totals_newvars'!L23</f>
        <v>1099926000</v>
      </c>
      <c r="HI23" s="8" t="str">
        <f t="shared" si="17"/>
        <v xml:space="preserve"> </v>
      </c>
    </row>
    <row r="24" spans="1:217" x14ac:dyDescent="0.2">
      <c r="A24" t="str">
        <f>'1997_totals_newvars'!A24</f>
        <v>MICHIGAN</v>
      </c>
      <c r="B24">
        <f>'1997_totals_newvars'!B24/$L24</f>
        <v>0.6092056880119372</v>
      </c>
      <c r="C24">
        <f>'1997_totals_newvars'!C24/$L24</f>
        <v>9.5504632248412311E-2</v>
      </c>
      <c r="D24">
        <f>'1997_totals_newvars'!D24/$L24</f>
        <v>6.9814145431938854E-2</v>
      </c>
      <c r="E24">
        <f>'1997_totals_newvars'!E24/$L24</f>
        <v>0</v>
      </c>
      <c r="F24">
        <f>'1997_totals_newvars'!F24/$L24</f>
        <v>0</v>
      </c>
      <c r="G24">
        <f>'1997_totals_newvars'!G24/$L24</f>
        <v>0</v>
      </c>
      <c r="H24">
        <f>'1997_totals_newvars'!H24/$L24</f>
        <v>0</v>
      </c>
      <c r="I24">
        <f>'1997_totals_newvars'!I24/$L24</f>
        <v>7.3019254480223089E-2</v>
      </c>
      <c r="J24">
        <f>'1997_totals_newvars'!J24/$L24</f>
        <v>8.8984383342250353E-2</v>
      </c>
      <c r="K24">
        <f>'1997_totals_newvars'!K24/$L24</f>
        <v>6.3471896485238183E-2</v>
      </c>
      <c r="L24">
        <f>'1997_totals_newvars'!L24</f>
        <v>1210151961</v>
      </c>
      <c r="M24" s="8" t="str">
        <f t="shared" si="0"/>
        <v xml:space="preserve"> </v>
      </c>
      <c r="N24">
        <f>'1998_totals_newvars'!B24/$X24</f>
        <v>0.45456004724029209</v>
      </c>
      <c r="O24">
        <f>'1998_totals_newvars'!C24/$X24</f>
        <v>0.23749210341588931</v>
      </c>
      <c r="P24">
        <f>'1998_totals_newvars'!D24/$X24</f>
        <v>8.9422085482020158E-2</v>
      </c>
      <c r="Q24">
        <f>'1998_totals_newvars'!E24/$X24</f>
        <v>0</v>
      </c>
      <c r="R24">
        <f>'1998_totals_newvars'!F24/$X24</f>
        <v>0</v>
      </c>
      <c r="S24">
        <f>'1998_totals_newvars'!G24/$X24</f>
        <v>0</v>
      </c>
      <c r="T24">
        <f>'1998_totals_newvars'!H24/$X24</f>
        <v>0</v>
      </c>
      <c r="U24">
        <f>'1998_totals_newvars'!I24/$X24</f>
        <v>0.10215840239194668</v>
      </c>
      <c r="V24">
        <f>'1998_totals_newvars'!J24/$X24</f>
        <v>5.5118033595996194E-2</v>
      </c>
      <c r="W24">
        <f>'1998_totals_newvars'!K24/$X24</f>
        <v>6.1249327873855584E-2</v>
      </c>
      <c r="X24">
        <f>'1998_totals_newvars'!L24</f>
        <v>1188290705</v>
      </c>
      <c r="Y24" s="8" t="str">
        <f t="shared" si="1"/>
        <v xml:space="preserve"> </v>
      </c>
      <c r="Z24">
        <f>'1999_totals_newvars'!B24/$AJ24</f>
        <v>0.33592615188670755</v>
      </c>
      <c r="AA24">
        <f>'1999_totals_newvars'!C24/$AJ24</f>
        <v>0.33438870008180233</v>
      </c>
      <c r="AB24">
        <f>'1999_totals_newvars'!D24/$AJ24</f>
        <v>0.1253907708429492</v>
      </c>
      <c r="AC24">
        <f>'1999_totals_newvars'!E24/$AJ24</f>
        <v>2.3841752018585908E-2</v>
      </c>
      <c r="AD24">
        <f>'1999_totals_newvars'!F24/$AJ24</f>
        <v>9.3401066067204403E-3</v>
      </c>
      <c r="AE24">
        <f>'1999_totals_newvars'!G24/$AJ24</f>
        <v>0</v>
      </c>
      <c r="AF24">
        <f>'1999_totals_newvars'!H24/$AJ24</f>
        <v>0</v>
      </c>
      <c r="AG24">
        <f>'1999_totals_newvars'!I24/$AJ24</f>
        <v>5.5512999660388765E-2</v>
      </c>
      <c r="AH24">
        <f>'1999_totals_newvars'!J24/$AJ24</f>
        <v>4.9858984310288894E-2</v>
      </c>
      <c r="AI24">
        <f>'1999_totals_newvars'!K24/$AJ24</f>
        <v>6.5740534592556923E-2</v>
      </c>
      <c r="AJ24">
        <f>'1999_totals_newvars'!L24</f>
        <v>1209836298</v>
      </c>
      <c r="AK24" s="8" t="str">
        <f t="shared" si="2"/>
        <v xml:space="preserve"> </v>
      </c>
      <c r="AL24">
        <f>'2000_totals_newvars'!B24/$AW24</f>
        <v>0.28544519118065731</v>
      </c>
      <c r="AM24">
        <f>'2000_totals_newvars'!C24/$AW24</f>
        <v>0.30476514028189017</v>
      </c>
      <c r="AN24">
        <f>'2000_totals_newvars'!D24/$AW24</f>
        <v>0.12897540585550651</v>
      </c>
      <c r="AO24">
        <f>'2000_totals_newvars'!E24/$AW24</f>
        <v>3.6521115019910573E-2</v>
      </c>
      <c r="AP24">
        <f>'2000_totals_newvars'!F24/$AW24</f>
        <v>1.9943511805114562E-2</v>
      </c>
      <c r="AQ24">
        <f>'2000_totals_newvars'!G24/$AW24</f>
        <v>0</v>
      </c>
      <c r="AR24">
        <f>'2000_totals_newvars'!H24/$AW24</f>
        <v>4.4504882460870816E-2</v>
      </c>
      <c r="AS24">
        <f>'2000_totals_newvars'!I24/$AW24</f>
        <v>7.4234482721474301E-2</v>
      </c>
      <c r="AT24">
        <f>'2000_totals_newvars'!J24/$AW24</f>
        <v>4.6674670805543182E-2</v>
      </c>
      <c r="AU24">
        <f>'2000_totals_newvars'!K24/$AW24</f>
        <v>5.893559986903258E-2</v>
      </c>
      <c r="AV24" s="8" t="str">
        <f t="shared" si="3"/>
        <v xml:space="preserve"> </v>
      </c>
      <c r="AW24">
        <f>'2000_totals_newvars'!L24</f>
        <v>1353823753</v>
      </c>
      <c r="AX24">
        <f>'2001_totals_newvars'!B24/$BH24</f>
        <v>0.25625317759309785</v>
      </c>
      <c r="AY24">
        <f>'2001_totals_newvars'!C24/$BH24</f>
        <v>0.26736957686478052</v>
      </c>
      <c r="AZ24">
        <f>'2001_totals_newvars'!D24/$BH24</f>
        <v>0.11285131981262456</v>
      </c>
      <c r="BA24">
        <f>'2001_totals_newvars'!E24/$BH24</f>
        <v>1.8896274552408696E-2</v>
      </c>
      <c r="BB24">
        <f>'2001_totals_newvars'!F24/$BH24</f>
        <v>2.1060806768321769E-2</v>
      </c>
      <c r="BC24">
        <f>'2001_totals_newvars'!G24/$BH24</f>
        <v>0</v>
      </c>
      <c r="BD24">
        <f>'2001_totals_newvars'!H24/$BH24</f>
        <v>3.5263097070059486E-2</v>
      </c>
      <c r="BE24">
        <f>'2001_totals_newvars'!I24/$BH24</f>
        <v>0.14083194793591344</v>
      </c>
      <c r="BF24">
        <f>'2001_totals_newvars'!J24/$BH24</f>
        <v>0.13309224575408304</v>
      </c>
      <c r="BG24">
        <f>'2001_totals_newvars'!K24/$BH24</f>
        <v>1.438155364871063E-2</v>
      </c>
      <c r="BH24">
        <f>'2001_totals_newvars'!L24</f>
        <v>1282002171</v>
      </c>
      <c r="BI24" s="8" t="str">
        <f t="shared" si="4"/>
        <v xml:space="preserve"> </v>
      </c>
      <c r="BJ24">
        <f>'2002_totals_newvars'!B24/$BT24</f>
        <v>0.25193796930142226</v>
      </c>
      <c r="BK24">
        <f>'2002_totals_newvars'!C24/$BT24</f>
        <v>0.2757911601974572</v>
      </c>
      <c r="BL24">
        <f>'2002_totals_newvars'!D24/$BT24</f>
        <v>5.8375590884044738E-2</v>
      </c>
      <c r="BM24">
        <f>'2002_totals_newvars'!E24/$BT24</f>
        <v>2.1175569708758637E-2</v>
      </c>
      <c r="BN24">
        <f>'2002_totals_newvars'!F24/$BT24</f>
        <v>4.3274798257044132E-2</v>
      </c>
      <c r="BO24">
        <f>'2002_totals_newvars'!G24/$BT24</f>
        <v>0</v>
      </c>
      <c r="BP24">
        <f>'2002_totals_newvars'!H24/$BT24</f>
        <v>8.1579135872059422E-2</v>
      </c>
      <c r="BQ24">
        <f>'2002_totals_newvars'!I24/$BT24</f>
        <v>0.15084105246581289</v>
      </c>
      <c r="BR24">
        <f>'2002_totals_newvars'!J24/$BT24</f>
        <v>9.5966486265237821E-2</v>
      </c>
      <c r="BS24">
        <f>'2002_totals_newvars'!K24/$BT24</f>
        <v>2.1058237048162953E-2</v>
      </c>
      <c r="BT24">
        <f>'2002_totals_newvars'!L24</f>
        <v>1294055715</v>
      </c>
      <c r="BU24" s="8" t="str">
        <f t="shared" si="5"/>
        <v xml:space="preserve"> </v>
      </c>
      <c r="BV24">
        <f>'2003_totals_newvars'!B24/$CF24</f>
        <v>0.31807782856845895</v>
      </c>
      <c r="BW24">
        <f>'2003_totals_newvars'!C24/$CF24</f>
        <v>0.24975088208488189</v>
      </c>
      <c r="BX24">
        <f>'2003_totals_newvars'!D24/$CF24</f>
        <v>4.1135803127868874E-2</v>
      </c>
      <c r="BY24">
        <f>'2003_totals_newvars'!E24/$CF24</f>
        <v>4.7099489477016025E-2</v>
      </c>
      <c r="BZ24">
        <f>'2003_totals_newvars'!F24/$CF24</f>
        <v>0</v>
      </c>
      <c r="CA24">
        <f>'2003_totals_newvars'!G24/$CF24</f>
        <v>1.3845368643092708E-2</v>
      </c>
      <c r="CB24">
        <f>'2003_totals_newvars'!H24/$CF24</f>
        <v>9.7208571541373814E-2</v>
      </c>
      <c r="CC24">
        <f>'2003_totals_newvars'!I24/$CF24</f>
        <v>0.13549196248886805</v>
      </c>
      <c r="CD24">
        <f>'2003_totals_newvars'!J24/$CF24</f>
        <v>8.0932894967367663E-2</v>
      </c>
      <c r="CE24">
        <f>'2003_totals_newvars'!K24/$CF24</f>
        <v>1.6457199101072021E-2</v>
      </c>
      <c r="CF24">
        <f>'2003_totals_newvars'!L24</f>
        <v>1224872767</v>
      </c>
      <c r="CG24" s="8" t="str">
        <f t="shared" si="6"/>
        <v xml:space="preserve"> </v>
      </c>
      <c r="CH24">
        <f>'2004_totals_newvars'!B24/$CR24</f>
        <v>0.30640902473588805</v>
      </c>
      <c r="CI24">
        <f>'2004_totals_newvars'!C24/$CR24</f>
        <v>0.26079166590883424</v>
      </c>
      <c r="CJ24">
        <f>'2004_totals_newvars'!D24/$CR24</f>
        <v>3.8715751028849762E-2</v>
      </c>
      <c r="CK24">
        <f>'2004_totals_newvars'!E24/$CR24</f>
        <v>5.3492682503694301E-2</v>
      </c>
      <c r="CL24">
        <f>'2004_totals_newvars'!F24/$CR24</f>
        <v>0</v>
      </c>
      <c r="CM24">
        <f>'2004_totals_newvars'!G24/$CR24</f>
        <v>1.7606889982476469E-2</v>
      </c>
      <c r="CN24">
        <f>'2004_totals_newvars'!H24/$CR24</f>
        <v>0.13938456788309841</v>
      </c>
      <c r="CO24">
        <f>'2004_totals_newvars'!I24/$CR24</f>
        <v>9.5512301652313267E-2</v>
      </c>
      <c r="CP24">
        <f>'2004_totals_newvars'!J24/$CR24</f>
        <v>6.7497328244032609E-2</v>
      </c>
      <c r="CQ24">
        <f>'2004_totals_newvars'!K24/$CR24</f>
        <v>2.0589788060812925E-2</v>
      </c>
      <c r="CR24">
        <f>'2004_totals_newvars'!L24</f>
        <v>1308006810</v>
      </c>
      <c r="CS24" s="8" t="str">
        <f t="shared" si="7"/>
        <v xml:space="preserve"> </v>
      </c>
      <c r="CT24">
        <f>'2005_totals_newvars'!B24/$DD24</f>
        <v>0.30512899400113391</v>
      </c>
      <c r="CU24">
        <f>'2005_totals_newvars'!C24/$DD24</f>
        <v>0.26504119330561027</v>
      </c>
      <c r="CV24">
        <f>'2005_totals_newvars'!D24/$DD24</f>
        <v>6.3805456353173029E-2</v>
      </c>
      <c r="CW24">
        <f>'2005_totals_newvars'!E24/$DD24</f>
        <v>6.459080950834839E-2</v>
      </c>
      <c r="CX24">
        <f>'2005_totals_newvars'!F24/$DD24</f>
        <v>0</v>
      </c>
      <c r="CY24">
        <f>'2005_totals_newvars'!G24/$DD24</f>
        <v>3.7033256243327049E-5</v>
      </c>
      <c r="CZ24">
        <f>'2005_totals_newvars'!H24/$DD24</f>
        <v>7.562675764278122E-2</v>
      </c>
      <c r="DA24">
        <f>'2005_totals_newvars'!I24/$DD24</f>
        <v>0.12324016336868435</v>
      </c>
      <c r="DB24">
        <f>'2005_totals_newvars'!J24/$DD24</f>
        <v>7.000945630866201E-2</v>
      </c>
      <c r="DC24">
        <f>'2005_totals_newvars'!K24/$DD24</f>
        <v>3.2520136255363513E-2</v>
      </c>
      <c r="DD24">
        <f>'2005_totals_newvars'!L24</f>
        <v>1350137824</v>
      </c>
      <c r="DE24" s="8" t="str">
        <f t="shared" si="8"/>
        <v xml:space="preserve"> </v>
      </c>
      <c r="DF24">
        <f>'2006_totals_newvars'!B24/$DP24</f>
        <v>0.30407872584766354</v>
      </c>
      <c r="DG24">
        <f>'2006_totals_newvars'!C24/$DP24</f>
        <v>0.22770460177587193</v>
      </c>
      <c r="DH24">
        <f>'2006_totals_newvars'!D24/$DP24</f>
        <v>7.1539209181962951E-2</v>
      </c>
      <c r="DI24">
        <f>'2006_totals_newvars'!E24/$DP24</f>
        <v>5.1145631423373659E-2</v>
      </c>
      <c r="DJ24">
        <f>'2006_totals_newvars'!F24/$DP24</f>
        <v>0</v>
      </c>
      <c r="DK24">
        <f>'2006_totals_newvars'!G24/$DP24</f>
        <v>3.5997650067758806E-5</v>
      </c>
      <c r="DL24">
        <f>'2006_totals_newvars'!H24/$DP24</f>
        <v>7.5805070754253481E-2</v>
      </c>
      <c r="DM24">
        <f>'2006_totals_newvars'!I24/$DP24</f>
        <v>0.14192160766753675</v>
      </c>
      <c r="DN24">
        <f>'2006_totals_newvars'!J24/$DP24</f>
        <v>7.8818701973611904E-2</v>
      </c>
      <c r="DO24">
        <f>'2006_totals_newvars'!K24/$DP24</f>
        <v>4.8950453725658032E-2</v>
      </c>
      <c r="DP24">
        <f>'2006_totals_newvars'!L24</f>
        <v>1388896217</v>
      </c>
      <c r="DQ24" s="8" t="str">
        <f t="shared" si="9"/>
        <v xml:space="preserve"> </v>
      </c>
      <c r="DR24">
        <f>'2007_totals_newvars'!B24/$EB24</f>
        <v>0.28946600177385096</v>
      </c>
      <c r="DS24">
        <f>'2007_totals_newvars'!C24/$EB24</f>
        <v>0.20627863435740898</v>
      </c>
      <c r="DT24">
        <f>'2007_totals_newvars'!D24/$EB24</f>
        <v>6.8871295668571281E-2</v>
      </c>
      <c r="DU24">
        <f>'2007_totals_newvars'!E24/$EB24</f>
        <v>5.0574750794943786E-2</v>
      </c>
      <c r="DV24">
        <f>'2007_totals_newvars'!F24/$EB24</f>
        <v>0</v>
      </c>
      <c r="DW24">
        <f>'2007_totals_newvars'!G24/$EB24</f>
        <v>6.928609189771057E-3</v>
      </c>
      <c r="DX24">
        <f>'2007_totals_newvars'!H24/$EB24</f>
        <v>0.10430220369206866</v>
      </c>
      <c r="DY24">
        <f>'2007_totals_newvars'!I24/$EB24</f>
        <v>0.14458507257740996</v>
      </c>
      <c r="DZ24">
        <f>'2007_totals_newvars'!J24/$EB24</f>
        <v>7.7926380861601224E-2</v>
      </c>
      <c r="EA24">
        <f>'2007_totals_newvars'!K24/$EB24</f>
        <v>5.1067051084374093E-2</v>
      </c>
      <c r="EB24">
        <f>'2007_totals_newvars'!L24</f>
        <v>1315995570</v>
      </c>
      <c r="EC24" s="8" t="str">
        <f t="shared" si="10"/>
        <v xml:space="preserve"> </v>
      </c>
      <c r="ED24">
        <f>'2008_totals_newvars'!B24/$EN24</f>
        <v>0.24132041036073595</v>
      </c>
      <c r="EE24">
        <f>'2008_totals_newvars'!C24/$EN24</f>
        <v>0.17634003247422445</v>
      </c>
      <c r="EF24">
        <f>'2008_totals_newvars'!D24/$EN24</f>
        <v>6.534966594268618E-2</v>
      </c>
      <c r="EG24">
        <f>'2008_totals_newvars'!E24/$EN24</f>
        <v>6.3836299555644696E-2</v>
      </c>
      <c r="EH24">
        <f>'2008_totals_newvars'!F24/$EN24</f>
        <v>0</v>
      </c>
      <c r="EI24">
        <f>'2008_totals_newvars'!G24/$EN24</f>
        <v>8.1967098629109406E-3</v>
      </c>
      <c r="EJ24">
        <f>'2008_totals_newvars'!H24/$EN24</f>
        <v>0.24130312053498801</v>
      </c>
      <c r="EK24">
        <f>'2008_totals_newvars'!I24/$EN24</f>
        <v>7.915088071229015E-2</v>
      </c>
      <c r="EL24">
        <f>'2008_totals_newvars'!J24/$EN24</f>
        <v>7.3697369189882692E-2</v>
      </c>
      <c r="EM24">
        <f>'2008_totals_newvars'!K24/$EN24</f>
        <v>5.0805511366636927E-2</v>
      </c>
      <c r="EN24">
        <f>'2008_totals_newvars'!L24</f>
        <v>1400418972</v>
      </c>
      <c r="EO24" s="8" t="str">
        <f t="shared" si="11"/>
        <v xml:space="preserve"> </v>
      </c>
      <c r="EP24">
        <f>'2009_totals_newvars'!B24/$EZ24</f>
        <v>0.21005816067720448</v>
      </c>
      <c r="EQ24">
        <f>'2009_totals_newvars'!C24/$EZ24</f>
        <v>0.10904589419181403</v>
      </c>
      <c r="ER24">
        <f>'2009_totals_newvars'!D24/$EZ24</f>
        <v>7.2757845805678248E-2</v>
      </c>
      <c r="ES24">
        <f>'2009_totals_newvars'!E24/$EZ24</f>
        <v>5.7251943900595806E-2</v>
      </c>
      <c r="ET24">
        <f>'2009_totals_newvars'!F24/$EZ24</f>
        <v>4.4574580282447721E-2</v>
      </c>
      <c r="EU24">
        <f>'2009_totals_newvars'!G24/$EZ24</f>
        <v>2.1292259934485684E-2</v>
      </c>
      <c r="EV24">
        <f>'2009_totals_newvars'!H24/$EZ24</f>
        <v>0.25563304776935825</v>
      </c>
      <c r="EW24">
        <f>'2009_totals_newvars'!I24/$EZ24</f>
        <v>9.5961497878768773E-2</v>
      </c>
      <c r="EX24">
        <f>'2009_totals_newvars'!J24/$EZ24</f>
        <v>8.501358568233626E-2</v>
      </c>
      <c r="EY24">
        <f>'2009_totals_newvars'!K24/$EZ24</f>
        <v>4.8411183877310721E-2</v>
      </c>
      <c r="EZ24">
        <f>'2009_totals_newvars'!L24</f>
        <v>1601598614</v>
      </c>
      <c r="FA24" s="8" t="str">
        <f t="shared" si="12"/>
        <v xml:space="preserve"> </v>
      </c>
      <c r="FB24">
        <f>'2010_totals_newvars'!B24/$FL24</f>
        <v>0.30679927271776508</v>
      </c>
      <c r="FC24">
        <f>'2010_totals_newvars'!C24/$FL24</f>
        <v>4.2216777578517391E-2</v>
      </c>
      <c r="FD24">
        <f>'2010_totals_newvars'!D24/$FL24</f>
        <v>5.6549837542059174E-2</v>
      </c>
      <c r="FE24">
        <f>'2010_totals_newvars'!E24/$FL24</f>
        <v>4.9319343321017381E-2</v>
      </c>
      <c r="FF24">
        <f>'2010_totals_newvars'!F24/$FL24</f>
        <v>0.11438471654436158</v>
      </c>
      <c r="FG24">
        <f>'2010_totals_newvars'!G24/$FL24</f>
        <v>2.8458357320437885E-2</v>
      </c>
      <c r="FH24">
        <f>'2010_totals_newvars'!H24/$FL24</f>
        <v>0.2030009851389204</v>
      </c>
      <c r="FI24">
        <f>'2010_totals_newvars'!I24/$FL24</f>
        <v>8.6469374285216505E-2</v>
      </c>
      <c r="FJ24">
        <f>'2010_totals_newvars'!J24/$FL24</f>
        <v>6.9255440602347493E-2</v>
      </c>
      <c r="FK24">
        <f>'2010_totals_newvars'!K24/$FL24</f>
        <v>4.3545894949357081E-2</v>
      </c>
      <c r="FL24">
        <f>'2010_totals_newvars'!L24</f>
        <v>1780541773</v>
      </c>
      <c r="FM24" s="8" t="str">
        <f t="shared" si="13"/>
        <v xml:space="preserve"> </v>
      </c>
      <c r="FN24">
        <f>'2011_totals_newvars'!B24/$FX24</f>
        <v>0.12757824246818492</v>
      </c>
      <c r="FO24">
        <f>'2011_totals_newvars'!C24/$FX24</f>
        <v>2.2304026464077718E-2</v>
      </c>
      <c r="FP24">
        <f>'2011_totals_newvars'!D24/$FX24</f>
        <v>5.8662572033709275E-2</v>
      </c>
      <c r="FQ24">
        <f>'2011_totals_newvars'!E24/$FX24</f>
        <v>6.1219652529448554E-2</v>
      </c>
      <c r="FR24">
        <f>'2011_totals_newvars'!F24/$FX24</f>
        <v>0.14988808670390955</v>
      </c>
      <c r="FS24">
        <f>'2011_totals_newvars'!G24/$FX24</f>
        <v>2.4064301929266053E-2</v>
      </c>
      <c r="FT24">
        <f>'2011_totals_newvars'!H24/$FX24</f>
        <v>0.28850240473671251</v>
      </c>
      <c r="FU24">
        <f>'2011_totals_newvars'!I24/$FX24</f>
        <v>0.12946314065363268</v>
      </c>
      <c r="FV24">
        <f>'2011_totals_newvars'!J24/$FX24</f>
        <v>8.4998118260328159E-2</v>
      </c>
      <c r="FW24">
        <f>'2011_totals_newvars'!K24/$FX24</f>
        <v>5.3319454220730617E-2</v>
      </c>
      <c r="FX24">
        <f>'2011_totals_newvars'!L24</f>
        <v>1454165016</v>
      </c>
      <c r="FY24" s="8" t="str">
        <f t="shared" si="14"/>
        <v xml:space="preserve"> </v>
      </c>
      <c r="FZ24">
        <f>'2012_totals_newvars'!B24/$GJ24</f>
        <v>0.15977647800600533</v>
      </c>
      <c r="GA24">
        <f>'2012_totals_newvars'!C24/$GJ24</f>
        <v>1.416450884975402E-2</v>
      </c>
      <c r="GB24">
        <f>'2012_totals_newvars'!D24/$GJ24</f>
        <v>5.3131259937079921E-2</v>
      </c>
      <c r="GC24">
        <f>'2012_totals_newvars'!E24/$GJ24</f>
        <v>5.4870493859773772E-2</v>
      </c>
      <c r="GD24">
        <f>'2012_totals_newvars'!F24/$GJ24</f>
        <v>0.14996359857546568</v>
      </c>
      <c r="GE24">
        <f>'2012_totals_newvars'!G24/$GJ24</f>
        <v>2.8637861435799401E-3</v>
      </c>
      <c r="GF24">
        <f>'2012_totals_newvars'!H24/$GJ24</f>
        <v>0.26290751883937857</v>
      </c>
      <c r="GG24">
        <f>'2012_totals_newvars'!I24/$GJ24</f>
        <v>0.14914236783147827</v>
      </c>
      <c r="GH24">
        <f>'2012_totals_newvars'!J24/$GJ24</f>
        <v>0.10422949569099021</v>
      </c>
      <c r="GI24">
        <f>'2012_totals_newvars'!K24/$GJ24</f>
        <v>4.895049226649429E-2</v>
      </c>
      <c r="GJ24">
        <f>'2012_totals_newvars'!L24</f>
        <v>1583953121</v>
      </c>
      <c r="GK24" s="8" t="str">
        <f t="shared" si="15"/>
        <v xml:space="preserve"> </v>
      </c>
      <c r="GL24">
        <f>'2013_totals_newvars'!B24/$GV24</f>
        <v>0.14450730929313421</v>
      </c>
      <c r="GM24">
        <f>'2013_totals_newvars'!C24/$GV24</f>
        <v>1.3661005910950999E-2</v>
      </c>
      <c r="GN24">
        <f>'2013_totals_newvars'!D24/$GV24</f>
        <v>5.7517036130250776E-2</v>
      </c>
      <c r="GO24">
        <f>'2013_totals_newvars'!E24/$GV24</f>
        <v>6.7311660312685817E-2</v>
      </c>
      <c r="GP24">
        <f>'2013_totals_newvars'!F24/$GV24</f>
        <v>3.5211072015669267E-2</v>
      </c>
      <c r="GQ24">
        <f>'2013_totals_newvars'!G24/$GV24</f>
        <v>5.8970271064320942E-2</v>
      </c>
      <c r="GR24">
        <f>'2013_totals_newvars'!H24/$GV24</f>
        <v>0.28808936798293167</v>
      </c>
      <c r="GS24">
        <f>'2013_totals_newvars'!I24/$GV24</f>
        <v>0.15423388199083626</v>
      </c>
      <c r="GT24">
        <f>'2013_totals_newvars'!J24/$GV24</f>
        <v>0.12626084851876465</v>
      </c>
      <c r="GU24">
        <f>'2013_totals_newvars'!K24/$GV24</f>
        <v>5.4237546780455385E-2</v>
      </c>
      <c r="GV24">
        <f>'2013_totals_newvars'!L24</f>
        <v>1429550000</v>
      </c>
      <c r="GW24" s="8" t="str">
        <f t="shared" si="16"/>
        <v xml:space="preserve"> </v>
      </c>
      <c r="GX24">
        <f>'2014_totals_newvars'!B24/$HH24</f>
        <v>0.11982545163962285</v>
      </c>
      <c r="GY24">
        <f>'2014_totals_newvars'!C24/$HH24</f>
        <v>2.215956704295886E-2</v>
      </c>
      <c r="GZ24">
        <f>'2014_totals_newvars'!D24/$HH24</f>
        <v>5.0870236183841545E-2</v>
      </c>
      <c r="HA24">
        <f>'2014_totals_newvars'!E24/$HH24</f>
        <v>3.7741630211130243E-2</v>
      </c>
      <c r="HB24">
        <f>'2014_totals_newvars'!F24/$HH24</f>
        <v>3.4554825831817182E-2</v>
      </c>
      <c r="HC24">
        <f>'2014_totals_newvars'!G24/$HH24</f>
        <v>6.1520023549513692E-2</v>
      </c>
      <c r="HD24">
        <f>'2014_totals_newvars'!H24/$HH24</f>
        <v>0.35835981726943894</v>
      </c>
      <c r="HE24">
        <f>'2014_totals_newvars'!I24/$HH24</f>
        <v>0.1448667201790827</v>
      </c>
      <c r="HF24">
        <f>'2014_totals_newvars'!J24/$HH24</f>
        <v>0.11454730740137359</v>
      </c>
      <c r="HG24">
        <f>'2014_totals_newvars'!K24/$HH24</f>
        <v>5.5554420691220414E-2</v>
      </c>
      <c r="HH24">
        <f>'2014_totals_newvars'!L24</f>
        <v>1395663640</v>
      </c>
      <c r="HI24" s="8" t="str">
        <f t="shared" si="17"/>
        <v xml:space="preserve"> </v>
      </c>
    </row>
    <row r="25" spans="1:217" x14ac:dyDescent="0.2">
      <c r="A25" t="str">
        <f>'1997_totals_newvars'!A25</f>
        <v>MINNESOTA</v>
      </c>
      <c r="B25">
        <f>'1997_totals_newvars'!B25/$L25</f>
        <v>0.8029353709248549</v>
      </c>
      <c r="C25">
        <f>'1997_totals_newvars'!C25/$L25</f>
        <v>1.7104491808915434E-2</v>
      </c>
      <c r="D25">
        <f>'1997_totals_newvars'!D25/$L25</f>
        <v>3.1941128811833294E-2</v>
      </c>
      <c r="E25">
        <f>'1997_totals_newvars'!E25/$L25</f>
        <v>0</v>
      </c>
      <c r="F25">
        <f>'1997_totals_newvars'!F25/$L25</f>
        <v>0</v>
      </c>
      <c r="G25">
        <f>'1997_totals_newvars'!G25/$L25</f>
        <v>0</v>
      </c>
      <c r="H25">
        <f>'1997_totals_newvars'!H25/$L25</f>
        <v>0</v>
      </c>
      <c r="I25">
        <f>'1997_totals_newvars'!I25/$L25</f>
        <v>0</v>
      </c>
      <c r="J25">
        <f>'1997_totals_newvars'!J25/$L25</f>
        <v>0.14801900845439633</v>
      </c>
      <c r="K25">
        <f>'1997_totals_newvars'!K25/$L25</f>
        <v>0</v>
      </c>
      <c r="L25">
        <f>'1997_totals_newvars'!L25</f>
        <v>96305989</v>
      </c>
      <c r="M25" s="8" t="str">
        <f t="shared" si="0"/>
        <v xml:space="preserve"> </v>
      </c>
      <c r="N25">
        <f>'1998_totals_newvars'!B25/$X25</f>
        <v>0.69934045357038999</v>
      </c>
      <c r="O25">
        <f>'1998_totals_newvars'!C25/$X25</f>
        <v>7.8674238146273265E-2</v>
      </c>
      <c r="P25">
        <f>'1998_totals_newvars'!D25/$X25</f>
        <v>7.1213017733493908E-2</v>
      </c>
      <c r="Q25">
        <f>'1998_totals_newvars'!E25/$X25</f>
        <v>0</v>
      </c>
      <c r="R25">
        <f>'1998_totals_newvars'!F25/$X25</f>
        <v>0</v>
      </c>
      <c r="S25">
        <f>'1998_totals_newvars'!G25/$X25</f>
        <v>0</v>
      </c>
      <c r="T25">
        <f>'1998_totals_newvars'!H25/$X25</f>
        <v>0</v>
      </c>
      <c r="U25">
        <f>'1998_totals_newvars'!I25/$X25</f>
        <v>0</v>
      </c>
      <c r="V25">
        <f>'1998_totals_newvars'!J25/$X25</f>
        <v>0.15050798353864217</v>
      </c>
      <c r="W25">
        <f>'1998_totals_newvars'!K25/$X25</f>
        <v>2.6430701120072321E-4</v>
      </c>
      <c r="X25">
        <f>'1998_totals_newvars'!L25</f>
        <v>378347890</v>
      </c>
      <c r="Y25" s="8" t="str">
        <f t="shared" si="1"/>
        <v xml:space="preserve"> </v>
      </c>
      <c r="Z25">
        <f>'1999_totals_newvars'!B25/$AJ25</f>
        <v>0.47901284992564541</v>
      </c>
      <c r="AA25">
        <f>'1999_totals_newvars'!C25/$AJ25</f>
        <v>0.21462473412731292</v>
      </c>
      <c r="AB25">
        <f>'1999_totals_newvars'!D25/$AJ25</f>
        <v>9.8071999102974192E-2</v>
      </c>
      <c r="AC25">
        <f>'1999_totals_newvars'!E25/$AJ25</f>
        <v>0</v>
      </c>
      <c r="AD25">
        <f>'1999_totals_newvars'!F25/$AJ25</f>
        <v>0</v>
      </c>
      <c r="AE25">
        <f>'1999_totals_newvars'!G25/$AJ25</f>
        <v>0</v>
      </c>
      <c r="AF25">
        <f>'1999_totals_newvars'!H25/$AJ25</f>
        <v>0</v>
      </c>
      <c r="AG25">
        <f>'1999_totals_newvars'!I25/$AJ25</f>
        <v>6.9681908992949104E-4</v>
      </c>
      <c r="AH25">
        <f>'1999_totals_newvars'!J25/$AJ25</f>
        <v>9.5845543723218782E-2</v>
      </c>
      <c r="AI25">
        <f>'1999_totals_newvars'!K25/$AJ25</f>
        <v>0.11174805403091917</v>
      </c>
      <c r="AJ25">
        <f>'1999_totals_newvars'!L25</f>
        <v>478175763</v>
      </c>
      <c r="AK25" s="8" t="str">
        <f t="shared" si="2"/>
        <v xml:space="preserve"> </v>
      </c>
      <c r="AL25">
        <f>'2000_totals_newvars'!B25/$AW25</f>
        <v>0.46543579964829501</v>
      </c>
      <c r="AM25">
        <f>'2000_totals_newvars'!C25/$AW25</f>
        <v>0.19070775145091709</v>
      </c>
      <c r="AN25">
        <f>'2000_totals_newvars'!D25/$AW25</f>
        <v>0.10851063788719893</v>
      </c>
      <c r="AO25">
        <f>'2000_totals_newvars'!E25/$AW25</f>
        <v>0</v>
      </c>
      <c r="AP25">
        <f>'2000_totals_newvars'!F25/$AW25</f>
        <v>5.2691612665877775E-2</v>
      </c>
      <c r="AQ25">
        <f>'2000_totals_newvars'!G25/$AW25</f>
        <v>4.1010145574491168E-2</v>
      </c>
      <c r="AR25">
        <f>'2000_totals_newvars'!H25/$AW25</f>
        <v>2.6129608552406656E-4</v>
      </c>
      <c r="AS25">
        <f>'2000_totals_newvars'!I25/$AW25</f>
        <v>1.391938482553504E-3</v>
      </c>
      <c r="AT25">
        <f>'2000_totals_newvars'!J25/$AW25</f>
        <v>0.1007969144575486</v>
      </c>
      <c r="AU25">
        <f>'2000_totals_newvars'!K25/$AW25</f>
        <v>3.9193903747593871E-2</v>
      </c>
      <c r="AV25" s="8" t="str">
        <f t="shared" si="3"/>
        <v xml:space="preserve"> </v>
      </c>
      <c r="AW25">
        <f>'2000_totals_newvars'!L25</f>
        <v>414472340</v>
      </c>
      <c r="AX25">
        <f>'2001_totals_newvars'!B25/$BH25</f>
        <v>0.38504001148202921</v>
      </c>
      <c r="AY25">
        <f>'2001_totals_newvars'!C25/$BH25</f>
        <v>0.18029904992455353</v>
      </c>
      <c r="AZ25">
        <f>'2001_totals_newvars'!D25/$BH25</f>
        <v>0.1234109240632166</v>
      </c>
      <c r="BA25">
        <f>'2001_totals_newvars'!E25/$BH25</f>
        <v>0</v>
      </c>
      <c r="BB25">
        <f>'2001_totals_newvars'!F25/$BH25</f>
        <v>0.10762025982797353</v>
      </c>
      <c r="BC25">
        <f>'2001_totals_newvars'!G25/$BH25</f>
        <v>4.7622955081927328E-2</v>
      </c>
      <c r="BD25">
        <f>'2001_totals_newvars'!H25/$BH25</f>
        <v>1.1324049636569941E-3</v>
      </c>
      <c r="BE25">
        <f>'2001_totals_newvars'!I25/$BH25</f>
        <v>1.177295815462584E-3</v>
      </c>
      <c r="BF25">
        <f>'2001_totals_newvars'!J25/$BH25</f>
        <v>9.7147777952623512E-2</v>
      </c>
      <c r="BG25">
        <f>'2001_totals_newvars'!K25/$BH25</f>
        <v>5.6549320888556701E-2</v>
      </c>
      <c r="BH25">
        <f>'2001_totals_newvars'!L25</f>
        <v>477023695</v>
      </c>
      <c r="BI25" s="8" t="str">
        <f t="shared" si="4"/>
        <v xml:space="preserve"> </v>
      </c>
      <c r="BJ25">
        <f>'2002_totals_newvars'!B25/$BT25</f>
        <v>0.36436504455290986</v>
      </c>
      <c r="BK25">
        <f>'2002_totals_newvars'!C25/$BT25</f>
        <v>0.18460615752059803</v>
      </c>
      <c r="BL25">
        <f>'2002_totals_newvars'!D25/$BT25</f>
        <v>0.1561196881980868</v>
      </c>
      <c r="BM25">
        <f>'2002_totals_newvars'!E25/$BT25</f>
        <v>0</v>
      </c>
      <c r="BN25">
        <f>'2002_totals_newvars'!F25/$BT25</f>
        <v>5.2585571767406643E-2</v>
      </c>
      <c r="BO25">
        <f>'2002_totals_newvars'!G25/$BT25</f>
        <v>5.2294293936874237E-2</v>
      </c>
      <c r="BP25">
        <f>'2002_totals_newvars'!H25/$BT25</f>
        <v>6.0318642178523914E-4</v>
      </c>
      <c r="BQ25">
        <f>'2002_totals_newvars'!I25/$BT25</f>
        <v>2.8817596991913125E-2</v>
      </c>
      <c r="BR25">
        <f>'2002_totals_newvars'!J25/$BT25</f>
        <v>0.11822907664529757</v>
      </c>
      <c r="BS25">
        <f>'2002_totals_newvars'!K25/$BT25</f>
        <v>4.2379383965128505E-2</v>
      </c>
      <c r="BT25">
        <f>'2002_totals_newvars'!L25</f>
        <v>505071051</v>
      </c>
      <c r="BU25" s="8" t="str">
        <f t="shared" si="5"/>
        <v xml:space="preserve"> </v>
      </c>
      <c r="BV25">
        <f>'2003_totals_newvars'!B25/$CF25</f>
        <v>0.3653770648880853</v>
      </c>
      <c r="BW25">
        <f>'2003_totals_newvars'!C25/$CF25</f>
        <v>0.22850314496071752</v>
      </c>
      <c r="BX25">
        <f>'2003_totals_newvars'!D25/$CF25</f>
        <v>0.16262953336692032</v>
      </c>
      <c r="BY25">
        <f>'2003_totals_newvars'!E25/$CF25</f>
        <v>0</v>
      </c>
      <c r="BZ25">
        <f>'2003_totals_newvars'!F25/$CF25</f>
        <v>5.7526322751207414E-2</v>
      </c>
      <c r="CA25">
        <f>'2003_totals_newvars'!G25/$CF25</f>
        <v>5.1507994930636701E-2</v>
      </c>
      <c r="CB25">
        <f>'2003_totals_newvars'!H25/$CF25</f>
        <v>3.0581511503253349E-3</v>
      </c>
      <c r="CC25">
        <f>'2003_totals_newvars'!I25/$CF25</f>
        <v>1.4332766418610988E-2</v>
      </c>
      <c r="CD25">
        <f>'2003_totals_newvars'!J25/$CF25</f>
        <v>0.11085317108358077</v>
      </c>
      <c r="CE25">
        <f>'2003_totals_newvars'!K25/$CF25</f>
        <v>6.2118504499156599E-3</v>
      </c>
      <c r="CF25">
        <f>'2003_totals_newvars'!L25</f>
        <v>527545540</v>
      </c>
      <c r="CG25" s="8" t="str">
        <f t="shared" si="6"/>
        <v xml:space="preserve"> </v>
      </c>
      <c r="CH25">
        <f>'2004_totals_newvars'!B25/$CR25</f>
        <v>0.38803156167238545</v>
      </c>
      <c r="CI25">
        <f>'2004_totals_newvars'!C25/$CR25</f>
        <v>0.22086822716159402</v>
      </c>
      <c r="CJ25">
        <f>'2004_totals_newvars'!D25/$CR25</f>
        <v>0.13926996698051566</v>
      </c>
      <c r="CK25">
        <f>'2004_totals_newvars'!E25/$CR25</f>
        <v>0</v>
      </c>
      <c r="CL25">
        <f>'2004_totals_newvars'!F25/$CR25</f>
        <v>7.3886072288731411E-2</v>
      </c>
      <c r="CM25">
        <f>'2004_totals_newvars'!G25/$CR25</f>
        <v>4.2890340232728905E-2</v>
      </c>
      <c r="CN25">
        <f>'2004_totals_newvars'!H25/$CR25</f>
        <v>0</v>
      </c>
      <c r="CO25">
        <f>'2004_totals_newvars'!I25/$CR25</f>
        <v>1.7164211388936913E-2</v>
      </c>
      <c r="CP25">
        <f>'2004_totals_newvars'!J25/$CR25</f>
        <v>0.10679107009169346</v>
      </c>
      <c r="CQ25">
        <f>'2004_totals_newvars'!K25/$CR25</f>
        <v>1.1098550183414201E-2</v>
      </c>
      <c r="CR25">
        <f>'2004_totals_newvars'!L25</f>
        <v>431587903</v>
      </c>
      <c r="CS25" s="8" t="str">
        <f t="shared" si="7"/>
        <v xml:space="preserve"> </v>
      </c>
      <c r="CT25">
        <f>'2005_totals_newvars'!B25/$DD25</f>
        <v>0.33097794641333139</v>
      </c>
      <c r="CU25">
        <f>'2005_totals_newvars'!C25/$DD25</f>
        <v>0.15085433795267225</v>
      </c>
      <c r="CV25">
        <f>'2005_totals_newvars'!D25/$DD25</f>
        <v>0.18118271179782858</v>
      </c>
      <c r="CW25">
        <f>'2005_totals_newvars'!E25/$DD25</f>
        <v>0</v>
      </c>
      <c r="CX25">
        <f>'2005_totals_newvars'!F25/$DD25</f>
        <v>0.12858350568180835</v>
      </c>
      <c r="CY25">
        <f>'2005_totals_newvars'!G25/$DD25</f>
        <v>8.6142497263440643E-2</v>
      </c>
      <c r="CZ25">
        <f>'2005_totals_newvars'!H25/$DD25</f>
        <v>0</v>
      </c>
      <c r="DA25">
        <f>'2005_totals_newvars'!I25/$DD25</f>
        <v>1.3394516406375786E-2</v>
      </c>
      <c r="DB25">
        <f>'2005_totals_newvars'!J25/$DD25</f>
        <v>0.108864484484543</v>
      </c>
      <c r="DC25">
        <f>'2005_totals_newvars'!K25/$DD25</f>
        <v>0</v>
      </c>
      <c r="DD25">
        <f>'2005_totals_newvars'!L25</f>
        <v>414972727</v>
      </c>
      <c r="DE25" s="8" t="str">
        <f t="shared" si="8"/>
        <v xml:space="preserve"> </v>
      </c>
      <c r="DF25">
        <f>'2006_totals_newvars'!B25/$DP25</f>
        <v>0.268019737750402</v>
      </c>
      <c r="DG25">
        <f>'2006_totals_newvars'!C25/$DP25</f>
        <v>0.22423031773464508</v>
      </c>
      <c r="DH25">
        <f>'2006_totals_newvars'!D25/$DP25</f>
        <v>0.15667476777517969</v>
      </c>
      <c r="DI25">
        <f>'2006_totals_newvars'!E25/$DP25</f>
        <v>0</v>
      </c>
      <c r="DJ25">
        <f>'2006_totals_newvars'!F25/$DP25</f>
        <v>0.14888111833577558</v>
      </c>
      <c r="DK25">
        <f>'2006_totals_newvars'!G25/$DP25</f>
        <v>8.5978430895882571E-2</v>
      </c>
      <c r="DL25">
        <f>'2006_totals_newvars'!H25/$DP25</f>
        <v>0</v>
      </c>
      <c r="DM25">
        <f>'2006_totals_newvars'!I25/$DP25</f>
        <v>1.0890800970771362E-2</v>
      </c>
      <c r="DN25">
        <f>'2006_totals_newvars'!J25/$DP25</f>
        <v>9.5436705435760716E-2</v>
      </c>
      <c r="DO25">
        <f>'2006_totals_newvars'!K25/$DP25</f>
        <v>9.8881211015829588E-3</v>
      </c>
      <c r="DP25">
        <f>'2006_totals_newvars'!L25</f>
        <v>481764933</v>
      </c>
      <c r="DQ25" s="8" t="str">
        <f t="shared" si="9"/>
        <v xml:space="preserve"> </v>
      </c>
      <c r="DR25">
        <f>'2007_totals_newvars'!B25/$EB25</f>
        <v>0.24118891614006083</v>
      </c>
      <c r="DS25">
        <f>'2007_totals_newvars'!C25/$EB25</f>
        <v>0.19650439025226782</v>
      </c>
      <c r="DT25">
        <f>'2007_totals_newvars'!D25/$EB25</f>
        <v>0.14865394482952002</v>
      </c>
      <c r="DU25">
        <f>'2007_totals_newvars'!E25/$EB25</f>
        <v>0</v>
      </c>
      <c r="DV25">
        <f>'2007_totals_newvars'!F25/$EB25</f>
        <v>0.18640825644615946</v>
      </c>
      <c r="DW25">
        <f>'2007_totals_newvars'!G25/$EB25</f>
        <v>9.6525280922732604E-2</v>
      </c>
      <c r="DX25">
        <f>'2007_totals_newvars'!H25/$EB25</f>
        <v>0</v>
      </c>
      <c r="DY25">
        <f>'2007_totals_newvars'!I25/$EB25</f>
        <v>2.5852178599885506E-2</v>
      </c>
      <c r="DZ25">
        <f>'2007_totals_newvars'!J25/$EB25</f>
        <v>0.1045492901736188</v>
      </c>
      <c r="EA25">
        <f>'2007_totals_newvars'!K25/$EB25</f>
        <v>3.1774263575496238E-4</v>
      </c>
      <c r="EB25">
        <f>'2007_totals_newvars'!L25</f>
        <v>440608166</v>
      </c>
      <c r="EC25" s="8" t="str">
        <f t="shared" si="10"/>
        <v xml:space="preserve"> </v>
      </c>
      <c r="ED25">
        <f>'2008_totals_newvars'!B25/$EN25</f>
        <v>0.14920158263194838</v>
      </c>
      <c r="EE25">
        <f>'2008_totals_newvars'!C25/$EN25</f>
        <v>0.2039490826513608</v>
      </c>
      <c r="EF25">
        <f>'2008_totals_newvars'!D25/$EN25</f>
        <v>0.11957410648273348</v>
      </c>
      <c r="EG25">
        <f>'2008_totals_newvars'!E25/$EN25</f>
        <v>0</v>
      </c>
      <c r="EH25">
        <f>'2008_totals_newvars'!F25/$EN25</f>
        <v>0.25524777956121664</v>
      </c>
      <c r="EI25">
        <f>'2008_totals_newvars'!G25/$EN25</f>
        <v>5.7629185131351915E-2</v>
      </c>
      <c r="EJ25">
        <f>'2008_totals_newvars'!H25/$EN25</f>
        <v>2.2107915174338173E-3</v>
      </c>
      <c r="EK25">
        <f>'2008_totals_newvars'!I25/$EN25</f>
        <v>0.12073832251582577</v>
      </c>
      <c r="EL25">
        <f>'2008_totals_newvars'!J25/$EN25</f>
        <v>7.1578928530707103E-2</v>
      </c>
      <c r="EM25">
        <f>'2008_totals_newvars'!K25/$EN25</f>
        <v>1.9870220977422106E-2</v>
      </c>
      <c r="EN25">
        <f>'2008_totals_newvars'!L25</f>
        <v>475082789</v>
      </c>
      <c r="EO25" s="8" t="str">
        <f t="shared" si="11"/>
        <v xml:space="preserve"> </v>
      </c>
      <c r="EP25">
        <f>'2009_totals_newvars'!B25/$EZ25</f>
        <v>0.17033832849576194</v>
      </c>
      <c r="EQ25">
        <f>'2009_totals_newvars'!C25/$EZ25</f>
        <v>0.22632683602105549</v>
      </c>
      <c r="ER25">
        <f>'2009_totals_newvars'!D25/$EZ25</f>
        <v>0.15477849977690833</v>
      </c>
      <c r="ES25">
        <f>'2009_totals_newvars'!E25/$EZ25</f>
        <v>0</v>
      </c>
      <c r="ET25">
        <f>'2009_totals_newvars'!F25/$EZ25</f>
        <v>0.2455597756074174</v>
      </c>
      <c r="EU25">
        <f>'2009_totals_newvars'!G25/$EZ25</f>
        <v>7.8988101844363404E-2</v>
      </c>
      <c r="EV25">
        <f>'2009_totals_newvars'!H25/$EZ25</f>
        <v>2.1872753933302506E-3</v>
      </c>
      <c r="EW25">
        <f>'2009_totals_newvars'!I25/$EZ25</f>
        <v>2.2879110638082744E-2</v>
      </c>
      <c r="EX25">
        <f>'2009_totals_newvars'!J25/$EZ25</f>
        <v>8.9878880930647984E-2</v>
      </c>
      <c r="EY25">
        <f>'2009_totals_newvars'!K25/$EZ25</f>
        <v>9.0631912924324393E-3</v>
      </c>
      <c r="EZ25">
        <f>'2009_totals_newvars'!L25</f>
        <v>528511409</v>
      </c>
      <c r="FA25" s="8" t="str">
        <f t="shared" si="12"/>
        <v xml:space="preserve"> </v>
      </c>
      <c r="FB25">
        <f>'2010_totals_newvars'!B25/$FL25</f>
        <v>0.18163030612997574</v>
      </c>
      <c r="FC25">
        <f>'2010_totals_newvars'!C25/$FL25</f>
        <v>0.21257174276007371</v>
      </c>
      <c r="FD25">
        <f>'2010_totals_newvars'!D25/$FL25</f>
        <v>0.16073275830093517</v>
      </c>
      <c r="FE25">
        <f>'2010_totals_newvars'!E25/$FL25</f>
        <v>0</v>
      </c>
      <c r="FF25">
        <f>'2010_totals_newvars'!F25/$FL25</f>
        <v>0.23037837485491711</v>
      </c>
      <c r="FG25">
        <f>'2010_totals_newvars'!G25/$FL25</f>
        <v>9.2283505301204494E-2</v>
      </c>
      <c r="FH25">
        <f>'2010_totals_newvars'!H25/$FL25</f>
        <v>2.1909962464860618E-3</v>
      </c>
      <c r="FI25">
        <f>'2010_totals_newvars'!I25/$FL25</f>
        <v>2.3196418420133029E-2</v>
      </c>
      <c r="FJ25">
        <f>'2010_totals_newvars'!J25/$FL25</f>
        <v>8.7937288971855793E-2</v>
      </c>
      <c r="FK25">
        <f>'2010_totals_newvars'!K25/$FL25</f>
        <v>9.0786090144188893E-3</v>
      </c>
      <c r="FL25">
        <f>'2010_totals_newvars'!L25</f>
        <v>527613866</v>
      </c>
      <c r="FM25" s="8" t="str">
        <f t="shared" si="13"/>
        <v xml:space="preserve"> </v>
      </c>
      <c r="FN25">
        <f>'2011_totals_newvars'!B25/$FX25</f>
        <v>0.1964690011323805</v>
      </c>
      <c r="FO25">
        <f>'2011_totals_newvars'!C25/$FX25</f>
        <v>0.16291174539566225</v>
      </c>
      <c r="FP25">
        <f>'2011_totals_newvars'!D25/$FX25</f>
        <v>0.16473268278047681</v>
      </c>
      <c r="FQ25">
        <f>'2011_totals_newvars'!E25/$FX25</f>
        <v>0</v>
      </c>
      <c r="FR25">
        <f>'2011_totals_newvars'!F25/$FX25</f>
        <v>0.26707716256350073</v>
      </c>
      <c r="FS25">
        <f>'2011_totals_newvars'!G25/$FX25</f>
        <v>5.4021938700511599E-2</v>
      </c>
      <c r="FT25">
        <f>'2011_totals_newvars'!H25/$FX25</f>
        <v>2.3929931653113609E-3</v>
      </c>
      <c r="FU25">
        <f>'2011_totals_newvars'!I25/$FX25</f>
        <v>4.8871656421609476E-2</v>
      </c>
      <c r="FV25">
        <f>'2011_totals_newvars'!J25/$FX25</f>
        <v>9.3607216672864396E-2</v>
      </c>
      <c r="FW25">
        <f>'2011_totals_newvars'!K25/$FX25</f>
        <v>9.9156031676828869E-3</v>
      </c>
      <c r="FX25">
        <f>'2011_totals_newvars'!L25</f>
        <v>483077017</v>
      </c>
      <c r="FY25" s="8" t="str">
        <f t="shared" si="14"/>
        <v xml:space="preserve"> </v>
      </c>
      <c r="FZ25">
        <f>'2012_totals_newvars'!B25/$GJ25</f>
        <v>0.17110050810116015</v>
      </c>
      <c r="GA25">
        <f>'2012_totals_newvars'!C25/$GJ25</f>
        <v>0.24294952895271543</v>
      </c>
      <c r="GB25">
        <f>'2012_totals_newvars'!D25/$GJ25</f>
        <v>0.13359089311802738</v>
      </c>
      <c r="GC25">
        <f>'2012_totals_newvars'!E25/$GJ25</f>
        <v>0</v>
      </c>
      <c r="GD25">
        <f>'2012_totals_newvars'!F25/$GJ25</f>
        <v>0.27335644452344543</v>
      </c>
      <c r="GE25">
        <f>'2012_totals_newvars'!G25/$GJ25</f>
        <v>6.5457846816651455E-2</v>
      </c>
      <c r="GF25">
        <f>'2012_totals_newvars'!H25/$GJ25</f>
        <v>2.2088829959057933E-3</v>
      </c>
      <c r="GG25">
        <f>'2012_totals_newvars'!I25/$GJ25</f>
        <v>1.7776379690603188E-2</v>
      </c>
      <c r="GH25">
        <f>'2012_totals_newvars'!J25/$GJ25</f>
        <v>8.4078923527872232E-2</v>
      </c>
      <c r="GI25">
        <f>'2012_totals_newvars'!K25/$GJ25</f>
        <v>9.4805922736189343E-3</v>
      </c>
      <c r="GJ25">
        <f>'2012_totals_newvars'!L25</f>
        <v>505242696</v>
      </c>
      <c r="GK25" s="8" t="str">
        <f t="shared" si="15"/>
        <v xml:space="preserve"> </v>
      </c>
      <c r="GL25">
        <f>'2013_totals_newvars'!B25/$GV25</f>
        <v>0.21533975399838848</v>
      </c>
      <c r="GM25">
        <f>'2013_totals_newvars'!C25/$GV25</f>
        <v>0.12298249345919966</v>
      </c>
      <c r="GN25">
        <f>'2013_totals_newvars'!D25/$GV25</f>
        <v>0.13330371738689617</v>
      </c>
      <c r="GO25">
        <f>'2013_totals_newvars'!E25/$GV25</f>
        <v>0</v>
      </c>
      <c r="GP25">
        <f>'2013_totals_newvars'!F25/$GV25</f>
        <v>0.3001808633724628</v>
      </c>
      <c r="GQ25">
        <f>'2013_totals_newvars'!G25/$GV25</f>
        <v>8.7782833272515071E-2</v>
      </c>
      <c r="GR25">
        <f>'2013_totals_newvars'!H25/$GV25</f>
        <v>1.86436930002763E-3</v>
      </c>
      <c r="GS25">
        <f>'2013_totals_newvars'!I25/$GV25</f>
        <v>2.1550147069603547E-2</v>
      </c>
      <c r="GT25">
        <f>'2013_totals_newvars'!J25/$GV25</f>
        <v>0.10603407276031185</v>
      </c>
      <c r="GU25">
        <f>'2013_totals_newvars'!K25/$GV25</f>
        <v>1.0961749380594795E-2</v>
      </c>
      <c r="GV25">
        <f>'2013_totals_newvars'!L25</f>
        <v>436974048</v>
      </c>
      <c r="GW25" s="8" t="str">
        <f t="shared" si="16"/>
        <v xml:space="preserve"> </v>
      </c>
      <c r="GX25">
        <f>'2014_totals_newvars'!B25/$HH25</f>
        <v>0.15603942633507706</v>
      </c>
      <c r="GY25">
        <f>'2014_totals_newvars'!C25/$HH25</f>
        <v>0.26134512298644752</v>
      </c>
      <c r="GZ25">
        <f>'2014_totals_newvars'!D25/$HH25</f>
        <v>0.1258208435609596</v>
      </c>
      <c r="HA25">
        <f>'2014_totals_newvars'!E25/$HH25</f>
        <v>0</v>
      </c>
      <c r="HB25">
        <f>'2014_totals_newvars'!F25/$HH25</f>
        <v>0.28796532758858784</v>
      </c>
      <c r="HC25">
        <f>'2014_totals_newvars'!G25/$HH25</f>
        <v>5.7015860617128981E-2</v>
      </c>
      <c r="HD25">
        <f>'2014_totals_newvars'!H25/$HH25</f>
        <v>2.6831905378095823E-3</v>
      </c>
      <c r="HE25">
        <f>'2014_totals_newvars'!I25/$HH25</f>
        <v>1.6113481743192083E-2</v>
      </c>
      <c r="HF25">
        <f>'2014_totals_newvars'!J25/$HH25</f>
        <v>8.4329484647153327E-2</v>
      </c>
      <c r="HG25">
        <f>'2014_totals_newvars'!K25/$HH25</f>
        <v>8.6872619836439961E-3</v>
      </c>
      <c r="HH25">
        <f>'2014_totals_newvars'!L25</f>
        <v>551382013</v>
      </c>
      <c r="HI25" s="8" t="str">
        <f t="shared" si="17"/>
        <v xml:space="preserve"> </v>
      </c>
    </row>
    <row r="26" spans="1:217" x14ac:dyDescent="0.2">
      <c r="A26" t="str">
        <f>'1997_totals_newvars'!A26</f>
        <v>MISSISSIPPI</v>
      </c>
      <c r="B26">
        <f>'1997_totals_newvars'!B26/$L26</f>
        <v>0.6406734629214903</v>
      </c>
      <c r="C26">
        <f>'1997_totals_newvars'!C26/$L26</f>
        <v>1.8301353924301961E-2</v>
      </c>
      <c r="D26">
        <f>'1997_totals_newvars'!D26/$L26</f>
        <v>0.15531688752512623</v>
      </c>
      <c r="E26">
        <f>'1997_totals_newvars'!E26/$L26</f>
        <v>0</v>
      </c>
      <c r="F26">
        <f>'1997_totals_newvars'!F26/$L26</f>
        <v>0</v>
      </c>
      <c r="G26">
        <f>'1997_totals_newvars'!G26/$L26</f>
        <v>0</v>
      </c>
      <c r="H26">
        <f>'1997_totals_newvars'!H26/$L26</f>
        <v>0</v>
      </c>
      <c r="I26">
        <f>'1997_totals_newvars'!I26/$L26</f>
        <v>0</v>
      </c>
      <c r="J26">
        <f>'1997_totals_newvars'!J26/$L26</f>
        <v>0.18570829562908156</v>
      </c>
      <c r="K26">
        <f>'1997_totals_newvars'!K26/$L26</f>
        <v>0</v>
      </c>
      <c r="L26">
        <f>'1997_totals_newvars'!L26</f>
        <v>94086427</v>
      </c>
      <c r="M26" s="8" t="str">
        <f t="shared" si="0"/>
        <v xml:space="preserve"> </v>
      </c>
      <c r="N26">
        <f>'1998_totals_newvars'!B26/$X26</f>
        <v>0.50977382262324034</v>
      </c>
      <c r="O26">
        <f>'1998_totals_newvars'!C26/$X26</f>
        <v>2.6574754646900099E-2</v>
      </c>
      <c r="P26">
        <f>'1998_totals_newvars'!D26/$X26</f>
        <v>0.28053986210098719</v>
      </c>
      <c r="Q26">
        <f>'1998_totals_newvars'!E26/$X26</f>
        <v>0</v>
      </c>
      <c r="R26">
        <f>'1998_totals_newvars'!F26/$X26</f>
        <v>0</v>
      </c>
      <c r="S26">
        <f>'1998_totals_newvars'!G26/$X26</f>
        <v>0</v>
      </c>
      <c r="T26">
        <f>'1998_totals_newvars'!H26/$X26</f>
        <v>0</v>
      </c>
      <c r="U26">
        <f>'1998_totals_newvars'!I26/$X26</f>
        <v>4.9852403096576851E-3</v>
      </c>
      <c r="V26">
        <f>'1998_totals_newvars'!J26/$X26</f>
        <v>4.3712326678729554E-2</v>
      </c>
      <c r="W26">
        <f>'1998_totals_newvars'!K26/$X26</f>
        <v>0.1344139936404852</v>
      </c>
      <c r="X26">
        <f>'1998_totals_newvars'!L26</f>
        <v>64551151</v>
      </c>
      <c r="Y26" s="8" t="str">
        <f t="shared" si="1"/>
        <v xml:space="preserve"> </v>
      </c>
      <c r="Z26">
        <f>'1999_totals_newvars'!B26/$AJ26</f>
        <v>0.34686275879371281</v>
      </c>
      <c r="AA26">
        <f>'1999_totals_newvars'!C26/$AJ26</f>
        <v>0.30756062549324326</v>
      </c>
      <c r="AB26">
        <f>'1999_totals_newvars'!D26/$AJ26</f>
        <v>-1.3377818189845201E-3</v>
      </c>
      <c r="AC26">
        <f>'1999_totals_newvars'!E26/$AJ26</f>
        <v>0</v>
      </c>
      <c r="AD26">
        <f>'1999_totals_newvars'!F26/$AJ26</f>
        <v>0</v>
      </c>
      <c r="AE26">
        <f>'1999_totals_newvars'!G26/$AJ26</f>
        <v>0</v>
      </c>
      <c r="AF26">
        <f>'1999_totals_newvars'!H26/$AJ26</f>
        <v>0</v>
      </c>
      <c r="AG26">
        <f>'1999_totals_newvars'!I26/$AJ26</f>
        <v>6.2964330775575322E-3</v>
      </c>
      <c r="AH26">
        <f>'1999_totals_newvars'!J26/$AJ26</f>
        <v>0.13231416004904792</v>
      </c>
      <c r="AI26">
        <f>'1999_totals_newvars'!K26/$AJ26</f>
        <v>0.20830380440542295</v>
      </c>
      <c r="AJ26">
        <f>'1999_totals_newvars'!L26</f>
        <v>83309549</v>
      </c>
      <c r="AK26" s="8" t="str">
        <f t="shared" si="2"/>
        <v xml:space="preserve"> </v>
      </c>
      <c r="AL26">
        <f>'2000_totals_newvars'!B26/$AW26</f>
        <v>0.20080146870214485</v>
      </c>
      <c r="AM26">
        <f>'2000_totals_newvars'!C26/$AW26</f>
        <v>0.2956037507015552</v>
      </c>
      <c r="AN26">
        <f>'2000_totals_newvars'!D26/$AW26</f>
        <v>0.3060915207801238</v>
      </c>
      <c r="AO26">
        <f>'2000_totals_newvars'!E26/$AW26</f>
        <v>0</v>
      </c>
      <c r="AP26">
        <f>'2000_totals_newvars'!F26/$AW26</f>
        <v>0</v>
      </c>
      <c r="AQ26">
        <f>'2000_totals_newvars'!G26/$AW26</f>
        <v>0</v>
      </c>
      <c r="AR26">
        <f>'2000_totals_newvars'!H26/$AW26</f>
        <v>1.7066456143485152E-2</v>
      </c>
      <c r="AS26">
        <f>'2000_totals_newvars'!I26/$AW26</f>
        <v>2.0081236167291527E-2</v>
      </c>
      <c r="AT26">
        <f>'2000_totals_newvars'!J26/$AW26</f>
        <v>5.6259765943694924E-2</v>
      </c>
      <c r="AU26">
        <f>'2000_totals_newvars'!K26/$AW26</f>
        <v>0.1040958015617045</v>
      </c>
      <c r="AV26" s="8" t="str">
        <f t="shared" si="3"/>
        <v xml:space="preserve"> </v>
      </c>
      <c r="AW26">
        <f>'2000_totals_newvars'!L26</f>
        <v>89782670</v>
      </c>
      <c r="AX26">
        <f>'2001_totals_newvars'!B26/$BH26</f>
        <v>0.1933882994206855</v>
      </c>
      <c r="AY26">
        <f>'2001_totals_newvars'!C26/$BH26</f>
        <v>0.24893561988338331</v>
      </c>
      <c r="AZ26">
        <f>'2001_totals_newvars'!D26/$BH26</f>
        <v>0.29665739172644556</v>
      </c>
      <c r="BA26">
        <f>'2001_totals_newvars'!E26/$BH26</f>
        <v>0</v>
      </c>
      <c r="BB26">
        <f>'2001_totals_newvars'!F26/$BH26</f>
        <v>0</v>
      </c>
      <c r="BC26">
        <f>'2001_totals_newvars'!G26/$BH26</f>
        <v>0</v>
      </c>
      <c r="BD26">
        <f>'2001_totals_newvars'!H26/$BH26</f>
        <v>0.11413824343977477</v>
      </c>
      <c r="BE26">
        <f>'2001_totals_newvars'!I26/$BH26</f>
        <v>2.9873385234039408E-2</v>
      </c>
      <c r="BF26">
        <f>'2001_totals_newvars'!J26/$BH26</f>
        <v>5.5720888907387765E-2</v>
      </c>
      <c r="BG26">
        <f>'2001_totals_newvars'!K26/$BH26</f>
        <v>6.1286171388283704E-2</v>
      </c>
      <c r="BH26">
        <f>'2001_totals_newvars'!L26</f>
        <v>160201931</v>
      </c>
      <c r="BI26" s="8" t="str">
        <f t="shared" si="4"/>
        <v xml:space="preserve"> </v>
      </c>
      <c r="BJ26">
        <f>'2002_totals_newvars'!B26/$BT26</f>
        <v>0.21719859451051449</v>
      </c>
      <c r="BK26">
        <f>'2002_totals_newvars'!C26/$BT26</f>
        <v>0.25491915639096441</v>
      </c>
      <c r="BL26">
        <f>'2002_totals_newvars'!D26/$BT26</f>
        <v>0.31354357800664662</v>
      </c>
      <c r="BM26">
        <f>'2002_totals_newvars'!E26/$BT26</f>
        <v>0</v>
      </c>
      <c r="BN26">
        <f>'2002_totals_newvars'!F26/$BT26</f>
        <v>0</v>
      </c>
      <c r="BO26">
        <f>'2002_totals_newvars'!G26/$BT26</f>
        <v>0</v>
      </c>
      <c r="BP26">
        <f>'2002_totals_newvars'!H26/$BT26</f>
        <v>0.10149605126348021</v>
      </c>
      <c r="BQ26">
        <f>'2002_totals_newvars'!I26/$BT26</f>
        <v>1.083010534400514E-2</v>
      </c>
      <c r="BR26">
        <f>'2002_totals_newvars'!J26/$BT26</f>
        <v>4.6477916184549307E-2</v>
      </c>
      <c r="BS26">
        <f>'2002_totals_newvars'!K26/$BT26</f>
        <v>5.5534598299839831E-2</v>
      </c>
      <c r="BT26">
        <f>'2002_totals_newvars'!L26</f>
        <v>172509864</v>
      </c>
      <c r="BU26" s="8" t="str">
        <f t="shared" si="5"/>
        <v xml:space="preserve"> </v>
      </c>
      <c r="BV26">
        <f>'2003_totals_newvars'!B26/$CF26</f>
        <v>0.26148095995774223</v>
      </c>
      <c r="BW26">
        <f>'2003_totals_newvars'!C26/$CF26</f>
        <v>0.21243060444840611</v>
      </c>
      <c r="BX26">
        <f>'2003_totals_newvars'!D26/$CF26</f>
        <v>0.35385874218521796</v>
      </c>
      <c r="BY26">
        <f>'2003_totals_newvars'!E26/$CF26</f>
        <v>0</v>
      </c>
      <c r="BZ26">
        <f>'2003_totals_newvars'!F26/$CF26</f>
        <v>0</v>
      </c>
      <c r="CA26">
        <f>'2003_totals_newvars'!G26/$CF26</f>
        <v>0</v>
      </c>
      <c r="CB26">
        <f>'2003_totals_newvars'!H26/$CF26</f>
        <v>0.11421141663311452</v>
      </c>
      <c r="CC26">
        <f>'2003_totals_newvars'!I26/$CF26</f>
        <v>5.7415457533015685E-3</v>
      </c>
      <c r="CD26">
        <f>'2003_totals_newvars'!J26/$CF26</f>
        <v>5.2276307583218322E-2</v>
      </c>
      <c r="CE26">
        <f>'2003_totals_newvars'!K26/$CF26</f>
        <v>4.2343899930599066E-7</v>
      </c>
      <c r="CF26">
        <f>'2003_totals_newvars'!L26</f>
        <v>139335300</v>
      </c>
      <c r="CG26" s="8" t="str">
        <f t="shared" si="6"/>
        <v xml:space="preserve"> </v>
      </c>
      <c r="CH26">
        <f>'2004_totals_newvars'!B26/$CR26</f>
        <v>0.27817854330726571</v>
      </c>
      <c r="CI26">
        <f>'2004_totals_newvars'!C26/$CR26</f>
        <v>0.20042031456260756</v>
      </c>
      <c r="CJ26">
        <f>'2004_totals_newvars'!D26/$CR26</f>
        <v>0.23683955234211373</v>
      </c>
      <c r="CK26">
        <f>'2004_totals_newvars'!E26/$CR26</f>
        <v>0</v>
      </c>
      <c r="CL26">
        <f>'2004_totals_newvars'!F26/$CR26</f>
        <v>0</v>
      </c>
      <c r="CM26">
        <f>'2004_totals_newvars'!G26/$CR26</f>
        <v>0</v>
      </c>
      <c r="CN26">
        <f>'2004_totals_newvars'!H26/$CR26</f>
        <v>5.572004193960127E-2</v>
      </c>
      <c r="CO26">
        <f>'2004_totals_newvars'!I26/$CR26</f>
        <v>8.7386260668772781E-2</v>
      </c>
      <c r="CP26">
        <f>'2004_totals_newvars'!J26/$CR26</f>
        <v>5.6201370745061374E-2</v>
      </c>
      <c r="CQ26">
        <f>'2004_totals_newvars'!K26/$CR26</f>
        <v>8.5253916434577567E-2</v>
      </c>
      <c r="CR26">
        <f>'2004_totals_newvars'!L26</f>
        <v>115399285</v>
      </c>
      <c r="CS26" s="8" t="str">
        <f t="shared" si="7"/>
        <v xml:space="preserve"> </v>
      </c>
      <c r="CT26">
        <f>'2005_totals_newvars'!B26/$DD26</f>
        <v>0.2483620847966346</v>
      </c>
      <c r="CU26">
        <f>'2005_totals_newvars'!C26/$DD26</f>
        <v>0.22607104739828504</v>
      </c>
      <c r="CV26">
        <f>'2005_totals_newvars'!D26/$DD26</f>
        <v>0.26212306333538399</v>
      </c>
      <c r="CW26">
        <f>'2005_totals_newvars'!E26/$DD26</f>
        <v>0</v>
      </c>
      <c r="CX26">
        <f>'2005_totals_newvars'!F26/$DD26</f>
        <v>0</v>
      </c>
      <c r="CY26">
        <f>'2005_totals_newvars'!G26/$DD26</f>
        <v>0</v>
      </c>
      <c r="CZ26">
        <f>'2005_totals_newvars'!H26/$DD26</f>
        <v>6.7451985266783934E-2</v>
      </c>
      <c r="DA26">
        <f>'2005_totals_newvars'!I26/$DD26</f>
        <v>5.6455357022826273E-2</v>
      </c>
      <c r="DB26">
        <f>'2005_totals_newvars'!J26/$DD26</f>
        <v>4.9278399752921448E-2</v>
      </c>
      <c r="DC26">
        <f>'2005_totals_newvars'!K26/$DD26</f>
        <v>9.0258062427164706E-2</v>
      </c>
      <c r="DD26">
        <f>'2005_totals_newvars'!L26</f>
        <v>108156698</v>
      </c>
      <c r="DE26" s="8" t="str">
        <f t="shared" si="8"/>
        <v xml:space="preserve"> </v>
      </c>
      <c r="DF26">
        <f>'2006_totals_newvars'!B26/$DP26</f>
        <v>0.21852122621388839</v>
      </c>
      <c r="DG26">
        <f>'2006_totals_newvars'!C26/$DP26</f>
        <v>0.17385454078055676</v>
      </c>
      <c r="DH26">
        <f>'2006_totals_newvars'!D26/$DP26</f>
        <v>0.32777390133476797</v>
      </c>
      <c r="DI26">
        <f>'2006_totals_newvars'!E26/$DP26</f>
        <v>0</v>
      </c>
      <c r="DJ26">
        <f>'2006_totals_newvars'!F26/$DP26</f>
        <v>0</v>
      </c>
      <c r="DK26">
        <f>'2006_totals_newvars'!G26/$DP26</f>
        <v>4.7177673035078306E-6</v>
      </c>
      <c r="DL26">
        <f>'2006_totals_newvars'!H26/$DP26</f>
        <v>5.5854116925379761E-2</v>
      </c>
      <c r="DM26">
        <f>'2006_totals_newvars'!I26/$DP26</f>
        <v>9.0913901216530132E-2</v>
      </c>
      <c r="DN26">
        <f>'2006_totals_newvars'!J26/$DP26</f>
        <v>4.4974720401814397E-2</v>
      </c>
      <c r="DO26">
        <f>'2006_totals_newvars'!K26/$DP26</f>
        <v>8.8102875359759122E-2</v>
      </c>
      <c r="DP26">
        <f>'2006_totals_newvars'!L26</f>
        <v>102166972</v>
      </c>
      <c r="DQ26" s="8" t="str">
        <f t="shared" si="9"/>
        <v xml:space="preserve"> </v>
      </c>
      <c r="DR26">
        <f>'2007_totals_newvars'!B26/$EB26</f>
        <v>0.18445986688710864</v>
      </c>
      <c r="DS26">
        <f>'2007_totals_newvars'!C26/$EB26</f>
        <v>0.21039805573157627</v>
      </c>
      <c r="DT26">
        <f>'2007_totals_newvars'!D26/$EB26</f>
        <v>0.31441524147650635</v>
      </c>
      <c r="DU26">
        <f>'2007_totals_newvars'!E26/$EB26</f>
        <v>0</v>
      </c>
      <c r="DV26">
        <f>'2007_totals_newvars'!F26/$EB26</f>
        <v>0</v>
      </c>
      <c r="DW26">
        <f>'2007_totals_newvars'!G26/$EB26</f>
        <v>2.0159406671064785E-2</v>
      </c>
      <c r="DX26">
        <f>'2007_totals_newvars'!H26/$EB26</f>
        <v>3.8362770398955602E-2</v>
      </c>
      <c r="DY26">
        <f>'2007_totals_newvars'!I26/$EB26</f>
        <v>8.4781340685874604E-2</v>
      </c>
      <c r="DZ26">
        <f>'2007_totals_newvars'!J26/$EB26</f>
        <v>6.0970434270139477E-2</v>
      </c>
      <c r="EA26">
        <f>'2007_totals_newvars'!K26/$EB26</f>
        <v>8.6452883878774325E-2</v>
      </c>
      <c r="EB26">
        <f>'2007_totals_newvars'!L26</f>
        <v>110815563</v>
      </c>
      <c r="EC26" s="8" t="str">
        <f t="shared" si="10"/>
        <v xml:space="preserve"> </v>
      </c>
      <c r="ED26">
        <f>'2008_totals_newvars'!B26/$EN26</f>
        <v>0.15454664037352092</v>
      </c>
      <c r="EE26">
        <f>'2008_totals_newvars'!C26/$EN26</f>
        <v>0.17451736400496468</v>
      </c>
      <c r="EF26">
        <f>'2008_totals_newvars'!D26/$EN26</f>
        <v>0.38278593078939233</v>
      </c>
      <c r="EG26">
        <f>'2008_totals_newvars'!E26/$EN26</f>
        <v>0</v>
      </c>
      <c r="EH26">
        <f>'2008_totals_newvars'!F26/$EN26</f>
        <v>0</v>
      </c>
      <c r="EI26">
        <f>'2008_totals_newvars'!G26/$EN26</f>
        <v>-8.3621441952591441E-6</v>
      </c>
      <c r="EJ26">
        <f>'2008_totals_newvars'!H26/$EN26</f>
        <v>9.0594717618459997E-2</v>
      </c>
      <c r="EK26">
        <f>'2008_totals_newvars'!I26/$EN26</f>
        <v>7.5833091367722594E-2</v>
      </c>
      <c r="EL26">
        <f>'2008_totals_newvars'!J26/$EN26</f>
        <v>4.3779880502116321E-2</v>
      </c>
      <c r="EM26">
        <f>'2008_totals_newvars'!K26/$EN26</f>
        <v>7.795073748801841E-2</v>
      </c>
      <c r="EN26">
        <f>'2008_totals_newvars'!L26</f>
        <v>119586553</v>
      </c>
      <c r="EO26" s="8" t="str">
        <f t="shared" si="11"/>
        <v xml:space="preserve"> </v>
      </c>
      <c r="EP26">
        <f>'2009_totals_newvars'!B26/$EZ26</f>
        <v>0.14619941356684898</v>
      </c>
      <c r="EQ26">
        <f>'2009_totals_newvars'!C26/$EZ26</f>
        <v>0.21047831097695013</v>
      </c>
      <c r="ER26">
        <f>'2009_totals_newvars'!D26/$EZ26</f>
        <v>0.4158182059866064</v>
      </c>
      <c r="ES26">
        <f>'2009_totals_newvars'!E26/$EZ26</f>
        <v>0</v>
      </c>
      <c r="ET26">
        <f>'2009_totals_newvars'!F26/$EZ26</f>
        <v>0</v>
      </c>
      <c r="EU26">
        <f>'2009_totals_newvars'!G26/$EZ26</f>
        <v>0</v>
      </c>
      <c r="EV26">
        <f>'2009_totals_newvars'!H26/$EZ26</f>
        <v>6.1755853765660049E-2</v>
      </c>
      <c r="EW26">
        <f>'2009_totals_newvars'!I26/$EZ26</f>
        <v>5.6637759869648675E-2</v>
      </c>
      <c r="EX26">
        <f>'2009_totals_newvars'!J26/$EZ26</f>
        <v>3.7553893873495177E-2</v>
      </c>
      <c r="EY26">
        <f>'2009_totals_newvars'!K26/$EZ26</f>
        <v>7.1556561960790577E-2</v>
      </c>
      <c r="EZ26">
        <f>'2009_totals_newvars'!L26</f>
        <v>129071489</v>
      </c>
      <c r="FA26" s="8" t="str">
        <f t="shared" si="12"/>
        <v xml:space="preserve"> </v>
      </c>
      <c r="FB26">
        <f>'2010_totals_newvars'!B26/$FL26</f>
        <v>0.14775648244199041</v>
      </c>
      <c r="FC26">
        <f>'2010_totals_newvars'!C26/$FL26</f>
        <v>0.15528833259952951</v>
      </c>
      <c r="FD26">
        <f>'2010_totals_newvars'!D26/$FL26</f>
        <v>0.45961550693335057</v>
      </c>
      <c r="FE26">
        <f>'2010_totals_newvars'!E26/$FL26</f>
        <v>0</v>
      </c>
      <c r="FF26">
        <f>'2010_totals_newvars'!F26/$FL26</f>
        <v>0</v>
      </c>
      <c r="FG26">
        <f>'2010_totals_newvars'!G26/$FL26</f>
        <v>0</v>
      </c>
      <c r="FH26">
        <f>'2010_totals_newvars'!H26/$FL26</f>
        <v>7.2339154131085881E-2</v>
      </c>
      <c r="FI26">
        <f>'2010_totals_newvars'!I26/$FL26</f>
        <v>5.9780852551009102E-2</v>
      </c>
      <c r="FJ26">
        <f>'2010_totals_newvars'!J26/$FL26</f>
        <v>3.3941176657465828E-2</v>
      </c>
      <c r="FK26">
        <f>'2010_totals_newvars'!K26/$FL26</f>
        <v>7.1278494685568669E-2</v>
      </c>
      <c r="FL26">
        <f>'2010_totals_newvars'!L26</f>
        <v>134406949</v>
      </c>
      <c r="FM26" s="8" t="str">
        <f t="shared" si="13"/>
        <v xml:space="preserve"> </v>
      </c>
      <c r="FN26">
        <f>'2011_totals_newvars'!B26/$FX26</f>
        <v>0.14442516664892674</v>
      </c>
      <c r="FO26">
        <f>'2011_totals_newvars'!C26/$FX26</f>
        <v>0.14723163882108803</v>
      </c>
      <c r="FP26">
        <f>'2011_totals_newvars'!D26/$FX26</f>
        <v>0.51694803653184096</v>
      </c>
      <c r="FQ26">
        <f>'2011_totals_newvars'!E26/$FX26</f>
        <v>0</v>
      </c>
      <c r="FR26">
        <f>'2011_totals_newvars'!F26/$FX26</f>
        <v>0</v>
      </c>
      <c r="FS26">
        <f>'2011_totals_newvars'!G26/$FX26</f>
        <v>0</v>
      </c>
      <c r="FT26">
        <f>'2011_totals_newvars'!H26/$FX26</f>
        <v>4.7860646180351296E-2</v>
      </c>
      <c r="FU26">
        <f>'2011_totals_newvars'!I26/$FX26</f>
        <v>3.7089905849201195E-2</v>
      </c>
      <c r="FV26">
        <f>'2011_totals_newvars'!J26/$FX26</f>
        <v>3.9074665912003793E-2</v>
      </c>
      <c r="FW26">
        <f>'2011_totals_newvars'!K26/$FX26</f>
        <v>6.7369940056587946E-2</v>
      </c>
      <c r="FX26">
        <f>'2011_totals_newvars'!L26</f>
        <v>137665003</v>
      </c>
      <c r="FY26" s="8" t="str">
        <f t="shared" si="14"/>
        <v xml:space="preserve"> </v>
      </c>
      <c r="FZ26">
        <f>'2012_totals_newvars'!B26/$GJ26</f>
        <v>0.17871749208775894</v>
      </c>
      <c r="GA26">
        <f>'2012_totals_newvars'!C26/$GJ26</f>
        <v>0.17894202184187386</v>
      </c>
      <c r="GB26">
        <f>'2012_totals_newvars'!D26/$GJ26</f>
        <v>0.43561834280938605</v>
      </c>
      <c r="GC26">
        <f>'2012_totals_newvars'!E26/$GJ26</f>
        <v>0</v>
      </c>
      <c r="GD26">
        <f>'2012_totals_newvars'!F26/$GJ26</f>
        <v>0</v>
      </c>
      <c r="GE26">
        <f>'2012_totals_newvars'!G26/$GJ26</f>
        <v>0</v>
      </c>
      <c r="GF26">
        <f>'2012_totals_newvars'!H26/$GJ26</f>
        <v>4.5277001560954273E-2</v>
      </c>
      <c r="GG26">
        <f>'2012_totals_newvars'!I26/$GJ26</f>
        <v>4.3981153238756072E-2</v>
      </c>
      <c r="GH26">
        <f>'2012_totals_newvars'!J26/$GJ26</f>
        <v>3.6041731586000693E-2</v>
      </c>
      <c r="GI26">
        <f>'2012_totals_newvars'!K26/$GJ26</f>
        <v>8.1422256875270077E-2</v>
      </c>
      <c r="GJ26">
        <f>'2012_totals_newvars'!L26</f>
        <v>106564941</v>
      </c>
      <c r="GK26" s="8" t="str">
        <f t="shared" si="15"/>
        <v xml:space="preserve"> </v>
      </c>
      <c r="GL26">
        <f>'2013_totals_newvars'!B26/$GV26</f>
        <v>0.15724235136606352</v>
      </c>
      <c r="GM26">
        <f>'2013_totals_newvars'!C26/$GV26</f>
        <v>0.17925617997277429</v>
      </c>
      <c r="GN26">
        <f>'2013_totals_newvars'!D26/$GV26</f>
        <v>0.46840299832543664</v>
      </c>
      <c r="GO26">
        <f>'2013_totals_newvars'!E26/$GV26</f>
        <v>0</v>
      </c>
      <c r="GP26">
        <f>'2013_totals_newvars'!F26/$GV26</f>
        <v>0</v>
      </c>
      <c r="GQ26">
        <f>'2013_totals_newvars'!G26/$GV26</f>
        <v>0</v>
      </c>
      <c r="GR26">
        <f>'2013_totals_newvars'!H26/$GV26</f>
        <v>4.0921287062076893E-2</v>
      </c>
      <c r="GS26">
        <f>'2013_totals_newvars'!I26/$GV26</f>
        <v>4.2955181626111498E-2</v>
      </c>
      <c r="GT26">
        <f>'2013_totals_newvars'!J26/$GV26</f>
        <v>2.9656796437547591E-2</v>
      </c>
      <c r="GU26">
        <f>'2013_totals_newvars'!K26/$GV26</f>
        <v>8.1565205209989541E-2</v>
      </c>
      <c r="GV26">
        <f>'2013_totals_newvars'!L26</f>
        <v>106378179</v>
      </c>
      <c r="GW26" s="8" t="str">
        <f t="shared" si="16"/>
        <v xml:space="preserve"> </v>
      </c>
      <c r="GX26">
        <f>'2014_totals_newvars'!B26/$HH26</f>
        <v>0.14503746934089112</v>
      </c>
      <c r="GY26">
        <f>'2014_totals_newvars'!C26/$HH26</f>
        <v>0.19219385548184559</v>
      </c>
      <c r="GZ26">
        <f>'2014_totals_newvars'!D26/$HH26</f>
        <v>0.45892721821127658</v>
      </c>
      <c r="HA26">
        <f>'2014_totals_newvars'!E26/$HH26</f>
        <v>0</v>
      </c>
      <c r="HB26">
        <f>'2014_totals_newvars'!F26/$HH26</f>
        <v>0</v>
      </c>
      <c r="HC26">
        <f>'2014_totals_newvars'!G26/$HH26</f>
        <v>0</v>
      </c>
      <c r="HD26">
        <f>'2014_totals_newvars'!H26/$HH26</f>
        <v>4.2044220717221845E-2</v>
      </c>
      <c r="HE26">
        <f>'2014_totals_newvars'!I26/$HH26</f>
        <v>3.7867174933117226E-2</v>
      </c>
      <c r="HF26">
        <f>'2014_totals_newvars'!J26/$HH26</f>
        <v>3.6477950795068895E-2</v>
      </c>
      <c r="HG26">
        <f>'2014_totals_newvars'!K26/$HH26</f>
        <v>8.7452110520578719E-2</v>
      </c>
      <c r="HH26">
        <f>'2014_totals_newvars'!L26</f>
        <v>99217251</v>
      </c>
      <c r="HI26" s="8" t="str">
        <f t="shared" si="17"/>
        <v xml:space="preserve"> </v>
      </c>
    </row>
    <row r="27" spans="1:217" x14ac:dyDescent="0.2">
      <c r="A27" t="str">
        <f>'1997_totals_newvars'!A27</f>
        <v>MISSOURI</v>
      </c>
      <c r="B27">
        <f>'1997_totals_newvars'!B27/$L27</f>
        <v>0.66114055676846573</v>
      </c>
      <c r="C27">
        <f>'1997_totals_newvars'!C27/$L27</f>
        <v>4.1511570032027482E-2</v>
      </c>
      <c r="D27">
        <f>'1997_totals_newvars'!D27/$L27</f>
        <v>8.0154458896629158E-2</v>
      </c>
      <c r="E27">
        <f>'1997_totals_newvars'!E27/$L27</f>
        <v>0</v>
      </c>
      <c r="F27">
        <f>'1997_totals_newvars'!F27/$L27</f>
        <v>0</v>
      </c>
      <c r="G27">
        <f>'1997_totals_newvars'!G27/$L27</f>
        <v>0</v>
      </c>
      <c r="H27">
        <f>'1997_totals_newvars'!H27/$L27</f>
        <v>0</v>
      </c>
      <c r="I27">
        <f>'1997_totals_newvars'!I27/$L27</f>
        <v>9.4850566018288701E-2</v>
      </c>
      <c r="J27">
        <f>'1997_totals_newvars'!J27/$L27</f>
        <v>0.12234284828458888</v>
      </c>
      <c r="K27">
        <f>'1997_totals_newvars'!K27/$L27</f>
        <v>0</v>
      </c>
      <c r="L27">
        <f>'1997_totals_newvars'!L27</f>
        <v>272397647</v>
      </c>
      <c r="M27" s="8" t="str">
        <f t="shared" si="0"/>
        <v xml:space="preserve"> </v>
      </c>
      <c r="N27">
        <f>'1998_totals_newvars'!B27/$X27</f>
        <v>0.53679369846242053</v>
      </c>
      <c r="O27">
        <f>'1998_totals_newvars'!C27/$X27</f>
        <v>0.10545863520503303</v>
      </c>
      <c r="P27">
        <f>'1998_totals_newvars'!D27/$X27</f>
        <v>9.6830549506307997E-2</v>
      </c>
      <c r="Q27">
        <f>'1998_totals_newvars'!E27/$X27</f>
        <v>0</v>
      </c>
      <c r="R27">
        <f>'1998_totals_newvars'!F27/$X27</f>
        <v>0</v>
      </c>
      <c r="S27">
        <f>'1998_totals_newvars'!G27/$X27</f>
        <v>0</v>
      </c>
      <c r="T27">
        <f>'1998_totals_newvars'!H27/$X27</f>
        <v>0</v>
      </c>
      <c r="U27">
        <f>'1998_totals_newvars'!I27/$X27</f>
        <v>7.4456618701616406E-2</v>
      </c>
      <c r="V27">
        <f>'1998_totals_newvars'!J27/$X27</f>
        <v>0.12166820072880287</v>
      </c>
      <c r="W27">
        <f>'1998_totals_newvars'!K27/$X27</f>
        <v>6.4792297395819182E-2</v>
      </c>
      <c r="X27">
        <f>'1998_totals_newvars'!L27</f>
        <v>334996209</v>
      </c>
      <c r="Y27" s="8" t="str">
        <f t="shared" si="1"/>
        <v xml:space="preserve"> </v>
      </c>
      <c r="Z27">
        <f>'1999_totals_newvars'!B27/$AJ27</f>
        <v>0.433535400908376</v>
      </c>
      <c r="AA27">
        <f>'1999_totals_newvars'!C27/$AJ27</f>
        <v>0.22676522861717524</v>
      </c>
      <c r="AB27">
        <f>'1999_totals_newvars'!D27/$AJ27</f>
        <v>0.10696135238705601</v>
      </c>
      <c r="AC27">
        <f>'1999_totals_newvars'!E27/$AJ27</f>
        <v>0</v>
      </c>
      <c r="AD27">
        <f>'1999_totals_newvars'!F27/$AJ27</f>
        <v>0</v>
      </c>
      <c r="AE27">
        <f>'1999_totals_newvars'!G27/$AJ27</f>
        <v>0</v>
      </c>
      <c r="AF27">
        <f>'1999_totals_newvars'!H27/$AJ27</f>
        <v>0</v>
      </c>
      <c r="AG27">
        <f>'1999_totals_newvars'!I27/$AJ27</f>
        <v>0.12198439932728176</v>
      </c>
      <c r="AH27">
        <f>'1999_totals_newvars'!J27/$AJ27</f>
        <v>5.3880683230465631E-2</v>
      </c>
      <c r="AI27">
        <f>'1999_totals_newvars'!K27/$AJ27</f>
        <v>5.6872935529645348E-2</v>
      </c>
      <c r="AJ27">
        <f>'1999_totals_newvars'!L27</f>
        <v>381643286</v>
      </c>
      <c r="AK27" s="8" t="str">
        <f t="shared" si="2"/>
        <v xml:space="preserve"> </v>
      </c>
      <c r="AL27">
        <f>'2000_totals_newvars'!B27/$AW27</f>
        <v>0.382869537902086</v>
      </c>
      <c r="AM27">
        <f>'2000_totals_newvars'!C27/$AW27</f>
        <v>0.21798466045486087</v>
      </c>
      <c r="AN27">
        <f>'2000_totals_newvars'!D27/$AW27</f>
        <v>0.12794304189255981</v>
      </c>
      <c r="AO27">
        <f>'2000_totals_newvars'!E27/$AW27</f>
        <v>0.13652913265883912</v>
      </c>
      <c r="AP27">
        <f>'2000_totals_newvars'!F27/$AW27</f>
        <v>0</v>
      </c>
      <c r="AQ27">
        <f>'2000_totals_newvars'!G27/$AW27</f>
        <v>6.8155648445241012E-5</v>
      </c>
      <c r="AR27">
        <f>'2000_totals_newvars'!H27/$AW27</f>
        <v>1.1997433064745724E-2</v>
      </c>
      <c r="AS27">
        <f>'2000_totals_newvars'!I27/$AW27</f>
        <v>0</v>
      </c>
      <c r="AT27">
        <f>'2000_totals_newvars'!J27/$AW27</f>
        <v>6.2803291912309267E-2</v>
      </c>
      <c r="AU27">
        <f>'2000_totals_newvars'!K27/$AW27</f>
        <v>5.980474646615401E-2</v>
      </c>
      <c r="AV27" s="8" t="str">
        <f t="shared" si="3"/>
        <v xml:space="preserve"> </v>
      </c>
      <c r="AW27">
        <f>'2000_totals_newvars'!L27</f>
        <v>362933969</v>
      </c>
      <c r="AX27">
        <f>'2001_totals_newvars'!B27/$BH27</f>
        <v>0.39926973760963053</v>
      </c>
      <c r="AY27">
        <f>'2001_totals_newvars'!C27/$BH27</f>
        <v>0.22544851706489699</v>
      </c>
      <c r="AZ27">
        <f>'2001_totals_newvars'!D27/$BH27</f>
        <v>0.1210267181708745</v>
      </c>
      <c r="BA27">
        <f>'2001_totals_newvars'!E27/$BH27</f>
        <v>0.16157627478104822</v>
      </c>
      <c r="BB27">
        <f>'2001_totals_newvars'!F27/$BH27</f>
        <v>0</v>
      </c>
      <c r="BC27">
        <f>'2001_totals_newvars'!G27/$BH27</f>
        <v>3.5803266576767201E-5</v>
      </c>
      <c r="BD27">
        <f>'2001_totals_newvars'!H27/$BH27</f>
        <v>1.0624864759500641E-2</v>
      </c>
      <c r="BE27">
        <f>'2001_totals_newvars'!I27/$BH27</f>
        <v>0</v>
      </c>
      <c r="BF27">
        <f>'2001_totals_newvars'!J27/$BH27</f>
        <v>5.7209674718730688E-2</v>
      </c>
      <c r="BG27">
        <f>'2001_totals_newvars'!K27/$BH27</f>
        <v>2.4808409628741666E-2</v>
      </c>
      <c r="BH27">
        <f>'2001_totals_newvars'!L27</f>
        <v>371837580</v>
      </c>
      <c r="BI27" s="8" t="str">
        <f t="shared" si="4"/>
        <v xml:space="preserve"> </v>
      </c>
      <c r="BJ27">
        <f>'2002_totals_newvars'!B27/$BT27</f>
        <v>0.40952787392079071</v>
      </c>
      <c r="BK27">
        <f>'2002_totals_newvars'!C27/$BT27</f>
        <v>0.21658305863178701</v>
      </c>
      <c r="BL27">
        <f>'2002_totals_newvars'!D27/$BT27</f>
        <v>8.7248365288938173E-2</v>
      </c>
      <c r="BM27">
        <f>'2002_totals_newvars'!E27/$BT27</f>
        <v>0.15767545000927261</v>
      </c>
      <c r="BN27">
        <f>'2002_totals_newvars'!F27/$BT27</f>
        <v>0</v>
      </c>
      <c r="BO27">
        <f>'2002_totals_newvars'!G27/$BT27</f>
        <v>7.8078663522030492E-6</v>
      </c>
      <c r="BP27">
        <f>'2002_totals_newvars'!H27/$BT27</f>
        <v>7.4821857835361376E-3</v>
      </c>
      <c r="BQ27">
        <f>'2002_totals_newvars'!I27/$BT27</f>
        <v>0</v>
      </c>
      <c r="BR27">
        <f>'2002_totals_newvars'!J27/$BT27</f>
        <v>6.1336472926820512E-2</v>
      </c>
      <c r="BS27">
        <f>'2002_totals_newvars'!K27/$BT27</f>
        <v>6.0138785572502643E-2</v>
      </c>
      <c r="BT27">
        <f>'2002_totals_newvars'!L27</f>
        <v>360918063</v>
      </c>
      <c r="BU27" s="8" t="str">
        <f t="shared" si="5"/>
        <v xml:space="preserve"> </v>
      </c>
      <c r="BV27">
        <f>'2003_totals_newvars'!B27/$CF27</f>
        <v>0.37722295936781403</v>
      </c>
      <c r="BW27">
        <f>'2003_totals_newvars'!C27/$CF27</f>
        <v>0.21435036926629766</v>
      </c>
      <c r="BX27">
        <f>'2003_totals_newvars'!D27/$CF27</f>
        <v>6.7250581925140648E-2</v>
      </c>
      <c r="BY27">
        <f>'2003_totals_newvars'!E27/$CF27</f>
        <v>0.19665043889912842</v>
      </c>
      <c r="BZ27">
        <f>'2003_totals_newvars'!F27/$CF27</f>
        <v>0</v>
      </c>
      <c r="CA27">
        <f>'2003_totals_newvars'!G27/$CF27</f>
        <v>0</v>
      </c>
      <c r="CB27">
        <f>'2003_totals_newvars'!H27/$CF27</f>
        <v>2.1957174663311797E-2</v>
      </c>
      <c r="CC27">
        <f>'2003_totals_newvars'!I27/$CF27</f>
        <v>0</v>
      </c>
      <c r="CD27">
        <f>'2003_totals_newvars'!J27/$CF27</f>
        <v>5.9687838684151652E-2</v>
      </c>
      <c r="CE27">
        <f>'2003_totals_newvars'!K27/$CF27</f>
        <v>6.2880637194155833E-2</v>
      </c>
      <c r="CF27">
        <f>'2003_totals_newvars'!L27</f>
        <v>345180567</v>
      </c>
      <c r="CG27" s="8" t="str">
        <f t="shared" si="6"/>
        <v xml:space="preserve"> </v>
      </c>
      <c r="CH27">
        <f>'2004_totals_newvars'!B27/$CR27</f>
        <v>0.39716152644533614</v>
      </c>
      <c r="CI27">
        <f>'2004_totals_newvars'!C27/$CR27</f>
        <v>0.22703029827304641</v>
      </c>
      <c r="CJ27">
        <f>'2004_totals_newvars'!D27/$CR27</f>
        <v>7.5111087467092802E-2</v>
      </c>
      <c r="CK27">
        <f>'2004_totals_newvars'!E27/$CR27</f>
        <v>0.18144712785067141</v>
      </c>
      <c r="CL27">
        <f>'2004_totals_newvars'!F27/$CR27</f>
        <v>0</v>
      </c>
      <c r="CM27">
        <f>'2004_totals_newvars'!G27/$CR27</f>
        <v>0</v>
      </c>
      <c r="CN27">
        <f>'2004_totals_newvars'!H27/$CR27</f>
        <v>0</v>
      </c>
      <c r="CO27">
        <f>'2004_totals_newvars'!I27/$CR27</f>
        <v>0</v>
      </c>
      <c r="CP27">
        <f>'2004_totals_newvars'!J27/$CR27</f>
        <v>5.6708961974216848E-2</v>
      </c>
      <c r="CQ27">
        <f>'2004_totals_newvars'!K27/$CR27</f>
        <v>6.2540997989636388E-2</v>
      </c>
      <c r="CR27">
        <f>'2004_totals_newvars'!L27</f>
        <v>347055127</v>
      </c>
      <c r="CS27" s="8" t="str">
        <f t="shared" si="7"/>
        <v xml:space="preserve"> </v>
      </c>
      <c r="CT27">
        <f>'2005_totals_newvars'!B27/$DD27</f>
        <v>0.35905123900546732</v>
      </c>
      <c r="CU27">
        <f>'2005_totals_newvars'!C27/$DD27</f>
        <v>0.25466391968329405</v>
      </c>
      <c r="CV27">
        <f>'2005_totals_newvars'!D27/$DD27</f>
        <v>9.2679947247243308E-2</v>
      </c>
      <c r="CW27">
        <f>'2005_totals_newvars'!E27/$DD27</f>
        <v>0.15165690818369629</v>
      </c>
      <c r="CX27">
        <f>'2005_totals_newvars'!F27/$DD27</f>
        <v>0</v>
      </c>
      <c r="CY27">
        <f>'2005_totals_newvars'!G27/$DD27</f>
        <v>0</v>
      </c>
      <c r="CZ27">
        <f>'2005_totals_newvars'!H27/$DD27</f>
        <v>2.1215284451073069E-2</v>
      </c>
      <c r="DA27">
        <f>'2005_totals_newvars'!I27/$DD27</f>
        <v>0</v>
      </c>
      <c r="DB27">
        <f>'2005_totals_newvars'!J27/$DD27</f>
        <v>5.8361106358685584E-2</v>
      </c>
      <c r="DC27">
        <f>'2005_totals_newvars'!K27/$DD27</f>
        <v>6.2371595070540374E-2</v>
      </c>
      <c r="DD27">
        <f>'2005_totals_newvars'!L27</f>
        <v>347997738</v>
      </c>
      <c r="DE27" s="8" t="str">
        <f t="shared" si="8"/>
        <v xml:space="preserve"> </v>
      </c>
      <c r="DF27">
        <f>'2006_totals_newvars'!B27/$DP27</f>
        <v>0.33197714800856692</v>
      </c>
      <c r="DG27">
        <f>'2006_totals_newvars'!C27/$DP27</f>
        <v>0.22395693419899082</v>
      </c>
      <c r="DH27">
        <f>'2006_totals_newvars'!D27/$DP27</f>
        <v>7.6063852225224993E-2</v>
      </c>
      <c r="DI27">
        <f>'2006_totals_newvars'!E27/$DP27</f>
        <v>0.23884693016107764</v>
      </c>
      <c r="DJ27">
        <f>'2006_totals_newvars'!F27/$DP27</f>
        <v>0</v>
      </c>
      <c r="DK27">
        <f>'2006_totals_newvars'!G27/$DP27</f>
        <v>0</v>
      </c>
      <c r="DL27">
        <f>'2006_totals_newvars'!H27/$DP27</f>
        <v>3.1468657006462716E-2</v>
      </c>
      <c r="DM27">
        <f>'2006_totals_newvars'!I27/$DP27</f>
        <v>0</v>
      </c>
      <c r="DN27">
        <f>'2006_totals_newvars'!J27/$DP27</f>
        <v>3.8733511047649986E-2</v>
      </c>
      <c r="DO27">
        <f>'2006_totals_newvars'!K27/$DP27</f>
        <v>5.8952967352026923E-2</v>
      </c>
      <c r="DP27">
        <f>'2006_totals_newvars'!L27</f>
        <v>368177803</v>
      </c>
      <c r="DQ27" s="8" t="str">
        <f t="shared" si="9"/>
        <v xml:space="preserve"> </v>
      </c>
      <c r="DR27">
        <f>'2007_totals_newvars'!B27/$EB27</f>
        <v>0.29902521344209598</v>
      </c>
      <c r="DS27">
        <f>'2007_totals_newvars'!C27/$EB27</f>
        <v>0.16388052890361898</v>
      </c>
      <c r="DT27">
        <f>'2007_totals_newvars'!D27/$EB27</f>
        <v>7.3652568283503E-2</v>
      </c>
      <c r="DU27">
        <f>'2007_totals_newvars'!E27/$EB27</f>
        <v>0.26043389403478212</v>
      </c>
      <c r="DV27">
        <f>'2007_totals_newvars'!F27/$EB27</f>
        <v>0</v>
      </c>
      <c r="DW27">
        <f>'2007_totals_newvars'!G27/$EB27</f>
        <v>0</v>
      </c>
      <c r="DX27">
        <f>'2007_totals_newvars'!H27/$EB27</f>
        <v>0.10594307289512477</v>
      </c>
      <c r="DY27">
        <f>'2007_totals_newvars'!I27/$EB27</f>
        <v>0</v>
      </c>
      <c r="DZ27">
        <f>'2007_totals_newvars'!J27/$EB27</f>
        <v>4.0853658681864254E-2</v>
      </c>
      <c r="EA27">
        <f>'2007_totals_newvars'!K27/$EB27</f>
        <v>5.6211063759010908E-2</v>
      </c>
      <c r="EB27">
        <f>'2007_totals_newvars'!L27</f>
        <v>386137044</v>
      </c>
      <c r="EC27" s="8" t="str">
        <f t="shared" si="10"/>
        <v xml:space="preserve"> </v>
      </c>
      <c r="ED27">
        <f>'2008_totals_newvars'!B27/$EN27</f>
        <v>0.30165469327841454</v>
      </c>
      <c r="EE27">
        <f>'2008_totals_newvars'!C27/$EN27</f>
        <v>0.2106963664704406</v>
      </c>
      <c r="EF27">
        <f>'2008_totals_newvars'!D27/$EN27</f>
        <v>7.0617239213431784E-2</v>
      </c>
      <c r="EG27">
        <f>'2008_totals_newvars'!E27/$EN27</f>
        <v>0.1822673885351298</v>
      </c>
      <c r="EH27">
        <f>'2008_totals_newvars'!F27/$EN27</f>
        <v>0</v>
      </c>
      <c r="EI27">
        <f>'2008_totals_newvars'!G27/$EN27</f>
        <v>0</v>
      </c>
      <c r="EJ27">
        <f>'2008_totals_newvars'!H27/$EN27</f>
        <v>0</v>
      </c>
      <c r="EK27">
        <f>'2008_totals_newvars'!I27/$EN27</f>
        <v>0.13740669796559113</v>
      </c>
      <c r="EL27">
        <f>'2008_totals_newvars'!J27/$EN27</f>
        <v>3.9812033592563426E-2</v>
      </c>
      <c r="EM27">
        <f>'2008_totals_newvars'!K27/$EN27</f>
        <v>5.7545580944428756E-2</v>
      </c>
      <c r="EN27">
        <f>'2008_totals_newvars'!L27</f>
        <v>377182290</v>
      </c>
      <c r="EO27" s="8" t="str">
        <f t="shared" si="11"/>
        <v xml:space="preserve"> </v>
      </c>
      <c r="EP27">
        <f>'2009_totals_newvars'!B27/$EZ27</f>
        <v>0.29088933858361699</v>
      </c>
      <c r="EQ27">
        <f>'2009_totals_newvars'!C27/$EZ27</f>
        <v>0.21615778669455318</v>
      </c>
      <c r="ER27">
        <f>'2009_totals_newvars'!D27/$EZ27</f>
        <v>6.5107990977503596E-2</v>
      </c>
      <c r="ES27">
        <f>'2009_totals_newvars'!E27/$EZ27</f>
        <v>0.18557347165448343</v>
      </c>
      <c r="ET27">
        <f>'2009_totals_newvars'!F27/$EZ27</f>
        <v>0</v>
      </c>
      <c r="EU27">
        <f>'2009_totals_newvars'!G27/$EZ27</f>
        <v>0</v>
      </c>
      <c r="EV27">
        <f>'2009_totals_newvars'!H27/$EZ27</f>
        <v>0</v>
      </c>
      <c r="EW27">
        <f>'2009_totals_newvars'!I27/$EZ27</f>
        <v>0.14118581512468506</v>
      </c>
      <c r="EX27">
        <f>'2009_totals_newvars'!J27/$EZ27</f>
        <v>4.0656542424217998E-2</v>
      </c>
      <c r="EY27">
        <f>'2009_totals_newvars'!K27/$EZ27</f>
        <v>6.0429054540939775E-2</v>
      </c>
      <c r="EZ27">
        <f>'2009_totals_newvars'!L27</f>
        <v>359184405</v>
      </c>
      <c r="FA27" s="8" t="str">
        <f t="shared" si="12"/>
        <v xml:space="preserve"> </v>
      </c>
      <c r="FB27">
        <f>'2010_totals_newvars'!B27/$FL27</f>
        <v>0.24470723022529403</v>
      </c>
      <c r="FC27">
        <f>'2010_totals_newvars'!C27/$FL27</f>
        <v>0.13136219470024008</v>
      </c>
      <c r="FD27">
        <f>'2010_totals_newvars'!D27/$FL27</f>
        <v>9.6778114506427357E-2</v>
      </c>
      <c r="FE27">
        <f>'2010_totals_newvars'!E27/$FL27</f>
        <v>0.19230233182403125</v>
      </c>
      <c r="FF27">
        <f>'2010_totals_newvars'!F27/$FL27</f>
        <v>0</v>
      </c>
      <c r="FG27">
        <f>'2010_totals_newvars'!G27/$FL27</f>
        <v>0.1680793190011502</v>
      </c>
      <c r="FH27">
        <f>'2010_totals_newvars'!H27/$FL27</f>
        <v>0</v>
      </c>
      <c r="FI27">
        <f>'2010_totals_newvars'!I27/$FL27</f>
        <v>8.6865218396279059E-2</v>
      </c>
      <c r="FJ27">
        <f>'2010_totals_newvars'!J27/$FL27</f>
        <v>2.9665510379428404E-2</v>
      </c>
      <c r="FK27">
        <f>'2010_totals_newvars'!K27/$FL27</f>
        <v>5.0240080967149617E-2</v>
      </c>
      <c r="FL27">
        <f>'2010_totals_newvars'!L27</f>
        <v>432029041</v>
      </c>
      <c r="FM27" s="8" t="str">
        <f t="shared" si="13"/>
        <v xml:space="preserve"> </v>
      </c>
      <c r="FN27">
        <f>'2011_totals_newvars'!B27/$FX27</f>
        <v>0.24813133385421252</v>
      </c>
      <c r="FO27">
        <f>'2011_totals_newvars'!C27/$FX27</f>
        <v>0.21245093891860414</v>
      </c>
      <c r="FP27">
        <f>'2011_totals_newvars'!D27/$FX27</f>
        <v>2.1156995335472228E-2</v>
      </c>
      <c r="FQ27">
        <f>'2011_totals_newvars'!E27/$FX27</f>
        <v>0.22185080927106679</v>
      </c>
      <c r="FR27">
        <f>'2011_totals_newvars'!F27/$FX27</f>
        <v>0</v>
      </c>
      <c r="FS27">
        <f>'2011_totals_newvars'!G27/$FX27</f>
        <v>4.2044421049825066E-2</v>
      </c>
      <c r="FT27">
        <f>'2011_totals_newvars'!H27/$FX27</f>
        <v>0</v>
      </c>
      <c r="FU27">
        <f>'2011_totals_newvars'!I27/$FX27</f>
        <v>0.15885453600328286</v>
      </c>
      <c r="FV27">
        <f>'2011_totals_newvars'!J27/$FX27</f>
        <v>3.6542981855208642E-2</v>
      </c>
      <c r="FW27">
        <f>'2011_totals_newvars'!K27/$FX27</f>
        <v>5.896798371232774E-2</v>
      </c>
      <c r="FX27">
        <f>'2011_totals_newvars'!L27</f>
        <v>368016246</v>
      </c>
      <c r="FY27" s="8" t="str">
        <f t="shared" si="14"/>
        <v xml:space="preserve"> </v>
      </c>
      <c r="FZ27">
        <f>'2012_totals_newvars'!B27/$GJ27</f>
        <v>0.22252828458770799</v>
      </c>
      <c r="GA27">
        <f>'2012_totals_newvars'!C27/$GJ27</f>
        <v>0.16776275463653598</v>
      </c>
      <c r="GB27">
        <f>'2012_totals_newvars'!D27/$GJ27</f>
        <v>4.313773392101846E-2</v>
      </c>
      <c r="GC27">
        <f>'2012_totals_newvars'!E27/$GJ27</f>
        <v>0.25956942756718504</v>
      </c>
      <c r="GD27">
        <f>'2012_totals_newvars'!F27/$GJ27</f>
        <v>0</v>
      </c>
      <c r="GE27">
        <f>'2012_totals_newvars'!G27/$GJ27</f>
        <v>6.7563720793916607E-2</v>
      </c>
      <c r="GF27">
        <f>'2012_totals_newvars'!H27/$GJ27</f>
        <v>3.5051351713378698E-2</v>
      </c>
      <c r="GG27">
        <f>'2012_totals_newvars'!I27/$GJ27</f>
        <v>0.12497124231854713</v>
      </c>
      <c r="GH27">
        <f>'2012_totals_newvars'!J27/$GJ27</f>
        <v>2.6875583883072061E-2</v>
      </c>
      <c r="GI27">
        <f>'2012_totals_newvars'!K27/$GJ27</f>
        <v>5.253990057863802E-2</v>
      </c>
      <c r="GJ27">
        <f>'2012_totals_newvars'!L27</f>
        <v>413041817</v>
      </c>
      <c r="GK27" s="8" t="str">
        <f t="shared" si="15"/>
        <v xml:space="preserve"> </v>
      </c>
      <c r="GL27">
        <f>'2013_totals_newvars'!B27/$GV27</f>
        <v>0.25133268908245388</v>
      </c>
      <c r="GM27">
        <f>'2013_totals_newvars'!C27/$GV27</f>
        <v>0.10491630334536586</v>
      </c>
      <c r="GN27">
        <f>'2013_totals_newvars'!D27/$GV27</f>
        <v>4.3056439103587585E-2</v>
      </c>
      <c r="GO27">
        <f>'2013_totals_newvars'!E27/$GV27</f>
        <v>0.26814663045637793</v>
      </c>
      <c r="GP27">
        <f>'2013_totals_newvars'!F27/$GV27</f>
        <v>0</v>
      </c>
      <c r="GQ27">
        <f>'2013_totals_newvars'!G27/$GV27</f>
        <v>0.1353435693141794</v>
      </c>
      <c r="GR27">
        <f>'2013_totals_newvars'!H27/$GV27</f>
        <v>0</v>
      </c>
      <c r="GS27">
        <f>'2013_totals_newvars'!I27/$GV27</f>
        <v>0.11994889331962678</v>
      </c>
      <c r="GT27">
        <f>'2013_totals_newvars'!J27/$GV27</f>
        <v>2.3426077996068218E-2</v>
      </c>
      <c r="GU27">
        <f>'2013_totals_newvars'!K27/$GV27</f>
        <v>5.3829397382340376E-2</v>
      </c>
      <c r="GV27">
        <f>'2013_totals_newvars'!L27</f>
        <v>403147296</v>
      </c>
      <c r="GW27" s="8" t="str">
        <f t="shared" si="16"/>
        <v xml:space="preserve"> </v>
      </c>
      <c r="GX27">
        <f>'2014_totals_newvars'!B27/$HH27</f>
        <v>0.21202241458789001</v>
      </c>
      <c r="GY27">
        <f>'2014_totals_newvars'!C27/$HH27</f>
        <v>0.10382226937101145</v>
      </c>
      <c r="GZ27">
        <f>'2014_totals_newvars'!D27/$HH27</f>
        <v>5.9717060013009096E-2</v>
      </c>
      <c r="HA27">
        <f>'2014_totals_newvars'!E27/$HH27</f>
        <v>0.28980202993652171</v>
      </c>
      <c r="HB27">
        <f>'2014_totals_newvars'!F27/$HH27</f>
        <v>0</v>
      </c>
      <c r="HC27">
        <f>'2014_totals_newvars'!G27/$HH27</f>
        <v>0.11869430804528841</v>
      </c>
      <c r="HD27">
        <f>'2014_totals_newvars'!H27/$HH27</f>
        <v>0</v>
      </c>
      <c r="HE27">
        <f>'2014_totals_newvars'!I27/$HH27</f>
        <v>0.14906787058431667</v>
      </c>
      <c r="HF27">
        <f>'2014_totals_newvars'!J27/$HH27</f>
        <v>1.1960719644344689E-2</v>
      </c>
      <c r="HG27">
        <f>'2014_totals_newvars'!K27/$HH27</f>
        <v>5.4913327817617992E-2</v>
      </c>
      <c r="HH27">
        <f>'2014_totals_newvars'!L27</f>
        <v>395189599</v>
      </c>
      <c r="HI27" s="8" t="str">
        <f t="shared" si="17"/>
        <v xml:space="preserve"> </v>
      </c>
    </row>
    <row r="28" spans="1:217" x14ac:dyDescent="0.2">
      <c r="A28" t="str">
        <f>'1997_totals_newvars'!A28</f>
        <v>MONTANA</v>
      </c>
      <c r="B28">
        <f>'1997_totals_newvars'!B28/$L28</f>
        <v>0.6763611068573645</v>
      </c>
      <c r="C28">
        <f>'1997_totals_newvars'!C28/$L28</f>
        <v>3.8657688538059475E-2</v>
      </c>
      <c r="D28">
        <f>'1997_totals_newvars'!D28/$L28</f>
        <v>7.5641045353156203E-2</v>
      </c>
      <c r="E28">
        <f>'1997_totals_newvars'!E28/$L28</f>
        <v>0</v>
      </c>
      <c r="F28">
        <f>'1997_totals_newvars'!F28/$L28</f>
        <v>0</v>
      </c>
      <c r="G28">
        <f>'1997_totals_newvars'!G28/$L28</f>
        <v>0</v>
      </c>
      <c r="H28">
        <f>'1997_totals_newvars'!H28/$L28</f>
        <v>0</v>
      </c>
      <c r="I28">
        <f>'1997_totals_newvars'!I28/$L28</f>
        <v>8.41590807256309E-2</v>
      </c>
      <c r="J28">
        <f>'1997_totals_newvars'!J28/$L28</f>
        <v>0.12518107852578891</v>
      </c>
      <c r="K28">
        <f>'1997_totals_newvars'!K28/$L28</f>
        <v>0</v>
      </c>
      <c r="L28">
        <f>'1997_totals_newvars'!L28</f>
        <v>33885161</v>
      </c>
      <c r="M28" s="8" t="str">
        <f t="shared" si="0"/>
        <v xml:space="preserve"> </v>
      </c>
      <c r="N28">
        <f>'1998_totals_newvars'!B28/$X28</f>
        <v>0.67568530621210288</v>
      </c>
      <c r="O28">
        <f>'1998_totals_newvars'!C28/$X28</f>
        <v>4.0982321954666404E-2</v>
      </c>
      <c r="P28">
        <f>'1998_totals_newvars'!D28/$X28</f>
        <v>7.6039056134167601E-2</v>
      </c>
      <c r="Q28">
        <f>'1998_totals_newvars'!E28/$X28</f>
        <v>0</v>
      </c>
      <c r="R28">
        <f>'1998_totals_newvars'!F28/$X28</f>
        <v>0</v>
      </c>
      <c r="S28">
        <f>'1998_totals_newvars'!G28/$X28</f>
        <v>0</v>
      </c>
      <c r="T28">
        <f>'1998_totals_newvars'!H28/$X28</f>
        <v>0</v>
      </c>
      <c r="U28">
        <f>'1998_totals_newvars'!I28/$X28</f>
        <v>6.0842554477640289E-2</v>
      </c>
      <c r="V28">
        <f>'1998_totals_newvars'!J28/$X28</f>
        <v>0.14645076122142284</v>
      </c>
      <c r="W28">
        <f>'1998_totals_newvars'!K28/$X28</f>
        <v>0</v>
      </c>
      <c r="X28">
        <f>'1998_totals_newvars'!L28</f>
        <v>44652448</v>
      </c>
      <c r="Y28" s="8" t="str">
        <f t="shared" si="1"/>
        <v xml:space="preserve"> </v>
      </c>
      <c r="Z28">
        <f>'1999_totals_newvars'!B28/$AJ28</f>
        <v>0.40169889776467105</v>
      </c>
      <c r="AA28">
        <f>'1999_totals_newvars'!C28/$AJ28</f>
        <v>0.29087041319531198</v>
      </c>
      <c r="AB28">
        <f>'1999_totals_newvars'!D28/$AJ28</f>
        <v>8.4864589123741063E-2</v>
      </c>
      <c r="AC28">
        <f>'1999_totals_newvars'!E28/$AJ28</f>
        <v>0</v>
      </c>
      <c r="AD28">
        <f>'1999_totals_newvars'!F28/$AJ28</f>
        <v>0</v>
      </c>
      <c r="AE28">
        <f>'1999_totals_newvars'!G28/$AJ28</f>
        <v>0</v>
      </c>
      <c r="AF28">
        <f>'1999_totals_newvars'!H28/$AJ28</f>
        <v>0</v>
      </c>
      <c r="AG28">
        <f>'1999_totals_newvars'!I28/$AJ28</f>
        <v>3.8014991888301465E-2</v>
      </c>
      <c r="AH28">
        <f>'1999_totals_newvars'!J28/$AJ28</f>
        <v>0.12894071372328511</v>
      </c>
      <c r="AI28">
        <f>'1999_totals_newvars'!K28/$AJ28</f>
        <v>5.5610394304689351E-2</v>
      </c>
      <c r="AJ28">
        <f>'1999_totals_newvars'!L28</f>
        <v>65168842</v>
      </c>
      <c r="AK28" s="8" t="str">
        <f t="shared" si="2"/>
        <v xml:space="preserve"> </v>
      </c>
      <c r="AL28">
        <f>'2000_totals_newvars'!B28/$AW28</f>
        <v>0.38217352721674536</v>
      </c>
      <c r="AM28">
        <f>'2000_totals_newvars'!C28/$AW28</f>
        <v>0.15902089608523615</v>
      </c>
      <c r="AN28">
        <f>'2000_totals_newvars'!D28/$AW28</f>
        <v>0.12879592523594383</v>
      </c>
      <c r="AO28">
        <f>'2000_totals_newvars'!E28/$AW28</f>
        <v>3.9959985340381143E-2</v>
      </c>
      <c r="AP28">
        <f>'2000_totals_newvars'!F28/$AW28</f>
        <v>0</v>
      </c>
      <c r="AQ28">
        <f>'2000_totals_newvars'!G28/$AW28</f>
        <v>0</v>
      </c>
      <c r="AR28">
        <f>'2000_totals_newvars'!H28/$AW28</f>
        <v>0</v>
      </c>
      <c r="AS28">
        <f>'2000_totals_newvars'!I28/$AW28</f>
        <v>6.5502012490890299E-2</v>
      </c>
      <c r="AT28">
        <f>'2000_totals_newvars'!J28/$AW28</f>
        <v>0.14883384342469561</v>
      </c>
      <c r="AU28">
        <f>'2000_totals_newvars'!K28/$AW28</f>
        <v>7.5713810206107596E-2</v>
      </c>
      <c r="AV28" s="8" t="str">
        <f t="shared" si="3"/>
        <v xml:space="preserve"> </v>
      </c>
      <c r="AW28">
        <f>'2000_totals_newvars'!L28</f>
        <v>56132428</v>
      </c>
      <c r="AX28">
        <f>'2001_totals_newvars'!B28/$BH28</f>
        <v>0.40719636166561474</v>
      </c>
      <c r="AY28">
        <f>'2001_totals_newvars'!C28/$BH28</f>
        <v>0.1421116546414305</v>
      </c>
      <c r="AZ28">
        <f>'2001_totals_newvars'!D28/$BH28</f>
        <v>0.19599541032206919</v>
      </c>
      <c r="BA28">
        <f>'2001_totals_newvars'!E28/$BH28</f>
        <v>0.11014620455952734</v>
      </c>
      <c r="BB28">
        <f>'2001_totals_newvars'!F28/$BH28</f>
        <v>0</v>
      </c>
      <c r="BC28">
        <f>'2001_totals_newvars'!G28/$BH28</f>
        <v>8.3687543303260382E-3</v>
      </c>
      <c r="BD28">
        <f>'2001_totals_newvars'!H28/$BH28</f>
        <v>0</v>
      </c>
      <c r="BE28">
        <f>'2001_totals_newvars'!I28/$BH28</f>
        <v>1.6492234631562539E-4</v>
      </c>
      <c r="BF28">
        <f>'2001_totals_newvars'!J28/$BH28</f>
        <v>6.8353793028489318E-2</v>
      </c>
      <c r="BG28">
        <f>'2001_totals_newvars'!K28/$BH28</f>
        <v>6.7662899106227234E-2</v>
      </c>
      <c r="BH28">
        <f>'2001_totals_newvars'!L28</f>
        <v>62811379</v>
      </c>
      <c r="BI28" s="8" t="str">
        <f t="shared" si="4"/>
        <v xml:space="preserve"> </v>
      </c>
      <c r="BJ28">
        <f>'2002_totals_newvars'!B28/$BT28</f>
        <v>0.42354404191891143</v>
      </c>
      <c r="BK28">
        <f>'2002_totals_newvars'!C28/$BT28</f>
        <v>0.12771335097041078</v>
      </c>
      <c r="BL28">
        <f>'2002_totals_newvars'!D28/$BT28</f>
        <v>0.18161385558380203</v>
      </c>
      <c r="BM28">
        <f>'2002_totals_newvars'!E28/$BT28</f>
        <v>6.7346555110913392E-2</v>
      </c>
      <c r="BN28">
        <f>'2002_totals_newvars'!F28/$BT28</f>
        <v>0</v>
      </c>
      <c r="BO28">
        <f>'2002_totals_newvars'!G28/$BT28</f>
        <v>-3.1184852358665661E-3</v>
      </c>
      <c r="BP28">
        <f>'2002_totals_newvars'!H28/$BT28</f>
        <v>2.6921903542265613E-5</v>
      </c>
      <c r="BQ28">
        <f>'2002_totals_newvars'!I28/$BT28</f>
        <v>4.0437452933782134E-2</v>
      </c>
      <c r="BR28">
        <f>'2002_totals_newvars'!J28/$BT28</f>
        <v>0.10522726178719011</v>
      </c>
      <c r="BS28">
        <f>'2002_totals_newvars'!K28/$BT28</f>
        <v>5.7209045027314422E-2</v>
      </c>
      <c r="BT28">
        <f>'2002_totals_newvars'!L28</f>
        <v>74288952</v>
      </c>
      <c r="BU28" s="8" t="str">
        <f t="shared" si="5"/>
        <v xml:space="preserve"> </v>
      </c>
      <c r="BV28">
        <f>'2003_totals_newvars'!B28/$CF28</f>
        <v>0.44789238107725948</v>
      </c>
      <c r="BW28">
        <f>'2003_totals_newvars'!C28/$CF28</f>
        <v>0.16992443423863179</v>
      </c>
      <c r="BX28">
        <f>'2003_totals_newvars'!D28/$CF28</f>
        <v>0.15338587315096375</v>
      </c>
      <c r="BY28">
        <f>'2003_totals_newvars'!E28/$CF28</f>
        <v>5.2425379380762555E-2</v>
      </c>
      <c r="BZ28">
        <f>'2003_totals_newvars'!F28/$CF28</f>
        <v>0</v>
      </c>
      <c r="CA28">
        <f>'2003_totals_newvars'!G28/$CF28</f>
        <v>8.8820409092446942E-3</v>
      </c>
      <c r="CB28">
        <f>'2003_totals_newvars'!H28/$CF28</f>
        <v>0</v>
      </c>
      <c r="CC28">
        <f>'2003_totals_newvars'!I28/$CF28</f>
        <v>1.9516820200903801E-2</v>
      </c>
      <c r="CD28">
        <f>'2003_totals_newvars'!J28/$CF28</f>
        <v>9.1356172010925593E-2</v>
      </c>
      <c r="CE28">
        <f>'2003_totals_newvars'!K28/$CF28</f>
        <v>5.6616899031308322E-2</v>
      </c>
      <c r="CF28">
        <f>'2003_totals_newvars'!L28</f>
        <v>68188157</v>
      </c>
      <c r="CG28" s="8" t="str">
        <f t="shared" si="6"/>
        <v xml:space="preserve"> </v>
      </c>
      <c r="CH28">
        <f>'2004_totals_newvars'!B28/$CR28</f>
        <v>0.43763704804269227</v>
      </c>
      <c r="CI28">
        <f>'2004_totals_newvars'!C28/$CR28</f>
        <v>6.276467275990899E-2</v>
      </c>
      <c r="CJ28">
        <f>'2004_totals_newvars'!D28/$CR28</f>
        <v>0.21259579841430021</v>
      </c>
      <c r="CK28">
        <f>'2004_totals_newvars'!E28/$CR28</f>
        <v>7.6328539580639981E-2</v>
      </c>
      <c r="CL28">
        <f>'2004_totals_newvars'!F28/$CR28</f>
        <v>0</v>
      </c>
      <c r="CM28">
        <f>'2004_totals_newvars'!G28/$CR28</f>
        <v>6.8602853598045983E-3</v>
      </c>
      <c r="CN28">
        <f>'2004_totals_newvars'!H28/$CR28</f>
        <v>0</v>
      </c>
      <c r="CO28">
        <f>'2004_totals_newvars'!I28/$CR28</f>
        <v>2.1547224632783708E-2</v>
      </c>
      <c r="CP28">
        <f>'2004_totals_newvars'!J28/$CR28</f>
        <v>0.14053804567684766</v>
      </c>
      <c r="CQ28">
        <f>'2004_totals_newvars'!K28/$CR28</f>
        <v>4.1728385533022549E-2</v>
      </c>
      <c r="CR28">
        <f>'2004_totals_newvars'!L28</f>
        <v>47886492</v>
      </c>
      <c r="CS28" s="8" t="str">
        <f t="shared" si="7"/>
        <v xml:space="preserve"> </v>
      </c>
      <c r="CT28">
        <f>'2005_totals_newvars'!B28/$DD28</f>
        <v>0.41616136866049619</v>
      </c>
      <c r="CU28">
        <f>'2005_totals_newvars'!C28/$DD28</f>
        <v>6.6840985962182534E-2</v>
      </c>
      <c r="CV28">
        <f>'2005_totals_newvars'!D28/$DD28</f>
        <v>0.23539302044853488</v>
      </c>
      <c r="CW28">
        <f>'2005_totals_newvars'!E28/$DD28</f>
        <v>7.5671199523507066E-2</v>
      </c>
      <c r="CX28">
        <f>'2005_totals_newvars'!F28/$DD28</f>
        <v>0</v>
      </c>
      <c r="CY28">
        <f>'2005_totals_newvars'!G28/$DD28</f>
        <v>1.5267111683876114E-2</v>
      </c>
      <c r="CZ28">
        <f>'2005_totals_newvars'!H28/$DD28</f>
        <v>8.0786908119583178E-3</v>
      </c>
      <c r="DA28">
        <f>'2005_totals_newvars'!I28/$DD28</f>
        <v>3.3305445105950453E-2</v>
      </c>
      <c r="DB28">
        <f>'2005_totals_newvars'!J28/$DD28</f>
        <v>0.11209366188197042</v>
      </c>
      <c r="DC28">
        <f>'2005_totals_newvars'!K28/$DD28</f>
        <v>3.7188515921524015E-2</v>
      </c>
      <c r="DD28">
        <f>'2005_totals_newvars'!L28</f>
        <v>47554116</v>
      </c>
      <c r="DE28" s="8" t="str">
        <f t="shared" si="8"/>
        <v xml:space="preserve"> </v>
      </c>
      <c r="DF28">
        <f>'2006_totals_newvars'!B28/$DP28</f>
        <v>0.3313523150520068</v>
      </c>
      <c r="DG28">
        <f>'2006_totals_newvars'!C28/$DP28</f>
        <v>0.13302336235560069</v>
      </c>
      <c r="DH28">
        <f>'2006_totals_newvars'!D28/$DP28</f>
        <v>0.22969122786160143</v>
      </c>
      <c r="DI28">
        <f>'2006_totals_newvars'!E28/$DP28</f>
        <v>7.7621050545698012E-2</v>
      </c>
      <c r="DJ28">
        <f>'2006_totals_newvars'!F28/$DP28</f>
        <v>0</v>
      </c>
      <c r="DK28">
        <f>'2006_totals_newvars'!G28/$DP28</f>
        <v>1.9373453691424052E-2</v>
      </c>
      <c r="DL28">
        <f>'2006_totals_newvars'!H28/$DP28</f>
        <v>7.3042167964434829E-3</v>
      </c>
      <c r="DM28">
        <f>'2006_totals_newvars'!I28/$DP28</f>
        <v>5.2111199817149741E-2</v>
      </c>
      <c r="DN28">
        <f>'2006_totals_newvars'!J28/$DP28</f>
        <v>0.10942130578388369</v>
      </c>
      <c r="DO28">
        <f>'2006_totals_newvars'!K28/$DP28</f>
        <v>4.0101868096192095E-2</v>
      </c>
      <c r="DP28">
        <f>'2006_totals_newvars'!L28</f>
        <v>49828751</v>
      </c>
      <c r="DQ28" s="8" t="str">
        <f t="shared" si="9"/>
        <v xml:space="preserve"> </v>
      </c>
      <c r="DR28">
        <f>'2007_totals_newvars'!B28/$EB28</f>
        <v>0.28773655886989385</v>
      </c>
      <c r="DS28">
        <f>'2007_totals_newvars'!C28/$EB28</f>
        <v>0.18478389307038567</v>
      </c>
      <c r="DT28">
        <f>'2007_totals_newvars'!D28/$EB28</f>
        <v>0.23482327561154823</v>
      </c>
      <c r="DU28">
        <f>'2007_totals_newvars'!E28/$EB28</f>
        <v>6.6324555903059246E-2</v>
      </c>
      <c r="DV28">
        <f>'2007_totals_newvars'!F28/$EB28</f>
        <v>0</v>
      </c>
      <c r="DW28">
        <f>'2007_totals_newvars'!G28/$EB28</f>
        <v>1.1376628484166732E-2</v>
      </c>
      <c r="DX28">
        <f>'2007_totals_newvars'!H28/$EB28</f>
        <v>7.4300968558028676E-3</v>
      </c>
      <c r="DY28">
        <f>'2007_totals_newvars'!I28/$EB28</f>
        <v>5.5067297856668938E-2</v>
      </c>
      <c r="DZ28">
        <f>'2007_totals_newvars'!J28/$EB28</f>
        <v>0.11288750217457966</v>
      </c>
      <c r="EA28">
        <f>'2007_totals_newvars'!K28/$EB28</f>
        <v>3.9570191173894785E-2</v>
      </c>
      <c r="EB28">
        <f>'2007_totals_newvars'!L28</f>
        <v>50498265</v>
      </c>
      <c r="EC28" s="8" t="str">
        <f t="shared" si="10"/>
        <v xml:space="preserve"> </v>
      </c>
      <c r="ED28">
        <f>'2008_totals_newvars'!B28/$EN28</f>
        <v>0.29144586224163821</v>
      </c>
      <c r="EE28">
        <f>'2008_totals_newvars'!C28/$EN28</f>
        <v>0.1921238589398454</v>
      </c>
      <c r="EF28">
        <f>'2008_totals_newvars'!D28/$EN28</f>
        <v>0.23264342218936873</v>
      </c>
      <c r="EG28">
        <f>'2008_totals_newvars'!E28/$EN28</f>
        <v>7.2093459075804472E-2</v>
      </c>
      <c r="EH28">
        <f>'2008_totals_newvars'!F28/$EN28</f>
        <v>0</v>
      </c>
      <c r="EI28">
        <f>'2008_totals_newvars'!G28/$EN28</f>
        <v>8.2659540287583905E-3</v>
      </c>
      <c r="EJ28">
        <f>'2008_totals_newvars'!H28/$EN28</f>
        <v>8.6476014229486479E-3</v>
      </c>
      <c r="EK28">
        <f>'2008_totals_newvars'!I28/$EN28</f>
        <v>2.7438337621796323E-2</v>
      </c>
      <c r="EL28">
        <f>'2008_totals_newvars'!J28/$EN28</f>
        <v>0.12640657447966691</v>
      </c>
      <c r="EM28">
        <f>'2008_totals_newvars'!K28/$EN28</f>
        <v>4.0934930000172898E-2</v>
      </c>
      <c r="EN28">
        <f>'2008_totals_newvars'!L28</f>
        <v>48814692</v>
      </c>
      <c r="EO28" s="8" t="str">
        <f t="shared" si="11"/>
        <v xml:space="preserve"> </v>
      </c>
      <c r="EP28">
        <f>'2009_totals_newvars'!B28/$EZ28</f>
        <v>0.31821968054583583</v>
      </c>
      <c r="EQ28">
        <f>'2009_totals_newvars'!C28/$EZ28</f>
        <v>0.18304884636367849</v>
      </c>
      <c r="ER28">
        <f>'2009_totals_newvars'!D28/$EZ28</f>
        <v>0.22370048226111508</v>
      </c>
      <c r="ES28">
        <f>'2009_totals_newvars'!E28/$EZ28</f>
        <v>7.7905697703158139E-2</v>
      </c>
      <c r="ET28">
        <f>'2009_totals_newvars'!F28/$EZ28</f>
        <v>0</v>
      </c>
      <c r="EU28">
        <f>'2009_totals_newvars'!G28/$EZ28</f>
        <v>-7.2597323342496146E-6</v>
      </c>
      <c r="EV28">
        <f>'2009_totals_newvars'!H28/$EZ28</f>
        <v>6.2993955817888508E-3</v>
      </c>
      <c r="EW28">
        <f>'2009_totals_newvars'!I28/$EZ28</f>
        <v>3.8133670334625454E-2</v>
      </c>
      <c r="EX28">
        <f>'2009_totals_newvars'!J28/$EZ28</f>
        <v>0.11401525786656368</v>
      </c>
      <c r="EY28">
        <f>'2009_totals_newvars'!K28/$EZ28</f>
        <v>3.8684229075568725E-2</v>
      </c>
      <c r="EZ28">
        <f>'2009_totals_newvars'!L28</f>
        <v>51654797</v>
      </c>
      <c r="FA28" s="8" t="str">
        <f t="shared" si="12"/>
        <v xml:space="preserve"> </v>
      </c>
      <c r="FB28">
        <f>'2010_totals_newvars'!B28/$FL28</f>
        <v>0.32323734044256724</v>
      </c>
      <c r="FC28">
        <f>'2010_totals_newvars'!C28/$FL28</f>
        <v>0.15875140159301226</v>
      </c>
      <c r="FD28">
        <f>'2010_totals_newvars'!D28/$FL28</f>
        <v>0.27950837574815846</v>
      </c>
      <c r="FE28">
        <f>'2010_totals_newvars'!E28/$FL28</f>
        <v>6.8380272297261555E-2</v>
      </c>
      <c r="FF28">
        <f>'2010_totals_newvars'!F28/$FL28</f>
        <v>0</v>
      </c>
      <c r="FG28">
        <f>'2010_totals_newvars'!G28/$FL28</f>
        <v>2.6042236272744409E-3</v>
      </c>
      <c r="FH28">
        <f>'2010_totals_newvars'!H28/$FL28</f>
        <v>1.1688347435602205E-2</v>
      </c>
      <c r="FI28">
        <f>'2010_totals_newvars'!I28/$FL28</f>
        <v>3.3193858363981393E-2</v>
      </c>
      <c r="FJ28">
        <f>'2010_totals_newvars'!J28/$FL28</f>
        <v>8.7558376083448908E-2</v>
      </c>
      <c r="FK28">
        <f>'2010_totals_newvars'!K28/$FL28</f>
        <v>3.5077804408693548E-2</v>
      </c>
      <c r="FL28">
        <f>'2010_totals_newvars'!L28</f>
        <v>56965538</v>
      </c>
      <c r="FM28" s="8" t="str">
        <f t="shared" si="13"/>
        <v xml:space="preserve"> </v>
      </c>
      <c r="FN28">
        <f>'2011_totals_newvars'!B28/$FX28</f>
        <v>0.30283891089764775</v>
      </c>
      <c r="FO28">
        <f>'2011_totals_newvars'!C28/$FX28</f>
        <v>0.1962376213757854</v>
      </c>
      <c r="FP28">
        <f>'2011_totals_newvars'!D28/$FX28</f>
        <v>0.2224411166649283</v>
      </c>
      <c r="FQ28">
        <f>'2011_totals_newvars'!E28/$FX28</f>
        <v>5.8624917797534863E-2</v>
      </c>
      <c r="FR28">
        <f>'2011_totals_newvars'!F28/$FX28</f>
        <v>0</v>
      </c>
      <c r="FS28">
        <f>'2011_totals_newvars'!G28/$FX28</f>
        <v>1.1948978423965449E-4</v>
      </c>
      <c r="FT28">
        <f>'2011_totals_newvars'!H28/$FX28</f>
        <v>1.2360659062370386E-2</v>
      </c>
      <c r="FU28">
        <f>'2011_totals_newvars'!I28/$FX28</f>
        <v>3.9775019204362598E-2</v>
      </c>
      <c r="FV28">
        <f>'2011_totals_newvars'!J28/$FX28</f>
        <v>0.13138694690552177</v>
      </c>
      <c r="FW28">
        <f>'2011_totals_newvars'!K28/$FX28</f>
        <v>3.6215318307609261E-2</v>
      </c>
      <c r="FX28">
        <f>'2011_totals_newvars'!L28</f>
        <v>55176265</v>
      </c>
      <c r="FY28" s="8" t="str">
        <f t="shared" si="14"/>
        <v xml:space="preserve"> </v>
      </c>
      <c r="FZ28">
        <f>'2012_totals_newvars'!B28/$GJ28</f>
        <v>0.27631452657047645</v>
      </c>
      <c r="GA28">
        <f>'2012_totals_newvars'!C28/$GJ28</f>
        <v>0.21613117753317643</v>
      </c>
      <c r="GB28">
        <f>'2012_totals_newvars'!D28/$GJ28</f>
        <v>0.201622814186799</v>
      </c>
      <c r="GC28">
        <f>'2012_totals_newvars'!E28/$GJ28</f>
        <v>6.8156978616379482E-2</v>
      </c>
      <c r="GD28">
        <f>'2012_totals_newvars'!F28/$GJ28</f>
        <v>0</v>
      </c>
      <c r="GE28">
        <f>'2012_totals_newvars'!G28/$GJ28</f>
        <v>0</v>
      </c>
      <c r="GF28">
        <f>'2012_totals_newvars'!H28/$GJ28</f>
        <v>1.1518402638641475E-2</v>
      </c>
      <c r="GG28">
        <f>'2012_totals_newvars'!I28/$GJ28</f>
        <v>2.5198873220857228E-2</v>
      </c>
      <c r="GH28">
        <f>'2012_totals_newvars'!J28/$GJ28</f>
        <v>0.15940780243549513</v>
      </c>
      <c r="GI28">
        <f>'2012_totals_newvars'!K28/$GJ28</f>
        <v>4.1649424798174822E-2</v>
      </c>
      <c r="GJ28">
        <f>'2012_totals_newvars'!L28</f>
        <v>56521813</v>
      </c>
      <c r="GK28" s="8" t="str">
        <f t="shared" si="15"/>
        <v xml:space="preserve"> </v>
      </c>
      <c r="GL28">
        <f>'2013_totals_newvars'!B28/$GV28</f>
        <v>0.28598605889419165</v>
      </c>
      <c r="GM28">
        <f>'2013_totals_newvars'!C28/$GV28</f>
        <v>0.1863675759648328</v>
      </c>
      <c r="GN28">
        <f>'2013_totals_newvars'!D28/$GV28</f>
        <v>0.22608558400044651</v>
      </c>
      <c r="GO28">
        <f>'2013_totals_newvars'!E28/$GV28</f>
        <v>6.4927864608184185E-2</v>
      </c>
      <c r="GP28">
        <f>'2013_totals_newvars'!F28/$GV28</f>
        <v>0</v>
      </c>
      <c r="GQ28">
        <f>'2013_totals_newvars'!G28/$GV28</f>
        <v>0</v>
      </c>
      <c r="GR28">
        <f>'2013_totals_newvars'!H28/$GV28</f>
        <v>1.1645892609143938E-2</v>
      </c>
      <c r="GS28">
        <f>'2013_totals_newvars'!I28/$GV28</f>
        <v>2.4529860374747869E-2</v>
      </c>
      <c r="GT28">
        <f>'2013_totals_newvars'!J28/$GV28</f>
        <v>0.15657253133389559</v>
      </c>
      <c r="GU28">
        <f>'2013_totals_newvars'!K28/$GV28</f>
        <v>4.388463221455749E-2</v>
      </c>
      <c r="GV28">
        <f>'2013_totals_newvars'!L28</f>
        <v>53642947</v>
      </c>
      <c r="GW28" s="8" t="str">
        <f t="shared" si="16"/>
        <v xml:space="preserve"> </v>
      </c>
      <c r="GX28">
        <f>'2014_totals_newvars'!B28/$HH28</f>
        <v>0.29935700912234453</v>
      </c>
      <c r="GY28">
        <f>'2014_totals_newvars'!C28/$HH28</f>
        <v>0.19949978796593618</v>
      </c>
      <c r="GZ28">
        <f>'2014_totals_newvars'!D28/$HH28</f>
        <v>0.20966635328334568</v>
      </c>
      <c r="HA28">
        <f>'2014_totals_newvars'!E28/$HH28</f>
        <v>7.5817453310448521E-2</v>
      </c>
      <c r="HB28">
        <f>'2014_totals_newvars'!F28/$HH28</f>
        <v>0</v>
      </c>
      <c r="HC28">
        <f>'2014_totals_newvars'!G28/$HH28</f>
        <v>0</v>
      </c>
      <c r="HD28">
        <f>'2014_totals_newvars'!H28/$HH28</f>
        <v>2.0085817687616917E-2</v>
      </c>
      <c r="HE28">
        <f>'2014_totals_newvars'!I28/$HH28</f>
        <v>2.903068552718557E-2</v>
      </c>
      <c r="HF28">
        <f>'2014_totals_newvars'!J28/$HH28</f>
        <v>0.1176339998510616</v>
      </c>
      <c r="HG28">
        <f>'2014_totals_newvars'!K28/$HH28</f>
        <v>4.8908893252061013E-2</v>
      </c>
      <c r="HH28">
        <f>'2014_totals_newvars'!L28</f>
        <v>52666066</v>
      </c>
      <c r="HI28" s="8" t="str">
        <f t="shared" si="17"/>
        <v xml:space="preserve"> </v>
      </c>
    </row>
    <row r="29" spans="1:217" x14ac:dyDescent="0.2">
      <c r="A29" t="str">
        <f>'1997_totals_newvars'!A29</f>
        <v>NEBRASKA</v>
      </c>
      <c r="B29">
        <f>'1997_totals_newvars'!B29/$L29</f>
        <v>0.6621744211200743</v>
      </c>
      <c r="C29">
        <f>'1997_totals_newvars'!C29/$L29</f>
        <v>1.2866911408383851E-2</v>
      </c>
      <c r="D29">
        <f>'1997_totals_newvars'!D29/$L29</f>
        <v>7.9038546321507031E-2</v>
      </c>
      <c r="E29">
        <f>'1997_totals_newvars'!E29/$L29</f>
        <v>0</v>
      </c>
      <c r="F29">
        <f>'1997_totals_newvars'!F29/$L29</f>
        <v>0</v>
      </c>
      <c r="G29">
        <f>'1997_totals_newvars'!G29/$L29</f>
        <v>0</v>
      </c>
      <c r="H29">
        <f>'1997_totals_newvars'!H29/$L29</f>
        <v>0</v>
      </c>
      <c r="I29">
        <f>'1997_totals_newvars'!I29/$L29</f>
        <v>0</v>
      </c>
      <c r="J29">
        <f>'1997_totals_newvars'!J29/$L29</f>
        <v>0.24592012115003484</v>
      </c>
      <c r="K29">
        <f>'1997_totals_newvars'!K29/$L29</f>
        <v>0</v>
      </c>
      <c r="L29">
        <f>'1997_totals_newvars'!L29</f>
        <v>55115791</v>
      </c>
      <c r="M29" s="8" t="str">
        <f t="shared" si="0"/>
        <v xml:space="preserve"> </v>
      </c>
      <c r="N29">
        <f>'1998_totals_newvars'!B29/$X29</f>
        <v>0.60649077161631881</v>
      </c>
      <c r="O29">
        <f>'1998_totals_newvars'!C29/$X29</f>
        <v>0</v>
      </c>
      <c r="P29">
        <f>'1998_totals_newvars'!D29/$X29</f>
        <v>9.9417560103610997E-2</v>
      </c>
      <c r="Q29">
        <f>'1998_totals_newvars'!E29/$X29</f>
        <v>0</v>
      </c>
      <c r="R29">
        <f>'1998_totals_newvars'!F29/$X29</f>
        <v>0</v>
      </c>
      <c r="S29">
        <f>'1998_totals_newvars'!G29/$X29</f>
        <v>0</v>
      </c>
      <c r="T29">
        <f>'1998_totals_newvars'!H29/$X29</f>
        <v>0</v>
      </c>
      <c r="U29">
        <f>'1998_totals_newvars'!I29/$X29</f>
        <v>0</v>
      </c>
      <c r="V29">
        <f>'1998_totals_newvars'!J29/$X29</f>
        <v>0.29409166828007022</v>
      </c>
      <c r="W29">
        <f>'1998_totals_newvars'!K29/$X29</f>
        <v>0</v>
      </c>
      <c r="X29">
        <f>'1998_totals_newvars'!L29</f>
        <v>61500423</v>
      </c>
      <c r="Y29" s="8" t="str">
        <f t="shared" si="1"/>
        <v xml:space="preserve"> </v>
      </c>
      <c r="Z29">
        <f>'1999_totals_newvars'!B29/$AJ29</f>
        <v>0.60931854603861468</v>
      </c>
      <c r="AA29">
        <f>'1999_totals_newvars'!C29/$AJ29</f>
        <v>9.2691951162348935E-2</v>
      </c>
      <c r="AB29">
        <f>'1999_totals_newvars'!D29/$AJ29</f>
        <v>0.11767130354742528</v>
      </c>
      <c r="AC29">
        <f>'1999_totals_newvars'!E29/$AJ29</f>
        <v>0</v>
      </c>
      <c r="AD29">
        <f>'1999_totals_newvars'!F29/$AJ29</f>
        <v>0</v>
      </c>
      <c r="AE29">
        <f>'1999_totals_newvars'!G29/$AJ29</f>
        <v>0</v>
      </c>
      <c r="AF29">
        <f>'1999_totals_newvars'!H29/$AJ29</f>
        <v>0</v>
      </c>
      <c r="AG29">
        <f>'1999_totals_newvars'!I29/$AJ29</f>
        <v>0</v>
      </c>
      <c r="AH29">
        <f>'1999_totals_newvars'!J29/$AJ29</f>
        <v>0.18031819925161108</v>
      </c>
      <c r="AI29">
        <f>'1999_totals_newvars'!K29/$AJ29</f>
        <v>0</v>
      </c>
      <c r="AJ29">
        <f>'1999_totals_newvars'!L29</f>
        <v>132577056</v>
      </c>
      <c r="AK29" s="8" t="str">
        <f t="shared" si="2"/>
        <v xml:space="preserve"> </v>
      </c>
      <c r="AL29">
        <f>'2000_totals_newvars'!B29/$AW29</f>
        <v>0.46666243761397347</v>
      </c>
      <c r="AM29">
        <f>'2000_totals_newvars'!C29/$AW29</f>
        <v>0.19808287397003013</v>
      </c>
      <c r="AN29">
        <f>'2000_totals_newvars'!D29/$AW29</f>
        <v>0.17920085551834269</v>
      </c>
      <c r="AO29">
        <f>'2000_totals_newvars'!E29/$AW29</f>
        <v>0</v>
      </c>
      <c r="AP29">
        <f>'2000_totals_newvars'!F29/$AW29</f>
        <v>0</v>
      </c>
      <c r="AQ29">
        <f>'2000_totals_newvars'!G29/$AW29</f>
        <v>0</v>
      </c>
      <c r="AR29">
        <f>'2000_totals_newvars'!H29/$AW29</f>
        <v>0</v>
      </c>
      <c r="AS29">
        <f>'2000_totals_newvars'!I29/$AW29</f>
        <v>0</v>
      </c>
      <c r="AT29">
        <f>'2000_totals_newvars'!J29/$AW29</f>
        <v>0.15605383289765373</v>
      </c>
      <c r="AU29">
        <f>'2000_totals_newvars'!K29/$AW29</f>
        <v>0</v>
      </c>
      <c r="AV29" s="8" t="str">
        <f t="shared" si="3"/>
        <v xml:space="preserve"> </v>
      </c>
      <c r="AW29">
        <f>'2000_totals_newvars'!L29</f>
        <v>88341297</v>
      </c>
      <c r="AX29">
        <f>'2001_totals_newvars'!B29/$BH29</f>
        <v>0.54848974564768138</v>
      </c>
      <c r="AY29">
        <f>'2001_totals_newvars'!C29/$BH29</f>
        <v>0.21603733477999426</v>
      </c>
      <c r="AZ29">
        <f>'2001_totals_newvars'!D29/$BH29</f>
        <v>0.11280087234546129</v>
      </c>
      <c r="BA29">
        <f>'2001_totals_newvars'!E29/$BH29</f>
        <v>0</v>
      </c>
      <c r="BB29">
        <f>'2001_totals_newvars'!F29/$BH29</f>
        <v>0</v>
      </c>
      <c r="BC29">
        <f>'2001_totals_newvars'!G29/$BH29</f>
        <v>0</v>
      </c>
      <c r="BD29">
        <f>'2001_totals_newvars'!H29/$BH29</f>
        <v>0</v>
      </c>
      <c r="BE29">
        <f>'2001_totals_newvars'!I29/$BH29</f>
        <v>0</v>
      </c>
      <c r="BF29">
        <f>'2001_totals_newvars'!J29/$BH29</f>
        <v>0.12267204722686306</v>
      </c>
      <c r="BG29">
        <f>'2001_totals_newvars'!K29/$BH29</f>
        <v>0</v>
      </c>
      <c r="BH29">
        <f>'2001_totals_newvars'!L29</f>
        <v>71742220</v>
      </c>
      <c r="BI29" s="8" t="str">
        <f t="shared" si="4"/>
        <v xml:space="preserve"> </v>
      </c>
      <c r="BJ29">
        <f>'2002_totals_newvars'!B29/$BT29</f>
        <v>0.57980682566387576</v>
      </c>
      <c r="BK29">
        <f>'2002_totals_newvars'!C29/$BT29</f>
        <v>0.17191086624136295</v>
      </c>
      <c r="BL29">
        <f>'2002_totals_newvars'!D29/$BT29</f>
        <v>0.13559541896176133</v>
      </c>
      <c r="BM29">
        <f>'2002_totals_newvars'!E29/$BT29</f>
        <v>0</v>
      </c>
      <c r="BN29">
        <f>'2002_totals_newvars'!F29/$BT29</f>
        <v>0</v>
      </c>
      <c r="BO29">
        <f>'2002_totals_newvars'!G29/$BT29</f>
        <v>0</v>
      </c>
      <c r="BP29">
        <f>'2002_totals_newvars'!H29/$BT29</f>
        <v>0</v>
      </c>
      <c r="BQ29">
        <f>'2002_totals_newvars'!I29/$BT29</f>
        <v>0</v>
      </c>
      <c r="BR29">
        <f>'2002_totals_newvars'!J29/$BT29</f>
        <v>6.3882915362606929E-2</v>
      </c>
      <c r="BS29">
        <f>'2002_totals_newvars'!K29/$BT29</f>
        <v>4.8803973770393035E-2</v>
      </c>
      <c r="BT29">
        <f>'2002_totals_newvars'!L29</f>
        <v>90156593</v>
      </c>
      <c r="BU29" s="8" t="str">
        <f t="shared" si="5"/>
        <v xml:space="preserve"> </v>
      </c>
      <c r="BV29">
        <f>'2003_totals_newvars'!B29/$CF29</f>
        <v>0.66690495140635109</v>
      </c>
      <c r="BW29">
        <f>'2003_totals_newvars'!C29/$CF29</f>
        <v>0.17631437932560604</v>
      </c>
      <c r="BX29">
        <f>'2003_totals_newvars'!D29/$CF29</f>
        <v>0.10349692145709904</v>
      </c>
      <c r="BY29">
        <f>'2003_totals_newvars'!E29/$CF29</f>
        <v>0</v>
      </c>
      <c r="BZ29">
        <f>'2003_totals_newvars'!F29/$CF29</f>
        <v>0</v>
      </c>
      <c r="CA29">
        <f>'2003_totals_newvars'!G29/$CF29</f>
        <v>0</v>
      </c>
      <c r="CB29">
        <f>'2003_totals_newvars'!H29/$CF29</f>
        <v>0</v>
      </c>
      <c r="CC29">
        <f>'2003_totals_newvars'!I29/$CF29</f>
        <v>0</v>
      </c>
      <c r="CD29">
        <f>'2003_totals_newvars'!J29/$CF29</f>
        <v>5.3283747810943811E-2</v>
      </c>
      <c r="CE29">
        <f>'2003_totals_newvars'!K29/$CF29</f>
        <v>0</v>
      </c>
      <c r="CF29">
        <f>'2003_totals_newvars'!L29</f>
        <v>87906035</v>
      </c>
      <c r="CG29" s="8" t="str">
        <f t="shared" si="6"/>
        <v xml:space="preserve"> </v>
      </c>
      <c r="CH29">
        <f>'2004_totals_newvars'!B29/$CR29</f>
        <v>0.65738595765576713</v>
      </c>
      <c r="CI29">
        <f>'2004_totals_newvars'!C29/$CR29</f>
        <v>0.15824237994283138</v>
      </c>
      <c r="CJ29">
        <f>'2004_totals_newvars'!D29/$CR29</f>
        <v>0.12929169848054625</v>
      </c>
      <c r="CK29">
        <f>'2004_totals_newvars'!E29/$CR29</f>
        <v>3.4271910165771954E-2</v>
      </c>
      <c r="CL29">
        <f>'2004_totals_newvars'!F29/$CR29</f>
        <v>0</v>
      </c>
      <c r="CM29">
        <f>'2004_totals_newvars'!G29/$CR29</f>
        <v>0</v>
      </c>
      <c r="CN29">
        <f>'2004_totals_newvars'!H29/$CR29</f>
        <v>0</v>
      </c>
      <c r="CO29">
        <f>'2004_totals_newvars'!I29/$CR29</f>
        <v>1.1509477513998924E-2</v>
      </c>
      <c r="CP29">
        <f>'2004_totals_newvars'!J29/$CR29</f>
        <v>9.298576241084355E-3</v>
      </c>
      <c r="CQ29">
        <f>'2004_totals_newvars'!K29/$CR29</f>
        <v>0</v>
      </c>
      <c r="CR29">
        <f>'2004_totals_newvars'!L29</f>
        <v>97944672</v>
      </c>
      <c r="CS29" s="8" t="str">
        <f t="shared" si="7"/>
        <v xml:space="preserve"> </v>
      </c>
      <c r="CT29">
        <f>'2005_totals_newvars'!B29/$DD29</f>
        <v>0.61980282054708935</v>
      </c>
      <c r="CU29">
        <f>'2005_totals_newvars'!C29/$DD29</f>
        <v>0.17801794729877859</v>
      </c>
      <c r="CV29">
        <f>'2005_totals_newvars'!D29/$DD29</f>
        <v>0.13610302525569509</v>
      </c>
      <c r="CW29">
        <f>'2005_totals_newvars'!E29/$DD29</f>
        <v>0</v>
      </c>
      <c r="CX29">
        <f>'2005_totals_newvars'!F29/$DD29</f>
        <v>0</v>
      </c>
      <c r="CY29">
        <f>'2005_totals_newvars'!G29/$DD29</f>
        <v>0</v>
      </c>
      <c r="CZ29">
        <f>'2005_totals_newvars'!H29/$DD29</f>
        <v>0</v>
      </c>
      <c r="DA29">
        <f>'2005_totals_newvars'!I29/$DD29</f>
        <v>0</v>
      </c>
      <c r="DB29">
        <f>'2005_totals_newvars'!J29/$DD29</f>
        <v>6.6076206898436976E-2</v>
      </c>
      <c r="DC29">
        <f>'2005_totals_newvars'!K29/$DD29</f>
        <v>0</v>
      </c>
      <c r="DD29">
        <f>'2005_totals_newvars'!L29</f>
        <v>87064244</v>
      </c>
      <c r="DE29" s="8" t="str">
        <f t="shared" si="8"/>
        <v xml:space="preserve"> </v>
      </c>
      <c r="DF29">
        <f>'2006_totals_newvars'!B29/$DP29</f>
        <v>0.62400267144742427</v>
      </c>
      <c r="DG29">
        <f>'2006_totals_newvars'!C29/$DP29</f>
        <v>0.15286632364338576</v>
      </c>
      <c r="DH29">
        <f>'2006_totals_newvars'!D29/$DP29</f>
        <v>0.15667692557999577</v>
      </c>
      <c r="DI29">
        <f>'2006_totals_newvars'!E29/$DP29</f>
        <v>0</v>
      </c>
      <c r="DJ29">
        <f>'2006_totals_newvars'!F29/$DP29</f>
        <v>0</v>
      </c>
      <c r="DK29">
        <f>'2006_totals_newvars'!G29/$DP29</f>
        <v>0</v>
      </c>
      <c r="DL29">
        <f>'2006_totals_newvars'!H29/$DP29</f>
        <v>1.4072204571706436E-3</v>
      </c>
      <c r="DM29">
        <f>'2006_totals_newvars'!I29/$DP29</f>
        <v>0</v>
      </c>
      <c r="DN29">
        <f>'2006_totals_newvars'!J29/$DP29</f>
        <v>6.5046858872023591E-2</v>
      </c>
      <c r="DO29">
        <f>'2006_totals_newvars'!K29/$DP29</f>
        <v>0</v>
      </c>
      <c r="DP29">
        <f>'2006_totals_newvars'!L29</f>
        <v>101389231</v>
      </c>
      <c r="DQ29" s="8" t="str">
        <f t="shared" si="9"/>
        <v xml:space="preserve"> </v>
      </c>
      <c r="DR29">
        <f>'2007_totals_newvars'!B29/$EB29</f>
        <v>0.34646642362771879</v>
      </c>
      <c r="DS29">
        <f>'2007_totals_newvars'!C29/$EB29</f>
        <v>0.18736741843254781</v>
      </c>
      <c r="DT29">
        <f>'2007_totals_newvars'!D29/$EB29</f>
        <v>0.14002846081191717</v>
      </c>
      <c r="DU29">
        <f>'2007_totals_newvars'!E29/$EB29</f>
        <v>0</v>
      </c>
      <c r="DV29">
        <f>'2007_totals_newvars'!F29/$EB29</f>
        <v>0.17965198419690029</v>
      </c>
      <c r="DW29">
        <f>'2007_totals_newvars'!G29/$EB29</f>
        <v>0</v>
      </c>
      <c r="DX29">
        <f>'2007_totals_newvars'!H29/$EB29</f>
        <v>6.4725475349722478E-2</v>
      </c>
      <c r="DY29">
        <f>'2007_totals_newvars'!I29/$EB29</f>
        <v>4.2818904260256141E-2</v>
      </c>
      <c r="DZ29">
        <f>'2007_totals_newvars'!J29/$EB29</f>
        <v>3.894133332093732E-2</v>
      </c>
      <c r="EA29">
        <f>'2007_totals_newvars'!K29/$EB29</f>
        <v>0</v>
      </c>
      <c r="EB29">
        <f>'2007_totals_newvars'!L29</f>
        <v>125416661</v>
      </c>
      <c r="EC29" s="8" t="str">
        <f t="shared" si="10"/>
        <v xml:space="preserve"> </v>
      </c>
      <c r="ED29">
        <f>'2008_totals_newvars'!B29/$EN29</f>
        <v>0.21232453881666163</v>
      </c>
      <c r="EE29">
        <f>'2008_totals_newvars'!C29/$EN29</f>
        <v>0.19703433738127016</v>
      </c>
      <c r="EF29">
        <f>'2008_totals_newvars'!D29/$EN29</f>
        <v>0.22948350100071988</v>
      </c>
      <c r="EG29">
        <f>'2008_totals_newvars'!E29/$EN29</f>
        <v>0</v>
      </c>
      <c r="EH29">
        <f>'2008_totals_newvars'!F29/$EN29</f>
        <v>0.25909468803570346</v>
      </c>
      <c r="EI29">
        <f>'2008_totals_newvars'!G29/$EN29</f>
        <v>5.4926623696576589E-2</v>
      </c>
      <c r="EJ29">
        <f>'2008_totals_newvars'!H29/$EN29</f>
        <v>3.5850922957807274E-3</v>
      </c>
      <c r="EK29">
        <f>'2008_totals_newvars'!I29/$EN29</f>
        <v>2.895256677642235E-3</v>
      </c>
      <c r="EL29">
        <f>'2008_totals_newvars'!J29/$EN29</f>
        <v>4.0655962095645273E-2</v>
      </c>
      <c r="EM29">
        <f>'2008_totals_newvars'!K29/$EN29</f>
        <v>0</v>
      </c>
      <c r="EN29">
        <f>'2008_totals_newvars'!L29</f>
        <v>109112951</v>
      </c>
      <c r="EO29" s="8" t="str">
        <f t="shared" si="11"/>
        <v xml:space="preserve"> </v>
      </c>
      <c r="EP29">
        <f>'2009_totals_newvars'!B29/$EZ29</f>
        <v>0.24960056674089759</v>
      </c>
      <c r="EQ29">
        <f>'2009_totals_newvars'!C29/$EZ29</f>
        <v>0.21282483979677103</v>
      </c>
      <c r="ER29">
        <f>'2009_totals_newvars'!D29/$EZ29</f>
        <v>0.2030065278460976</v>
      </c>
      <c r="ES29">
        <f>'2009_totals_newvars'!E29/$EZ29</f>
        <v>0</v>
      </c>
      <c r="ET29">
        <f>'2009_totals_newvars'!F29/$EZ29</f>
        <v>0.27774129324601793</v>
      </c>
      <c r="EU29">
        <f>'2009_totals_newvars'!G29/$EZ29</f>
        <v>0</v>
      </c>
      <c r="EV29">
        <f>'2009_totals_newvars'!H29/$EZ29</f>
        <v>2.8545811697778976E-3</v>
      </c>
      <c r="EW29">
        <f>'2009_totals_newvars'!I29/$EZ29</f>
        <v>2.3721283376937881E-3</v>
      </c>
      <c r="EX29">
        <f>'2009_totals_newvars'!J29/$EZ29</f>
        <v>5.160006286274417E-2</v>
      </c>
      <c r="EY29">
        <f>'2009_totals_newvars'!K29/$EZ29</f>
        <v>0</v>
      </c>
      <c r="EZ29">
        <f>'2009_totals_newvars'!L29</f>
        <v>105716034</v>
      </c>
      <c r="FA29" s="8" t="str">
        <f t="shared" si="12"/>
        <v xml:space="preserve"> </v>
      </c>
      <c r="FB29">
        <f>'2010_totals_newvars'!B29/$FL29</f>
        <v>0.27125182971143991</v>
      </c>
      <c r="FC29">
        <f>'2010_totals_newvars'!C29/$FL29</f>
        <v>0.20353199863147922</v>
      </c>
      <c r="FD29">
        <f>'2010_totals_newvars'!D29/$FL29</f>
        <v>0.18019241556052928</v>
      </c>
      <c r="FE29">
        <f>'2010_totals_newvars'!E29/$FL29</f>
        <v>0</v>
      </c>
      <c r="FF29">
        <f>'2010_totals_newvars'!F29/$FL29</f>
        <v>0.29745509994812136</v>
      </c>
      <c r="FG29">
        <f>'2010_totals_newvars'!G29/$FL29</f>
        <v>0</v>
      </c>
      <c r="FH29">
        <f>'2010_totals_newvars'!H29/$FL29</f>
        <v>9.9544374665798147E-4</v>
      </c>
      <c r="FI29">
        <f>'2010_totals_newvars'!I29/$FL29</f>
        <v>2.6487915353623705E-3</v>
      </c>
      <c r="FJ29">
        <f>'2010_totals_newvars'!J29/$FL29</f>
        <v>4.392442086640988E-2</v>
      </c>
      <c r="FK29">
        <f>'2010_totals_newvars'!K29/$FL29</f>
        <v>0</v>
      </c>
      <c r="FL29">
        <f>'2010_totals_newvars'!L29</f>
        <v>115456047</v>
      </c>
      <c r="FM29" s="8" t="str">
        <f t="shared" si="13"/>
        <v xml:space="preserve"> </v>
      </c>
      <c r="FN29">
        <f>'2011_totals_newvars'!B29/$FX29</f>
        <v>0.22152813134195279</v>
      </c>
      <c r="FO29">
        <f>'2011_totals_newvars'!C29/$FX29</f>
        <v>0.18266363171989605</v>
      </c>
      <c r="FP29">
        <f>'2011_totals_newvars'!D29/$FX29</f>
        <v>0.24953735551721823</v>
      </c>
      <c r="FQ29">
        <f>'2011_totals_newvars'!E29/$FX29</f>
        <v>0</v>
      </c>
      <c r="FR29">
        <f>'2011_totals_newvars'!F29/$FX29</f>
        <v>0.26786964363327426</v>
      </c>
      <c r="FS29">
        <f>'2011_totals_newvars'!G29/$FX29</f>
        <v>0</v>
      </c>
      <c r="FT29">
        <f>'2011_totals_newvars'!H29/$FX29</f>
        <v>1.9064287415406233E-3</v>
      </c>
      <c r="FU29">
        <f>'2011_totals_newvars'!I29/$FX29</f>
        <v>3.5175182421494942E-2</v>
      </c>
      <c r="FV29">
        <f>'2011_totals_newvars'!J29/$FX29</f>
        <v>4.1319626624623122E-2</v>
      </c>
      <c r="FW29">
        <f>'2011_totals_newvars'!K29/$FX29</f>
        <v>0</v>
      </c>
      <c r="FX29">
        <f>'2011_totals_newvars'!L29</f>
        <v>128646298</v>
      </c>
      <c r="FY29" s="8" t="str">
        <f t="shared" si="14"/>
        <v xml:space="preserve"> </v>
      </c>
      <c r="FZ29">
        <f>'2012_totals_newvars'!B29/$GJ29</f>
        <v>0.23045831553765445</v>
      </c>
      <c r="GA29">
        <f>'2012_totals_newvars'!C29/$GJ29</f>
        <v>0.21285970181160388</v>
      </c>
      <c r="GB29">
        <f>'2012_totals_newvars'!D29/$GJ29</f>
        <v>0.17142493001372777</v>
      </c>
      <c r="GC29">
        <f>'2012_totals_newvars'!E29/$GJ29</f>
        <v>0</v>
      </c>
      <c r="GD29">
        <f>'2012_totals_newvars'!F29/$GJ29</f>
        <v>0.3208021167308972</v>
      </c>
      <c r="GE29">
        <f>'2012_totals_newvars'!G29/$GJ29</f>
        <v>0</v>
      </c>
      <c r="GF29">
        <f>'2012_totals_newvars'!H29/$GJ29</f>
        <v>3.0349290490245856E-3</v>
      </c>
      <c r="GG29">
        <f>'2012_totals_newvars'!I29/$GJ29</f>
        <v>1.9478960638751267E-2</v>
      </c>
      <c r="GH29">
        <f>'2012_totals_newvars'!J29/$GJ29</f>
        <v>4.1941046218340862E-2</v>
      </c>
      <c r="GI29">
        <f>'2012_totals_newvars'!K29/$GJ29</f>
        <v>0</v>
      </c>
      <c r="GJ29">
        <f>'2012_totals_newvars'!L29</f>
        <v>110396650</v>
      </c>
      <c r="GK29" s="8" t="str">
        <f t="shared" si="15"/>
        <v xml:space="preserve"> </v>
      </c>
      <c r="GL29">
        <f>'2013_totals_newvars'!B29/$GV29</f>
        <v>0.22258114144054561</v>
      </c>
      <c r="GM29">
        <f>'2013_totals_newvars'!C29/$GV29</f>
        <v>0.2157579506109176</v>
      </c>
      <c r="GN29">
        <f>'2013_totals_newvars'!D29/$GV29</f>
        <v>0.17792714720404426</v>
      </c>
      <c r="GO29">
        <f>'2013_totals_newvars'!E29/$GV29</f>
        <v>0</v>
      </c>
      <c r="GP29">
        <f>'2013_totals_newvars'!F29/$GV29</f>
        <v>0.3304468401800596</v>
      </c>
      <c r="GQ29">
        <f>'2013_totals_newvars'!G29/$GV29</f>
        <v>0</v>
      </c>
      <c r="GR29">
        <f>'2013_totals_newvars'!H29/$GV29</f>
        <v>1.9332553058106388E-3</v>
      </c>
      <c r="GS29">
        <f>'2013_totals_newvars'!I29/$GV29</f>
        <v>1.8970238695210685E-2</v>
      </c>
      <c r="GT29">
        <f>'2013_totals_newvars'!J29/$GV29</f>
        <v>3.2383426563411588E-2</v>
      </c>
      <c r="GU29">
        <f>'2013_totals_newvars'!K29/$GV29</f>
        <v>0</v>
      </c>
      <c r="GV29">
        <f>'2013_totals_newvars'!L29</f>
        <v>108913706</v>
      </c>
      <c r="GW29" s="8" t="str">
        <f t="shared" si="16"/>
        <v xml:space="preserve"> </v>
      </c>
      <c r="GX29">
        <f>'2014_totals_newvars'!B29/$HH29</f>
        <v>0.20125645096699465</v>
      </c>
      <c r="GY29">
        <f>'2014_totals_newvars'!C29/$HH29</f>
        <v>0.20199812515397103</v>
      </c>
      <c r="GZ29">
        <f>'2014_totals_newvars'!D29/$HH29</f>
        <v>0.15594270342764088</v>
      </c>
      <c r="HA29">
        <f>'2014_totals_newvars'!E29/$HH29</f>
        <v>0</v>
      </c>
      <c r="HB29">
        <f>'2014_totals_newvars'!F29/$HH29</f>
        <v>0.32128333625870609</v>
      </c>
      <c r="HC29">
        <f>'2014_totals_newvars'!G29/$HH29</f>
        <v>0</v>
      </c>
      <c r="HD29">
        <f>'2014_totals_newvars'!H29/$HH29</f>
        <v>2.2636273380378094E-3</v>
      </c>
      <c r="HE29">
        <f>'2014_totals_newvars'!I29/$HH29</f>
        <v>8.4276119555083517E-2</v>
      </c>
      <c r="HF29">
        <f>'2014_totals_newvars'!J29/$HH29</f>
        <v>3.297963729956601E-2</v>
      </c>
      <c r="HG29">
        <f>'2014_totals_newvars'!K29/$HH29</f>
        <v>0</v>
      </c>
      <c r="HH29">
        <f>'2014_totals_newvars'!L29</f>
        <v>116332753</v>
      </c>
      <c r="HI29" s="8" t="str">
        <f t="shared" si="17"/>
        <v xml:space="preserve"> </v>
      </c>
    </row>
    <row r="30" spans="1:217" x14ac:dyDescent="0.2">
      <c r="A30" t="str">
        <f>'1997_totals_newvars'!A30</f>
        <v>NEVADA</v>
      </c>
      <c r="B30">
        <f>'1997_totals_newvars'!B30/$L30</f>
        <v>0.605100576501028</v>
      </c>
      <c r="C30">
        <f>'1997_totals_newvars'!C30/$L30</f>
        <v>1.254572390597458E-2</v>
      </c>
      <c r="D30">
        <f>'1997_totals_newvars'!D30/$L30</f>
        <v>2.3059537029432597E-2</v>
      </c>
      <c r="E30">
        <f>'1997_totals_newvars'!E30/$L30</f>
        <v>0</v>
      </c>
      <c r="F30">
        <f>'1997_totals_newvars'!F30/$L30</f>
        <v>0</v>
      </c>
      <c r="G30">
        <f>'1997_totals_newvars'!G30/$L30</f>
        <v>0</v>
      </c>
      <c r="H30">
        <f>'1997_totals_newvars'!H30/$L30</f>
        <v>0</v>
      </c>
      <c r="I30">
        <f>'1997_totals_newvars'!I30/$L30</f>
        <v>0.17025464629800288</v>
      </c>
      <c r="J30">
        <f>'1997_totals_newvars'!J30/$L30</f>
        <v>0.18903951626556195</v>
      </c>
      <c r="K30">
        <f>'1997_totals_newvars'!K30/$L30</f>
        <v>0</v>
      </c>
      <c r="L30">
        <f>'1997_totals_newvars'!L30</f>
        <v>51578052</v>
      </c>
      <c r="M30" s="8" t="str">
        <f t="shared" si="0"/>
        <v xml:space="preserve"> </v>
      </c>
      <c r="N30">
        <f>'1998_totals_newvars'!B30/$X30</f>
        <v>0.49019599023384508</v>
      </c>
      <c r="O30">
        <f>'1998_totals_newvars'!C30/$X30</f>
        <v>1.5718763879418601E-2</v>
      </c>
      <c r="P30">
        <f>'1998_totals_newvars'!D30/$X30</f>
        <v>1.5245077240846117E-2</v>
      </c>
      <c r="Q30">
        <f>'1998_totals_newvars'!E30/$X30</f>
        <v>0</v>
      </c>
      <c r="R30">
        <f>'1998_totals_newvars'!F30/$X30</f>
        <v>0</v>
      </c>
      <c r="S30">
        <f>'1998_totals_newvars'!G30/$X30</f>
        <v>0</v>
      </c>
      <c r="T30">
        <f>'1998_totals_newvars'!H30/$X30</f>
        <v>0</v>
      </c>
      <c r="U30">
        <f>'1998_totals_newvars'!I30/$X30</f>
        <v>0.29206674074757644</v>
      </c>
      <c r="V30">
        <f>'1998_totals_newvars'!J30/$X30</f>
        <v>0.1867734278983138</v>
      </c>
      <c r="W30">
        <f>'1998_totals_newvars'!K30/$X30</f>
        <v>0</v>
      </c>
      <c r="X30">
        <f>'1998_totals_newvars'!L30</f>
        <v>63360453</v>
      </c>
      <c r="Y30" s="8" t="str">
        <f t="shared" si="1"/>
        <v xml:space="preserve"> </v>
      </c>
      <c r="Z30">
        <f>'1999_totals_newvars'!B30/$AJ30</f>
        <v>0.41122382647727607</v>
      </c>
      <c r="AA30">
        <f>'1999_totals_newvars'!C30/$AJ30</f>
        <v>3.158277227275319E-2</v>
      </c>
      <c r="AB30">
        <f>'1999_totals_newvars'!D30/$AJ30</f>
        <v>1.5031286882088817E-2</v>
      </c>
      <c r="AC30">
        <f>'1999_totals_newvars'!E30/$AJ30</f>
        <v>0</v>
      </c>
      <c r="AD30">
        <f>'1999_totals_newvars'!F30/$AJ30</f>
        <v>0</v>
      </c>
      <c r="AE30">
        <f>'1999_totals_newvars'!G30/$AJ30</f>
        <v>0</v>
      </c>
      <c r="AF30">
        <f>'1999_totals_newvars'!H30/$AJ30</f>
        <v>3.0974493405601128E-2</v>
      </c>
      <c r="AG30">
        <f>'1999_totals_newvars'!I30/$AJ30</f>
        <v>0.30396493131423996</v>
      </c>
      <c r="AH30">
        <f>'1999_totals_newvars'!J30/$AJ30</f>
        <v>0.19026874345634329</v>
      </c>
      <c r="AI30">
        <f>'1999_totals_newvars'!K30/$AJ30</f>
        <v>1.6953946191697572E-2</v>
      </c>
      <c r="AJ30">
        <f>'1999_totals_newvars'!L30</f>
        <v>70188202</v>
      </c>
      <c r="AK30" s="8" t="str">
        <f t="shared" si="2"/>
        <v xml:space="preserve"> </v>
      </c>
      <c r="AL30">
        <f>'2000_totals_newvars'!B30/$AW30</f>
        <v>0.40023075197697411</v>
      </c>
      <c r="AM30">
        <f>'2000_totals_newvars'!C30/$AW30</f>
        <v>4.0641669380513092E-2</v>
      </c>
      <c r="AN30">
        <f>'2000_totals_newvars'!D30/$AW30</f>
        <v>6.1436853847605673E-2</v>
      </c>
      <c r="AO30">
        <f>'2000_totals_newvars'!E30/$AW30</f>
        <v>8.1257092171171705E-2</v>
      </c>
      <c r="AP30">
        <f>'2000_totals_newvars'!F30/$AW30</f>
        <v>0</v>
      </c>
      <c r="AQ30">
        <f>'2000_totals_newvars'!G30/$AW30</f>
        <v>6.3669923339005653E-4</v>
      </c>
      <c r="AR30">
        <f>'2000_totals_newvars'!H30/$AW30</f>
        <v>0</v>
      </c>
      <c r="AS30">
        <f>'2000_totals_newvars'!I30/$AW30</f>
        <v>0.13923654531002319</v>
      </c>
      <c r="AT30">
        <f>'2000_totals_newvars'!J30/$AW30</f>
        <v>0.25109826547697983</v>
      </c>
      <c r="AU30">
        <f>'2000_totals_newvars'!K30/$AW30</f>
        <v>2.5462122603342338E-2</v>
      </c>
      <c r="AV30" s="8" t="str">
        <f t="shared" si="3"/>
        <v xml:space="preserve"> </v>
      </c>
      <c r="AW30">
        <f>'2000_totals_newvars'!L30</f>
        <v>70637748</v>
      </c>
      <c r="AX30">
        <f>'2001_totals_newvars'!B30/$BH30</f>
        <v>0.4039637335736862</v>
      </c>
      <c r="AY30">
        <f>'2001_totals_newvars'!C30/$BH30</f>
        <v>2.563515565156747E-2</v>
      </c>
      <c r="AZ30">
        <f>'2001_totals_newvars'!D30/$BH30</f>
        <v>7.470393300649808E-2</v>
      </c>
      <c r="BA30">
        <f>'2001_totals_newvars'!E30/$BH30</f>
        <v>0.13390189699345698</v>
      </c>
      <c r="BB30">
        <f>'2001_totals_newvars'!F30/$BH30</f>
        <v>0</v>
      </c>
      <c r="BC30">
        <f>'2001_totals_newvars'!G30/$BH30</f>
        <v>9.9158037182368593E-4</v>
      </c>
      <c r="BD30">
        <f>'2001_totals_newvars'!H30/$BH30</f>
        <v>0</v>
      </c>
      <c r="BE30">
        <f>'2001_totals_newvars'!I30/$BH30</f>
        <v>0.10390529119090362</v>
      </c>
      <c r="BF30">
        <f>'2001_totals_newvars'!J30/$BH30</f>
        <v>0.23865213078138181</v>
      </c>
      <c r="BG30">
        <f>'2001_totals_newvars'!K30/$BH30</f>
        <v>1.8246278430682151E-2</v>
      </c>
      <c r="BH30">
        <f>'2001_totals_newvars'!L30</f>
        <v>62521407</v>
      </c>
      <c r="BI30" s="8" t="str">
        <f t="shared" si="4"/>
        <v xml:space="preserve"> </v>
      </c>
      <c r="BJ30">
        <f>'2002_totals_newvars'!B30/$BT30</f>
        <v>0.53110502624189071</v>
      </c>
      <c r="BK30">
        <f>'2002_totals_newvars'!C30/$BT30</f>
        <v>3.7128448501992012E-2</v>
      </c>
      <c r="BL30">
        <f>'2002_totals_newvars'!D30/$BT30</f>
        <v>5.502802124147374E-2</v>
      </c>
      <c r="BM30">
        <f>'2002_totals_newvars'!E30/$BT30</f>
        <v>8.6644621850665141E-2</v>
      </c>
      <c r="BN30">
        <f>'2002_totals_newvars'!F30/$BT30</f>
        <v>0</v>
      </c>
      <c r="BO30">
        <f>'2002_totals_newvars'!G30/$BT30</f>
        <v>6.9934443509831531E-4</v>
      </c>
      <c r="BP30">
        <f>'2002_totals_newvars'!H30/$BT30</f>
        <v>2.094501095448655E-3</v>
      </c>
      <c r="BQ30">
        <f>'2002_totals_newvars'!I30/$BT30</f>
        <v>5.167672676824743E-2</v>
      </c>
      <c r="BR30">
        <f>'2002_totals_newvars'!J30/$BT30</f>
        <v>0.22149549702850638</v>
      </c>
      <c r="BS30">
        <f>'2002_totals_newvars'!K30/$BT30</f>
        <v>1.4127812836677548E-2</v>
      </c>
      <c r="BT30">
        <f>'2002_totals_newvars'!L30</f>
        <v>90594844</v>
      </c>
      <c r="BU30" s="8" t="str">
        <f t="shared" si="5"/>
        <v xml:space="preserve"> </v>
      </c>
      <c r="BV30">
        <f>'2003_totals_newvars'!B30/$CF30</f>
        <v>0.55767253258151528</v>
      </c>
      <c r="BW30">
        <f>'2003_totals_newvars'!C30/$CF30</f>
        <v>5.3052606964272941E-2</v>
      </c>
      <c r="BX30">
        <f>'2003_totals_newvars'!D30/$CF30</f>
        <v>3.8163148551077122E-2</v>
      </c>
      <c r="BY30">
        <f>'2003_totals_newvars'!E30/$CF30</f>
        <v>6.1795292953580126E-2</v>
      </c>
      <c r="BZ30">
        <f>'2003_totals_newvars'!F30/$CF30</f>
        <v>0</v>
      </c>
      <c r="CA30">
        <f>'2003_totals_newvars'!G30/$CF30</f>
        <v>5.9835652030919035E-4</v>
      </c>
      <c r="CB30">
        <f>'2003_totals_newvars'!H30/$CF30</f>
        <v>0</v>
      </c>
      <c r="CC30">
        <f>'2003_totals_newvars'!I30/$CF30</f>
        <v>6.9597374618658475E-2</v>
      </c>
      <c r="CD30">
        <f>'2003_totals_newvars'!J30/$CF30</f>
        <v>0.20824407731978811</v>
      </c>
      <c r="CE30">
        <f>'2003_totals_newvars'!K30/$CF30</f>
        <v>1.0876610490798787E-2</v>
      </c>
      <c r="CF30">
        <f>'2003_totals_newvars'!L30</f>
        <v>85768264</v>
      </c>
      <c r="CG30" s="8" t="str">
        <f t="shared" si="6"/>
        <v xml:space="preserve"> </v>
      </c>
      <c r="CH30">
        <f>'2004_totals_newvars'!B30/$CR30</f>
        <v>0.46854806537325083</v>
      </c>
      <c r="CI30">
        <f>'2004_totals_newvars'!C30/$CR30</f>
        <v>3.7342701326043878E-2</v>
      </c>
      <c r="CJ30">
        <f>'2004_totals_newvars'!D30/$CR30</f>
        <v>6.1943551787093654E-2</v>
      </c>
      <c r="CK30">
        <f>'2004_totals_newvars'!E30/$CR30</f>
        <v>6.4987207802618852E-2</v>
      </c>
      <c r="CL30">
        <f>'2004_totals_newvars'!F30/$CR30</f>
        <v>0</v>
      </c>
      <c r="CM30">
        <f>'2004_totals_newvars'!G30/$CR30</f>
        <v>7.9729547603340134E-4</v>
      </c>
      <c r="CN30">
        <f>'2004_totals_newvars'!H30/$CR30</f>
        <v>1.9992299110345654E-3</v>
      </c>
      <c r="CO30">
        <f>'2004_totals_newvars'!I30/$CR30</f>
        <v>9.8531431631044636E-2</v>
      </c>
      <c r="CP30">
        <f>'2004_totals_newvars'!J30/$CR30</f>
        <v>0.25637839636925064</v>
      </c>
      <c r="CQ30">
        <f>'2004_totals_newvars'!K30/$CR30</f>
        <v>9.4721203236295473E-3</v>
      </c>
      <c r="CR30">
        <f>'2004_totals_newvars'!L30</f>
        <v>69101107</v>
      </c>
      <c r="CS30" s="8" t="str">
        <f t="shared" si="7"/>
        <v xml:space="preserve"> </v>
      </c>
      <c r="CT30">
        <f>'2005_totals_newvars'!B30/$DD30</f>
        <v>0.46553432153477758</v>
      </c>
      <c r="CU30">
        <f>'2005_totals_newvars'!C30/$DD30</f>
        <v>5.6277204083809915E-2</v>
      </c>
      <c r="CV30">
        <f>'2005_totals_newvars'!D30/$DD30</f>
        <v>9.7598815884114717E-2</v>
      </c>
      <c r="CW30">
        <f>'2005_totals_newvars'!E30/$DD30</f>
        <v>1.7465768296950547E-2</v>
      </c>
      <c r="CX30">
        <f>'2005_totals_newvars'!F30/$DD30</f>
        <v>0</v>
      </c>
      <c r="CY30">
        <f>'2005_totals_newvars'!G30/$DD30</f>
        <v>5.5161681099387546E-4</v>
      </c>
      <c r="CZ30">
        <f>'2005_totals_newvars'!H30/$DD30</f>
        <v>4.6570784733235438E-3</v>
      </c>
      <c r="DA30">
        <f>'2005_totals_newvars'!I30/$DD30</f>
        <v>0.10704986930579063</v>
      </c>
      <c r="DB30">
        <f>'2005_totals_newvars'!J30/$DD30</f>
        <v>0.23331671998798648</v>
      </c>
      <c r="DC30">
        <f>'2005_totals_newvars'!K30/$DD30</f>
        <v>1.7548605622252696E-2</v>
      </c>
      <c r="DD30">
        <f>'2005_totals_newvars'!L30</f>
        <v>71199788</v>
      </c>
      <c r="DE30" s="8" t="str">
        <f t="shared" si="8"/>
        <v xml:space="preserve"> </v>
      </c>
      <c r="DF30">
        <f>'2006_totals_newvars'!B30/$DP30</f>
        <v>0.48726176480264394</v>
      </c>
      <c r="DG30">
        <f>'2006_totals_newvars'!C30/$DP30</f>
        <v>4.1771332272993962E-2</v>
      </c>
      <c r="DH30">
        <f>'2006_totals_newvars'!D30/$DP30</f>
        <v>0.11070345762003726</v>
      </c>
      <c r="DI30">
        <f>'2006_totals_newvars'!E30/$DP30</f>
        <v>1.7934940641010113E-2</v>
      </c>
      <c r="DJ30">
        <f>'2006_totals_newvars'!F30/$DP30</f>
        <v>0</v>
      </c>
      <c r="DK30">
        <f>'2006_totals_newvars'!G30/$DP30</f>
        <v>8.4477997761396497E-4</v>
      </c>
      <c r="DL30">
        <f>'2006_totals_newvars'!H30/$DP30</f>
        <v>0</v>
      </c>
      <c r="DM30">
        <f>'2006_totals_newvars'!I30/$DP30</f>
        <v>0.12373239851155143</v>
      </c>
      <c r="DN30">
        <f>'2006_totals_newvars'!J30/$DP30</f>
        <v>0.20553777750370186</v>
      </c>
      <c r="DO30">
        <f>'2006_totals_newvars'!K30/$DP30</f>
        <v>1.2213548670447438E-2</v>
      </c>
      <c r="DP30">
        <f>'2006_totals_newvars'!L30</f>
        <v>67783330</v>
      </c>
      <c r="DQ30" s="8" t="str">
        <f t="shared" si="9"/>
        <v xml:space="preserve"> </v>
      </c>
      <c r="DR30">
        <f>'2007_totals_newvars'!B30/$EB30</f>
        <v>0.48596773384735165</v>
      </c>
      <c r="DS30">
        <f>'2007_totals_newvars'!C30/$EB30</f>
        <v>4.2959988086739884E-2</v>
      </c>
      <c r="DT30">
        <f>'2007_totals_newvars'!D30/$EB30</f>
        <v>0.11221695137851129</v>
      </c>
      <c r="DU30">
        <f>'2007_totals_newvars'!E30/$EB30</f>
        <v>6.90644981988323E-2</v>
      </c>
      <c r="DV30">
        <f>'2007_totals_newvars'!F30/$EB30</f>
        <v>0</v>
      </c>
      <c r="DW30">
        <f>'2007_totals_newvars'!G30/$EB30</f>
        <v>9.5442046871940626E-4</v>
      </c>
      <c r="DX30">
        <f>'2007_totals_newvars'!H30/$EB30</f>
        <v>0</v>
      </c>
      <c r="DY30">
        <f>'2007_totals_newvars'!I30/$EB30</f>
        <v>0.11778776014281769</v>
      </c>
      <c r="DZ30">
        <f>'2007_totals_newvars'!J30/$EB30</f>
        <v>0.15559565991574739</v>
      </c>
      <c r="EA30">
        <f>'2007_totals_newvars'!K30/$EB30</f>
        <v>1.5452987961280409E-2</v>
      </c>
      <c r="EB30">
        <f>'2007_totals_newvars'!L30</f>
        <v>69576253</v>
      </c>
      <c r="EC30" s="8" t="str">
        <f t="shared" si="10"/>
        <v xml:space="preserve"> </v>
      </c>
      <c r="ED30">
        <f>'2008_totals_newvars'!B30/$EN30</f>
        <v>0.27823054706245681</v>
      </c>
      <c r="EE30">
        <f>'2008_totals_newvars'!C30/$EN30</f>
        <v>2.9554666433566499E-2</v>
      </c>
      <c r="EF30">
        <f>'2008_totals_newvars'!D30/$EN30</f>
        <v>6.8182108682404041E-2</v>
      </c>
      <c r="EG30">
        <f>'2008_totals_newvars'!E30/$EN30</f>
        <v>7.2980671286338172E-2</v>
      </c>
      <c r="EH30">
        <f>'2008_totals_newvars'!F30/$EN30</f>
        <v>0</v>
      </c>
      <c r="EI30">
        <f>'2008_totals_newvars'!G30/$EN30</f>
        <v>1.9934691636606E-4</v>
      </c>
      <c r="EJ30">
        <f>'2008_totals_newvars'!H30/$EN30</f>
        <v>0</v>
      </c>
      <c r="EK30">
        <f>'2008_totals_newvars'!I30/$EN30</f>
        <v>0.29609513464787535</v>
      </c>
      <c r="EL30">
        <f>'2008_totals_newvars'!J30/$EN30</f>
        <v>0.22492759829950495</v>
      </c>
      <c r="EM30">
        <f>'2008_totals_newvars'!K30/$EN30</f>
        <v>2.9829926671488101E-2</v>
      </c>
      <c r="EN30">
        <f>'2008_totals_newvars'!L30</f>
        <v>87310104</v>
      </c>
      <c r="EO30" s="8" t="str">
        <f t="shared" si="11"/>
        <v xml:space="preserve"> </v>
      </c>
      <c r="EP30">
        <f>'2009_totals_newvars'!B30/$EZ30</f>
        <v>0.36110690191674388</v>
      </c>
      <c r="EQ30">
        <f>'2009_totals_newvars'!C30/$EZ30</f>
        <v>0</v>
      </c>
      <c r="ER30">
        <f>'2009_totals_newvars'!D30/$EZ30</f>
        <v>7.690015425078435E-2</v>
      </c>
      <c r="ES30">
        <f>'2009_totals_newvars'!E30/$EZ30</f>
        <v>6.2253888134993149E-2</v>
      </c>
      <c r="ET30">
        <f>'2009_totals_newvars'!F30/$EZ30</f>
        <v>0</v>
      </c>
      <c r="EU30">
        <f>'2009_totals_newvars'!G30/$EZ30</f>
        <v>0</v>
      </c>
      <c r="EV30">
        <f>'2009_totals_newvars'!H30/$EZ30</f>
        <v>0</v>
      </c>
      <c r="EW30">
        <f>'2009_totals_newvars'!I30/$EZ30</f>
        <v>0.40325862013975255</v>
      </c>
      <c r="EX30">
        <f>'2009_totals_newvars'!J30/$EZ30</f>
        <v>8.1613218601110052E-2</v>
      </c>
      <c r="EY30">
        <f>'2009_totals_newvars'!K30/$EZ30</f>
        <v>1.4867216956615982E-2</v>
      </c>
      <c r="EZ30">
        <f>'2009_totals_newvars'!L30</f>
        <v>129458661</v>
      </c>
      <c r="FA30" s="8" t="str">
        <f t="shared" si="12"/>
        <v xml:space="preserve"> </v>
      </c>
      <c r="FB30">
        <f>'2010_totals_newvars'!B30/$FL30</f>
        <v>0.38158923681875589</v>
      </c>
      <c r="FC30">
        <f>'2010_totals_newvars'!C30/$FL30</f>
        <v>2.3671867145066156E-2</v>
      </c>
      <c r="FD30">
        <f>'2010_totals_newvars'!D30/$FL30</f>
        <v>6.7707282186468654E-2</v>
      </c>
      <c r="FE30">
        <f>'2010_totals_newvars'!E30/$FL30</f>
        <v>3.7549189086444362E-2</v>
      </c>
      <c r="FF30">
        <f>'2010_totals_newvars'!F30/$FL30</f>
        <v>0</v>
      </c>
      <c r="FG30">
        <f>'2010_totals_newvars'!G30/$FL30</f>
        <v>0</v>
      </c>
      <c r="FH30">
        <f>'2010_totals_newvars'!H30/$FL30</f>
        <v>0</v>
      </c>
      <c r="FI30">
        <f>'2010_totals_newvars'!I30/$FL30</f>
        <v>0.40767824025997379</v>
      </c>
      <c r="FJ30">
        <f>'2010_totals_newvars'!J30/$FL30</f>
        <v>7.4886677958812528E-2</v>
      </c>
      <c r="FK30">
        <f>'2010_totals_newvars'!K30/$FL30</f>
        <v>6.9175065444786032E-3</v>
      </c>
      <c r="FL30">
        <f>'2010_totals_newvars'!L30</f>
        <v>109007920</v>
      </c>
      <c r="FM30" s="8" t="str">
        <f t="shared" si="13"/>
        <v xml:space="preserve"> </v>
      </c>
      <c r="FN30">
        <f>'2011_totals_newvars'!B30/$FX30</f>
        <v>0.37931299520442974</v>
      </c>
      <c r="FO30">
        <f>'2011_totals_newvars'!C30/$FX30</f>
        <v>0</v>
      </c>
      <c r="FP30">
        <f>'2011_totals_newvars'!D30/$FX30</f>
        <v>4.1764222368772065E-2</v>
      </c>
      <c r="FQ30">
        <f>'2011_totals_newvars'!E30/$FX30</f>
        <v>2.7164641558830242E-2</v>
      </c>
      <c r="FR30">
        <f>'2011_totals_newvars'!F30/$FX30</f>
        <v>0</v>
      </c>
      <c r="FS30">
        <f>'2011_totals_newvars'!G30/$FX30</f>
        <v>0</v>
      </c>
      <c r="FT30">
        <f>'2011_totals_newvars'!H30/$FX30</f>
        <v>0</v>
      </c>
      <c r="FU30">
        <f>'2011_totals_newvars'!I30/$FX30</f>
        <v>0.46710857980781573</v>
      </c>
      <c r="FV30">
        <f>'2011_totals_newvars'!J30/$FX30</f>
        <v>7.8346354719796812E-2</v>
      </c>
      <c r="FW30">
        <f>'2011_totals_newvars'!K30/$FX30</f>
        <v>6.3032063403553711E-3</v>
      </c>
      <c r="FX30">
        <f>'2011_totals_newvars'!L30</f>
        <v>119631654</v>
      </c>
      <c r="FY30" s="8" t="str">
        <f t="shared" si="14"/>
        <v xml:space="preserve"> </v>
      </c>
      <c r="FZ30">
        <f>'2012_totals_newvars'!B30/$GJ30</f>
        <v>0.44164486423205118</v>
      </c>
      <c r="GA30">
        <f>'2012_totals_newvars'!C30/$GJ30</f>
        <v>8.5818469624875764E-3</v>
      </c>
      <c r="GB30">
        <f>'2012_totals_newvars'!D30/$GJ30</f>
        <v>2.9607533561230841E-2</v>
      </c>
      <c r="GC30">
        <f>'2012_totals_newvars'!E30/$GJ30</f>
        <v>0</v>
      </c>
      <c r="GD30">
        <f>'2012_totals_newvars'!F30/$GJ30</f>
        <v>0</v>
      </c>
      <c r="GE30">
        <f>'2012_totals_newvars'!G30/$GJ30</f>
        <v>0</v>
      </c>
      <c r="GF30">
        <f>'2012_totals_newvars'!H30/$GJ30</f>
        <v>0</v>
      </c>
      <c r="GG30">
        <f>'2012_totals_newvars'!I30/$GJ30</f>
        <v>0.43102846328056871</v>
      </c>
      <c r="GH30">
        <f>'2012_totals_newvars'!J30/$GJ30</f>
        <v>8.9137291963661672E-2</v>
      </c>
      <c r="GI30">
        <f>'2012_totals_newvars'!K30/$GJ30</f>
        <v>0</v>
      </c>
      <c r="GJ30">
        <f>'2012_totals_newvars'!L30</f>
        <v>99046278</v>
      </c>
      <c r="GK30" s="8" t="str">
        <f t="shared" si="15"/>
        <v xml:space="preserve"> </v>
      </c>
      <c r="GL30">
        <f>'2013_totals_newvars'!B30/$GV30</f>
        <v>0.48246259127387475</v>
      </c>
      <c r="GM30">
        <f>'2013_totals_newvars'!C30/$GV30</f>
        <v>0</v>
      </c>
      <c r="GN30">
        <f>'2013_totals_newvars'!D30/$GV30</f>
        <v>3.290551183373594E-2</v>
      </c>
      <c r="GO30">
        <f>'2013_totals_newvars'!E30/$GV30</f>
        <v>0</v>
      </c>
      <c r="GP30">
        <f>'2013_totals_newvars'!F30/$GV30</f>
        <v>0</v>
      </c>
      <c r="GQ30">
        <f>'2013_totals_newvars'!G30/$GV30</f>
        <v>0</v>
      </c>
      <c r="GR30">
        <f>'2013_totals_newvars'!H30/$GV30</f>
        <v>0</v>
      </c>
      <c r="GS30">
        <f>'2013_totals_newvars'!I30/$GV30</f>
        <v>0.39431063859151172</v>
      </c>
      <c r="GT30">
        <f>'2013_totals_newvars'!J30/$GV30</f>
        <v>9.032125830087756E-2</v>
      </c>
      <c r="GU30">
        <f>'2013_totals_newvars'!K30/$GV30</f>
        <v>0</v>
      </c>
      <c r="GV30">
        <f>'2013_totals_newvars'!L30</f>
        <v>90138060</v>
      </c>
      <c r="GW30" s="8" t="str">
        <f t="shared" si="16"/>
        <v xml:space="preserve"> </v>
      </c>
      <c r="GX30">
        <f>'2014_totals_newvars'!B30/$HH30</f>
        <v>0.50886134539925054</v>
      </c>
      <c r="GY30">
        <f>'2014_totals_newvars'!C30/$HH30</f>
        <v>0</v>
      </c>
      <c r="GZ30">
        <f>'2014_totals_newvars'!D30/$HH30</f>
        <v>2.6798376984056252E-2</v>
      </c>
      <c r="HA30">
        <f>'2014_totals_newvars'!E30/$HH30</f>
        <v>0</v>
      </c>
      <c r="HB30">
        <f>'2014_totals_newvars'!F30/$HH30</f>
        <v>0</v>
      </c>
      <c r="HC30">
        <f>'2014_totals_newvars'!G30/$HH30</f>
        <v>0</v>
      </c>
      <c r="HD30">
        <f>'2014_totals_newvars'!H30/$HH30</f>
        <v>0</v>
      </c>
      <c r="HE30">
        <f>'2014_totals_newvars'!I30/$HH30</f>
        <v>0.35099727066492198</v>
      </c>
      <c r="HF30">
        <f>'2014_totals_newvars'!J30/$HH30</f>
        <v>0.11334300695177124</v>
      </c>
      <c r="HG30">
        <f>'2014_totals_newvars'!K30/$HH30</f>
        <v>0</v>
      </c>
      <c r="HH30">
        <f>'2014_totals_newvars'!L30</f>
        <v>98292072</v>
      </c>
      <c r="HI30" s="8" t="str">
        <f t="shared" si="17"/>
        <v xml:space="preserve"> </v>
      </c>
    </row>
    <row r="31" spans="1:217" x14ac:dyDescent="0.2">
      <c r="A31" t="str">
        <f>'1997_totals_newvars'!A31</f>
        <v>NEW HAMPSHIRE</v>
      </c>
      <c r="B31">
        <f>'1997_totals_newvars'!B31/$L31</f>
        <v>0.63400545072916215</v>
      </c>
      <c r="C31">
        <f>'1997_totals_newvars'!C31/$L31</f>
        <v>6.5756510032522753E-2</v>
      </c>
      <c r="D31">
        <f>'1997_totals_newvars'!D31/$L31</f>
        <v>3.1564520502439124E-2</v>
      </c>
      <c r="E31">
        <f>'1997_totals_newvars'!E31/$L31</f>
        <v>0</v>
      </c>
      <c r="F31">
        <f>'1997_totals_newvars'!F31/$L31</f>
        <v>0</v>
      </c>
      <c r="G31">
        <f>'1997_totals_newvars'!G31/$L31</f>
        <v>0</v>
      </c>
      <c r="H31">
        <f>'1997_totals_newvars'!H31/$L31</f>
        <v>0</v>
      </c>
      <c r="I31">
        <f>'1997_totals_newvars'!I31/$L31</f>
        <v>8.7147080503977112E-2</v>
      </c>
      <c r="J31">
        <f>'1997_totals_newvars'!J31/$L31</f>
        <v>0.18152643823189885</v>
      </c>
      <c r="K31">
        <f>'1997_totals_newvars'!K31/$L31</f>
        <v>0</v>
      </c>
      <c r="L31">
        <f>'1997_totals_newvars'!L31</f>
        <v>68869318</v>
      </c>
      <c r="M31" s="8" t="str">
        <f t="shared" si="0"/>
        <v xml:space="preserve"> </v>
      </c>
      <c r="N31">
        <f>'1998_totals_newvars'!B31/$X31</f>
        <v>0.58585674315320468</v>
      </c>
      <c r="O31">
        <f>'1998_totals_newvars'!C31/$X31</f>
        <v>6.96187138159019E-2</v>
      </c>
      <c r="P31">
        <f>'1998_totals_newvars'!D31/$X31</f>
        <v>5.5078789061225895E-2</v>
      </c>
      <c r="Q31">
        <f>'1998_totals_newvars'!E31/$X31</f>
        <v>0</v>
      </c>
      <c r="R31">
        <f>'1998_totals_newvars'!F31/$X31</f>
        <v>0</v>
      </c>
      <c r="S31">
        <f>'1998_totals_newvars'!G31/$X31</f>
        <v>0</v>
      </c>
      <c r="T31">
        <f>'1998_totals_newvars'!H31/$X31</f>
        <v>0</v>
      </c>
      <c r="U31">
        <f>'1998_totals_newvars'!I31/$X31</f>
        <v>0.10994082117993746</v>
      </c>
      <c r="V31">
        <f>'1998_totals_newvars'!J31/$X31</f>
        <v>0.17950493278973004</v>
      </c>
      <c r="W31">
        <f>'1998_totals_newvars'!K31/$X31</f>
        <v>0</v>
      </c>
      <c r="X31">
        <f>'1998_totals_newvars'!L31</f>
        <v>66590716</v>
      </c>
      <c r="Y31" s="8" t="str">
        <f t="shared" si="1"/>
        <v xml:space="preserve"> </v>
      </c>
      <c r="Z31">
        <f>'1999_totals_newvars'!B31/$AJ31</f>
        <v>0.61262692234455862</v>
      </c>
      <c r="AA31">
        <f>'1999_totals_newvars'!C31/$AJ31</f>
        <v>6.9407770709725952E-2</v>
      </c>
      <c r="AB31">
        <f>'1999_totals_newvars'!D31/$AJ31</f>
        <v>5.3347717196664514E-2</v>
      </c>
      <c r="AC31">
        <f>'1999_totals_newvars'!E31/$AJ31</f>
        <v>0</v>
      </c>
      <c r="AD31">
        <f>'1999_totals_newvars'!F31/$AJ31</f>
        <v>0</v>
      </c>
      <c r="AE31">
        <f>'1999_totals_newvars'!G31/$AJ31</f>
        <v>0</v>
      </c>
      <c r="AF31">
        <f>'1999_totals_newvars'!H31/$AJ31</f>
        <v>0</v>
      </c>
      <c r="AG31">
        <f>'1999_totals_newvars'!I31/$AJ31</f>
        <v>0.10693171835763407</v>
      </c>
      <c r="AH31">
        <f>'1999_totals_newvars'!J31/$AJ31</f>
        <v>0.15768587139141685</v>
      </c>
      <c r="AI31">
        <f>'1999_totals_newvars'!K31/$AJ31</f>
        <v>0</v>
      </c>
      <c r="AJ31">
        <f>'1999_totals_newvars'!L31</f>
        <v>66013790</v>
      </c>
      <c r="AK31" s="8" t="str">
        <f t="shared" si="2"/>
        <v xml:space="preserve"> </v>
      </c>
      <c r="AL31">
        <f>'2000_totals_newvars'!B31/$AW31</f>
        <v>0.43778896886253932</v>
      </c>
      <c r="AM31">
        <f>'2000_totals_newvars'!C31/$AW31</f>
        <v>6.2577272901220685E-2</v>
      </c>
      <c r="AN31">
        <f>'2000_totals_newvars'!D31/$AW31</f>
        <v>4.9844375931327706E-2</v>
      </c>
      <c r="AO31">
        <f>'2000_totals_newvars'!E31/$AW31</f>
        <v>0.13032731464562516</v>
      </c>
      <c r="AP31">
        <f>'2000_totals_newvars'!F31/$AW31</f>
        <v>0</v>
      </c>
      <c r="AQ31">
        <f>'2000_totals_newvars'!G31/$AW31</f>
        <v>0</v>
      </c>
      <c r="AR31">
        <f>'2000_totals_newvars'!H31/$AW31</f>
        <v>1.3889899170703324E-3</v>
      </c>
      <c r="AS31">
        <f>'2000_totals_newvars'!I31/$AW31</f>
        <v>0.10827743261573566</v>
      </c>
      <c r="AT31">
        <f>'2000_totals_newvars'!J31/$AW31</f>
        <v>0.20979564512648111</v>
      </c>
      <c r="AU31">
        <f>'2000_totals_newvars'!K31/$AW31</f>
        <v>0</v>
      </c>
      <c r="AV31" s="8" t="str">
        <f t="shared" si="3"/>
        <v xml:space="preserve"> </v>
      </c>
      <c r="AW31">
        <f>'2000_totals_newvars'!L31</f>
        <v>73219394</v>
      </c>
      <c r="AX31">
        <f>'2001_totals_newvars'!B31/$BH31</f>
        <v>0.4230874989139024</v>
      </c>
      <c r="AY31">
        <f>'2001_totals_newvars'!C31/$BH31</f>
        <v>7.2042821631661175E-2</v>
      </c>
      <c r="AZ31">
        <f>'2001_totals_newvars'!D31/$BH31</f>
        <v>0.1103154851272007</v>
      </c>
      <c r="BA31">
        <f>'2001_totals_newvars'!E31/$BH31</f>
        <v>5.541171565240588E-2</v>
      </c>
      <c r="BB31">
        <f>'2001_totals_newvars'!F31/$BH31</f>
        <v>0</v>
      </c>
      <c r="BC31">
        <f>'2001_totals_newvars'!G31/$BH31</f>
        <v>0</v>
      </c>
      <c r="BD31">
        <f>'2001_totals_newvars'!H31/$BH31</f>
        <v>1.351765770600657E-2</v>
      </c>
      <c r="BE31">
        <f>'2001_totals_newvars'!I31/$BH31</f>
        <v>0.10952832185557888</v>
      </c>
      <c r="BF31">
        <f>'2001_totals_newvars'!J31/$BH31</f>
        <v>0.21609649911324438</v>
      </c>
      <c r="BG31">
        <f>'2001_totals_newvars'!K31/$BH31</f>
        <v>0</v>
      </c>
      <c r="BH31">
        <f>'2001_totals_newvars'!L31</f>
        <v>63599258</v>
      </c>
      <c r="BI31" s="8" t="str">
        <f t="shared" si="4"/>
        <v xml:space="preserve"> </v>
      </c>
      <c r="BJ31">
        <f>'2002_totals_newvars'!B31/$BT31</f>
        <v>0.40365734054348262</v>
      </c>
      <c r="BK31">
        <f>'2002_totals_newvars'!C31/$BT31</f>
        <v>6.3463011344660633E-2</v>
      </c>
      <c r="BL31">
        <f>'2002_totals_newvars'!D31/$BT31</f>
        <v>0.12164162830706797</v>
      </c>
      <c r="BM31">
        <f>'2002_totals_newvars'!E31/$BT31</f>
        <v>0.14219852081280168</v>
      </c>
      <c r="BN31">
        <f>'2002_totals_newvars'!F31/$BT31</f>
        <v>0</v>
      </c>
      <c r="BO31">
        <f>'2002_totals_newvars'!G31/$BT31</f>
        <v>0</v>
      </c>
      <c r="BP31">
        <f>'2002_totals_newvars'!H31/$BT31</f>
        <v>1.8271729897306122E-2</v>
      </c>
      <c r="BQ31">
        <f>'2002_totals_newvars'!I31/$BT31</f>
        <v>8.4599674714444364E-2</v>
      </c>
      <c r="BR31">
        <f>'2002_totals_newvars'!J31/$BT31</f>
        <v>0.16616809438023661</v>
      </c>
      <c r="BS31">
        <f>'2002_totals_newvars'!K31/$BT31</f>
        <v>0</v>
      </c>
      <c r="BT31">
        <f>'2002_totals_newvars'!L31</f>
        <v>72197488</v>
      </c>
      <c r="BU31" s="8" t="str">
        <f t="shared" si="5"/>
        <v xml:space="preserve"> </v>
      </c>
      <c r="BV31">
        <f>'2003_totals_newvars'!B31/$CF31</f>
        <v>0.50876691101754856</v>
      </c>
      <c r="BW31">
        <f>'2003_totals_newvars'!C31/$CF31</f>
        <v>7.5424891786027487E-2</v>
      </c>
      <c r="BX31">
        <f>'2003_totals_newvars'!D31/$CF31</f>
        <v>0.10869694256340276</v>
      </c>
      <c r="BY31">
        <f>'2003_totals_newvars'!E31/$CF31</f>
        <v>-6.6882677961841563E-3</v>
      </c>
      <c r="BZ31">
        <f>'2003_totals_newvars'!F31/$CF31</f>
        <v>0</v>
      </c>
      <c r="CA31">
        <f>'2003_totals_newvars'!G31/$CF31</f>
        <v>0</v>
      </c>
      <c r="CB31">
        <f>'2003_totals_newvars'!H31/$CF31</f>
        <v>2.7191238870733325E-2</v>
      </c>
      <c r="CC31">
        <f>'2003_totals_newvars'!I31/$CF31</f>
        <v>8.7891686044583084E-2</v>
      </c>
      <c r="CD31">
        <f>'2003_totals_newvars'!J31/$CF31</f>
        <v>0.1604493567903322</v>
      </c>
      <c r="CE31">
        <f>'2003_totals_newvars'!K31/$CF31</f>
        <v>3.8267240723556688E-2</v>
      </c>
      <c r="CF31">
        <f>'2003_totals_newvars'!L31</f>
        <v>76603093</v>
      </c>
      <c r="CG31" s="8" t="str">
        <f t="shared" si="6"/>
        <v xml:space="preserve"> </v>
      </c>
      <c r="CH31">
        <f>'2004_totals_newvars'!B31/$CR31</f>
        <v>0.57125834594085778</v>
      </c>
      <c r="CI31">
        <f>'2004_totals_newvars'!C31/$CR31</f>
        <v>7.8546651738409815E-2</v>
      </c>
      <c r="CJ31">
        <f>'2004_totals_newvars'!D31/$CR31</f>
        <v>0.10919405718413612</v>
      </c>
      <c r="CK31">
        <f>'2004_totals_newvars'!E31/$CR31</f>
        <v>4.5265162658410215E-3</v>
      </c>
      <c r="CL31">
        <f>'2004_totals_newvars'!F31/$CR31</f>
        <v>0</v>
      </c>
      <c r="CM31">
        <f>'2004_totals_newvars'!G31/$CR31</f>
        <v>0</v>
      </c>
      <c r="CN31">
        <f>'2004_totals_newvars'!H31/$CR31</f>
        <v>2.3444630041762553E-2</v>
      </c>
      <c r="CO31">
        <f>'2004_totals_newvars'!I31/$CR31</f>
        <v>6.7221640262652899E-2</v>
      </c>
      <c r="CP31">
        <f>'2004_totals_newvars'!J31/$CR31</f>
        <v>0.14580815856633983</v>
      </c>
      <c r="CQ31">
        <f>'2004_totals_newvars'!K31/$CR31</f>
        <v>0</v>
      </c>
      <c r="CR31">
        <f>'2004_totals_newvars'!L31</f>
        <v>60200822</v>
      </c>
      <c r="CS31" s="8" t="str">
        <f t="shared" si="7"/>
        <v xml:space="preserve"> </v>
      </c>
      <c r="CT31">
        <f>'2005_totals_newvars'!B31/$DD31</f>
        <v>0.48912137852955095</v>
      </c>
      <c r="CU31">
        <f>'2005_totals_newvars'!C31/$DD31</f>
        <v>0.13985779741266291</v>
      </c>
      <c r="CV31">
        <f>'2005_totals_newvars'!D31/$DD31</f>
        <v>0.136522461894512</v>
      </c>
      <c r="CW31">
        <f>'2005_totals_newvars'!E31/$DD31</f>
        <v>3.7808252219105119E-3</v>
      </c>
      <c r="CX31">
        <f>'2005_totals_newvars'!F31/$DD31</f>
        <v>0</v>
      </c>
      <c r="CY31">
        <f>'2005_totals_newvars'!G31/$DD31</f>
        <v>0</v>
      </c>
      <c r="CZ31">
        <f>'2005_totals_newvars'!H31/$DD31</f>
        <v>1.6438486877374932E-2</v>
      </c>
      <c r="DA31">
        <f>'2005_totals_newvars'!I31/$DD31</f>
        <v>6.2055939281070574E-2</v>
      </c>
      <c r="DB31">
        <f>'2005_totals_newvars'!J31/$DD31</f>
        <v>9.8812514126065329E-2</v>
      </c>
      <c r="DC31">
        <f>'2005_totals_newvars'!K31/$DD31</f>
        <v>5.3410596656852813E-2</v>
      </c>
      <c r="DD31">
        <f>'2005_totals_newvars'!L31</f>
        <v>72122879</v>
      </c>
      <c r="DE31" s="8" t="str">
        <f t="shared" si="8"/>
        <v xml:space="preserve"> </v>
      </c>
      <c r="DF31">
        <f>'2006_totals_newvars'!B31/$DP31</f>
        <v>0.46196971025604905</v>
      </c>
      <c r="DG31">
        <f>'2006_totals_newvars'!C31/$DP31</f>
        <v>0.11597704855703284</v>
      </c>
      <c r="DH31">
        <f>'2006_totals_newvars'!D31/$DP31</f>
        <v>0.11599439091152763</v>
      </c>
      <c r="DI31">
        <f>'2006_totals_newvars'!E31/$DP31</f>
        <v>9.2601854674929068E-2</v>
      </c>
      <c r="DJ31">
        <f>'2006_totals_newvars'!F31/$DP31</f>
        <v>0</v>
      </c>
      <c r="DK31">
        <f>'2006_totals_newvars'!G31/$DP31</f>
        <v>0</v>
      </c>
      <c r="DL31">
        <f>'2006_totals_newvars'!H31/$DP31</f>
        <v>1.748870704736977E-2</v>
      </c>
      <c r="DM31">
        <f>'2006_totals_newvars'!I31/$DP31</f>
        <v>6.8185736193655089E-2</v>
      </c>
      <c r="DN31">
        <f>'2006_totals_newvars'!J31/$DP31</f>
        <v>0.11260965767699109</v>
      </c>
      <c r="DO31">
        <f>'2006_totals_newvars'!K31/$DP31</f>
        <v>1.5172894682445495E-2</v>
      </c>
      <c r="DP31">
        <f>'2006_totals_newvars'!L31</f>
        <v>75652934</v>
      </c>
      <c r="DQ31" s="8" t="str">
        <f t="shared" si="9"/>
        <v xml:space="preserve"> </v>
      </c>
      <c r="DR31">
        <f>'2007_totals_newvars'!B31/$EB31</f>
        <v>0.2954491803969474</v>
      </c>
      <c r="DS31">
        <f>'2007_totals_newvars'!C31/$EB31</f>
        <v>0.11568713011984959</v>
      </c>
      <c r="DT31">
        <f>'2007_totals_newvars'!D31/$EB31</f>
        <v>0.10168932686639222</v>
      </c>
      <c r="DU31">
        <f>'2007_totals_newvars'!E31/$EB31</f>
        <v>6.8863005356844656E-2</v>
      </c>
      <c r="DV31">
        <f>'2007_totals_newvars'!F31/$EB31</f>
        <v>0</v>
      </c>
      <c r="DW31">
        <f>'2007_totals_newvars'!G31/$EB31</f>
        <v>6.6363115825420788E-2</v>
      </c>
      <c r="DX31">
        <f>'2007_totals_newvars'!H31/$EB31</f>
        <v>0.13339638035261242</v>
      </c>
      <c r="DY31">
        <f>'2007_totals_newvars'!I31/$EB31</f>
        <v>6.6957237962593827E-2</v>
      </c>
      <c r="DZ31">
        <f>'2007_totals_newvars'!J31/$EB31</f>
        <v>0.12085197669887758</v>
      </c>
      <c r="EA31">
        <f>'2007_totals_newvars'!K31/$EB31</f>
        <v>3.0742646420461518E-2</v>
      </c>
      <c r="EB31">
        <f>'2007_totals_newvars'!L31</f>
        <v>97584312</v>
      </c>
      <c r="EC31" s="8" t="str">
        <f t="shared" si="10"/>
        <v xml:space="preserve"> </v>
      </c>
      <c r="ED31">
        <f>'2008_totals_newvars'!B31/$EN31</f>
        <v>0.25744900789415576</v>
      </c>
      <c r="EE31">
        <f>'2008_totals_newvars'!C31/$EN31</f>
        <v>9.9193002735016716E-2</v>
      </c>
      <c r="EF31">
        <f>'2008_totals_newvars'!D31/$EN31</f>
        <v>0.12679881215227609</v>
      </c>
      <c r="EG31">
        <f>'2008_totals_newvars'!E31/$EN31</f>
        <v>7.2371269552643114E-2</v>
      </c>
      <c r="EH31">
        <f>'2008_totals_newvars'!F31/$EN31</f>
        <v>0</v>
      </c>
      <c r="EI31">
        <f>'2008_totals_newvars'!G31/$EN31</f>
        <v>8.8980149886527873E-2</v>
      </c>
      <c r="EJ31">
        <f>'2008_totals_newvars'!H31/$EN31</f>
        <v>0.12863623350516018</v>
      </c>
      <c r="EK31">
        <f>'2008_totals_newvars'!I31/$EN31</f>
        <v>6.5678936072586805E-2</v>
      </c>
      <c r="EL31">
        <f>'2008_totals_newvars'!J31/$EN31</f>
        <v>0.1323128592338722</v>
      </c>
      <c r="EM31">
        <f>'2008_totals_newvars'!K31/$EN31</f>
        <v>2.8579728967761227E-2</v>
      </c>
      <c r="EN31">
        <f>'2008_totals_newvars'!L31</f>
        <v>92539471</v>
      </c>
      <c r="EO31" s="8" t="str">
        <f t="shared" si="11"/>
        <v xml:space="preserve"> </v>
      </c>
      <c r="EP31">
        <f>'2009_totals_newvars'!B31/$EZ31</f>
        <v>0.38503535693034707</v>
      </c>
      <c r="EQ31">
        <f>'2009_totals_newvars'!C31/$EZ31</f>
        <v>9.1065412520220879E-2</v>
      </c>
      <c r="ER31">
        <f>'2009_totals_newvars'!D31/$EZ31</f>
        <v>0.12743441850540391</v>
      </c>
      <c r="ES31">
        <f>'2009_totals_newvars'!E31/$EZ31</f>
        <v>6.7653378650435289E-2</v>
      </c>
      <c r="ET31">
        <f>'2009_totals_newvars'!F31/$EZ31</f>
        <v>0</v>
      </c>
      <c r="EU31">
        <f>'2009_totals_newvars'!G31/$EZ31</f>
        <v>4.199953294404437E-2</v>
      </c>
      <c r="EV31">
        <f>'2009_totals_newvars'!H31/$EZ31</f>
        <v>3.0201563303816494E-2</v>
      </c>
      <c r="EW31">
        <f>'2009_totals_newvars'!I31/$EZ31</f>
        <v>0.10154890623497001</v>
      </c>
      <c r="EX31">
        <f>'2009_totals_newvars'!J31/$EZ31</f>
        <v>0.1323612629578943</v>
      </c>
      <c r="EY31">
        <f>'2009_totals_newvars'!K31/$EZ31</f>
        <v>2.2700167952867643E-2</v>
      </c>
      <c r="EZ31">
        <f>'2009_totals_newvars'!L31</f>
        <v>88105075</v>
      </c>
      <c r="FA31" s="8" t="str">
        <f t="shared" si="12"/>
        <v xml:space="preserve"> </v>
      </c>
      <c r="FB31">
        <f>'2010_totals_newvars'!B31/$FL31</f>
        <v>0.41487802640214472</v>
      </c>
      <c r="FC31">
        <f>'2010_totals_newvars'!C31/$FL31</f>
        <v>9.9711742807370163E-2</v>
      </c>
      <c r="FD31">
        <f>'2010_totals_newvars'!D31/$FL31</f>
        <v>0.11245692223802212</v>
      </c>
      <c r="FE31">
        <f>'2010_totals_newvars'!E31/$FL31</f>
        <v>7.1537617270745174E-2</v>
      </c>
      <c r="FF31">
        <f>'2010_totals_newvars'!F31/$FL31</f>
        <v>0</v>
      </c>
      <c r="FG31">
        <f>'2010_totals_newvars'!G31/$FL31</f>
        <v>4.8547270366497149E-2</v>
      </c>
      <c r="FH31">
        <f>'2010_totals_newvars'!H31/$FL31</f>
        <v>3.1609650963227515E-2</v>
      </c>
      <c r="FI31">
        <f>'2010_totals_newvars'!I31/$FL31</f>
        <v>7.9710056533398951E-2</v>
      </c>
      <c r="FJ31">
        <f>'2010_totals_newvars'!J31/$FL31</f>
        <v>0.13726319489636873</v>
      </c>
      <c r="FK31">
        <f>'2010_totals_newvars'!K31/$FL31</f>
        <v>4.2855185222254906E-3</v>
      </c>
      <c r="FL31">
        <f>'2010_totals_newvars'!L31</f>
        <v>91159564</v>
      </c>
      <c r="FM31" s="8" t="str">
        <f t="shared" si="13"/>
        <v xml:space="preserve"> </v>
      </c>
      <c r="FN31">
        <f>'2011_totals_newvars'!B31/$FX31</f>
        <v>0.45061336119518053</v>
      </c>
      <c r="FO31">
        <f>'2011_totals_newvars'!C31/$FX31</f>
        <v>7.9473530947175589E-2</v>
      </c>
      <c r="FP31">
        <f>'2011_totals_newvars'!D31/$FX31</f>
        <v>0.10688665129011997</v>
      </c>
      <c r="FQ31">
        <f>'2011_totals_newvars'!E31/$FX31</f>
        <v>9.11498949415913E-2</v>
      </c>
      <c r="FR31">
        <f>'2011_totals_newvars'!F31/$FX31</f>
        <v>0</v>
      </c>
      <c r="FS31">
        <f>'2011_totals_newvars'!G31/$FX31</f>
        <v>2.5081976016755089E-2</v>
      </c>
      <c r="FT31">
        <f>'2011_totals_newvars'!H31/$FX31</f>
        <v>1.0304127738989768E-2</v>
      </c>
      <c r="FU31">
        <f>'2011_totals_newvars'!I31/$FX31</f>
        <v>8.244585865049131E-2</v>
      </c>
      <c r="FV31">
        <f>'2011_totals_newvars'!J31/$FX31</f>
        <v>0.14249107825089632</v>
      </c>
      <c r="FW31">
        <f>'2011_totals_newvars'!K31/$FX31</f>
        <v>1.1553520968800128E-2</v>
      </c>
      <c r="FX31">
        <f>'2011_totals_newvars'!L31</f>
        <v>81095365</v>
      </c>
      <c r="FY31" s="8" t="str">
        <f t="shared" si="14"/>
        <v xml:space="preserve"> </v>
      </c>
      <c r="FZ31">
        <f>'2012_totals_newvars'!B31/$GJ31</f>
        <v>0.38699749925594346</v>
      </c>
      <c r="GA31">
        <f>'2012_totals_newvars'!C31/$GJ31</f>
        <v>8.3989743787828516E-2</v>
      </c>
      <c r="GB31">
        <f>'2012_totals_newvars'!D31/$GJ31</f>
        <v>0.11226119395535494</v>
      </c>
      <c r="GC31">
        <f>'2012_totals_newvars'!E31/$GJ31</f>
        <v>9.014168832634159E-2</v>
      </c>
      <c r="GD31">
        <f>'2012_totals_newvars'!F31/$GJ31</f>
        <v>0</v>
      </c>
      <c r="GE31">
        <f>'2012_totals_newvars'!G31/$GJ31</f>
        <v>3.3885998108653809E-2</v>
      </c>
      <c r="GF31">
        <f>'2012_totals_newvars'!H31/$GJ31</f>
        <v>4.3141633774794269E-2</v>
      </c>
      <c r="GG31">
        <f>'2012_totals_newvars'!I31/$GJ31</f>
        <v>6.3270633458145084E-2</v>
      </c>
      <c r="GH31">
        <f>'2012_totals_newvars'!J31/$GJ31</f>
        <v>0.17410153692794408</v>
      </c>
      <c r="GI31">
        <f>'2012_totals_newvars'!K31/$GJ31</f>
        <v>1.2210072404994231E-2</v>
      </c>
      <c r="GJ31">
        <f>'2012_totals_newvars'!L31</f>
        <v>76734762</v>
      </c>
      <c r="GK31" s="8" t="str">
        <f t="shared" si="15"/>
        <v xml:space="preserve"> </v>
      </c>
      <c r="GL31">
        <f>'2013_totals_newvars'!B31/$GV31</f>
        <v>0.3271613132811983</v>
      </c>
      <c r="GM31">
        <f>'2013_totals_newvars'!C31/$GV31</f>
        <v>0.12033514560398188</v>
      </c>
      <c r="GN31">
        <f>'2013_totals_newvars'!D31/$GV31</f>
        <v>0.11323629461472383</v>
      </c>
      <c r="GO31">
        <f>'2013_totals_newvars'!E31/$GV31</f>
        <v>0.10049620141184183</v>
      </c>
      <c r="GP31">
        <f>'2013_totals_newvars'!F31/$GV31</f>
        <v>0</v>
      </c>
      <c r="GQ31">
        <f>'2013_totals_newvars'!G31/$GV31</f>
        <v>3.970611590301408E-2</v>
      </c>
      <c r="GR31">
        <f>'2013_totals_newvars'!H31/$GV31</f>
        <v>5.0345793955830512E-2</v>
      </c>
      <c r="GS31">
        <f>'2013_totals_newvars'!I31/$GV31</f>
        <v>7.1503086596957491E-2</v>
      </c>
      <c r="GT31">
        <f>'2013_totals_newvars'!J31/$GV31</f>
        <v>0.16437750168097615</v>
      </c>
      <c r="GU31">
        <f>'2013_totals_newvars'!K31/$GV31</f>
        <v>1.2838546951475936E-2</v>
      </c>
      <c r="GV31">
        <f>'2013_totals_newvars'!L31</f>
        <v>72978430</v>
      </c>
      <c r="GW31" s="8" t="str">
        <f t="shared" si="16"/>
        <v xml:space="preserve"> </v>
      </c>
      <c r="GX31">
        <f>'2014_totals_newvars'!B31/$HH31</f>
        <v>0.35062847677548487</v>
      </c>
      <c r="GY31">
        <f>'2014_totals_newvars'!C31/$HH31</f>
        <v>0.13004304279514275</v>
      </c>
      <c r="GZ31">
        <f>'2014_totals_newvars'!D31/$HH31</f>
        <v>0.12670621526269421</v>
      </c>
      <c r="HA31">
        <f>'2014_totals_newvars'!E31/$HH31</f>
        <v>4.0537153946401533E-2</v>
      </c>
      <c r="HB31">
        <f>'2014_totals_newvars'!F31/$HH31</f>
        <v>0</v>
      </c>
      <c r="HC31">
        <f>'2014_totals_newvars'!G31/$HH31</f>
        <v>4.2403624656433075E-2</v>
      </c>
      <c r="HD31">
        <f>'2014_totals_newvars'!H31/$HH31</f>
        <v>7.2256145635837335E-2</v>
      </c>
      <c r="HE31">
        <f>'2014_totals_newvars'!I31/$HH31</f>
        <v>8.2733692496944941E-2</v>
      </c>
      <c r="HF31">
        <f>'2014_totals_newvars'!J31/$HH31</f>
        <v>0.18762067775553867</v>
      </c>
      <c r="HG31">
        <f>'2014_totals_newvars'!K31/$HH31</f>
        <v>-3.2929029324477395E-2</v>
      </c>
      <c r="HH31">
        <f>'2014_totals_newvars'!L31</f>
        <v>61578250</v>
      </c>
      <c r="HI31" s="8" t="str">
        <f t="shared" si="17"/>
        <v xml:space="preserve"> </v>
      </c>
    </row>
    <row r="32" spans="1:217" x14ac:dyDescent="0.2">
      <c r="A32" t="str">
        <f>'1997_totals_newvars'!A32</f>
        <v>NEW JERSEY</v>
      </c>
      <c r="B32">
        <f>'1997_totals_newvars'!B32/$L32</f>
        <v>0.56882131760878563</v>
      </c>
      <c r="C32">
        <f>'1997_totals_newvars'!C32/$L32</f>
        <v>0.16150172767817678</v>
      </c>
      <c r="D32">
        <f>'1997_totals_newvars'!D32/$L32</f>
        <v>6.0337139226183667E-2</v>
      </c>
      <c r="E32">
        <f>'1997_totals_newvars'!E32/$L32</f>
        <v>0</v>
      </c>
      <c r="F32">
        <f>'1997_totals_newvars'!F32/$L32</f>
        <v>0</v>
      </c>
      <c r="G32">
        <f>'1997_totals_newvars'!G32/$L32</f>
        <v>0</v>
      </c>
      <c r="H32">
        <f>'1997_totals_newvars'!H32/$L32</f>
        <v>0</v>
      </c>
      <c r="I32">
        <f>'1997_totals_newvars'!I32/$L32</f>
        <v>0</v>
      </c>
      <c r="J32">
        <f>'1997_totals_newvars'!J32/$L32</f>
        <v>0.15059950578801068</v>
      </c>
      <c r="K32">
        <f>'1997_totals_newvars'!K32/$L32</f>
        <v>5.8740309698843279E-2</v>
      </c>
      <c r="L32">
        <f>'1997_totals_newvars'!L32</f>
        <v>514491363</v>
      </c>
      <c r="M32" s="8" t="str">
        <f t="shared" si="0"/>
        <v xml:space="preserve"> </v>
      </c>
      <c r="N32">
        <f>'1998_totals_newvars'!B32/$X32</f>
        <v>0.50666556299483201</v>
      </c>
      <c r="O32">
        <f>'1998_totals_newvars'!C32/$X32</f>
        <v>0.22579418681616847</v>
      </c>
      <c r="P32">
        <f>'1998_totals_newvars'!D32/$X32</f>
        <v>6.373182972672492E-2</v>
      </c>
      <c r="Q32">
        <f>'1998_totals_newvars'!E32/$X32</f>
        <v>0</v>
      </c>
      <c r="R32">
        <f>'1998_totals_newvars'!F32/$X32</f>
        <v>0</v>
      </c>
      <c r="S32">
        <f>'1998_totals_newvars'!G32/$X32</f>
        <v>0</v>
      </c>
      <c r="T32">
        <f>'1998_totals_newvars'!H32/$X32</f>
        <v>0</v>
      </c>
      <c r="U32">
        <f>'1998_totals_newvars'!I32/$X32</f>
        <v>0</v>
      </c>
      <c r="V32">
        <f>'1998_totals_newvars'!J32/$X32</f>
        <v>0.14643298929076204</v>
      </c>
      <c r="W32">
        <f>'1998_totals_newvars'!K32/$X32</f>
        <v>5.7375431171512579E-2</v>
      </c>
      <c r="X32">
        <f>'1998_totals_newvars'!L32</f>
        <v>704194830</v>
      </c>
      <c r="Y32" s="8" t="str">
        <f t="shared" si="1"/>
        <v xml:space="preserve"> </v>
      </c>
      <c r="Z32">
        <f>'1999_totals_newvars'!B32/$AJ32</f>
        <v>0.48184393300965206</v>
      </c>
      <c r="AA32">
        <f>'1999_totals_newvars'!C32/$AJ32</f>
        <v>0.18365061993942833</v>
      </c>
      <c r="AB32">
        <f>'1999_totals_newvars'!D32/$AJ32</f>
        <v>0.12449021816701611</v>
      </c>
      <c r="AC32">
        <f>'1999_totals_newvars'!E32/$AJ32</f>
        <v>0</v>
      </c>
      <c r="AD32">
        <f>'1999_totals_newvars'!F32/$AJ32</f>
        <v>0</v>
      </c>
      <c r="AE32">
        <f>'1999_totals_newvars'!G32/$AJ32</f>
        <v>0</v>
      </c>
      <c r="AF32">
        <f>'1999_totals_newvars'!H32/$AJ32</f>
        <v>0</v>
      </c>
      <c r="AG32">
        <f>'1999_totals_newvars'!I32/$AJ32</f>
        <v>0</v>
      </c>
      <c r="AH32">
        <f>'1999_totals_newvars'!J32/$AJ32</f>
        <v>0.14116300809175461</v>
      </c>
      <c r="AI32">
        <f>'1999_totals_newvars'!K32/$AJ32</f>
        <v>6.8852220792148894E-2</v>
      </c>
      <c r="AJ32">
        <f>'1999_totals_newvars'!L32</f>
        <v>586814507</v>
      </c>
      <c r="AK32" s="8" t="str">
        <f t="shared" si="2"/>
        <v xml:space="preserve"> </v>
      </c>
      <c r="AL32">
        <f>'2000_totals_newvars'!B32/$AW32</f>
        <v>0.5025785635130402</v>
      </c>
      <c r="AM32">
        <f>'2000_totals_newvars'!C32/$AW32</f>
        <v>0.18097694742650705</v>
      </c>
      <c r="AN32">
        <f>'2000_totals_newvars'!D32/$AW32</f>
        <v>0.13204066613986573</v>
      </c>
      <c r="AO32">
        <f>'2000_totals_newvars'!E32/$AW32</f>
        <v>0</v>
      </c>
      <c r="AP32">
        <f>'2000_totals_newvars'!F32/$AW32</f>
        <v>0</v>
      </c>
      <c r="AQ32">
        <f>'2000_totals_newvars'!G32/$AW32</f>
        <v>1.2868992272018378E-3</v>
      </c>
      <c r="AR32">
        <f>'2000_totals_newvars'!H32/$AW32</f>
        <v>3.6623365233915366E-4</v>
      </c>
      <c r="AS32">
        <f>'2000_totals_newvars'!I32/$AW32</f>
        <v>0</v>
      </c>
      <c r="AT32">
        <f>'2000_totals_newvars'!J32/$AW32</f>
        <v>9.1128219690132212E-2</v>
      </c>
      <c r="AU32">
        <f>'2000_totals_newvars'!K32/$AW32</f>
        <v>9.1622470350913837E-2</v>
      </c>
      <c r="AV32" s="8" t="str">
        <f t="shared" si="3"/>
        <v xml:space="preserve"> </v>
      </c>
      <c r="AW32">
        <f>'2000_totals_newvars'!L32</f>
        <v>440917974</v>
      </c>
      <c r="AX32">
        <f>'2001_totals_newvars'!B32/$BH32</f>
        <v>0.33388513705462725</v>
      </c>
      <c r="AY32">
        <f>'2001_totals_newvars'!C32/$BH32</f>
        <v>9.794302276240778E-2</v>
      </c>
      <c r="AZ32">
        <f>'2001_totals_newvars'!D32/$BH32</f>
        <v>7.2520917873497862E-2</v>
      </c>
      <c r="BA32">
        <f>'2001_totals_newvars'!E32/$BH32</f>
        <v>3.0732857895574037E-3</v>
      </c>
      <c r="BB32">
        <f>'2001_totals_newvars'!F32/$BH32</f>
        <v>8.1205227173668723E-2</v>
      </c>
      <c r="BC32">
        <f>'2001_totals_newvars'!G32/$BH32</f>
        <v>1.6795343152516848E-9</v>
      </c>
      <c r="BD32">
        <f>'2001_totals_newvars'!H32/$BH32</f>
        <v>0.14381824293277112</v>
      </c>
      <c r="BE32">
        <f>'2001_totals_newvars'!I32/$BH32</f>
        <v>6.510200835572689E-3</v>
      </c>
      <c r="BF32">
        <f>'2001_totals_newvars'!J32/$BH32</f>
        <v>0.1931849294237091</v>
      </c>
      <c r="BG32">
        <f>'2001_totals_newvars'!K32/$BH32</f>
        <v>6.7859034474653773E-2</v>
      </c>
      <c r="BH32">
        <f>'2001_totals_newvars'!L32</f>
        <v>595403137</v>
      </c>
      <c r="BI32" s="8" t="str">
        <f t="shared" si="4"/>
        <v xml:space="preserve"> </v>
      </c>
      <c r="BJ32">
        <f>'2002_totals_newvars'!B32/$BT32</f>
        <v>0.19521425990197924</v>
      </c>
      <c r="BK32">
        <f>'2002_totals_newvars'!C32/$BT32</f>
        <v>6.1722939688578452E-3</v>
      </c>
      <c r="BL32">
        <f>'2002_totals_newvars'!D32/$BT32</f>
        <v>0.17906618684887954</v>
      </c>
      <c r="BM32">
        <f>'2002_totals_newvars'!E32/$BT32</f>
        <v>1.378183821984896E-2</v>
      </c>
      <c r="BN32">
        <f>'2002_totals_newvars'!F32/$BT32</f>
        <v>7.8365095671637006E-2</v>
      </c>
      <c r="BO32">
        <f>'2002_totals_newvars'!G32/$BT32</f>
        <v>5.3642208694559962E-3</v>
      </c>
      <c r="BP32">
        <f>'2002_totals_newvars'!H32/$BT32</f>
        <v>0.33428486314494615</v>
      </c>
      <c r="BQ32">
        <f>'2002_totals_newvars'!I32/$BT32</f>
        <v>5.7044023746937386E-2</v>
      </c>
      <c r="BR32">
        <f>'2002_totals_newvars'!J32/$BT32</f>
        <v>9.0003444996130583E-2</v>
      </c>
      <c r="BS32">
        <f>'2002_totals_newvars'!K32/$BT32</f>
        <v>4.0703772631327302E-2</v>
      </c>
      <c r="BT32">
        <f>'2002_totals_newvars'!L32</f>
        <v>992610694</v>
      </c>
      <c r="BU32" s="8" t="str">
        <f t="shared" si="5"/>
        <v xml:space="preserve"> </v>
      </c>
      <c r="BV32">
        <f>'2003_totals_newvars'!B32/$CF32</f>
        <v>0.25135953685381734</v>
      </c>
      <c r="BW32">
        <f>'2003_totals_newvars'!C32/$CF32</f>
        <v>6.959174407708138E-2</v>
      </c>
      <c r="BX32">
        <f>'2003_totals_newvars'!D32/$CF32</f>
        <v>0.13279169236334978</v>
      </c>
      <c r="BY32">
        <f>'2003_totals_newvars'!E32/$CF32</f>
        <v>1.4557332969176847E-2</v>
      </c>
      <c r="BZ32">
        <f>'2003_totals_newvars'!F32/$CF32</f>
        <v>0.11110696117103139</v>
      </c>
      <c r="CA32">
        <f>'2003_totals_newvars'!G32/$CF32</f>
        <v>2.6879591643237614E-3</v>
      </c>
      <c r="CB32">
        <f>'2003_totals_newvars'!H32/$CF32</f>
        <v>0.29456865531182264</v>
      </c>
      <c r="CC32">
        <f>'2003_totals_newvars'!I32/$CF32</f>
        <v>4.0593339777504995E-3</v>
      </c>
      <c r="CD32">
        <f>'2003_totals_newvars'!J32/$CF32</f>
        <v>0.10189656127351175</v>
      </c>
      <c r="CE32">
        <f>'2003_totals_newvars'!K32/$CF32</f>
        <v>1.7380222838134608E-2</v>
      </c>
      <c r="CF32">
        <f>'2003_totals_newvars'!L32</f>
        <v>882690121</v>
      </c>
      <c r="CG32" s="8" t="str">
        <f t="shared" si="6"/>
        <v xml:space="preserve"> </v>
      </c>
      <c r="CH32">
        <f>'2004_totals_newvars'!B32/$CR32</f>
        <v>0.28416701574357556</v>
      </c>
      <c r="CI32">
        <f>'2004_totals_newvars'!C32/$CR32</f>
        <v>7.8938632693309529E-2</v>
      </c>
      <c r="CJ32">
        <f>'2004_totals_newvars'!D32/$CR32</f>
        <v>8.6420337249029297E-2</v>
      </c>
      <c r="CK32">
        <f>'2004_totals_newvars'!E32/$CR32</f>
        <v>2.6098608387952766E-2</v>
      </c>
      <c r="CL32">
        <f>'2004_totals_newvars'!F32/$CR32</f>
        <v>9.1384866898329212E-2</v>
      </c>
      <c r="CM32">
        <f>'2004_totals_newvars'!G32/$CR32</f>
        <v>-1.4493427367128739E-4</v>
      </c>
      <c r="CN32">
        <f>'2004_totals_newvars'!H32/$CR32</f>
        <v>0.35355688832449739</v>
      </c>
      <c r="CO32">
        <f>'2004_totals_newvars'!I32/$CR32</f>
        <v>3.3716010970098699E-3</v>
      </c>
      <c r="CP32">
        <f>'2004_totals_newvars'!J32/$CR32</f>
        <v>6.0079106289920393E-2</v>
      </c>
      <c r="CQ32">
        <f>'2004_totals_newvars'!K32/$CR32</f>
        <v>1.6127877590047298E-2</v>
      </c>
      <c r="CR32">
        <f>'2004_totals_newvars'!L32</f>
        <v>941074851</v>
      </c>
      <c r="CS32" s="8" t="str">
        <f t="shared" si="7"/>
        <v xml:space="preserve"> </v>
      </c>
      <c r="CT32">
        <f>'2005_totals_newvars'!B32/$DD32</f>
        <v>0.43691947911287787</v>
      </c>
      <c r="CU32">
        <f>'2005_totals_newvars'!C32/$DD32</f>
        <v>2.6133853099206388E-2</v>
      </c>
      <c r="CV32">
        <f>'2005_totals_newvars'!D32/$DD32</f>
        <v>7.8586840466258995E-2</v>
      </c>
      <c r="CW32">
        <f>'2005_totals_newvars'!E32/$DD32</f>
        <v>-2.0809331985380999E-2</v>
      </c>
      <c r="CX32">
        <f>'2005_totals_newvars'!F32/$DD32</f>
        <v>1.8225400619261121E-2</v>
      </c>
      <c r="CY32">
        <f>'2005_totals_newvars'!G32/$DD32</f>
        <v>3.8103116673014938E-3</v>
      </c>
      <c r="CZ32">
        <f>'2005_totals_newvars'!H32/$DD32</f>
        <v>0.34753427853473401</v>
      </c>
      <c r="DA32">
        <f>'2005_totals_newvars'!I32/$DD32</f>
        <v>1.2261410017606661E-2</v>
      </c>
      <c r="DB32">
        <f>'2005_totals_newvars'!J32/$DD32</f>
        <v>8.2126387068252163E-2</v>
      </c>
      <c r="DC32">
        <f>'2005_totals_newvars'!K32/$DD32</f>
        <v>1.521137139988228E-2</v>
      </c>
      <c r="DD32">
        <f>'2005_totals_newvars'!L32</f>
        <v>1009195923</v>
      </c>
      <c r="DE32" s="8" t="str">
        <f t="shared" si="8"/>
        <v xml:space="preserve"> </v>
      </c>
      <c r="DF32">
        <f>'2006_totals_newvars'!B32/$DP32</f>
        <v>0.11849884557726811</v>
      </c>
      <c r="DG32">
        <f>'2006_totals_newvars'!C32/$DP32</f>
        <v>0.1070512755224113</v>
      </c>
      <c r="DH32">
        <f>'2006_totals_newvars'!D32/$DP32</f>
        <v>0.24491349626811629</v>
      </c>
      <c r="DI32">
        <f>'2006_totals_newvars'!E32/$DP32</f>
        <v>2.1584436027339594E-2</v>
      </c>
      <c r="DJ32">
        <f>'2006_totals_newvars'!F32/$DP32</f>
        <v>2.8035529889028535E-2</v>
      </c>
      <c r="DK32">
        <f>'2006_totals_newvars'!G32/$DP32</f>
        <v>3.0236927923184436E-3</v>
      </c>
      <c r="DL32">
        <f>'2006_totals_newvars'!H32/$DP32</f>
        <v>0.31763609691977646</v>
      </c>
      <c r="DM32">
        <f>'2006_totals_newvars'!I32/$DP32</f>
        <v>-6.3580444973869981E-3</v>
      </c>
      <c r="DN32">
        <f>'2006_totals_newvars'!J32/$DP32</f>
        <v>0.14179064430787455</v>
      </c>
      <c r="DO32">
        <f>'2006_totals_newvars'!K32/$DP32</f>
        <v>2.3824027193253737E-2</v>
      </c>
      <c r="DP32">
        <f>'2006_totals_newvars'!L32</f>
        <v>656060366</v>
      </c>
      <c r="DQ32" s="8" t="str">
        <f t="shared" si="9"/>
        <v xml:space="preserve"> </v>
      </c>
      <c r="DR32">
        <f>'2007_totals_newvars'!B32/$EB32</f>
        <v>0.24748757080759817</v>
      </c>
      <c r="DS32">
        <f>'2007_totals_newvars'!C32/$EB32</f>
        <v>0.10480331468774669</v>
      </c>
      <c r="DT32">
        <f>'2007_totals_newvars'!D32/$EB32</f>
        <v>0.11325256912663539</v>
      </c>
      <c r="DU32">
        <f>'2007_totals_newvars'!E32/$EB32</f>
        <v>7.4688103788895181E-3</v>
      </c>
      <c r="DV32">
        <f>'2007_totals_newvars'!F32/$EB32</f>
        <v>2.0083893172355982E-2</v>
      </c>
      <c r="DW32">
        <f>'2007_totals_newvars'!G32/$EB32</f>
        <v>7.0217955261249292E-4</v>
      </c>
      <c r="DX32">
        <f>'2007_totals_newvars'!H32/$EB32</f>
        <v>0.39629458733477396</v>
      </c>
      <c r="DY32">
        <f>'2007_totals_newvars'!I32/$EB32</f>
        <v>9.084867673033686E-3</v>
      </c>
      <c r="DZ32">
        <f>'2007_totals_newvars'!J32/$EB32</f>
        <v>8.3755320391786361E-2</v>
      </c>
      <c r="EA32">
        <f>'2007_totals_newvars'!K32/$EB32</f>
        <v>1.7066886874567717E-2</v>
      </c>
      <c r="EB32">
        <f>'2007_totals_newvars'!L32</f>
        <v>915808496</v>
      </c>
      <c r="EC32" s="8" t="str">
        <f t="shared" si="10"/>
        <v xml:space="preserve"> </v>
      </c>
      <c r="ED32">
        <f>'2008_totals_newvars'!B32/$EN32</f>
        <v>0.19104316230614388</v>
      </c>
      <c r="EE32">
        <f>'2008_totals_newvars'!C32/$EN32</f>
        <v>9.870884328454127E-2</v>
      </c>
      <c r="EF32">
        <f>'2008_totals_newvars'!D32/$EN32</f>
        <v>0.12259719959263107</v>
      </c>
      <c r="EG32">
        <f>'2008_totals_newvars'!E32/$EN32</f>
        <v>6.5315311960253454E-3</v>
      </c>
      <c r="EH32">
        <f>'2008_totals_newvars'!F32/$EN32</f>
        <v>0.11199774196181453</v>
      </c>
      <c r="EI32">
        <f>'2008_totals_newvars'!G32/$EN32</f>
        <v>0</v>
      </c>
      <c r="EJ32">
        <f>'2008_totals_newvars'!H32/$EN32</f>
        <v>0.38288485777552622</v>
      </c>
      <c r="EK32">
        <f>'2008_totals_newvars'!I32/$EN32</f>
        <v>7.1765561879172709E-3</v>
      </c>
      <c r="EL32">
        <f>'2008_totals_newvars'!J32/$EN32</f>
        <v>6.4085331055624167E-2</v>
      </c>
      <c r="EM32">
        <f>'2008_totals_newvars'!K32/$EN32</f>
        <v>1.4974776639776238E-2</v>
      </c>
      <c r="EN32">
        <f>'2008_totals_newvars'!L32</f>
        <v>1047227640</v>
      </c>
      <c r="EO32" s="8" t="str">
        <f t="shared" si="11"/>
        <v xml:space="preserve"> </v>
      </c>
      <c r="EP32">
        <f>'2009_totals_newvars'!B32/$EZ32</f>
        <v>0.15049098930888813</v>
      </c>
      <c r="EQ32">
        <f>'2009_totals_newvars'!C32/$EZ32</f>
        <v>8.8647002497064559E-2</v>
      </c>
      <c r="ER32">
        <f>'2009_totals_newvars'!D32/$EZ32</f>
        <v>0.10180878570470706</v>
      </c>
      <c r="ES32">
        <f>'2009_totals_newvars'!E32/$EZ32</f>
        <v>5.6627866530234681E-3</v>
      </c>
      <c r="ET32">
        <f>'2009_totals_newvars'!F32/$EZ32</f>
        <v>0.17065781925905513</v>
      </c>
      <c r="EU32">
        <f>'2009_totals_newvars'!G32/$EZ32</f>
        <v>2.1480143596314748E-2</v>
      </c>
      <c r="EV32">
        <f>'2009_totals_newvars'!H32/$EZ32</f>
        <v>0.37924233260736218</v>
      </c>
      <c r="EW32">
        <f>'2009_totals_newvars'!I32/$EZ32</f>
        <v>7.2830572793693071E-3</v>
      </c>
      <c r="EX32">
        <f>'2009_totals_newvars'!J32/$EZ32</f>
        <v>6.0704235092912624E-2</v>
      </c>
      <c r="EY32">
        <f>'2009_totals_newvars'!K32/$EZ32</f>
        <v>1.4022848001302851E-2</v>
      </c>
      <c r="EZ32">
        <f>'2009_totals_newvars'!L32</f>
        <v>1207885873</v>
      </c>
      <c r="FA32" s="8" t="str">
        <f t="shared" si="12"/>
        <v xml:space="preserve"> </v>
      </c>
      <c r="FB32">
        <f>'2010_totals_newvars'!B32/$FL32</f>
        <v>0.17290741676362867</v>
      </c>
      <c r="FC32">
        <f>'2010_totals_newvars'!C32/$FL32</f>
        <v>6.7850216813365782E-2</v>
      </c>
      <c r="FD32">
        <f>'2010_totals_newvars'!D32/$FL32</f>
        <v>8.0305094784226941E-2</v>
      </c>
      <c r="FE32">
        <f>'2010_totals_newvars'!E32/$FL32</f>
        <v>4.4459203513369057E-3</v>
      </c>
      <c r="FF32">
        <f>'2010_totals_newvars'!F32/$FL32</f>
        <v>0.26904296559527136</v>
      </c>
      <c r="FG32">
        <f>'2010_totals_newvars'!G32/$FL32</f>
        <v>3.4477451286460202E-2</v>
      </c>
      <c r="FH32">
        <f>'2010_totals_newvars'!H32/$FL32</f>
        <v>0.30532299903847221</v>
      </c>
      <c r="FI32">
        <f>'2010_totals_newvars'!I32/$FL32</f>
        <v>6.090196544128912E-3</v>
      </c>
      <c r="FJ32">
        <f>'2010_totals_newvars'!J32/$FL32</f>
        <v>4.8548236058351013E-2</v>
      </c>
      <c r="FK32">
        <f>'2010_totals_newvars'!K32/$FL32</f>
        <v>1.100950276475797E-2</v>
      </c>
      <c r="FL32">
        <f>'2010_totals_newvars'!L32</f>
        <v>1538489100</v>
      </c>
      <c r="FM32" s="8" t="str">
        <f t="shared" si="13"/>
        <v xml:space="preserve"> </v>
      </c>
      <c r="FN32">
        <f>'2011_totals_newvars'!B32/$FX32</f>
        <v>0.18436980296530955</v>
      </c>
      <c r="FO32">
        <f>'2011_totals_newvars'!C32/$FX32</f>
        <v>9.5529545318988454E-2</v>
      </c>
      <c r="FP32">
        <f>'2011_totals_newvars'!D32/$FX32</f>
        <v>7.9463998103354055E-2</v>
      </c>
      <c r="FQ32">
        <f>'2011_totals_newvars'!E32/$FX32</f>
        <v>5.3701767657276635E-3</v>
      </c>
      <c r="FR32">
        <f>'2011_totals_newvars'!F32/$FX32</f>
        <v>0.18147585160659632</v>
      </c>
      <c r="FS32">
        <f>'2011_totals_newvars'!G32/$FX32</f>
        <v>6.0217535026212471E-3</v>
      </c>
      <c r="FT32">
        <f>'2011_totals_newvars'!H32/$FX32</f>
        <v>0.36796428666006714</v>
      </c>
      <c r="FU32">
        <f>'2011_totals_newvars'!I32/$FX32</f>
        <v>6.6870430329929297E-3</v>
      </c>
      <c r="FV32">
        <f>'2011_totals_newvars'!J32/$FX32</f>
        <v>5.9819288527106468E-2</v>
      </c>
      <c r="FW32">
        <f>'2011_totals_newvars'!K32/$FX32</f>
        <v>1.3298253517236135E-2</v>
      </c>
      <c r="FX32">
        <f>'2011_totals_newvars'!L32</f>
        <v>1273701090</v>
      </c>
      <c r="FY32" s="8" t="str">
        <f t="shared" si="14"/>
        <v xml:space="preserve"> </v>
      </c>
      <c r="FZ32">
        <f>'2012_totals_newvars'!B32/$GJ32</f>
        <v>0.18955596662930918</v>
      </c>
      <c r="GA32">
        <f>'2012_totals_newvars'!C32/$GJ32</f>
        <v>7.1248557327672657E-2</v>
      </c>
      <c r="GB32">
        <f>'2012_totals_newvars'!D32/$GJ32</f>
        <v>8.0194301233394133E-2</v>
      </c>
      <c r="GC32">
        <f>'2012_totals_newvars'!E32/$GJ32</f>
        <v>6.1776849480061381E-3</v>
      </c>
      <c r="GD32">
        <f>'2012_totals_newvars'!F32/$GJ32</f>
        <v>0.15513746639639692</v>
      </c>
      <c r="GE32">
        <f>'2012_totals_newvars'!G32/$GJ32</f>
        <v>8.0503778863690763E-3</v>
      </c>
      <c r="GF32">
        <f>'2012_totals_newvars'!H32/$GJ32</f>
        <v>0.4135427635726579</v>
      </c>
      <c r="GG32">
        <f>'2012_totals_newvars'!I32/$GJ32</f>
        <v>7.4506285425037936E-3</v>
      </c>
      <c r="GH32">
        <f>'2012_totals_newvars'!J32/$GJ32</f>
        <v>5.7168829379334082E-2</v>
      </c>
      <c r="GI32">
        <f>'2012_totals_newvars'!K32/$GJ32</f>
        <v>1.1473424084356136E-2</v>
      </c>
      <c r="GJ32">
        <f>'2012_totals_newvars'!L32</f>
        <v>1107210882</v>
      </c>
      <c r="GK32" s="8" t="str">
        <f t="shared" si="15"/>
        <v xml:space="preserve"> </v>
      </c>
      <c r="GL32">
        <f>'2013_totals_newvars'!B32/$GV32</f>
        <v>0.23478158236460853</v>
      </c>
      <c r="GM32">
        <f>'2013_totals_newvars'!C32/$GV32</f>
        <v>5.6557942594061925E-2</v>
      </c>
      <c r="GN32">
        <f>'2013_totals_newvars'!D32/$GV32</f>
        <v>8.203666534335019E-2</v>
      </c>
      <c r="GO32">
        <f>'2013_totals_newvars'!E32/$GV32</f>
        <v>5.2817962873966638E-3</v>
      </c>
      <c r="GP32">
        <f>'2013_totals_newvars'!F32/$GV32</f>
        <v>0.13275348023387429</v>
      </c>
      <c r="GQ32">
        <f>'2013_totals_newvars'!G32/$GV32</f>
        <v>1.1279895270072197E-2</v>
      </c>
      <c r="GR32">
        <f>'2013_totals_newvars'!H32/$GV32</f>
        <v>0.39145918513463085</v>
      </c>
      <c r="GS32">
        <f>'2013_totals_newvars'!I32/$GV32</f>
        <v>6.5474490393414089E-3</v>
      </c>
      <c r="GT32">
        <f>'2013_totals_newvars'!J32/$GV32</f>
        <v>6.2952759303584169E-2</v>
      </c>
      <c r="GU32">
        <f>'2013_totals_newvars'!K32/$GV32</f>
        <v>1.6349244429079805E-2</v>
      </c>
      <c r="GV32">
        <f>'2013_totals_newvars'!L32</f>
        <v>1295013974</v>
      </c>
      <c r="GW32" s="8" t="str">
        <f t="shared" si="16"/>
        <v xml:space="preserve"> </v>
      </c>
      <c r="GX32">
        <f>'2014_totals_newvars'!B32/$HH32</f>
        <v>0.16896408537550564</v>
      </c>
      <c r="GY32">
        <f>'2014_totals_newvars'!C32/$HH32</f>
        <v>8.81651906288866E-2</v>
      </c>
      <c r="GZ32">
        <f>'2014_totals_newvars'!D32/$HH32</f>
        <v>8.6672711452298851E-2</v>
      </c>
      <c r="HA32">
        <f>'2014_totals_newvars'!E32/$HH32</f>
        <v>5.2885038143012895E-3</v>
      </c>
      <c r="HB32">
        <f>'2014_totals_newvars'!F32/$HH32</f>
        <v>0.14451556651343167</v>
      </c>
      <c r="HC32">
        <f>'2014_totals_newvars'!G32/$HH32</f>
        <v>-1.4463748662885121E-4</v>
      </c>
      <c r="HD32">
        <f>'2014_totals_newvars'!H32/$HH32</f>
        <v>0.43549283105847736</v>
      </c>
      <c r="HE32">
        <f>'2014_totals_newvars'!I32/$HH32</f>
        <v>6.0018464347163791E-3</v>
      </c>
      <c r="HF32">
        <f>'2014_totals_newvars'!J32/$HH32</f>
        <v>5.1947896710964968E-2</v>
      </c>
      <c r="HG32">
        <f>'2014_totals_newvars'!K32/$HH32</f>
        <v>1.3096005498046088E-2</v>
      </c>
      <c r="HH32">
        <f>'2014_totals_newvars'!L32</f>
        <v>1293371479</v>
      </c>
      <c r="HI32" s="8" t="str">
        <f t="shared" si="17"/>
        <v xml:space="preserve"> </v>
      </c>
    </row>
    <row r="33" spans="1:217" x14ac:dyDescent="0.2">
      <c r="A33" t="str">
        <f>'1997_totals_newvars'!A33</f>
        <v>NEW MEXICO</v>
      </c>
      <c r="B33">
        <f>'1997_totals_newvars'!B33/$L33</f>
        <v>0.76461242853263856</v>
      </c>
      <c r="C33">
        <f>'1997_totals_newvars'!C33/$L33</f>
        <v>0</v>
      </c>
      <c r="D33">
        <f>'1997_totals_newvars'!D33/$L33</f>
        <v>9.3511903177366257E-3</v>
      </c>
      <c r="E33">
        <f>'1997_totals_newvars'!E33/$L33</f>
        <v>0</v>
      </c>
      <c r="F33">
        <f>'1997_totals_newvars'!F33/$L33</f>
        <v>0</v>
      </c>
      <c r="G33">
        <f>'1997_totals_newvars'!G33/$L33</f>
        <v>0</v>
      </c>
      <c r="H33">
        <f>'1997_totals_newvars'!H33/$L33</f>
        <v>0</v>
      </c>
      <c r="I33">
        <f>'1997_totals_newvars'!I33/$L33</f>
        <v>0.14032206395938346</v>
      </c>
      <c r="J33">
        <f>'1997_totals_newvars'!J33/$L33</f>
        <v>8.5714317190241404E-2</v>
      </c>
      <c r="K33">
        <f>'1997_totals_newvars'!K33/$L33</f>
        <v>0</v>
      </c>
      <c r="L33">
        <f>'1997_totals_newvars'!L33</f>
        <v>105295793</v>
      </c>
      <c r="M33" s="8" t="str">
        <f t="shared" si="0"/>
        <v xml:space="preserve"> </v>
      </c>
      <c r="N33">
        <f>'1998_totals_newvars'!B33/$X33</f>
        <v>0.81264924305288255</v>
      </c>
      <c r="O33">
        <f>'1998_totals_newvars'!C33/$X33</f>
        <v>0.12056202659939158</v>
      </c>
      <c r="P33">
        <f>'1998_totals_newvars'!D33/$X33</f>
        <v>-8.2385146450229309E-4</v>
      </c>
      <c r="Q33">
        <f>'1998_totals_newvars'!E33/$X33</f>
        <v>0</v>
      </c>
      <c r="R33">
        <f>'1998_totals_newvars'!F33/$X33</f>
        <v>0</v>
      </c>
      <c r="S33">
        <f>'1998_totals_newvars'!G33/$X33</f>
        <v>0</v>
      </c>
      <c r="T33">
        <f>'1998_totals_newvars'!H33/$X33</f>
        <v>0</v>
      </c>
      <c r="U33">
        <f>'1998_totals_newvars'!I33/$X33</f>
        <v>5.4840306093572131E-3</v>
      </c>
      <c r="V33">
        <f>'1998_totals_newvars'!J33/$X33</f>
        <v>6.2128551202870981E-2</v>
      </c>
      <c r="W33">
        <f>'1998_totals_newvars'!K33/$X33</f>
        <v>0</v>
      </c>
      <c r="X33">
        <f>'1998_totals_newvars'!L33</f>
        <v>110356058</v>
      </c>
      <c r="Y33" s="8" t="str">
        <f t="shared" si="1"/>
        <v xml:space="preserve"> </v>
      </c>
      <c r="Z33">
        <f>'1999_totals_newvars'!B33/$AJ33</f>
        <v>0.76925050969538067</v>
      </c>
      <c r="AA33">
        <f>'1999_totals_newvars'!C33/$AJ33</f>
        <v>8.839709527936282E-2</v>
      </c>
      <c r="AB33">
        <f>'1999_totals_newvars'!D33/$AJ33</f>
        <v>4.4050298981010082E-5</v>
      </c>
      <c r="AC33">
        <f>'1999_totals_newvars'!E33/$AJ33</f>
        <v>0</v>
      </c>
      <c r="AD33">
        <f>'1999_totals_newvars'!F33/$AJ33</f>
        <v>0</v>
      </c>
      <c r="AE33">
        <f>'1999_totals_newvars'!G33/$AJ33</f>
        <v>0</v>
      </c>
      <c r="AF33">
        <f>'1999_totals_newvars'!H33/$AJ33</f>
        <v>0</v>
      </c>
      <c r="AG33">
        <f>'1999_totals_newvars'!I33/$AJ33</f>
        <v>9.1088225270329254E-2</v>
      </c>
      <c r="AH33">
        <f>'1999_totals_newvars'!J33/$AJ33</f>
        <v>5.1220119455946185E-2</v>
      </c>
      <c r="AI33">
        <f>'1999_totals_newvars'!K33/$AJ33</f>
        <v>0</v>
      </c>
      <c r="AJ33">
        <f>'1999_totals_newvars'!L33</f>
        <v>187603721</v>
      </c>
      <c r="AK33" s="8" t="str">
        <f t="shared" si="2"/>
        <v xml:space="preserve"> </v>
      </c>
      <c r="AL33">
        <f>'2000_totals_newvars'!B33/$AW33</f>
        <v>0.66892015792457815</v>
      </c>
      <c r="AM33">
        <f>'2000_totals_newvars'!C33/$AW33</f>
        <v>0.13298377283232016</v>
      </c>
      <c r="AN33">
        <f>'2000_totals_newvars'!D33/$AW33</f>
        <v>0.10128909444253863</v>
      </c>
      <c r="AO33">
        <f>'2000_totals_newvars'!E33/$AW33</f>
        <v>0</v>
      </c>
      <c r="AP33">
        <f>'2000_totals_newvars'!F33/$AW33</f>
        <v>2.135000696128838E-2</v>
      </c>
      <c r="AQ33">
        <f>'2000_totals_newvars'!G33/$AW33</f>
        <v>0</v>
      </c>
      <c r="AR33">
        <f>'2000_totals_newvars'!H33/$AW33</f>
        <v>0</v>
      </c>
      <c r="AS33">
        <f>'2000_totals_newvars'!I33/$AW33</f>
        <v>1.9709502079170427E-2</v>
      </c>
      <c r="AT33">
        <f>'2000_totals_newvars'!J33/$AW33</f>
        <v>5.5747465760104253E-2</v>
      </c>
      <c r="AU33">
        <f>'2000_totals_newvars'!K33/$AW33</f>
        <v>0</v>
      </c>
      <c r="AV33" s="8" t="str">
        <f t="shared" si="3"/>
        <v xml:space="preserve"> </v>
      </c>
      <c r="AW33">
        <f>'2000_totals_newvars'!L33</f>
        <v>168618212</v>
      </c>
      <c r="AX33">
        <f>'2001_totals_newvars'!B33/$BH33</f>
        <v>0.57487657880987486</v>
      </c>
      <c r="AY33">
        <f>'2001_totals_newvars'!C33/$BH33</f>
        <v>0.18517722942300935</v>
      </c>
      <c r="AZ33">
        <f>'2001_totals_newvars'!D33/$BH33</f>
        <v>7.5062020170682489E-2</v>
      </c>
      <c r="BA33">
        <f>'2001_totals_newvars'!E33/$BH33</f>
        <v>0</v>
      </c>
      <c r="BB33">
        <f>'2001_totals_newvars'!F33/$BH33</f>
        <v>-1.9543572672139815E-2</v>
      </c>
      <c r="BC33">
        <f>'2001_totals_newvars'!G33/$BH33</f>
        <v>0</v>
      </c>
      <c r="BD33">
        <f>'2001_totals_newvars'!H33/$BH33</f>
        <v>0</v>
      </c>
      <c r="BE33">
        <f>'2001_totals_newvars'!I33/$BH33</f>
        <v>0.12334214723126585</v>
      </c>
      <c r="BF33">
        <f>'2001_totals_newvars'!J33/$BH33</f>
        <v>6.1085597037307302E-2</v>
      </c>
      <c r="BG33">
        <f>'2001_totals_newvars'!K33/$BH33</f>
        <v>0</v>
      </c>
      <c r="BH33">
        <f>'2001_totals_newvars'!L33</f>
        <v>184203782</v>
      </c>
      <c r="BI33" s="8" t="str">
        <f t="shared" si="4"/>
        <v xml:space="preserve"> </v>
      </c>
      <c r="BJ33">
        <f>'2002_totals_newvars'!B33/$BT33</f>
        <v>0.53183878425439779</v>
      </c>
      <c r="BK33">
        <f>'2002_totals_newvars'!C33/$BT33</f>
        <v>0.20887263850606211</v>
      </c>
      <c r="BL33">
        <f>'2002_totals_newvars'!D33/$BT33</f>
        <v>5.642065846844907E-2</v>
      </c>
      <c r="BM33">
        <f>'2002_totals_newvars'!E33/$BT33</f>
        <v>0</v>
      </c>
      <c r="BN33">
        <f>'2002_totals_newvars'!F33/$BT33</f>
        <v>0</v>
      </c>
      <c r="BO33">
        <f>'2002_totals_newvars'!G33/$BT33</f>
        <v>0</v>
      </c>
      <c r="BP33">
        <f>'2002_totals_newvars'!H33/$BT33</f>
        <v>0</v>
      </c>
      <c r="BQ33">
        <f>'2002_totals_newvars'!I33/$BT33</f>
        <v>0.14969893508896887</v>
      </c>
      <c r="BR33">
        <f>'2002_totals_newvars'!J33/$BT33</f>
        <v>4.0222099143383629E-2</v>
      </c>
      <c r="BS33">
        <f>'2002_totals_newvars'!K33/$BT33</f>
        <v>1.2946884538738561E-2</v>
      </c>
      <c r="BT33">
        <f>'2002_totals_newvars'!L33</f>
        <v>154477318</v>
      </c>
      <c r="BU33" s="8" t="str">
        <f t="shared" si="5"/>
        <v xml:space="preserve"> </v>
      </c>
      <c r="BV33">
        <f>'2003_totals_newvars'!B33/$CF33</f>
        <v>0.50309654410095705</v>
      </c>
      <c r="BW33">
        <f>'2003_totals_newvars'!C33/$CF33</f>
        <v>0.21125909923669239</v>
      </c>
      <c r="BX33">
        <f>'2003_totals_newvars'!D33/$CF33</f>
        <v>0.10242539460880135</v>
      </c>
      <c r="BY33">
        <f>'2003_totals_newvars'!E33/$CF33</f>
        <v>0</v>
      </c>
      <c r="BZ33">
        <f>'2003_totals_newvars'!F33/$CF33</f>
        <v>0</v>
      </c>
      <c r="CA33">
        <f>'2003_totals_newvars'!G33/$CF33</f>
        <v>0</v>
      </c>
      <c r="CB33">
        <f>'2003_totals_newvars'!H33/$CF33</f>
        <v>6.9272269879245528E-3</v>
      </c>
      <c r="CC33">
        <f>'2003_totals_newvars'!I33/$CF33</f>
        <v>0.12114431248058348</v>
      </c>
      <c r="CD33">
        <f>'2003_totals_newvars'!J33/$CF33</f>
        <v>4.2229721536154147E-2</v>
      </c>
      <c r="CE33">
        <f>'2003_totals_newvars'!K33/$CF33</f>
        <v>1.2917701048886969E-2</v>
      </c>
      <c r="CF33">
        <f>'2003_totals_newvars'!L33</f>
        <v>154826311</v>
      </c>
      <c r="CG33" s="8" t="str">
        <f t="shared" si="6"/>
        <v xml:space="preserve"> </v>
      </c>
      <c r="CH33">
        <f>'2004_totals_newvars'!B33/$CR33</f>
        <v>0.43724892471874566</v>
      </c>
      <c r="CI33">
        <f>'2004_totals_newvars'!C33/$CR33</f>
        <v>0.21856990149265623</v>
      </c>
      <c r="CJ33">
        <f>'2004_totals_newvars'!D33/$CR33</f>
        <v>8.1573276863557073E-2</v>
      </c>
      <c r="CK33">
        <f>'2004_totals_newvars'!E33/$CR33</f>
        <v>0</v>
      </c>
      <c r="CL33">
        <f>'2004_totals_newvars'!F33/$CR33</f>
        <v>0</v>
      </c>
      <c r="CM33">
        <f>'2004_totals_newvars'!G33/$CR33</f>
        <v>0</v>
      </c>
      <c r="CN33">
        <f>'2004_totals_newvars'!H33/$CR33</f>
        <v>1.1562215082545554E-2</v>
      </c>
      <c r="CO33">
        <f>'2004_totals_newvars'!I33/$CR33</f>
        <v>0.20361642416842446</v>
      </c>
      <c r="CP33">
        <f>'2004_totals_newvars'!J33/$CR33</f>
        <v>3.5498821612934585E-2</v>
      </c>
      <c r="CQ33">
        <f>'2004_totals_newvars'!K33/$CR33</f>
        <v>1.193043606113647E-2</v>
      </c>
      <c r="CR33">
        <f>'2004_totals_newvars'!L33</f>
        <v>167638466</v>
      </c>
      <c r="CS33" s="8" t="str">
        <f t="shared" si="7"/>
        <v xml:space="preserve"> </v>
      </c>
      <c r="CT33">
        <f>'2005_totals_newvars'!B33/$DD33</f>
        <v>0.47025859802096043</v>
      </c>
      <c r="CU33">
        <f>'2005_totals_newvars'!C33/$DD33</f>
        <v>0.2042851922718473</v>
      </c>
      <c r="CV33">
        <f>'2005_totals_newvars'!D33/$DD33</f>
        <v>8.900076022554497E-2</v>
      </c>
      <c r="CW33">
        <f>'2005_totals_newvars'!E33/$DD33</f>
        <v>0</v>
      </c>
      <c r="CX33">
        <f>'2005_totals_newvars'!F33/$DD33</f>
        <v>0</v>
      </c>
      <c r="CY33">
        <f>'2005_totals_newvars'!G33/$DD33</f>
        <v>0</v>
      </c>
      <c r="CZ33">
        <f>'2005_totals_newvars'!H33/$DD33</f>
        <v>7.8599538002317032E-3</v>
      </c>
      <c r="DA33">
        <f>'2005_totals_newvars'!I33/$DD33</f>
        <v>0.17070704498127257</v>
      </c>
      <c r="DB33">
        <f>'2005_totals_newvars'!J33/$DD33</f>
        <v>4.5308287620847168E-2</v>
      </c>
      <c r="DC33">
        <f>'2005_totals_newvars'!K33/$DD33</f>
        <v>1.258016307929583E-2</v>
      </c>
      <c r="DD33">
        <f>'2005_totals_newvars'!L33</f>
        <v>158980451</v>
      </c>
      <c r="DE33" s="8" t="str">
        <f t="shared" si="8"/>
        <v xml:space="preserve"> </v>
      </c>
      <c r="DF33">
        <f>'2006_totals_newvars'!B33/$DP33</f>
        <v>0.51666220943936136</v>
      </c>
      <c r="DG33">
        <f>'2006_totals_newvars'!C33/$DP33</f>
        <v>0.25759388606293609</v>
      </c>
      <c r="DH33">
        <f>'2006_totals_newvars'!D33/$DP33</f>
        <v>8.2261594466955704E-2</v>
      </c>
      <c r="DI33">
        <f>'2006_totals_newvars'!E33/$DP33</f>
        <v>0</v>
      </c>
      <c r="DJ33">
        <f>'2006_totals_newvars'!F33/$DP33</f>
        <v>0</v>
      </c>
      <c r="DK33">
        <f>'2006_totals_newvars'!G33/$DP33</f>
        <v>0</v>
      </c>
      <c r="DL33">
        <f>'2006_totals_newvars'!H33/$DP33</f>
        <v>0</v>
      </c>
      <c r="DM33">
        <f>'2006_totals_newvars'!I33/$DP33</f>
        <v>0.1143133763139501</v>
      </c>
      <c r="DN33">
        <f>'2006_totals_newvars'!J33/$DP33</f>
        <v>2.9168933716796693E-2</v>
      </c>
      <c r="DO33">
        <f>'2006_totals_newvars'!K33/$DP33</f>
        <v>0</v>
      </c>
      <c r="DP33">
        <f>'2006_totals_newvars'!L33</f>
        <v>142442814</v>
      </c>
      <c r="DQ33" s="8" t="str">
        <f t="shared" si="9"/>
        <v xml:space="preserve"> </v>
      </c>
      <c r="DR33">
        <f>'2007_totals_newvars'!B33/$EB33</f>
        <v>0.46038264048590444</v>
      </c>
      <c r="DS33">
        <f>'2007_totals_newvars'!C33/$EB33</f>
        <v>0.29792650687039174</v>
      </c>
      <c r="DT33">
        <f>'2007_totals_newvars'!D33/$EB33</f>
        <v>5.4037763785225006E-2</v>
      </c>
      <c r="DU33">
        <f>'2007_totals_newvars'!E33/$EB33</f>
        <v>0</v>
      </c>
      <c r="DV33">
        <f>'2007_totals_newvars'!F33/$EB33</f>
        <v>1.9156693424918488E-2</v>
      </c>
      <c r="DW33">
        <f>'2007_totals_newvars'!G33/$EB33</f>
        <v>0</v>
      </c>
      <c r="DX33">
        <f>'2007_totals_newvars'!H33/$EB33</f>
        <v>0</v>
      </c>
      <c r="DY33">
        <f>'2007_totals_newvars'!I33/$EB33</f>
        <v>9.5433845740999862E-2</v>
      </c>
      <c r="DZ33">
        <f>'2007_totals_newvars'!J33/$EB33</f>
        <v>7.3062549692560486E-2</v>
      </c>
      <c r="EA33">
        <f>'2007_totals_newvars'!K33/$EB33</f>
        <v>0</v>
      </c>
      <c r="EB33">
        <f>'2007_totals_newvars'!L33</f>
        <v>127892635</v>
      </c>
      <c r="EC33" s="8" t="str">
        <f t="shared" si="10"/>
        <v xml:space="preserve"> </v>
      </c>
      <c r="ED33">
        <f>'2008_totals_newvars'!B33/$EN33</f>
        <v>0.3417187041795019</v>
      </c>
      <c r="EE33">
        <f>'2008_totals_newvars'!C33/$EN33</f>
        <v>0.21851135931352694</v>
      </c>
      <c r="EF33">
        <f>'2008_totals_newvars'!D33/$EN33</f>
        <v>0.12579698177714568</v>
      </c>
      <c r="EG33">
        <f>'2008_totals_newvars'!E33/$EN33</f>
        <v>0</v>
      </c>
      <c r="EH33">
        <f>'2008_totals_newvars'!F33/$EN33</f>
        <v>0.15064805219989177</v>
      </c>
      <c r="EI33">
        <f>'2008_totals_newvars'!G33/$EN33</f>
        <v>0</v>
      </c>
      <c r="EJ33">
        <f>'2008_totals_newvars'!H33/$EN33</f>
        <v>3.9622450510794743E-2</v>
      </c>
      <c r="EK33">
        <f>'2008_totals_newvars'!I33/$EN33</f>
        <v>6.1711399767964727E-2</v>
      </c>
      <c r="EL33">
        <f>'2008_totals_newvars'!J33/$EN33</f>
        <v>6.1991052251174225E-2</v>
      </c>
      <c r="EM33">
        <f>'2008_totals_newvars'!K33/$EN33</f>
        <v>0</v>
      </c>
      <c r="EN33">
        <f>'2008_totals_newvars'!L33</f>
        <v>160971215</v>
      </c>
      <c r="EO33" s="8" t="str">
        <f t="shared" si="11"/>
        <v xml:space="preserve"> </v>
      </c>
      <c r="EP33">
        <f>'2009_totals_newvars'!B33/$EZ33</f>
        <v>0.29911840593207062</v>
      </c>
      <c r="EQ33">
        <f>'2009_totals_newvars'!C33/$EZ33</f>
        <v>0.19402635128450815</v>
      </c>
      <c r="ER33">
        <f>'2009_totals_newvars'!D33/$EZ33</f>
        <v>7.9789839515881089E-2</v>
      </c>
      <c r="ES33">
        <f>'2009_totals_newvars'!E33/$EZ33</f>
        <v>0</v>
      </c>
      <c r="ET33">
        <f>'2009_totals_newvars'!F33/$EZ33</f>
        <v>0.2196185226261983</v>
      </c>
      <c r="EU33">
        <f>'2009_totals_newvars'!G33/$EZ33</f>
        <v>0</v>
      </c>
      <c r="EV33">
        <f>'2009_totals_newvars'!H33/$EZ33</f>
        <v>6.0460147617013286E-2</v>
      </c>
      <c r="EW33">
        <f>'2009_totals_newvars'!I33/$EZ33</f>
        <v>7.1049619916780521E-2</v>
      </c>
      <c r="EX33">
        <f>'2009_totals_newvars'!J33/$EZ33</f>
        <v>7.5937113107548068E-2</v>
      </c>
      <c r="EY33">
        <f>'2009_totals_newvars'!K33/$EZ33</f>
        <v>0</v>
      </c>
      <c r="EZ33">
        <f>'2009_totals_newvars'!L33</f>
        <v>200802735</v>
      </c>
      <c r="FA33" s="8" t="str">
        <f t="shared" si="12"/>
        <v xml:space="preserve"> </v>
      </c>
      <c r="FB33">
        <f>'2010_totals_newvars'!B33/$FL33</f>
        <v>0.35714210174693928</v>
      </c>
      <c r="FC33">
        <f>'2010_totals_newvars'!C33/$FL33</f>
        <v>0.19227730169744334</v>
      </c>
      <c r="FD33">
        <f>'2010_totals_newvars'!D33/$FL33</f>
        <v>6.2267836586592379E-2</v>
      </c>
      <c r="FE33">
        <f>'2010_totals_newvars'!E33/$FL33</f>
        <v>0</v>
      </c>
      <c r="FF33">
        <f>'2010_totals_newvars'!F33/$FL33</f>
        <v>0.16692329286913551</v>
      </c>
      <c r="FG33">
        <f>'2010_totals_newvars'!G33/$FL33</f>
        <v>0</v>
      </c>
      <c r="FH33">
        <f>'2010_totals_newvars'!H33/$FL33</f>
        <v>5.0162869334776546E-2</v>
      </c>
      <c r="FI33">
        <f>'2010_totals_newvars'!I33/$FL33</f>
        <v>0.13530960080940543</v>
      </c>
      <c r="FJ33">
        <f>'2010_totals_newvars'!J33/$FL33</f>
        <v>3.5916996955707506E-2</v>
      </c>
      <c r="FK33">
        <f>'2010_totals_newvars'!K33/$FL33</f>
        <v>0</v>
      </c>
      <c r="FL33">
        <f>'2010_totals_newvars'!L33</f>
        <v>267787672</v>
      </c>
      <c r="FM33" s="8" t="str">
        <f t="shared" si="13"/>
        <v xml:space="preserve"> </v>
      </c>
      <c r="FN33">
        <f>'2011_totals_newvars'!B33/$FX33</f>
        <v>0.37317400333016715</v>
      </c>
      <c r="FO33">
        <f>'2011_totals_newvars'!C33/$FX33</f>
        <v>0.14245384242590864</v>
      </c>
      <c r="FP33">
        <f>'2011_totals_newvars'!D33/$FX33</f>
        <v>3.9095066291786537E-2</v>
      </c>
      <c r="FQ33">
        <f>'2011_totals_newvars'!E33/$FX33</f>
        <v>0</v>
      </c>
      <c r="FR33">
        <f>'2011_totals_newvars'!F33/$FX33</f>
        <v>0.22967242573656257</v>
      </c>
      <c r="FS33">
        <f>'2011_totals_newvars'!G33/$FX33</f>
        <v>0</v>
      </c>
      <c r="FT33">
        <f>'2011_totals_newvars'!H33/$FX33</f>
        <v>4.3249665221309193E-2</v>
      </c>
      <c r="FU33">
        <f>'2011_totals_newvars'!I33/$FX33</f>
        <v>0.12508299741166093</v>
      </c>
      <c r="FV33">
        <f>'2011_totals_newvars'!J33/$FX33</f>
        <v>4.7271999582604952E-2</v>
      </c>
      <c r="FW33">
        <f>'2011_totals_newvars'!K33/$FX33</f>
        <v>0</v>
      </c>
      <c r="FX33">
        <f>'2011_totals_newvars'!L33</f>
        <v>216830557</v>
      </c>
      <c r="FY33" s="8" t="str">
        <f t="shared" si="14"/>
        <v xml:space="preserve"> </v>
      </c>
      <c r="FZ33">
        <f>'2012_totals_newvars'!B33/$GJ33</f>
        <v>0.31004828320997935</v>
      </c>
      <c r="GA33">
        <f>'2012_totals_newvars'!C33/$GJ33</f>
        <v>0.14821040677998848</v>
      </c>
      <c r="GB33">
        <f>'2012_totals_newvars'!D33/$GJ33</f>
        <v>4.2681091648005126E-2</v>
      </c>
      <c r="GC33">
        <f>'2012_totals_newvars'!E33/$GJ33</f>
        <v>0</v>
      </c>
      <c r="GD33">
        <f>'2012_totals_newvars'!F33/$GJ33</f>
        <v>0.22911794977491831</v>
      </c>
      <c r="GE33">
        <f>'2012_totals_newvars'!G33/$GJ33</f>
        <v>0</v>
      </c>
      <c r="GF33">
        <f>'2012_totals_newvars'!H33/$GJ33</f>
        <v>4.1667822369319395E-2</v>
      </c>
      <c r="GG33">
        <f>'2012_totals_newvars'!I33/$GJ33</f>
        <v>0.1833275333807135</v>
      </c>
      <c r="GH33">
        <f>'2012_totals_newvars'!J33/$GJ33</f>
        <v>4.4946912837075831E-2</v>
      </c>
      <c r="GI33">
        <f>'2012_totals_newvars'!K33/$GJ33</f>
        <v>0</v>
      </c>
      <c r="GJ33">
        <f>'2012_totals_newvars'!L33</f>
        <v>206007430</v>
      </c>
      <c r="GK33" s="8" t="str">
        <f t="shared" si="15"/>
        <v xml:space="preserve"> </v>
      </c>
      <c r="GL33">
        <f>'2013_totals_newvars'!B33/$GV33</f>
        <v>0.2485545473211668</v>
      </c>
      <c r="GM33">
        <f>'2013_totals_newvars'!C33/$GV33</f>
        <v>0.17003096442157181</v>
      </c>
      <c r="GN33">
        <f>'2013_totals_newvars'!D33/$GV33</f>
        <v>4.1673292850176354E-2</v>
      </c>
      <c r="GO33">
        <f>'2013_totals_newvars'!E33/$GV33</f>
        <v>0</v>
      </c>
      <c r="GP33">
        <f>'2013_totals_newvars'!F33/$GV33</f>
        <v>0.22222473406540799</v>
      </c>
      <c r="GQ33">
        <f>'2013_totals_newvars'!G33/$GV33</f>
        <v>0</v>
      </c>
      <c r="GR33">
        <f>'2013_totals_newvars'!H33/$GV33</f>
        <v>4.7337367552313582E-2</v>
      </c>
      <c r="GS33">
        <f>'2013_totals_newvars'!I33/$GV33</f>
        <v>0.22024688708890081</v>
      </c>
      <c r="GT33">
        <f>'2013_totals_newvars'!J33/$GV33</f>
        <v>4.993220670046266E-2</v>
      </c>
      <c r="GU33">
        <f>'2013_totals_newvars'!K33/$GV33</f>
        <v>0</v>
      </c>
      <c r="GV33">
        <f>'2013_totals_newvars'!L33</f>
        <v>213477587</v>
      </c>
      <c r="GW33" s="8" t="str">
        <f t="shared" si="16"/>
        <v xml:space="preserve"> </v>
      </c>
      <c r="GX33">
        <f>'2014_totals_newvars'!B33/$HH33</f>
        <v>0.2195828041296623</v>
      </c>
      <c r="GY33">
        <f>'2014_totals_newvars'!C33/$HH33</f>
        <v>0.16865719967938902</v>
      </c>
      <c r="GZ33">
        <f>'2014_totals_newvars'!D33/$HH33</f>
        <v>6.066914243518038E-2</v>
      </c>
      <c r="HA33">
        <f>'2014_totals_newvars'!E33/$HH33</f>
        <v>0</v>
      </c>
      <c r="HB33">
        <f>'2014_totals_newvars'!F33/$HH33</f>
        <v>0.22170116293154135</v>
      </c>
      <c r="HC33">
        <f>'2014_totals_newvars'!G33/$HH33</f>
        <v>0</v>
      </c>
      <c r="HD33">
        <f>'2014_totals_newvars'!H33/$HH33</f>
        <v>4.4658165648395524E-2</v>
      </c>
      <c r="HE33">
        <f>'2014_totals_newvars'!I33/$HH33</f>
        <v>0.2495373734085545</v>
      </c>
      <c r="HF33">
        <f>'2014_totals_newvars'!J33/$HH33</f>
        <v>3.5194151767276943E-2</v>
      </c>
      <c r="HG33">
        <f>'2014_totals_newvars'!K33/$HH33</f>
        <v>0</v>
      </c>
      <c r="HH33">
        <f>'2014_totals_newvars'!L33</f>
        <v>214793641</v>
      </c>
      <c r="HI33" s="8" t="str">
        <f t="shared" si="17"/>
        <v xml:space="preserve"> </v>
      </c>
    </row>
    <row r="34" spans="1:217" x14ac:dyDescent="0.2">
      <c r="A34" t="str">
        <f>'1997_totals_newvars'!A34</f>
        <v>NEW YORK</v>
      </c>
      <c r="B34">
        <f>'1997_totals_newvars'!B34/$L34</f>
        <v>0.66034088342751884</v>
      </c>
      <c r="C34">
        <f>'1997_totals_newvars'!C34/$L34</f>
        <v>2.0809047507468478E-2</v>
      </c>
      <c r="D34">
        <f>'1997_totals_newvars'!D34/$L34</f>
        <v>3.1056151751105543E-2</v>
      </c>
      <c r="E34">
        <f>'1997_totals_newvars'!E34/$L34</f>
        <v>0</v>
      </c>
      <c r="F34">
        <f>'1997_totals_newvars'!F34/$L34</f>
        <v>0</v>
      </c>
      <c r="G34">
        <f>'1997_totals_newvars'!G34/$L34</f>
        <v>0</v>
      </c>
      <c r="H34">
        <f>'1997_totals_newvars'!H34/$L34</f>
        <v>0</v>
      </c>
      <c r="I34">
        <f>'1997_totals_newvars'!I34/$L34</f>
        <v>0.10497167882579896</v>
      </c>
      <c r="J34">
        <f>'1997_totals_newvars'!J34/$L34</f>
        <v>0.13217819845657963</v>
      </c>
      <c r="K34">
        <f>'1997_totals_newvars'!K34/$L34</f>
        <v>5.064404003152851E-2</v>
      </c>
      <c r="L34">
        <f>'1997_totals_newvars'!L34</f>
        <v>3325169159</v>
      </c>
      <c r="M34" s="8" t="str">
        <f t="shared" ref="M34:M53" si="18">IF(SUM(B34:K34) = 1, " ", "ERROR")</f>
        <v xml:space="preserve"> </v>
      </c>
      <c r="N34">
        <f>'1998_totals_newvars'!B34/$X34</f>
        <v>0.61976541057965451</v>
      </c>
      <c r="O34">
        <f>'1998_totals_newvars'!C34/$X34</f>
        <v>3.1825067435440314E-2</v>
      </c>
      <c r="P34">
        <f>'1998_totals_newvars'!D34/$X34</f>
        <v>5.162996956392598E-2</v>
      </c>
      <c r="Q34">
        <f>'1998_totals_newvars'!E34/$X34</f>
        <v>0</v>
      </c>
      <c r="R34">
        <f>'1998_totals_newvars'!F34/$X34</f>
        <v>0</v>
      </c>
      <c r="S34">
        <f>'1998_totals_newvars'!G34/$X34</f>
        <v>0</v>
      </c>
      <c r="T34">
        <f>'1998_totals_newvars'!H34/$X34</f>
        <v>0</v>
      </c>
      <c r="U34">
        <f>'1998_totals_newvars'!I34/$X34</f>
        <v>0.10444472749103777</v>
      </c>
      <c r="V34">
        <f>'1998_totals_newvars'!J34/$X34</f>
        <v>0.13019043787201415</v>
      </c>
      <c r="W34">
        <f>'1998_totals_newvars'!K34/$X34</f>
        <v>6.2144387057927269E-2</v>
      </c>
      <c r="X34">
        <f>'1998_totals_newvars'!L34</f>
        <v>3556234287</v>
      </c>
      <c r="Y34" s="8" t="str">
        <f t="shared" si="1"/>
        <v xml:space="preserve"> </v>
      </c>
      <c r="Z34">
        <f>'1999_totals_newvars'!B34/$AJ34</f>
        <v>0.54518364898679061</v>
      </c>
      <c r="AA34">
        <f>'1999_totals_newvars'!C34/$AJ34</f>
        <v>0.11345603895412359</v>
      </c>
      <c r="AB34">
        <f>'1999_totals_newvars'!D34/$AJ34</f>
        <v>4.9412643616761266E-2</v>
      </c>
      <c r="AC34">
        <f>'1999_totals_newvars'!E34/$AJ34</f>
        <v>0</v>
      </c>
      <c r="AD34">
        <f>'1999_totals_newvars'!F34/$AJ34</f>
        <v>0</v>
      </c>
      <c r="AE34">
        <f>'1999_totals_newvars'!G34/$AJ34</f>
        <v>0</v>
      </c>
      <c r="AF34">
        <f>'1999_totals_newvars'!H34/$AJ34</f>
        <v>0</v>
      </c>
      <c r="AG34">
        <f>'1999_totals_newvars'!I34/$AJ34</f>
        <v>0.1226750569751181</v>
      </c>
      <c r="AH34">
        <f>'1999_totals_newvars'!J34/$AJ34</f>
        <v>0.11105324530299206</v>
      </c>
      <c r="AI34">
        <f>'1999_totals_newvars'!K34/$AJ34</f>
        <v>5.8219366164214414E-2</v>
      </c>
      <c r="AJ34">
        <f>'1999_totals_newvars'!L34</f>
        <v>4191045284</v>
      </c>
      <c r="AK34" s="8" t="str">
        <f t="shared" ref="AK34:AK53" si="19">IF(SUM(Z34:AI34) = 1, " ", "ERROR")</f>
        <v xml:space="preserve"> </v>
      </c>
      <c r="AL34">
        <f>'2000_totals_newvars'!B34/$AW34</f>
        <v>0.3706767621308461</v>
      </c>
      <c r="AM34">
        <f>'2000_totals_newvars'!C34/$AW34</f>
        <v>0.13481260378366108</v>
      </c>
      <c r="AN34">
        <f>'2000_totals_newvars'!D34/$AW34</f>
        <v>5.0861685997039482E-2</v>
      </c>
      <c r="AO34">
        <f>'2000_totals_newvars'!E34/$AW34</f>
        <v>7.3677696203767296E-2</v>
      </c>
      <c r="AP34">
        <f>'2000_totals_newvars'!F34/$AW34</f>
        <v>0.12020308535497674</v>
      </c>
      <c r="AQ34">
        <f>'2000_totals_newvars'!G34/$AW34</f>
        <v>0</v>
      </c>
      <c r="AR34">
        <f>'2000_totals_newvars'!H34/$AW34</f>
        <v>0</v>
      </c>
      <c r="AS34">
        <f>'2000_totals_newvars'!I34/$AW34</f>
        <v>0.10046392744048772</v>
      </c>
      <c r="AT34">
        <f>'2000_totals_newvars'!J34/$AW34</f>
        <v>9.1118613725682446E-2</v>
      </c>
      <c r="AU34">
        <f>'2000_totals_newvars'!K34/$AW34</f>
        <v>5.8185625363539134E-2</v>
      </c>
      <c r="AV34" s="8" t="str">
        <f t="shared" ref="AV34:AV53" si="20">IF(SUM(AL34:AU34) = 1, " ", "ERROR")</f>
        <v xml:space="preserve"> </v>
      </c>
      <c r="AW34">
        <f>'2000_totals_newvars'!L34</f>
        <v>4193475596</v>
      </c>
      <c r="AX34">
        <f>'2001_totals_newvars'!B34/$BH34</f>
        <v>0.36611457724625546</v>
      </c>
      <c r="AY34">
        <f>'2001_totals_newvars'!C34/$BH34</f>
        <v>0.1078222946617043</v>
      </c>
      <c r="AZ34">
        <f>'2001_totals_newvars'!D34/$BH34</f>
        <v>7.1042522790844276E-2</v>
      </c>
      <c r="BA34">
        <f>'2001_totals_newvars'!E34/$BH34</f>
        <v>7.5367615425102424E-2</v>
      </c>
      <c r="BB34">
        <f>'2001_totals_newvars'!F34/$BH34</f>
        <v>8.6352789126217661E-2</v>
      </c>
      <c r="BC34">
        <f>'2001_totals_newvars'!G34/$BH34</f>
        <v>1.7654960456345518E-3</v>
      </c>
      <c r="BD34">
        <f>'2001_totals_newvars'!H34/$BH34</f>
        <v>2.556443415362983E-3</v>
      </c>
      <c r="BE34">
        <f>'2001_totals_newvars'!I34/$BH34</f>
        <v>0.13668212648822001</v>
      </c>
      <c r="BF34">
        <f>'2001_totals_newvars'!J34/$BH34</f>
        <v>9.7139903128802885E-2</v>
      </c>
      <c r="BG34">
        <f>'2001_totals_newvars'!K34/$BH34</f>
        <v>5.5156231671855474E-2</v>
      </c>
      <c r="BH34">
        <f>'2001_totals_newvars'!L34</f>
        <v>4423797504</v>
      </c>
      <c r="BI34" s="8" t="str">
        <f t="shared" ref="BI34:BI53" si="21">IF(SUM(AX34:BG34) = 1, " ", "ERROR")</f>
        <v xml:space="preserve"> </v>
      </c>
      <c r="BJ34">
        <f>'2002_totals_newvars'!B34/$BT34</f>
        <v>0.32626491168333693</v>
      </c>
      <c r="BK34">
        <f>'2002_totals_newvars'!C34/$BT34</f>
        <v>0.11054300203614294</v>
      </c>
      <c r="BL34">
        <f>'2002_totals_newvars'!D34/$BT34</f>
        <v>6.5964198112787864E-2</v>
      </c>
      <c r="BM34">
        <f>'2002_totals_newvars'!E34/$BT34</f>
        <v>9.4525398378445702E-2</v>
      </c>
      <c r="BN34">
        <f>'2002_totals_newvars'!F34/$BT34</f>
        <v>9.9935280649268446E-2</v>
      </c>
      <c r="BO34">
        <f>'2002_totals_newvars'!G34/$BT34</f>
        <v>7.4442088994413434E-3</v>
      </c>
      <c r="BP34">
        <f>'2002_totals_newvars'!H34/$BT34</f>
        <v>2.0901005549209567E-2</v>
      </c>
      <c r="BQ34">
        <f>'2002_totals_newvars'!I34/$BT34</f>
        <v>0.1177801777369954</v>
      </c>
      <c r="BR34">
        <f>'2002_totals_newvars'!J34/$BT34</f>
        <v>0.10229713355305815</v>
      </c>
      <c r="BS34">
        <f>'2002_totals_newvars'!K34/$BT34</f>
        <v>5.4344683401313675E-2</v>
      </c>
      <c r="BT34">
        <f>'2002_totals_newvars'!L34</f>
        <v>4489859628</v>
      </c>
      <c r="BU34" s="8" t="str">
        <f t="shared" ref="BU34:BU53" si="22">IF(SUM(BJ34:BS34) = 1, " ", "ERROR")</f>
        <v xml:space="preserve"> </v>
      </c>
      <c r="BV34">
        <f>'2003_totals_newvars'!B34/$CF34</f>
        <v>0.33806121772897174</v>
      </c>
      <c r="BW34">
        <f>'2003_totals_newvars'!C34/$CF34</f>
        <v>2.9888014043583506E-2</v>
      </c>
      <c r="BX34">
        <f>'2003_totals_newvars'!D34/$CF34</f>
        <v>6.0484583037962808E-2</v>
      </c>
      <c r="BY34">
        <f>'2003_totals_newvars'!E34/$CF34</f>
        <v>0.10149436533386683</v>
      </c>
      <c r="BZ34">
        <f>'2003_totals_newvars'!F34/$CF34</f>
        <v>0.12156180206762901</v>
      </c>
      <c r="CA34">
        <f>'2003_totals_newvars'!G34/$CF34</f>
        <v>1.063884080526919E-2</v>
      </c>
      <c r="CB34">
        <f>'2003_totals_newvars'!H34/$CF34</f>
        <v>8.5950205869382595E-2</v>
      </c>
      <c r="CC34">
        <f>'2003_totals_newvars'!I34/$CF34</f>
        <v>0.10272034900431071</v>
      </c>
      <c r="CD34">
        <f>'2003_totals_newvars'!J34/$CF34</f>
        <v>9.78017643841773E-2</v>
      </c>
      <c r="CE34">
        <f>'2003_totals_newvars'!K34/$CF34</f>
        <v>5.1398857724846286E-2</v>
      </c>
      <c r="CF34">
        <f>'2003_totals_newvars'!L34</f>
        <v>4747187210</v>
      </c>
      <c r="CG34" s="8" t="str">
        <f t="shared" ref="CG34:CG53" si="23">IF(SUM(BV34:CE34) = 1, " ", "ERROR")</f>
        <v xml:space="preserve"> </v>
      </c>
      <c r="CH34">
        <f>'2004_totals_newvars'!B34/$CR34</f>
        <v>0.33556949110487783</v>
      </c>
      <c r="CI34">
        <f>'2004_totals_newvars'!C34/$CR34</f>
        <v>0.10791258704613478</v>
      </c>
      <c r="CJ34">
        <f>'2004_totals_newvars'!D34/$CR34</f>
        <v>5.2811513051558803E-2</v>
      </c>
      <c r="CK34">
        <f>'2004_totals_newvars'!E34/$CR34</f>
        <v>9.4081800646145824E-2</v>
      </c>
      <c r="CL34">
        <f>'2004_totals_newvars'!F34/$CR34</f>
        <v>0.15101929006482598</v>
      </c>
      <c r="CM34">
        <f>'2004_totals_newvars'!G34/$CR34</f>
        <v>1.5442226644237918E-2</v>
      </c>
      <c r="CN34">
        <f>'2004_totals_newvars'!H34/$CR34</f>
        <v>5.4404661115172774E-2</v>
      </c>
      <c r="CO34">
        <f>'2004_totals_newvars'!I34/$CR34</f>
        <v>7.6255681167632205E-2</v>
      </c>
      <c r="CP34">
        <f>'2004_totals_newvars'!J34/$CR34</f>
        <v>8.6687555601853622E-2</v>
      </c>
      <c r="CQ34">
        <f>'2004_totals_newvars'!K34/$CR34</f>
        <v>2.5815193557560297E-2</v>
      </c>
      <c r="CR34">
        <f>'2004_totals_newvars'!L34</f>
        <v>4725899100</v>
      </c>
      <c r="CS34" s="8" t="str">
        <f t="shared" ref="CS34:CS53" si="24">IF(SUM(CH34:CQ34) = 1, " ", "ERROR")</f>
        <v xml:space="preserve"> </v>
      </c>
      <c r="CT34">
        <f>'2005_totals_newvars'!B34/$DD34</f>
        <v>0.39401704621728806</v>
      </c>
      <c r="CU34">
        <f>'2005_totals_newvars'!C34/$DD34</f>
        <v>0.10819084972475586</v>
      </c>
      <c r="CV34">
        <f>'2005_totals_newvars'!D34/$DD34</f>
        <v>4.8080187337259161E-2</v>
      </c>
      <c r="CW34">
        <f>'2005_totals_newvars'!E34/$DD34</f>
        <v>8.0401518039527511E-2</v>
      </c>
      <c r="CX34">
        <f>'2005_totals_newvars'!F34/$DD34</f>
        <v>0.16521965564991214</v>
      </c>
      <c r="CY34">
        <f>'2005_totals_newvars'!G34/$DD34</f>
        <v>1.8519742608996557E-2</v>
      </c>
      <c r="CZ34">
        <f>'2005_totals_newvars'!H34/$DD34</f>
        <v>8.8331145749672938E-3</v>
      </c>
      <c r="DA34">
        <f>'2005_totals_newvars'!I34/$DD34</f>
        <v>6.4776874358849421E-2</v>
      </c>
      <c r="DB34">
        <f>'2005_totals_newvars'!J34/$DD34</f>
        <v>8.5160502046141659E-2</v>
      </c>
      <c r="DC34">
        <f>'2005_totals_newvars'!K34/$DD34</f>
        <v>2.6800509442302323E-2</v>
      </c>
      <c r="DD34">
        <f>'2005_totals_newvars'!L34</f>
        <v>4471498322</v>
      </c>
      <c r="DE34" s="8" t="str">
        <f t="shared" ref="DE34:DE53" si="25">IF(SUM(CT34:DC34) = 1, " ", "ERROR")</f>
        <v xml:space="preserve"> </v>
      </c>
      <c r="DF34">
        <f>'2006_totals_newvars'!B34/$DP34</f>
        <v>0.33049826395267073</v>
      </c>
      <c r="DG34">
        <f>'2006_totals_newvars'!C34/$DP34</f>
        <v>0.13241621491502109</v>
      </c>
      <c r="DH34">
        <f>'2006_totals_newvars'!D34/$DP34</f>
        <v>4.4573780125341467E-2</v>
      </c>
      <c r="DI34">
        <f>'2006_totals_newvars'!E34/$DP34</f>
        <v>6.5274104363054586E-2</v>
      </c>
      <c r="DJ34">
        <f>'2006_totals_newvars'!F34/$DP34</f>
        <v>0.1666452292720183</v>
      </c>
      <c r="DK34">
        <f>'2006_totals_newvars'!G34/$DP34</f>
        <v>1.4542830723493935E-2</v>
      </c>
      <c r="DL34">
        <f>'2006_totals_newvars'!H34/$DP34</f>
        <v>3.6204741980897404E-2</v>
      </c>
      <c r="DM34">
        <f>'2006_totals_newvars'!I34/$DP34</f>
        <v>9.2807879004494914E-2</v>
      </c>
      <c r="DN34">
        <f>'2006_totals_newvars'!J34/$DP34</f>
        <v>9.1899012064928745E-2</v>
      </c>
      <c r="DO34">
        <f>'2006_totals_newvars'!K34/$DP34</f>
        <v>2.5137943598078819E-2</v>
      </c>
      <c r="DP34">
        <f>'2006_totals_newvars'!L34</f>
        <v>4913042609</v>
      </c>
      <c r="DQ34" s="8" t="str">
        <f t="shared" ref="DQ34:DQ53" si="26">IF(SUM(DF34:DO34) = 1, " ", "ERROR")</f>
        <v xml:space="preserve"> </v>
      </c>
      <c r="DR34">
        <f>'2007_totals_newvars'!B34/$EB34</f>
        <v>0.30170058984485765</v>
      </c>
      <c r="DS34">
        <f>'2007_totals_newvars'!C34/$EB34</f>
        <v>9.4641315991247713E-2</v>
      </c>
      <c r="DT34">
        <f>'2007_totals_newvars'!D34/$EB34</f>
        <v>4.2068849457640424E-2</v>
      </c>
      <c r="DU34">
        <f>'2007_totals_newvars'!E34/$EB34</f>
        <v>7.2514940736469566E-2</v>
      </c>
      <c r="DV34">
        <f>'2007_totals_newvars'!F34/$EB34</f>
        <v>0.18496035657771301</v>
      </c>
      <c r="DW34">
        <f>'2007_totals_newvars'!G34/$EB34</f>
        <v>2.3894705567010979E-2</v>
      </c>
      <c r="DX34">
        <f>'2007_totals_newvars'!H34/$EB34</f>
        <v>4.2354145179279878E-2</v>
      </c>
      <c r="DY34">
        <f>'2007_totals_newvars'!I34/$EB34</f>
        <v>0.10719278903064237</v>
      </c>
      <c r="DZ34">
        <f>'2007_totals_newvars'!J34/$EB34</f>
        <v>0.10493175360661808</v>
      </c>
      <c r="EA34">
        <f>'2007_totals_newvars'!K34/$EB34</f>
        <v>2.5740554008520343E-2</v>
      </c>
      <c r="EB34">
        <f>'2007_totals_newvars'!L34</f>
        <v>4885902221</v>
      </c>
      <c r="EC34" s="8" t="str">
        <f t="shared" ref="EC34:EC53" si="27">IF(SUM(DR34:EA34) = 1, " ", "ERROR")</f>
        <v xml:space="preserve"> </v>
      </c>
      <c r="ED34">
        <f>'2008_totals_newvars'!B34/$EN34</f>
        <v>0.2903070594459774</v>
      </c>
      <c r="EE34">
        <f>'2008_totals_newvars'!C34/$EN34</f>
        <v>9.6194540084743374E-2</v>
      </c>
      <c r="EF34">
        <f>'2008_totals_newvars'!D34/$EN34</f>
        <v>4.6009299582886319E-2</v>
      </c>
      <c r="EG34">
        <f>'2008_totals_newvars'!E34/$EN34</f>
        <v>7.1190481592738233E-2</v>
      </c>
      <c r="EH34">
        <f>'2008_totals_newvars'!F34/$EN34</f>
        <v>0.18185661022796346</v>
      </c>
      <c r="EI34">
        <f>'2008_totals_newvars'!G34/$EN34</f>
        <v>3.5209987601912719E-2</v>
      </c>
      <c r="EJ34">
        <f>'2008_totals_newvars'!H34/$EN34</f>
        <v>5.2845535100952606E-2</v>
      </c>
      <c r="EK34">
        <f>'2008_totals_newvars'!I34/$EN34</f>
        <v>0.10386192778043095</v>
      </c>
      <c r="EL34">
        <f>'2008_totals_newvars'!J34/$EN34</f>
        <v>9.6986868046499905E-2</v>
      </c>
      <c r="EM34">
        <f>'2008_totals_newvars'!K34/$EN34</f>
        <v>2.5537690535895032E-2</v>
      </c>
      <c r="EN34">
        <f>'2008_totals_newvars'!L34</f>
        <v>4919764527</v>
      </c>
      <c r="EO34" s="8" t="str">
        <f t="shared" ref="EO34:EO53" si="28">IF(SUM(ED34:EM34) = 1, " ", "ERROR")</f>
        <v xml:space="preserve"> </v>
      </c>
      <c r="EP34">
        <f>'2009_totals_newvars'!B34/$EZ34</f>
        <v>0.25547384011789059</v>
      </c>
      <c r="EQ34">
        <f>'2009_totals_newvars'!C34/$EZ34</f>
        <v>9.0409498344588196E-2</v>
      </c>
      <c r="ER34">
        <f>'2009_totals_newvars'!D34/$EZ34</f>
        <v>3.4280176826081289E-2</v>
      </c>
      <c r="ES34">
        <f>'2009_totals_newvars'!E34/$EZ34</f>
        <v>6.2039909817169246E-2</v>
      </c>
      <c r="ET34">
        <f>'2009_totals_newvars'!F34/$EZ34</f>
        <v>0.21387275007159517</v>
      </c>
      <c r="EU34">
        <f>'2009_totals_newvars'!G34/$EZ34</f>
        <v>6.5834810362912624E-2</v>
      </c>
      <c r="EV34">
        <f>'2009_totals_newvars'!H34/$EZ34</f>
        <v>5.9571923779566084E-2</v>
      </c>
      <c r="EW34">
        <f>'2009_totals_newvars'!I34/$EZ34</f>
        <v>0.10332935657023598</v>
      </c>
      <c r="EX34">
        <f>'2009_totals_newvars'!J34/$EZ34</f>
        <v>8.0010240652672621E-2</v>
      </c>
      <c r="EY34">
        <f>'2009_totals_newvars'!K34/$EZ34</f>
        <v>3.5177493457288218E-2</v>
      </c>
      <c r="EZ34">
        <f>'2009_totals_newvars'!L34</f>
        <v>5706925317</v>
      </c>
      <c r="FA34" s="8" t="str">
        <f t="shared" ref="FA34:FA53" si="29">IF(SUM(EP34:EY34) = 1, " ", "ERROR")</f>
        <v xml:space="preserve"> </v>
      </c>
      <c r="FB34">
        <f>'2010_totals_newvars'!B34/$FL34</f>
        <v>0.28571049317551445</v>
      </c>
      <c r="FC34">
        <f>'2010_totals_newvars'!C34/$FL34</f>
        <v>7.2883110741045282E-2</v>
      </c>
      <c r="FD34">
        <f>'2010_totals_newvars'!D34/$FL34</f>
        <v>3.5176976402983527E-2</v>
      </c>
      <c r="FE34">
        <f>'2010_totals_newvars'!E34/$FL34</f>
        <v>5.8355071927579584E-2</v>
      </c>
      <c r="FF34">
        <f>'2010_totals_newvars'!F34/$FL34</f>
        <v>0.24410103008467446</v>
      </c>
      <c r="FG34">
        <f>'2010_totals_newvars'!G34/$FL34</f>
        <v>3.9460591372666221E-2</v>
      </c>
      <c r="FH34">
        <f>'2010_totals_newvars'!H34/$FL34</f>
        <v>4.5424980116152806E-2</v>
      </c>
      <c r="FI34">
        <f>'2010_totals_newvars'!I34/$FL34</f>
        <v>0.11454171313677294</v>
      </c>
      <c r="FJ34">
        <f>'2010_totals_newvars'!J34/$FL34</f>
        <v>7.5695208553396634E-2</v>
      </c>
      <c r="FK34">
        <f>'2010_totals_newvars'!K34/$FL34</f>
        <v>2.8650824489214077E-2</v>
      </c>
      <c r="FL34">
        <f>'2010_totals_newvars'!L34</f>
        <v>5837363810</v>
      </c>
      <c r="FM34" s="8" t="str">
        <f t="shared" ref="FM34:FM53" si="30">IF(SUM(FB34:FK34) = 1, " ", "ERROR")</f>
        <v xml:space="preserve"> </v>
      </c>
      <c r="FN34">
        <f>'2011_totals_newvars'!B34/$FX34</f>
        <v>0.25717822275613977</v>
      </c>
      <c r="FO34">
        <f>'2011_totals_newvars'!C34/$FX34</f>
        <v>0.10119795473696189</v>
      </c>
      <c r="FP34">
        <f>'2011_totals_newvars'!D34/$FX34</f>
        <v>3.2729385476940084E-2</v>
      </c>
      <c r="FQ34">
        <f>'2011_totals_newvars'!E34/$FX34</f>
        <v>6.0710221016731639E-2</v>
      </c>
      <c r="FR34">
        <f>'2011_totals_newvars'!F34/$FX34</f>
        <v>0.24300003665655964</v>
      </c>
      <c r="FS34">
        <f>'2011_totals_newvars'!G34/$FX34</f>
        <v>2.9144098870723646E-2</v>
      </c>
      <c r="FT34">
        <f>'2011_totals_newvars'!H34/$FX34</f>
        <v>4.7315960088534545E-2</v>
      </c>
      <c r="FU34">
        <f>'2011_totals_newvars'!I34/$FX34</f>
        <v>0.13493713895296353</v>
      </c>
      <c r="FV34">
        <f>'2011_totals_newvars'!J34/$FX34</f>
        <v>5.9438912451763512E-2</v>
      </c>
      <c r="FW34">
        <f>'2011_totals_newvars'!K34/$FX34</f>
        <v>3.4348068992681724E-2</v>
      </c>
      <c r="FX34">
        <f>'2011_totals_newvars'!L34</f>
        <v>5613047215</v>
      </c>
      <c r="FY34" s="8" t="str">
        <f t="shared" ref="FY34:FY53" si="31">IF(SUM(FN34:FW34) = 1, " ", "ERROR")</f>
        <v xml:space="preserve"> </v>
      </c>
      <c r="FZ34">
        <f>'2012_totals_newvars'!B34/$GJ34</f>
        <v>0.27243013509317088</v>
      </c>
      <c r="GA34">
        <f>'2012_totals_newvars'!C34/$GJ34</f>
        <v>8.6834167629056172E-2</v>
      </c>
      <c r="GB34">
        <f>'2012_totals_newvars'!D34/$GJ34</f>
        <v>2.9808895933553705E-2</v>
      </c>
      <c r="GC34">
        <f>'2012_totals_newvars'!E34/$GJ34</f>
        <v>3.2590845486332398E-2</v>
      </c>
      <c r="GD34">
        <f>'2012_totals_newvars'!F34/$GJ34</f>
        <v>0.26181921548018033</v>
      </c>
      <c r="GE34">
        <f>'2012_totals_newvars'!G34/$GJ34</f>
        <v>2.4799517603607824E-2</v>
      </c>
      <c r="GF34">
        <f>'2012_totals_newvars'!H34/$GJ34</f>
        <v>4.5905850698286101E-2</v>
      </c>
      <c r="GG34">
        <f>'2012_totals_newvars'!I34/$GJ34</f>
        <v>0.14307436542085669</v>
      </c>
      <c r="GH34">
        <f>'2012_totals_newvars'!J34/$GJ34</f>
        <v>6.7458453095989482E-2</v>
      </c>
      <c r="GI34">
        <f>'2012_totals_newvars'!K34/$GJ34</f>
        <v>3.5278553558966405E-2</v>
      </c>
      <c r="GJ34">
        <f>'2012_totals_newvars'!L34</f>
        <v>5399289137</v>
      </c>
      <c r="GK34" s="8" t="str">
        <f t="shared" ref="GK34:GK53" si="32">IF(SUM(FZ34:GI34) = 1, " ", "ERROR")</f>
        <v xml:space="preserve"> </v>
      </c>
      <c r="GL34">
        <f>'2013_totals_newvars'!B34/$GV34</f>
        <v>0.28624548704447272</v>
      </c>
      <c r="GM34">
        <f>'2013_totals_newvars'!C34/$GV34</f>
        <v>9.569484711000803E-2</v>
      </c>
      <c r="GN34">
        <f>'2013_totals_newvars'!D34/$GV34</f>
        <v>2.3264849183294141E-2</v>
      </c>
      <c r="GO34">
        <f>'2013_totals_newvars'!E34/$GV34</f>
        <v>3.3378719290044233E-2</v>
      </c>
      <c r="GP34">
        <f>'2013_totals_newvars'!F34/$GV34</f>
        <v>0.25424798868030107</v>
      </c>
      <c r="GQ34">
        <f>'2013_totals_newvars'!G34/$GV34</f>
        <v>3.0988886014214331E-2</v>
      </c>
      <c r="GR34">
        <f>'2013_totals_newvars'!H34/$GV34</f>
        <v>4.37050452055587E-2</v>
      </c>
      <c r="GS34">
        <f>'2013_totals_newvars'!I34/$GV34</f>
        <v>0.13882376483471406</v>
      </c>
      <c r="GT34">
        <f>'2013_totals_newvars'!J34/$GV34</f>
        <v>5.9509685681339311E-2</v>
      </c>
      <c r="GU34">
        <f>'2013_totals_newvars'!K34/$GV34</f>
        <v>3.4140726956053392E-2</v>
      </c>
      <c r="GV34">
        <f>'2013_totals_newvars'!L34</f>
        <v>5610667964</v>
      </c>
      <c r="GW34" s="8" t="str">
        <f t="shared" ref="GW34:GW53" si="33">IF(SUM(GL34:GU34) = 1, " ", "ERROR")</f>
        <v xml:space="preserve"> </v>
      </c>
      <c r="GX34">
        <f>'2014_totals_newvars'!B34/$HH34</f>
        <v>0.30500429278738256</v>
      </c>
      <c r="GY34">
        <f>'2014_totals_newvars'!C34/$HH34</f>
        <v>7.6581925474452237E-2</v>
      </c>
      <c r="GZ34">
        <f>'2014_totals_newvars'!D34/$HH34</f>
        <v>3.0757841881590527E-2</v>
      </c>
      <c r="HA34">
        <f>'2014_totals_newvars'!E34/$HH34</f>
        <v>3.6829718419297941E-2</v>
      </c>
      <c r="HB34">
        <f>'2014_totals_newvars'!F34/$HH34</f>
        <v>0.25952323357670254</v>
      </c>
      <c r="HC34">
        <f>'2014_totals_newvars'!G34/$HH34</f>
        <v>3.0204685164891117E-2</v>
      </c>
      <c r="HD34">
        <f>'2014_totals_newvars'!H34/$HH34</f>
        <v>4.1290957916678771E-2</v>
      </c>
      <c r="HE34">
        <f>'2014_totals_newvars'!I34/$HH34</f>
        <v>0.12916567852122199</v>
      </c>
      <c r="HF34">
        <f>'2014_totals_newvars'!J34/$HH34</f>
        <v>5.9033415699939529E-2</v>
      </c>
      <c r="HG34">
        <f>'2014_totals_newvars'!K34/$HH34</f>
        <v>3.1608250557842825E-2</v>
      </c>
      <c r="HH34">
        <f>'2014_totals_newvars'!L34</f>
        <v>5729432373</v>
      </c>
      <c r="HI34" s="8" t="str">
        <f t="shared" ref="HI34:HI53" si="34">IF(SUM(GX34:HG34) = 1, " ", "ERROR")</f>
        <v xml:space="preserve"> </v>
      </c>
    </row>
    <row r="35" spans="1:217" x14ac:dyDescent="0.2">
      <c r="A35" t="str">
        <f>'1997_totals_newvars'!A35</f>
        <v>NORTH CAROLINA</v>
      </c>
      <c r="B35">
        <f>'1997_totals_newvars'!B35/$L35</f>
        <v>0.67522282880911766</v>
      </c>
      <c r="C35">
        <f>'1997_totals_newvars'!C35/$L35</f>
        <v>0</v>
      </c>
      <c r="D35">
        <f>'1997_totals_newvars'!D35/$L35</f>
        <v>0</v>
      </c>
      <c r="E35">
        <f>'1997_totals_newvars'!E35/$L35</f>
        <v>0</v>
      </c>
      <c r="F35">
        <f>'1997_totals_newvars'!F35/$L35</f>
        <v>0</v>
      </c>
      <c r="G35">
        <f>'1997_totals_newvars'!G35/$L35</f>
        <v>0</v>
      </c>
      <c r="H35">
        <f>'1997_totals_newvars'!H35/$L35</f>
        <v>0</v>
      </c>
      <c r="I35">
        <f>'1997_totals_newvars'!I35/$L35</f>
        <v>0.24807770641207347</v>
      </c>
      <c r="J35">
        <f>'1997_totals_newvars'!J35/$L35</f>
        <v>7.6699464778808873E-2</v>
      </c>
      <c r="K35">
        <f>'1997_totals_newvars'!K35/$L35</f>
        <v>0</v>
      </c>
      <c r="L35">
        <f>'1997_totals_newvars'!L35</f>
        <v>297188345</v>
      </c>
      <c r="M35" s="8" t="str">
        <f t="shared" si="18"/>
        <v xml:space="preserve"> </v>
      </c>
      <c r="N35">
        <f>'1998_totals_newvars'!B35/$X35</f>
        <v>0.45870355871126034</v>
      </c>
      <c r="O35">
        <f>'1998_totals_newvars'!C35/$X35</f>
        <v>0.15557216498958307</v>
      </c>
      <c r="P35">
        <f>'1998_totals_newvars'!D35/$X35</f>
        <v>1.1305962020137568E-2</v>
      </c>
      <c r="Q35">
        <f>'1998_totals_newvars'!E35/$X35</f>
        <v>0</v>
      </c>
      <c r="R35">
        <f>'1998_totals_newvars'!F35/$X35</f>
        <v>0</v>
      </c>
      <c r="S35">
        <f>'1998_totals_newvars'!G35/$X35</f>
        <v>0</v>
      </c>
      <c r="T35">
        <f>'1998_totals_newvars'!H35/$X35</f>
        <v>0</v>
      </c>
      <c r="U35">
        <f>'1998_totals_newvars'!I35/$X35</f>
        <v>0.30935893172843504</v>
      </c>
      <c r="V35">
        <f>'1998_totals_newvars'!J35/$X35</f>
        <v>6.2556351221276521E-2</v>
      </c>
      <c r="W35">
        <f>'1998_totals_newvars'!K35/$X35</f>
        <v>2.5030313293074608E-3</v>
      </c>
      <c r="X35">
        <f>'1998_totals_newvars'!L35</f>
        <v>387762226</v>
      </c>
      <c r="Y35" s="8" t="str">
        <f t="shared" si="1"/>
        <v xml:space="preserve"> </v>
      </c>
      <c r="Z35">
        <f>'1999_totals_newvars'!B35/$AJ35</f>
        <v>0.37583051338356666</v>
      </c>
      <c r="AA35">
        <f>'1999_totals_newvars'!C35/$AJ35</f>
        <v>0.22717319288982663</v>
      </c>
      <c r="AB35">
        <f>'1999_totals_newvars'!D35/$AJ35</f>
        <v>4.4924816845402095E-2</v>
      </c>
      <c r="AC35">
        <f>'1999_totals_newvars'!E35/$AJ35</f>
        <v>0</v>
      </c>
      <c r="AD35">
        <f>'1999_totals_newvars'!F35/$AJ35</f>
        <v>0</v>
      </c>
      <c r="AE35">
        <f>'1999_totals_newvars'!G35/$AJ35</f>
        <v>0</v>
      </c>
      <c r="AF35">
        <f>'1999_totals_newvars'!H35/$AJ35</f>
        <v>0</v>
      </c>
      <c r="AG35">
        <f>'1999_totals_newvars'!I35/$AJ35</f>
        <v>0.27758322105690297</v>
      </c>
      <c r="AH35">
        <f>'1999_totals_newvars'!J35/$AJ35</f>
        <v>5.9904653135606528E-2</v>
      </c>
      <c r="AI35">
        <f>'1999_totals_newvars'!K35/$AJ35</f>
        <v>1.4583602688695119E-2</v>
      </c>
      <c r="AJ35">
        <f>'1999_totals_newvars'!L35</f>
        <v>532057350</v>
      </c>
      <c r="AK35" s="8" t="str">
        <f t="shared" si="19"/>
        <v xml:space="preserve"> </v>
      </c>
      <c r="AL35">
        <f>'2000_totals_newvars'!B35/$AW35</f>
        <v>0.26478216216355022</v>
      </c>
      <c r="AM35">
        <f>'2000_totals_newvars'!C35/$AW35</f>
        <v>0.27863011304279983</v>
      </c>
      <c r="AN35">
        <f>'2000_totals_newvars'!D35/$AW35</f>
        <v>0.1443525707613417</v>
      </c>
      <c r="AO35">
        <f>'2000_totals_newvars'!E35/$AW35</f>
        <v>0.13305637240099988</v>
      </c>
      <c r="AP35">
        <f>'2000_totals_newvars'!F35/$AW35</f>
        <v>0</v>
      </c>
      <c r="AQ35">
        <f>'2000_totals_newvars'!G35/$AW35</f>
        <v>1.6864890906397194E-2</v>
      </c>
      <c r="AR35">
        <f>'2000_totals_newvars'!H35/$AW35</f>
        <v>1.2638908158932075E-3</v>
      </c>
      <c r="AS35">
        <f>'2000_totals_newvars'!I35/$AW35</f>
        <v>4.3244608430976703E-2</v>
      </c>
      <c r="AT35">
        <f>'2000_totals_newvars'!J35/$AW35</f>
        <v>7.4307221852542446E-2</v>
      </c>
      <c r="AU35">
        <f>'2000_totals_newvars'!K35/$AW35</f>
        <v>4.3498169625498802E-2</v>
      </c>
      <c r="AV35" s="8" t="str">
        <f t="shared" si="20"/>
        <v xml:space="preserve"> </v>
      </c>
      <c r="AW35">
        <f>'2000_totals_newvars'!L35</f>
        <v>529225303</v>
      </c>
      <c r="AX35">
        <f>'2001_totals_newvars'!B35/$BH35</f>
        <v>0.24367077595821743</v>
      </c>
      <c r="AY35">
        <f>'2001_totals_newvars'!C35/$BH35</f>
        <v>0.3295009108804936</v>
      </c>
      <c r="AZ35">
        <f>'2001_totals_newvars'!D35/$BH35</f>
        <v>0.13165824473537838</v>
      </c>
      <c r="BA35">
        <f>'2001_totals_newvars'!E35/$BH35</f>
        <v>0.12845696879750443</v>
      </c>
      <c r="BB35">
        <f>'2001_totals_newvars'!F35/$BH35</f>
        <v>0</v>
      </c>
      <c r="BC35">
        <f>'2001_totals_newvars'!G35/$BH35</f>
        <v>1.6287095895642804E-2</v>
      </c>
      <c r="BD35">
        <f>'2001_totals_newvars'!H35/$BH35</f>
        <v>2.2926022986349687E-4</v>
      </c>
      <c r="BE35">
        <f>'2001_totals_newvars'!I35/$BH35</f>
        <v>6.8719609874053247E-2</v>
      </c>
      <c r="BF35">
        <f>'2001_totals_newvars'!J35/$BH35</f>
        <v>7.0251948136331149E-2</v>
      </c>
      <c r="BG35">
        <f>'2001_totals_newvars'!K35/$BH35</f>
        <v>1.1225185492515437E-2</v>
      </c>
      <c r="BH35">
        <f>'2001_totals_newvars'!L35</f>
        <v>554182468</v>
      </c>
      <c r="BI35" s="8" t="str">
        <f t="shared" si="21"/>
        <v xml:space="preserve"> </v>
      </c>
      <c r="BJ35">
        <f>'2002_totals_newvars'!B35/$BT35</f>
        <v>0.25058026806152711</v>
      </c>
      <c r="BK35">
        <f>'2002_totals_newvars'!C35/$BT35</f>
        <v>0.31234398193499274</v>
      </c>
      <c r="BL35">
        <f>'2002_totals_newvars'!D35/$BT35</f>
        <v>0.12789598732958385</v>
      </c>
      <c r="BM35">
        <f>'2002_totals_newvars'!E35/$BT35</f>
        <v>0.14010785766686484</v>
      </c>
      <c r="BN35">
        <f>'2002_totals_newvars'!F35/$BT35</f>
        <v>0</v>
      </c>
      <c r="BO35">
        <f>'2002_totals_newvars'!G35/$BT35</f>
        <v>1.4638201328245511E-2</v>
      </c>
      <c r="BP35">
        <f>'2002_totals_newvars'!H35/$BT35</f>
        <v>4.0810488431966172E-4</v>
      </c>
      <c r="BQ35">
        <f>'2002_totals_newvars'!I35/$BT35</f>
        <v>6.5922327023017424E-2</v>
      </c>
      <c r="BR35">
        <f>'2002_totals_newvars'!J35/$BT35</f>
        <v>7.6280710243130448E-2</v>
      </c>
      <c r="BS35">
        <f>'2002_totals_newvars'!K35/$BT35</f>
        <v>1.1822561528318374E-2</v>
      </c>
      <c r="BT35">
        <f>'2002_totals_newvars'!L35</f>
        <v>553360199</v>
      </c>
      <c r="BU35" s="8" t="str">
        <f t="shared" si="22"/>
        <v xml:space="preserve"> </v>
      </c>
      <c r="BV35">
        <f>'2003_totals_newvars'!B35/$CF35</f>
        <v>0.24889010531851757</v>
      </c>
      <c r="BW35">
        <f>'2003_totals_newvars'!C35/$CF35</f>
        <v>0.33618028590408494</v>
      </c>
      <c r="BX35">
        <f>'2003_totals_newvars'!D35/$CF35</f>
        <v>0.14020053979332264</v>
      </c>
      <c r="BY35">
        <f>'2003_totals_newvars'!E35/$CF35</f>
        <v>0.14200392421352781</v>
      </c>
      <c r="BZ35">
        <f>'2003_totals_newvars'!F35/$CF35</f>
        <v>0</v>
      </c>
      <c r="CA35">
        <f>'2003_totals_newvars'!G35/$CF35</f>
        <v>1.5363324439917931E-2</v>
      </c>
      <c r="CB35">
        <f>'2003_totals_newvars'!H35/$CF35</f>
        <v>5.8680051702315146E-4</v>
      </c>
      <c r="CC35">
        <f>'2003_totals_newvars'!I35/$CF35</f>
        <v>3.5072802570518903E-2</v>
      </c>
      <c r="CD35">
        <f>'2003_totals_newvars'!J35/$CF35</f>
        <v>7.3220660661852358E-2</v>
      </c>
      <c r="CE35">
        <f>'2003_totals_newvars'!K35/$CF35</f>
        <v>8.4815565812347057E-3</v>
      </c>
      <c r="CF35">
        <f>'2003_totals_newvars'!L35</f>
        <v>535841382</v>
      </c>
      <c r="CG35" s="8" t="str">
        <f t="shared" si="23"/>
        <v xml:space="preserve"> </v>
      </c>
      <c r="CH35">
        <f>'2004_totals_newvars'!B35/$CR35</f>
        <v>0.22551541671506814</v>
      </c>
      <c r="CI35">
        <f>'2004_totals_newvars'!C35/$CR35</f>
        <v>0.34923046935147006</v>
      </c>
      <c r="CJ35">
        <f>'2004_totals_newvars'!D35/$CR35</f>
        <v>0.13210099704444714</v>
      </c>
      <c r="CK35">
        <f>'2004_totals_newvars'!E35/$CR35</f>
        <v>0.14750053955540271</v>
      </c>
      <c r="CL35">
        <f>'2004_totals_newvars'!F35/$CR35</f>
        <v>0</v>
      </c>
      <c r="CM35">
        <f>'2004_totals_newvars'!G35/$CR35</f>
        <v>1.6241101028878307E-2</v>
      </c>
      <c r="CN35">
        <f>'2004_totals_newvars'!H35/$CR35</f>
        <v>3.6720580453682351E-4</v>
      </c>
      <c r="CO35">
        <f>'2004_totals_newvars'!I35/$CR35</f>
        <v>4.798378942417398E-2</v>
      </c>
      <c r="CP35">
        <f>'2004_totals_newvars'!J35/$CR35</f>
        <v>6.8857412889365199E-2</v>
      </c>
      <c r="CQ35">
        <f>'2004_totals_newvars'!K35/$CR35</f>
        <v>1.2203068186657635E-2</v>
      </c>
      <c r="CR35">
        <f>'2004_totals_newvars'!L35</f>
        <v>528022699</v>
      </c>
      <c r="CS35" s="8" t="str">
        <f t="shared" si="24"/>
        <v xml:space="preserve"> </v>
      </c>
      <c r="CT35">
        <f>'2005_totals_newvars'!B35/$DD35</f>
        <v>0.20090556491474085</v>
      </c>
      <c r="CU35">
        <f>'2005_totals_newvars'!C35/$DD35</f>
        <v>0.37707897717173944</v>
      </c>
      <c r="CV35">
        <f>'2005_totals_newvars'!D35/$DD35</f>
        <v>0.1275863843285866</v>
      </c>
      <c r="CW35">
        <f>'2005_totals_newvars'!E35/$DD35</f>
        <v>0.1555492956757592</v>
      </c>
      <c r="CX35">
        <f>'2005_totals_newvars'!F35/$DD35</f>
        <v>0</v>
      </c>
      <c r="CY35">
        <f>'2005_totals_newvars'!G35/$DD35</f>
        <v>1.4168098566442197E-2</v>
      </c>
      <c r="CZ35">
        <f>'2005_totals_newvars'!H35/$DD35</f>
        <v>2.0119109256418197E-4</v>
      </c>
      <c r="DA35">
        <f>'2005_totals_newvars'!I35/$DD35</f>
        <v>4.159456705980237E-2</v>
      </c>
      <c r="DB35">
        <f>'2005_totals_newvars'!J35/$DD35</f>
        <v>7.2488811829253319E-2</v>
      </c>
      <c r="DC35">
        <f>'2005_totals_newvars'!K35/$DD35</f>
        <v>1.0427109361111853E-2</v>
      </c>
      <c r="DD35">
        <f>'2005_totals_newvars'!L35</f>
        <v>539516927</v>
      </c>
      <c r="DE35" s="8" t="str">
        <f t="shared" si="25"/>
        <v xml:space="preserve"> </v>
      </c>
      <c r="DF35">
        <f>'2006_totals_newvars'!B35/$DP35</f>
        <v>0.28874917703592129</v>
      </c>
      <c r="DG35">
        <f>'2006_totals_newvars'!C35/$DP35</f>
        <v>0.54230234726374393</v>
      </c>
      <c r="DH35">
        <f>'2006_totals_newvars'!D35/$DP35</f>
        <v>0.156559558651408</v>
      </c>
      <c r="DI35">
        <f>'2006_totals_newvars'!E35/$DP35</f>
        <v>-0.11408594361759335</v>
      </c>
      <c r="DJ35">
        <f>'2006_totals_newvars'!F35/$DP35</f>
        <v>0</v>
      </c>
      <c r="DK35">
        <f>'2006_totals_newvars'!G35/$DP35</f>
        <v>1.4790188297801519E-2</v>
      </c>
      <c r="DL35">
        <f>'2006_totals_newvars'!H35/$DP35</f>
        <v>-5.8160775928247038E-4</v>
      </c>
      <c r="DM35">
        <f>'2006_totals_newvars'!I35/$DP35</f>
        <v>6.1926092288242716E-2</v>
      </c>
      <c r="DN35">
        <f>'2006_totals_newvars'!J35/$DP35</f>
        <v>3.6557865665281235E-2</v>
      </c>
      <c r="DO35">
        <f>'2006_totals_newvars'!K35/$DP35</f>
        <v>1.3782322174477155E-2</v>
      </c>
      <c r="DP35">
        <f>'2006_totals_newvars'!L35</f>
        <v>327043436</v>
      </c>
      <c r="DQ35" s="8" t="str">
        <f t="shared" si="26"/>
        <v xml:space="preserve"> </v>
      </c>
      <c r="DR35">
        <f>'2007_totals_newvars'!B35/$EB35</f>
        <v>0.15639062965250425</v>
      </c>
      <c r="DS35">
        <f>'2007_totals_newvars'!C35/$EB35</f>
        <v>0.39027826437978264</v>
      </c>
      <c r="DT35">
        <f>'2007_totals_newvars'!D35/$EB35</f>
        <v>0.12065377159058464</v>
      </c>
      <c r="DU35">
        <f>'2007_totals_newvars'!E35/$EB35</f>
        <v>0.16962883882290433</v>
      </c>
      <c r="DV35">
        <f>'2007_totals_newvars'!F35/$EB35</f>
        <v>0</v>
      </c>
      <c r="DW35">
        <f>'2007_totals_newvars'!G35/$EB35</f>
        <v>1.8307759436967691E-2</v>
      </c>
      <c r="DX35">
        <f>'2007_totals_newvars'!H35/$EB35</f>
        <v>2.3207483814012694E-5</v>
      </c>
      <c r="DY35">
        <f>'2007_totals_newvars'!I35/$EB35</f>
        <v>4.8654883891329881E-2</v>
      </c>
      <c r="DZ35">
        <f>'2007_totals_newvars'!J35/$EB35</f>
        <v>7.2744633091940764E-2</v>
      </c>
      <c r="EA35">
        <f>'2007_totals_newvars'!K35/$EB35</f>
        <v>2.3318011650171815E-2</v>
      </c>
      <c r="EB35">
        <f>'2007_totals_newvars'!L35</f>
        <v>535430730</v>
      </c>
      <c r="EC35" s="8" t="str">
        <f t="shared" si="27"/>
        <v xml:space="preserve"> </v>
      </c>
      <c r="ED35">
        <f>'2008_totals_newvars'!B35/$EN35</f>
        <v>0.14829811878865815</v>
      </c>
      <c r="EE35">
        <f>'2008_totals_newvars'!C35/$EN35</f>
        <v>0.39532461319222756</v>
      </c>
      <c r="EF35">
        <f>'2008_totals_newvars'!D35/$EN35</f>
        <v>0.11499602219854282</v>
      </c>
      <c r="EG35">
        <f>'2008_totals_newvars'!E35/$EN35</f>
        <v>0.16918388606530152</v>
      </c>
      <c r="EH35">
        <f>'2008_totals_newvars'!F35/$EN35</f>
        <v>0</v>
      </c>
      <c r="EI35">
        <f>'2008_totals_newvars'!G35/$EN35</f>
        <v>1.6303056216026852E-2</v>
      </c>
      <c r="EJ35">
        <f>'2008_totals_newvars'!H35/$EN35</f>
        <v>5.4090830782053786E-6</v>
      </c>
      <c r="EK35">
        <f>'2008_totals_newvars'!I35/$EN35</f>
        <v>4.7478362224460655E-2</v>
      </c>
      <c r="EL35">
        <f>'2008_totals_newvars'!J35/$EN35</f>
        <v>7.6957183760635456E-2</v>
      </c>
      <c r="EM35">
        <f>'2008_totals_newvars'!K35/$EN35</f>
        <v>3.1453348471068746E-2</v>
      </c>
      <c r="EN35">
        <f>'2008_totals_newvars'!L35</f>
        <v>538723469</v>
      </c>
      <c r="EO35" s="8" t="str">
        <f t="shared" si="28"/>
        <v xml:space="preserve"> </v>
      </c>
      <c r="EP35">
        <f>'2009_totals_newvars'!B35/$EZ35</f>
        <v>0.12129790337430069</v>
      </c>
      <c r="EQ35">
        <f>'2009_totals_newvars'!C35/$EZ35</f>
        <v>0.32236763843469762</v>
      </c>
      <c r="ER35">
        <f>'2009_totals_newvars'!D35/$EZ35</f>
        <v>8.9329012559690335E-2</v>
      </c>
      <c r="ES35">
        <f>'2009_totals_newvars'!E35/$EZ35</f>
        <v>0.12559830849602183</v>
      </c>
      <c r="ET35">
        <f>'2009_totals_newvars'!F35/$EZ35</f>
        <v>4.0613794578517937E-2</v>
      </c>
      <c r="EU35">
        <f>'2009_totals_newvars'!G35/$EZ35</f>
        <v>2.0914031827422744E-2</v>
      </c>
      <c r="EV35">
        <f>'2009_totals_newvars'!H35/$EZ35</f>
        <v>0.15154081986193935</v>
      </c>
      <c r="EW35">
        <f>'2009_totals_newvars'!I35/$EZ35</f>
        <v>4.7022540730506247E-2</v>
      </c>
      <c r="EX35">
        <f>'2009_totals_newvars'!J35/$EZ35</f>
        <v>6.115152582306424E-2</v>
      </c>
      <c r="EY35">
        <f>'2009_totals_newvars'!K35/$EZ35</f>
        <v>2.0164424313839024E-2</v>
      </c>
      <c r="EZ35">
        <f>'2009_totals_newvars'!L35</f>
        <v>735890436</v>
      </c>
      <c r="FA35" s="8" t="str">
        <f t="shared" si="29"/>
        <v xml:space="preserve"> </v>
      </c>
      <c r="FB35">
        <f>'2010_totals_newvars'!B35/$FL35</f>
        <v>0.11402920904461543</v>
      </c>
      <c r="FC35">
        <f>'2010_totals_newvars'!C35/$FL35</f>
        <v>0.29058591624293145</v>
      </c>
      <c r="FD35">
        <f>'2010_totals_newvars'!D35/$FL35</f>
        <v>0.10087149587604032</v>
      </c>
      <c r="FE35">
        <f>'2010_totals_newvars'!E35/$FL35</f>
        <v>0.14061284017847978</v>
      </c>
      <c r="FF35">
        <f>'2010_totals_newvars'!F35/$FL35</f>
        <v>7.7726674192148584E-2</v>
      </c>
      <c r="FG35">
        <f>'2010_totals_newvars'!G35/$FL35</f>
        <v>1.2357419582704695E-2</v>
      </c>
      <c r="FH35">
        <f>'2010_totals_newvars'!H35/$FL35</f>
        <v>0.12952696635093647</v>
      </c>
      <c r="FI35">
        <f>'2010_totals_newvars'!I35/$FL35</f>
        <v>5.4829649111836319E-2</v>
      </c>
      <c r="FJ35">
        <f>'2010_totals_newvars'!J35/$FL35</f>
        <v>6.4552242249579395E-2</v>
      </c>
      <c r="FK35">
        <f>'2010_totals_newvars'!K35/$FL35</f>
        <v>1.4907587170727595E-2</v>
      </c>
      <c r="FL35">
        <f>'2010_totals_newvars'!L35</f>
        <v>657285038</v>
      </c>
      <c r="FM35" s="8" t="str">
        <f t="shared" si="30"/>
        <v xml:space="preserve"> </v>
      </c>
      <c r="FN35">
        <f>'2011_totals_newvars'!B35/$FX35</f>
        <v>8.0528418982142719E-2</v>
      </c>
      <c r="FO35">
        <f>'2011_totals_newvars'!C35/$FX35</f>
        <v>0.28046152019889387</v>
      </c>
      <c r="FP35">
        <f>'2011_totals_newvars'!D35/$FX35</f>
        <v>0.13703293934462718</v>
      </c>
      <c r="FQ35">
        <f>'2011_totals_newvars'!E35/$FX35</f>
        <v>0.132818782357014</v>
      </c>
      <c r="FR35">
        <f>'2011_totals_newvars'!F35/$FX35</f>
        <v>7.0955555764511735E-2</v>
      </c>
      <c r="FS35">
        <f>'2011_totals_newvars'!G35/$FX35</f>
        <v>1.189907296286696E-2</v>
      </c>
      <c r="FT35">
        <f>'2011_totals_newvars'!H35/$FX35</f>
        <v>0.15856628426468</v>
      </c>
      <c r="FU35">
        <f>'2011_totals_newvars'!I35/$FX35</f>
        <v>5.345724808531277E-2</v>
      </c>
      <c r="FV35">
        <f>'2011_totals_newvars'!J35/$FX35</f>
        <v>6.0053096131803381E-2</v>
      </c>
      <c r="FW35">
        <f>'2011_totals_newvars'!K35/$FX35</f>
        <v>1.4227081908147402E-2</v>
      </c>
      <c r="FX35">
        <f>'2011_totals_newvars'!L35</f>
        <v>724766545</v>
      </c>
      <c r="FY35" s="8" t="str">
        <f t="shared" si="31"/>
        <v xml:space="preserve"> </v>
      </c>
      <c r="FZ35">
        <f>'2012_totals_newvars'!B35/$GJ35</f>
        <v>0.10304228189730422</v>
      </c>
      <c r="GA35">
        <f>'2012_totals_newvars'!C35/$GJ35</f>
        <v>0.28439442437838497</v>
      </c>
      <c r="GB35">
        <f>'2012_totals_newvars'!D35/$GJ35</f>
        <v>8.1959848914833211E-2</v>
      </c>
      <c r="GC35">
        <f>'2012_totals_newvars'!E35/$GJ35</f>
        <v>0.14533449256019987</v>
      </c>
      <c r="GD35">
        <f>'2012_totals_newvars'!F35/$GJ35</f>
        <v>8.8552545872254362E-2</v>
      </c>
      <c r="GE35">
        <f>'2012_totals_newvars'!G35/$GJ35</f>
        <v>1.18292699154929E-2</v>
      </c>
      <c r="GF35">
        <f>'2012_totals_newvars'!H35/$GJ35</f>
        <v>0.14061739184131944</v>
      </c>
      <c r="GG35">
        <f>'2012_totals_newvars'!I35/$GJ35</f>
        <v>5.6828994865841503E-2</v>
      </c>
      <c r="GH35">
        <f>'2012_totals_newvars'!J35/$GJ35</f>
        <v>6.6568458879065845E-2</v>
      </c>
      <c r="GI35">
        <f>'2012_totals_newvars'!K35/$GJ35</f>
        <v>2.0872290875303661E-2</v>
      </c>
      <c r="GJ35">
        <f>'2012_totals_newvars'!L35</f>
        <v>622978430</v>
      </c>
      <c r="GK35" s="8" t="str">
        <f t="shared" si="32"/>
        <v xml:space="preserve"> </v>
      </c>
      <c r="GL35">
        <f>'2013_totals_newvars'!B35/$GV35</f>
        <v>9.4834380850044003E-2</v>
      </c>
      <c r="GM35">
        <f>'2013_totals_newvars'!C35/$GV35</f>
        <v>0.27659449465411723</v>
      </c>
      <c r="GN35">
        <f>'2013_totals_newvars'!D35/$GV35</f>
        <v>7.474051046815762E-2</v>
      </c>
      <c r="GO35">
        <f>'2013_totals_newvars'!E35/$GV35</f>
        <v>0.11882695571856799</v>
      </c>
      <c r="GP35">
        <f>'2013_totals_newvars'!F35/$GV35</f>
        <v>9.1228114755650958E-2</v>
      </c>
      <c r="GQ35">
        <f>'2013_totals_newvars'!G35/$GV35</f>
        <v>8.549049433564047E-3</v>
      </c>
      <c r="GR35">
        <f>'2013_totals_newvars'!H35/$GV35</f>
        <v>0.18351199280088429</v>
      </c>
      <c r="GS35">
        <f>'2013_totals_newvars'!I35/$GV35</f>
        <v>5.877493838341584E-2</v>
      </c>
      <c r="GT35">
        <f>'2013_totals_newvars'!J35/$GV35</f>
        <v>7.676596003566169E-2</v>
      </c>
      <c r="GU35">
        <f>'2013_totals_newvars'!K35/$GV35</f>
        <v>1.6173602899936336E-2</v>
      </c>
      <c r="GV35">
        <f>'2013_totals_newvars'!L35</f>
        <v>622965400</v>
      </c>
      <c r="GW35" s="8" t="str">
        <f t="shared" si="33"/>
        <v xml:space="preserve"> </v>
      </c>
      <c r="GX35">
        <f>'2014_totals_newvars'!B35/$HH35</f>
        <v>8.8732608594938908E-2</v>
      </c>
      <c r="GY35">
        <f>'2014_totals_newvars'!C35/$HH35</f>
        <v>0.28582787634606149</v>
      </c>
      <c r="GZ35">
        <f>'2014_totals_newvars'!D35/$HH35</f>
        <v>6.1344670736563037E-2</v>
      </c>
      <c r="HA35">
        <f>'2014_totals_newvars'!E35/$HH35</f>
        <v>0.1201670716751988</v>
      </c>
      <c r="HB35">
        <f>'2014_totals_newvars'!F35/$HH35</f>
        <v>8.4600173997916514E-2</v>
      </c>
      <c r="HC35">
        <f>'2014_totals_newvars'!G35/$HH35</f>
        <v>7.0106403220349849E-3</v>
      </c>
      <c r="HD35">
        <f>'2014_totals_newvars'!H35/$HH35</f>
        <v>0.1881721731186933</v>
      </c>
      <c r="HE35">
        <f>'2014_totals_newvars'!I35/$HH35</f>
        <v>6.7296021717492938E-2</v>
      </c>
      <c r="HF35">
        <f>'2014_totals_newvars'!J35/$HH35</f>
        <v>8.0800951323459685E-2</v>
      </c>
      <c r="HG35">
        <f>'2014_totals_newvars'!K35/$HH35</f>
        <v>1.6047812167640309E-2</v>
      </c>
      <c r="HH35">
        <f>'2014_totals_newvars'!L35</f>
        <v>612436069</v>
      </c>
      <c r="HI35" s="8" t="str">
        <f t="shared" si="34"/>
        <v xml:space="preserve"> </v>
      </c>
    </row>
    <row r="36" spans="1:217" x14ac:dyDescent="0.2">
      <c r="A36" t="str">
        <f>'1997_totals_newvars'!A36</f>
        <v>NORTH DAKOTA</v>
      </c>
      <c r="B36">
        <f>'1997_totals_newvars'!B36/$L36</f>
        <v>0.82267746126212038</v>
      </c>
      <c r="C36">
        <f>'1997_totals_newvars'!C36/$L36</f>
        <v>0</v>
      </c>
      <c r="D36">
        <f>'1997_totals_newvars'!D36/$L36</f>
        <v>1.5193959658990432E-2</v>
      </c>
      <c r="E36">
        <f>'1997_totals_newvars'!E36/$L36</f>
        <v>0</v>
      </c>
      <c r="F36">
        <f>'1997_totals_newvars'!F36/$L36</f>
        <v>0</v>
      </c>
      <c r="G36">
        <f>'1997_totals_newvars'!G36/$L36</f>
        <v>0</v>
      </c>
      <c r="H36">
        <f>'1997_totals_newvars'!H36/$L36</f>
        <v>0</v>
      </c>
      <c r="I36">
        <f>'1997_totals_newvars'!I36/$L36</f>
        <v>0</v>
      </c>
      <c r="J36">
        <f>'1997_totals_newvars'!J36/$L36</f>
        <v>0.16212857907888925</v>
      </c>
      <c r="K36">
        <f>'1997_totals_newvars'!K36/$L36</f>
        <v>0</v>
      </c>
      <c r="L36">
        <f>'1997_totals_newvars'!L36</f>
        <v>6401228</v>
      </c>
      <c r="M36" s="8" t="str">
        <f t="shared" si="18"/>
        <v xml:space="preserve"> </v>
      </c>
      <c r="N36">
        <f>'1998_totals_newvars'!B36/$X36</f>
        <v>0.62039315445561227</v>
      </c>
      <c r="O36">
        <f>'1998_totals_newvars'!C36/$X36</f>
        <v>2.7005086441290637E-2</v>
      </c>
      <c r="P36">
        <f>'1998_totals_newvars'!D36/$X36</f>
        <v>3.952842666549642E-2</v>
      </c>
      <c r="Q36">
        <f>'1998_totals_newvars'!E36/$X36</f>
        <v>0</v>
      </c>
      <c r="R36">
        <f>'1998_totals_newvars'!F36/$X36</f>
        <v>0</v>
      </c>
      <c r="S36">
        <f>'1998_totals_newvars'!G36/$X36</f>
        <v>0</v>
      </c>
      <c r="T36">
        <f>'1998_totals_newvars'!H36/$X36</f>
        <v>0</v>
      </c>
      <c r="U36">
        <f>'1998_totals_newvars'!I36/$X36</f>
        <v>7.1352830384658297E-2</v>
      </c>
      <c r="V36">
        <f>'1998_totals_newvars'!J36/$X36</f>
        <v>0.24172050205294235</v>
      </c>
      <c r="W36">
        <f>'1998_totals_newvars'!K36/$X36</f>
        <v>0</v>
      </c>
      <c r="X36">
        <f>'1998_totals_newvars'!L36</f>
        <v>35092315</v>
      </c>
      <c r="Y36" s="8" t="str">
        <f t="shared" si="1"/>
        <v xml:space="preserve"> </v>
      </c>
      <c r="Z36">
        <f>'1999_totals_newvars'!B36/$AJ36</f>
        <v>0.66698205403723387</v>
      </c>
      <c r="AA36">
        <f>'1999_totals_newvars'!C36/$AJ36</f>
        <v>3.0905733859086997E-2</v>
      </c>
      <c r="AB36">
        <f>'1999_totals_newvars'!D36/$AJ36</f>
        <v>4.867608412382763E-2</v>
      </c>
      <c r="AC36">
        <f>'1999_totals_newvars'!E36/$AJ36</f>
        <v>0</v>
      </c>
      <c r="AD36">
        <f>'1999_totals_newvars'!F36/$AJ36</f>
        <v>0</v>
      </c>
      <c r="AE36">
        <f>'1999_totals_newvars'!G36/$AJ36</f>
        <v>0</v>
      </c>
      <c r="AF36">
        <f>'1999_totals_newvars'!H36/$AJ36</f>
        <v>0</v>
      </c>
      <c r="AG36">
        <f>'1999_totals_newvars'!I36/$AJ36</f>
        <v>7.8974695268703238E-2</v>
      </c>
      <c r="AH36">
        <f>'1999_totals_newvars'!J36/$AJ36</f>
        <v>0.17446143271114828</v>
      </c>
      <c r="AI36">
        <f>'1999_totals_newvars'!K36/$AJ36</f>
        <v>0</v>
      </c>
      <c r="AJ36">
        <f>'1999_totals_newvars'!L36</f>
        <v>32907680</v>
      </c>
      <c r="AK36" s="8" t="str">
        <f t="shared" si="19"/>
        <v xml:space="preserve"> </v>
      </c>
      <c r="AL36">
        <f>'2000_totals_newvars'!B36/$AW36</f>
        <v>0.35670749509986943</v>
      </c>
      <c r="AM36">
        <f>'2000_totals_newvars'!C36/$AW36</f>
        <v>7.5366631938978301E-2</v>
      </c>
      <c r="AN36">
        <f>'2000_totals_newvars'!D36/$AW36</f>
        <v>7.8921796760234572E-2</v>
      </c>
      <c r="AO36">
        <f>'2000_totals_newvars'!E36/$AW36</f>
        <v>0.29535292081235615</v>
      </c>
      <c r="AP36">
        <f>'2000_totals_newvars'!F36/$AW36</f>
        <v>0</v>
      </c>
      <c r="AQ36">
        <f>'2000_totals_newvars'!G36/$AW36</f>
        <v>0</v>
      </c>
      <c r="AR36">
        <f>'2000_totals_newvars'!H36/$AW36</f>
        <v>0</v>
      </c>
      <c r="AS36">
        <f>'2000_totals_newvars'!I36/$AW36</f>
        <v>2.1772618120486299E-2</v>
      </c>
      <c r="AT36">
        <f>'2000_totals_newvars'!J36/$AW36</f>
        <v>0.17187853726807523</v>
      </c>
      <c r="AU36">
        <f>'2000_totals_newvars'!K36/$AW36</f>
        <v>0</v>
      </c>
      <c r="AV36" s="8" t="str">
        <f t="shared" si="20"/>
        <v xml:space="preserve"> </v>
      </c>
      <c r="AW36">
        <f>'2000_totals_newvars'!L36</f>
        <v>33120546</v>
      </c>
      <c r="AX36">
        <f>'2001_totals_newvars'!B36/$BH36</f>
        <v>0.35060861211163941</v>
      </c>
      <c r="AY36">
        <f>'2001_totals_newvars'!C36/$BH36</f>
        <v>9.7690762476959084E-2</v>
      </c>
      <c r="AZ36">
        <f>'2001_totals_newvars'!D36/$BH36</f>
        <v>8.6031093172169698E-2</v>
      </c>
      <c r="BA36">
        <f>'2001_totals_newvars'!E36/$BH36</f>
        <v>0.16495737855837661</v>
      </c>
      <c r="BB36">
        <f>'2001_totals_newvars'!F36/$BH36</f>
        <v>0</v>
      </c>
      <c r="BC36">
        <f>'2001_totals_newvars'!G36/$BH36</f>
        <v>0</v>
      </c>
      <c r="BD36">
        <f>'2001_totals_newvars'!H36/$BH36</f>
        <v>0.10514447443356718</v>
      </c>
      <c r="BE36">
        <f>'2001_totals_newvars'!I36/$BH36</f>
        <v>9.8664478074494359E-3</v>
      </c>
      <c r="BF36">
        <f>'2001_totals_newvars'!J36/$BH36</f>
        <v>0.1857012314398386</v>
      </c>
      <c r="BG36">
        <f>'2001_totals_newvars'!K36/$BH36</f>
        <v>0</v>
      </c>
      <c r="BH36">
        <f>'2001_totals_newvars'!L36</f>
        <v>37001564</v>
      </c>
      <c r="BI36" s="8" t="str">
        <f t="shared" si="21"/>
        <v xml:space="preserve"> </v>
      </c>
      <c r="BJ36">
        <f>'2002_totals_newvars'!B36/$BT36</f>
        <v>0.30408354848491415</v>
      </c>
      <c r="BK36">
        <f>'2002_totals_newvars'!C36/$BT36</f>
        <v>0.1003571910847843</v>
      </c>
      <c r="BL36">
        <f>'2002_totals_newvars'!D36/$BT36</f>
        <v>0.13490360478727173</v>
      </c>
      <c r="BM36">
        <f>'2002_totals_newvars'!E36/$BT36</f>
        <v>0.23409974172692313</v>
      </c>
      <c r="BN36">
        <f>'2002_totals_newvars'!F36/$BT36</f>
        <v>0</v>
      </c>
      <c r="BO36">
        <f>'2002_totals_newvars'!G36/$BT36</f>
        <v>0</v>
      </c>
      <c r="BP36">
        <f>'2002_totals_newvars'!H36/$BT36</f>
        <v>7.0431743094499705E-2</v>
      </c>
      <c r="BQ36">
        <f>'2002_totals_newvars'!I36/$BT36</f>
        <v>1.2643305511212587E-2</v>
      </c>
      <c r="BR36">
        <f>'2002_totals_newvars'!J36/$BT36</f>
        <v>0.14348086531039439</v>
      </c>
      <c r="BS36">
        <f>'2002_totals_newvars'!K36/$BT36</f>
        <v>0</v>
      </c>
      <c r="BT36">
        <f>'2002_totals_newvars'!L36</f>
        <v>32901997</v>
      </c>
      <c r="BU36" s="8" t="str">
        <f t="shared" si="22"/>
        <v xml:space="preserve"> </v>
      </c>
      <c r="BV36">
        <f>'2003_totals_newvars'!B36/$CF36</f>
        <v>0.42666212797080116</v>
      </c>
      <c r="BW36">
        <f>'2003_totals_newvars'!C36/$CF36</f>
        <v>8.9109339149277003E-2</v>
      </c>
      <c r="BX36">
        <f>'2003_totals_newvars'!D36/$CF36</f>
        <v>9.9427428629341522E-2</v>
      </c>
      <c r="BY36">
        <f>'2003_totals_newvars'!E36/$CF36</f>
        <v>0.24170094307725298</v>
      </c>
      <c r="BZ36">
        <f>'2003_totals_newvars'!F36/$CF36</f>
        <v>0</v>
      </c>
      <c r="CA36">
        <f>'2003_totals_newvars'!G36/$CF36</f>
        <v>0</v>
      </c>
      <c r="CB36">
        <f>'2003_totals_newvars'!H36/$CF36</f>
        <v>2.8622437094543728E-2</v>
      </c>
      <c r="CC36">
        <f>'2003_totals_newvars'!I36/$CF36</f>
        <v>1.7435806703088842E-2</v>
      </c>
      <c r="CD36">
        <f>'2003_totals_newvars'!J36/$CF36</f>
        <v>9.7041917375694745E-2</v>
      </c>
      <c r="CE36">
        <f>'2003_totals_newvars'!K36/$CF36</f>
        <v>0</v>
      </c>
      <c r="CF36">
        <f>'2003_totals_newvars'!L36</f>
        <v>41915124</v>
      </c>
      <c r="CG36" s="8" t="str">
        <f t="shared" si="23"/>
        <v xml:space="preserve"> </v>
      </c>
      <c r="CH36">
        <f>'2004_totals_newvars'!B36/$CR36</f>
        <v>0.36101574335481618</v>
      </c>
      <c r="CI36">
        <f>'2004_totals_newvars'!C36/$CR36</f>
        <v>5.0649350837714144E-2</v>
      </c>
      <c r="CJ36">
        <f>'2004_totals_newvars'!D36/$CR36</f>
        <v>0.1278047705070087</v>
      </c>
      <c r="CK36">
        <f>'2004_totals_newvars'!E36/$CR36</f>
        <v>0.26039826503284064</v>
      </c>
      <c r="CL36">
        <f>'2004_totals_newvars'!F36/$CR36</f>
        <v>0</v>
      </c>
      <c r="CM36">
        <f>'2004_totals_newvars'!G36/$CR36</f>
        <v>0</v>
      </c>
      <c r="CN36">
        <f>'2004_totals_newvars'!H36/$CR36</f>
        <v>7.0979737202224044E-2</v>
      </c>
      <c r="CO36">
        <f>'2004_totals_newvars'!I36/$CR36</f>
        <v>1.9965407986331441E-2</v>
      </c>
      <c r="CP36">
        <f>'2004_totals_newvars'!J36/$CR36</f>
        <v>0.10918672507906486</v>
      </c>
      <c r="CQ36">
        <f>'2004_totals_newvars'!K36/$CR36</f>
        <v>0</v>
      </c>
      <c r="CR36">
        <f>'2004_totals_newvars'!L36</f>
        <v>34473275</v>
      </c>
      <c r="CS36" s="8" t="str">
        <f t="shared" si="24"/>
        <v xml:space="preserve"> </v>
      </c>
      <c r="CT36">
        <f>'2005_totals_newvars'!B36/$DD36</f>
        <v>0.33231874532031092</v>
      </c>
      <c r="CU36">
        <f>'2005_totals_newvars'!C36/$DD36</f>
        <v>7.2469640707513383E-2</v>
      </c>
      <c r="CV36">
        <f>'2005_totals_newvars'!D36/$DD36</f>
        <v>0.12221437520802335</v>
      </c>
      <c r="CW36">
        <f>'2005_totals_newvars'!E36/$DD36</f>
        <v>0.28738073650122109</v>
      </c>
      <c r="CX36">
        <f>'2005_totals_newvars'!F36/$DD36</f>
        <v>0</v>
      </c>
      <c r="CY36">
        <f>'2005_totals_newvars'!G36/$DD36</f>
        <v>0</v>
      </c>
      <c r="CZ36">
        <f>'2005_totals_newvars'!H36/$DD36</f>
        <v>6.4796660280098367E-2</v>
      </c>
      <c r="DA36">
        <f>'2005_totals_newvars'!I36/$DD36</f>
        <v>1.889525470977944E-2</v>
      </c>
      <c r="DB36">
        <f>'2005_totals_newvars'!J36/$DD36</f>
        <v>0.10192458727305348</v>
      </c>
      <c r="DC36">
        <f>'2005_totals_newvars'!K36/$DD36</f>
        <v>0</v>
      </c>
      <c r="DD36">
        <f>'2005_totals_newvars'!L36</f>
        <v>33632042</v>
      </c>
      <c r="DE36" s="8" t="str">
        <f t="shared" si="25"/>
        <v xml:space="preserve"> </v>
      </c>
      <c r="DF36">
        <f>'2006_totals_newvars'!B36/$DP36</f>
        <v>0.33071647259986392</v>
      </c>
      <c r="DG36">
        <f>'2006_totals_newvars'!C36/$DP36</f>
        <v>2.2162414382153956E-2</v>
      </c>
      <c r="DH36">
        <f>'2006_totals_newvars'!D36/$DP36</f>
        <v>0.12559696810662199</v>
      </c>
      <c r="DI36">
        <f>'2006_totals_newvars'!E36/$DP36</f>
        <v>0.31422005417227089</v>
      </c>
      <c r="DJ36">
        <f>'2006_totals_newvars'!F36/$DP36</f>
        <v>0</v>
      </c>
      <c r="DK36">
        <f>'2006_totals_newvars'!G36/$DP36</f>
        <v>5.2038931413938855E-3</v>
      </c>
      <c r="DL36">
        <f>'2006_totals_newvars'!H36/$DP36</f>
        <v>7.2013515286749111E-2</v>
      </c>
      <c r="DM36">
        <f>'2006_totals_newvars'!I36/$DP36</f>
        <v>1.3183363945951704E-2</v>
      </c>
      <c r="DN36">
        <f>'2006_totals_newvars'!J36/$DP36</f>
        <v>0.11690331836499451</v>
      </c>
      <c r="DO36">
        <f>'2006_totals_newvars'!K36/$DP36</f>
        <v>0</v>
      </c>
      <c r="DP36">
        <f>'2006_totals_newvars'!L36</f>
        <v>31748346</v>
      </c>
      <c r="DQ36" s="8" t="str">
        <f t="shared" si="26"/>
        <v xml:space="preserve"> </v>
      </c>
      <c r="DR36">
        <f>'2007_totals_newvars'!B36/$EB36</f>
        <v>0.22956230213970236</v>
      </c>
      <c r="DS36">
        <f>'2007_totals_newvars'!C36/$EB36</f>
        <v>5.3731721963677523E-2</v>
      </c>
      <c r="DT36">
        <f>'2007_totals_newvars'!D36/$EB36</f>
        <v>0.13151600230532556</v>
      </c>
      <c r="DU36">
        <f>'2007_totals_newvars'!E36/$EB36</f>
        <v>0.322063993997243</v>
      </c>
      <c r="DV36">
        <f>'2007_totals_newvars'!F36/$EB36</f>
        <v>0</v>
      </c>
      <c r="DW36">
        <f>'2007_totals_newvars'!G36/$EB36</f>
        <v>6.6679532489289844E-2</v>
      </c>
      <c r="DX36">
        <f>'2007_totals_newvars'!H36/$EB36</f>
        <v>7.13763786519062E-2</v>
      </c>
      <c r="DY36">
        <f>'2007_totals_newvars'!I36/$EB36</f>
        <v>1.1136343372387709E-2</v>
      </c>
      <c r="DZ36">
        <f>'2007_totals_newvars'!J36/$EB36</f>
        <v>0.11393372508046783</v>
      </c>
      <c r="EA36">
        <f>'2007_totals_newvars'!K36/$EB36</f>
        <v>0</v>
      </c>
      <c r="EB36">
        <f>'2007_totals_newvars'!L36</f>
        <v>35732914</v>
      </c>
      <c r="EC36" s="8" t="str">
        <f t="shared" si="27"/>
        <v xml:space="preserve"> </v>
      </c>
      <c r="ED36">
        <f>'2008_totals_newvars'!B36/$EN36</f>
        <v>0.20447980017361642</v>
      </c>
      <c r="EE36">
        <f>'2008_totals_newvars'!C36/$EN36</f>
        <v>3.3690044802450275E-2</v>
      </c>
      <c r="EF36">
        <f>'2008_totals_newvars'!D36/$EN36</f>
        <v>0.12483931315254725</v>
      </c>
      <c r="EG36">
        <f>'2008_totals_newvars'!E36/$EN36</f>
        <v>0.34893530969747688</v>
      </c>
      <c r="EH36">
        <f>'2008_totals_newvars'!F36/$EN36</f>
        <v>0</v>
      </c>
      <c r="EI36">
        <f>'2008_totals_newvars'!G36/$EN36</f>
        <v>7.1238262246026751E-2</v>
      </c>
      <c r="EJ36">
        <f>'2008_totals_newvars'!H36/$EN36</f>
        <v>9.2226673176545801E-2</v>
      </c>
      <c r="EK36">
        <f>'2008_totals_newvars'!I36/$EN36</f>
        <v>6.5676297841494842E-3</v>
      </c>
      <c r="EL36">
        <f>'2008_totals_newvars'!J36/$EN36</f>
        <v>0.11802296696718714</v>
      </c>
      <c r="EM36">
        <f>'2008_totals_newvars'!K36/$EN36</f>
        <v>0</v>
      </c>
      <c r="EN36">
        <f>'2008_totals_newvars'!L36</f>
        <v>37315593</v>
      </c>
      <c r="EO36" s="8" t="str">
        <f t="shared" si="28"/>
        <v xml:space="preserve"> </v>
      </c>
      <c r="EP36">
        <f>'2009_totals_newvars'!B36/$EZ36</f>
        <v>0.23516214117763667</v>
      </c>
      <c r="EQ36">
        <f>'2009_totals_newvars'!C36/$EZ36</f>
        <v>2.8001938315317648E-2</v>
      </c>
      <c r="ER36">
        <f>'2009_totals_newvars'!D36/$EZ36</f>
        <v>0.14105415168418675</v>
      </c>
      <c r="ES36">
        <f>'2009_totals_newvars'!E36/$EZ36</f>
        <v>0.34463499650332324</v>
      </c>
      <c r="ET36">
        <f>'2009_totals_newvars'!F36/$EZ36</f>
        <v>0</v>
      </c>
      <c r="EU36">
        <f>'2009_totals_newvars'!G36/$EZ36</f>
        <v>2.234607738944169E-2</v>
      </c>
      <c r="EV36">
        <f>'2009_totals_newvars'!H36/$EZ36</f>
        <v>8.7273363032141893E-2</v>
      </c>
      <c r="EW36">
        <f>'2009_totals_newvars'!I36/$EZ36</f>
        <v>6.5977885584330483E-3</v>
      </c>
      <c r="EX36">
        <f>'2009_totals_newvars'!J36/$EZ36</f>
        <v>0.13492954333951906</v>
      </c>
      <c r="EY36">
        <f>'2009_totals_newvars'!K36/$EZ36</f>
        <v>0</v>
      </c>
      <c r="EZ36">
        <f>'2009_totals_newvars'!L36</f>
        <v>36320200</v>
      </c>
      <c r="FA36" s="8" t="str">
        <f t="shared" si="29"/>
        <v xml:space="preserve"> </v>
      </c>
      <c r="FB36">
        <f>'2010_totals_newvars'!B36/$FL36</f>
        <v>0.20296525721811709</v>
      </c>
      <c r="FC36">
        <f>'2010_totals_newvars'!C36/$FL36</f>
        <v>4.4723028540143303E-2</v>
      </c>
      <c r="FD36">
        <f>'2010_totals_newvars'!D36/$FL36</f>
        <v>0.17687746975043844</v>
      </c>
      <c r="FE36">
        <f>'2010_totals_newvars'!E36/$FL36</f>
        <v>0.36397770518778461</v>
      </c>
      <c r="FF36">
        <f>'2010_totals_newvars'!F36/$FL36</f>
        <v>0</v>
      </c>
      <c r="FG36">
        <f>'2010_totals_newvars'!G36/$FL36</f>
        <v>1.2128082113651618E-3</v>
      </c>
      <c r="FH36">
        <f>'2010_totals_newvars'!H36/$FL36</f>
        <v>8.4485709314496504E-2</v>
      </c>
      <c r="FI36">
        <f>'2010_totals_newvars'!I36/$FL36</f>
        <v>6.100687903389964E-3</v>
      </c>
      <c r="FJ36">
        <f>'2010_totals_newvars'!J36/$FL36</f>
        <v>0.11965733387426493</v>
      </c>
      <c r="FK36">
        <f>'2010_totals_newvars'!K36/$FL36</f>
        <v>0</v>
      </c>
      <c r="FL36">
        <f>'2010_totals_newvars'!L36</f>
        <v>37547569</v>
      </c>
      <c r="FM36" s="8" t="str">
        <f t="shared" si="30"/>
        <v xml:space="preserve"> </v>
      </c>
      <c r="FN36">
        <f>'2011_totals_newvars'!B36/$FX36</f>
        <v>0.19599144466997964</v>
      </c>
      <c r="FO36">
        <f>'2011_totals_newvars'!C36/$FX36</f>
        <v>2.9115788245991588E-2</v>
      </c>
      <c r="FP36">
        <f>'2011_totals_newvars'!D36/$FX36</f>
        <v>0.17069535803407995</v>
      </c>
      <c r="FQ36">
        <f>'2011_totals_newvars'!E36/$FX36</f>
        <v>0.39554645551587098</v>
      </c>
      <c r="FR36">
        <f>'2011_totals_newvars'!F36/$FX36</f>
        <v>0</v>
      </c>
      <c r="FS36">
        <f>'2011_totals_newvars'!G36/$FX36</f>
        <v>1.1465259867533865E-3</v>
      </c>
      <c r="FT36">
        <f>'2011_totals_newvars'!H36/$FX36</f>
        <v>8.4474279230107321E-2</v>
      </c>
      <c r="FU36">
        <f>'2011_totals_newvars'!I36/$FX36</f>
        <v>4.1737450787972166E-3</v>
      </c>
      <c r="FV36">
        <f>'2011_totals_newvars'!J36/$FX36</f>
        <v>0.11885640323841989</v>
      </c>
      <c r="FW36">
        <f>'2011_totals_newvars'!K36/$FX36</f>
        <v>0</v>
      </c>
      <c r="FX36">
        <f>'2011_totals_newvars'!L36</f>
        <v>34930739</v>
      </c>
      <c r="FY36" s="8" t="str">
        <f t="shared" si="31"/>
        <v xml:space="preserve"> </v>
      </c>
      <c r="FZ36">
        <f>'2012_totals_newvars'!B36/$GJ36</f>
        <v>0.15733681833311139</v>
      </c>
      <c r="GA36">
        <f>'2012_totals_newvars'!C36/$GJ36</f>
        <v>2.7290806008951788E-2</v>
      </c>
      <c r="GB36">
        <f>'2012_totals_newvars'!D36/$GJ36</f>
        <v>0.15738012461711298</v>
      </c>
      <c r="GC36">
        <f>'2012_totals_newvars'!E36/$GJ36</f>
        <v>0.44769854284129718</v>
      </c>
      <c r="GD36">
        <f>'2012_totals_newvars'!F36/$GJ36</f>
        <v>0</v>
      </c>
      <c r="GE36">
        <f>'2012_totals_newvars'!G36/$GJ36</f>
        <v>8.0096539000348486E-4</v>
      </c>
      <c r="GF36">
        <f>'2012_totals_newvars'!H36/$GJ36</f>
        <v>9.6547516983187309E-2</v>
      </c>
      <c r="GG36">
        <f>'2012_totals_newvars'!I36/$GJ36</f>
        <v>3.1308006182969666E-3</v>
      </c>
      <c r="GH36">
        <f>'2012_totals_newvars'!J36/$GJ36</f>
        <v>0.10981442520803888</v>
      </c>
      <c r="GI36">
        <f>'2012_totals_newvars'!K36/$GJ36</f>
        <v>0</v>
      </c>
      <c r="GJ36">
        <f>'2012_totals_newvars'!L36</f>
        <v>37338692</v>
      </c>
      <c r="GK36" s="8" t="str">
        <f t="shared" si="32"/>
        <v xml:space="preserve"> </v>
      </c>
      <c r="GL36">
        <f>'2013_totals_newvars'!B36/$GV36</f>
        <v>0.15011231272773518</v>
      </c>
      <c r="GM36">
        <f>'2013_totals_newvars'!C36/$GV36</f>
        <v>2.9923794435324939E-2</v>
      </c>
      <c r="GN36">
        <f>'2013_totals_newvars'!D36/$GV36</f>
        <v>0.15690702860971326</v>
      </c>
      <c r="GO36">
        <f>'2013_totals_newvars'!E36/$GV36</f>
        <v>0.46842733969225275</v>
      </c>
      <c r="GP36">
        <f>'2013_totals_newvars'!F36/$GV36</f>
        <v>0</v>
      </c>
      <c r="GQ36">
        <f>'2013_totals_newvars'!G36/$GV36</f>
        <v>1.2365204312117745E-3</v>
      </c>
      <c r="GR36">
        <f>'2013_totals_newvars'!H36/$GV36</f>
        <v>7.239863237214321E-2</v>
      </c>
      <c r="GS36">
        <f>'2013_totals_newvars'!I36/$GV36</f>
        <v>4.011520496803811E-3</v>
      </c>
      <c r="GT36">
        <f>'2013_totals_newvars'!J36/$GV36</f>
        <v>0.11698285123481504</v>
      </c>
      <c r="GU36">
        <f>'2013_totals_newvars'!K36/$GV36</f>
        <v>0</v>
      </c>
      <c r="GV36">
        <f>'2013_totals_newvars'!L36</f>
        <v>33921801</v>
      </c>
      <c r="GW36" s="8" t="str">
        <f t="shared" si="33"/>
        <v xml:space="preserve"> </v>
      </c>
      <c r="GX36">
        <f>'2014_totals_newvars'!B36/$HH36</f>
        <v>0.12462235084697841</v>
      </c>
      <c r="GY36">
        <f>'2014_totals_newvars'!C36/$HH36</f>
        <v>2.7359733869425248E-2</v>
      </c>
      <c r="GZ36">
        <f>'2014_totals_newvars'!D36/$HH36</f>
        <v>0.14062725551768729</v>
      </c>
      <c r="HA36">
        <f>'2014_totals_newvars'!E36/$HH36</f>
        <v>0.49738754726919437</v>
      </c>
      <c r="HB36">
        <f>'2014_totals_newvars'!F36/$HH36</f>
        <v>0</v>
      </c>
      <c r="HC36">
        <f>'2014_totals_newvars'!G36/$HH36</f>
        <v>7.0597451411289944E-4</v>
      </c>
      <c r="HD36">
        <f>'2014_totals_newvars'!H36/$HH36</f>
        <v>0.10214665428124327</v>
      </c>
      <c r="HE36">
        <f>'2014_totals_newvars'!I36/$HH36</f>
        <v>5.6140617059871579E-4</v>
      </c>
      <c r="HF36">
        <f>'2014_totals_newvars'!J36/$HH36</f>
        <v>0.10658907753075977</v>
      </c>
      <c r="HG36">
        <f>'2014_totals_newvars'!K36/$HH36</f>
        <v>0</v>
      </c>
      <c r="HH36">
        <f>'2014_totals_newvars'!L36</f>
        <v>37172730</v>
      </c>
      <c r="HI36" s="8" t="str">
        <f t="shared" si="34"/>
        <v xml:space="preserve"> </v>
      </c>
    </row>
    <row r="37" spans="1:217" x14ac:dyDescent="0.2">
      <c r="A37" t="str">
        <f>'1997_totals_newvars'!A37</f>
        <v>OHIO</v>
      </c>
      <c r="B37">
        <f>'1997_totals_newvars'!B37/$L37</f>
        <v>0.77819760749412781</v>
      </c>
      <c r="C37">
        <f>'1997_totals_newvars'!C37/$L37</f>
        <v>5.0938898895294592E-2</v>
      </c>
      <c r="D37">
        <f>'1997_totals_newvars'!D37/$L37</f>
        <v>1.2298274920818107E-2</v>
      </c>
      <c r="E37">
        <f>'1997_totals_newvars'!E37/$L37</f>
        <v>0</v>
      </c>
      <c r="F37">
        <f>'1997_totals_newvars'!F37/$L37</f>
        <v>0</v>
      </c>
      <c r="G37">
        <f>'1997_totals_newvars'!G37/$L37</f>
        <v>0</v>
      </c>
      <c r="H37">
        <f>'1997_totals_newvars'!H37/$L37</f>
        <v>0</v>
      </c>
      <c r="I37">
        <f>'1997_totals_newvars'!I37/$L37</f>
        <v>0.10749071450458274</v>
      </c>
      <c r="J37">
        <f>'1997_totals_newvars'!J37/$L37</f>
        <v>5.10745041851767E-2</v>
      </c>
      <c r="K37">
        <f>'1997_totals_newvars'!K37/$L37</f>
        <v>0</v>
      </c>
      <c r="L37">
        <f>'1997_totals_newvars'!L37</f>
        <v>895746767</v>
      </c>
      <c r="M37" s="8" t="str">
        <f t="shared" si="18"/>
        <v xml:space="preserve"> </v>
      </c>
      <c r="N37">
        <f>'1998_totals_newvars'!B37/$X37</f>
        <v>0.61662214671402715</v>
      </c>
      <c r="O37">
        <f>'1998_totals_newvars'!C37/$X37</f>
        <v>6.1261454637552192E-2</v>
      </c>
      <c r="P37">
        <f>'1998_totals_newvars'!D37/$X37</f>
        <v>2.0289349103143228E-2</v>
      </c>
      <c r="Q37">
        <f>'1998_totals_newvars'!E37/$X37</f>
        <v>0</v>
      </c>
      <c r="R37">
        <f>'1998_totals_newvars'!F37/$X37</f>
        <v>0</v>
      </c>
      <c r="S37">
        <f>'1998_totals_newvars'!G37/$X37</f>
        <v>0</v>
      </c>
      <c r="T37">
        <f>'1998_totals_newvars'!H37/$X37</f>
        <v>0</v>
      </c>
      <c r="U37">
        <f>'1998_totals_newvars'!I37/$X37</f>
        <v>0.13837622753127934</v>
      </c>
      <c r="V37">
        <f>'1998_totals_newvars'!J37/$X37</f>
        <v>7.7441431425393864E-2</v>
      </c>
      <c r="W37">
        <f>'1998_totals_newvars'!K37/$X37</f>
        <v>8.6009390588604254E-2</v>
      </c>
      <c r="X37">
        <f>'1998_totals_newvars'!L37</f>
        <v>846382302</v>
      </c>
      <c r="Y37" s="8" t="str">
        <f t="shared" si="1"/>
        <v xml:space="preserve"> </v>
      </c>
      <c r="Z37">
        <f>'1999_totals_newvars'!B37/$AJ37</f>
        <v>0.43455395069236119</v>
      </c>
      <c r="AA37">
        <f>'1999_totals_newvars'!C37/$AJ37</f>
        <v>8.2571941826344572E-2</v>
      </c>
      <c r="AB37">
        <f>'1999_totals_newvars'!D37/$AJ37</f>
        <v>5.4148272015685679E-3</v>
      </c>
      <c r="AC37">
        <f>'1999_totals_newvars'!E37/$AJ37</f>
        <v>0</v>
      </c>
      <c r="AD37">
        <f>'1999_totals_newvars'!F37/$AJ37</f>
        <v>0</v>
      </c>
      <c r="AE37">
        <f>'1999_totals_newvars'!G37/$AJ37</f>
        <v>0</v>
      </c>
      <c r="AF37">
        <f>'1999_totals_newvars'!H37/$AJ37</f>
        <v>0</v>
      </c>
      <c r="AG37">
        <f>'1999_totals_newvars'!I37/$AJ37</f>
        <v>0.20586821935658214</v>
      </c>
      <c r="AH37">
        <f>'1999_totals_newvars'!J37/$AJ37</f>
        <v>0.11912883836597382</v>
      </c>
      <c r="AI37">
        <f>'1999_totals_newvars'!K37/$AJ37</f>
        <v>0.15246222255716971</v>
      </c>
      <c r="AJ37">
        <f>'1999_totals_newvars'!L37</f>
        <v>954949033</v>
      </c>
      <c r="AK37" s="8" t="str">
        <f t="shared" si="19"/>
        <v xml:space="preserve"> </v>
      </c>
      <c r="AL37">
        <f>'2000_totals_newvars'!B37/$AW37</f>
        <v>0.32140878947484386</v>
      </c>
      <c r="AM37">
        <f>'2000_totals_newvars'!C37/$AW37</f>
        <v>0.17620592478213717</v>
      </c>
      <c r="AN37">
        <f>'2000_totals_newvars'!D37/$AW37</f>
        <v>0.10019250554349915</v>
      </c>
      <c r="AO37">
        <f>'2000_totals_newvars'!E37/$AW37</f>
        <v>0</v>
      </c>
      <c r="AP37">
        <f>'2000_totals_newvars'!F37/$AW37</f>
        <v>0</v>
      </c>
      <c r="AQ37">
        <f>'2000_totals_newvars'!G37/$AW37</f>
        <v>2.6316203819934426E-2</v>
      </c>
      <c r="AR37">
        <f>'2000_totals_newvars'!H37/$AW37</f>
        <v>7.0446093726367917E-4</v>
      </c>
      <c r="AS37">
        <f>'2000_totals_newvars'!I37/$AW37</f>
        <v>0.17245318808338533</v>
      </c>
      <c r="AT37">
        <f>'2000_totals_newvars'!J37/$AW37</f>
        <v>0.13917543631408763</v>
      </c>
      <c r="AU37">
        <f>'2000_totals_newvars'!K37/$AW37</f>
        <v>6.3543491044848702E-2</v>
      </c>
      <c r="AV37" s="8" t="str">
        <f t="shared" si="20"/>
        <v xml:space="preserve"> </v>
      </c>
      <c r="AW37">
        <f>'2000_totals_newvars'!L37</f>
        <v>1145622074</v>
      </c>
      <c r="AX37">
        <f>'2001_totals_newvars'!B37/$BH37</f>
        <v>0.24574888938349876</v>
      </c>
      <c r="AY37">
        <f>'2001_totals_newvars'!C37/$BH37</f>
        <v>0.19585232739722025</v>
      </c>
      <c r="AZ37">
        <f>'2001_totals_newvars'!D37/$BH37</f>
        <v>0.11572485911011139</v>
      </c>
      <c r="BA37">
        <f>'2001_totals_newvars'!E37/$BH37</f>
        <v>0</v>
      </c>
      <c r="BB37">
        <f>'2001_totals_newvars'!F37/$BH37</f>
        <v>0</v>
      </c>
      <c r="BC37">
        <f>'2001_totals_newvars'!G37/$BH37</f>
        <v>7.82741803416412E-2</v>
      </c>
      <c r="BD37">
        <f>'2001_totals_newvars'!H37/$BH37</f>
        <v>1.561308189357444E-3</v>
      </c>
      <c r="BE37">
        <f>'2001_totals_newvars'!I37/$BH37</f>
        <v>0.18569450639466328</v>
      </c>
      <c r="BF37">
        <f>'2001_totals_newvars'!J37/$BH37</f>
        <v>0.12392064011007384</v>
      </c>
      <c r="BG37">
        <f>'2001_totals_newvars'!K37/$BH37</f>
        <v>5.3223289073433842E-2</v>
      </c>
      <c r="BH37">
        <f>'2001_totals_newvars'!L37</f>
        <v>1367762633</v>
      </c>
      <c r="BI37" s="8" t="str">
        <f t="shared" si="21"/>
        <v xml:space="preserve"> </v>
      </c>
      <c r="BJ37">
        <f>'2002_totals_newvars'!B37/$BT37</f>
        <v>0.30011656571309764</v>
      </c>
      <c r="BK37">
        <f>'2002_totals_newvars'!C37/$BT37</f>
        <v>0.2342618337379628</v>
      </c>
      <c r="BL37">
        <f>'2002_totals_newvars'!D37/$BT37</f>
        <v>0.1043654699035144</v>
      </c>
      <c r="BM37">
        <f>'2002_totals_newvars'!E37/$BT37</f>
        <v>0</v>
      </c>
      <c r="BN37">
        <f>'2002_totals_newvars'!F37/$BT37</f>
        <v>0</v>
      </c>
      <c r="BO37">
        <f>'2002_totals_newvars'!G37/$BT37</f>
        <v>3.1635815874837783E-2</v>
      </c>
      <c r="BP37">
        <f>'2002_totals_newvars'!H37/$BT37</f>
        <v>3.9777579296348078E-2</v>
      </c>
      <c r="BQ37">
        <f>'2002_totals_newvars'!I37/$BT37</f>
        <v>0.13242564908107865</v>
      </c>
      <c r="BR37">
        <f>'2002_totals_newvars'!J37/$BT37</f>
        <v>9.2391032381119301E-2</v>
      </c>
      <c r="BS37">
        <f>'2002_totals_newvars'!K37/$BT37</f>
        <v>6.5026054012041368E-2</v>
      </c>
      <c r="BT37">
        <f>'2002_totals_newvars'!L37</f>
        <v>1119502438</v>
      </c>
      <c r="BU37" s="8" t="str">
        <f t="shared" si="22"/>
        <v xml:space="preserve"> </v>
      </c>
      <c r="BV37">
        <f>'2003_totals_newvars'!B37/$CF37</f>
        <v>0.28106503448301162</v>
      </c>
      <c r="BW37">
        <f>'2003_totals_newvars'!C37/$CF37</f>
        <v>0.25904702639219823</v>
      </c>
      <c r="BX37">
        <f>'2003_totals_newvars'!D37/$CF37</f>
        <v>9.5955247497844481E-2</v>
      </c>
      <c r="BY37">
        <f>'2003_totals_newvars'!E37/$CF37</f>
        <v>0</v>
      </c>
      <c r="BZ37">
        <f>'2003_totals_newvars'!F37/$CF37</f>
        <v>0</v>
      </c>
      <c r="CA37">
        <f>'2003_totals_newvars'!G37/$CF37</f>
        <v>2.3740102492985544E-2</v>
      </c>
      <c r="CB37">
        <f>'2003_totals_newvars'!H37/$CF37</f>
        <v>3.7080026891272828E-2</v>
      </c>
      <c r="CC37">
        <f>'2003_totals_newvars'!I37/$CF37</f>
        <v>0.15162474522979014</v>
      </c>
      <c r="CD37">
        <f>'2003_totals_newvars'!J37/$CF37</f>
        <v>8.2206950576287838E-2</v>
      </c>
      <c r="CE37">
        <f>'2003_totals_newvars'!K37/$CF37</f>
        <v>6.9280866436609315E-2</v>
      </c>
      <c r="CF37">
        <f>'2003_totals_newvars'!L37</f>
        <v>1081617824</v>
      </c>
      <c r="CG37" s="8" t="str">
        <f t="shared" si="23"/>
        <v xml:space="preserve"> </v>
      </c>
      <c r="CH37">
        <f>'2004_totals_newvars'!B37/$CR37</f>
        <v>0.35231658044901348</v>
      </c>
      <c r="CI37">
        <f>'2004_totals_newvars'!C37/$CR37</f>
        <v>0.18890082724006832</v>
      </c>
      <c r="CJ37">
        <f>'2004_totals_newvars'!D37/$CR37</f>
        <v>8.8883127981689736E-2</v>
      </c>
      <c r="CK37">
        <f>'2004_totals_newvars'!E37/$CR37</f>
        <v>0</v>
      </c>
      <c r="CL37">
        <f>'2004_totals_newvars'!F37/$CR37</f>
        <v>0</v>
      </c>
      <c r="CM37">
        <f>'2004_totals_newvars'!G37/$CR37</f>
        <v>4.2140992429012661E-2</v>
      </c>
      <c r="CN37">
        <f>'2004_totals_newvars'!H37/$CR37</f>
        <v>9.1542379270451273E-3</v>
      </c>
      <c r="CO37">
        <f>'2004_totals_newvars'!I37/$CR37</f>
        <v>0.14657537161114906</v>
      </c>
      <c r="CP37">
        <f>'2004_totals_newvars'!J37/$CR37</f>
        <v>8.8903067215533288E-2</v>
      </c>
      <c r="CQ37">
        <f>'2004_totals_newvars'!K37/$CR37</f>
        <v>8.3125795146488365E-2</v>
      </c>
      <c r="CR37">
        <f>'2004_totals_newvars'!L37</f>
        <v>909563534</v>
      </c>
      <c r="CS37" s="8" t="str">
        <f t="shared" si="24"/>
        <v xml:space="preserve"> </v>
      </c>
      <c r="CT37">
        <f>'2005_totals_newvars'!B37/$DD37</f>
        <v>0.2972389587372275</v>
      </c>
      <c r="CU37">
        <f>'2005_totals_newvars'!C37/$DD37</f>
        <v>0.20740281355098963</v>
      </c>
      <c r="CV37">
        <f>'2005_totals_newvars'!D37/$DD37</f>
        <v>9.6762146026536322E-2</v>
      </c>
      <c r="CW37">
        <f>'2005_totals_newvars'!E37/$DD37</f>
        <v>0</v>
      </c>
      <c r="CX37">
        <f>'2005_totals_newvars'!F37/$DD37</f>
        <v>0</v>
      </c>
      <c r="CY37">
        <f>'2005_totals_newvars'!G37/$DD37</f>
        <v>4.5041348497289586E-2</v>
      </c>
      <c r="CZ37">
        <f>'2005_totals_newvars'!H37/$DD37</f>
        <v>9.5668892724059904E-3</v>
      </c>
      <c r="DA37">
        <f>'2005_totals_newvars'!I37/$DD37</f>
        <v>0.14990392133071795</v>
      </c>
      <c r="DB37">
        <f>'2005_totals_newvars'!J37/$DD37</f>
        <v>0.12430835431370393</v>
      </c>
      <c r="DC37">
        <f>'2005_totals_newvars'!K37/$DD37</f>
        <v>6.9775568271129088E-2</v>
      </c>
      <c r="DD37">
        <f>'2005_totals_newvars'!L37</f>
        <v>1064336140</v>
      </c>
      <c r="DE37" s="8" t="str">
        <f t="shared" si="25"/>
        <v xml:space="preserve"> </v>
      </c>
      <c r="DF37">
        <f>'2006_totals_newvars'!B37/$DP37</f>
        <v>0.27713164687999609</v>
      </c>
      <c r="DG37">
        <f>'2006_totals_newvars'!C37/$DP37</f>
        <v>0.25289458155165634</v>
      </c>
      <c r="DH37">
        <f>'2006_totals_newvars'!D37/$DP37</f>
        <v>6.8598043900769512E-2</v>
      </c>
      <c r="DI37">
        <f>'2006_totals_newvars'!E37/$DP37</f>
        <v>0</v>
      </c>
      <c r="DJ37">
        <f>'2006_totals_newvars'!F37/$DP37</f>
        <v>0</v>
      </c>
      <c r="DK37">
        <f>'2006_totals_newvars'!G37/$DP37</f>
        <v>5.0997055252515931E-2</v>
      </c>
      <c r="DL37">
        <f>'2006_totals_newvars'!H37/$DP37</f>
        <v>5.6584189829132318E-2</v>
      </c>
      <c r="DM37">
        <f>'2006_totals_newvars'!I37/$DP37</f>
        <v>0.14352787761367877</v>
      </c>
      <c r="DN37">
        <f>'2006_totals_newvars'!J37/$DP37</f>
        <v>8.9239029118721391E-2</v>
      </c>
      <c r="DO37">
        <f>'2006_totals_newvars'!K37/$DP37</f>
        <v>6.1027575853529699E-2</v>
      </c>
      <c r="DP37">
        <f>'2006_totals_newvars'!L37</f>
        <v>1192851346</v>
      </c>
      <c r="DQ37" s="8" t="str">
        <f t="shared" si="26"/>
        <v xml:space="preserve"> </v>
      </c>
      <c r="DR37">
        <f>'2007_totals_newvars'!B37/$EB37</f>
        <v>0.22424366515969893</v>
      </c>
      <c r="DS37">
        <f>'2007_totals_newvars'!C37/$EB37</f>
        <v>0.25912192211677432</v>
      </c>
      <c r="DT37">
        <f>'2007_totals_newvars'!D37/$EB37</f>
        <v>7.4494475705469618E-2</v>
      </c>
      <c r="DU37">
        <f>'2007_totals_newvars'!E37/$EB37</f>
        <v>0</v>
      </c>
      <c r="DV37">
        <f>'2007_totals_newvars'!F37/$EB37</f>
        <v>0</v>
      </c>
      <c r="DW37">
        <f>'2007_totals_newvars'!G37/$EB37</f>
        <v>4.4872242546893974E-2</v>
      </c>
      <c r="DX37">
        <f>'2007_totals_newvars'!H37/$EB37</f>
        <v>7.7181182096462381E-2</v>
      </c>
      <c r="DY37">
        <f>'2007_totals_newvars'!I37/$EB37</f>
        <v>0.17840313637783528</v>
      </c>
      <c r="DZ37">
        <f>'2007_totals_newvars'!J37/$EB37</f>
        <v>9.8315202482294792E-2</v>
      </c>
      <c r="EA37">
        <f>'2007_totals_newvars'!K37/$EB37</f>
        <v>4.3368173514570729E-2</v>
      </c>
      <c r="EB37">
        <f>'2007_totals_newvars'!L37</f>
        <v>1399824712</v>
      </c>
      <c r="EC37" s="8" t="str">
        <f t="shared" si="27"/>
        <v xml:space="preserve"> </v>
      </c>
      <c r="ED37">
        <f>'2008_totals_newvars'!B37/$EN37</f>
        <v>0.19713657937669227</v>
      </c>
      <c r="EE37">
        <f>'2008_totals_newvars'!C37/$EN37</f>
        <v>0.24296670172016427</v>
      </c>
      <c r="EF37">
        <f>'2008_totals_newvars'!D37/$EN37</f>
        <v>5.357249679340801E-2</v>
      </c>
      <c r="EG37">
        <f>'2008_totals_newvars'!E37/$EN37</f>
        <v>0</v>
      </c>
      <c r="EH37">
        <f>'2008_totals_newvars'!F37/$EN37</f>
        <v>0</v>
      </c>
      <c r="EI37">
        <f>'2008_totals_newvars'!G37/$EN37</f>
        <v>4.4697274698988945E-2</v>
      </c>
      <c r="EJ37">
        <f>'2008_totals_newvars'!H37/$EN37</f>
        <v>0.1445743220878872</v>
      </c>
      <c r="EK37">
        <f>'2008_totals_newvars'!I37/$EN37</f>
        <v>0.17002386556687665</v>
      </c>
      <c r="EL37">
        <f>'2008_totals_newvars'!J37/$EN37</f>
        <v>0.11034373486946415</v>
      </c>
      <c r="EM37">
        <f>'2008_totals_newvars'!K37/$EN37</f>
        <v>3.6685024886518487E-2</v>
      </c>
      <c r="EN37">
        <f>'2008_totals_newvars'!L37</f>
        <v>1558330468</v>
      </c>
      <c r="EO37" s="8" t="str">
        <f t="shared" si="28"/>
        <v xml:space="preserve"> </v>
      </c>
      <c r="EP37">
        <f>'2009_totals_newvars'!B37/$EZ37</f>
        <v>0.31489529038366437</v>
      </c>
      <c r="EQ37">
        <f>'2009_totals_newvars'!C37/$EZ37</f>
        <v>0.23848925631249487</v>
      </c>
      <c r="ER37">
        <f>'2009_totals_newvars'!D37/$EZ37</f>
        <v>5.0779239610497011E-2</v>
      </c>
      <c r="ES37">
        <f>'2009_totals_newvars'!E37/$EZ37</f>
        <v>0</v>
      </c>
      <c r="ET37">
        <f>'2009_totals_newvars'!F37/$EZ37</f>
        <v>0</v>
      </c>
      <c r="EU37">
        <f>'2009_totals_newvars'!G37/$EZ37</f>
        <v>2.8556750976561671E-2</v>
      </c>
      <c r="EV37">
        <f>'2009_totals_newvars'!H37/$EZ37</f>
        <v>9.5450897563778087E-2</v>
      </c>
      <c r="EW37">
        <f>'2009_totals_newvars'!I37/$EZ37</f>
        <v>0.11688016160009729</v>
      </c>
      <c r="EX37">
        <f>'2009_totals_newvars'!J37/$EZ37</f>
        <v>0.11515359285012408</v>
      </c>
      <c r="EY37">
        <f>'2009_totals_newvars'!K37/$EZ37</f>
        <v>3.9794810702782631E-2</v>
      </c>
      <c r="EZ37">
        <f>'2009_totals_newvars'!L37</f>
        <v>1371978382</v>
      </c>
      <c r="FA37" s="8" t="str">
        <f t="shared" si="29"/>
        <v xml:space="preserve"> </v>
      </c>
      <c r="FB37">
        <f>'2010_totals_newvars'!B37/$FL37</f>
        <v>0.3560312430671651</v>
      </c>
      <c r="FC37">
        <f>'2010_totals_newvars'!C37/$FL37</f>
        <v>0.30951445132849015</v>
      </c>
      <c r="FD37">
        <f>'2010_totals_newvars'!D37/$FL37</f>
        <v>6.4973724117155032E-2</v>
      </c>
      <c r="FE37">
        <f>'2010_totals_newvars'!E37/$FL37</f>
        <v>0</v>
      </c>
      <c r="FF37">
        <f>'2010_totals_newvars'!F37/$FL37</f>
        <v>5.3081398526199965E-7</v>
      </c>
      <c r="FG37">
        <f>'2010_totals_newvars'!G37/$FL37</f>
        <v>4.1485568753855097E-2</v>
      </c>
      <c r="FH37">
        <f>'2010_totals_newvars'!H37/$FL37</f>
        <v>2.3518921482498695E-2</v>
      </c>
      <c r="FI37">
        <f>'2010_totals_newvars'!I37/$FL37</f>
        <v>3.8680575404834813E-2</v>
      </c>
      <c r="FJ37">
        <f>'2010_totals_newvars'!J37/$FL37</f>
        <v>0.10181887060956757</v>
      </c>
      <c r="FK37">
        <f>'2010_totals_newvars'!K37/$FL37</f>
        <v>6.3976114422448271E-2</v>
      </c>
      <c r="FL37">
        <f>'2010_totals_newvars'!L37</f>
        <v>1422343836</v>
      </c>
      <c r="FM37" s="8" t="str">
        <f t="shared" si="30"/>
        <v xml:space="preserve"> </v>
      </c>
      <c r="FN37">
        <f>'2011_totals_newvars'!B37/$FX37</f>
        <v>0.3576023239088793</v>
      </c>
      <c r="FO37">
        <f>'2011_totals_newvars'!C37/$FX37</f>
        <v>0.32093924153279518</v>
      </c>
      <c r="FP37">
        <f>'2011_totals_newvars'!D37/$FX37</f>
        <v>4.4312636733264223E-2</v>
      </c>
      <c r="FQ37">
        <f>'2011_totals_newvars'!E37/$FX37</f>
        <v>0</v>
      </c>
      <c r="FR37">
        <f>'2011_totals_newvars'!F37/$FX37</f>
        <v>0</v>
      </c>
      <c r="FS37">
        <f>'2011_totals_newvars'!G37/$FX37</f>
        <v>4.059001975016132E-2</v>
      </c>
      <c r="FT37">
        <f>'2011_totals_newvars'!H37/$FX37</f>
        <v>2.4440706415430009E-2</v>
      </c>
      <c r="FU37">
        <f>'2011_totals_newvars'!I37/$FX37</f>
        <v>5.1495395450547751E-2</v>
      </c>
      <c r="FV37">
        <f>'2011_totals_newvars'!J37/$FX37</f>
        <v>0.12546981047210407</v>
      </c>
      <c r="FW37">
        <f>'2011_totals_newvars'!K37/$FX37</f>
        <v>3.5149865736818151E-2</v>
      </c>
      <c r="FX37">
        <f>'2011_totals_newvars'!L37</f>
        <v>1230748428</v>
      </c>
      <c r="FY37" s="8" t="str">
        <f t="shared" si="31"/>
        <v xml:space="preserve"> </v>
      </c>
      <c r="FZ37">
        <f>'2012_totals_newvars'!B37/$GJ37</f>
        <v>0.33386407758407766</v>
      </c>
      <c r="GA37">
        <f>'2012_totals_newvars'!C37/$GJ37</f>
        <v>0.40492086762600465</v>
      </c>
      <c r="GB37">
        <f>'2012_totals_newvars'!D37/$GJ37</f>
        <v>5.3252468893973504E-2</v>
      </c>
      <c r="GC37">
        <f>'2012_totals_newvars'!E37/$GJ37</f>
        <v>0</v>
      </c>
      <c r="GD37">
        <f>'2012_totals_newvars'!F37/$GJ37</f>
        <v>0</v>
      </c>
      <c r="GE37">
        <f>'2012_totals_newvars'!G37/$GJ37</f>
        <v>3.1355051946687945E-2</v>
      </c>
      <c r="GF37">
        <f>'2012_totals_newvars'!H37/$GJ37</f>
        <v>3.060481930082504E-2</v>
      </c>
      <c r="GG37">
        <f>'2012_totals_newvars'!I37/$GJ37</f>
        <v>-7.4946019464134485E-3</v>
      </c>
      <c r="GH37">
        <f>'2012_totals_newvars'!J37/$GJ37</f>
        <v>0.10240028577539358</v>
      </c>
      <c r="GI37">
        <f>'2012_totals_newvars'!K37/$GJ37</f>
        <v>5.1097030819451106E-2</v>
      </c>
      <c r="GJ37">
        <f>'2012_totals_newvars'!L37</f>
        <v>1096379909</v>
      </c>
      <c r="GK37" s="8" t="str">
        <f t="shared" si="32"/>
        <v xml:space="preserve"> </v>
      </c>
      <c r="GL37">
        <f>'2013_totals_newvars'!B37/$GV37</f>
        <v>0.30117818302190352</v>
      </c>
      <c r="GM37">
        <f>'2013_totals_newvars'!C37/$GV37</f>
        <v>0.38109057007218794</v>
      </c>
      <c r="GN37">
        <f>'2013_totals_newvars'!D37/$GV37</f>
        <v>4.5878640926390324E-2</v>
      </c>
      <c r="GO37">
        <f>'2013_totals_newvars'!E37/$GV37</f>
        <v>0</v>
      </c>
      <c r="GP37">
        <f>'2013_totals_newvars'!F37/$GV37</f>
        <v>0</v>
      </c>
      <c r="GQ37">
        <f>'2013_totals_newvars'!G37/$GV37</f>
        <v>3.8426519457188404E-2</v>
      </c>
      <c r="GR37">
        <f>'2013_totals_newvars'!H37/$GV37</f>
        <v>2.5582272841801371E-2</v>
      </c>
      <c r="GS37">
        <f>'2013_totals_newvars'!I37/$GV37</f>
        <v>2.3783710549486942E-2</v>
      </c>
      <c r="GT37">
        <f>'2013_totals_newvars'!J37/$GV37</f>
        <v>0.14561548369642588</v>
      </c>
      <c r="GU37">
        <f>'2013_totals_newvars'!K37/$GV37</f>
        <v>3.8444619434615607E-2</v>
      </c>
      <c r="GV37">
        <f>'2013_totals_newvars'!L37</f>
        <v>1002321692</v>
      </c>
      <c r="GW37" s="8" t="str">
        <f t="shared" si="33"/>
        <v xml:space="preserve"> </v>
      </c>
      <c r="GX37">
        <f>'2014_totals_newvars'!B37/$HH37</f>
        <v>0.25113517721596151</v>
      </c>
      <c r="GY37">
        <f>'2014_totals_newvars'!C37/$HH37</f>
        <v>0.35497286892424729</v>
      </c>
      <c r="GZ37">
        <f>'2014_totals_newvars'!D37/$HH37</f>
        <v>7.5930211691613264E-2</v>
      </c>
      <c r="HA37">
        <f>'2014_totals_newvars'!E37/$HH37</f>
        <v>0</v>
      </c>
      <c r="HB37">
        <f>'2014_totals_newvars'!F37/$HH37</f>
        <v>0</v>
      </c>
      <c r="HC37">
        <f>'2014_totals_newvars'!G37/$HH37</f>
        <v>4.5077481822302104E-2</v>
      </c>
      <c r="HD37">
        <f>'2014_totals_newvars'!H37/$HH37</f>
        <v>2.9642861654407836E-2</v>
      </c>
      <c r="HE37">
        <f>'2014_totals_newvars'!I37/$HH37</f>
        <v>3.5516274151039418E-2</v>
      </c>
      <c r="HF37">
        <f>'2014_totals_newvars'!J37/$HH37</f>
        <v>0.14303329207731016</v>
      </c>
      <c r="HG37">
        <f>'2014_totals_newvars'!K37/$HH37</f>
        <v>6.4691832463118409E-2</v>
      </c>
      <c r="HH37">
        <f>'2014_totals_newvars'!L37</f>
        <v>1125286195</v>
      </c>
      <c r="HI37" s="8" t="str">
        <f t="shared" si="34"/>
        <v xml:space="preserve"> </v>
      </c>
    </row>
    <row r="38" spans="1:217" x14ac:dyDescent="0.2">
      <c r="A38" t="str">
        <f>'1997_totals_newvars'!A38</f>
        <v>OKLAHOMA</v>
      </c>
      <c r="B38">
        <f>'1997_totals_newvars'!B38/$L38</f>
        <v>0.62301844489376623</v>
      </c>
      <c r="C38">
        <f>'1997_totals_newvars'!C38/$L38</f>
        <v>0.10365825825035725</v>
      </c>
      <c r="D38">
        <f>'1997_totals_newvars'!D38/$L38</f>
        <v>0.11165841676723541</v>
      </c>
      <c r="E38">
        <f>'1997_totals_newvars'!E38/$L38</f>
        <v>0</v>
      </c>
      <c r="F38">
        <f>'1997_totals_newvars'!F38/$L38</f>
        <v>0</v>
      </c>
      <c r="G38">
        <f>'1997_totals_newvars'!G38/$L38</f>
        <v>0</v>
      </c>
      <c r="H38">
        <f>'1997_totals_newvars'!H38/$L38</f>
        <v>0</v>
      </c>
      <c r="I38">
        <f>'1997_totals_newvars'!I38/$L38</f>
        <v>0.13033519909122054</v>
      </c>
      <c r="J38">
        <f>'1997_totals_newvars'!J38/$L38</f>
        <v>3.1329680997420568E-2</v>
      </c>
      <c r="K38">
        <f>'1997_totals_newvars'!K38/$L38</f>
        <v>0</v>
      </c>
      <c r="L38">
        <f>'1997_totals_newvars'!L38</f>
        <v>152715599</v>
      </c>
      <c r="M38" s="8" t="str">
        <f t="shared" si="18"/>
        <v xml:space="preserve"> </v>
      </c>
      <c r="N38">
        <f>'1998_totals_newvars'!B38/$X38</f>
        <v>0.44999785246867346</v>
      </c>
      <c r="O38">
        <f>'1998_totals_newvars'!C38/$X38</f>
        <v>0.1245033449759837</v>
      </c>
      <c r="P38">
        <f>'1998_totals_newvars'!D38/$X38</f>
        <v>0.14566150078267329</v>
      </c>
      <c r="Q38">
        <f>'1998_totals_newvars'!E38/$X38</f>
        <v>0</v>
      </c>
      <c r="R38">
        <f>'1998_totals_newvars'!F38/$X38</f>
        <v>0</v>
      </c>
      <c r="S38">
        <f>'1998_totals_newvars'!G38/$X38</f>
        <v>0</v>
      </c>
      <c r="T38">
        <f>'1998_totals_newvars'!H38/$X38</f>
        <v>0</v>
      </c>
      <c r="U38">
        <f>'1998_totals_newvars'!I38/$X38</f>
        <v>0.10947500853526136</v>
      </c>
      <c r="V38">
        <f>'1998_totals_newvars'!J38/$X38</f>
        <v>0.10076346776461427</v>
      </c>
      <c r="W38">
        <f>'1998_totals_newvars'!K38/$X38</f>
        <v>6.9598825472793918E-2</v>
      </c>
      <c r="X38">
        <f>'1998_totals_newvars'!L38</f>
        <v>159485450</v>
      </c>
      <c r="Y38" s="8" t="str">
        <f t="shared" si="1"/>
        <v xml:space="preserve"> </v>
      </c>
      <c r="Z38">
        <f>'1999_totals_newvars'!B38/$AJ38</f>
        <v>0.2189310896724663</v>
      </c>
      <c r="AA38">
        <f>'1999_totals_newvars'!C38/$AJ38</f>
        <v>0.40720788440801708</v>
      </c>
      <c r="AB38">
        <f>'1999_totals_newvars'!D38/$AJ38</f>
        <v>0.10219477221908758</v>
      </c>
      <c r="AC38">
        <f>'1999_totals_newvars'!E38/$AJ38</f>
        <v>0</v>
      </c>
      <c r="AD38">
        <f>'1999_totals_newvars'!F38/$AJ38</f>
        <v>0</v>
      </c>
      <c r="AE38">
        <f>'1999_totals_newvars'!G38/$AJ38</f>
        <v>0</v>
      </c>
      <c r="AF38">
        <f>'1999_totals_newvars'!H38/$AJ38</f>
        <v>0</v>
      </c>
      <c r="AG38">
        <f>'1999_totals_newvars'!I38/$AJ38</f>
        <v>0.11589451796840107</v>
      </c>
      <c r="AH38">
        <f>'1999_totals_newvars'!J38/$AJ38</f>
        <v>2.8785368224421608E-2</v>
      </c>
      <c r="AI38">
        <f>'1999_totals_newvars'!K38/$AJ38</f>
        <v>0.12698636750760633</v>
      </c>
      <c r="AJ38">
        <f>'1999_totals_newvars'!L38</f>
        <v>261801063</v>
      </c>
      <c r="AK38" s="8" t="str">
        <f t="shared" si="19"/>
        <v xml:space="preserve"> </v>
      </c>
      <c r="AL38">
        <f>'2000_totals_newvars'!B38/$AW38</f>
        <v>0.44801447775167608</v>
      </c>
      <c r="AM38">
        <f>'2000_totals_newvars'!C38/$AW38</f>
        <v>0.31867209624684989</v>
      </c>
      <c r="AN38">
        <f>'2000_totals_newvars'!D38/$AW38</f>
        <v>9.6960541524273983E-2</v>
      </c>
      <c r="AO38">
        <f>'2000_totals_newvars'!E38/$AW38</f>
        <v>0</v>
      </c>
      <c r="AP38">
        <f>'2000_totals_newvars'!F38/$AW38</f>
        <v>0</v>
      </c>
      <c r="AQ38">
        <f>'2000_totals_newvars'!G38/$AW38</f>
        <v>0</v>
      </c>
      <c r="AR38">
        <f>'2000_totals_newvars'!H38/$AW38</f>
        <v>0</v>
      </c>
      <c r="AS38">
        <f>'2000_totals_newvars'!I38/$AW38</f>
        <v>-2.9151379004462828E-2</v>
      </c>
      <c r="AT38">
        <f>'2000_totals_newvars'!J38/$AW38</f>
        <v>7.9127602725187374E-2</v>
      </c>
      <c r="AU38">
        <f>'2000_totals_newvars'!K38/$AW38</f>
        <v>8.6376660756475515E-2</v>
      </c>
      <c r="AV38" s="8" t="str">
        <f t="shared" si="20"/>
        <v xml:space="preserve"> </v>
      </c>
      <c r="AW38">
        <f>'2000_totals_newvars'!L38</f>
        <v>174814989</v>
      </c>
      <c r="AX38">
        <f>'2001_totals_newvars'!B38/$BH38</f>
        <v>0.31034864808553647</v>
      </c>
      <c r="AY38">
        <f>'2001_totals_newvars'!C38/$BH38</f>
        <v>0.24098339020591147</v>
      </c>
      <c r="AZ38">
        <f>'2001_totals_newvars'!D38/$BH38</f>
        <v>0.13088112805348606</v>
      </c>
      <c r="BA38">
        <f>'2001_totals_newvars'!E38/$BH38</f>
        <v>4.7267042220263025E-2</v>
      </c>
      <c r="BB38">
        <f>'2001_totals_newvars'!F38/$BH38</f>
        <v>0</v>
      </c>
      <c r="BC38">
        <f>'2001_totals_newvars'!G38/$BH38</f>
        <v>6.8962845407470524E-2</v>
      </c>
      <c r="BD38">
        <f>'2001_totals_newvars'!H38/$BH38</f>
        <v>4.3594027513860698E-3</v>
      </c>
      <c r="BE38">
        <f>'2001_totals_newvars'!I38/$BH38</f>
        <v>5.7213953237551567E-2</v>
      </c>
      <c r="BF38">
        <f>'2001_totals_newvars'!J38/$BH38</f>
        <v>5.0762369219476536E-2</v>
      </c>
      <c r="BG38">
        <f>'2001_totals_newvars'!K38/$BH38</f>
        <v>8.9221220818918298E-2</v>
      </c>
      <c r="BH38">
        <f>'2001_totals_newvars'!L38</f>
        <v>169972366</v>
      </c>
      <c r="BI38" s="8" t="str">
        <f t="shared" si="21"/>
        <v xml:space="preserve"> </v>
      </c>
      <c r="BJ38">
        <f>'2002_totals_newvars'!B38/$BT38</f>
        <v>0.2334914706075443</v>
      </c>
      <c r="BK38">
        <f>'2002_totals_newvars'!C38/$BT38</f>
        <v>0.34271919303017961</v>
      </c>
      <c r="BL38">
        <f>'2002_totals_newvars'!D38/$BT38</f>
        <v>0.13132475287497242</v>
      </c>
      <c r="BM38">
        <f>'2002_totals_newvars'!E38/$BT38</f>
        <v>3.8087749168693084E-2</v>
      </c>
      <c r="BN38">
        <f>'2002_totals_newvars'!F38/$BT38</f>
        <v>0</v>
      </c>
      <c r="BO38">
        <f>'2002_totals_newvars'!G38/$BT38</f>
        <v>1.5254657776274196E-2</v>
      </c>
      <c r="BP38">
        <f>'2002_totals_newvars'!H38/$BT38</f>
        <v>9.8282310971084339E-3</v>
      </c>
      <c r="BQ38">
        <f>'2002_totals_newvars'!I38/$BT38</f>
        <v>6.475221924835918E-2</v>
      </c>
      <c r="BR38">
        <f>'2002_totals_newvars'!J38/$BT38</f>
        <v>8.762145311693105E-2</v>
      </c>
      <c r="BS38">
        <f>'2002_totals_newvars'!K38/$BT38</f>
        <v>7.6920273079937734E-2</v>
      </c>
      <c r="BT38">
        <f>'2002_totals_newvars'!L38</f>
        <v>191879493</v>
      </c>
      <c r="BU38" s="8" t="str">
        <f t="shared" si="22"/>
        <v xml:space="preserve"> </v>
      </c>
      <c r="BV38">
        <f>'2003_totals_newvars'!B38/$CF38</f>
        <v>0.23435585571693085</v>
      </c>
      <c r="BW38">
        <f>'2003_totals_newvars'!C38/$CF38</f>
        <v>0.40938751381305316</v>
      </c>
      <c r="BX38">
        <f>'2003_totals_newvars'!D38/$CF38</f>
        <v>0.10699572434270829</v>
      </c>
      <c r="BY38">
        <f>'2003_totals_newvars'!E38/$CF38</f>
        <v>7.00426104654127E-2</v>
      </c>
      <c r="BZ38">
        <f>'2003_totals_newvars'!F38/$CF38</f>
        <v>0</v>
      </c>
      <c r="CA38">
        <f>'2003_totals_newvars'!G38/$CF38</f>
        <v>7.7285136204510987E-3</v>
      </c>
      <c r="CB38">
        <f>'2003_totals_newvars'!H38/$CF38</f>
        <v>1.421795621454798E-2</v>
      </c>
      <c r="CC38">
        <f>'2003_totals_newvars'!I38/$CF38</f>
        <v>5.0706011990213719E-2</v>
      </c>
      <c r="CD38">
        <f>'2003_totals_newvars'!J38/$CF38</f>
        <v>4.477470888400506E-2</v>
      </c>
      <c r="CE38">
        <f>'2003_totals_newvars'!K38/$CF38</f>
        <v>6.1791104952677124E-2</v>
      </c>
      <c r="CF38">
        <f>'2003_totals_newvars'!L38</f>
        <v>249405396</v>
      </c>
      <c r="CG38" s="8" t="str">
        <f t="shared" si="23"/>
        <v xml:space="preserve"> </v>
      </c>
      <c r="CH38">
        <f>'2004_totals_newvars'!B38/$CR38</f>
        <v>0.17798248272581699</v>
      </c>
      <c r="CI38">
        <f>'2004_totals_newvars'!C38/$CR38</f>
        <v>0.4180486315194431</v>
      </c>
      <c r="CJ38">
        <f>'2004_totals_newvars'!D38/$CR38</f>
        <v>0.11410546335563125</v>
      </c>
      <c r="CK38">
        <f>'2004_totals_newvars'!E38/$CR38</f>
        <v>6.1891260325513543E-2</v>
      </c>
      <c r="CL38">
        <f>'2004_totals_newvars'!F38/$CR38</f>
        <v>0</v>
      </c>
      <c r="CM38">
        <f>'2004_totals_newvars'!G38/$CR38</f>
        <v>5.7536730853168152E-3</v>
      </c>
      <c r="CN38">
        <f>'2004_totals_newvars'!H38/$CR38</f>
        <v>1.5826669004900953E-2</v>
      </c>
      <c r="CO38">
        <f>'2004_totals_newvars'!I38/$CR38</f>
        <v>9.359878557946319E-2</v>
      </c>
      <c r="CP38">
        <f>'2004_totals_newvars'!J38/$CR38</f>
        <v>5.1005916234817761E-2</v>
      </c>
      <c r="CQ38">
        <f>'2004_totals_newvars'!K38/$CR38</f>
        <v>6.1787118169096412E-2</v>
      </c>
      <c r="CR38">
        <f>'2004_totals_newvars'!L38</f>
        <v>238875407</v>
      </c>
      <c r="CS38" s="8" t="str">
        <f t="shared" si="24"/>
        <v xml:space="preserve"> </v>
      </c>
      <c r="CT38">
        <f>'2005_totals_newvars'!B38/$DD38</f>
        <v>0.15055634133805115</v>
      </c>
      <c r="CU38">
        <f>'2005_totals_newvars'!C38/$DD38</f>
        <v>0.42115100396111921</v>
      </c>
      <c r="CV38">
        <f>'2005_totals_newvars'!D38/$DD38</f>
        <v>0.11925877657803387</v>
      </c>
      <c r="CW38">
        <f>'2005_totals_newvars'!E38/$DD38</f>
        <v>5.2548174314277392E-2</v>
      </c>
      <c r="CX38">
        <f>'2005_totals_newvars'!F38/$DD38</f>
        <v>0</v>
      </c>
      <c r="CY38">
        <f>'2005_totals_newvars'!G38/$DD38</f>
        <v>8.5018917467005045E-3</v>
      </c>
      <c r="CZ38">
        <f>'2005_totals_newvars'!H38/$DD38</f>
        <v>1.7450727598111452E-2</v>
      </c>
      <c r="DA38">
        <f>'2005_totals_newvars'!I38/$DD38</f>
        <v>8.9205041480525923E-2</v>
      </c>
      <c r="DB38">
        <f>'2005_totals_newvars'!J38/$DD38</f>
        <v>7.1585095475237379E-2</v>
      </c>
      <c r="DC38">
        <f>'2005_totals_newvars'!K38/$DD38</f>
        <v>6.9742947507943104E-2</v>
      </c>
      <c r="DD38">
        <f>'2005_totals_newvars'!L38</f>
        <v>220519745</v>
      </c>
      <c r="DE38" s="8" t="str">
        <f t="shared" si="25"/>
        <v xml:space="preserve"> </v>
      </c>
      <c r="DF38">
        <f>'2006_totals_newvars'!B38/$DP38</f>
        <v>0.14164964809302713</v>
      </c>
      <c r="DG38">
        <f>'2006_totals_newvars'!C38/$DP38</f>
        <v>0.37028061500625881</v>
      </c>
      <c r="DH38">
        <f>'2006_totals_newvars'!D38/$DP38</f>
        <v>0.10474058732976538</v>
      </c>
      <c r="DI38">
        <f>'2006_totals_newvars'!E38/$DP38</f>
        <v>3.4179132119811939E-2</v>
      </c>
      <c r="DJ38">
        <f>'2006_totals_newvars'!F38/$DP38</f>
        <v>0</v>
      </c>
      <c r="DK38">
        <f>'2006_totals_newvars'!G38/$DP38</f>
        <v>8.5604065181961193E-3</v>
      </c>
      <c r="DL38">
        <f>'2006_totals_newvars'!H38/$DP38</f>
        <v>2.6962412171527554E-2</v>
      </c>
      <c r="DM38">
        <f>'2006_totals_newvars'!I38/$DP38</f>
        <v>0.12172458152828608</v>
      </c>
      <c r="DN38">
        <f>'2006_totals_newvars'!J38/$DP38</f>
        <v>0.11631052684927312</v>
      </c>
      <c r="DO38">
        <f>'2006_totals_newvars'!K38/$DP38</f>
        <v>7.5592090383853866E-2</v>
      </c>
      <c r="DP38">
        <f>'2006_totals_newvars'!L38</f>
        <v>195250891</v>
      </c>
      <c r="DQ38" s="8" t="str">
        <f t="shared" si="26"/>
        <v xml:space="preserve"> </v>
      </c>
      <c r="DR38">
        <f>'2007_totals_newvars'!B38/$EB38</f>
        <v>0.13316198941370491</v>
      </c>
      <c r="DS38">
        <f>'2007_totals_newvars'!C38/$EB38</f>
        <v>0.3584981525949652</v>
      </c>
      <c r="DT38">
        <f>'2007_totals_newvars'!D38/$EB38</f>
        <v>0.13152788808585281</v>
      </c>
      <c r="DU38">
        <f>'2007_totals_newvars'!E38/$EB38</f>
        <v>4.5913646351356877E-2</v>
      </c>
      <c r="DV38">
        <f>'2007_totals_newvars'!F38/$EB38</f>
        <v>0</v>
      </c>
      <c r="DW38">
        <f>'2007_totals_newvars'!G38/$EB38</f>
        <v>7.3437422718228371E-3</v>
      </c>
      <c r="DX38">
        <f>'2007_totals_newvars'!H38/$EB38</f>
        <v>2.6971838362169664E-2</v>
      </c>
      <c r="DY38">
        <f>'2007_totals_newvars'!I38/$EB38</f>
        <v>0.11423998379975181</v>
      </c>
      <c r="DZ38">
        <f>'2007_totals_newvars'!J38/$EB38</f>
        <v>0.10755472624298072</v>
      </c>
      <c r="EA38">
        <f>'2007_totals_newvars'!K38/$EB38</f>
        <v>7.4788032877395133E-2</v>
      </c>
      <c r="EB38">
        <f>'2007_totals_newvars'!L38</f>
        <v>197350063</v>
      </c>
      <c r="EC38" s="8" t="str">
        <f t="shared" si="27"/>
        <v xml:space="preserve"> </v>
      </c>
      <c r="ED38">
        <f>'2008_totals_newvars'!B38/$EN38</f>
        <v>9.4262132006456584E-2</v>
      </c>
      <c r="EE38">
        <f>'2008_totals_newvars'!C38/$EN38</f>
        <v>0.43155601085848411</v>
      </c>
      <c r="EF38">
        <f>'2008_totals_newvars'!D38/$EN38</f>
        <v>8.6919253210798436E-2</v>
      </c>
      <c r="EG38">
        <f>'2008_totals_newvars'!E38/$EN38</f>
        <v>4.8722280120883685E-2</v>
      </c>
      <c r="EH38">
        <f>'2008_totals_newvars'!F38/$EN38</f>
        <v>0</v>
      </c>
      <c r="EI38">
        <f>'2008_totals_newvars'!G38/$EN38</f>
        <v>2.8502070961635962E-3</v>
      </c>
      <c r="EJ38">
        <f>'2008_totals_newvars'!H38/$EN38</f>
        <v>3.0371305933525265E-2</v>
      </c>
      <c r="EK38">
        <f>'2008_totals_newvars'!I38/$EN38</f>
        <v>0.1557497730281984</v>
      </c>
      <c r="EL38">
        <f>'2008_totals_newvars'!J38/$EN38</f>
        <v>8.3171410370985188E-2</v>
      </c>
      <c r="EM38">
        <f>'2008_totals_newvars'!K38/$EN38</f>
        <v>6.6397627374504734E-2</v>
      </c>
      <c r="EN38">
        <f>'2008_totals_newvars'!L38</f>
        <v>219675967</v>
      </c>
      <c r="EO38" s="8" t="str">
        <f t="shared" si="28"/>
        <v xml:space="preserve"> </v>
      </c>
      <c r="EP38">
        <f>'2009_totals_newvars'!B38/$EZ38</f>
        <v>8.3997599624254751E-2</v>
      </c>
      <c r="EQ38">
        <f>'2009_totals_newvars'!C38/$EZ38</f>
        <v>0.47366593616543601</v>
      </c>
      <c r="ER38">
        <f>'2009_totals_newvars'!D38/$EZ38</f>
        <v>8.5793403803914411E-2</v>
      </c>
      <c r="ES38">
        <f>'2009_totals_newvars'!E38/$EZ38</f>
        <v>3.8893733779616184E-2</v>
      </c>
      <c r="ET38">
        <f>'2009_totals_newvars'!F38/$EZ38</f>
        <v>0</v>
      </c>
      <c r="EU38">
        <f>'2009_totals_newvars'!G38/$EZ38</f>
        <v>2.4880158905527848E-3</v>
      </c>
      <c r="EV38">
        <f>'2009_totals_newvars'!H38/$EZ38</f>
        <v>3.5334625450663078E-2</v>
      </c>
      <c r="EW38">
        <f>'2009_totals_newvars'!I38/$EZ38</f>
        <v>0.1473716472681999</v>
      </c>
      <c r="EX38">
        <f>'2009_totals_newvars'!J38/$EZ38</f>
        <v>7.6997541991478333E-2</v>
      </c>
      <c r="EY38">
        <f>'2009_totals_newvars'!K38/$EZ38</f>
        <v>5.5457496025884533E-2</v>
      </c>
      <c r="EZ38">
        <f>'2009_totals_newvars'!L38</f>
        <v>261968986</v>
      </c>
      <c r="FA38" s="8" t="str">
        <f t="shared" si="29"/>
        <v xml:space="preserve"> </v>
      </c>
      <c r="FB38">
        <f>'2010_totals_newvars'!B38/$FL38</f>
        <v>0.10983296572694337</v>
      </c>
      <c r="FC38">
        <f>'2010_totals_newvars'!C38/$FL38</f>
        <v>0.32655273568692178</v>
      </c>
      <c r="FD38">
        <f>'2010_totals_newvars'!D38/$FL38</f>
        <v>0.13866463190377071</v>
      </c>
      <c r="FE38">
        <f>'2010_totals_newvars'!E38/$FL38</f>
        <v>4.017950017445613E-2</v>
      </c>
      <c r="FF38">
        <f>'2010_totals_newvars'!F38/$FL38</f>
        <v>0</v>
      </c>
      <c r="FG38">
        <f>'2010_totals_newvars'!G38/$FL38</f>
        <v>2.8939369731896456E-2</v>
      </c>
      <c r="FH38">
        <f>'2010_totals_newvars'!H38/$FL38</f>
        <v>4.3945656235609032E-2</v>
      </c>
      <c r="FI38">
        <f>'2010_totals_newvars'!I38/$FL38</f>
        <v>0.13476554576347102</v>
      </c>
      <c r="FJ38">
        <f>'2010_totals_newvars'!J38/$FL38</f>
        <v>0.11184896709761297</v>
      </c>
      <c r="FK38">
        <f>'2010_totals_newvars'!K38/$FL38</f>
        <v>6.5270627679318557E-2</v>
      </c>
      <c r="FL38">
        <f>'2010_totals_newvars'!L38</f>
        <v>222583182</v>
      </c>
      <c r="FM38" s="8" t="str">
        <f t="shared" si="30"/>
        <v xml:space="preserve"> </v>
      </c>
      <c r="FN38">
        <f>'2011_totals_newvars'!B38/$FX38</f>
        <v>0.10013931524317643</v>
      </c>
      <c r="FO38">
        <f>'2011_totals_newvars'!C38/$FX38</f>
        <v>0.36161880220396175</v>
      </c>
      <c r="FP38">
        <f>'2011_totals_newvars'!D38/$FX38</f>
        <v>0.12604887301791873</v>
      </c>
      <c r="FQ38">
        <f>'2011_totals_newvars'!E38/$FX38</f>
        <v>4.0372014952015041E-2</v>
      </c>
      <c r="FR38">
        <f>'2011_totals_newvars'!F38/$FX38</f>
        <v>0</v>
      </c>
      <c r="FS38">
        <f>'2011_totals_newvars'!G38/$FX38</f>
        <v>2.1762641779312395E-2</v>
      </c>
      <c r="FT38">
        <f>'2011_totals_newvars'!H38/$FX38</f>
        <v>4.1073729511295072E-2</v>
      </c>
      <c r="FU38">
        <f>'2011_totals_newvars'!I38/$FX38</f>
        <v>0.13746198469942861</v>
      </c>
      <c r="FV38">
        <f>'2011_totals_newvars'!J38/$FX38</f>
        <v>0.10433038584204447</v>
      </c>
      <c r="FW38">
        <f>'2011_totals_newvars'!K38/$FX38</f>
        <v>6.7192252750847517E-2</v>
      </c>
      <c r="FX38">
        <f>'2011_totals_newvars'!L38</f>
        <v>216217546</v>
      </c>
      <c r="FY38" s="8" t="str">
        <f t="shared" si="31"/>
        <v xml:space="preserve"> </v>
      </c>
      <c r="FZ38">
        <f>'2012_totals_newvars'!B38/$GJ38</f>
        <v>0.11324850068006365</v>
      </c>
      <c r="GA38">
        <f>'2012_totals_newvars'!C38/$GJ38</f>
        <v>0.30527879174647238</v>
      </c>
      <c r="GB38">
        <f>'2012_totals_newvars'!D38/$GJ38</f>
        <v>0.14020249315382471</v>
      </c>
      <c r="GC38">
        <f>'2012_totals_newvars'!E38/$GJ38</f>
        <v>5.3108802168875827E-2</v>
      </c>
      <c r="GD38">
        <f>'2012_totals_newvars'!F38/$GJ38</f>
        <v>0</v>
      </c>
      <c r="GE38">
        <f>'2012_totals_newvars'!G38/$GJ38</f>
        <v>8.9724476118873067E-6</v>
      </c>
      <c r="GF38">
        <f>'2012_totals_newvars'!H38/$GJ38</f>
        <v>4.3839987950689843E-2</v>
      </c>
      <c r="GG38">
        <f>'2012_totals_newvars'!I38/$GJ38</f>
        <v>0.14574968807213015</v>
      </c>
      <c r="GH38">
        <f>'2012_totals_newvars'!J38/$GJ38</f>
        <v>0.12295196857270113</v>
      </c>
      <c r="GI38">
        <f>'2012_totals_newvars'!K38/$GJ38</f>
        <v>7.5610795207630449E-2</v>
      </c>
      <c r="GJ38">
        <f>'2012_totals_newvars'!L38</f>
        <v>192143780</v>
      </c>
      <c r="GK38" s="8" t="str">
        <f t="shared" si="32"/>
        <v xml:space="preserve"> </v>
      </c>
      <c r="GL38">
        <f>'2013_totals_newvars'!B38/$GV38</f>
        <v>9.9726609357410262E-2</v>
      </c>
      <c r="GM38">
        <f>'2013_totals_newvars'!C38/$GV38</f>
        <v>0.35182927096141864</v>
      </c>
      <c r="GN38">
        <f>'2013_totals_newvars'!D38/$GV38</f>
        <v>0.12922211845656201</v>
      </c>
      <c r="GO38">
        <f>'2013_totals_newvars'!E38/$GV38</f>
        <v>4.9361425794206409E-2</v>
      </c>
      <c r="GP38">
        <f>'2013_totals_newvars'!F38/$GV38</f>
        <v>0</v>
      </c>
      <c r="GQ38">
        <f>'2013_totals_newvars'!G38/$GV38</f>
        <v>2.3220016833865242E-3</v>
      </c>
      <c r="GR38">
        <f>'2013_totals_newvars'!H38/$GV38</f>
        <v>4.6873600945557856E-2</v>
      </c>
      <c r="GS38">
        <f>'2013_totals_newvars'!I38/$GV38</f>
        <v>0.12774901580559581</v>
      </c>
      <c r="GT38">
        <f>'2013_totals_newvars'!J38/$GV38</f>
        <v>0.11991284113336274</v>
      </c>
      <c r="GU38">
        <f>'2013_totals_newvars'!K38/$GV38</f>
        <v>7.3003115862499773E-2</v>
      </c>
      <c r="GV38">
        <f>'2013_totals_newvars'!L38</f>
        <v>199007177</v>
      </c>
      <c r="GW38" s="8" t="str">
        <f t="shared" si="33"/>
        <v xml:space="preserve"> </v>
      </c>
      <c r="GX38">
        <f>'2014_totals_newvars'!B38/$HH38</f>
        <v>9.2842792076796327E-2</v>
      </c>
      <c r="GY38">
        <f>'2014_totals_newvars'!C38/$HH38</f>
        <v>0.32096484170545136</v>
      </c>
      <c r="GZ38">
        <f>'2014_totals_newvars'!D38/$HH38</f>
        <v>0.13654807403313649</v>
      </c>
      <c r="HA38">
        <f>'2014_totals_newvars'!E38/$HH38</f>
        <v>4.5252763312405617E-2</v>
      </c>
      <c r="HB38">
        <f>'2014_totals_newvars'!F38/$HH38</f>
        <v>0</v>
      </c>
      <c r="HC38">
        <f>'2014_totals_newvars'!G38/$HH38</f>
        <v>4.7467999247142681E-4</v>
      </c>
      <c r="HD38">
        <f>'2014_totals_newvars'!H38/$HH38</f>
        <v>4.9929970658676007E-2</v>
      </c>
      <c r="HE38">
        <f>'2014_totals_newvars'!I38/$HH38</f>
        <v>0.15092635375416485</v>
      </c>
      <c r="HF38">
        <f>'2014_totals_newvars'!J38/$HH38</f>
        <v>0.12927733823293255</v>
      </c>
      <c r="HG38">
        <f>'2014_totals_newvars'!K38/$HH38</f>
        <v>7.3783186233965348E-2</v>
      </c>
      <c r="HH38">
        <f>'2014_totals_newvars'!L38</f>
        <v>196903180</v>
      </c>
      <c r="HI38" s="8" t="str">
        <f t="shared" si="34"/>
        <v xml:space="preserve"> </v>
      </c>
    </row>
    <row r="39" spans="1:217" x14ac:dyDescent="0.2">
      <c r="A39" t="str">
        <f>'1997_totals_newvars'!A39</f>
        <v>OREGON</v>
      </c>
      <c r="B39">
        <f>'1997_totals_newvars'!B39/$L39</f>
        <v>0.80955658267598385</v>
      </c>
      <c r="C39">
        <f>'1997_totals_newvars'!C39/$L39</f>
        <v>4.8340603025614881E-2</v>
      </c>
      <c r="D39">
        <f>'1997_totals_newvars'!D39/$L39</f>
        <v>4.2366574695796251E-2</v>
      </c>
      <c r="E39">
        <f>'1997_totals_newvars'!E39/$L39</f>
        <v>0</v>
      </c>
      <c r="F39">
        <f>'1997_totals_newvars'!F39/$L39</f>
        <v>0</v>
      </c>
      <c r="G39">
        <f>'1997_totals_newvars'!G39/$L39</f>
        <v>0</v>
      </c>
      <c r="H39">
        <f>'1997_totals_newvars'!H39/$L39</f>
        <v>0</v>
      </c>
      <c r="I39">
        <f>'1997_totals_newvars'!I39/$L39</f>
        <v>9.5528780044739454E-4</v>
      </c>
      <c r="J39">
        <f>'1997_totals_newvars'!J39/$L39</f>
        <v>9.8780951802157638E-2</v>
      </c>
      <c r="K39">
        <f>'1997_totals_newvars'!K39/$L39</f>
        <v>0</v>
      </c>
      <c r="L39">
        <f>'1997_totals_newvars'!L39</f>
        <v>242342674</v>
      </c>
      <c r="M39" s="8" t="str">
        <f t="shared" si="18"/>
        <v xml:space="preserve"> </v>
      </c>
      <c r="N39">
        <f>'1998_totals_newvars'!B39/$X39</f>
        <v>0.47951280937391044</v>
      </c>
      <c r="O39">
        <f>'1998_totals_newvars'!C39/$X39</f>
        <v>6.0637832996581008E-2</v>
      </c>
      <c r="P39">
        <f>'1998_totals_newvars'!D39/$X39</f>
        <v>0.30844423312091868</v>
      </c>
      <c r="Q39">
        <f>'1998_totals_newvars'!E39/$X39</f>
        <v>0</v>
      </c>
      <c r="R39">
        <f>'1998_totals_newvars'!F39/$X39</f>
        <v>0</v>
      </c>
      <c r="S39">
        <f>'1998_totals_newvars'!G39/$X39</f>
        <v>0</v>
      </c>
      <c r="T39">
        <f>'1998_totals_newvars'!H39/$X39</f>
        <v>0</v>
      </c>
      <c r="U39">
        <f>'1998_totals_newvars'!I39/$X39</f>
        <v>1.3511147517420686E-3</v>
      </c>
      <c r="V39">
        <f>'1998_totals_newvars'!J39/$X39</f>
        <v>0.15005400975684779</v>
      </c>
      <c r="W39">
        <f>'1998_totals_newvars'!K39/$X39</f>
        <v>0</v>
      </c>
      <c r="X39">
        <f>'1998_totals_newvars'!L39</f>
        <v>224498326</v>
      </c>
      <c r="Y39" s="8" t="str">
        <f t="shared" si="1"/>
        <v xml:space="preserve"> </v>
      </c>
      <c r="Z39">
        <f>'1999_totals_newvars'!B39/$AJ39</f>
        <v>0.60097507058337452</v>
      </c>
      <c r="AA39">
        <f>'1999_totals_newvars'!C39/$AJ39</f>
        <v>9.2685754532136205E-2</v>
      </c>
      <c r="AB39">
        <f>'1999_totals_newvars'!D39/$AJ39</f>
        <v>0.18656746211051536</v>
      </c>
      <c r="AC39">
        <f>'1999_totals_newvars'!E39/$AJ39</f>
        <v>0</v>
      </c>
      <c r="AD39">
        <f>'1999_totals_newvars'!F39/$AJ39</f>
        <v>0</v>
      </c>
      <c r="AE39">
        <f>'1999_totals_newvars'!G39/$AJ39</f>
        <v>0</v>
      </c>
      <c r="AF39">
        <f>'1999_totals_newvars'!H39/$AJ39</f>
        <v>0</v>
      </c>
      <c r="AG39">
        <f>'1999_totals_newvars'!I39/$AJ39</f>
        <v>2.5634842473555475E-3</v>
      </c>
      <c r="AH39">
        <f>'1999_totals_newvars'!J39/$AJ39</f>
        <v>0.1172082285266184</v>
      </c>
      <c r="AI39">
        <f>'1999_totals_newvars'!K39/$AJ39</f>
        <v>0</v>
      </c>
      <c r="AJ39">
        <f>'1999_totals_newvars'!L39</f>
        <v>401449707</v>
      </c>
      <c r="AK39" s="8" t="str">
        <f t="shared" si="19"/>
        <v xml:space="preserve"> </v>
      </c>
      <c r="AL39">
        <f>'2000_totals_newvars'!B39/$AW39</f>
        <v>0.20023133149956243</v>
      </c>
      <c r="AM39">
        <f>'2000_totals_newvars'!C39/$AW39</f>
        <v>9.9408508492311976E-2</v>
      </c>
      <c r="AN39">
        <f>'2000_totals_newvars'!D39/$AW39</f>
        <v>0.21713696119200621</v>
      </c>
      <c r="AO39">
        <f>'2000_totals_newvars'!E39/$AW39</f>
        <v>2.3625829241992802E-2</v>
      </c>
      <c r="AP39">
        <f>'2000_totals_newvars'!F39/$AW39</f>
        <v>0</v>
      </c>
      <c r="AQ39">
        <f>'2000_totals_newvars'!G39/$AW39</f>
        <v>0</v>
      </c>
      <c r="AR39">
        <f>'2000_totals_newvars'!H39/$AW39</f>
        <v>1.6912580148740947E-5</v>
      </c>
      <c r="AS39">
        <f>'2000_totals_newvars'!I39/$AW39</f>
        <v>0.38094080951261772</v>
      </c>
      <c r="AT39">
        <f>'2000_totals_newvars'!J39/$AW39</f>
        <v>7.8639647481360139E-2</v>
      </c>
      <c r="AU39">
        <f>'2000_totals_newvars'!K39/$AW39</f>
        <v>0</v>
      </c>
      <c r="AV39" s="8" t="str">
        <f t="shared" si="20"/>
        <v xml:space="preserve"> </v>
      </c>
      <c r="AW39">
        <f>'2000_totals_newvars'!L39</f>
        <v>169341400</v>
      </c>
      <c r="AX39">
        <f>'2001_totals_newvars'!B39/$BH39</f>
        <v>0.24996171388984981</v>
      </c>
      <c r="AY39">
        <f>'2001_totals_newvars'!C39/$BH39</f>
        <v>8.4397275672297489E-2</v>
      </c>
      <c r="AZ39">
        <f>'2001_totals_newvars'!D39/$BH39</f>
        <v>0.20039675723563094</v>
      </c>
      <c r="BA39">
        <f>'2001_totals_newvars'!E39/$BH39</f>
        <v>2.9765955601352537E-2</v>
      </c>
      <c r="BB39">
        <f>'2001_totals_newvars'!F39/$BH39</f>
        <v>0</v>
      </c>
      <c r="BC39">
        <f>'2001_totals_newvars'!G39/$BH39</f>
        <v>0</v>
      </c>
      <c r="BD39">
        <f>'2001_totals_newvars'!H39/$BH39</f>
        <v>3.0301355557458562E-3</v>
      </c>
      <c r="BE39">
        <f>'2001_totals_newvars'!I39/$BH39</f>
        <v>0.34887031992475098</v>
      </c>
      <c r="BF39">
        <f>'2001_totals_newvars'!J39/$BH39</f>
        <v>8.3577842120372378E-2</v>
      </c>
      <c r="BG39">
        <f>'2001_totals_newvars'!K39/$BH39</f>
        <v>0</v>
      </c>
      <c r="BH39">
        <f>'2001_totals_newvars'!L39</f>
        <v>290627592</v>
      </c>
      <c r="BI39" s="8" t="str">
        <f t="shared" si="21"/>
        <v xml:space="preserve"> </v>
      </c>
      <c r="BJ39">
        <f>'2002_totals_newvars'!B39/$BT39</f>
        <v>0.26613831681361</v>
      </c>
      <c r="BK39">
        <f>'2002_totals_newvars'!C39/$BT39</f>
        <v>9.389322639877791E-2</v>
      </c>
      <c r="BL39">
        <f>'2002_totals_newvars'!D39/$BT39</f>
        <v>0.22013772000826812</v>
      </c>
      <c r="BM39">
        <f>'2002_totals_newvars'!E39/$BT39</f>
        <v>2.5583852602696071E-2</v>
      </c>
      <c r="BN39">
        <f>'2002_totals_newvars'!F39/$BT39</f>
        <v>0</v>
      </c>
      <c r="BO39">
        <f>'2002_totals_newvars'!G39/$BT39</f>
        <v>0</v>
      </c>
      <c r="BP39">
        <f>'2002_totals_newvars'!H39/$BT39</f>
        <v>2.4859802674118236E-3</v>
      </c>
      <c r="BQ39">
        <f>'2002_totals_newvars'!I39/$BT39</f>
        <v>0.28665342105468805</v>
      </c>
      <c r="BR39">
        <f>'2002_totals_newvars'!J39/$BT39</f>
        <v>0.10510748285454803</v>
      </c>
      <c r="BS39">
        <f>'2002_totals_newvars'!K39/$BT39</f>
        <v>0</v>
      </c>
      <c r="BT39">
        <f>'2002_totals_newvars'!L39</f>
        <v>258234954</v>
      </c>
      <c r="BU39" s="8" t="str">
        <f t="shared" si="22"/>
        <v xml:space="preserve"> </v>
      </c>
      <c r="BV39">
        <f>'2003_totals_newvars'!B39/$CF39</f>
        <v>0.36446860900072342</v>
      </c>
      <c r="BW39">
        <f>'2003_totals_newvars'!C39/$CF39</f>
        <v>7.8591741802092205E-2</v>
      </c>
      <c r="BX39">
        <f>'2003_totals_newvars'!D39/$CF39</f>
        <v>9.7875543550968974E-2</v>
      </c>
      <c r="BY39">
        <f>'2003_totals_newvars'!E39/$CF39</f>
        <v>2.1194424171250524E-2</v>
      </c>
      <c r="BZ39">
        <f>'2003_totals_newvars'!F39/$CF39</f>
        <v>0</v>
      </c>
      <c r="CA39">
        <f>'2003_totals_newvars'!G39/$CF39</f>
        <v>0</v>
      </c>
      <c r="CB39">
        <f>'2003_totals_newvars'!H39/$CF39</f>
        <v>1.5517912135651614E-4</v>
      </c>
      <c r="CC39">
        <f>'2003_totals_newvars'!I39/$CF39</f>
        <v>0.29066990388566011</v>
      </c>
      <c r="CD39">
        <f>'2003_totals_newvars'!J39/$CF39</f>
        <v>0.14704459846794829</v>
      </c>
      <c r="CE39">
        <f>'2003_totals_newvars'!K39/$CF39</f>
        <v>0</v>
      </c>
      <c r="CF39">
        <f>'2003_totals_newvars'!L39</f>
        <v>225507141</v>
      </c>
      <c r="CG39" s="8" t="str">
        <f t="shared" si="23"/>
        <v xml:space="preserve"> </v>
      </c>
      <c r="CH39">
        <f>'2004_totals_newvars'!B39/$CR39</f>
        <v>0.34956852566317598</v>
      </c>
      <c r="CI39">
        <f>'2004_totals_newvars'!C39/$CR39</f>
        <v>9.8509457154560595E-2</v>
      </c>
      <c r="CJ39">
        <f>'2004_totals_newvars'!D39/$CR39</f>
        <v>0.17111398037511491</v>
      </c>
      <c r="CK39">
        <f>'2004_totals_newvars'!E39/$CR39</f>
        <v>2.9953762251149482E-2</v>
      </c>
      <c r="CL39">
        <f>'2004_totals_newvars'!F39/$CR39</f>
        <v>1.2913424692475214E-2</v>
      </c>
      <c r="CM39">
        <f>'2004_totals_newvars'!G39/$CR39</f>
        <v>0</v>
      </c>
      <c r="CN39">
        <f>'2004_totals_newvars'!H39/$CR39</f>
        <v>0</v>
      </c>
      <c r="CO39">
        <f>'2004_totals_newvars'!I39/$CR39</f>
        <v>0.20686323020437439</v>
      </c>
      <c r="CP39">
        <f>'2004_totals_newvars'!J39/$CR39</f>
        <v>0.13107761965914946</v>
      </c>
      <c r="CQ39">
        <f>'2004_totals_newvars'!K39/$CR39</f>
        <v>0</v>
      </c>
      <c r="CR39">
        <f>'2004_totals_newvars'!L39</f>
        <v>242993015</v>
      </c>
      <c r="CS39" s="8" t="str">
        <f t="shared" si="24"/>
        <v xml:space="preserve"> </v>
      </c>
      <c r="CT39">
        <f>'2005_totals_newvars'!B39/$DD39</f>
        <v>0.39111504667251817</v>
      </c>
      <c r="CU39">
        <f>'2005_totals_newvars'!C39/$DD39</f>
        <v>3.5410157671707569E-2</v>
      </c>
      <c r="CV39">
        <f>'2005_totals_newvars'!D39/$DD39</f>
        <v>0.12739451730564108</v>
      </c>
      <c r="CW39">
        <f>'2005_totals_newvars'!E39/$DD39</f>
        <v>2.484552430034374E-2</v>
      </c>
      <c r="CX39">
        <f>'2005_totals_newvars'!F39/$DD39</f>
        <v>1.310859481059617E-2</v>
      </c>
      <c r="CY39">
        <f>'2005_totals_newvars'!G39/$DD39</f>
        <v>0</v>
      </c>
      <c r="CZ39">
        <f>'2005_totals_newvars'!H39/$DD39</f>
        <v>0</v>
      </c>
      <c r="DA39">
        <f>'2005_totals_newvars'!I39/$DD39</f>
        <v>0.30798355008969774</v>
      </c>
      <c r="DB39">
        <f>'2005_totals_newvars'!J39/$DD39</f>
        <v>0.10014260914949556</v>
      </c>
      <c r="DC39">
        <f>'2005_totals_newvars'!K39/$DD39</f>
        <v>0</v>
      </c>
      <c r="DD39">
        <f>'2005_totals_newvars'!L39</f>
        <v>268822864</v>
      </c>
      <c r="DE39" s="8" t="str">
        <f t="shared" si="25"/>
        <v xml:space="preserve"> </v>
      </c>
      <c r="DF39">
        <f>'2006_totals_newvars'!B39/$DP39</f>
        <v>0.35250687883144838</v>
      </c>
      <c r="DG39">
        <f>'2006_totals_newvars'!C39/$DP39</f>
        <v>4.5700183597651746E-2</v>
      </c>
      <c r="DH39">
        <f>'2006_totals_newvars'!D39/$DP39</f>
        <v>0.11164220727127586</v>
      </c>
      <c r="DI39">
        <f>'2006_totals_newvars'!E39/$DP39</f>
        <v>4.1112586997424649E-2</v>
      </c>
      <c r="DJ39">
        <f>'2006_totals_newvars'!F39/$DP39</f>
        <v>9.7961054168293621E-3</v>
      </c>
      <c r="DK39">
        <f>'2006_totals_newvars'!G39/$DP39</f>
        <v>0</v>
      </c>
      <c r="DL39">
        <f>'2006_totals_newvars'!H39/$DP39</f>
        <v>0</v>
      </c>
      <c r="DM39">
        <f>'2006_totals_newvars'!I39/$DP39</f>
        <v>0.30351000452062465</v>
      </c>
      <c r="DN39">
        <f>'2006_totals_newvars'!J39/$DP39</f>
        <v>0.13573203336474532</v>
      </c>
      <c r="DO39">
        <f>'2006_totals_newvars'!K39/$DP39</f>
        <v>0</v>
      </c>
      <c r="DP39">
        <f>'2006_totals_newvars'!L39</f>
        <v>251418793</v>
      </c>
      <c r="DQ39" s="8" t="str">
        <f t="shared" si="26"/>
        <v xml:space="preserve"> </v>
      </c>
      <c r="DR39">
        <f>'2007_totals_newvars'!B39/$EB39</f>
        <v>0.32570802548944394</v>
      </c>
      <c r="DS39">
        <f>'2007_totals_newvars'!C39/$EB39</f>
        <v>6.0783158078565103E-2</v>
      </c>
      <c r="DT39">
        <f>'2007_totals_newvars'!D39/$EB39</f>
        <v>0.15214057442587506</v>
      </c>
      <c r="DU39">
        <f>'2007_totals_newvars'!E39/$EB39</f>
        <v>0.26038004838520445</v>
      </c>
      <c r="DV39">
        <f>'2007_totals_newvars'!F39/$EB39</f>
        <v>2.068679862559715E-2</v>
      </c>
      <c r="DW39">
        <f>'2007_totals_newvars'!G39/$EB39</f>
        <v>0</v>
      </c>
      <c r="DX39">
        <f>'2007_totals_newvars'!H39/$EB39</f>
        <v>0</v>
      </c>
      <c r="DY39">
        <f>'2007_totals_newvars'!I39/$EB39</f>
        <v>7.7506438325624968E-2</v>
      </c>
      <c r="DZ39">
        <f>'2007_totals_newvars'!J39/$EB39</f>
        <v>0.10279495666968934</v>
      </c>
      <c r="EA39">
        <f>'2007_totals_newvars'!K39/$EB39</f>
        <v>0</v>
      </c>
      <c r="EB39">
        <f>'2007_totals_newvars'!L39</f>
        <v>257448535</v>
      </c>
      <c r="EC39" s="8" t="str">
        <f t="shared" si="27"/>
        <v xml:space="preserve"> </v>
      </c>
      <c r="ED39">
        <f>'2008_totals_newvars'!B39/$EN39</f>
        <v>0.29667381502970863</v>
      </c>
      <c r="EE39">
        <f>'2008_totals_newvars'!C39/$EN39</f>
        <v>7.7077486055122435E-2</v>
      </c>
      <c r="EF39">
        <f>'2008_totals_newvars'!D39/$EN39</f>
        <v>0.15097165564386222</v>
      </c>
      <c r="EG39">
        <f>'2008_totals_newvars'!E39/$EN39</f>
        <v>8.986855706925205E-2</v>
      </c>
      <c r="EH39">
        <f>'2008_totals_newvars'!F39/$EN39</f>
        <v>5.9327514721585735E-3</v>
      </c>
      <c r="EI39">
        <f>'2008_totals_newvars'!G39/$EN39</f>
        <v>0</v>
      </c>
      <c r="EJ39">
        <f>'2008_totals_newvars'!H39/$EN39</f>
        <v>0</v>
      </c>
      <c r="EK39">
        <f>'2008_totals_newvars'!I39/$EN39</f>
        <v>0.31060304134518429</v>
      </c>
      <c r="EL39">
        <f>'2008_totals_newvars'!J39/$EN39</f>
        <v>6.8872693384711775E-2</v>
      </c>
      <c r="EM39">
        <f>'2008_totals_newvars'!K39/$EN39</f>
        <v>0</v>
      </c>
      <c r="EN39">
        <f>'2008_totals_newvars'!L39</f>
        <v>309176612</v>
      </c>
      <c r="EO39" s="8" t="str">
        <f t="shared" si="28"/>
        <v xml:space="preserve"> </v>
      </c>
      <c r="EP39">
        <f>'2009_totals_newvars'!B39/$EZ39</f>
        <v>0.36745716029311148</v>
      </c>
      <c r="EQ39">
        <f>'2009_totals_newvars'!C39/$EZ39</f>
        <v>0.11809017792698873</v>
      </c>
      <c r="ER39">
        <f>'2009_totals_newvars'!D39/$EZ39</f>
        <v>0.11072976784271793</v>
      </c>
      <c r="ES39">
        <f>'2009_totals_newvars'!E39/$EZ39</f>
        <v>4.9003701913642159E-2</v>
      </c>
      <c r="ET39">
        <f>'2009_totals_newvars'!F39/$EZ39</f>
        <v>2.949916365510152E-3</v>
      </c>
      <c r="EU39">
        <f>'2009_totals_newvars'!G39/$EZ39</f>
        <v>0</v>
      </c>
      <c r="EV39">
        <f>'2009_totals_newvars'!H39/$EZ39</f>
        <v>0</v>
      </c>
      <c r="EW39">
        <f>'2009_totals_newvars'!I39/$EZ39</f>
        <v>0.26328226525727511</v>
      </c>
      <c r="EX39">
        <f>'2009_totals_newvars'!J39/$EZ39</f>
        <v>8.8487010400754462E-2</v>
      </c>
      <c r="EY39">
        <f>'2009_totals_newvars'!K39/$EZ39</f>
        <v>0</v>
      </c>
      <c r="EZ39">
        <f>'2009_totals_newvars'!L39</f>
        <v>313055655</v>
      </c>
      <c r="FA39" s="8" t="str">
        <f t="shared" si="29"/>
        <v xml:space="preserve"> </v>
      </c>
      <c r="FB39">
        <f>'2010_totals_newvars'!B39/$FL39</f>
        <v>0.51072545155457261</v>
      </c>
      <c r="FC39">
        <f>'2010_totals_newvars'!C39/$FL39</f>
        <v>7.4484667191505469E-2</v>
      </c>
      <c r="FD39">
        <f>'2010_totals_newvars'!D39/$FL39</f>
        <v>0.10049316408935555</v>
      </c>
      <c r="FE39">
        <f>'2010_totals_newvars'!E39/$FL39</f>
        <v>2.8695556414870059E-2</v>
      </c>
      <c r="FF39">
        <f>'2010_totals_newvars'!F39/$FL39</f>
        <v>2.6747189500342266E-3</v>
      </c>
      <c r="FG39">
        <f>'2010_totals_newvars'!G39/$FL39</f>
        <v>0</v>
      </c>
      <c r="FH39">
        <f>'2010_totals_newvars'!H39/$FL39</f>
        <v>3.1427719133883905E-4</v>
      </c>
      <c r="FI39">
        <f>'2010_totals_newvars'!I39/$FL39</f>
        <v>0.21285392691217112</v>
      </c>
      <c r="FJ39">
        <f>'2010_totals_newvars'!J39/$FL39</f>
        <v>6.9758237696152137E-2</v>
      </c>
      <c r="FK39">
        <f>'2010_totals_newvars'!K39/$FL39</f>
        <v>0</v>
      </c>
      <c r="FL39">
        <f>'2010_totals_newvars'!L39</f>
        <v>391635166</v>
      </c>
      <c r="FM39" s="8" t="str">
        <f t="shared" si="30"/>
        <v xml:space="preserve"> </v>
      </c>
      <c r="FN39">
        <f>'2011_totals_newvars'!B39/$FX39</f>
        <v>0.47451273991495019</v>
      </c>
      <c r="FO39">
        <f>'2011_totals_newvars'!C39/$FX39</f>
        <v>6.6821307525636378E-2</v>
      </c>
      <c r="FP39">
        <f>'2011_totals_newvars'!D39/$FX39</f>
        <v>0.15053590984330933</v>
      </c>
      <c r="FQ39">
        <f>'2011_totals_newvars'!E39/$FX39</f>
        <v>2.9797358299189829E-2</v>
      </c>
      <c r="FR39">
        <f>'2011_totals_newvars'!F39/$FX39</f>
        <v>4.6449089628112792E-3</v>
      </c>
      <c r="FS39">
        <f>'2011_totals_newvars'!G39/$FX39</f>
        <v>0</v>
      </c>
      <c r="FT39">
        <f>'2011_totals_newvars'!H39/$FX39</f>
        <v>2.0266262967456511E-4</v>
      </c>
      <c r="FU39">
        <f>'2011_totals_newvars'!I39/$FX39</f>
        <v>0.20291243041178131</v>
      </c>
      <c r="FV39">
        <f>'2011_totals_newvars'!J39/$FX39</f>
        <v>7.057268241264715E-2</v>
      </c>
      <c r="FW39">
        <f>'2011_totals_newvars'!K39/$FX39</f>
        <v>0</v>
      </c>
      <c r="FX39">
        <f>'2011_totals_newvars'!L39</f>
        <v>342589061</v>
      </c>
      <c r="FY39" s="8" t="str">
        <f t="shared" si="31"/>
        <v xml:space="preserve"> </v>
      </c>
      <c r="FZ39">
        <f>'2012_totals_newvars'!B39/$GJ39</f>
        <v>0.44130049441901736</v>
      </c>
      <c r="GA39">
        <f>'2012_totals_newvars'!C39/$GJ39</f>
        <v>2.7622966581167339E-2</v>
      </c>
      <c r="GB39">
        <f>'2012_totals_newvars'!D39/$GJ39</f>
        <v>4.2903711552060478E-2</v>
      </c>
      <c r="GC39">
        <f>'2012_totals_newvars'!E39/$GJ39</f>
        <v>2.783513791415107E-2</v>
      </c>
      <c r="GD39">
        <f>'2012_totals_newvars'!F39/$GJ39</f>
        <v>2.661899466744689E-3</v>
      </c>
      <c r="GE39">
        <f>'2012_totals_newvars'!G39/$GJ39</f>
        <v>0</v>
      </c>
      <c r="GF39">
        <f>'2012_totals_newvars'!H39/$GJ39</f>
        <v>0</v>
      </c>
      <c r="GG39">
        <f>'2012_totals_newvars'!I39/$GJ39</f>
        <v>0.35402502355883231</v>
      </c>
      <c r="GH39">
        <f>'2012_totals_newvars'!J39/$GJ39</f>
        <v>0.10365076650802674</v>
      </c>
      <c r="GI39">
        <f>'2012_totals_newvars'!K39/$GJ39</f>
        <v>0</v>
      </c>
      <c r="GJ39">
        <f>'2012_totals_newvars'!L39</f>
        <v>344749684</v>
      </c>
      <c r="GK39" s="8" t="str">
        <f t="shared" si="32"/>
        <v xml:space="preserve"> </v>
      </c>
      <c r="GL39">
        <f>'2013_totals_newvars'!B39/$GV39</f>
        <v>0.43758288154570091</v>
      </c>
      <c r="GM39">
        <f>'2013_totals_newvars'!C39/$GV39</f>
        <v>3.4412384746331591E-2</v>
      </c>
      <c r="GN39">
        <f>'2013_totals_newvars'!D39/$GV39</f>
        <v>6.1277045468069814E-2</v>
      </c>
      <c r="GO39">
        <f>'2013_totals_newvars'!E39/$GV39</f>
        <v>2.4556594707907255E-2</v>
      </c>
      <c r="GP39">
        <f>'2013_totals_newvars'!F39/$GV39</f>
        <v>3.3423576957162951E-3</v>
      </c>
      <c r="GQ39">
        <f>'2013_totals_newvars'!G39/$GV39</f>
        <v>0</v>
      </c>
      <c r="GR39">
        <f>'2013_totals_newvars'!H39/$GV39</f>
        <v>0</v>
      </c>
      <c r="GS39">
        <f>'2013_totals_newvars'!I39/$GV39</f>
        <v>0.32363571673437885</v>
      </c>
      <c r="GT39">
        <f>'2013_totals_newvars'!J39/$GV39</f>
        <v>0.11519301910189528</v>
      </c>
      <c r="GU39">
        <f>'2013_totals_newvars'!K39/$GV39</f>
        <v>0</v>
      </c>
      <c r="GV39">
        <f>'2013_totals_newvars'!L39</f>
        <v>323960838</v>
      </c>
      <c r="GW39" s="8" t="str">
        <f t="shared" si="33"/>
        <v xml:space="preserve"> </v>
      </c>
      <c r="GX39">
        <f>'2014_totals_newvars'!B39/$HH39</f>
        <v>0.41085759246210973</v>
      </c>
      <c r="GY39">
        <f>'2014_totals_newvars'!C39/$HH39</f>
        <v>4.0285427339289713E-2</v>
      </c>
      <c r="GZ39">
        <f>'2014_totals_newvars'!D39/$HH39</f>
        <v>6.0529005389584008E-2</v>
      </c>
      <c r="HA39">
        <f>'2014_totals_newvars'!E39/$HH39</f>
        <v>-1.3011837718713773E-4</v>
      </c>
      <c r="HB39">
        <f>'2014_totals_newvars'!F39/$HH39</f>
        <v>3.2593333282478903E-5</v>
      </c>
      <c r="HC39">
        <f>'2014_totals_newvars'!G39/$HH39</f>
        <v>0</v>
      </c>
      <c r="HD39">
        <f>'2014_totals_newvars'!H39/$HH39</f>
        <v>-2.0513696545347269E-7</v>
      </c>
      <c r="HE39">
        <f>'2014_totals_newvars'!I39/$HH39</f>
        <v>0.34964246546417349</v>
      </c>
      <c r="HF39">
        <f>'2014_totals_newvars'!J39/$HH39</f>
        <v>0.13878323952571314</v>
      </c>
      <c r="HG39">
        <f>'2014_totals_newvars'!K39/$HH39</f>
        <v>0</v>
      </c>
      <c r="HH39">
        <f>'2014_totals_newvars'!L39</f>
        <v>341235427</v>
      </c>
      <c r="HI39" s="8" t="str">
        <f t="shared" si="34"/>
        <v xml:space="preserve"> </v>
      </c>
    </row>
    <row r="40" spans="1:217" x14ac:dyDescent="0.2">
      <c r="A40" t="str">
        <f>'1997_totals_newvars'!A40</f>
        <v>PENNSYLVANIA</v>
      </c>
      <c r="B40">
        <f>'1997_totals_newvars'!B40/$L40</f>
        <v>0.71705160045506056</v>
      </c>
      <c r="C40">
        <f>'1997_totals_newvars'!C40/$L40</f>
        <v>4.962154777026357E-2</v>
      </c>
      <c r="D40">
        <f>'1997_totals_newvars'!D40/$L40</f>
        <v>2.2939800046846925E-3</v>
      </c>
      <c r="E40">
        <f>'1997_totals_newvars'!E40/$L40</f>
        <v>0</v>
      </c>
      <c r="F40">
        <f>'1997_totals_newvars'!F40/$L40</f>
        <v>0</v>
      </c>
      <c r="G40">
        <f>'1997_totals_newvars'!G40/$L40</f>
        <v>0</v>
      </c>
      <c r="H40">
        <f>'1997_totals_newvars'!H40/$L40</f>
        <v>0</v>
      </c>
      <c r="I40">
        <f>'1997_totals_newvars'!I40/$L40</f>
        <v>7.8816123376982059E-2</v>
      </c>
      <c r="J40">
        <f>'1997_totals_newvars'!J40/$L40</f>
        <v>0.15221674839300914</v>
      </c>
      <c r="K40">
        <f>'1997_totals_newvars'!K40/$L40</f>
        <v>0</v>
      </c>
      <c r="L40">
        <f>'1997_totals_newvars'!L40</f>
        <v>545794644</v>
      </c>
      <c r="M40" s="8" t="str">
        <f t="shared" si="18"/>
        <v xml:space="preserve"> </v>
      </c>
      <c r="N40">
        <f>'1998_totals_newvars'!B40/$X40</f>
        <v>0.5001436527834604</v>
      </c>
      <c r="O40">
        <f>'1998_totals_newvars'!C40/$X40</f>
        <v>4.6834048595109951E-2</v>
      </c>
      <c r="P40">
        <f>'1998_totals_newvars'!D40/$X40</f>
        <v>0.10398967583403119</v>
      </c>
      <c r="Q40">
        <f>'1998_totals_newvars'!E40/$X40</f>
        <v>0</v>
      </c>
      <c r="R40">
        <f>'1998_totals_newvars'!F40/$X40</f>
        <v>0</v>
      </c>
      <c r="S40">
        <f>'1998_totals_newvars'!G40/$X40</f>
        <v>0</v>
      </c>
      <c r="T40">
        <f>'1998_totals_newvars'!H40/$X40</f>
        <v>0</v>
      </c>
      <c r="U40">
        <f>'1998_totals_newvars'!I40/$X40</f>
        <v>0.21645069865177285</v>
      </c>
      <c r="V40">
        <f>'1998_totals_newvars'!J40/$X40</f>
        <v>7.9345376121895406E-2</v>
      </c>
      <c r="W40">
        <f>'1998_totals_newvars'!K40/$X40</f>
        <v>5.3236548013730185E-2</v>
      </c>
      <c r="X40">
        <f>'1998_totals_newvars'!L40</f>
        <v>995622894</v>
      </c>
      <c r="Y40" s="8" t="str">
        <f t="shared" si="1"/>
        <v xml:space="preserve"> </v>
      </c>
      <c r="Z40">
        <f>'1999_totals_newvars'!B40/$AJ40</f>
        <v>0.35438887261470525</v>
      </c>
      <c r="AA40">
        <f>'1999_totals_newvars'!C40/$AJ40</f>
        <v>0.18072741900082587</v>
      </c>
      <c r="AB40">
        <f>'1999_totals_newvars'!D40/$AJ40</f>
        <v>4.385825546634646E-2</v>
      </c>
      <c r="AC40">
        <f>'1999_totals_newvars'!E40/$AJ40</f>
        <v>0</v>
      </c>
      <c r="AD40">
        <f>'1999_totals_newvars'!F40/$AJ40</f>
        <v>0</v>
      </c>
      <c r="AE40">
        <f>'1999_totals_newvars'!G40/$AJ40</f>
        <v>0</v>
      </c>
      <c r="AF40">
        <f>'1999_totals_newvars'!H40/$AJ40</f>
        <v>0</v>
      </c>
      <c r="AG40">
        <f>'1999_totals_newvars'!I40/$AJ40</f>
        <v>0.37039616012771864</v>
      </c>
      <c r="AH40">
        <f>'1999_totals_newvars'!J40/$AJ40</f>
        <v>5.062929279040379E-2</v>
      </c>
      <c r="AI40">
        <f>'1999_totals_newvars'!K40/$AJ40</f>
        <v>0</v>
      </c>
      <c r="AJ40">
        <f>'1999_totals_newvars'!L40</f>
        <v>702544200</v>
      </c>
      <c r="AK40" s="8" t="str">
        <f t="shared" si="19"/>
        <v xml:space="preserve"> </v>
      </c>
      <c r="AL40">
        <f>'2000_totals_newvars'!B40/$AW40</f>
        <v>0.3956205063635726</v>
      </c>
      <c r="AM40">
        <f>'2000_totals_newvars'!C40/$AW40</f>
        <v>0.12026827633864484</v>
      </c>
      <c r="AN40">
        <f>'2000_totals_newvars'!D40/$AW40</f>
        <v>0.13215908868147408</v>
      </c>
      <c r="AO40">
        <f>'2000_totals_newvars'!E40/$AW40</f>
        <v>2.6650616010182933E-2</v>
      </c>
      <c r="AP40">
        <f>'2000_totals_newvars'!F40/$AW40</f>
        <v>0</v>
      </c>
      <c r="AQ40">
        <f>'2000_totals_newvars'!G40/$AW40</f>
        <v>1.0259762034032706E-3</v>
      </c>
      <c r="AR40">
        <f>'2000_totals_newvars'!H40/$AW40</f>
        <v>2.7002515615213796E-3</v>
      </c>
      <c r="AS40">
        <f>'2000_totals_newvars'!I40/$AW40</f>
        <v>0.15930516687769614</v>
      </c>
      <c r="AT40">
        <f>'2000_totals_newvars'!J40/$AW40</f>
        <v>0.12437497823361517</v>
      </c>
      <c r="AU40">
        <f>'2000_totals_newvars'!K40/$AW40</f>
        <v>3.7895139729889595E-2</v>
      </c>
      <c r="AV40" s="8" t="str">
        <f t="shared" si="20"/>
        <v xml:space="preserve"> </v>
      </c>
      <c r="AW40">
        <f>'2000_totals_newvars'!L40</f>
        <v>1449367924</v>
      </c>
      <c r="AX40">
        <f>'2001_totals_newvars'!B40/$BH40</f>
        <v>0.29698424500868381</v>
      </c>
      <c r="AY40">
        <f>'2001_totals_newvars'!C40/$BH40</f>
        <v>0.12393182222881205</v>
      </c>
      <c r="AZ40">
        <f>'2001_totals_newvars'!D40/$BH40</f>
        <v>0.13165010111760614</v>
      </c>
      <c r="BA40">
        <f>'2001_totals_newvars'!E40/$BH40</f>
        <v>0.29613499643942892</v>
      </c>
      <c r="BB40">
        <f>'2001_totals_newvars'!F40/$BH40</f>
        <v>0</v>
      </c>
      <c r="BC40">
        <f>'2001_totals_newvars'!G40/$BH40</f>
        <v>3.2456103776736778E-3</v>
      </c>
      <c r="BD40">
        <f>'2001_totals_newvars'!H40/$BH40</f>
        <v>7.4946933997208746E-3</v>
      </c>
      <c r="BE40">
        <f>'2001_totals_newvars'!I40/$BH40</f>
        <v>1.4811488428462524E-2</v>
      </c>
      <c r="BF40">
        <f>'2001_totals_newvars'!J40/$BH40</f>
        <v>9.930459775664599E-2</v>
      </c>
      <c r="BG40">
        <f>'2001_totals_newvars'!K40/$BH40</f>
        <v>2.6442445242965996E-2</v>
      </c>
      <c r="BH40">
        <f>'2001_totals_newvars'!L40</f>
        <v>1027401201</v>
      </c>
      <c r="BI40" s="8" t="str">
        <f t="shared" si="21"/>
        <v xml:space="preserve"> </v>
      </c>
      <c r="BJ40">
        <f>'2002_totals_newvars'!B40/$BT40</f>
        <v>0.29999218737695849</v>
      </c>
      <c r="BK40">
        <f>'2002_totals_newvars'!C40/$BT40</f>
        <v>0.1211603065613665</v>
      </c>
      <c r="BL40">
        <f>'2002_totals_newvars'!D40/$BT40</f>
        <v>0.19044428421439041</v>
      </c>
      <c r="BM40">
        <f>'2002_totals_newvars'!E40/$BT40</f>
        <v>0.22282312526359782</v>
      </c>
      <c r="BN40">
        <f>'2002_totals_newvars'!F40/$BT40</f>
        <v>0</v>
      </c>
      <c r="BO40">
        <f>'2002_totals_newvars'!G40/$BT40</f>
        <v>5.6118588463434866E-3</v>
      </c>
      <c r="BP40">
        <f>'2002_totals_newvars'!H40/$BT40</f>
        <v>3.1803440522343122E-2</v>
      </c>
      <c r="BQ40">
        <f>'2002_totals_newvars'!I40/$BT40</f>
        <v>3.9638919221172235E-3</v>
      </c>
      <c r="BR40">
        <f>'2002_totals_newvars'!J40/$BT40</f>
        <v>9.6875788062810927E-2</v>
      </c>
      <c r="BS40">
        <f>'2002_totals_newvars'!K40/$BT40</f>
        <v>2.732511723007201E-2</v>
      </c>
      <c r="BT40">
        <f>'2002_totals_newvars'!L40</f>
        <v>1125191879</v>
      </c>
      <c r="BU40" s="8" t="str">
        <f t="shared" si="22"/>
        <v xml:space="preserve"> </v>
      </c>
      <c r="BV40">
        <f>'2003_totals_newvars'!B40/$CF40</f>
        <v>0.25611523000590042</v>
      </c>
      <c r="BW40">
        <f>'2003_totals_newvars'!C40/$CF40</f>
        <v>0.17915881034444639</v>
      </c>
      <c r="BX40">
        <f>'2003_totals_newvars'!D40/$CF40</f>
        <v>0.18376315693127948</v>
      </c>
      <c r="BY40">
        <f>'2003_totals_newvars'!E40/$CF40</f>
        <v>0.20342122674347277</v>
      </c>
      <c r="BZ40">
        <f>'2003_totals_newvars'!F40/$CF40</f>
        <v>0</v>
      </c>
      <c r="CA40">
        <f>'2003_totals_newvars'!G40/$CF40</f>
        <v>1.4336056761993647E-2</v>
      </c>
      <c r="CB40">
        <f>'2003_totals_newvars'!H40/$CF40</f>
        <v>4.2574618135158594E-2</v>
      </c>
      <c r="CC40">
        <f>'2003_totals_newvars'!I40/$CF40</f>
        <v>6.6071032755193708E-3</v>
      </c>
      <c r="CD40">
        <f>'2003_totals_newvars'!J40/$CF40</f>
        <v>8.9823296508934961E-2</v>
      </c>
      <c r="CE40">
        <f>'2003_totals_newvars'!K40/$CF40</f>
        <v>2.4200501293294367E-2</v>
      </c>
      <c r="CF40">
        <f>'2003_totals_newvars'!L40</f>
        <v>1263568867</v>
      </c>
      <c r="CG40" s="8" t="str">
        <f t="shared" si="23"/>
        <v xml:space="preserve"> </v>
      </c>
      <c r="CH40">
        <f>'2004_totals_newvars'!B40/$CR40</f>
        <v>0.28357176130492806</v>
      </c>
      <c r="CI40">
        <f>'2004_totals_newvars'!C40/$CR40</f>
        <v>0.2004522643235972</v>
      </c>
      <c r="CJ40">
        <f>'2004_totals_newvars'!D40/$CR40</f>
        <v>0.16307387794422035</v>
      </c>
      <c r="CK40">
        <f>'2004_totals_newvars'!E40/$CR40</f>
        <v>0.23591280853115174</v>
      </c>
      <c r="CL40">
        <f>'2004_totals_newvars'!F40/$CR40</f>
        <v>0</v>
      </c>
      <c r="CM40">
        <f>'2004_totals_newvars'!G40/$CR40</f>
        <v>5.2184027787814547E-3</v>
      </c>
      <c r="CN40">
        <f>'2004_totals_newvars'!H40/$CR40</f>
        <v>3.2456041901553975E-2</v>
      </c>
      <c r="CO40">
        <f>'2004_totals_newvars'!I40/$CR40</f>
        <v>2.9500023446921318E-3</v>
      </c>
      <c r="CP40">
        <f>'2004_totals_newvars'!J40/$CR40</f>
        <v>7.6364840871075132E-2</v>
      </c>
      <c r="CQ40">
        <f>'2004_totals_newvars'!K40/$CR40</f>
        <v>0</v>
      </c>
      <c r="CR40">
        <f>'2004_totals_newvars'!L40</f>
        <v>1357854175</v>
      </c>
      <c r="CS40" s="8" t="str">
        <f t="shared" si="24"/>
        <v xml:space="preserve"> </v>
      </c>
      <c r="CT40">
        <f>'2005_totals_newvars'!B40/$DD40</f>
        <v>0.30463067415135603</v>
      </c>
      <c r="CU40">
        <f>'2005_totals_newvars'!C40/$DD40</f>
        <v>0.18449457907303138</v>
      </c>
      <c r="CV40">
        <f>'2005_totals_newvars'!D40/$DD40</f>
        <v>0.16888355089273616</v>
      </c>
      <c r="CW40">
        <f>'2005_totals_newvars'!E40/$DD40</f>
        <v>0.2129874052759993</v>
      </c>
      <c r="CX40">
        <f>'2005_totals_newvars'!F40/$DD40</f>
        <v>0</v>
      </c>
      <c r="CY40">
        <f>'2005_totals_newvars'!G40/$DD40</f>
        <v>7.144049743004208E-3</v>
      </c>
      <c r="CZ40">
        <f>'2005_totals_newvars'!H40/$DD40</f>
        <v>2.3903430876502655E-2</v>
      </c>
      <c r="DA40">
        <f>'2005_totals_newvars'!I40/$DD40</f>
        <v>1.5487191256686255E-3</v>
      </c>
      <c r="DB40">
        <f>'2005_totals_newvars'!J40/$DD40</f>
        <v>7.4428837347203125E-2</v>
      </c>
      <c r="DC40">
        <f>'2005_totals_newvars'!K40/$DD40</f>
        <v>2.1978753514498506E-2</v>
      </c>
      <c r="DD40">
        <f>'2005_totals_newvars'!L40</f>
        <v>1336491534</v>
      </c>
      <c r="DE40" s="8" t="str">
        <f t="shared" si="25"/>
        <v xml:space="preserve"> </v>
      </c>
      <c r="DF40">
        <f>'2006_totals_newvars'!B40/$DP40</f>
        <v>0.35663791577944215</v>
      </c>
      <c r="DG40">
        <f>'2006_totals_newvars'!C40/$DP40</f>
        <v>0.23782443698896297</v>
      </c>
      <c r="DH40">
        <f>'2006_totals_newvars'!D40/$DP40</f>
        <v>0.18140783776692843</v>
      </c>
      <c r="DI40">
        <f>'2006_totals_newvars'!E40/$DP40</f>
        <v>8.6869415460316846E-2</v>
      </c>
      <c r="DJ40">
        <f>'2006_totals_newvars'!F40/$DP40</f>
        <v>0</v>
      </c>
      <c r="DK40">
        <f>'2006_totals_newvars'!G40/$DP40</f>
        <v>6.9247345684210933E-3</v>
      </c>
      <c r="DL40">
        <f>'2006_totals_newvars'!H40/$DP40</f>
        <v>3.3659795219659311E-2</v>
      </c>
      <c r="DM40">
        <f>'2006_totals_newvars'!I40/$DP40</f>
        <v>-4.8431136015920142E-4</v>
      </c>
      <c r="DN40">
        <f>'2006_totals_newvars'!J40/$DP40</f>
        <v>8.3443238738910033E-2</v>
      </c>
      <c r="DO40">
        <f>'2006_totals_newvars'!K40/$DP40</f>
        <v>1.3716936837518363E-2</v>
      </c>
      <c r="DP40">
        <f>'2006_totals_newvars'!L40</f>
        <v>1101557890</v>
      </c>
      <c r="DQ40" s="8" t="str">
        <f t="shared" si="26"/>
        <v xml:space="preserve"> </v>
      </c>
      <c r="DR40">
        <f>'2007_totals_newvars'!B40/$EB40</f>
        <v>0.22441177744991772</v>
      </c>
      <c r="DS40">
        <f>'2007_totals_newvars'!C40/$EB40</f>
        <v>0.34785278912487255</v>
      </c>
      <c r="DT40">
        <f>'2007_totals_newvars'!D40/$EB40</f>
        <v>0.17314359018823913</v>
      </c>
      <c r="DU40">
        <f>'2007_totals_newvars'!E40/$EB40</f>
        <v>8.5772582360689048E-2</v>
      </c>
      <c r="DV40">
        <f>'2007_totals_newvars'!F40/$EB40</f>
        <v>0</v>
      </c>
      <c r="DW40">
        <f>'2007_totals_newvars'!G40/$EB40</f>
        <v>2.6559119363237436E-2</v>
      </c>
      <c r="DX40">
        <f>'2007_totals_newvars'!H40/$EB40</f>
        <v>2.5800106043655298E-2</v>
      </c>
      <c r="DY40">
        <f>'2007_totals_newvars'!I40/$EB40</f>
        <v>1.6283673308051288E-4</v>
      </c>
      <c r="DZ40">
        <f>'2007_totals_newvars'!J40/$EB40</f>
        <v>8.8122172467597362E-2</v>
      </c>
      <c r="EA40">
        <f>'2007_totals_newvars'!K40/$EB40</f>
        <v>2.8175026268710962E-2</v>
      </c>
      <c r="EB40">
        <f>'2007_totals_newvars'!L40</f>
        <v>1101968804</v>
      </c>
      <c r="EC40" s="8" t="str">
        <f t="shared" si="27"/>
        <v xml:space="preserve"> </v>
      </c>
      <c r="ED40">
        <f>'2008_totals_newvars'!B40/$EN40</f>
        <v>0.1925007551527724</v>
      </c>
      <c r="EE40">
        <f>'2008_totals_newvars'!C40/$EN40</f>
        <v>0.41201314170629999</v>
      </c>
      <c r="EF40">
        <f>'2008_totals_newvars'!D40/$EN40</f>
        <v>0.14851152871322665</v>
      </c>
      <c r="EG40">
        <f>'2008_totals_newvars'!E40/$EN40</f>
        <v>5.1337980363080474E-2</v>
      </c>
      <c r="EH40">
        <f>'2008_totals_newvars'!F40/$EN40</f>
        <v>0</v>
      </c>
      <c r="EI40">
        <f>'2008_totals_newvars'!G40/$EN40</f>
        <v>2.8678754921349553E-2</v>
      </c>
      <c r="EJ40">
        <f>'2008_totals_newvars'!H40/$EN40</f>
        <v>5.6118127847046811E-2</v>
      </c>
      <c r="EK40">
        <f>'2008_totals_newvars'!I40/$EN40</f>
        <v>5.2103440383062386E-4</v>
      </c>
      <c r="EL40">
        <f>'2008_totals_newvars'!J40/$EN40</f>
        <v>7.8817971825039662E-2</v>
      </c>
      <c r="EM40">
        <f>'2008_totals_newvars'!K40/$EN40</f>
        <v>3.1500705067353862E-2</v>
      </c>
      <c r="EN40">
        <f>'2008_totals_newvars'!L40</f>
        <v>1135220622</v>
      </c>
      <c r="EO40" s="8" t="str">
        <f t="shared" si="28"/>
        <v xml:space="preserve"> </v>
      </c>
      <c r="EP40">
        <f>'2009_totals_newvars'!B40/$EZ40</f>
        <v>0.1737866113483057</v>
      </c>
      <c r="EQ40">
        <f>'2009_totals_newvars'!C40/$EZ40</f>
        <v>0.37646169842664129</v>
      </c>
      <c r="ER40">
        <f>'2009_totals_newvars'!D40/$EZ40</f>
        <v>0.16907084045771351</v>
      </c>
      <c r="ES40">
        <f>'2009_totals_newvars'!E40/$EZ40</f>
        <v>6.7975095741559369E-2</v>
      </c>
      <c r="ET40">
        <f>'2009_totals_newvars'!F40/$EZ40</f>
        <v>0</v>
      </c>
      <c r="EU40">
        <f>'2009_totals_newvars'!G40/$EZ40</f>
        <v>5.5675065086318039E-2</v>
      </c>
      <c r="EV40">
        <f>'2009_totals_newvars'!H40/$EZ40</f>
        <v>6.8622846960038772E-2</v>
      </c>
      <c r="EW40">
        <f>'2009_totals_newvars'!I40/$EZ40</f>
        <v>3.3973026846727294E-4</v>
      </c>
      <c r="EX40">
        <f>'2009_totals_newvars'!J40/$EZ40</f>
        <v>6.7650310975424302E-2</v>
      </c>
      <c r="EY40">
        <f>'2009_totals_newvars'!K40/$EZ40</f>
        <v>2.0417800735531746E-2</v>
      </c>
      <c r="EZ40">
        <f>'2009_totals_newvars'!L40</f>
        <v>1137867408</v>
      </c>
      <c r="FA40" s="8" t="str">
        <f t="shared" si="29"/>
        <v xml:space="preserve"> </v>
      </c>
      <c r="FB40">
        <f>'2010_totals_newvars'!B40/$FL40</f>
        <v>0.17330002033588859</v>
      </c>
      <c r="FC40">
        <f>'2010_totals_newvars'!C40/$FL40</f>
        <v>0.42473574463108216</v>
      </c>
      <c r="FD40">
        <f>'2010_totals_newvars'!D40/$FL40</f>
        <v>0.17956381571192373</v>
      </c>
      <c r="FE40">
        <f>'2010_totals_newvars'!E40/$FL40</f>
        <v>5.2583488677355308E-2</v>
      </c>
      <c r="FF40">
        <f>'2010_totals_newvars'!F40/$FL40</f>
        <v>0</v>
      </c>
      <c r="FG40">
        <f>'2010_totals_newvars'!G40/$FL40</f>
        <v>3.2396278867394247E-2</v>
      </c>
      <c r="FH40">
        <f>'2010_totals_newvars'!H40/$FL40</f>
        <v>3.4313448218411126E-2</v>
      </c>
      <c r="FI40">
        <f>'2010_totals_newvars'!I40/$FL40</f>
        <v>-3.764952816140302E-6</v>
      </c>
      <c r="FJ40">
        <f>'2010_totals_newvars'!J40/$FL40</f>
        <v>6.9917963221149751E-2</v>
      </c>
      <c r="FK40">
        <f>'2010_totals_newvars'!K40/$FL40</f>
        <v>3.3193005289611263E-2</v>
      </c>
      <c r="FL40">
        <f>'2010_totals_newvars'!L40</f>
        <v>1166548484</v>
      </c>
      <c r="FM40" s="8" t="str">
        <f t="shared" si="30"/>
        <v xml:space="preserve"> </v>
      </c>
      <c r="FN40">
        <f>'2011_totals_newvars'!B40/$FX40</f>
        <v>0.16660862756452405</v>
      </c>
      <c r="FO40">
        <f>'2011_totals_newvars'!C40/$FX40</f>
        <v>0.41440996182621104</v>
      </c>
      <c r="FP40">
        <f>'2011_totals_newvars'!D40/$FX40</f>
        <v>0.15275838346724652</v>
      </c>
      <c r="FQ40">
        <f>'2011_totals_newvars'!E40/$FX40</f>
        <v>5.3329073738590742E-2</v>
      </c>
      <c r="FR40">
        <f>'2011_totals_newvars'!F40/$FX40</f>
        <v>0</v>
      </c>
      <c r="FS40">
        <f>'2011_totals_newvars'!G40/$FX40</f>
        <v>4.0277450230027205E-2</v>
      </c>
      <c r="FT40">
        <f>'2011_totals_newvars'!H40/$FX40</f>
        <v>7.4454567791872345E-2</v>
      </c>
      <c r="FU40">
        <f>'2011_totals_newvars'!I40/$FX40</f>
        <v>-2.121205134550776E-4</v>
      </c>
      <c r="FV40">
        <f>'2011_totals_newvars'!J40/$FX40</f>
        <v>7.1019305884376022E-2</v>
      </c>
      <c r="FW40">
        <f>'2011_totals_newvars'!K40/$FX40</f>
        <v>2.7354750010607172E-2</v>
      </c>
      <c r="FX40">
        <f>'2011_totals_newvars'!L40</f>
        <v>1132417587</v>
      </c>
      <c r="FY40" s="8" t="str">
        <f t="shared" si="31"/>
        <v xml:space="preserve"> </v>
      </c>
      <c r="FZ40">
        <f>'2012_totals_newvars'!B40/$GJ40</f>
        <v>0.27021566851488105</v>
      </c>
      <c r="GA40">
        <f>'2012_totals_newvars'!C40/$GJ40</f>
        <v>0.39650685943971836</v>
      </c>
      <c r="GB40">
        <f>'2012_totals_newvars'!D40/$GJ40</f>
        <v>0.10931069975011955</v>
      </c>
      <c r="GC40">
        <f>'2012_totals_newvars'!E40/$GJ40</f>
        <v>5.1160363302964612E-2</v>
      </c>
      <c r="GD40">
        <f>'2012_totals_newvars'!F40/$GJ40</f>
        <v>0</v>
      </c>
      <c r="GE40">
        <f>'2012_totals_newvars'!G40/$GJ40</f>
        <v>1.1351054133337632E-2</v>
      </c>
      <c r="GF40">
        <f>'2012_totals_newvars'!H40/$GJ40</f>
        <v>5.1650145331747367E-2</v>
      </c>
      <c r="GG40">
        <f>'2012_totals_newvars'!I40/$GJ40</f>
        <v>-9.3520714126440327E-5</v>
      </c>
      <c r="GH40">
        <f>'2012_totals_newvars'!J40/$GJ40</f>
        <v>8.1395137405209858E-2</v>
      </c>
      <c r="GI40">
        <f>'2012_totals_newvars'!K40/$GJ40</f>
        <v>2.8503592836148037E-2</v>
      </c>
      <c r="GJ40">
        <f>'2012_totals_newvars'!L40</f>
        <v>1086775277</v>
      </c>
      <c r="GK40" s="8" t="str">
        <f t="shared" si="32"/>
        <v xml:space="preserve"> </v>
      </c>
      <c r="GL40">
        <f>'2013_totals_newvars'!B40/$GV40</f>
        <v>0.26036257211234592</v>
      </c>
      <c r="GM40">
        <f>'2013_totals_newvars'!C40/$GV40</f>
        <v>0.37917540142917155</v>
      </c>
      <c r="GN40">
        <f>'2013_totals_newvars'!D40/$GV40</f>
        <v>8.4056320935303838E-2</v>
      </c>
      <c r="GO40">
        <f>'2013_totals_newvars'!E40/$GV40</f>
        <v>5.1945758808062854E-2</v>
      </c>
      <c r="GP40">
        <f>'2013_totals_newvars'!F40/$GV40</f>
        <v>0</v>
      </c>
      <c r="GQ40">
        <f>'2013_totals_newvars'!G40/$GV40</f>
        <v>1.228229394781182E-2</v>
      </c>
      <c r="GR40">
        <f>'2013_totals_newvars'!H40/$GV40</f>
        <v>0.10576056549521189</v>
      </c>
      <c r="GS40">
        <f>'2013_totals_newvars'!I40/$GV40</f>
        <v>4.7948106523807289E-6</v>
      </c>
      <c r="GT40">
        <f>'2013_totals_newvars'!J40/$GV40</f>
        <v>7.6706522545680125E-2</v>
      </c>
      <c r="GU40">
        <f>'2013_totals_newvars'!K40/$GV40</f>
        <v>2.9705769915759569E-2</v>
      </c>
      <c r="GV40">
        <f>'2013_totals_newvars'!L40</f>
        <v>1042794046</v>
      </c>
      <c r="GW40" s="8" t="str">
        <f t="shared" si="33"/>
        <v xml:space="preserve"> </v>
      </c>
      <c r="GX40">
        <f>'2014_totals_newvars'!B40/$HH40</f>
        <v>0.24196974204910596</v>
      </c>
      <c r="GY40">
        <f>'2014_totals_newvars'!C40/$HH40</f>
        <v>0.38855280696029676</v>
      </c>
      <c r="GZ40">
        <f>'2014_totals_newvars'!D40/$HH40</f>
        <v>8.9682989857737788E-2</v>
      </c>
      <c r="HA40">
        <f>'2014_totals_newvars'!E40/$HH40</f>
        <v>4.9576078995545586E-2</v>
      </c>
      <c r="HB40">
        <f>'2014_totals_newvars'!F40/$HH40</f>
        <v>0</v>
      </c>
      <c r="HC40">
        <f>'2014_totals_newvars'!G40/$HH40</f>
        <v>1.2255395360835853E-2</v>
      </c>
      <c r="HD40">
        <f>'2014_totals_newvars'!H40/$HH40</f>
        <v>0.12025632984100942</v>
      </c>
      <c r="HE40">
        <f>'2014_totals_newvars'!I40/$HH40</f>
        <v>0</v>
      </c>
      <c r="HF40">
        <f>'2014_totals_newvars'!J40/$HH40</f>
        <v>6.8449253148358785E-2</v>
      </c>
      <c r="HG40">
        <f>'2014_totals_newvars'!K40/$HH40</f>
        <v>2.9257403787109816E-2</v>
      </c>
      <c r="HH40">
        <f>'2014_totals_newvars'!L40</f>
        <v>1058774737</v>
      </c>
      <c r="HI40" s="8" t="str">
        <f t="shared" si="34"/>
        <v xml:space="preserve"> </v>
      </c>
    </row>
    <row r="41" spans="1:217" x14ac:dyDescent="0.2">
      <c r="A41" t="str">
        <f>'1997_totals_newvars'!A41</f>
        <v>RHODE ISLAND</v>
      </c>
      <c r="B41">
        <f>'1997_totals_newvars'!B41/$L41</f>
        <v>0.77066692112747059</v>
      </c>
      <c r="C41">
        <f>'1997_totals_newvars'!C41/$L41</f>
        <v>5.0807743425501532E-2</v>
      </c>
      <c r="D41">
        <f>'1997_totals_newvars'!D41/$L41</f>
        <v>2.292827240331749E-2</v>
      </c>
      <c r="E41">
        <f>'1997_totals_newvars'!E41/$L41</f>
        <v>0</v>
      </c>
      <c r="F41">
        <f>'1997_totals_newvars'!F41/$L41</f>
        <v>0</v>
      </c>
      <c r="G41">
        <f>'1997_totals_newvars'!G41/$L41</f>
        <v>0</v>
      </c>
      <c r="H41">
        <f>'1997_totals_newvars'!H41/$L41</f>
        <v>0</v>
      </c>
      <c r="I41">
        <f>'1997_totals_newvars'!I41/$L41</f>
        <v>2.8820032383113391E-2</v>
      </c>
      <c r="J41">
        <f>'1997_totals_newvars'!J41/$L41</f>
        <v>0.12677703066059698</v>
      </c>
      <c r="K41">
        <f>'1997_totals_newvars'!K41/$L41</f>
        <v>0</v>
      </c>
      <c r="L41">
        <f>'1997_totals_newvars'!L41</f>
        <v>65634208</v>
      </c>
      <c r="M41" s="8" t="str">
        <f t="shared" si="18"/>
        <v xml:space="preserve"> </v>
      </c>
      <c r="N41">
        <f>'1998_totals_newvars'!B41/$X41</f>
        <v>0.71789715197307058</v>
      </c>
      <c r="O41">
        <f>'1998_totals_newvars'!C41/$X41</f>
        <v>6.8516123905409315E-2</v>
      </c>
      <c r="P41">
        <f>'1998_totals_newvars'!D41/$X41</f>
        <v>3.3225683295275456E-2</v>
      </c>
      <c r="Q41">
        <f>'1998_totals_newvars'!E41/$X41</f>
        <v>0</v>
      </c>
      <c r="R41">
        <f>'1998_totals_newvars'!F41/$X41</f>
        <v>0</v>
      </c>
      <c r="S41">
        <f>'1998_totals_newvars'!G41/$X41</f>
        <v>0</v>
      </c>
      <c r="T41">
        <f>'1998_totals_newvars'!H41/$X41</f>
        <v>0</v>
      </c>
      <c r="U41">
        <f>'1998_totals_newvars'!I41/$X41</f>
        <v>4.9412115442838168E-2</v>
      </c>
      <c r="V41">
        <f>'1998_totals_newvars'!J41/$X41</f>
        <v>0.13094892538340647</v>
      </c>
      <c r="W41">
        <f>'1998_totals_newvars'!K41/$X41</f>
        <v>0</v>
      </c>
      <c r="X41">
        <f>'1998_totals_newvars'!L41</f>
        <v>163641992</v>
      </c>
      <c r="Y41" s="8" t="str">
        <f t="shared" si="1"/>
        <v xml:space="preserve"> </v>
      </c>
      <c r="Z41">
        <f>'1999_totals_newvars'!B41/$AJ41</f>
        <v>0.64053676890994171</v>
      </c>
      <c r="AA41">
        <f>'1999_totals_newvars'!C41/$AJ41</f>
        <v>0.15409111586449811</v>
      </c>
      <c r="AB41">
        <f>'1999_totals_newvars'!D41/$AJ41</f>
        <v>4.1886579701594741E-2</v>
      </c>
      <c r="AC41">
        <f>'1999_totals_newvars'!E41/$AJ41</f>
        <v>0</v>
      </c>
      <c r="AD41">
        <f>'1999_totals_newvars'!F41/$AJ41</f>
        <v>0</v>
      </c>
      <c r="AE41">
        <f>'1999_totals_newvars'!G41/$AJ41</f>
        <v>0</v>
      </c>
      <c r="AF41">
        <f>'1999_totals_newvars'!H41/$AJ41</f>
        <v>0</v>
      </c>
      <c r="AG41">
        <f>'1999_totals_newvars'!I41/$AJ41</f>
        <v>5.289531143732553E-2</v>
      </c>
      <c r="AH41">
        <f>'1999_totals_newvars'!J41/$AJ41</f>
        <v>9.8524476309416187E-2</v>
      </c>
      <c r="AI41">
        <f>'1999_totals_newvars'!K41/$AJ41</f>
        <v>1.2065747777223764E-2</v>
      </c>
      <c r="AJ41">
        <f>'1999_totals_newvars'!L41</f>
        <v>181377569</v>
      </c>
      <c r="AK41" s="8" t="str">
        <f t="shared" si="19"/>
        <v xml:space="preserve"> </v>
      </c>
      <c r="AL41">
        <f>'2000_totals_newvars'!B41/$AW41</f>
        <v>0.58477732462375931</v>
      </c>
      <c r="AM41">
        <f>'2000_totals_newvars'!C41/$AW41</f>
        <v>0.1531305546443916</v>
      </c>
      <c r="AN41">
        <f>'2000_totals_newvars'!D41/$AW41</f>
        <v>5.4175768344351276E-2</v>
      </c>
      <c r="AO41">
        <f>'2000_totals_newvars'!E41/$AW41</f>
        <v>0</v>
      </c>
      <c r="AP41">
        <f>'2000_totals_newvars'!F41/$AW41</f>
        <v>0</v>
      </c>
      <c r="AQ41">
        <f>'2000_totals_newvars'!G41/$AW41</f>
        <v>0</v>
      </c>
      <c r="AR41">
        <f>'2000_totals_newvars'!H41/$AW41</f>
        <v>0</v>
      </c>
      <c r="AS41">
        <f>'2000_totals_newvars'!I41/$AW41</f>
        <v>0.12061197710914605</v>
      </c>
      <c r="AT41">
        <f>'2000_totals_newvars'!J41/$AW41</f>
        <v>6.7178238755703529E-2</v>
      </c>
      <c r="AU41">
        <f>'2000_totals_newvars'!K41/$AW41</f>
        <v>2.0126136522648216E-2</v>
      </c>
      <c r="AV41" s="8" t="str">
        <f t="shared" si="20"/>
        <v xml:space="preserve"> </v>
      </c>
      <c r="AW41">
        <f>'2000_totals_newvars'!L41</f>
        <v>179574952</v>
      </c>
      <c r="AX41">
        <f>'2001_totals_newvars'!B41/$BH41</f>
        <v>0.54199624171965155</v>
      </c>
      <c r="AY41">
        <f>'2001_totals_newvars'!C41/$BH41</f>
        <v>0.18918779861688828</v>
      </c>
      <c r="AZ41">
        <f>'2001_totals_newvars'!D41/$BH41</f>
        <v>5.4901166883237283E-2</v>
      </c>
      <c r="BA41">
        <f>'2001_totals_newvars'!E41/$BH41</f>
        <v>0</v>
      </c>
      <c r="BB41">
        <f>'2001_totals_newvars'!F41/$BH41</f>
        <v>0</v>
      </c>
      <c r="BC41">
        <f>'2001_totals_newvars'!G41/$BH41</f>
        <v>0</v>
      </c>
      <c r="BD41">
        <f>'2001_totals_newvars'!H41/$BH41</f>
        <v>0</v>
      </c>
      <c r="BE41">
        <f>'2001_totals_newvars'!I41/$BH41</f>
        <v>0.13159210643098643</v>
      </c>
      <c r="BF41">
        <f>'2001_totals_newvars'!J41/$BH41</f>
        <v>8.2322686349236479E-2</v>
      </c>
      <c r="BG41">
        <f>'2001_totals_newvars'!K41/$BH41</f>
        <v>0</v>
      </c>
      <c r="BH41">
        <f>'2001_totals_newvars'!L41</f>
        <v>162503577</v>
      </c>
      <c r="BI41" s="8" t="str">
        <f t="shared" si="21"/>
        <v xml:space="preserve"> </v>
      </c>
      <c r="BJ41">
        <f>'2002_totals_newvars'!B41/$BT41</f>
        <v>0.50914695174964897</v>
      </c>
      <c r="BK41">
        <f>'2002_totals_newvars'!C41/$BT41</f>
        <v>0.17577994439420527</v>
      </c>
      <c r="BL41">
        <f>'2002_totals_newvars'!D41/$BT41</f>
        <v>6.0976624357836649E-2</v>
      </c>
      <c r="BM41">
        <f>'2002_totals_newvars'!E41/$BT41</f>
        <v>0</v>
      </c>
      <c r="BN41">
        <f>'2002_totals_newvars'!F41/$BT41</f>
        <v>0</v>
      </c>
      <c r="BO41">
        <f>'2002_totals_newvars'!G41/$BT41</f>
        <v>0</v>
      </c>
      <c r="BP41">
        <f>'2002_totals_newvars'!H41/$BT41</f>
        <v>0</v>
      </c>
      <c r="BQ41">
        <f>'2002_totals_newvars'!I41/$BT41</f>
        <v>0.17226512343761735</v>
      </c>
      <c r="BR41">
        <f>'2002_totals_newvars'!J41/$BT41</f>
        <v>7.8007898320386668E-2</v>
      </c>
      <c r="BS41">
        <f>'2002_totals_newvars'!K41/$BT41</f>
        <v>3.8234577403050999E-3</v>
      </c>
      <c r="BT41">
        <f>'2002_totals_newvars'!L41</f>
        <v>174308452</v>
      </c>
      <c r="BU41" s="8" t="str">
        <f t="shared" si="22"/>
        <v xml:space="preserve"> </v>
      </c>
      <c r="BV41">
        <f>'2003_totals_newvars'!B41/$CF41</f>
        <v>0.48272494551105816</v>
      </c>
      <c r="BW41">
        <f>'2003_totals_newvars'!C41/$CF41</f>
        <v>0.23644337629277579</v>
      </c>
      <c r="BX41">
        <f>'2003_totals_newvars'!D41/$CF41</f>
        <v>5.5543292327113476E-2</v>
      </c>
      <c r="BY41">
        <f>'2003_totals_newvars'!E41/$CF41</f>
        <v>0</v>
      </c>
      <c r="BZ41">
        <f>'2003_totals_newvars'!F41/$CF41</f>
        <v>0</v>
      </c>
      <c r="CA41">
        <f>'2003_totals_newvars'!G41/$CF41</f>
        <v>0</v>
      </c>
      <c r="CB41">
        <f>'2003_totals_newvars'!H41/$CF41</f>
        <v>0</v>
      </c>
      <c r="CC41">
        <f>'2003_totals_newvars'!I41/$CF41</f>
        <v>0.14153262750540163</v>
      </c>
      <c r="CD41">
        <f>'2003_totals_newvars'!J41/$CF41</f>
        <v>8.3755758363650956E-2</v>
      </c>
      <c r="CE41">
        <f>'2003_totals_newvars'!K41/$CF41</f>
        <v>0</v>
      </c>
      <c r="CF41">
        <f>'2003_totals_newvars'!L41</f>
        <v>171402209</v>
      </c>
      <c r="CG41" s="8" t="str">
        <f t="shared" si="23"/>
        <v xml:space="preserve"> </v>
      </c>
      <c r="CH41">
        <f>'2004_totals_newvars'!B41/$CR41</f>
        <v>0.46602250626247627</v>
      </c>
      <c r="CI41">
        <f>'2004_totals_newvars'!C41/$CR41</f>
        <v>0.26579389783760971</v>
      </c>
      <c r="CJ41">
        <f>'2004_totals_newvars'!D41/$CR41</f>
        <v>5.0368276620687699E-2</v>
      </c>
      <c r="CK41">
        <f>'2004_totals_newvars'!E41/$CR41</f>
        <v>0</v>
      </c>
      <c r="CL41">
        <f>'2004_totals_newvars'!F41/$CR41</f>
        <v>0</v>
      </c>
      <c r="CM41">
        <f>'2004_totals_newvars'!G41/$CR41</f>
        <v>0</v>
      </c>
      <c r="CN41">
        <f>'2004_totals_newvars'!H41/$CR41</f>
        <v>0</v>
      </c>
      <c r="CO41">
        <f>'2004_totals_newvars'!I41/$CR41</f>
        <v>0.1335995671245119</v>
      </c>
      <c r="CP41">
        <f>'2004_totals_newvars'!J41/$CR41</f>
        <v>8.1862062234305089E-2</v>
      </c>
      <c r="CQ41">
        <f>'2004_totals_newvars'!K41/$CR41</f>
        <v>2.3536899204093199E-3</v>
      </c>
      <c r="CR41">
        <f>'2004_totals_newvars'!L41</f>
        <v>168684072</v>
      </c>
      <c r="CS41" s="8" t="str">
        <f t="shared" si="24"/>
        <v xml:space="preserve"> </v>
      </c>
      <c r="CT41">
        <f>'2005_totals_newvars'!B41/$DD41</f>
        <v>0.40520529101923497</v>
      </c>
      <c r="CU41">
        <f>'2005_totals_newvars'!C41/$DD41</f>
        <v>0.33794275353330805</v>
      </c>
      <c r="CV41">
        <f>'2005_totals_newvars'!D41/$DD41</f>
        <v>4.1481212086269641E-2</v>
      </c>
      <c r="CW41">
        <f>'2005_totals_newvars'!E41/$DD41</f>
        <v>0</v>
      </c>
      <c r="CX41">
        <f>'2005_totals_newvars'!F41/$DD41</f>
        <v>0</v>
      </c>
      <c r="CY41">
        <f>'2005_totals_newvars'!G41/$DD41</f>
        <v>0</v>
      </c>
      <c r="CZ41">
        <f>'2005_totals_newvars'!H41/$DD41</f>
        <v>0</v>
      </c>
      <c r="DA41">
        <f>'2005_totals_newvars'!I41/$DD41</f>
        <v>0.12769321673033762</v>
      </c>
      <c r="DB41">
        <f>'2005_totals_newvars'!J41/$DD41</f>
        <v>8.1718634799442594E-2</v>
      </c>
      <c r="DC41">
        <f>'2005_totals_newvars'!K41/$DD41</f>
        <v>5.9588918314071645E-3</v>
      </c>
      <c r="DD41">
        <f>'2005_totals_newvars'!L41</f>
        <v>177885424</v>
      </c>
      <c r="DE41" s="8" t="str">
        <f t="shared" si="25"/>
        <v xml:space="preserve"> </v>
      </c>
      <c r="DF41">
        <f>'2006_totals_newvars'!B41/$DP41</f>
        <v>0.38612269382455522</v>
      </c>
      <c r="DG41">
        <f>'2006_totals_newvars'!C41/$DP41</f>
        <v>0.3061155742513022</v>
      </c>
      <c r="DH41">
        <f>'2006_totals_newvars'!D41/$DP41</f>
        <v>3.7014020029231209E-2</v>
      </c>
      <c r="DI41">
        <f>'2006_totals_newvars'!E41/$DP41</f>
        <v>0</v>
      </c>
      <c r="DJ41">
        <f>'2006_totals_newvars'!F41/$DP41</f>
        <v>0</v>
      </c>
      <c r="DK41">
        <f>'2006_totals_newvars'!G41/$DP41</f>
        <v>0</v>
      </c>
      <c r="DL41">
        <f>'2006_totals_newvars'!H41/$DP41</f>
        <v>0</v>
      </c>
      <c r="DM41">
        <f>'2006_totals_newvars'!I41/$DP41</f>
        <v>0.16144195698794392</v>
      </c>
      <c r="DN41">
        <f>'2006_totals_newvars'!J41/$DP41</f>
        <v>8.358202388333727E-2</v>
      </c>
      <c r="DO41">
        <f>'2006_totals_newvars'!K41/$DP41</f>
        <v>2.5723731023630181E-2</v>
      </c>
      <c r="DP41">
        <f>'2006_totals_newvars'!L41</f>
        <v>168279749</v>
      </c>
      <c r="DQ41" s="8" t="str">
        <f t="shared" si="26"/>
        <v xml:space="preserve"> </v>
      </c>
      <c r="DR41">
        <f>'2007_totals_newvars'!B41/$EB41</f>
        <v>0.33681377845641408</v>
      </c>
      <c r="DS41">
        <f>'2007_totals_newvars'!C41/$EB41</f>
        <v>0.24773551318591083</v>
      </c>
      <c r="DT41">
        <f>'2007_totals_newvars'!D41/$EB41</f>
        <v>4.5808107814988647E-2</v>
      </c>
      <c r="DU41">
        <f>'2007_totals_newvars'!E41/$EB41</f>
        <v>0</v>
      </c>
      <c r="DV41">
        <f>'2007_totals_newvars'!F41/$EB41</f>
        <v>2.1695018113459384E-2</v>
      </c>
      <c r="DW41">
        <f>'2007_totals_newvars'!G41/$EB41</f>
        <v>0</v>
      </c>
      <c r="DX41">
        <f>'2007_totals_newvars'!H41/$EB41</f>
        <v>0</v>
      </c>
      <c r="DY41">
        <f>'2007_totals_newvars'!I41/$EB41</f>
        <v>0.21047099465646391</v>
      </c>
      <c r="DZ41">
        <f>'2007_totals_newvars'!J41/$EB41</f>
        <v>9.3116161350066631E-2</v>
      </c>
      <c r="EA41">
        <f>'2007_totals_newvars'!K41/$EB41</f>
        <v>4.4360426422696525E-2</v>
      </c>
      <c r="EB41">
        <f>'2007_totals_newvars'!L41</f>
        <v>170422167</v>
      </c>
      <c r="EC41" s="8" t="str">
        <f t="shared" si="27"/>
        <v xml:space="preserve"> </v>
      </c>
      <c r="ED41">
        <f>'2008_totals_newvars'!B41/$EN41</f>
        <v>0.31862097134558398</v>
      </c>
      <c r="EE41">
        <f>'2008_totals_newvars'!C41/$EN41</f>
        <v>0.21036965762975721</v>
      </c>
      <c r="EF41">
        <f>'2008_totals_newvars'!D41/$EN41</f>
        <v>5.6755943773492204E-2</v>
      </c>
      <c r="EG41">
        <f>'2008_totals_newvars'!E41/$EN41</f>
        <v>0</v>
      </c>
      <c r="EH41">
        <f>'2008_totals_newvars'!F41/$EN41</f>
        <v>3.3021848238005691E-2</v>
      </c>
      <c r="EI41">
        <f>'2008_totals_newvars'!G41/$EN41</f>
        <v>0</v>
      </c>
      <c r="EJ41">
        <f>'2008_totals_newvars'!H41/$EN41</f>
        <v>0</v>
      </c>
      <c r="EK41">
        <f>'2008_totals_newvars'!I41/$EN41</f>
        <v>0.20544314163054689</v>
      </c>
      <c r="EL41">
        <f>'2008_totals_newvars'!J41/$EN41</f>
        <v>0.1216042241856916</v>
      </c>
      <c r="EM41">
        <f>'2008_totals_newvars'!K41/$EN41</f>
        <v>5.4184213196922425E-2</v>
      </c>
      <c r="EN41">
        <f>'2008_totals_newvars'!L41</f>
        <v>127834153</v>
      </c>
      <c r="EO41" s="8" t="str">
        <f t="shared" si="28"/>
        <v xml:space="preserve"> </v>
      </c>
      <c r="EP41">
        <f>'2009_totals_newvars'!B41/$EZ41</f>
        <v>0.35991177260578211</v>
      </c>
      <c r="EQ41">
        <f>'2009_totals_newvars'!C41/$EZ41</f>
        <v>0.15783017447578962</v>
      </c>
      <c r="ER41">
        <f>'2009_totals_newvars'!D41/$EZ41</f>
        <v>9.6010475203431214E-2</v>
      </c>
      <c r="ES41">
        <f>'2009_totals_newvars'!E41/$EZ41</f>
        <v>0</v>
      </c>
      <c r="ET41">
        <f>'2009_totals_newvars'!F41/$EZ41</f>
        <v>3.5338404342801541E-2</v>
      </c>
      <c r="EU41">
        <f>'2009_totals_newvars'!G41/$EZ41</f>
        <v>0</v>
      </c>
      <c r="EV41">
        <f>'2009_totals_newvars'!H41/$EZ41</f>
        <v>0</v>
      </c>
      <c r="EW41">
        <f>'2009_totals_newvars'!I41/$EZ41</f>
        <v>0.18410781070106383</v>
      </c>
      <c r="EX41">
        <f>'2009_totals_newvars'!J41/$EZ41</f>
        <v>0.10111762049000647</v>
      </c>
      <c r="EY41">
        <f>'2009_totals_newvars'!K41/$EZ41</f>
        <v>6.5683742181125229E-2</v>
      </c>
      <c r="EZ41">
        <f>'2009_totals_newvars'!L41</f>
        <v>125720136</v>
      </c>
      <c r="FA41" s="8" t="str">
        <f t="shared" si="29"/>
        <v xml:space="preserve"> </v>
      </c>
      <c r="FB41">
        <f>'2010_totals_newvars'!B41/$FL41</f>
        <v>0.2452888648595373</v>
      </c>
      <c r="FC41">
        <f>'2010_totals_newvars'!C41/$FL41</f>
        <v>0.10877956921851817</v>
      </c>
      <c r="FD41">
        <f>'2010_totals_newvars'!D41/$FL41</f>
        <v>6.8755666169603949E-2</v>
      </c>
      <c r="FE41">
        <f>'2010_totals_newvars'!E41/$FL41</f>
        <v>0</v>
      </c>
      <c r="FF41">
        <f>'2010_totals_newvars'!F41/$FL41</f>
        <v>6.3938028961900165E-2</v>
      </c>
      <c r="FG41">
        <f>'2010_totals_newvars'!G41/$FL41</f>
        <v>0</v>
      </c>
      <c r="FH41">
        <f>'2010_totals_newvars'!H41/$FL41</f>
        <v>0</v>
      </c>
      <c r="FI41">
        <f>'2010_totals_newvars'!I41/$FL41</f>
        <v>0.3939198751753889</v>
      </c>
      <c r="FJ41">
        <f>'2010_totals_newvars'!J41/$FL41</f>
        <v>7.9689221175175393E-2</v>
      </c>
      <c r="FK41">
        <f>'2010_totals_newvars'!K41/$FL41</f>
        <v>3.9628774439876155E-2</v>
      </c>
      <c r="FL41">
        <f>'2010_totals_newvars'!L41</f>
        <v>163311384</v>
      </c>
      <c r="FM41" s="8" t="str">
        <f t="shared" si="30"/>
        <v xml:space="preserve"> </v>
      </c>
      <c r="FN41">
        <f>'2011_totals_newvars'!B41/$FX41</f>
        <v>0.22403199254226067</v>
      </c>
      <c r="FO41">
        <f>'2011_totals_newvars'!C41/$FX41</f>
        <v>0.15518596676830662</v>
      </c>
      <c r="FP41">
        <f>'2011_totals_newvars'!D41/$FX41</f>
        <v>8.4188101972699325E-2</v>
      </c>
      <c r="FQ41">
        <f>'2011_totals_newvars'!E41/$FX41</f>
        <v>5.0552631071126989E-3</v>
      </c>
      <c r="FR41">
        <f>'2011_totals_newvars'!F41/$FX41</f>
        <v>6.3868434892348044E-2</v>
      </c>
      <c r="FS41">
        <f>'2011_totals_newvars'!G41/$FX41</f>
        <v>0</v>
      </c>
      <c r="FT41">
        <f>'2011_totals_newvars'!H41/$FX41</f>
        <v>0</v>
      </c>
      <c r="FU41">
        <f>'2011_totals_newvars'!I41/$FX41</f>
        <v>0.33440732710380189</v>
      </c>
      <c r="FV41">
        <f>'2011_totals_newvars'!J41/$FX41</f>
        <v>8.5803846276612097E-2</v>
      </c>
      <c r="FW41">
        <f>'2011_totals_newvars'!K41/$FX41</f>
        <v>4.7459067336858639E-2</v>
      </c>
      <c r="FX41">
        <f>'2011_totals_newvars'!L41</f>
        <v>159246113</v>
      </c>
      <c r="FY41" s="8" t="str">
        <f t="shared" si="31"/>
        <v xml:space="preserve"> </v>
      </c>
      <c r="FZ41">
        <f>'2012_totals_newvars'!B41/$GJ41</f>
        <v>0.22731698667431305</v>
      </c>
      <c r="GA41">
        <f>'2012_totals_newvars'!C41/$GJ41</f>
        <v>0.13970549619432437</v>
      </c>
      <c r="GB41">
        <f>'2012_totals_newvars'!D41/$GJ41</f>
        <v>7.4713066389135982E-2</v>
      </c>
      <c r="GC41">
        <f>'2012_totals_newvars'!E41/$GJ41</f>
        <v>0</v>
      </c>
      <c r="GD41">
        <f>'2012_totals_newvars'!F41/$GJ41</f>
        <v>6.2388983927922526E-2</v>
      </c>
      <c r="GE41">
        <f>'2012_totals_newvars'!G41/$GJ41</f>
        <v>0</v>
      </c>
      <c r="GF41">
        <f>'2012_totals_newvars'!H41/$GJ41</f>
        <v>0</v>
      </c>
      <c r="GG41">
        <f>'2012_totals_newvars'!I41/$GJ41</f>
        <v>0.36425937100411454</v>
      </c>
      <c r="GH41">
        <f>'2012_totals_newvars'!J41/$GJ41</f>
        <v>7.7644494483868218E-2</v>
      </c>
      <c r="GI41">
        <f>'2012_totals_newvars'!K41/$GJ41</f>
        <v>5.3971601326321297E-2</v>
      </c>
      <c r="GJ41">
        <f>'2012_totals_newvars'!L41</f>
        <v>162307580</v>
      </c>
      <c r="GK41" s="8" t="str">
        <f t="shared" si="32"/>
        <v xml:space="preserve"> </v>
      </c>
      <c r="GL41">
        <f>'2013_totals_newvars'!B41/$GV41</f>
        <v>0.22730321946820872</v>
      </c>
      <c r="GM41">
        <f>'2013_totals_newvars'!C41/$GV41</f>
        <v>0.13072434613800168</v>
      </c>
      <c r="GN41">
        <f>'2013_totals_newvars'!D41/$GV41</f>
        <v>7.2631147624994036E-2</v>
      </c>
      <c r="GO41">
        <f>'2013_totals_newvars'!E41/$GV41</f>
        <v>0</v>
      </c>
      <c r="GP41">
        <f>'2013_totals_newvars'!F41/$GV41</f>
        <v>5.0800170363300222E-2</v>
      </c>
      <c r="GQ41">
        <f>'2013_totals_newvars'!G41/$GV41</f>
        <v>0</v>
      </c>
      <c r="GR41">
        <f>'2013_totals_newvars'!H41/$GV41</f>
        <v>0</v>
      </c>
      <c r="GS41">
        <f>'2013_totals_newvars'!I41/$GV41</f>
        <v>0.38156452086073067</v>
      </c>
      <c r="GT41">
        <f>'2013_totals_newvars'!J41/$GV41</f>
        <v>8.6868798418757262E-2</v>
      </c>
      <c r="GU41">
        <f>'2013_totals_newvars'!K41/$GV41</f>
        <v>5.0107797126007401E-2</v>
      </c>
      <c r="GV41">
        <f>'2013_totals_newvars'!L41</f>
        <v>186354690</v>
      </c>
      <c r="GW41" s="8" t="str">
        <f t="shared" si="33"/>
        <v xml:space="preserve"> </v>
      </c>
      <c r="GX41">
        <f>'2014_totals_newvars'!B41/$HH41</f>
        <v>0.13229423358413686</v>
      </c>
      <c r="GY41">
        <f>'2014_totals_newvars'!C41/$HH41</f>
        <v>0.13634411912722</v>
      </c>
      <c r="GZ41">
        <f>'2014_totals_newvars'!D41/$HH41</f>
        <v>7.8426257332393126E-2</v>
      </c>
      <c r="HA41">
        <f>'2014_totals_newvars'!E41/$HH41</f>
        <v>0</v>
      </c>
      <c r="HB41">
        <f>'2014_totals_newvars'!F41/$HH41</f>
        <v>5.4272207762899947E-2</v>
      </c>
      <c r="HC41">
        <f>'2014_totals_newvars'!G41/$HH41</f>
        <v>0</v>
      </c>
      <c r="HD41">
        <f>'2014_totals_newvars'!H41/$HH41</f>
        <v>0</v>
      </c>
      <c r="HE41">
        <f>'2014_totals_newvars'!I41/$HH41</f>
        <v>0.48526874387305469</v>
      </c>
      <c r="HF41">
        <f>'2014_totals_newvars'!J41/$HH41</f>
        <v>6.1944752081174378E-2</v>
      </c>
      <c r="HG41">
        <f>'2014_totals_newvars'!K41/$HH41</f>
        <v>5.1449686239120988E-2</v>
      </c>
      <c r="HH41">
        <f>'2014_totals_newvars'!L41</f>
        <v>176079791</v>
      </c>
      <c r="HI41" s="8" t="str">
        <f t="shared" si="34"/>
        <v xml:space="preserve"> </v>
      </c>
    </row>
    <row r="42" spans="1:217" x14ac:dyDescent="0.2">
      <c r="A42" t="str">
        <f>'1997_totals_newvars'!A42</f>
        <v>SOUTH CAROLINA</v>
      </c>
      <c r="B42">
        <f>'1997_totals_newvars'!B42/$L42</f>
        <v>0.49492122133982813</v>
      </c>
      <c r="C42">
        <f>'1997_totals_newvars'!C42/$L42</f>
        <v>3.1517316657572791E-2</v>
      </c>
      <c r="D42">
        <f>'1997_totals_newvars'!D42/$L42</f>
        <v>0.10124878438298589</v>
      </c>
      <c r="E42">
        <f>'1997_totals_newvars'!E42/$L42</f>
        <v>0</v>
      </c>
      <c r="F42">
        <f>'1997_totals_newvars'!F42/$L42</f>
        <v>0</v>
      </c>
      <c r="G42">
        <f>'1997_totals_newvars'!G42/$L42</f>
        <v>0</v>
      </c>
      <c r="H42">
        <f>'1997_totals_newvars'!H42/$L42</f>
        <v>0</v>
      </c>
      <c r="I42">
        <f>'1997_totals_newvars'!I42/$L42</f>
        <v>0.17437702835287816</v>
      </c>
      <c r="J42">
        <f>'1997_totals_newvars'!J42/$L42</f>
        <v>0.12557111801850249</v>
      </c>
      <c r="K42">
        <f>'1997_totals_newvars'!K42/$L42</f>
        <v>7.2364531248232514E-2</v>
      </c>
      <c r="L42">
        <f>'1997_totals_newvars'!L42</f>
        <v>129686199</v>
      </c>
      <c r="M42" s="8" t="str">
        <f t="shared" si="18"/>
        <v xml:space="preserve"> </v>
      </c>
      <c r="N42">
        <f>'1998_totals_newvars'!B42/$X42</f>
        <v>4.4640202575529715</v>
      </c>
      <c r="O42">
        <f>'1998_totals_newvars'!C42/$X42</f>
        <v>-2.0685679239497086</v>
      </c>
      <c r="P42">
        <f>'1998_totals_newvars'!D42/$X42</f>
        <v>-2.557925547249567</v>
      </c>
      <c r="Q42">
        <f>'1998_totals_newvars'!E42/$X42</f>
        <v>0</v>
      </c>
      <c r="R42">
        <f>'1998_totals_newvars'!F42/$X42</f>
        <v>0</v>
      </c>
      <c r="S42">
        <f>'1998_totals_newvars'!G42/$X42</f>
        <v>0</v>
      </c>
      <c r="T42">
        <f>'1998_totals_newvars'!H42/$X42</f>
        <v>0</v>
      </c>
      <c r="U42">
        <f>'1998_totals_newvars'!I42/$X42</f>
        <v>1.3099526797371219</v>
      </c>
      <c r="V42">
        <f>'1998_totals_newvars'!J42/$X42</f>
        <v>7.7315103004662253E-2</v>
      </c>
      <c r="W42">
        <f>'1998_totals_newvars'!K42/$X42</f>
        <v>-0.22479456909547971</v>
      </c>
      <c r="X42">
        <f>'1998_totals_newvars'!L42</f>
        <v>-2722935</v>
      </c>
      <c r="Y42" s="8" t="str">
        <f t="shared" si="1"/>
        <v xml:space="preserve"> </v>
      </c>
      <c r="Z42">
        <f>'1999_totals_newvars'!B42/$AJ42</f>
        <v>0.30658716265890096</v>
      </c>
      <c r="AA42">
        <f>'1999_totals_newvars'!C42/$AJ42</f>
        <v>6.7621972762895874E-2</v>
      </c>
      <c r="AB42">
        <f>'1999_totals_newvars'!D42/$AJ42</f>
        <v>0.19442027472645126</v>
      </c>
      <c r="AC42">
        <f>'1999_totals_newvars'!E42/$AJ42</f>
        <v>0</v>
      </c>
      <c r="AD42">
        <f>'1999_totals_newvars'!F42/$AJ42</f>
        <v>0</v>
      </c>
      <c r="AE42">
        <f>'1999_totals_newvars'!G42/$AJ42</f>
        <v>0</v>
      </c>
      <c r="AF42">
        <f>'1999_totals_newvars'!H42/$AJ42</f>
        <v>0</v>
      </c>
      <c r="AG42">
        <f>'1999_totals_newvars'!I42/$AJ42</f>
        <v>0.16613646745608587</v>
      </c>
      <c r="AH42">
        <f>'1999_totals_newvars'!J42/$AJ42</f>
        <v>0.17604275961257076</v>
      </c>
      <c r="AI42">
        <f>'1999_totals_newvars'!K42/$AJ42</f>
        <v>8.9191362783095293E-2</v>
      </c>
      <c r="AJ42">
        <f>'1999_totals_newvars'!L42</f>
        <v>112082400</v>
      </c>
      <c r="AK42" s="8" t="str">
        <f t="shared" si="19"/>
        <v xml:space="preserve"> </v>
      </c>
      <c r="AL42">
        <f>'2000_totals_newvars'!B42/$AW42</f>
        <v>0.34244484338647835</v>
      </c>
      <c r="AM42">
        <f>'2000_totals_newvars'!C42/$AW42</f>
        <v>3.4685791875684935E-2</v>
      </c>
      <c r="AN42">
        <f>'2000_totals_newvars'!D42/$AW42</f>
        <v>0.21182749362129949</v>
      </c>
      <c r="AO42">
        <f>'2000_totals_newvars'!E42/$AW42</f>
        <v>0</v>
      </c>
      <c r="AP42">
        <f>'2000_totals_newvars'!F42/$AW42</f>
        <v>0</v>
      </c>
      <c r="AQ42">
        <f>'2000_totals_newvars'!G42/$AW42</f>
        <v>0</v>
      </c>
      <c r="AR42">
        <f>'2000_totals_newvars'!H42/$AW42</f>
        <v>3.0509735042223013E-2</v>
      </c>
      <c r="AS42">
        <f>'2000_totals_newvars'!I42/$AW42</f>
        <v>0.1485090513311427</v>
      </c>
      <c r="AT42">
        <f>'2000_totals_newvars'!J42/$AW42</f>
        <v>0.15910384915763778</v>
      </c>
      <c r="AU42">
        <f>'2000_totals_newvars'!K42/$AW42</f>
        <v>7.2919235585533773E-2</v>
      </c>
      <c r="AV42" s="8" t="str">
        <f t="shared" si="20"/>
        <v xml:space="preserve"> </v>
      </c>
      <c r="AW42">
        <f>'2000_totals_newvars'!L42</f>
        <v>265793557</v>
      </c>
      <c r="AX42">
        <f>'2001_totals_newvars'!B42/$BH42</f>
        <v>0.235131675395161</v>
      </c>
      <c r="AY42">
        <f>'2001_totals_newvars'!C42/$BH42</f>
        <v>3.9094219128782595E-2</v>
      </c>
      <c r="AZ42">
        <f>'2001_totals_newvars'!D42/$BH42</f>
        <v>0.36450259052060879</v>
      </c>
      <c r="BA42">
        <f>'2001_totals_newvars'!E42/$BH42</f>
        <v>0</v>
      </c>
      <c r="BB42">
        <f>'2001_totals_newvars'!F42/$BH42</f>
        <v>0</v>
      </c>
      <c r="BC42">
        <f>'2001_totals_newvars'!G42/$BH42</f>
        <v>0</v>
      </c>
      <c r="BD42">
        <f>'2001_totals_newvars'!H42/$BH42</f>
        <v>6.4365640026167223E-2</v>
      </c>
      <c r="BE42">
        <f>'2001_totals_newvars'!I42/$BH42</f>
        <v>0.1025340613366082</v>
      </c>
      <c r="BF42">
        <f>'2001_totals_newvars'!J42/$BH42</f>
        <v>0.12252906062125524</v>
      </c>
      <c r="BG42">
        <f>'2001_totals_newvars'!K42/$BH42</f>
        <v>7.1842752971416957E-2</v>
      </c>
      <c r="BH42">
        <f>'2001_totals_newvars'!L42</f>
        <v>139148092</v>
      </c>
      <c r="BI42" s="8" t="str">
        <f t="shared" si="21"/>
        <v xml:space="preserve"> </v>
      </c>
      <c r="BJ42">
        <f>'2002_totals_newvars'!B42/$BT42</f>
        <v>0.24314531546069318</v>
      </c>
      <c r="BK42">
        <f>'2002_totals_newvars'!C42/$BT42</f>
        <v>3.8393517182244312E-2</v>
      </c>
      <c r="BL42">
        <f>'2002_totals_newvars'!D42/$BT42</f>
        <v>0.35222579871562582</v>
      </c>
      <c r="BM42">
        <f>'2002_totals_newvars'!E42/$BT42</f>
        <v>0</v>
      </c>
      <c r="BN42">
        <f>'2002_totals_newvars'!F42/$BT42</f>
        <v>0</v>
      </c>
      <c r="BO42">
        <f>'2002_totals_newvars'!G42/$BT42</f>
        <v>0</v>
      </c>
      <c r="BP42">
        <f>'2002_totals_newvars'!H42/$BT42</f>
        <v>2.5995881759794049E-2</v>
      </c>
      <c r="BQ42">
        <f>'2002_totals_newvars'!I42/$BT42</f>
        <v>0.17654863276065316</v>
      </c>
      <c r="BR42">
        <f>'2002_totals_newvars'!J42/$BT42</f>
        <v>9.4972297954016932E-2</v>
      </c>
      <c r="BS42">
        <f>'2002_totals_newvars'!K42/$BT42</f>
        <v>6.8718556166972561E-2</v>
      </c>
      <c r="BT42">
        <f>'2002_totals_newvars'!L42</f>
        <v>145474273</v>
      </c>
      <c r="BU42" s="8" t="str">
        <f t="shared" si="22"/>
        <v xml:space="preserve"> </v>
      </c>
      <c r="BV42">
        <f>'2003_totals_newvars'!B42/$CF42</f>
        <v>0.31416029583135407</v>
      </c>
      <c r="BW42">
        <f>'2003_totals_newvars'!C42/$CF42</f>
        <v>3.4742655585614172E-2</v>
      </c>
      <c r="BX42">
        <f>'2003_totals_newvars'!D42/$CF42</f>
        <v>0.35550602940443093</v>
      </c>
      <c r="BY42">
        <f>'2003_totals_newvars'!E42/$CF42</f>
        <v>0</v>
      </c>
      <c r="BZ42">
        <f>'2003_totals_newvars'!F42/$CF42</f>
        <v>0</v>
      </c>
      <c r="CA42">
        <f>'2003_totals_newvars'!G42/$CF42</f>
        <v>0</v>
      </c>
      <c r="CB42">
        <f>'2003_totals_newvars'!H42/$CF42</f>
        <v>1.8562509108604762E-2</v>
      </c>
      <c r="CC42">
        <f>'2003_totals_newvars'!I42/$CF42</f>
        <v>0.15294516876377742</v>
      </c>
      <c r="CD42">
        <f>'2003_totals_newvars'!J42/$CF42</f>
        <v>9.0134591550324369E-2</v>
      </c>
      <c r="CE42">
        <f>'2003_totals_newvars'!K42/$CF42</f>
        <v>3.3948749755894229E-2</v>
      </c>
      <c r="CF42">
        <f>'2003_totals_newvars'!L42</f>
        <v>155004530</v>
      </c>
      <c r="CG42" s="8" t="str">
        <f t="shared" si="23"/>
        <v xml:space="preserve"> </v>
      </c>
      <c r="CH42">
        <f>'2004_totals_newvars'!B42/$CR42</f>
        <v>0.46793375687552718</v>
      </c>
      <c r="CI42">
        <f>'2004_totals_newvars'!C42/$CR42</f>
        <v>0.10177607378749108</v>
      </c>
      <c r="CJ42">
        <f>'2004_totals_newvars'!D42/$CR42</f>
        <v>-0.10429067055887709</v>
      </c>
      <c r="CK42">
        <f>'2004_totals_newvars'!E42/$CR42</f>
        <v>0</v>
      </c>
      <c r="CL42">
        <f>'2004_totals_newvars'!F42/$CR42</f>
        <v>0</v>
      </c>
      <c r="CM42">
        <f>'2004_totals_newvars'!G42/$CR42</f>
        <v>0</v>
      </c>
      <c r="CN42">
        <f>'2004_totals_newvars'!H42/$CR42</f>
        <v>1.263084939298424E-2</v>
      </c>
      <c r="CO42">
        <f>'2004_totals_newvars'!I42/$CR42</f>
        <v>0.39893760552307028</v>
      </c>
      <c r="CP42">
        <f>'2004_totals_newvars'!J42/$CR42</f>
        <v>0.1230123849798043</v>
      </c>
      <c r="CQ42">
        <f>'2004_totals_newvars'!K42/$CR42</f>
        <v>0</v>
      </c>
      <c r="CR42">
        <f>'2004_totals_newvars'!L42</f>
        <v>38174709</v>
      </c>
      <c r="CS42" s="8" t="str">
        <f t="shared" si="24"/>
        <v xml:space="preserve"> </v>
      </c>
      <c r="CT42">
        <f>'2005_totals_newvars'!B42/$DD42</f>
        <v>0.29231370027177811</v>
      </c>
      <c r="CU42">
        <f>'2005_totals_newvars'!C42/$DD42</f>
        <v>2.2249113900984465E-2</v>
      </c>
      <c r="CV42">
        <f>'2005_totals_newvars'!D42/$DD42</f>
        <v>0.25025310769530967</v>
      </c>
      <c r="CW42">
        <f>'2005_totals_newvars'!E42/$DD42</f>
        <v>0</v>
      </c>
      <c r="CX42">
        <f>'2005_totals_newvars'!F42/$DD42</f>
        <v>0</v>
      </c>
      <c r="CY42">
        <f>'2005_totals_newvars'!G42/$DD42</f>
        <v>0</v>
      </c>
      <c r="CZ42">
        <f>'2005_totals_newvars'!H42/$DD42</f>
        <v>2.7382258344224378E-2</v>
      </c>
      <c r="DA42">
        <f>'2005_totals_newvars'!I42/$DD42</f>
        <v>0.24415927856118685</v>
      </c>
      <c r="DB42">
        <f>'2005_totals_newvars'!J42/$DD42</f>
        <v>8.3997524345937977E-2</v>
      </c>
      <c r="DC42">
        <f>'2005_totals_newvars'!K42/$DD42</f>
        <v>7.9645016880578526E-2</v>
      </c>
      <c r="DD42">
        <f>'2005_totals_newvars'!L42</f>
        <v>251033458</v>
      </c>
      <c r="DE42" s="8" t="str">
        <f t="shared" si="25"/>
        <v xml:space="preserve"> </v>
      </c>
      <c r="DF42">
        <f>'2006_totals_newvars'!B42/$DP42</f>
        <v>0.24815422704621598</v>
      </c>
      <c r="DG42">
        <f>'2006_totals_newvars'!C42/$DP42</f>
        <v>2.6310455872458907E-2</v>
      </c>
      <c r="DH42">
        <f>'2006_totals_newvars'!D42/$DP42</f>
        <v>6.4364595591810139E-2</v>
      </c>
      <c r="DI42">
        <f>'2006_totals_newvars'!E42/$DP42</f>
        <v>0</v>
      </c>
      <c r="DJ42">
        <f>'2006_totals_newvars'!F42/$DP42</f>
        <v>0</v>
      </c>
      <c r="DK42">
        <f>'2006_totals_newvars'!G42/$DP42</f>
        <v>0</v>
      </c>
      <c r="DL42">
        <f>'2006_totals_newvars'!H42/$DP42</f>
        <v>1.7690745478931312E-2</v>
      </c>
      <c r="DM42">
        <f>'2006_totals_newvars'!I42/$DP42</f>
        <v>0.52717313663499221</v>
      </c>
      <c r="DN42">
        <f>'2006_totals_newvars'!J42/$DP42</f>
        <v>5.1924371897883383E-2</v>
      </c>
      <c r="DO42">
        <f>'2006_totals_newvars'!K42/$DP42</f>
        <v>6.4382467477708094E-2</v>
      </c>
      <c r="DP42">
        <f>'2006_totals_newvars'!L42</f>
        <v>155271806</v>
      </c>
      <c r="DQ42" s="8" t="str">
        <f t="shared" si="26"/>
        <v xml:space="preserve"> </v>
      </c>
      <c r="DR42">
        <f>'2007_totals_newvars'!B42/$EB42</f>
        <v>0.20431843221182147</v>
      </c>
      <c r="DS42">
        <f>'2007_totals_newvars'!C42/$EB42</f>
        <v>2.6384785095476142E-2</v>
      </c>
      <c r="DT42">
        <f>'2007_totals_newvars'!D42/$EB42</f>
        <v>8.1224974147538515E-2</v>
      </c>
      <c r="DU42">
        <f>'2007_totals_newvars'!E42/$EB42</f>
        <v>0</v>
      </c>
      <c r="DV42">
        <f>'2007_totals_newvars'!F42/$EB42</f>
        <v>0</v>
      </c>
      <c r="DW42">
        <f>'2007_totals_newvars'!G42/$EB42</f>
        <v>0</v>
      </c>
      <c r="DX42">
        <f>'2007_totals_newvars'!H42/$EB42</f>
        <v>1.7805146978139598E-2</v>
      </c>
      <c r="DY42">
        <f>'2007_totals_newvars'!I42/$EB42</f>
        <v>0.56845967665089592</v>
      </c>
      <c r="DZ42">
        <f>'2007_totals_newvars'!J42/$EB42</f>
        <v>8.1011029423399522E-2</v>
      </c>
      <c r="EA42">
        <f>'2007_totals_newvars'!K42/$EB42</f>
        <v>2.0795955492728856E-2</v>
      </c>
      <c r="EB42">
        <f>'2007_totals_newvars'!L42</f>
        <v>154834386</v>
      </c>
      <c r="EC42" s="8" t="str">
        <f t="shared" si="27"/>
        <v xml:space="preserve"> </v>
      </c>
      <c r="ED42">
        <f>'2008_totals_newvars'!B42/$EN42</f>
        <v>0.19746904021514916</v>
      </c>
      <c r="EE42">
        <f>'2008_totals_newvars'!C42/$EN42</f>
        <v>2.3296188451597699E-2</v>
      </c>
      <c r="EF42">
        <f>'2008_totals_newvars'!D42/$EN42</f>
        <v>0.1413006570188319</v>
      </c>
      <c r="EG42">
        <f>'2008_totals_newvars'!E42/$EN42</f>
        <v>0</v>
      </c>
      <c r="EH42">
        <f>'2008_totals_newvars'!F42/$EN42</f>
        <v>0</v>
      </c>
      <c r="EI42">
        <f>'2008_totals_newvars'!G42/$EN42</f>
        <v>0</v>
      </c>
      <c r="EJ42">
        <f>'2008_totals_newvars'!H42/$EN42</f>
        <v>1.8236171229761088E-2</v>
      </c>
      <c r="EK42">
        <f>'2008_totals_newvars'!I42/$EN42</f>
        <v>0.54471347479125909</v>
      </c>
      <c r="EL42">
        <f>'2008_totals_newvars'!J42/$EN42</f>
        <v>4.64720602437073E-2</v>
      </c>
      <c r="EM42">
        <f>'2008_totals_newvars'!K42/$EN42</f>
        <v>2.8512408049693752E-2</v>
      </c>
      <c r="EN42">
        <f>'2008_totals_newvars'!L42</f>
        <v>175362249</v>
      </c>
      <c r="EO42" s="8" t="str">
        <f t="shared" si="28"/>
        <v xml:space="preserve"> </v>
      </c>
      <c r="EP42">
        <f>'2009_totals_newvars'!B42/$EZ42</f>
        <v>0.21323615169999222</v>
      </c>
      <c r="EQ42">
        <f>'2009_totals_newvars'!C42/$EZ42</f>
        <v>2.1530509325020097E-2</v>
      </c>
      <c r="ER42">
        <f>'2009_totals_newvars'!D42/$EZ42</f>
        <v>0.18997884184618641</v>
      </c>
      <c r="ES42">
        <f>'2009_totals_newvars'!E42/$EZ42</f>
        <v>0</v>
      </c>
      <c r="ET42">
        <f>'2009_totals_newvars'!F42/$EZ42</f>
        <v>0</v>
      </c>
      <c r="EU42">
        <f>'2009_totals_newvars'!G42/$EZ42</f>
        <v>0</v>
      </c>
      <c r="EV42">
        <f>'2009_totals_newvars'!H42/$EZ42</f>
        <v>1.5868694414337411E-2</v>
      </c>
      <c r="EW42">
        <f>'2009_totals_newvars'!I42/$EZ42</f>
        <v>0.45568178345788873</v>
      </c>
      <c r="EX42">
        <f>'2009_totals_newvars'!J42/$EZ42</f>
        <v>8.2622916872185453E-2</v>
      </c>
      <c r="EY42">
        <f>'2009_totals_newvars'!K42/$EZ42</f>
        <v>2.1081102384389681E-2</v>
      </c>
      <c r="EZ42">
        <f>'2009_totals_newvars'!L42</f>
        <v>189743398</v>
      </c>
      <c r="FA42" s="8" t="str">
        <f t="shared" si="29"/>
        <v xml:space="preserve"> </v>
      </c>
      <c r="FB42">
        <f>'2010_totals_newvars'!B42/$FL42</f>
        <v>0.25424728126305363</v>
      </c>
      <c r="FC42">
        <f>'2010_totals_newvars'!C42/$FL42</f>
        <v>2.2706228231644688E-2</v>
      </c>
      <c r="FD42">
        <f>'2010_totals_newvars'!D42/$FL42</f>
        <v>0.17078965697619922</v>
      </c>
      <c r="FE42">
        <f>'2010_totals_newvars'!E42/$FL42</f>
        <v>0</v>
      </c>
      <c r="FF42">
        <f>'2010_totals_newvars'!F42/$FL42</f>
        <v>0</v>
      </c>
      <c r="FG42">
        <f>'2010_totals_newvars'!G42/$FL42</f>
        <v>0</v>
      </c>
      <c r="FH42">
        <f>'2010_totals_newvars'!H42/$FL42</f>
        <v>1.1375513138402366E-2</v>
      </c>
      <c r="FI42">
        <f>'2010_totals_newvars'!I42/$FL42</f>
        <v>0.47321386761838613</v>
      </c>
      <c r="FJ42">
        <f>'2010_totals_newvars'!J42/$FL42</f>
        <v>6.7667452772313966E-2</v>
      </c>
      <c r="FK42">
        <f>'2010_totals_newvars'!K42/$FL42</f>
        <v>0</v>
      </c>
      <c r="FL42">
        <f>'2010_totals_newvars'!L42</f>
        <v>179918565</v>
      </c>
      <c r="FM42" s="8" t="str">
        <f t="shared" si="30"/>
        <v xml:space="preserve"> </v>
      </c>
      <c r="FN42">
        <f>'2011_totals_newvars'!B42/$FX42</f>
        <v>0.15740106878186189</v>
      </c>
      <c r="FO42">
        <f>'2011_totals_newvars'!C42/$FX42</f>
        <v>6.4362089232326627E-2</v>
      </c>
      <c r="FP42">
        <f>'2011_totals_newvars'!D42/$FX42</f>
        <v>8.1111699780089738E-2</v>
      </c>
      <c r="FQ42">
        <f>'2011_totals_newvars'!E42/$FX42</f>
        <v>0</v>
      </c>
      <c r="FR42">
        <f>'2011_totals_newvars'!F42/$FX42</f>
        <v>0</v>
      </c>
      <c r="FS42">
        <f>'2011_totals_newvars'!G42/$FX42</f>
        <v>0</v>
      </c>
      <c r="FT42">
        <f>'2011_totals_newvars'!H42/$FX42</f>
        <v>6.5737447383072386E-4</v>
      </c>
      <c r="FU42">
        <f>'2011_totals_newvars'!I42/$FX42</f>
        <v>0.63533481338138353</v>
      </c>
      <c r="FV42">
        <f>'2011_totals_newvars'!J42/$FX42</f>
        <v>6.113295435050746E-2</v>
      </c>
      <c r="FW42">
        <f>'2011_totals_newvars'!K42/$FX42</f>
        <v>0</v>
      </c>
      <c r="FX42">
        <f>'2011_totals_newvars'!L42</f>
        <v>237488686</v>
      </c>
      <c r="FY42" s="8" t="str">
        <f t="shared" si="31"/>
        <v xml:space="preserve"> </v>
      </c>
      <c r="FZ42">
        <f>'2012_totals_newvars'!B42/$GJ42</f>
        <v>0.21164936147431904</v>
      </c>
      <c r="GA42">
        <f>'2012_totals_newvars'!C42/$GJ42</f>
        <v>2.7503134377423407E-2</v>
      </c>
      <c r="GB42">
        <f>'2012_totals_newvars'!D42/$GJ42</f>
        <v>0.11051669714478296</v>
      </c>
      <c r="GC42">
        <f>'2012_totals_newvars'!E42/$GJ42</f>
        <v>0</v>
      </c>
      <c r="GD42">
        <f>'2012_totals_newvars'!F42/$GJ42</f>
        <v>0</v>
      </c>
      <c r="GE42">
        <f>'2012_totals_newvars'!G42/$GJ42</f>
        <v>0</v>
      </c>
      <c r="GF42">
        <f>'2012_totals_newvars'!H42/$GJ42</f>
        <v>1.6320494374951318E-2</v>
      </c>
      <c r="GG42">
        <f>'2012_totals_newvars'!I42/$GJ42</f>
        <v>0.54310431244419366</v>
      </c>
      <c r="GH42">
        <f>'2012_totals_newvars'!J42/$GJ42</f>
        <v>9.0906000184329594E-2</v>
      </c>
      <c r="GI42">
        <f>'2012_totals_newvars'!K42/$GJ42</f>
        <v>0</v>
      </c>
      <c r="GJ42">
        <f>'2012_totals_newvars'!L42</f>
        <v>148538270</v>
      </c>
      <c r="GK42" s="8" t="str">
        <f t="shared" si="32"/>
        <v xml:space="preserve"> </v>
      </c>
      <c r="GL42">
        <f>'2013_totals_newvars'!B42/$GV42</f>
        <v>0.15118518477110024</v>
      </c>
      <c r="GM42">
        <f>'2013_totals_newvars'!C42/$GV42</f>
        <v>1.7744559708756734E-2</v>
      </c>
      <c r="GN42">
        <f>'2013_totals_newvars'!D42/$GV42</f>
        <v>9.5491167748116862E-2</v>
      </c>
      <c r="GO42">
        <f>'2013_totals_newvars'!E42/$GV42</f>
        <v>0</v>
      </c>
      <c r="GP42">
        <f>'2013_totals_newvars'!F42/$GV42</f>
        <v>0</v>
      </c>
      <c r="GQ42">
        <f>'2013_totals_newvars'!G42/$GV42</f>
        <v>0</v>
      </c>
      <c r="GR42">
        <f>'2013_totals_newvars'!H42/$GV42</f>
        <v>2.0338518188090304E-2</v>
      </c>
      <c r="GS42">
        <f>'2013_totals_newvars'!I42/$GV42</f>
        <v>0.63236623748107335</v>
      </c>
      <c r="GT42">
        <f>'2013_totals_newvars'!J42/$GV42</f>
        <v>8.2874332102862505E-2</v>
      </c>
      <c r="GU42">
        <f>'2013_totals_newvars'!K42/$GV42</f>
        <v>0</v>
      </c>
      <c r="GV42">
        <f>'2013_totals_newvars'!L42</f>
        <v>230226507</v>
      </c>
      <c r="GW42" s="8" t="str">
        <f t="shared" si="33"/>
        <v xml:space="preserve"> </v>
      </c>
      <c r="GX42">
        <f>'2014_totals_newvars'!B42/$HH42</f>
        <v>8.0510333027220757E-2</v>
      </c>
      <c r="GY42">
        <f>'2014_totals_newvars'!C42/$HH42</f>
        <v>1.506580144411114E-2</v>
      </c>
      <c r="GZ42">
        <f>'2014_totals_newvars'!D42/$HH42</f>
        <v>6.3154868070996378E-2</v>
      </c>
      <c r="HA42">
        <f>'2014_totals_newvars'!E42/$HH42</f>
        <v>0</v>
      </c>
      <c r="HB42">
        <f>'2014_totals_newvars'!F42/$HH42</f>
        <v>0</v>
      </c>
      <c r="HC42">
        <f>'2014_totals_newvars'!G42/$HH42</f>
        <v>0</v>
      </c>
      <c r="HD42">
        <f>'2014_totals_newvars'!H42/$HH42</f>
        <v>4.2605577916507804E-5</v>
      </c>
      <c r="HE42">
        <f>'2014_totals_newvars'!I42/$HH42</f>
        <v>0.7735078664028624</v>
      </c>
      <c r="HF42">
        <f>'2014_totals_newvars'!J42/$HH42</f>
        <v>6.7718525476892791E-2</v>
      </c>
      <c r="HG42">
        <f>'2014_totals_newvars'!K42/$HH42</f>
        <v>0</v>
      </c>
      <c r="HH42">
        <f>'2014_totals_newvars'!L42</f>
        <v>271161678</v>
      </c>
      <c r="HI42" s="8" t="str">
        <f t="shared" si="34"/>
        <v xml:space="preserve"> </v>
      </c>
    </row>
    <row r="43" spans="1:217" x14ac:dyDescent="0.2">
      <c r="A43" t="str">
        <f>'1997_totals_newvars'!A43</f>
        <v>SOUTH DAKOTA</v>
      </c>
      <c r="B43">
        <f>'1997_totals_newvars'!B43/$L43</f>
        <v>0.60955872544262479</v>
      </c>
      <c r="C43">
        <f>'1997_totals_newvars'!C43/$L43</f>
        <v>2.5671787189203245E-2</v>
      </c>
      <c r="D43">
        <f>'1997_totals_newvars'!D43/$L43</f>
        <v>6.0728316113043183E-2</v>
      </c>
      <c r="E43">
        <f>'1997_totals_newvars'!E43/$L43</f>
        <v>0</v>
      </c>
      <c r="F43">
        <f>'1997_totals_newvars'!F43/$L43</f>
        <v>0</v>
      </c>
      <c r="G43">
        <f>'1997_totals_newvars'!G43/$L43</f>
        <v>0</v>
      </c>
      <c r="H43">
        <f>'1997_totals_newvars'!H43/$L43</f>
        <v>0</v>
      </c>
      <c r="I43">
        <f>'1997_totals_newvars'!I43/$L43</f>
        <v>0.12635949720175119</v>
      </c>
      <c r="J43">
        <f>'1997_totals_newvars'!J43/$L43</f>
        <v>0.17768167405337759</v>
      </c>
      <c r="K43">
        <f>'1997_totals_newvars'!K43/$L43</f>
        <v>0</v>
      </c>
      <c r="L43">
        <f>'1997_totals_newvars'!L43</f>
        <v>21544546</v>
      </c>
      <c r="M43" s="8" t="str">
        <f t="shared" si="18"/>
        <v xml:space="preserve"> </v>
      </c>
      <c r="N43">
        <f>'1998_totals_newvars'!B43/$X43</f>
        <v>0.53340831223929586</v>
      </c>
      <c r="O43">
        <f>'1998_totals_newvars'!C43/$X43</f>
        <v>3.0733925516640757E-2</v>
      </c>
      <c r="P43">
        <f>'1998_totals_newvars'!D43/$X43</f>
        <v>9.6904991873393589E-2</v>
      </c>
      <c r="Q43">
        <f>'1998_totals_newvars'!E43/$X43</f>
        <v>0</v>
      </c>
      <c r="R43">
        <f>'1998_totals_newvars'!F43/$X43</f>
        <v>0</v>
      </c>
      <c r="S43">
        <f>'1998_totals_newvars'!G43/$X43</f>
        <v>0</v>
      </c>
      <c r="T43">
        <f>'1998_totals_newvars'!H43/$X43</f>
        <v>0</v>
      </c>
      <c r="U43">
        <f>'1998_totals_newvars'!I43/$X43</f>
        <v>0.16460595250904692</v>
      </c>
      <c r="V43">
        <f>'1998_totals_newvars'!J43/$X43</f>
        <v>9.2763391063033454E-2</v>
      </c>
      <c r="W43">
        <f>'1998_totals_newvars'!K43/$X43</f>
        <v>8.1583426798589431E-2</v>
      </c>
      <c r="X43">
        <f>'1998_totals_newvars'!L43</f>
        <v>26124681</v>
      </c>
      <c r="Y43" s="8" t="str">
        <f t="shared" si="1"/>
        <v xml:space="preserve"> </v>
      </c>
      <c r="Z43">
        <f>'1999_totals_newvars'!B43/$AJ43</f>
        <v>0.4135949758777806</v>
      </c>
      <c r="AA43">
        <f>'1999_totals_newvars'!C43/$AJ43</f>
        <v>8.9889070373465982E-2</v>
      </c>
      <c r="AB43">
        <f>'1999_totals_newvars'!D43/$AJ43</f>
        <v>0.1354702210194354</v>
      </c>
      <c r="AC43">
        <f>'1999_totals_newvars'!E43/$AJ43</f>
        <v>0</v>
      </c>
      <c r="AD43">
        <f>'1999_totals_newvars'!F43/$AJ43</f>
        <v>0</v>
      </c>
      <c r="AE43">
        <f>'1999_totals_newvars'!G43/$AJ43</f>
        <v>0</v>
      </c>
      <c r="AF43">
        <f>'1999_totals_newvars'!H43/$AJ43</f>
        <v>0</v>
      </c>
      <c r="AG43">
        <f>'1999_totals_newvars'!I43/$AJ43</f>
        <v>9.0560475606887972E-2</v>
      </c>
      <c r="AH43">
        <f>'1999_totals_newvars'!J43/$AJ43</f>
        <v>0.12307275405915302</v>
      </c>
      <c r="AI43">
        <f>'1999_totals_newvars'!K43/$AJ43</f>
        <v>0.14741250306327702</v>
      </c>
      <c r="AJ43">
        <f>'1999_totals_newvars'!L43</f>
        <v>26731993</v>
      </c>
      <c r="AK43" s="8" t="str">
        <f t="shared" si="19"/>
        <v xml:space="preserve"> </v>
      </c>
      <c r="AL43">
        <f>'2000_totals_newvars'!B43/$AW43</f>
        <v>0.36468014366956641</v>
      </c>
      <c r="AM43">
        <f>'2000_totals_newvars'!C43/$AW43</f>
        <v>0.18427838751796183</v>
      </c>
      <c r="AN43">
        <f>'2000_totals_newvars'!D43/$AW43</f>
        <v>0.12681715980626473</v>
      </c>
      <c r="AO43">
        <f>'2000_totals_newvars'!E43/$AW43</f>
        <v>0.36861334684493563</v>
      </c>
      <c r="AP43">
        <f>'2000_totals_newvars'!F43/$AW43</f>
        <v>0</v>
      </c>
      <c r="AQ43">
        <f>'2000_totals_newvars'!G43/$AW43</f>
        <v>0</v>
      </c>
      <c r="AR43">
        <f>'2000_totals_newvars'!H43/$AW43</f>
        <v>7.309855319203579E-3</v>
      </c>
      <c r="AS43">
        <f>'2000_totals_newvars'!I43/$AW43</f>
        <v>-0.22475095117150193</v>
      </c>
      <c r="AT43">
        <f>'2000_totals_newvars'!J43/$AW43</f>
        <v>9.5232612328124341E-2</v>
      </c>
      <c r="AU43">
        <f>'2000_totals_newvars'!K43/$AW43</f>
        <v>7.781944568544541E-2</v>
      </c>
      <c r="AV43" s="8" t="str">
        <f t="shared" si="20"/>
        <v xml:space="preserve"> </v>
      </c>
      <c r="AW43">
        <f>'2000_totals_newvars'!L43</f>
        <v>28035165</v>
      </c>
      <c r="AX43">
        <f>'2001_totals_newvars'!B43/$BH43</f>
        <v>0.35553184658402243</v>
      </c>
      <c r="AY43">
        <f>'2001_totals_newvars'!C43/$BH43</f>
        <v>0.17979140161270835</v>
      </c>
      <c r="AZ43">
        <f>'2001_totals_newvars'!D43/$BH43</f>
        <v>0.12234441401994961</v>
      </c>
      <c r="BA43">
        <f>'2001_totals_newvars'!E43/$BH43</f>
        <v>0.12896578669087816</v>
      </c>
      <c r="BB43">
        <f>'2001_totals_newvars'!F43/$BH43</f>
        <v>0</v>
      </c>
      <c r="BC43">
        <f>'2001_totals_newvars'!G43/$BH43</f>
        <v>0</v>
      </c>
      <c r="BD43">
        <f>'2001_totals_newvars'!H43/$BH43</f>
        <v>1.8014091527660762E-2</v>
      </c>
      <c r="BE43">
        <f>'2001_totals_newvars'!I43/$BH43</f>
        <v>1.8794324541891106E-2</v>
      </c>
      <c r="BF43">
        <f>'2001_totals_newvars'!J43/$BH43</f>
        <v>9.8719009559847984E-2</v>
      </c>
      <c r="BG43">
        <f>'2001_totals_newvars'!K43/$BH43</f>
        <v>7.7839125463041586E-2</v>
      </c>
      <c r="BH43">
        <f>'2001_totals_newvars'!L43</f>
        <v>27337987</v>
      </c>
      <c r="BI43" s="8" t="str">
        <f t="shared" si="21"/>
        <v xml:space="preserve"> </v>
      </c>
      <c r="BJ43">
        <f>'2002_totals_newvars'!B43/$BT43</f>
        <v>0.4064659662535684</v>
      </c>
      <c r="BK43">
        <f>'2002_totals_newvars'!C43/$BT43</f>
        <v>0.10253612579633468</v>
      </c>
      <c r="BL43">
        <f>'2002_totals_newvars'!D43/$BT43</f>
        <v>0.12462497989820553</v>
      </c>
      <c r="BM43">
        <f>'2002_totals_newvars'!E43/$BT43</f>
        <v>0.12572269517836418</v>
      </c>
      <c r="BN43">
        <f>'2002_totals_newvars'!F43/$BT43</f>
        <v>0</v>
      </c>
      <c r="BO43">
        <f>'2002_totals_newvars'!G43/$BT43</f>
        <v>0</v>
      </c>
      <c r="BP43">
        <f>'2002_totals_newvars'!H43/$BT43</f>
        <v>2.7552591342627202E-2</v>
      </c>
      <c r="BQ43">
        <f>'2002_totals_newvars'!I43/$BT43</f>
        <v>3.0838091550632305E-2</v>
      </c>
      <c r="BR43">
        <f>'2002_totals_newvars'!J43/$BT43</f>
        <v>0.10170425171792606</v>
      </c>
      <c r="BS43">
        <f>'2002_totals_newvars'!K43/$BT43</f>
        <v>8.0555298262341618E-2</v>
      </c>
      <c r="BT43">
        <f>'2002_totals_newvars'!L43</f>
        <v>27335868</v>
      </c>
      <c r="BU43" s="8" t="str">
        <f t="shared" si="22"/>
        <v xml:space="preserve"> </v>
      </c>
      <c r="BV43">
        <f>'2003_totals_newvars'!B43/$CF43</f>
        <v>0.36502361446592696</v>
      </c>
      <c r="BW43">
        <f>'2003_totals_newvars'!C43/$CF43</f>
        <v>8.2119330278266789E-2</v>
      </c>
      <c r="BX43">
        <f>'2003_totals_newvars'!D43/$CF43</f>
        <v>0.10197215543941798</v>
      </c>
      <c r="BY43">
        <f>'2003_totals_newvars'!E43/$CF43</f>
        <v>0.23099425843778862</v>
      </c>
      <c r="BZ43">
        <f>'2003_totals_newvars'!F43/$CF43</f>
        <v>0</v>
      </c>
      <c r="CA43">
        <f>'2003_totals_newvars'!G43/$CF43</f>
        <v>0</v>
      </c>
      <c r="CB43">
        <f>'2003_totals_newvars'!H43/$CF43</f>
        <v>6.7222706581422801E-3</v>
      </c>
      <c r="CC43">
        <f>'2003_totals_newvars'!I43/$CF43</f>
        <v>3.4821793782057124E-2</v>
      </c>
      <c r="CD43">
        <f>'2003_totals_newvars'!J43/$CF43</f>
        <v>0.10332689206501515</v>
      </c>
      <c r="CE43">
        <f>'2003_totals_newvars'!K43/$CF43</f>
        <v>7.5019684873385062E-2</v>
      </c>
      <c r="CF43">
        <f>'2003_totals_newvars'!L43</f>
        <v>30478987</v>
      </c>
      <c r="CG43" s="8" t="str">
        <f t="shared" si="23"/>
        <v xml:space="preserve"> </v>
      </c>
      <c r="CH43">
        <f>'2004_totals_newvars'!B43/$CR43</f>
        <v>0.36083636770373789</v>
      </c>
      <c r="CI43">
        <f>'2004_totals_newvars'!C43/$CR43</f>
        <v>2.5747755793031801E-2</v>
      </c>
      <c r="CJ43">
        <f>'2004_totals_newvars'!D43/$CR43</f>
        <v>0.10703330865816287</v>
      </c>
      <c r="CK43">
        <f>'2004_totals_newvars'!E43/$CR43</f>
        <v>0.30482409416876249</v>
      </c>
      <c r="CL43">
        <f>'2004_totals_newvars'!F43/$CR43</f>
        <v>0</v>
      </c>
      <c r="CM43">
        <f>'2004_totals_newvars'!G43/$CR43</f>
        <v>0</v>
      </c>
      <c r="CN43">
        <f>'2004_totals_newvars'!H43/$CR43</f>
        <v>1.6589423677209263E-2</v>
      </c>
      <c r="CO43">
        <f>'2004_totals_newvars'!I43/$CR43</f>
        <v>2.925659197115019E-2</v>
      </c>
      <c r="CP43">
        <f>'2004_totals_newvars'!J43/$CR43</f>
        <v>8.5076778860232877E-2</v>
      </c>
      <c r="CQ43">
        <f>'2004_totals_newvars'!K43/$CR43</f>
        <v>7.0635679167712614E-2</v>
      </c>
      <c r="CR43">
        <f>'2004_totals_newvars'!L43</f>
        <v>31183844</v>
      </c>
      <c r="CS43" s="8" t="str">
        <f t="shared" si="24"/>
        <v xml:space="preserve"> </v>
      </c>
      <c r="CT43">
        <f>'2005_totals_newvars'!B43/$DD43</f>
        <v>0.35757618182903933</v>
      </c>
      <c r="CU43">
        <f>'2005_totals_newvars'!C43/$DD43</f>
        <v>2.4651499304817734E-2</v>
      </c>
      <c r="CV43">
        <f>'2005_totals_newvars'!D43/$DD43</f>
        <v>0.10871867707666992</v>
      </c>
      <c r="CW43">
        <f>'2005_totals_newvars'!E43/$DD43</f>
        <v>0.30136667752001461</v>
      </c>
      <c r="CX43">
        <f>'2005_totals_newvars'!F43/$DD43</f>
        <v>0</v>
      </c>
      <c r="CY43">
        <f>'2005_totals_newvars'!G43/$DD43</f>
        <v>0</v>
      </c>
      <c r="CZ43">
        <f>'2005_totals_newvars'!H43/$DD43</f>
        <v>1.7409506949443203E-2</v>
      </c>
      <c r="DA43">
        <f>'2005_totals_newvars'!I43/$DD43</f>
        <v>3.4514321890650138E-2</v>
      </c>
      <c r="DB43">
        <f>'2005_totals_newvars'!J43/$DD43</f>
        <v>8.907387169316372E-2</v>
      </c>
      <c r="DC43">
        <f>'2005_totals_newvars'!K43/$DD43</f>
        <v>6.6689263736201321E-2</v>
      </c>
      <c r="DD43">
        <f>'2005_totals_newvars'!L43</f>
        <v>32570595</v>
      </c>
      <c r="DE43" s="8" t="str">
        <f t="shared" si="25"/>
        <v xml:space="preserve"> </v>
      </c>
      <c r="DF43">
        <f>'2006_totals_newvars'!B43/$DP43</f>
        <v>0.39176512039049194</v>
      </c>
      <c r="DG43">
        <f>'2006_totals_newvars'!C43/$DP43</f>
        <v>2.587507817737052E-2</v>
      </c>
      <c r="DH43">
        <f>'2006_totals_newvars'!D43/$DP43</f>
        <v>0.1348484755223418</v>
      </c>
      <c r="DI43">
        <f>'2006_totals_newvars'!E43/$DP43</f>
        <v>0.24692976071625763</v>
      </c>
      <c r="DJ43">
        <f>'2006_totals_newvars'!F43/$DP43</f>
        <v>0</v>
      </c>
      <c r="DK43">
        <f>'2006_totals_newvars'!G43/$DP43</f>
        <v>0</v>
      </c>
      <c r="DL43">
        <f>'2006_totals_newvars'!H43/$DP43</f>
        <v>0</v>
      </c>
      <c r="DM43">
        <f>'2006_totals_newvars'!I43/$DP43</f>
        <v>5.5034322955370314E-2</v>
      </c>
      <c r="DN43">
        <f>'2006_totals_newvars'!J43/$DP43</f>
        <v>7.6970457260314318E-2</v>
      </c>
      <c r="DO43">
        <f>'2006_totals_newvars'!K43/$DP43</f>
        <v>6.8576784977853494E-2</v>
      </c>
      <c r="DP43">
        <f>'2006_totals_newvars'!L43</f>
        <v>31030399</v>
      </c>
      <c r="DQ43" s="8" t="str">
        <f t="shared" si="26"/>
        <v xml:space="preserve"> </v>
      </c>
      <c r="DR43">
        <f>'2007_totals_newvars'!B43/$EB43</f>
        <v>0.40813933928819962</v>
      </c>
      <c r="DS43">
        <f>'2007_totals_newvars'!C43/$EB43</f>
        <v>2.6133879423917657E-2</v>
      </c>
      <c r="DT43">
        <f>'2007_totals_newvars'!D43/$EB43</f>
        <v>0.1129628226415114</v>
      </c>
      <c r="DU43">
        <f>'2007_totals_newvars'!E43/$EB43</f>
        <v>0.25948370848418068</v>
      </c>
      <c r="DV43">
        <f>'2007_totals_newvars'!F43/$EB43</f>
        <v>0</v>
      </c>
      <c r="DW43">
        <f>'2007_totals_newvars'!G43/$EB43</f>
        <v>0</v>
      </c>
      <c r="DX43">
        <f>'2007_totals_newvars'!H43/$EB43</f>
        <v>0</v>
      </c>
      <c r="DY43">
        <f>'2007_totals_newvars'!I43/$EB43</f>
        <v>3.4975400275258611E-2</v>
      </c>
      <c r="DZ43">
        <f>'2007_totals_newvars'!J43/$EB43</f>
        <v>8.9042163312383626E-2</v>
      </c>
      <c r="EA43">
        <f>'2007_totals_newvars'!K43/$EB43</f>
        <v>6.9262686574548385E-2</v>
      </c>
      <c r="EB43">
        <f>'2007_totals_newvars'!L43</f>
        <v>30723108</v>
      </c>
      <c r="EC43" s="8" t="str">
        <f t="shared" si="27"/>
        <v xml:space="preserve"> </v>
      </c>
      <c r="ED43">
        <f>'2008_totals_newvars'!B43/$EN43</f>
        <v>0.41679373181354618</v>
      </c>
      <c r="EE43">
        <f>'2008_totals_newvars'!C43/$EN43</f>
        <v>2.6176365706631205E-2</v>
      </c>
      <c r="EF43">
        <f>'2008_totals_newvars'!D43/$EN43</f>
        <v>0.13089278270617757</v>
      </c>
      <c r="EG43">
        <f>'2008_totals_newvars'!E43/$EN43</f>
        <v>0.23560796084091795</v>
      </c>
      <c r="EH43">
        <f>'2008_totals_newvars'!F43/$EN43</f>
        <v>0</v>
      </c>
      <c r="EI43">
        <f>'2008_totals_newvars'!G43/$EN43</f>
        <v>0</v>
      </c>
      <c r="EJ43">
        <f>'2008_totals_newvars'!H43/$EN43</f>
        <v>0</v>
      </c>
      <c r="EK43">
        <f>'2008_totals_newvars'!I43/$EN43</f>
        <v>4.3185490467554752E-2</v>
      </c>
      <c r="EL43">
        <f>'2008_totals_newvars'!J43/$EN43</f>
        <v>7.7968380388352826E-2</v>
      </c>
      <c r="EM43">
        <f>'2008_totals_newvars'!K43/$EN43</f>
        <v>6.937528807681953E-2</v>
      </c>
      <c r="EN43">
        <f>'2008_totals_newvars'!L43</f>
        <v>30673242</v>
      </c>
      <c r="EO43" s="8" t="str">
        <f t="shared" si="28"/>
        <v xml:space="preserve"> </v>
      </c>
      <c r="EP43">
        <f>'2009_totals_newvars'!B43/$EZ43</f>
        <v>0.48944449581233718</v>
      </c>
      <c r="EQ43">
        <f>'2009_totals_newvars'!C43/$EZ43</f>
        <v>2.8797207282693551E-2</v>
      </c>
      <c r="ER43">
        <f>'2009_totals_newvars'!D43/$EZ43</f>
        <v>0.13916329664996296</v>
      </c>
      <c r="ES43">
        <f>'2009_totals_newvars'!E43/$EZ43</f>
        <v>0.126013506655378</v>
      </c>
      <c r="ET43">
        <f>'2009_totals_newvars'!F43/$EZ43</f>
        <v>0</v>
      </c>
      <c r="EU43">
        <f>'2009_totals_newvars'!G43/$EZ43</f>
        <v>0</v>
      </c>
      <c r="EV43">
        <f>'2009_totals_newvars'!H43/$EZ43</f>
        <v>0</v>
      </c>
      <c r="EW43">
        <f>'2009_totals_newvars'!I43/$EZ43</f>
        <v>2.085248720108579E-2</v>
      </c>
      <c r="EX43">
        <f>'2009_totals_newvars'!J43/$EZ43</f>
        <v>0.11940769528014507</v>
      </c>
      <c r="EY43">
        <f>'2009_totals_newvars'!K43/$EZ43</f>
        <v>7.6321311118397461E-2</v>
      </c>
      <c r="EZ43">
        <f>'2009_totals_newvars'!L43</f>
        <v>27881662</v>
      </c>
      <c r="FA43" s="8" t="str">
        <f t="shared" si="29"/>
        <v xml:space="preserve"> </v>
      </c>
      <c r="FB43">
        <f>'2010_totals_newvars'!B43/$FL43</f>
        <v>0.42063027235164502</v>
      </c>
      <c r="FC43">
        <f>'2010_totals_newvars'!C43/$FL43</f>
        <v>0.13585595097626885</v>
      </c>
      <c r="FD43">
        <f>'2010_totals_newvars'!D43/$FL43</f>
        <v>0.12389520985718895</v>
      </c>
      <c r="FE43">
        <f>'2010_totals_newvars'!E43/$FL43</f>
        <v>0.1594252280867248</v>
      </c>
      <c r="FF43">
        <f>'2010_totals_newvars'!F43/$FL43</f>
        <v>0</v>
      </c>
      <c r="FG43">
        <f>'2010_totals_newvars'!G43/$FL43</f>
        <v>4.8495007213692745E-4</v>
      </c>
      <c r="FH43">
        <f>'2010_totals_newvars'!H43/$FL43</f>
        <v>0</v>
      </c>
      <c r="FI43">
        <f>'2010_totals_newvars'!I43/$FL43</f>
        <v>3.1880834731792235E-2</v>
      </c>
      <c r="FJ43">
        <f>'2010_totals_newvars'!J43/$FL43</f>
        <v>7.0680761352814661E-2</v>
      </c>
      <c r="FK43">
        <f>'2010_totals_newvars'!K43/$FL43</f>
        <v>5.7146792571428559E-2</v>
      </c>
      <c r="FL43">
        <f>'2010_totals_newvars'!L43</f>
        <v>37236823</v>
      </c>
      <c r="FM43" s="8" t="str">
        <f t="shared" si="30"/>
        <v xml:space="preserve"> </v>
      </c>
      <c r="FN43">
        <f>'2011_totals_newvars'!B43/$FX43</f>
        <v>0.45282533085252591</v>
      </c>
      <c r="FO43">
        <f>'2011_totals_newvars'!C43/$FX43</f>
        <v>2.4175196512256525E-2</v>
      </c>
      <c r="FP43">
        <f>'2011_totals_newvars'!D43/$FX43</f>
        <v>0.12551110198464094</v>
      </c>
      <c r="FQ43">
        <f>'2011_totals_newvars'!E43/$FX43</f>
        <v>0.20555676578304335</v>
      </c>
      <c r="FR43">
        <f>'2011_totals_newvars'!F43/$FX43</f>
        <v>0</v>
      </c>
      <c r="FS43">
        <f>'2011_totals_newvars'!G43/$FX43</f>
        <v>1.7552861808296655E-2</v>
      </c>
      <c r="FT43">
        <f>'2011_totals_newvars'!H43/$FX43</f>
        <v>0</v>
      </c>
      <c r="FU43">
        <f>'2011_totals_newvars'!I43/$FX43</f>
        <v>2.5268255244554692E-2</v>
      </c>
      <c r="FV43">
        <f>'2011_totals_newvars'!J43/$FX43</f>
        <v>8.5038903502783078E-2</v>
      </c>
      <c r="FW43">
        <f>'2011_totals_newvars'!K43/$FX43</f>
        <v>6.4071584311898855E-2</v>
      </c>
      <c r="FX43">
        <f>'2011_totals_newvars'!L43</f>
        <v>33212305</v>
      </c>
      <c r="FY43" s="8" t="str">
        <f t="shared" si="31"/>
        <v xml:space="preserve"> </v>
      </c>
      <c r="FZ43">
        <f>'2012_totals_newvars'!B43/$GJ43</f>
        <v>0.48053122617207467</v>
      </c>
      <c r="GA43">
        <f>'2012_totals_newvars'!C43/$GJ43</f>
        <v>2.7254453754608082E-2</v>
      </c>
      <c r="GB43">
        <f>'2012_totals_newvars'!D43/$GJ43</f>
        <v>0.14379391199276551</v>
      </c>
      <c r="GC43">
        <f>'2012_totals_newvars'!E43/$GJ43</f>
        <v>0.16152688675077484</v>
      </c>
      <c r="GD43">
        <f>'2012_totals_newvars'!F43/$GJ43</f>
        <v>0</v>
      </c>
      <c r="GE43">
        <f>'2012_totals_newvars'!G43/$GJ43</f>
        <v>0</v>
      </c>
      <c r="GF43">
        <f>'2012_totals_newvars'!H43/$GJ43</f>
        <v>0</v>
      </c>
      <c r="GG43">
        <f>'2012_totals_newvars'!I43/$GJ43</f>
        <v>3.0234434792573598E-2</v>
      </c>
      <c r="GH43">
        <f>'2012_totals_newvars'!J43/$GJ43</f>
        <v>8.4426538986750094E-2</v>
      </c>
      <c r="GI43">
        <f>'2012_totals_newvars'!K43/$GJ43</f>
        <v>7.2232547550453205E-2</v>
      </c>
      <c r="GJ43">
        <f>'2012_totals_newvars'!L43</f>
        <v>29459919</v>
      </c>
      <c r="GK43" s="8" t="str">
        <f t="shared" si="32"/>
        <v xml:space="preserve"> </v>
      </c>
      <c r="GL43">
        <f>'2013_totals_newvars'!B43/$GV43</f>
        <v>0.45695396780846775</v>
      </c>
      <c r="GM43">
        <f>'2013_totals_newvars'!C43/$GV43</f>
        <v>2.9096205147680868E-2</v>
      </c>
      <c r="GN43">
        <f>'2013_totals_newvars'!D43/$GV43</f>
        <v>0.1568077645542359</v>
      </c>
      <c r="GO43">
        <f>'2013_totals_newvars'!E43/$GV43</f>
        <v>0.14996764829465473</v>
      </c>
      <c r="GP43">
        <f>'2013_totals_newvars'!F43/$GV43</f>
        <v>0</v>
      </c>
      <c r="GQ43">
        <f>'2013_totals_newvars'!G43/$GV43</f>
        <v>0</v>
      </c>
      <c r="GR43">
        <f>'2013_totals_newvars'!H43/$GV43</f>
        <v>0</v>
      </c>
      <c r="GS43">
        <f>'2013_totals_newvars'!I43/$GV43</f>
        <v>3.0089821959623696E-2</v>
      </c>
      <c r="GT43">
        <f>'2013_totals_newvars'!J43/$GV43</f>
        <v>9.9970846320974222E-2</v>
      </c>
      <c r="GU43">
        <f>'2013_totals_newvars'!K43/$GV43</f>
        <v>7.7113745914362833E-2</v>
      </c>
      <c r="GV43">
        <f>'2013_totals_newvars'!L43</f>
        <v>27595145</v>
      </c>
      <c r="GW43" s="8" t="str">
        <f t="shared" si="33"/>
        <v xml:space="preserve"> </v>
      </c>
      <c r="GX43">
        <f>'2014_totals_newvars'!B43/$HH43</f>
        <v>0.61222944258849477</v>
      </c>
      <c r="GY43">
        <f>'2014_totals_newvars'!C43/$HH43</f>
        <v>-0.1361348571745773</v>
      </c>
      <c r="GZ43">
        <f>'2014_totals_newvars'!D43/$HH43</f>
        <v>0.16570780020336948</v>
      </c>
      <c r="HA43">
        <f>'2014_totals_newvars'!E43/$HH43</f>
        <v>0.13216476838336408</v>
      </c>
      <c r="HB43">
        <f>'2014_totals_newvars'!F43/$HH43</f>
        <v>0</v>
      </c>
      <c r="HC43">
        <f>'2014_totals_newvars'!G43/$HH43</f>
        <v>0</v>
      </c>
      <c r="HD43">
        <f>'2014_totals_newvars'!H43/$HH43</f>
        <v>0</v>
      </c>
      <c r="HE43">
        <f>'2014_totals_newvars'!I43/$HH43</f>
        <v>3.5341754074328262E-2</v>
      </c>
      <c r="HF43">
        <f>'2014_totals_newvars'!J43/$HH43</f>
        <v>0.1067962558317332</v>
      </c>
      <c r="HG43">
        <f>'2014_totals_newvars'!K43/$HH43</f>
        <v>8.3894836093287545E-2</v>
      </c>
      <c r="HH43">
        <f>'2014_totals_newvars'!L43</f>
        <v>25364672</v>
      </c>
      <c r="HI43" s="8" t="str">
        <f t="shared" si="34"/>
        <v xml:space="preserve"> </v>
      </c>
    </row>
    <row r="44" spans="1:217" x14ac:dyDescent="0.2">
      <c r="A44" t="str">
        <f>'1997_totals_newvars'!A44</f>
        <v>TENNESSEE</v>
      </c>
      <c r="B44">
        <f>'1997_totals_newvars'!B44/$L44</f>
        <v>0.5210533133776748</v>
      </c>
      <c r="C44">
        <f>'1997_totals_newvars'!C44/$L44</f>
        <v>5.0726240730355837E-2</v>
      </c>
      <c r="D44">
        <f>'1997_totals_newvars'!D44/$L44</f>
        <v>0.15431333150311474</v>
      </c>
      <c r="E44">
        <f>'1997_totals_newvars'!E44/$L44</f>
        <v>0</v>
      </c>
      <c r="F44">
        <f>'1997_totals_newvars'!F44/$L44</f>
        <v>0</v>
      </c>
      <c r="G44">
        <f>'1997_totals_newvars'!G44/$L44</f>
        <v>0</v>
      </c>
      <c r="H44">
        <f>'1997_totals_newvars'!H44/$L44</f>
        <v>0</v>
      </c>
      <c r="I44">
        <f>'1997_totals_newvars'!I44/$L44</f>
        <v>0.17877544303233281</v>
      </c>
      <c r="J44">
        <f>'1997_totals_newvars'!J44/$L44</f>
        <v>9.5131671356521785E-2</v>
      </c>
      <c r="K44">
        <f>'1997_totals_newvars'!K44/$L44</f>
        <v>0</v>
      </c>
      <c r="L44">
        <f>'1997_totals_newvars'!L44</f>
        <v>249849936</v>
      </c>
      <c r="M44" s="8" t="str">
        <f t="shared" si="18"/>
        <v xml:space="preserve"> </v>
      </c>
      <c r="N44">
        <f>'1998_totals_newvars'!B44/$X44</f>
        <v>-9.2572495649860471</v>
      </c>
      <c r="O44">
        <f>'1998_totals_newvars'!C44/$X44</f>
        <v>8.9121590142016718</v>
      </c>
      <c r="P44">
        <f>'1998_totals_newvars'!D44/$X44</f>
        <v>8.8998639408743614</v>
      </c>
      <c r="Q44">
        <f>'1998_totals_newvars'!E44/$X44</f>
        <v>0</v>
      </c>
      <c r="R44">
        <f>'1998_totals_newvars'!F44/$X44</f>
        <v>0</v>
      </c>
      <c r="S44">
        <f>'1998_totals_newvars'!G44/$X44</f>
        <v>0</v>
      </c>
      <c r="T44">
        <f>'1998_totals_newvars'!H44/$X44</f>
        <v>0</v>
      </c>
      <c r="U44">
        <f>'1998_totals_newvars'!I44/$X44</f>
        <v>-8.176784948580444</v>
      </c>
      <c r="V44">
        <f>'1998_totals_newvars'!J44/$X44</f>
        <v>0.23837288970272325</v>
      </c>
      <c r="W44">
        <f>'1998_totals_newvars'!K44/$X44</f>
        <v>0.38363866878773301</v>
      </c>
      <c r="X44">
        <f>'1998_totals_newvars'!L44</f>
        <v>2371763</v>
      </c>
      <c r="Y44" s="8" t="str">
        <f>IF(SUM(N44:W44)=1," ","ERROR")</f>
        <v>ERROR</v>
      </c>
      <c r="Z44">
        <f>'1999_totals_newvars'!B44/$AJ44</f>
        <v>0.50388293917156057</v>
      </c>
      <c r="AA44">
        <f>'1999_totals_newvars'!C44/$AJ44</f>
        <v>8.7472251279497773E-2</v>
      </c>
      <c r="AB44">
        <f>'1999_totals_newvars'!D44/$AJ44</f>
        <v>9.3505338515644867E-2</v>
      </c>
      <c r="AC44">
        <f>'1999_totals_newvars'!E44/$AJ44</f>
        <v>0</v>
      </c>
      <c r="AD44">
        <f>'1999_totals_newvars'!F44/$AJ44</f>
        <v>0</v>
      </c>
      <c r="AE44">
        <f>'1999_totals_newvars'!G44/$AJ44</f>
        <v>0</v>
      </c>
      <c r="AF44">
        <f>'1999_totals_newvars'!H44/$AJ44</f>
        <v>0</v>
      </c>
      <c r="AG44">
        <f>'1999_totals_newvars'!I44/$AJ44</f>
        <v>0.22660409104166404</v>
      </c>
      <c r="AH44">
        <f>'1999_totals_newvars'!J44/$AJ44</f>
        <v>8.8535379991632732E-2</v>
      </c>
      <c r="AI44">
        <f>'1999_totals_newvars'!K44/$AJ44</f>
        <v>0</v>
      </c>
      <c r="AJ44">
        <f>'1999_totals_newvars'!L44</f>
        <v>418239104</v>
      </c>
      <c r="AK44" s="8" t="str">
        <f t="shared" si="19"/>
        <v xml:space="preserve"> </v>
      </c>
      <c r="AL44">
        <f>'2000_totals_newvars'!B44/$AW44</f>
        <v>0.40569307830421908</v>
      </c>
      <c r="AM44">
        <f>'2000_totals_newvars'!C44/$AW44</f>
        <v>0.41860268912778587</v>
      </c>
      <c r="AN44">
        <f>'2000_totals_newvars'!D44/$AW44</f>
        <v>0.15248821398136272</v>
      </c>
      <c r="AO44">
        <f>'2000_totals_newvars'!E44/$AW44</f>
        <v>0</v>
      </c>
      <c r="AP44">
        <f>'2000_totals_newvars'!F44/$AW44</f>
        <v>0</v>
      </c>
      <c r="AQ44">
        <f>'2000_totals_newvars'!G44/$AW44</f>
        <v>0</v>
      </c>
      <c r="AR44">
        <f>'2000_totals_newvars'!H44/$AW44</f>
        <v>0</v>
      </c>
      <c r="AS44">
        <f>'2000_totals_newvars'!I44/$AW44</f>
        <v>-9.7019977206558888E-2</v>
      </c>
      <c r="AT44">
        <f>'2000_totals_newvars'!J44/$AW44</f>
        <v>0.12023599579319123</v>
      </c>
      <c r="AU44">
        <f>'2000_totals_newvars'!K44/$AW44</f>
        <v>0</v>
      </c>
      <c r="AV44" s="8" t="str">
        <f t="shared" si="20"/>
        <v xml:space="preserve"> </v>
      </c>
      <c r="AW44">
        <f>'2000_totals_newvars'!L44</f>
        <v>359486747</v>
      </c>
      <c r="AX44">
        <f>'2001_totals_newvars'!B44/$BH44</f>
        <v>0.34607446326466978</v>
      </c>
      <c r="AY44">
        <f>'2001_totals_newvars'!C44/$BH44</f>
        <v>0.31016916051476345</v>
      </c>
      <c r="AZ44">
        <f>'2001_totals_newvars'!D44/$BH44</f>
        <v>0.18812446584431927</v>
      </c>
      <c r="BA44">
        <f>'2001_totals_newvars'!E44/$BH44</f>
        <v>0</v>
      </c>
      <c r="BB44">
        <f>'2001_totals_newvars'!F44/$BH44</f>
        <v>0</v>
      </c>
      <c r="BC44">
        <f>'2001_totals_newvars'!G44/$BH44</f>
        <v>0</v>
      </c>
      <c r="BD44">
        <f>'2001_totals_newvars'!H44/$BH44</f>
        <v>4.9154772239382496E-3</v>
      </c>
      <c r="BE44">
        <f>'2001_totals_newvars'!I44/$BH44</f>
        <v>5.4474645971148303E-2</v>
      </c>
      <c r="BF44">
        <f>'2001_totals_newvars'!J44/$BH44</f>
        <v>9.5167133246746832E-2</v>
      </c>
      <c r="BG44">
        <f>'2001_totals_newvars'!K44/$BH44</f>
        <v>1.0746539344140943E-3</v>
      </c>
      <c r="BH44">
        <f>'2001_totals_newvars'!L44</f>
        <v>356637600</v>
      </c>
      <c r="BI44" s="8" t="str">
        <f t="shared" si="21"/>
        <v xml:space="preserve"> </v>
      </c>
      <c r="BJ44">
        <f>'2002_totals_newvars'!B44/$BT44</f>
        <v>0.36160521237644405</v>
      </c>
      <c r="BK44">
        <f>'2002_totals_newvars'!C44/$BT44</f>
        <v>0.26748660260559648</v>
      </c>
      <c r="BL44">
        <f>'2002_totals_newvars'!D44/$BT44</f>
        <v>0.1582850582017461</v>
      </c>
      <c r="BM44">
        <f>'2002_totals_newvars'!E44/$BT44</f>
        <v>0</v>
      </c>
      <c r="BN44">
        <f>'2002_totals_newvars'!F44/$BT44</f>
        <v>0</v>
      </c>
      <c r="BO44">
        <f>'2002_totals_newvars'!G44/$BT44</f>
        <v>0</v>
      </c>
      <c r="BP44">
        <f>'2002_totals_newvars'!H44/$BT44</f>
        <v>5.5274000750214674E-3</v>
      </c>
      <c r="BQ44">
        <f>'2002_totals_newvars'!I44/$BT44</f>
        <v>8.8987651594719983E-2</v>
      </c>
      <c r="BR44">
        <f>'2002_totals_newvars'!J44/$BT44</f>
        <v>9.3251292420791401E-2</v>
      </c>
      <c r="BS44">
        <f>'2002_totals_newvars'!K44/$BT44</f>
        <v>2.4856782725680548E-2</v>
      </c>
      <c r="BT44">
        <f>'2002_totals_newvars'!L44</f>
        <v>364338382</v>
      </c>
      <c r="BU44" s="8" t="str">
        <f t="shared" si="22"/>
        <v xml:space="preserve"> </v>
      </c>
      <c r="BV44">
        <f>'2003_totals_newvars'!B44/$CF44</f>
        <v>0.4174148605326749</v>
      </c>
      <c r="BW44">
        <f>'2003_totals_newvars'!C44/$CF44</f>
        <v>0.26564539005569493</v>
      </c>
      <c r="BX44">
        <f>'2003_totals_newvars'!D44/$CF44</f>
        <v>0.12639350837408009</v>
      </c>
      <c r="BY44">
        <f>'2003_totals_newvars'!E44/$CF44</f>
        <v>0</v>
      </c>
      <c r="BZ44">
        <f>'2003_totals_newvars'!F44/$CF44</f>
        <v>0</v>
      </c>
      <c r="CA44">
        <f>'2003_totals_newvars'!G44/$CF44</f>
        <v>0</v>
      </c>
      <c r="CB44">
        <f>'2003_totals_newvars'!H44/$CF44</f>
        <v>2.709633707852131E-3</v>
      </c>
      <c r="CC44">
        <f>'2003_totals_newvars'!I44/$CF44</f>
        <v>9.0581899596051008E-2</v>
      </c>
      <c r="CD44">
        <f>'2003_totals_newvars'!J44/$CF44</f>
        <v>8.1375268809720749E-2</v>
      </c>
      <c r="CE44">
        <f>'2003_totals_newvars'!K44/$CF44</f>
        <v>1.5879438923926192E-2</v>
      </c>
      <c r="CF44">
        <f>'2003_totals_newvars'!L44</f>
        <v>331623052</v>
      </c>
      <c r="CG44" s="8" t="str">
        <f t="shared" si="23"/>
        <v xml:space="preserve"> </v>
      </c>
      <c r="CH44">
        <f>'2004_totals_newvars'!B44/$CR44</f>
        <v>0.41224641816847651</v>
      </c>
      <c r="CI44">
        <f>'2004_totals_newvars'!C44/$CR44</f>
        <v>0.25331250785470671</v>
      </c>
      <c r="CJ44">
        <f>'2004_totals_newvars'!D44/$CR44</f>
        <v>0.12866024338377274</v>
      </c>
      <c r="CK44">
        <f>'2004_totals_newvars'!E44/$CR44</f>
        <v>0</v>
      </c>
      <c r="CL44">
        <f>'2004_totals_newvars'!F44/$CR44</f>
        <v>0</v>
      </c>
      <c r="CM44">
        <f>'2004_totals_newvars'!G44/$CR44</f>
        <v>0</v>
      </c>
      <c r="CN44">
        <f>'2004_totals_newvars'!H44/$CR44</f>
        <v>0</v>
      </c>
      <c r="CO44">
        <f>'2004_totals_newvars'!I44/$CR44</f>
        <v>9.7797129188508206E-2</v>
      </c>
      <c r="CP44">
        <f>'2004_totals_newvars'!J44/$CR44</f>
        <v>0.10798370140453584</v>
      </c>
      <c r="CQ44">
        <f>'2004_totals_newvars'!K44/$CR44</f>
        <v>0</v>
      </c>
      <c r="CR44">
        <f>'2004_totals_newvars'!L44</f>
        <v>290295689</v>
      </c>
      <c r="CS44" s="8" t="str">
        <f t="shared" si="24"/>
        <v xml:space="preserve"> </v>
      </c>
      <c r="CT44">
        <f>'2005_totals_newvars'!B44/$DD44</f>
        <v>0.40277212229876341</v>
      </c>
      <c r="CU44">
        <f>'2005_totals_newvars'!C44/$DD44</f>
        <v>0.29657282843607635</v>
      </c>
      <c r="CV44">
        <f>'2005_totals_newvars'!D44/$DD44</f>
        <v>0.10445745058239224</v>
      </c>
      <c r="CW44">
        <f>'2005_totals_newvars'!E44/$DD44</f>
        <v>0</v>
      </c>
      <c r="CX44">
        <f>'2005_totals_newvars'!F44/$DD44</f>
        <v>0</v>
      </c>
      <c r="CY44">
        <f>'2005_totals_newvars'!G44/$DD44</f>
        <v>0</v>
      </c>
      <c r="CZ44">
        <f>'2005_totals_newvars'!H44/$DD44</f>
        <v>0</v>
      </c>
      <c r="DA44">
        <f>'2005_totals_newvars'!I44/$DD44</f>
        <v>6.9912390972598132E-2</v>
      </c>
      <c r="DB44">
        <f>'2005_totals_newvars'!J44/$DD44</f>
        <v>9.6104908915268808E-2</v>
      </c>
      <c r="DC44">
        <f>'2005_totals_newvars'!K44/$DD44</f>
        <v>3.0180298794901032E-2</v>
      </c>
      <c r="DD44">
        <f>'2005_totals_newvars'!L44</f>
        <v>300021251</v>
      </c>
      <c r="DE44" s="8" t="str">
        <f t="shared" si="25"/>
        <v xml:space="preserve"> </v>
      </c>
      <c r="DF44">
        <f>'2006_totals_newvars'!B44/$DP44</f>
        <v>0.31393856064988102</v>
      </c>
      <c r="DG44">
        <f>'2006_totals_newvars'!C44/$DP44</f>
        <v>0.27770982674496708</v>
      </c>
      <c r="DH44">
        <f>'2006_totals_newvars'!D44/$DP44</f>
        <v>0.13958188548895178</v>
      </c>
      <c r="DI44">
        <f>'2006_totals_newvars'!E44/$DP44</f>
        <v>0</v>
      </c>
      <c r="DJ44">
        <f>'2006_totals_newvars'!F44/$DP44</f>
        <v>0</v>
      </c>
      <c r="DK44">
        <f>'2006_totals_newvars'!G44/$DP44</f>
        <v>0</v>
      </c>
      <c r="DL44">
        <f>'2006_totals_newvars'!H44/$DP44</f>
        <v>0</v>
      </c>
      <c r="DM44">
        <f>'2006_totals_newvars'!I44/$DP44</f>
        <v>0.13796374173252174</v>
      </c>
      <c r="DN44">
        <f>'2006_totals_newvars'!J44/$DP44</f>
        <v>9.9625603532617388E-2</v>
      </c>
      <c r="DO44">
        <f>'2006_totals_newvars'!K44/$DP44</f>
        <v>3.1180381851060968E-2</v>
      </c>
      <c r="DP44">
        <f>'2006_totals_newvars'!L44</f>
        <v>330335916</v>
      </c>
      <c r="DQ44" s="8" t="str">
        <f t="shared" si="26"/>
        <v xml:space="preserve"> </v>
      </c>
      <c r="DR44">
        <f>'2007_totals_newvars'!B44/$EB44</f>
        <v>0.27276701491237415</v>
      </c>
      <c r="DS44">
        <f>'2007_totals_newvars'!C44/$EB44</f>
        <v>0.25570087774714212</v>
      </c>
      <c r="DT44">
        <f>'2007_totals_newvars'!D44/$EB44</f>
        <v>0.13810371019765003</v>
      </c>
      <c r="DU44">
        <f>'2007_totals_newvars'!E44/$EB44</f>
        <v>0</v>
      </c>
      <c r="DV44">
        <f>'2007_totals_newvars'!F44/$EB44</f>
        <v>0</v>
      </c>
      <c r="DW44">
        <f>'2007_totals_newvars'!G44/$EB44</f>
        <v>0</v>
      </c>
      <c r="DX44">
        <f>'2007_totals_newvars'!H44/$EB44</f>
        <v>0</v>
      </c>
      <c r="DY44">
        <f>'2007_totals_newvars'!I44/$EB44</f>
        <v>0.16993342531215089</v>
      </c>
      <c r="DZ44">
        <f>'2007_totals_newvars'!J44/$EB44</f>
        <v>0.16349497183068282</v>
      </c>
      <c r="EA44">
        <f>'2007_totals_newvars'!K44/$EB44</f>
        <v>0</v>
      </c>
      <c r="EB44">
        <f>'2007_totals_newvars'!L44</f>
        <v>334652414</v>
      </c>
      <c r="EC44" s="8" t="str">
        <f t="shared" si="27"/>
        <v xml:space="preserve"> </v>
      </c>
      <c r="ED44">
        <f>'2008_totals_newvars'!B44/$EN44</f>
        <v>0.26801205726781846</v>
      </c>
      <c r="EE44">
        <f>'2008_totals_newvars'!C44/$EN44</f>
        <v>0.26531749657586817</v>
      </c>
      <c r="EF44">
        <f>'2008_totals_newvars'!D44/$EN44</f>
        <v>0.13409663200860361</v>
      </c>
      <c r="EG44">
        <f>'2008_totals_newvars'!E44/$EN44</f>
        <v>0</v>
      </c>
      <c r="EH44">
        <f>'2008_totals_newvars'!F44/$EN44</f>
        <v>0</v>
      </c>
      <c r="EI44">
        <f>'2008_totals_newvars'!G44/$EN44</f>
        <v>0</v>
      </c>
      <c r="EJ44">
        <f>'2008_totals_newvars'!H44/$EN44</f>
        <v>0</v>
      </c>
      <c r="EK44">
        <f>'2008_totals_newvars'!I44/$EN44</f>
        <v>0.21809788361543483</v>
      </c>
      <c r="EL44">
        <f>'2008_totals_newvars'!J44/$EN44</f>
        <v>0.11447593053227492</v>
      </c>
      <c r="EM44">
        <f>'2008_totals_newvars'!K44/$EN44</f>
        <v>0</v>
      </c>
      <c r="EN44">
        <f>'2008_totals_newvars'!L44</f>
        <v>349694480</v>
      </c>
      <c r="EO44" s="8" t="str">
        <f t="shared" si="28"/>
        <v xml:space="preserve"> </v>
      </c>
      <c r="EP44">
        <f>'2009_totals_newvars'!B44/$EZ44</f>
        <v>0.31492148660858427</v>
      </c>
      <c r="EQ44">
        <f>'2009_totals_newvars'!C44/$EZ44</f>
        <v>0.23409985928041324</v>
      </c>
      <c r="ER44">
        <f>'2009_totals_newvars'!D44/$EZ44</f>
        <v>0.15785397194121226</v>
      </c>
      <c r="ES44">
        <f>'2009_totals_newvars'!E44/$EZ44</f>
        <v>0</v>
      </c>
      <c r="ET44">
        <f>'2009_totals_newvars'!F44/$EZ44</f>
        <v>0</v>
      </c>
      <c r="EU44">
        <f>'2009_totals_newvars'!G44/$EZ44</f>
        <v>0</v>
      </c>
      <c r="EV44">
        <f>'2009_totals_newvars'!H44/$EZ44</f>
        <v>0</v>
      </c>
      <c r="EW44">
        <f>'2009_totals_newvars'!I44/$EZ44</f>
        <v>0.18934392103858796</v>
      </c>
      <c r="EX44">
        <f>'2009_totals_newvars'!J44/$EZ44</f>
        <v>8.160774215205148E-2</v>
      </c>
      <c r="EY44">
        <f>'2009_totals_newvars'!K44/$EZ44</f>
        <v>2.2173018979150805E-2</v>
      </c>
      <c r="EZ44">
        <f>'2009_totals_newvars'!L44</f>
        <v>405898719</v>
      </c>
      <c r="FA44" s="8" t="str">
        <f t="shared" si="29"/>
        <v xml:space="preserve"> </v>
      </c>
      <c r="FB44">
        <f>'2010_totals_newvars'!B44/$FL44</f>
        <v>0.33297940456289116</v>
      </c>
      <c r="FC44">
        <f>'2010_totals_newvars'!C44/$FL44</f>
        <v>0.19447522437203665</v>
      </c>
      <c r="FD44">
        <f>'2010_totals_newvars'!D44/$FL44</f>
        <v>0.20561548735480328</v>
      </c>
      <c r="FE44">
        <f>'2010_totals_newvars'!E44/$FL44</f>
        <v>0</v>
      </c>
      <c r="FF44">
        <f>'2010_totals_newvars'!F44/$FL44</f>
        <v>0</v>
      </c>
      <c r="FG44">
        <f>'2010_totals_newvars'!G44/$FL44</f>
        <v>0</v>
      </c>
      <c r="FH44">
        <f>'2010_totals_newvars'!H44/$FL44</f>
        <v>0</v>
      </c>
      <c r="FI44">
        <f>'2010_totals_newvars'!I44/$FL44</f>
        <v>0.1377102487321934</v>
      </c>
      <c r="FJ44">
        <f>'2010_totals_newvars'!J44/$FL44</f>
        <v>0.10684598490903269</v>
      </c>
      <c r="FK44">
        <f>'2010_totals_newvars'!K44/$FL44</f>
        <v>2.2373650069042846E-2</v>
      </c>
      <c r="FL44">
        <f>'2010_totals_newvars'!L44</f>
        <v>402258906</v>
      </c>
      <c r="FM44" s="8" t="str">
        <f t="shared" si="30"/>
        <v xml:space="preserve"> </v>
      </c>
      <c r="FN44">
        <f>'2011_totals_newvars'!B44/$FX44</f>
        <v>0.3107502948075721</v>
      </c>
      <c r="FO44">
        <f>'2011_totals_newvars'!C44/$FX44</f>
        <v>0.21481453426317801</v>
      </c>
      <c r="FP44">
        <f>'2011_totals_newvars'!D44/$FX44</f>
        <v>0.22027190723806334</v>
      </c>
      <c r="FQ44">
        <f>'2011_totals_newvars'!E44/$FX44</f>
        <v>0</v>
      </c>
      <c r="FR44">
        <f>'2011_totals_newvars'!F44/$FX44</f>
        <v>0</v>
      </c>
      <c r="FS44">
        <f>'2011_totals_newvars'!G44/$FX44</f>
        <v>0</v>
      </c>
      <c r="FT44">
        <f>'2011_totals_newvars'!H44/$FX44</f>
        <v>0</v>
      </c>
      <c r="FU44">
        <f>'2011_totals_newvars'!I44/$FX44</f>
        <v>0.15935589979162534</v>
      </c>
      <c r="FV44">
        <f>'2011_totals_newvars'!J44/$FX44</f>
        <v>9.4807363899561209E-2</v>
      </c>
      <c r="FW44">
        <f>'2011_totals_newvars'!K44/$FX44</f>
        <v>0</v>
      </c>
      <c r="FX44">
        <f>'2011_totals_newvars'!L44</f>
        <v>422712175</v>
      </c>
      <c r="FY44" s="8" t="str">
        <f t="shared" si="31"/>
        <v xml:space="preserve"> </v>
      </c>
      <c r="FZ44">
        <f>'2012_totals_newvars'!B44/$GJ44</f>
        <v>0.31800993919567117</v>
      </c>
      <c r="GA44">
        <f>'2012_totals_newvars'!C44/$GJ44</f>
        <v>0.22114432833997241</v>
      </c>
      <c r="GB44">
        <f>'2012_totals_newvars'!D44/$GJ44</f>
        <v>0.18487855402462497</v>
      </c>
      <c r="GC44">
        <f>'2012_totals_newvars'!E44/$GJ44</f>
        <v>0</v>
      </c>
      <c r="GD44">
        <f>'2012_totals_newvars'!F44/$GJ44</f>
        <v>0</v>
      </c>
      <c r="GE44">
        <f>'2012_totals_newvars'!G44/$GJ44</f>
        <v>0</v>
      </c>
      <c r="GF44">
        <f>'2012_totals_newvars'!H44/$GJ44</f>
        <v>0</v>
      </c>
      <c r="GG44">
        <f>'2012_totals_newvars'!I44/$GJ44</f>
        <v>0.18483584487825458</v>
      </c>
      <c r="GH44">
        <f>'2012_totals_newvars'!J44/$GJ44</f>
        <v>9.1131333561476902E-2</v>
      </c>
      <c r="GI44">
        <f>'2012_totals_newvars'!K44/$GJ44</f>
        <v>0</v>
      </c>
      <c r="GJ44">
        <f>'2012_totals_newvars'!L44</f>
        <v>372566566</v>
      </c>
      <c r="GK44" s="8" t="str">
        <f t="shared" si="32"/>
        <v xml:space="preserve"> </v>
      </c>
      <c r="GL44">
        <f>'2013_totals_newvars'!B44/$GV44</f>
        <v>0.3401385981324544</v>
      </c>
      <c r="GM44">
        <f>'2013_totals_newvars'!C44/$GV44</f>
        <v>9.2751353868707212E-2</v>
      </c>
      <c r="GN44">
        <f>'2013_totals_newvars'!D44/$GV44</f>
        <v>0.22396165570436138</v>
      </c>
      <c r="GO44">
        <f>'2013_totals_newvars'!E44/$GV44</f>
        <v>0</v>
      </c>
      <c r="GP44">
        <f>'2013_totals_newvars'!F44/$GV44</f>
        <v>0</v>
      </c>
      <c r="GQ44">
        <f>'2013_totals_newvars'!G44/$GV44</f>
        <v>0</v>
      </c>
      <c r="GR44">
        <f>'2013_totals_newvars'!H44/$GV44</f>
        <v>0</v>
      </c>
      <c r="GS44">
        <f>'2013_totals_newvars'!I44/$GV44</f>
        <v>0.24430630913520146</v>
      </c>
      <c r="GT44">
        <f>'2013_totals_newvars'!J44/$GV44</f>
        <v>9.8842083159275576E-2</v>
      </c>
      <c r="GU44">
        <f>'2013_totals_newvars'!K44/$GV44</f>
        <v>0</v>
      </c>
      <c r="GV44">
        <f>'2013_totals_newvars'!L44</f>
        <v>318100823</v>
      </c>
      <c r="GW44" s="8" t="str">
        <f t="shared" si="33"/>
        <v xml:space="preserve"> </v>
      </c>
      <c r="GX44">
        <f>'2014_totals_newvars'!B44/$HH44</f>
        <v>0.3047845735470846</v>
      </c>
      <c r="GY44">
        <f>'2014_totals_newvars'!C44/$HH44</f>
        <v>0.16599304258764425</v>
      </c>
      <c r="GZ44">
        <f>'2014_totals_newvars'!D44/$HH44</f>
        <v>0.14416270453178262</v>
      </c>
      <c r="HA44">
        <f>'2014_totals_newvars'!E44/$HH44</f>
        <v>0</v>
      </c>
      <c r="HB44">
        <f>'2014_totals_newvars'!F44/$HH44</f>
        <v>0</v>
      </c>
      <c r="HC44">
        <f>'2014_totals_newvars'!G44/$HH44</f>
        <v>0</v>
      </c>
      <c r="HD44">
        <f>'2014_totals_newvars'!H44/$HH44</f>
        <v>0</v>
      </c>
      <c r="HE44">
        <f>'2014_totals_newvars'!I44/$HH44</f>
        <v>0.2633432084070757</v>
      </c>
      <c r="HF44">
        <f>'2014_totals_newvars'!J44/$HH44</f>
        <v>0.12171647092641284</v>
      </c>
      <c r="HG44">
        <f>'2014_totals_newvars'!K44/$HH44</f>
        <v>0</v>
      </c>
      <c r="HH44">
        <f>'2014_totals_newvars'!L44</f>
        <v>266699443</v>
      </c>
      <c r="HI44" s="8" t="str">
        <f t="shared" si="34"/>
        <v xml:space="preserve"> </v>
      </c>
    </row>
    <row r="45" spans="1:217" x14ac:dyDescent="0.2">
      <c r="A45" t="str">
        <f>'1997_totals_newvars'!A45</f>
        <v>TEXAS</v>
      </c>
      <c r="B45">
        <f>'1997_totals_newvars'!B45/$L45</f>
        <v>0.59051177222975415</v>
      </c>
      <c r="C45">
        <f>'1997_totals_newvars'!C45/$L45</f>
        <v>5.7776923909492198E-2</v>
      </c>
      <c r="D45">
        <f>'1997_totals_newvars'!D45/$L45</f>
        <v>7.869033248771086E-2</v>
      </c>
      <c r="E45">
        <f>'1997_totals_newvars'!E45/$L45</f>
        <v>0</v>
      </c>
      <c r="F45">
        <f>'1997_totals_newvars'!F45/$L45</f>
        <v>0</v>
      </c>
      <c r="G45">
        <f>'1997_totals_newvars'!G45/$L45</f>
        <v>0</v>
      </c>
      <c r="H45">
        <f>'1997_totals_newvars'!H45/$L45</f>
        <v>0</v>
      </c>
      <c r="I45">
        <f>'1997_totals_newvars'!I45/$L45</f>
        <v>0.20378215516160922</v>
      </c>
      <c r="J45">
        <f>'1997_totals_newvars'!J45/$L45</f>
        <v>6.9238816211433629E-2</v>
      </c>
      <c r="K45">
        <f>'1997_totals_newvars'!K45/$L45</f>
        <v>0</v>
      </c>
      <c r="L45">
        <f>'1997_totals_newvars'!L45</f>
        <v>600264321</v>
      </c>
      <c r="M45" s="8" t="str">
        <f t="shared" si="18"/>
        <v xml:space="preserve"> </v>
      </c>
      <c r="N45">
        <f>'1998_totals_newvars'!B45/$X45</f>
        <v>0.48906927668515027</v>
      </c>
      <c r="O45">
        <f>'1998_totals_newvars'!C45/$X45</f>
        <v>7.8411652466352913E-2</v>
      </c>
      <c r="P45">
        <f>'1998_totals_newvars'!D45/$X45</f>
        <v>9.3382556148564319E-2</v>
      </c>
      <c r="Q45">
        <f>'1998_totals_newvars'!E45/$X45</f>
        <v>0</v>
      </c>
      <c r="R45">
        <f>'1998_totals_newvars'!F45/$X45</f>
        <v>0</v>
      </c>
      <c r="S45">
        <f>'1998_totals_newvars'!G45/$X45</f>
        <v>0</v>
      </c>
      <c r="T45">
        <f>'1998_totals_newvars'!H45/$X45</f>
        <v>0</v>
      </c>
      <c r="U45">
        <f>'1998_totals_newvars'!I45/$X45</f>
        <v>0.23318758002697071</v>
      </c>
      <c r="V45">
        <f>'1998_totals_newvars'!J45/$X45</f>
        <v>6.7290245094332721E-2</v>
      </c>
      <c r="W45">
        <f>'1998_totals_newvars'!K45/$X45</f>
        <v>3.8658689578629057E-2</v>
      </c>
      <c r="X45">
        <f>'1998_totals_newvars'!L45</f>
        <v>597679752</v>
      </c>
      <c r="Y45" s="8" t="str">
        <f t="shared" ref="Y45:Y53" si="35">IF(SUM(N45:W45) = 1, " ", "ERROR")</f>
        <v xml:space="preserve"> </v>
      </c>
      <c r="Z45">
        <f>'1999_totals_newvars'!B45/$AJ45</f>
        <v>0.27704056503407548</v>
      </c>
      <c r="AA45">
        <f>'1999_totals_newvars'!C45/$AJ45</f>
        <v>0.18620103461635734</v>
      </c>
      <c r="AB45">
        <f>'1999_totals_newvars'!D45/$AJ45</f>
        <v>6.4117304769399544E-2</v>
      </c>
      <c r="AC45">
        <f>'1999_totals_newvars'!E45/$AJ45</f>
        <v>0</v>
      </c>
      <c r="AD45">
        <f>'1999_totals_newvars'!F45/$AJ45</f>
        <v>0</v>
      </c>
      <c r="AE45">
        <f>'1999_totals_newvars'!G45/$AJ45</f>
        <v>0</v>
      </c>
      <c r="AF45">
        <f>'1999_totals_newvars'!H45/$AJ45</f>
        <v>0</v>
      </c>
      <c r="AG45">
        <f>'1999_totals_newvars'!I45/$AJ45</f>
        <v>0.27285789112531661</v>
      </c>
      <c r="AH45">
        <f>'1999_totals_newvars'!J45/$AJ45</f>
        <v>7.8330768682250029E-2</v>
      </c>
      <c r="AI45">
        <f>'1999_totals_newvars'!K45/$AJ45</f>
        <v>0.12145243577260098</v>
      </c>
      <c r="AJ45">
        <f>'1999_totals_newvars'!L45</f>
        <v>820937533</v>
      </c>
      <c r="AK45" s="8" t="str">
        <f t="shared" si="19"/>
        <v xml:space="preserve"> </v>
      </c>
      <c r="AL45">
        <f>'2000_totals_newvars'!B45/$AW45</f>
        <v>0.3219194217238272</v>
      </c>
      <c r="AM45">
        <f>'2000_totals_newvars'!C45/$AW45</f>
        <v>9.4759017813210875E-2</v>
      </c>
      <c r="AN45">
        <f>'2000_totals_newvars'!D45/$AW45</f>
        <v>0.10384438714022109</v>
      </c>
      <c r="AO45">
        <f>'2000_totals_newvars'!E45/$AW45</f>
        <v>8.2843473173321788E-2</v>
      </c>
      <c r="AP45">
        <f>'2000_totals_newvars'!F45/$AW45</f>
        <v>0</v>
      </c>
      <c r="AQ45">
        <f>'2000_totals_newvars'!G45/$AW45</f>
        <v>7.013403874385836E-3</v>
      </c>
      <c r="AR45">
        <f>'2000_totals_newvars'!H45/$AW45</f>
        <v>1.7265244715327786E-2</v>
      </c>
      <c r="AS45">
        <f>'2000_totals_newvars'!I45/$AW45</f>
        <v>0.23614282903859865</v>
      </c>
      <c r="AT45">
        <f>'2000_totals_newvars'!J45/$AW45</f>
        <v>0.13053674522589281</v>
      </c>
      <c r="AU45">
        <f>'2000_totals_newvars'!K45/$AW45</f>
        <v>5.675477295213908E-3</v>
      </c>
      <c r="AV45" s="8" t="str">
        <f t="shared" si="20"/>
        <v xml:space="preserve"> </v>
      </c>
      <c r="AW45">
        <f>'2000_totals_newvars'!L45</f>
        <v>770096817</v>
      </c>
      <c r="AX45">
        <f>'2001_totals_newvars'!B45/$BH45</f>
        <v>0.31488112767374232</v>
      </c>
      <c r="AY45">
        <f>'2001_totals_newvars'!C45/$BH45</f>
        <v>3.6137153995460844E-2</v>
      </c>
      <c r="AZ45">
        <f>'2001_totals_newvars'!D45/$BH45</f>
        <v>9.0645174099463599E-2</v>
      </c>
      <c r="BA45">
        <f>'2001_totals_newvars'!E45/$BH45</f>
        <v>9.7778755317521976E-2</v>
      </c>
      <c r="BB45">
        <f>'2001_totals_newvars'!F45/$BH45</f>
        <v>0</v>
      </c>
      <c r="BC45">
        <f>'2001_totals_newvars'!G45/$BH45</f>
        <v>3.8722369018959063E-3</v>
      </c>
      <c r="BD45">
        <f>'2001_totals_newvars'!H45/$BH45</f>
        <v>2.1645608911421434E-3</v>
      </c>
      <c r="BE45">
        <f>'2001_totals_newvars'!I45/$BH45</f>
        <v>0.28648169418629921</v>
      </c>
      <c r="BF45">
        <f>'2001_totals_newvars'!J45/$BH45</f>
        <v>0.14877833993056958</v>
      </c>
      <c r="BG45">
        <f>'2001_totals_newvars'!K45/$BH45</f>
        <v>1.9260957003904459E-2</v>
      </c>
      <c r="BH45">
        <f>'2001_totals_newvars'!L45</f>
        <v>767773273</v>
      </c>
      <c r="BI45" s="8" t="str">
        <f t="shared" si="21"/>
        <v xml:space="preserve"> </v>
      </c>
      <c r="BJ45">
        <f>'2002_totals_newvars'!B45/$BT45</f>
        <v>0.26181130711407113</v>
      </c>
      <c r="BK45">
        <f>'2002_totals_newvars'!C45/$BT45</f>
        <v>3.9057345643162385E-2</v>
      </c>
      <c r="BL45">
        <f>'2002_totals_newvars'!D45/$BT45</f>
        <v>0.10794297849575955</v>
      </c>
      <c r="BM45">
        <f>'2002_totals_newvars'!E45/$BT45</f>
        <v>0.1211686122634105</v>
      </c>
      <c r="BN45">
        <f>'2002_totals_newvars'!F45/$BT45</f>
        <v>0</v>
      </c>
      <c r="BO45">
        <f>'2002_totals_newvars'!G45/$BT45</f>
        <v>8.3569761947528548E-3</v>
      </c>
      <c r="BP45">
        <f>'2002_totals_newvars'!H45/$BT45</f>
        <v>1.7820723355630838E-3</v>
      </c>
      <c r="BQ45">
        <f>'2002_totals_newvars'!I45/$BT45</f>
        <v>0.26941281042453114</v>
      </c>
      <c r="BR45">
        <f>'2002_totals_newvars'!J45/$BT45</f>
        <v>0.15045026212064122</v>
      </c>
      <c r="BS45">
        <f>'2002_totals_newvars'!K45/$BT45</f>
        <v>4.0017635408108126E-2</v>
      </c>
      <c r="BT45">
        <f>'2002_totals_newvars'!L45</f>
        <v>774140293</v>
      </c>
      <c r="BU45" s="8" t="str">
        <f t="shared" si="22"/>
        <v xml:space="preserve"> </v>
      </c>
      <c r="BV45">
        <f>'2003_totals_newvars'!B45/$CF45</f>
        <v>0.34534682807962502</v>
      </c>
      <c r="BW45">
        <f>'2003_totals_newvars'!C45/$CF45</f>
        <v>3.7142907110269442E-2</v>
      </c>
      <c r="BX45">
        <f>'2003_totals_newvars'!D45/$CF45</f>
        <v>0.11417819262475286</v>
      </c>
      <c r="BY45">
        <f>'2003_totals_newvars'!E45/$CF45</f>
        <v>0.10625268860143915</v>
      </c>
      <c r="BZ45">
        <f>'2003_totals_newvars'!F45/$CF45</f>
        <v>0</v>
      </c>
      <c r="CA45">
        <f>'2003_totals_newvars'!G45/$CF45</f>
        <v>1.6586120192257112E-2</v>
      </c>
      <c r="CB45">
        <f>'2003_totals_newvars'!H45/$CF45</f>
        <v>1.8734508318209505E-3</v>
      </c>
      <c r="CC45">
        <f>'2003_totals_newvars'!I45/$CF45</f>
        <v>0.24542729624609808</v>
      </c>
      <c r="CD45">
        <f>'2003_totals_newvars'!J45/$CF45</f>
        <v>0.10415801384013293</v>
      </c>
      <c r="CE45">
        <f>'2003_totals_newvars'!K45/$CF45</f>
        <v>2.9034502473604461E-2</v>
      </c>
      <c r="CF45">
        <f>'2003_totals_newvars'!L45</f>
        <v>935409657</v>
      </c>
      <c r="CG45" s="8" t="str">
        <f t="shared" si="23"/>
        <v xml:space="preserve"> </v>
      </c>
      <c r="CH45">
        <f>'2004_totals_newvars'!B45/$CR45</f>
        <v>0.27744074585916073</v>
      </c>
      <c r="CI45">
        <f>'2004_totals_newvars'!C45/$CR45</f>
        <v>2.9810109917874708E-2</v>
      </c>
      <c r="CJ45">
        <f>'2004_totals_newvars'!D45/$CR45</f>
        <v>0.10551444656989724</v>
      </c>
      <c r="CK45">
        <f>'2004_totals_newvars'!E45/$CR45</f>
        <v>0.120406583613823</v>
      </c>
      <c r="CL45">
        <f>'2004_totals_newvars'!F45/$CR45</f>
        <v>0</v>
      </c>
      <c r="CM45">
        <f>'2004_totals_newvars'!G45/$CR45</f>
        <v>1.8707874273834611E-2</v>
      </c>
      <c r="CN45">
        <f>'2004_totals_newvars'!H45/$CR45</f>
        <v>1.3874387650297191E-4</v>
      </c>
      <c r="CO45">
        <f>'2004_totals_newvars'!I45/$CR45</f>
        <v>0.30514847943320067</v>
      </c>
      <c r="CP45">
        <f>'2004_totals_newvars'!J45/$CR45</f>
        <v>0.14283301645570612</v>
      </c>
      <c r="CQ45">
        <f>'2004_totals_newvars'!K45/$CR45</f>
        <v>0</v>
      </c>
      <c r="CR45">
        <f>'2004_totals_newvars'!L45</f>
        <v>767925783</v>
      </c>
      <c r="CS45" s="8" t="str">
        <f t="shared" si="24"/>
        <v xml:space="preserve"> </v>
      </c>
      <c r="CT45">
        <f>'2005_totals_newvars'!B45/$DD45</f>
        <v>0.19868417369893693</v>
      </c>
      <c r="CU45">
        <f>'2005_totals_newvars'!C45/$DD45</f>
        <v>2.4802209316013513E-2</v>
      </c>
      <c r="CV45">
        <f>'2005_totals_newvars'!D45/$DD45</f>
        <v>9.8315108424776421E-2</v>
      </c>
      <c r="CW45">
        <f>'2005_totals_newvars'!E45/$DD45</f>
        <v>0.10393578340750192</v>
      </c>
      <c r="CX45">
        <f>'2005_totals_newvars'!F45/$DD45</f>
        <v>0</v>
      </c>
      <c r="CY45">
        <f>'2005_totals_newvars'!G45/$DD45</f>
        <v>1.2243708199122304E-2</v>
      </c>
      <c r="CZ45">
        <f>'2005_totals_newvars'!H45/$DD45</f>
        <v>8.3673098550891868E-3</v>
      </c>
      <c r="DA45">
        <f>'2005_totals_newvars'!I45/$DD45</f>
        <v>0.35367006523805455</v>
      </c>
      <c r="DB45">
        <f>'2005_totals_newvars'!J45/$DD45</f>
        <v>0.13300709984223816</v>
      </c>
      <c r="DC45">
        <f>'2005_totals_newvars'!K45/$DD45</f>
        <v>6.6974542018267011E-2</v>
      </c>
      <c r="DD45">
        <f>'2005_totals_newvars'!L45</f>
        <v>911650116</v>
      </c>
      <c r="DE45" s="8" t="str">
        <f t="shared" si="25"/>
        <v xml:space="preserve"> </v>
      </c>
      <c r="DF45">
        <f>'2006_totals_newvars'!B45/$DP45</f>
        <v>0.18226121205358553</v>
      </c>
      <c r="DG45">
        <f>'2006_totals_newvars'!C45/$DP45</f>
        <v>3.5219740919352004E-2</v>
      </c>
      <c r="DH45">
        <f>'2006_totals_newvars'!D45/$DP45</f>
        <v>9.6438228447757096E-2</v>
      </c>
      <c r="DI45">
        <f>'2006_totals_newvars'!E45/$DP45</f>
        <v>0.1243261855438689</v>
      </c>
      <c r="DJ45">
        <f>'2006_totals_newvars'!F45/$DP45</f>
        <v>0</v>
      </c>
      <c r="DK45">
        <f>'2006_totals_newvars'!G45/$DP45</f>
        <v>1.1440328091625025E-2</v>
      </c>
      <c r="DL45">
        <f>'2006_totals_newvars'!H45/$DP45</f>
        <v>4.923834396906742E-3</v>
      </c>
      <c r="DM45">
        <f>'2006_totals_newvars'!I45/$DP45</f>
        <v>0.38071560644003888</v>
      </c>
      <c r="DN45">
        <f>'2006_totals_newvars'!J45/$DP45</f>
        <v>0.12369754325301854</v>
      </c>
      <c r="DO45">
        <f>'2006_totals_newvars'!K45/$DP45</f>
        <v>4.0977320853847296E-2</v>
      </c>
      <c r="DP45">
        <f>'2006_totals_newvars'!L45</f>
        <v>762269747</v>
      </c>
      <c r="DQ45" s="8" t="str">
        <f t="shared" si="26"/>
        <v xml:space="preserve"> </v>
      </c>
      <c r="DR45">
        <f>'2007_totals_newvars'!B45/$EB45</f>
        <v>0.13365785831436419</v>
      </c>
      <c r="DS45">
        <f>'2007_totals_newvars'!C45/$EB45</f>
        <v>3.2715763239393292E-2</v>
      </c>
      <c r="DT45">
        <f>'2007_totals_newvars'!D45/$EB45</f>
        <v>0.10821061868869516</v>
      </c>
      <c r="DU45">
        <f>'2007_totals_newvars'!E45/$EB45</f>
        <v>0.20550062124631643</v>
      </c>
      <c r="DV45">
        <f>'2007_totals_newvars'!F45/$EB45</f>
        <v>0</v>
      </c>
      <c r="DW45">
        <f>'2007_totals_newvars'!G45/$EB45</f>
        <v>8.5290595247392506E-3</v>
      </c>
      <c r="DX45">
        <f>'2007_totals_newvars'!H45/$EB45</f>
        <v>7.4877862313096682E-3</v>
      </c>
      <c r="DY45">
        <f>'2007_totals_newvars'!I45/$EB45</f>
        <v>0.35760846600257989</v>
      </c>
      <c r="DZ45">
        <f>'2007_totals_newvars'!J45/$EB45</f>
        <v>0.10823988602602548</v>
      </c>
      <c r="EA45">
        <f>'2007_totals_newvars'!K45/$EB45</f>
        <v>3.8049940726576623E-2</v>
      </c>
      <c r="EB45">
        <f>'2007_totals_newvars'!L45</f>
        <v>820915129</v>
      </c>
      <c r="EC45" s="8" t="str">
        <f t="shared" si="27"/>
        <v xml:space="preserve"> </v>
      </c>
      <c r="ED45">
        <f>'2008_totals_newvars'!B45/$EN45</f>
        <v>0.1150912218404556</v>
      </c>
      <c r="EE45">
        <f>'2008_totals_newvars'!C45/$EN45</f>
        <v>3.1440137131270279E-2</v>
      </c>
      <c r="EF45">
        <f>'2008_totals_newvars'!D45/$EN45</f>
        <v>9.4651614100799822E-2</v>
      </c>
      <c r="EG45">
        <f>'2008_totals_newvars'!E45/$EN45</f>
        <v>0.36308800973002003</v>
      </c>
      <c r="EH45">
        <f>'2008_totals_newvars'!F45/$EN45</f>
        <v>0</v>
      </c>
      <c r="EI45">
        <f>'2008_totals_newvars'!G45/$EN45</f>
        <v>7.1950755349640579E-3</v>
      </c>
      <c r="EJ45">
        <f>'2008_totals_newvars'!H45/$EN45</f>
        <v>1.3650712851351042E-2</v>
      </c>
      <c r="EK45">
        <f>'2008_totals_newvars'!I45/$EN45</f>
        <v>0.22850725140663097</v>
      </c>
      <c r="EL45">
        <f>'2008_totals_newvars'!J45/$EN45</f>
        <v>0.11032760041851922</v>
      </c>
      <c r="EM45">
        <f>'2008_totals_newvars'!K45/$EN45</f>
        <v>3.6048376985988985E-2</v>
      </c>
      <c r="EN45">
        <f>'2008_totals_newvars'!L45</f>
        <v>852610785</v>
      </c>
      <c r="EO45" s="8" t="str">
        <f t="shared" si="28"/>
        <v xml:space="preserve"> </v>
      </c>
      <c r="EP45">
        <f>'2009_totals_newvars'!B45/$EZ45</f>
        <v>0.10136828335078657</v>
      </c>
      <c r="EQ45">
        <f>'2009_totals_newvars'!C45/$EZ45</f>
        <v>3.2290788503663813E-2</v>
      </c>
      <c r="ER45">
        <f>'2009_totals_newvars'!D45/$EZ45</f>
        <v>9.5779003147455313E-2</v>
      </c>
      <c r="ES45">
        <f>'2009_totals_newvars'!E45/$EZ45</f>
        <v>0.35076988193825515</v>
      </c>
      <c r="ET45">
        <f>'2009_totals_newvars'!F45/$EZ45</f>
        <v>0</v>
      </c>
      <c r="EU45">
        <f>'2009_totals_newvars'!G45/$EZ45</f>
        <v>2.2277152877503828E-2</v>
      </c>
      <c r="EV45">
        <f>'2009_totals_newvars'!H45/$EZ45</f>
        <v>1.99393971234849E-2</v>
      </c>
      <c r="EW45">
        <f>'2009_totals_newvars'!I45/$EZ45</f>
        <v>0.23091176363132324</v>
      </c>
      <c r="EX45">
        <f>'2009_totals_newvars'!J45/$EZ45</f>
        <v>0.11083560837917611</v>
      </c>
      <c r="EY45">
        <f>'2009_totals_newvars'!K45/$EZ45</f>
        <v>3.5828121048351085E-2</v>
      </c>
      <c r="EZ45">
        <f>'2009_totals_newvars'!L45</f>
        <v>831120615</v>
      </c>
      <c r="FA45" s="8" t="str">
        <f t="shared" si="29"/>
        <v xml:space="preserve"> </v>
      </c>
      <c r="FB45">
        <f>'2010_totals_newvars'!B45/$FL45</f>
        <v>0.11469637883569171</v>
      </c>
      <c r="FC45">
        <f>'2010_totals_newvars'!C45/$FL45</f>
        <v>2.8921719647918072E-2</v>
      </c>
      <c r="FD45">
        <f>'2010_totals_newvars'!D45/$FL45</f>
        <v>0.15497625817148084</v>
      </c>
      <c r="FE45">
        <f>'2010_totals_newvars'!E45/$FL45</f>
        <v>0.35600672245350962</v>
      </c>
      <c r="FF45">
        <f>'2010_totals_newvars'!F45/$FL45</f>
        <v>0</v>
      </c>
      <c r="FG45">
        <f>'2010_totals_newvars'!G45/$FL45</f>
        <v>6.5131114873413394E-3</v>
      </c>
      <c r="FH45">
        <f>'2010_totals_newvars'!H45/$FL45</f>
        <v>1.6180549400750577E-2</v>
      </c>
      <c r="FI45">
        <f>'2010_totals_newvars'!I45/$FL45</f>
        <v>0.18227434585852151</v>
      </c>
      <c r="FJ45">
        <f>'2010_totals_newvars'!J45/$FL45</f>
        <v>0.11294945634408311</v>
      </c>
      <c r="FK45">
        <f>'2010_totals_newvars'!K45/$FL45</f>
        <v>2.7481457800703234E-2</v>
      </c>
      <c r="FL45">
        <f>'2010_totals_newvars'!L45</f>
        <v>933778120</v>
      </c>
      <c r="FM45" s="8" t="str">
        <f t="shared" si="30"/>
        <v xml:space="preserve"> </v>
      </c>
      <c r="FN45">
        <f>'2011_totals_newvars'!B45/$FX45</f>
        <v>0.12392861396103877</v>
      </c>
      <c r="FO45">
        <f>'2011_totals_newvars'!C45/$FX45</f>
        <v>3.2018663600884685E-2</v>
      </c>
      <c r="FP45">
        <f>'2011_totals_newvars'!D45/$FX45</f>
        <v>0.11038874690736102</v>
      </c>
      <c r="FQ45">
        <f>'2011_totals_newvars'!E45/$FX45</f>
        <v>0.33481338466970645</v>
      </c>
      <c r="FR45">
        <f>'2011_totals_newvars'!F45/$FX45</f>
        <v>0</v>
      </c>
      <c r="FS45">
        <f>'2011_totals_newvars'!G45/$FX45</f>
        <v>2.5061227321799173E-2</v>
      </c>
      <c r="FT45">
        <f>'2011_totals_newvars'!H45/$FX45</f>
        <v>1.6249219034632265E-2</v>
      </c>
      <c r="FU45">
        <f>'2011_totals_newvars'!I45/$FX45</f>
        <v>0.20793683235604055</v>
      </c>
      <c r="FV45">
        <f>'2011_totals_newvars'!J45/$FX45</f>
        <v>0.11115510026124095</v>
      </c>
      <c r="FW45">
        <f>'2011_totals_newvars'!K45/$FX45</f>
        <v>3.8448211887296156E-2</v>
      </c>
      <c r="FX45">
        <f>'2011_totals_newvars'!L45</f>
        <v>842902294</v>
      </c>
      <c r="FY45" s="8" t="str">
        <f t="shared" si="31"/>
        <v xml:space="preserve"> </v>
      </c>
      <c r="FZ45">
        <f>'2012_totals_newvars'!B45/$GJ45</f>
        <v>0.10123526423107621</v>
      </c>
      <c r="GA45">
        <f>'2012_totals_newvars'!C45/$GJ45</f>
        <v>2.937107389071977E-2</v>
      </c>
      <c r="GB45">
        <f>'2012_totals_newvars'!D45/$GJ45</f>
        <v>9.9092622558711735E-2</v>
      </c>
      <c r="GC45">
        <f>'2012_totals_newvars'!E45/$GJ45</f>
        <v>0.2507324797002598</v>
      </c>
      <c r="GD45">
        <f>'2012_totals_newvars'!F45/$GJ45</f>
        <v>0</v>
      </c>
      <c r="GE45">
        <f>'2012_totals_newvars'!G45/$GJ45</f>
        <v>5.6766575333609733E-3</v>
      </c>
      <c r="GF45">
        <f>'2012_totals_newvars'!H45/$GJ45</f>
        <v>6.9081666134887428E-3</v>
      </c>
      <c r="GG45">
        <f>'2012_totals_newvars'!I45/$GJ45</f>
        <v>0.39040469701366648</v>
      </c>
      <c r="GH45">
        <f>'2012_totals_newvars'!J45/$GJ45</f>
        <v>7.9874050881223707E-2</v>
      </c>
      <c r="GI45">
        <f>'2012_totals_newvars'!K45/$GJ45</f>
        <v>3.6704987577492638E-2</v>
      </c>
      <c r="GJ45">
        <f>'2012_totals_newvars'!L45</f>
        <v>914477220</v>
      </c>
      <c r="GK45" s="8" t="str">
        <f t="shared" si="32"/>
        <v xml:space="preserve"> </v>
      </c>
      <c r="GL45">
        <f>'2013_totals_newvars'!B45/$GV45</f>
        <v>8.8221645148178915E-2</v>
      </c>
      <c r="GM45">
        <f>'2013_totals_newvars'!C45/$GV45</f>
        <v>3.1335498933949268E-2</v>
      </c>
      <c r="GN45">
        <f>'2013_totals_newvars'!D45/$GV45</f>
        <v>0.10916960542268156</v>
      </c>
      <c r="GO45">
        <f>'2013_totals_newvars'!E45/$GV45</f>
        <v>0.26968663831956419</v>
      </c>
      <c r="GP45">
        <f>'2013_totals_newvars'!F45/$GV45</f>
        <v>0</v>
      </c>
      <c r="GQ45">
        <f>'2013_totals_newvars'!G45/$GV45</f>
        <v>8.2032922664411773E-3</v>
      </c>
      <c r="GR45">
        <f>'2013_totals_newvars'!H45/$GV45</f>
        <v>1.1218660554255045E-2</v>
      </c>
      <c r="GS45">
        <f>'2013_totals_newvars'!I45/$GV45</f>
        <v>0.36301591546040313</v>
      </c>
      <c r="GT45">
        <f>'2013_totals_newvars'!J45/$GV45</f>
        <v>7.988432039653065E-2</v>
      </c>
      <c r="GU45">
        <f>'2013_totals_newvars'!K45/$GV45</f>
        <v>3.9264423497996033E-2</v>
      </c>
      <c r="GV45">
        <f>'2013_totals_newvars'!L45</f>
        <v>854867384</v>
      </c>
      <c r="GW45" s="8" t="str">
        <f t="shared" si="33"/>
        <v xml:space="preserve"> </v>
      </c>
      <c r="GX45">
        <f>'2014_totals_newvars'!B45/$HH45</f>
        <v>7.2477326710580436E-2</v>
      </c>
      <c r="GY45">
        <f>'2014_totals_newvars'!C45/$HH45</f>
        <v>3.0045629119459558E-2</v>
      </c>
      <c r="GZ45">
        <f>'2014_totals_newvars'!D45/$HH45</f>
        <v>0.1057550932902625</v>
      </c>
      <c r="HA45">
        <f>'2014_totals_newvars'!E45/$HH45</f>
        <v>0.31168390990557282</v>
      </c>
      <c r="HB45">
        <f>'2014_totals_newvars'!F45/$HH45</f>
        <v>0</v>
      </c>
      <c r="HC45">
        <f>'2014_totals_newvars'!G45/$HH45</f>
        <v>8.8112013850240867E-3</v>
      </c>
      <c r="HD45">
        <f>'2014_totals_newvars'!H45/$HH45</f>
        <v>1.3372329752847901E-2</v>
      </c>
      <c r="HE45">
        <f>'2014_totals_newvars'!I45/$HH45</f>
        <v>0.35673114150355023</v>
      </c>
      <c r="HF45">
        <f>'2014_totals_newvars'!J45/$HH45</f>
        <v>6.3328024669912247E-2</v>
      </c>
      <c r="HG45">
        <f>'2014_totals_newvars'!K45/$HH45</f>
        <v>3.7795343662790214E-2</v>
      </c>
      <c r="HH45">
        <f>'2014_totals_newvars'!L45</f>
        <v>888102389</v>
      </c>
      <c r="HI45" s="8" t="str">
        <f t="shared" si="34"/>
        <v xml:space="preserve"> </v>
      </c>
    </row>
    <row r="46" spans="1:217" x14ac:dyDescent="0.2">
      <c r="A46" t="str">
        <f>'1997_totals_newvars'!A46</f>
        <v>UTAH</v>
      </c>
      <c r="B46">
        <f>'1997_totals_newvars'!B46/$L46</f>
        <v>0.58807185169724019</v>
      </c>
      <c r="C46">
        <f>'1997_totals_newvars'!C46/$L46</f>
        <v>4.5106919206923571E-2</v>
      </c>
      <c r="D46">
        <f>'1997_totals_newvars'!D46/$L46</f>
        <v>0.27957226007174857</v>
      </c>
      <c r="E46">
        <f>'1997_totals_newvars'!E46/$L46</f>
        <v>0</v>
      </c>
      <c r="F46">
        <f>'1997_totals_newvars'!F46/$L46</f>
        <v>0</v>
      </c>
      <c r="G46">
        <f>'1997_totals_newvars'!G46/$L46</f>
        <v>0</v>
      </c>
      <c r="H46">
        <f>'1997_totals_newvars'!H46/$L46</f>
        <v>0</v>
      </c>
      <c r="I46">
        <f>'1997_totals_newvars'!I46/$L46</f>
        <v>4.6523052956961154E-4</v>
      </c>
      <c r="J46">
        <f>'1997_totals_newvars'!J46/$L46</f>
        <v>8.6783738494518078E-2</v>
      </c>
      <c r="K46">
        <f>'1997_totals_newvars'!K46/$L46</f>
        <v>0</v>
      </c>
      <c r="L46">
        <f>'1997_totals_newvars'!L46</f>
        <v>99206731</v>
      </c>
      <c r="M46" s="8" t="str">
        <f t="shared" si="18"/>
        <v xml:space="preserve"> </v>
      </c>
      <c r="N46">
        <f>'1998_totals_newvars'!B46/$X46</f>
        <v>0.5384857642346218</v>
      </c>
      <c r="O46">
        <f>'1998_totals_newvars'!C46/$X46</f>
        <v>9.5398130615141144E-2</v>
      </c>
      <c r="P46">
        <f>'1998_totals_newvars'!D46/$X46</f>
        <v>0.24907254101957688</v>
      </c>
      <c r="Q46">
        <f>'1998_totals_newvars'!E46/$X46</f>
        <v>0</v>
      </c>
      <c r="R46">
        <f>'1998_totals_newvars'!F46/$X46</f>
        <v>0</v>
      </c>
      <c r="S46">
        <f>'1998_totals_newvars'!G46/$X46</f>
        <v>0</v>
      </c>
      <c r="T46">
        <f>'1998_totals_newvars'!H46/$X46</f>
        <v>0</v>
      </c>
      <c r="U46">
        <f>'1998_totals_newvars'!I46/$X46</f>
        <v>1.388751670437223E-3</v>
      </c>
      <c r="V46">
        <f>'1998_totals_newvars'!J46/$X46</f>
        <v>8.2347355522436924E-2</v>
      </c>
      <c r="W46">
        <f>'1998_totals_newvars'!K46/$X46</f>
        <v>3.3307456937786056E-2</v>
      </c>
      <c r="X46">
        <f>'1998_totals_newvars'!L46</f>
        <v>93565324</v>
      </c>
      <c r="Y46" s="8" t="str">
        <f t="shared" si="35"/>
        <v xml:space="preserve"> </v>
      </c>
      <c r="Z46">
        <f>'1999_totals_newvars'!B46/$AJ46</f>
        <v>0.46495236752422181</v>
      </c>
      <c r="AA46">
        <f>'1999_totals_newvars'!C46/$AJ46</f>
        <v>9.4913677183553868E-2</v>
      </c>
      <c r="AB46">
        <f>'1999_totals_newvars'!D46/$AJ46</f>
        <v>0.28905680009423745</v>
      </c>
      <c r="AC46">
        <f>'1999_totals_newvars'!E46/$AJ46</f>
        <v>0</v>
      </c>
      <c r="AD46">
        <f>'1999_totals_newvars'!F46/$AJ46</f>
        <v>0</v>
      </c>
      <c r="AE46">
        <f>'1999_totals_newvars'!G46/$AJ46</f>
        <v>0</v>
      </c>
      <c r="AF46">
        <f>'1999_totals_newvars'!H46/$AJ46</f>
        <v>0</v>
      </c>
      <c r="AG46">
        <f>'1999_totals_newvars'!I46/$AJ46</f>
        <v>2.4219670471407545E-4</v>
      </c>
      <c r="AH46">
        <f>'1999_totals_newvars'!J46/$AJ46</f>
        <v>0.10285018947419901</v>
      </c>
      <c r="AI46">
        <f>'1999_totals_newvars'!K46/$AJ46</f>
        <v>4.798476901907376E-2</v>
      </c>
      <c r="AJ46">
        <f>'1999_totals_newvars'!L46</f>
        <v>102074056</v>
      </c>
      <c r="AK46" s="8" t="str">
        <f t="shared" si="19"/>
        <v xml:space="preserve"> </v>
      </c>
      <c r="AL46">
        <f>'2000_totals_newvars'!B46/$AW46</f>
        <v>0.3764942148664438</v>
      </c>
      <c r="AM46">
        <f>'2000_totals_newvars'!C46/$AW46</f>
        <v>0.14252395032993842</v>
      </c>
      <c r="AN46">
        <f>'2000_totals_newvars'!D46/$AW46</f>
        <v>0.24300871318334541</v>
      </c>
      <c r="AO46">
        <f>'2000_totals_newvars'!E46/$AW46</f>
        <v>0</v>
      </c>
      <c r="AP46">
        <f>'2000_totals_newvars'!F46/$AW46</f>
        <v>0</v>
      </c>
      <c r="AQ46">
        <f>'2000_totals_newvars'!G46/$AW46</f>
        <v>1.3918180744223662E-2</v>
      </c>
      <c r="AR46">
        <f>'2000_totals_newvars'!H46/$AW46</f>
        <v>3.8021955236372676E-3</v>
      </c>
      <c r="AS46">
        <f>'2000_totals_newvars'!I46/$AW46</f>
        <v>7.7760165062233134E-4</v>
      </c>
      <c r="AT46">
        <f>'2000_totals_newvars'!J46/$AW46</f>
        <v>0.17149127176989545</v>
      </c>
      <c r="AU46">
        <f>'2000_totals_newvars'!K46/$AW46</f>
        <v>4.798387193189365E-2</v>
      </c>
      <c r="AV46" s="8" t="str">
        <f t="shared" si="20"/>
        <v xml:space="preserve"> </v>
      </c>
      <c r="AW46">
        <f>'2000_totals_newvars'!L46</f>
        <v>104972771</v>
      </c>
      <c r="AX46">
        <f>'2001_totals_newvars'!B46/$BH46</f>
        <v>0.46365182921715337</v>
      </c>
      <c r="AY46">
        <f>'2001_totals_newvars'!C46/$BH46</f>
        <v>-5.4602844672564668E-2</v>
      </c>
      <c r="AZ46">
        <f>'2001_totals_newvars'!D46/$BH46</f>
        <v>0.29382753907151277</v>
      </c>
      <c r="BA46">
        <f>'2001_totals_newvars'!E46/$BH46</f>
        <v>0</v>
      </c>
      <c r="BB46">
        <f>'2001_totals_newvars'!F46/$BH46</f>
        <v>0</v>
      </c>
      <c r="BC46">
        <f>'2001_totals_newvars'!G46/$BH46</f>
        <v>1.5457475406183944E-2</v>
      </c>
      <c r="BD46">
        <f>'2001_totals_newvars'!H46/$BH46</f>
        <v>4.5114374931122846E-3</v>
      </c>
      <c r="BE46">
        <f>'2001_totals_newvars'!I46/$BH46</f>
        <v>2.2605349576855518E-4</v>
      </c>
      <c r="BF46">
        <f>'2001_totals_newvars'!J46/$BH46</f>
        <v>0.22073542594938969</v>
      </c>
      <c r="BG46">
        <f>'2001_totals_newvars'!K46/$BH46</f>
        <v>5.6193084039444056E-2</v>
      </c>
      <c r="BH46">
        <f>'2001_totals_newvars'!L46</f>
        <v>84298630</v>
      </c>
      <c r="BI46" s="8" t="str">
        <f t="shared" si="21"/>
        <v xml:space="preserve"> </v>
      </c>
      <c r="BJ46">
        <f>'2002_totals_newvars'!B46/$BT46</f>
        <v>0.35342863284412984</v>
      </c>
      <c r="BK46">
        <f>'2002_totals_newvars'!C46/$BT46</f>
        <v>7.9022430754518591E-2</v>
      </c>
      <c r="BL46">
        <f>'2002_totals_newvars'!D46/$BT46</f>
        <v>0.32786163896747367</v>
      </c>
      <c r="BM46">
        <f>'2002_totals_newvars'!E46/$BT46</f>
        <v>0</v>
      </c>
      <c r="BN46">
        <f>'2002_totals_newvars'!F46/$BT46</f>
        <v>0</v>
      </c>
      <c r="BO46">
        <f>'2002_totals_newvars'!G46/$BT46</f>
        <v>9.3468886342404963E-3</v>
      </c>
      <c r="BP46">
        <f>'2002_totals_newvars'!H46/$BT46</f>
        <v>3.9676753120294079E-3</v>
      </c>
      <c r="BQ46">
        <f>'2002_totals_newvars'!I46/$BT46</f>
        <v>1.1392473325666703E-3</v>
      </c>
      <c r="BR46">
        <f>'2002_totals_newvars'!J46/$BT46</f>
        <v>0.17854913628010929</v>
      </c>
      <c r="BS46">
        <f>'2002_totals_newvars'!K46/$BT46</f>
        <v>4.6684349874932002E-2</v>
      </c>
      <c r="BT46">
        <f>'2002_totals_newvars'!L46</f>
        <v>115284887</v>
      </c>
      <c r="BU46" s="8" t="str">
        <f t="shared" si="22"/>
        <v xml:space="preserve"> </v>
      </c>
      <c r="BV46">
        <f>'2003_totals_newvars'!B46/$CF46</f>
        <v>0.30377612826504286</v>
      </c>
      <c r="BW46">
        <f>'2003_totals_newvars'!C46/$CF46</f>
        <v>6.6707821560236191E-2</v>
      </c>
      <c r="BX46">
        <f>'2003_totals_newvars'!D46/$CF46</f>
        <v>0.24985164775991625</v>
      </c>
      <c r="BY46">
        <f>'2003_totals_newvars'!E46/$CF46</f>
        <v>0</v>
      </c>
      <c r="BZ46">
        <f>'2003_totals_newvars'!F46/$CF46</f>
        <v>0</v>
      </c>
      <c r="CA46">
        <f>'2003_totals_newvars'!G46/$CF46</f>
        <v>4.9624109543753249E-3</v>
      </c>
      <c r="CB46">
        <f>'2003_totals_newvars'!H46/$CF46</f>
        <v>7.0953183021811601E-3</v>
      </c>
      <c r="CC46">
        <f>'2003_totals_newvars'!I46/$CF46</f>
        <v>1.4534280244797648E-2</v>
      </c>
      <c r="CD46">
        <f>'2003_totals_newvars'!J46/$CF46</f>
        <v>0.26610658859239467</v>
      </c>
      <c r="CE46">
        <f>'2003_totals_newvars'!K46/$CF46</f>
        <v>8.696580432105587E-2</v>
      </c>
      <c r="CF46">
        <f>'2003_totals_newvars'!L46</f>
        <v>143302521</v>
      </c>
      <c r="CG46" s="8" t="str">
        <f t="shared" si="23"/>
        <v xml:space="preserve"> </v>
      </c>
      <c r="CH46">
        <f>'2004_totals_newvars'!B46/$CR46</f>
        <v>0.39450004602620459</v>
      </c>
      <c r="CI46">
        <f>'2004_totals_newvars'!C46/$CR46</f>
        <v>8.2368750877446398E-2</v>
      </c>
      <c r="CJ46">
        <f>'2004_totals_newvars'!D46/$CR46</f>
        <v>0.29757075106773029</v>
      </c>
      <c r="CK46">
        <f>'2004_totals_newvars'!E46/$CR46</f>
        <v>0</v>
      </c>
      <c r="CL46">
        <f>'2004_totals_newvars'!F46/$CR46</f>
        <v>0</v>
      </c>
      <c r="CM46">
        <f>'2004_totals_newvars'!G46/$CR46</f>
        <v>6.8831804939634509E-3</v>
      </c>
      <c r="CN46">
        <f>'2004_totals_newvars'!H46/$CR46</f>
        <v>4.252340517335234E-3</v>
      </c>
      <c r="CO46">
        <f>'2004_totals_newvars'!I46/$CR46</f>
        <v>-2.3688807071853652E-3</v>
      </c>
      <c r="CP46">
        <f>'2004_totals_newvars'!J46/$CR46</f>
        <v>0.203037465677673</v>
      </c>
      <c r="CQ46">
        <f>'2004_totals_newvars'!K46/$CR46</f>
        <v>1.3756346046832416E-2</v>
      </c>
      <c r="CR46">
        <f>'2004_totals_newvars'!L46</f>
        <v>115227837</v>
      </c>
      <c r="CS46" s="8" t="str">
        <f t="shared" si="24"/>
        <v xml:space="preserve"> </v>
      </c>
      <c r="CT46">
        <f>'2005_totals_newvars'!B46/$DD46</f>
        <v>0.40759136054951484</v>
      </c>
      <c r="CU46">
        <f>'2005_totals_newvars'!C46/$DD46</f>
        <v>8.5485947324503958E-2</v>
      </c>
      <c r="CV46">
        <f>'2005_totals_newvars'!D46/$DD46</f>
        <v>0.29024499305238494</v>
      </c>
      <c r="CW46">
        <f>'2005_totals_newvars'!E46/$DD46</f>
        <v>0</v>
      </c>
      <c r="CX46">
        <f>'2005_totals_newvars'!F46/$DD46</f>
        <v>0</v>
      </c>
      <c r="CY46">
        <f>'2005_totals_newvars'!G46/$DD46</f>
        <v>7.7325367445642019E-3</v>
      </c>
      <c r="CZ46">
        <f>'2005_totals_newvars'!H46/$DD46</f>
        <v>4.2209771485412885E-3</v>
      </c>
      <c r="DA46">
        <f>'2005_totals_newvars'!I46/$DD46</f>
        <v>7.9392550992098791E-5</v>
      </c>
      <c r="DB46">
        <f>'2005_totals_newvars'!J46/$DD46</f>
        <v>0.17752501896106132</v>
      </c>
      <c r="DC46">
        <f>'2005_totals_newvars'!K46/$DD46</f>
        <v>2.7119773668437382E-2</v>
      </c>
      <c r="DD46">
        <f>'2005_totals_newvars'!L46</f>
        <v>110841633</v>
      </c>
      <c r="DE46" s="8" t="str">
        <f t="shared" si="25"/>
        <v xml:space="preserve"> </v>
      </c>
      <c r="DF46">
        <f>'2006_totals_newvars'!B46/$DP46</f>
        <v>0.36522813550493372</v>
      </c>
      <c r="DG46">
        <f>'2006_totals_newvars'!C46/$DP46</f>
        <v>6.8987832332598281E-2</v>
      </c>
      <c r="DH46">
        <f>'2006_totals_newvars'!D46/$DP46</f>
        <v>0.35916273832316536</v>
      </c>
      <c r="DI46">
        <f>'2006_totals_newvars'!E46/$DP46</f>
        <v>0</v>
      </c>
      <c r="DJ46">
        <f>'2006_totals_newvars'!F46/$DP46</f>
        <v>0</v>
      </c>
      <c r="DK46">
        <f>'2006_totals_newvars'!G46/$DP46</f>
        <v>8.1212866585553892E-3</v>
      </c>
      <c r="DL46">
        <f>'2006_totals_newvars'!H46/$DP46</f>
        <v>5.4175078328500869E-3</v>
      </c>
      <c r="DM46">
        <f>'2006_totals_newvars'!I46/$DP46</f>
        <v>-8.7039360504410508E-5</v>
      </c>
      <c r="DN46">
        <f>'2006_totals_newvars'!J46/$DP46</f>
        <v>0.14067886982238945</v>
      </c>
      <c r="DO46">
        <f>'2006_totals_newvars'!K46/$DP46</f>
        <v>5.2490668886012108E-2</v>
      </c>
      <c r="DP46">
        <f>'2006_totals_newvars'!L46</f>
        <v>101103684</v>
      </c>
      <c r="DQ46" s="8" t="str">
        <f t="shared" si="26"/>
        <v xml:space="preserve"> </v>
      </c>
      <c r="DR46">
        <f>'2007_totals_newvars'!B46/$EB46</f>
        <v>0.27025089011028475</v>
      </c>
      <c r="DS46">
        <f>'2007_totals_newvars'!C46/$EB46</f>
        <v>0.11329052768295038</v>
      </c>
      <c r="DT46">
        <f>'2007_totals_newvars'!D46/$EB46</f>
        <v>0.3841786158473966</v>
      </c>
      <c r="DU46">
        <f>'2007_totals_newvars'!E46/$EB46</f>
        <v>0</v>
      </c>
      <c r="DV46">
        <f>'2007_totals_newvars'!F46/$EB46</f>
        <v>0</v>
      </c>
      <c r="DW46">
        <f>'2007_totals_newvars'!G46/$EB46</f>
        <v>1.1340573180657718E-2</v>
      </c>
      <c r="DX46">
        <f>'2007_totals_newvars'!H46/$EB46</f>
        <v>6.7488292656582788E-3</v>
      </c>
      <c r="DY46">
        <f>'2007_totals_newvars'!I46/$EB46</f>
        <v>2.4796857995395796E-2</v>
      </c>
      <c r="DZ46">
        <f>'2007_totals_newvars'!J46/$EB46</f>
        <v>0.15506369063507264</v>
      </c>
      <c r="EA46">
        <f>'2007_totals_newvars'!K46/$EB46</f>
        <v>3.4330015282583823E-2</v>
      </c>
      <c r="EB46">
        <f>'2007_totals_newvars'!L46</f>
        <v>93416795</v>
      </c>
      <c r="EC46" s="8" t="str">
        <f t="shared" si="27"/>
        <v xml:space="preserve"> </v>
      </c>
      <c r="ED46">
        <f>'2008_totals_newvars'!B46/$EN46</f>
        <v>0.26731897597747994</v>
      </c>
      <c r="EE46">
        <f>'2008_totals_newvars'!C46/$EN46</f>
        <v>0.1176730664181147</v>
      </c>
      <c r="EF46">
        <f>'2008_totals_newvars'!D46/$EN46</f>
        <v>0.36255980822063305</v>
      </c>
      <c r="EG46">
        <f>'2008_totals_newvars'!E46/$EN46</f>
        <v>0</v>
      </c>
      <c r="EH46">
        <f>'2008_totals_newvars'!F46/$EN46</f>
        <v>0</v>
      </c>
      <c r="EI46">
        <f>'2008_totals_newvars'!G46/$EN46</f>
        <v>1.0667136621481306E-2</v>
      </c>
      <c r="EJ46">
        <f>'2008_totals_newvars'!H46/$EN46</f>
        <v>7.4894001079414043E-3</v>
      </c>
      <c r="EK46">
        <f>'2008_totals_newvars'!I46/$EN46</f>
        <v>2.8935470188664412E-2</v>
      </c>
      <c r="EL46">
        <f>'2008_totals_newvars'!J46/$EN46</f>
        <v>0.12580963167882067</v>
      </c>
      <c r="EM46">
        <f>'2008_totals_newvars'!K46/$EN46</f>
        <v>7.9546510786864477E-2</v>
      </c>
      <c r="EN46">
        <f>'2008_totals_newvars'!L46</f>
        <v>93115335</v>
      </c>
      <c r="EO46" s="8" t="str">
        <f t="shared" si="28"/>
        <v xml:space="preserve"> </v>
      </c>
      <c r="EP46">
        <f>'2009_totals_newvars'!B46/$EZ46</f>
        <v>0.24183594870343433</v>
      </c>
      <c r="EQ46">
        <f>'2009_totals_newvars'!C46/$EZ46</f>
        <v>0.10313300247285144</v>
      </c>
      <c r="ER46">
        <f>'2009_totals_newvars'!D46/$EZ46</f>
        <v>0.27123029294806933</v>
      </c>
      <c r="ES46">
        <f>'2009_totals_newvars'!E46/$EZ46</f>
        <v>0</v>
      </c>
      <c r="ET46">
        <f>'2009_totals_newvars'!F46/$EZ46</f>
        <v>0</v>
      </c>
      <c r="EU46">
        <f>'2009_totals_newvars'!G46/$EZ46</f>
        <v>4.9442052509486665E-3</v>
      </c>
      <c r="EV46">
        <f>'2009_totals_newvars'!H46/$EZ46</f>
        <v>5.4716858554119216E-2</v>
      </c>
      <c r="EW46">
        <f>'2009_totals_newvars'!I46/$EZ46</f>
        <v>0.17652687296356862</v>
      </c>
      <c r="EX46">
        <f>'2009_totals_newvars'!J46/$EZ46</f>
        <v>9.183188074668977E-2</v>
      </c>
      <c r="EY46">
        <f>'2009_totals_newvars'!K46/$EZ46</f>
        <v>5.5780938360318624E-2</v>
      </c>
      <c r="EZ46">
        <f>'2009_totals_newvars'!L46</f>
        <v>135547164</v>
      </c>
      <c r="FA46" s="8" t="str">
        <f t="shared" si="29"/>
        <v xml:space="preserve"> </v>
      </c>
      <c r="FB46">
        <f>'2010_totals_newvars'!B46/$FL46</f>
        <v>0.26624722544372403</v>
      </c>
      <c r="FC46">
        <f>'2010_totals_newvars'!C46/$FL46</f>
        <v>7.6217583060018385E-2</v>
      </c>
      <c r="FD46">
        <f>'2010_totals_newvars'!D46/$FL46</f>
        <v>0.28053675482179274</v>
      </c>
      <c r="FE46">
        <f>'2010_totals_newvars'!E46/$FL46</f>
        <v>0</v>
      </c>
      <c r="FF46">
        <f>'2010_totals_newvars'!F46/$FL46</f>
        <v>0</v>
      </c>
      <c r="FG46">
        <f>'2010_totals_newvars'!G46/$FL46</f>
        <v>1.8468093895423223E-2</v>
      </c>
      <c r="FH46">
        <f>'2010_totals_newvars'!H46/$FL46</f>
        <v>6.0239467504801761E-2</v>
      </c>
      <c r="FI46">
        <f>'2010_totals_newvars'!I46/$FL46</f>
        <v>0.15081560947228578</v>
      </c>
      <c r="FJ46">
        <f>'2010_totals_newvars'!J46/$FL46</f>
        <v>9.5024033752407353E-2</v>
      </c>
      <c r="FK46">
        <f>'2010_totals_newvars'!K46/$FL46</f>
        <v>5.2451232049546728E-2</v>
      </c>
      <c r="FL46">
        <f>'2010_totals_newvars'!L46</f>
        <v>139157837</v>
      </c>
      <c r="FM46" s="8" t="str">
        <f t="shared" si="30"/>
        <v xml:space="preserve"> </v>
      </c>
      <c r="FN46">
        <f>'2011_totals_newvars'!B46/$FX46</f>
        <v>0.26437130516312995</v>
      </c>
      <c r="FO46">
        <f>'2011_totals_newvars'!C46/$FX46</f>
        <v>8.8169445682543229E-2</v>
      </c>
      <c r="FP46">
        <f>'2011_totals_newvars'!D46/$FX46</f>
        <v>0.28550490445784332</v>
      </c>
      <c r="FQ46">
        <f>'2011_totals_newvars'!E46/$FX46</f>
        <v>0</v>
      </c>
      <c r="FR46">
        <f>'2011_totals_newvars'!F46/$FX46</f>
        <v>0</v>
      </c>
      <c r="FS46">
        <f>'2011_totals_newvars'!G46/$FX46</f>
        <v>3.7273042940380349E-2</v>
      </c>
      <c r="FT46">
        <f>'2011_totals_newvars'!H46/$FX46</f>
        <v>6.228139553035493E-2</v>
      </c>
      <c r="FU46">
        <f>'2011_totals_newvars'!I46/$FX46</f>
        <v>0.14191199561545106</v>
      </c>
      <c r="FV46">
        <f>'2011_totals_newvars'!J46/$FX46</f>
        <v>9.9899467584834159E-2</v>
      </c>
      <c r="FW46">
        <f>'2011_totals_newvars'!K46/$FX46</f>
        <v>2.0588443025463008E-2</v>
      </c>
      <c r="FX46">
        <f>'2011_totals_newvars'!L46</f>
        <v>118804467</v>
      </c>
      <c r="FY46" s="8" t="str">
        <f t="shared" si="31"/>
        <v xml:space="preserve"> </v>
      </c>
      <c r="FZ46">
        <f>'2012_totals_newvars'!B46/$GJ46</f>
        <v>0.25559624544136988</v>
      </c>
      <c r="GA46">
        <f>'2012_totals_newvars'!C46/$GJ46</f>
        <v>7.1842641198776092E-2</v>
      </c>
      <c r="GB46">
        <f>'2012_totals_newvars'!D46/$GJ46</f>
        <v>0.2575387652656953</v>
      </c>
      <c r="GC46">
        <f>'2012_totals_newvars'!E46/$GJ46</f>
        <v>0</v>
      </c>
      <c r="GD46">
        <f>'2012_totals_newvars'!F46/$GJ46</f>
        <v>0</v>
      </c>
      <c r="GE46">
        <f>'2012_totals_newvars'!G46/$GJ46</f>
        <v>4.3747711644445762E-2</v>
      </c>
      <c r="GF46">
        <f>'2012_totals_newvars'!H46/$GJ46</f>
        <v>6.3947828352681466E-2</v>
      </c>
      <c r="GG46">
        <f>'2012_totals_newvars'!I46/$GJ46</f>
        <v>0.14988861874606454</v>
      </c>
      <c r="GH46">
        <f>'2012_totals_newvars'!J46/$GJ46</f>
        <v>8.4171050273684808E-2</v>
      </c>
      <c r="GI46">
        <f>'2012_totals_newvars'!K46/$GJ46</f>
        <v>7.3267139077282176E-2</v>
      </c>
      <c r="GJ46">
        <f>'2012_totals_newvars'!L46</f>
        <v>104045785</v>
      </c>
      <c r="GK46" s="8" t="str">
        <f t="shared" si="32"/>
        <v xml:space="preserve"> </v>
      </c>
      <c r="GL46">
        <f>'2013_totals_newvars'!B46/$GV46</f>
        <v>0.29907327633365643</v>
      </c>
      <c r="GM46">
        <f>'2013_totals_newvars'!C46/$GV46</f>
        <v>0.13506700190690202</v>
      </c>
      <c r="GN46">
        <f>'2013_totals_newvars'!D46/$GV46</f>
        <v>0.23510496406875772</v>
      </c>
      <c r="GO46">
        <f>'2013_totals_newvars'!E46/$GV46</f>
        <v>0</v>
      </c>
      <c r="GP46">
        <f>'2013_totals_newvars'!F46/$GV46</f>
        <v>0</v>
      </c>
      <c r="GQ46">
        <f>'2013_totals_newvars'!G46/$GV46</f>
        <v>3.6901462356218197E-2</v>
      </c>
      <c r="GR46">
        <f>'2013_totals_newvars'!H46/$GV46</f>
        <v>3.6561000781666457E-2</v>
      </c>
      <c r="GS46">
        <f>'2013_totals_newvars'!I46/$GV46</f>
        <v>6.2272915746630207E-2</v>
      </c>
      <c r="GT46">
        <f>'2013_totals_newvars'!J46/$GV46</f>
        <v>9.7526123211475885E-2</v>
      </c>
      <c r="GU46">
        <f>'2013_totals_newvars'!K46/$GV46</f>
        <v>9.7493255594693101E-2</v>
      </c>
      <c r="GV46">
        <f>'2013_totals_newvars'!L46</f>
        <v>77553539</v>
      </c>
      <c r="GW46" s="8" t="str">
        <f t="shared" si="33"/>
        <v xml:space="preserve"> </v>
      </c>
      <c r="GX46">
        <f>'2014_totals_newvars'!B46/$HH46</f>
        <v>0.2616505699134643</v>
      </c>
      <c r="GY46">
        <f>'2014_totals_newvars'!C46/$HH46</f>
        <v>0.14353490075323175</v>
      </c>
      <c r="GZ46">
        <f>'2014_totals_newvars'!D46/$HH46</f>
        <v>0.29811034465113029</v>
      </c>
      <c r="HA46">
        <f>'2014_totals_newvars'!E46/$HH46</f>
        <v>0</v>
      </c>
      <c r="HB46">
        <f>'2014_totals_newvars'!F46/$HH46</f>
        <v>0</v>
      </c>
      <c r="HC46">
        <f>'2014_totals_newvars'!G46/$HH46</f>
        <v>2.9223199542108835E-2</v>
      </c>
      <c r="HD46">
        <f>'2014_totals_newvars'!H46/$HH46</f>
        <v>4.958833372424401E-2</v>
      </c>
      <c r="HE46">
        <f>'2014_totals_newvars'!I46/$HH46</f>
        <v>9.0077472747202236E-2</v>
      </c>
      <c r="HF46">
        <f>'2014_totals_newvars'!J46/$HH46</f>
        <v>6.0976004269833205E-2</v>
      </c>
      <c r="HG46">
        <f>'2014_totals_newvars'!K46/$HH46</f>
        <v>6.6839174398785367E-2</v>
      </c>
      <c r="HH46">
        <f>'2014_totals_newvars'!L46</f>
        <v>93879077</v>
      </c>
      <c r="HI46" s="8" t="str">
        <f t="shared" si="34"/>
        <v xml:space="preserve"> </v>
      </c>
    </row>
    <row r="47" spans="1:217" x14ac:dyDescent="0.2">
      <c r="A47" t="str">
        <f>'1997_totals_newvars'!A47</f>
        <v>VERMONT</v>
      </c>
      <c r="B47">
        <f>'1997_totals_newvars'!B47/$L47</f>
        <v>0.54877833098093975</v>
      </c>
      <c r="C47">
        <f>'1997_totals_newvars'!C47/$L47</f>
        <v>0.3622539028023104</v>
      </c>
      <c r="D47">
        <f>'1997_totals_newvars'!D47/$L47</f>
        <v>2.0186917381904111E-3</v>
      </c>
      <c r="E47">
        <f>'1997_totals_newvars'!E47/$L47</f>
        <v>0</v>
      </c>
      <c r="F47">
        <f>'1997_totals_newvars'!F47/$L47</f>
        <v>0</v>
      </c>
      <c r="G47">
        <f>'1997_totals_newvars'!G47/$L47</f>
        <v>0</v>
      </c>
      <c r="H47">
        <f>'1997_totals_newvars'!H47/$L47</f>
        <v>0</v>
      </c>
      <c r="I47">
        <f>'1997_totals_newvars'!I47/$L47</f>
        <v>0</v>
      </c>
      <c r="J47">
        <f>'1997_totals_newvars'!J47/$L47</f>
        <v>6.9438226662845048E-2</v>
      </c>
      <c r="K47">
        <f>'1997_totals_newvars'!K47/$L47</f>
        <v>1.7510847815714353E-2</v>
      </c>
      <c r="L47">
        <f>'1997_totals_newvars'!L47</f>
        <v>97082678</v>
      </c>
      <c r="M47" s="8" t="str">
        <f t="shared" si="18"/>
        <v xml:space="preserve"> </v>
      </c>
      <c r="N47">
        <f>'1998_totals_newvars'!B47/$X47</f>
        <v>1.0577890338300144</v>
      </c>
      <c r="O47">
        <f>'1998_totals_newvars'!C47/$X47</f>
        <v>-0.37622422803963379</v>
      </c>
      <c r="P47">
        <f>'1998_totals_newvars'!D47/$X47</f>
        <v>6.0476436015810984E-3</v>
      </c>
      <c r="Q47">
        <f>'1998_totals_newvars'!E47/$X47</f>
        <v>0</v>
      </c>
      <c r="R47">
        <f>'1998_totals_newvars'!F47/$X47</f>
        <v>0</v>
      </c>
      <c r="S47">
        <f>'1998_totals_newvars'!G47/$X47</f>
        <v>0</v>
      </c>
      <c r="T47">
        <f>'1998_totals_newvars'!H47/$X47</f>
        <v>0</v>
      </c>
      <c r="U47">
        <f>'1998_totals_newvars'!I47/$X47</f>
        <v>0</v>
      </c>
      <c r="V47">
        <f>'1998_totals_newvars'!J47/$X47</f>
        <v>0.16567505804961874</v>
      </c>
      <c r="W47">
        <f>'1998_totals_newvars'!K47/$X47</f>
        <v>0.1467124925584195</v>
      </c>
      <c r="X47">
        <f>'1998_totals_newvars'!L47</f>
        <v>46779377</v>
      </c>
      <c r="Y47" s="8" t="str">
        <f t="shared" si="35"/>
        <v xml:space="preserve"> </v>
      </c>
      <c r="Z47">
        <f>'1999_totals_newvars'!B47/$AJ47</f>
        <v>0.67685433177909138</v>
      </c>
      <c r="AA47">
        <f>'1999_totals_newvars'!C47/$AJ47</f>
        <v>0.15495139497087354</v>
      </c>
      <c r="AB47">
        <f>'1999_totals_newvars'!D47/$AJ47</f>
        <v>3.3437858650643996E-3</v>
      </c>
      <c r="AC47">
        <f>'1999_totals_newvars'!E47/$AJ47</f>
        <v>0</v>
      </c>
      <c r="AD47">
        <f>'1999_totals_newvars'!F47/$AJ47</f>
        <v>0</v>
      </c>
      <c r="AE47">
        <f>'1999_totals_newvars'!G47/$AJ47</f>
        <v>0</v>
      </c>
      <c r="AF47">
        <f>'1999_totals_newvars'!H47/$AJ47</f>
        <v>0</v>
      </c>
      <c r="AG47">
        <f>'1999_totals_newvars'!I47/$AJ47</f>
        <v>0</v>
      </c>
      <c r="AH47">
        <f>'1999_totals_newvars'!J47/$AJ47</f>
        <v>0.1036089020894549</v>
      </c>
      <c r="AI47">
        <f>'1999_totals_newvars'!K47/$AJ47</f>
        <v>6.1241585295515814E-2</v>
      </c>
      <c r="AJ47">
        <f>'1999_totals_newvars'!L47</f>
        <v>77321937</v>
      </c>
      <c r="AK47" s="8" t="str">
        <f t="shared" si="19"/>
        <v xml:space="preserve"> </v>
      </c>
      <c r="AL47">
        <f>'2000_totals_newvars'!B47/$AW47</f>
        <v>0.52327957251109392</v>
      </c>
      <c r="AM47">
        <f>'2000_totals_newvars'!C47/$AW47</f>
        <v>0.19593579039731876</v>
      </c>
      <c r="AN47">
        <f>'2000_totals_newvars'!D47/$AW47</f>
        <v>8.2947472843592968E-2</v>
      </c>
      <c r="AO47">
        <f>'2000_totals_newvars'!E47/$AW47</f>
        <v>0</v>
      </c>
      <c r="AP47">
        <f>'2000_totals_newvars'!F47/$AW47</f>
        <v>2.9309322917184934E-2</v>
      </c>
      <c r="AQ47">
        <f>'2000_totals_newvars'!G47/$AW47</f>
        <v>1.0471528870744219E-2</v>
      </c>
      <c r="AR47">
        <f>'2000_totals_newvars'!H47/$AW47</f>
        <v>0</v>
      </c>
      <c r="AS47">
        <f>'2000_totals_newvars'!I47/$AW47</f>
        <v>0</v>
      </c>
      <c r="AT47">
        <f>'2000_totals_newvars'!J47/$AW47</f>
        <v>9.4466557466150528E-2</v>
      </c>
      <c r="AU47">
        <f>'2000_totals_newvars'!K47/$AW47</f>
        <v>6.3589754993914657E-2</v>
      </c>
      <c r="AV47" s="8" t="str">
        <f t="shared" si="20"/>
        <v xml:space="preserve"> </v>
      </c>
      <c r="AW47">
        <f>'2000_totals_newvars'!L47</f>
        <v>74466681</v>
      </c>
      <c r="AX47">
        <f>'2001_totals_newvars'!B47/$BH47</f>
        <v>0.48406529635398088</v>
      </c>
      <c r="AY47">
        <f>'2001_totals_newvars'!C47/$BH47</f>
        <v>0.1800169456697292</v>
      </c>
      <c r="AZ47">
        <f>'2001_totals_newvars'!D47/$BH47</f>
        <v>0.10246544401587171</v>
      </c>
      <c r="BA47">
        <f>'2001_totals_newvars'!E47/$BH47</f>
        <v>0</v>
      </c>
      <c r="BB47">
        <f>'2001_totals_newvars'!F47/$BH47</f>
        <v>4.974013778084007E-2</v>
      </c>
      <c r="BC47">
        <f>'2001_totals_newvars'!G47/$BH47</f>
        <v>1.1294736124988646E-2</v>
      </c>
      <c r="BD47">
        <f>'2001_totals_newvars'!H47/$BH47</f>
        <v>0</v>
      </c>
      <c r="BE47">
        <f>'2001_totals_newvars'!I47/$BH47</f>
        <v>0</v>
      </c>
      <c r="BF47">
        <f>'2001_totals_newvars'!J47/$BH47</f>
        <v>0.1068486094525765</v>
      </c>
      <c r="BG47">
        <f>'2001_totals_newvars'!K47/$BH47</f>
        <v>6.556883060201299E-2</v>
      </c>
      <c r="BH47">
        <f>'2001_totals_newvars'!L47</f>
        <v>72219040</v>
      </c>
      <c r="BI47" s="8" t="str">
        <f t="shared" si="21"/>
        <v xml:space="preserve"> </v>
      </c>
      <c r="BJ47">
        <f>'2002_totals_newvars'!B47/$BT47</f>
        <v>0.46865711818959316</v>
      </c>
      <c r="BK47">
        <f>'2002_totals_newvars'!C47/$BT47</f>
        <v>0.18246162164120647</v>
      </c>
      <c r="BL47">
        <f>'2002_totals_newvars'!D47/$BT47</f>
        <v>0.11133257530654463</v>
      </c>
      <c r="BM47">
        <f>'2002_totals_newvars'!E47/$BT47</f>
        <v>0</v>
      </c>
      <c r="BN47">
        <f>'2002_totals_newvars'!F47/$BT47</f>
        <v>5.4655263946278614E-2</v>
      </c>
      <c r="BO47">
        <f>'2002_totals_newvars'!G47/$BT47</f>
        <v>1.4363855793643404E-2</v>
      </c>
      <c r="BP47">
        <f>'2002_totals_newvars'!H47/$BT47</f>
        <v>0</v>
      </c>
      <c r="BQ47">
        <f>'2002_totals_newvars'!I47/$BT47</f>
        <v>0</v>
      </c>
      <c r="BR47">
        <f>'2002_totals_newvars'!J47/$BT47</f>
        <v>0.11013272728351234</v>
      </c>
      <c r="BS47">
        <f>'2002_totals_newvars'!K47/$BT47</f>
        <v>5.8396837839221373E-2</v>
      </c>
      <c r="BT47">
        <f>'2002_totals_newvars'!L47</f>
        <v>81088603</v>
      </c>
      <c r="BU47" s="8" t="str">
        <f t="shared" si="22"/>
        <v xml:space="preserve"> </v>
      </c>
      <c r="BV47">
        <f>'2003_totals_newvars'!B47/$CF47</f>
        <v>0.42744312176690213</v>
      </c>
      <c r="BW47">
        <f>'2003_totals_newvars'!C47/$CF47</f>
        <v>0.20712841865840925</v>
      </c>
      <c r="BX47">
        <f>'2003_totals_newvars'!D47/$CF47</f>
        <v>9.8022626407113039E-2</v>
      </c>
      <c r="BY47">
        <f>'2003_totals_newvars'!E47/$CF47</f>
        <v>0</v>
      </c>
      <c r="BZ47">
        <f>'2003_totals_newvars'!F47/$CF47</f>
        <v>8.934724819465574E-2</v>
      </c>
      <c r="CA47">
        <f>'2003_totals_newvars'!G47/$CF47</f>
        <v>2.2785748008195369E-2</v>
      </c>
      <c r="CB47">
        <f>'2003_totals_newvars'!H47/$CF47</f>
        <v>0</v>
      </c>
      <c r="CC47">
        <f>'2003_totals_newvars'!I47/$CF47</f>
        <v>0</v>
      </c>
      <c r="CD47">
        <f>'2003_totals_newvars'!J47/$CF47</f>
        <v>9.6499678451116136E-2</v>
      </c>
      <c r="CE47">
        <f>'2003_totals_newvars'!K47/$CF47</f>
        <v>5.8773158513608356E-2</v>
      </c>
      <c r="CF47">
        <f>'2003_totals_newvars'!L47</f>
        <v>80569398</v>
      </c>
      <c r="CG47" s="8" t="str">
        <f t="shared" si="23"/>
        <v xml:space="preserve"> </v>
      </c>
      <c r="CH47">
        <f>'2004_totals_newvars'!B47/$CR47</f>
        <v>0.42845766166209925</v>
      </c>
      <c r="CI47">
        <f>'2004_totals_newvars'!C47/$CR47</f>
        <v>0.19670157988320189</v>
      </c>
      <c r="CJ47">
        <f>'2004_totals_newvars'!D47/$CR47</f>
        <v>0.10336928546867721</v>
      </c>
      <c r="CK47">
        <f>'2004_totals_newvars'!E47/$CR47</f>
        <v>0</v>
      </c>
      <c r="CL47">
        <f>'2004_totals_newvars'!F47/$CR47</f>
        <v>9.0459721087883291E-2</v>
      </c>
      <c r="CM47">
        <f>'2004_totals_newvars'!G47/$CR47</f>
        <v>3.1098907842866303E-2</v>
      </c>
      <c r="CN47">
        <f>'2004_totals_newvars'!H47/$CR47</f>
        <v>0</v>
      </c>
      <c r="CO47">
        <f>'2004_totals_newvars'!I47/$CR47</f>
        <v>0</v>
      </c>
      <c r="CP47">
        <f>'2004_totals_newvars'!J47/$CR47</f>
        <v>9.2503349712994842E-2</v>
      </c>
      <c r="CQ47">
        <f>'2004_totals_newvars'!K47/$CR47</f>
        <v>5.7409494342277226E-2</v>
      </c>
      <c r="CR47">
        <f>'2004_totals_newvars'!L47</f>
        <v>82483186</v>
      </c>
      <c r="CS47" s="8" t="str">
        <f t="shared" si="24"/>
        <v xml:space="preserve"> </v>
      </c>
      <c r="CT47">
        <f>'2005_totals_newvars'!B47/$DD47</f>
        <v>0.44292321771064641</v>
      </c>
      <c r="CU47">
        <f>'2005_totals_newvars'!C47/$DD47</f>
        <v>0.21492970095687935</v>
      </c>
      <c r="CV47">
        <f>'2005_totals_newvars'!D47/$DD47</f>
        <v>9.1924181687927833E-2</v>
      </c>
      <c r="CW47">
        <f>'2005_totals_newvars'!E47/$DD47</f>
        <v>0</v>
      </c>
      <c r="CX47">
        <f>'2005_totals_newvars'!F47/$DD47</f>
        <v>9.8550970013341205E-2</v>
      </c>
      <c r="CY47">
        <f>'2005_totals_newvars'!G47/$DD47</f>
        <v>1.1506544294281005E-2</v>
      </c>
      <c r="CZ47">
        <f>'2005_totals_newvars'!H47/$DD47</f>
        <v>0</v>
      </c>
      <c r="DA47">
        <f>'2005_totals_newvars'!I47/$DD47</f>
        <v>0</v>
      </c>
      <c r="DB47">
        <f>'2005_totals_newvars'!J47/$DD47</f>
        <v>8.2035097631333279E-2</v>
      </c>
      <c r="DC47">
        <f>'2005_totals_newvars'!K47/$DD47</f>
        <v>5.8130287705590936E-2</v>
      </c>
      <c r="DD47">
        <f>'2005_totals_newvars'!L47</f>
        <v>81460426</v>
      </c>
      <c r="DE47" s="8" t="str">
        <f t="shared" si="25"/>
        <v xml:space="preserve"> </v>
      </c>
      <c r="DF47">
        <f>'2006_totals_newvars'!B47/$DP47</f>
        <v>0.44311373040882174</v>
      </c>
      <c r="DG47">
        <f>'2006_totals_newvars'!C47/$DP47</f>
        <v>0.20007891498330271</v>
      </c>
      <c r="DH47">
        <f>'2006_totals_newvars'!D47/$DP47</f>
        <v>9.3041544366787021E-2</v>
      </c>
      <c r="DI47">
        <f>'2006_totals_newvars'!E47/$DP47</f>
        <v>0</v>
      </c>
      <c r="DJ47">
        <f>'2006_totals_newvars'!F47/$DP47</f>
        <v>0.11236310691984638</v>
      </c>
      <c r="DK47">
        <f>'2006_totals_newvars'!G47/$DP47</f>
        <v>1.01347478337108E-2</v>
      </c>
      <c r="DL47">
        <f>'2006_totals_newvars'!H47/$DP47</f>
        <v>0</v>
      </c>
      <c r="DM47">
        <f>'2006_totals_newvars'!I47/$DP47</f>
        <v>0</v>
      </c>
      <c r="DN47">
        <f>'2006_totals_newvars'!J47/$DP47</f>
        <v>8.0592573773074008E-2</v>
      </c>
      <c r="DO47">
        <f>'2006_totals_newvars'!K47/$DP47</f>
        <v>6.0675381714457355E-2</v>
      </c>
      <c r="DP47">
        <f>'2006_totals_newvars'!L47</f>
        <v>78043481</v>
      </c>
      <c r="DQ47" s="8" t="str">
        <f t="shared" si="26"/>
        <v xml:space="preserve"> </v>
      </c>
      <c r="DR47">
        <f>'2007_totals_newvars'!B47/$EB47</f>
        <v>0.36797726062994274</v>
      </c>
      <c r="DS47">
        <f>'2007_totals_newvars'!C47/$EB47</f>
        <v>0.31850132732740888</v>
      </c>
      <c r="DT47">
        <f>'2007_totals_newvars'!D47/$EB47</f>
        <v>7.6956554674530692E-2</v>
      </c>
      <c r="DU47">
        <f>'2007_totals_newvars'!E47/$EB47</f>
        <v>0</v>
      </c>
      <c r="DV47">
        <f>'2007_totals_newvars'!F47/$EB47</f>
        <v>9.1022726151928135E-2</v>
      </c>
      <c r="DW47">
        <f>'2007_totals_newvars'!G47/$EB47</f>
        <v>1.2940072536000633E-2</v>
      </c>
      <c r="DX47">
        <f>'2007_totals_newvars'!H47/$EB47</f>
        <v>0</v>
      </c>
      <c r="DY47">
        <f>'2007_totals_newvars'!I47/$EB47</f>
        <v>0</v>
      </c>
      <c r="DZ47">
        <f>'2007_totals_newvars'!J47/$EB47</f>
        <v>7.6263584438485729E-2</v>
      </c>
      <c r="EA47">
        <f>'2007_totals_newvars'!K47/$EB47</f>
        <v>5.6338474241703233E-2</v>
      </c>
      <c r="EB47">
        <f>'2007_totals_newvars'!L47</f>
        <v>84051229</v>
      </c>
      <c r="EC47" s="8" t="str">
        <f t="shared" si="27"/>
        <v xml:space="preserve"> </v>
      </c>
      <c r="ED47">
        <f>'2008_totals_newvars'!B47/$EN47</f>
        <v>0.3026429869542232</v>
      </c>
      <c r="EE47">
        <f>'2008_totals_newvars'!C47/$EN47</f>
        <v>0.28733346681693639</v>
      </c>
      <c r="EF47">
        <f>'2008_totals_newvars'!D47/$EN47</f>
        <v>7.1088671051494634E-2</v>
      </c>
      <c r="EG47">
        <f>'2008_totals_newvars'!E47/$EN47</f>
        <v>0</v>
      </c>
      <c r="EH47">
        <f>'2008_totals_newvars'!F47/$EN47</f>
        <v>0.18532040013490825</v>
      </c>
      <c r="EI47">
        <f>'2008_totals_newvars'!G47/$EN47</f>
        <v>1.4816192149491725E-2</v>
      </c>
      <c r="EJ47">
        <f>'2008_totals_newvars'!H47/$EN47</f>
        <v>0</v>
      </c>
      <c r="EK47">
        <f>'2008_totals_newvars'!I47/$EN47</f>
        <v>0</v>
      </c>
      <c r="EL47">
        <f>'2008_totals_newvars'!J47/$EN47</f>
        <v>8.3802287401037082E-2</v>
      </c>
      <c r="EM47">
        <f>'2008_totals_newvars'!K47/$EN47</f>
        <v>5.4995995491908756E-2</v>
      </c>
      <c r="EN47">
        <f>'2008_totals_newvars'!L47</f>
        <v>86102960</v>
      </c>
      <c r="EO47" s="8" t="str">
        <f t="shared" si="28"/>
        <v xml:space="preserve"> </v>
      </c>
      <c r="EP47">
        <f>'2009_totals_newvars'!B47/$EZ47</f>
        <v>0.19537832503578337</v>
      </c>
      <c r="EQ47">
        <f>'2009_totals_newvars'!C47/$EZ47</f>
        <v>0.27583627463376914</v>
      </c>
      <c r="ER47">
        <f>'2009_totals_newvars'!D47/$EZ47</f>
        <v>9.2559100210633766E-2</v>
      </c>
      <c r="ES47">
        <f>'2009_totals_newvars'!E47/$EZ47</f>
        <v>3.7744597952578944E-2</v>
      </c>
      <c r="ET47">
        <f>'2009_totals_newvars'!F47/$EZ47</f>
        <v>0.19035048609719429</v>
      </c>
      <c r="EU47">
        <f>'2009_totals_newvars'!G47/$EZ47</f>
        <v>6.6297655636581063E-2</v>
      </c>
      <c r="EV47">
        <f>'2009_totals_newvars'!H47/$EZ47</f>
        <v>0</v>
      </c>
      <c r="EW47">
        <f>'2009_totals_newvars'!I47/$EZ47</f>
        <v>0</v>
      </c>
      <c r="EX47">
        <f>'2009_totals_newvars'!J47/$EZ47</f>
        <v>8.7112764855998753E-2</v>
      </c>
      <c r="EY47">
        <f>'2009_totals_newvars'!K47/$EZ47</f>
        <v>5.4720795577460686E-2</v>
      </c>
      <c r="EZ47">
        <f>'2009_totals_newvars'!L47</f>
        <v>86535986</v>
      </c>
      <c r="FA47" s="8" t="str">
        <f t="shared" si="29"/>
        <v xml:space="preserve"> </v>
      </c>
      <c r="FB47">
        <f>'2010_totals_newvars'!B47/$FL47</f>
        <v>0.18191202216783506</v>
      </c>
      <c r="FC47">
        <f>'2010_totals_newvars'!C47/$FL47</f>
        <v>0.25041800894202815</v>
      </c>
      <c r="FD47">
        <f>'2010_totals_newvars'!D47/$FL47</f>
        <v>4.7322839779559818E-2</v>
      </c>
      <c r="FE47">
        <f>'2010_totals_newvars'!E47/$FL47</f>
        <v>4.9997545070394334E-2</v>
      </c>
      <c r="FF47">
        <f>'2010_totals_newvars'!F47/$FL47</f>
        <v>0.21634244519832774</v>
      </c>
      <c r="FG47">
        <f>'2010_totals_newvars'!G47/$FL47</f>
        <v>9.7766563824003047E-2</v>
      </c>
      <c r="FH47">
        <f>'2010_totals_newvars'!H47/$FL47</f>
        <v>0</v>
      </c>
      <c r="FI47">
        <f>'2010_totals_newvars'!I47/$FL47</f>
        <v>0</v>
      </c>
      <c r="FJ47">
        <f>'2010_totals_newvars'!J47/$FL47</f>
        <v>0.10479170424798651</v>
      </c>
      <c r="FK47">
        <f>'2010_totals_newvars'!K47/$FL47</f>
        <v>5.144887076986538E-2</v>
      </c>
      <c r="FL47">
        <f>'2010_totals_newvars'!L47</f>
        <v>92039299</v>
      </c>
      <c r="FM47" s="8" t="str">
        <f t="shared" si="30"/>
        <v xml:space="preserve"> </v>
      </c>
      <c r="FN47">
        <f>'2011_totals_newvars'!B47/$FX47</f>
        <v>0.18634932469497401</v>
      </c>
      <c r="FO47">
        <f>'2011_totals_newvars'!C47/$FX47</f>
        <v>0.30288092177283482</v>
      </c>
      <c r="FP47">
        <f>'2011_totals_newvars'!D47/$FX47</f>
        <v>5.7097498576404754E-2</v>
      </c>
      <c r="FQ47">
        <f>'2011_totals_newvars'!E47/$FX47</f>
        <v>3.9664742198724491E-2</v>
      </c>
      <c r="FR47">
        <f>'2011_totals_newvars'!F47/$FX47</f>
        <v>0.23165555522421807</v>
      </c>
      <c r="FS47">
        <f>'2011_totals_newvars'!G47/$FX47</f>
        <v>5.7045721025729836E-2</v>
      </c>
      <c r="FT47">
        <f>'2011_totals_newvars'!H47/$FX47</f>
        <v>0</v>
      </c>
      <c r="FU47">
        <f>'2011_totals_newvars'!I47/$FX47</f>
        <v>0</v>
      </c>
      <c r="FV47">
        <f>'2011_totals_newvars'!J47/$FX47</f>
        <v>7.0869476359053218E-2</v>
      </c>
      <c r="FW47">
        <f>'2011_totals_newvars'!K47/$FX47</f>
        <v>5.44367601480608E-2</v>
      </c>
      <c r="FX47">
        <f>'2011_totals_newvars'!L47</f>
        <v>86987506</v>
      </c>
      <c r="FY47" s="8" t="str">
        <f t="shared" si="31"/>
        <v xml:space="preserve"> </v>
      </c>
      <c r="FZ47">
        <f>'2012_totals_newvars'!B47/$GJ47</f>
        <v>0.22305623862791946</v>
      </c>
      <c r="GA47">
        <f>'2012_totals_newvars'!C47/$GJ47</f>
        <v>0.2926051723350786</v>
      </c>
      <c r="GB47">
        <f>'2012_totals_newvars'!D47/$GJ47</f>
        <v>7.0253547833124735E-2</v>
      </c>
      <c r="GC47">
        <f>'2012_totals_newvars'!E47/$GJ47</f>
        <v>2.9427279607852293E-2</v>
      </c>
      <c r="GD47">
        <f>'2012_totals_newvars'!F47/$GJ47</f>
        <v>0.20505790035133181</v>
      </c>
      <c r="GE47">
        <f>'2012_totals_newvars'!G47/$GJ47</f>
        <v>4.6073661854585002E-2</v>
      </c>
      <c r="GF47">
        <f>'2012_totals_newvars'!H47/$GJ47</f>
        <v>0</v>
      </c>
      <c r="GG47">
        <f>'2012_totals_newvars'!I47/$GJ47</f>
        <v>0</v>
      </c>
      <c r="GH47">
        <f>'2012_totals_newvars'!J47/$GJ47</f>
        <v>7.5799042281175275E-2</v>
      </c>
      <c r="GI47">
        <f>'2012_totals_newvars'!K47/$GJ47</f>
        <v>5.772715710893285E-2</v>
      </c>
      <c r="GJ47">
        <f>'2012_totals_newvars'!L47</f>
        <v>82029295</v>
      </c>
      <c r="GK47" s="8" t="str">
        <f t="shared" si="32"/>
        <v xml:space="preserve"> </v>
      </c>
      <c r="GL47">
        <f>'2013_totals_newvars'!B47/$GV47</f>
        <v>0.21668003648366216</v>
      </c>
      <c r="GM47">
        <f>'2013_totals_newvars'!C47/$GV47</f>
        <v>0.31209645636341726</v>
      </c>
      <c r="GN47">
        <f>'2013_totals_newvars'!D47/$GV47</f>
        <v>5.9427805713080602E-2</v>
      </c>
      <c r="GO47">
        <f>'2013_totals_newvars'!E47/$GV47</f>
        <v>2.8318727815669617E-2</v>
      </c>
      <c r="GP47">
        <f>'2013_totals_newvars'!F47/$GV47</f>
        <v>0.21121827845660338</v>
      </c>
      <c r="GQ47">
        <f>'2013_totals_newvars'!G47/$GV47</f>
        <v>4.3916118372252212E-2</v>
      </c>
      <c r="GR47">
        <f>'2013_totals_newvars'!H47/$GV47</f>
        <v>0</v>
      </c>
      <c r="GS47">
        <f>'2013_totals_newvars'!I47/$GV47</f>
        <v>0</v>
      </c>
      <c r="GT47">
        <f>'2013_totals_newvars'!J47/$GV47</f>
        <v>7.713995501651652E-2</v>
      </c>
      <c r="GU47">
        <f>'2013_totals_newvars'!K47/$GV47</f>
        <v>5.1202621778798252E-2</v>
      </c>
      <c r="GV47">
        <f>'2013_totals_newvars'!L47</f>
        <v>92481944</v>
      </c>
      <c r="GW47" s="8" t="str">
        <f t="shared" si="33"/>
        <v xml:space="preserve"> </v>
      </c>
      <c r="GX47">
        <f>'2014_totals_newvars'!B47/$HH47</f>
        <v>0.1999473124342277</v>
      </c>
      <c r="GY47">
        <f>'2014_totals_newvars'!C47/$HH47</f>
        <v>0.30013988946485076</v>
      </c>
      <c r="GZ47">
        <f>'2014_totals_newvars'!D47/$HH47</f>
        <v>7.155102005036211E-2</v>
      </c>
      <c r="HA47">
        <f>'2014_totals_newvars'!E47/$HH47</f>
        <v>3.1054749962295378E-2</v>
      </c>
      <c r="HB47">
        <f>'2014_totals_newvars'!F47/$HH47</f>
        <v>0.21456857672459767</v>
      </c>
      <c r="HC47">
        <f>'2014_totals_newvars'!G47/$HH47</f>
        <v>2.7139263092015368E-2</v>
      </c>
      <c r="HD47">
        <f>'2014_totals_newvars'!H47/$HH47</f>
        <v>0</v>
      </c>
      <c r="HE47">
        <f>'2014_totals_newvars'!I47/$HH47</f>
        <v>1.8468546142591701E-2</v>
      </c>
      <c r="HF47">
        <f>'2014_totals_newvars'!J47/$HH47</f>
        <v>8.5946418721501369E-2</v>
      </c>
      <c r="HG47">
        <f>'2014_totals_newvars'!K47/$HH47</f>
        <v>5.118422340755794E-2</v>
      </c>
      <c r="HH47">
        <f>'2014_totals_newvars'!L47</f>
        <v>92515187</v>
      </c>
      <c r="HI47" s="8" t="str">
        <f t="shared" si="34"/>
        <v xml:space="preserve"> </v>
      </c>
    </row>
    <row r="48" spans="1:217" x14ac:dyDescent="0.2">
      <c r="A48" t="str">
        <f>'1997_totals_newvars'!A48</f>
        <v>VIRGINIA</v>
      </c>
      <c r="B48">
        <f>'1997_totals_newvars'!B48/$L48</f>
        <v>0.58688531843382208</v>
      </c>
      <c r="C48">
        <f>'1997_totals_newvars'!C48/$L48</f>
        <v>5.1343973699689884E-2</v>
      </c>
      <c r="D48">
        <f>'1997_totals_newvars'!D48/$L48</f>
        <v>0.13868980048806284</v>
      </c>
      <c r="E48">
        <f>'1997_totals_newvars'!E48/$L48</f>
        <v>0</v>
      </c>
      <c r="F48">
        <f>'1997_totals_newvars'!F48/$L48</f>
        <v>0</v>
      </c>
      <c r="G48">
        <f>'1997_totals_newvars'!G48/$L48</f>
        <v>0</v>
      </c>
      <c r="H48">
        <f>'1997_totals_newvars'!H48/$L48</f>
        <v>0</v>
      </c>
      <c r="I48">
        <f>'1997_totals_newvars'!I48/$L48</f>
        <v>4.8440446278177899E-6</v>
      </c>
      <c r="J48">
        <f>'1997_totals_newvars'!J48/$L48</f>
        <v>0.15546358968551802</v>
      </c>
      <c r="K48">
        <f>'1997_totals_newvars'!K48/$L48</f>
        <v>6.7612473648279367E-2</v>
      </c>
      <c r="L48">
        <f>'1997_totals_newvars'!L48</f>
        <v>169692904</v>
      </c>
      <c r="M48" s="8" t="str">
        <f t="shared" si="18"/>
        <v xml:space="preserve"> </v>
      </c>
      <c r="N48">
        <f>'1998_totals_newvars'!B48/$X48</f>
        <v>0.11082303179378099</v>
      </c>
      <c r="O48">
        <f>'1998_totals_newvars'!C48/$X48</f>
        <v>0.31604882612481894</v>
      </c>
      <c r="P48">
        <f>'1998_totals_newvars'!D48/$X48</f>
        <v>0.32943412703167974</v>
      </c>
      <c r="Q48">
        <f>'1998_totals_newvars'!E48/$X48</f>
        <v>0</v>
      </c>
      <c r="R48">
        <f>'1998_totals_newvars'!F48/$X48</f>
        <v>0</v>
      </c>
      <c r="S48">
        <f>'1998_totals_newvars'!G48/$X48</f>
        <v>0</v>
      </c>
      <c r="T48">
        <f>'1998_totals_newvars'!H48/$X48</f>
        <v>0</v>
      </c>
      <c r="U48">
        <f>'1998_totals_newvars'!I48/$X48</f>
        <v>-4.0680439630024187E-7</v>
      </c>
      <c r="V48">
        <f>'1998_totals_newvars'!J48/$X48</f>
        <v>0.24038991653444763</v>
      </c>
      <c r="W48">
        <f>'1998_totals_newvars'!K48/$X48</f>
        <v>3.3045053196690119E-3</v>
      </c>
      <c r="X48">
        <f>'1998_totals_newvars'!L48</f>
        <v>120451009</v>
      </c>
      <c r="Y48" s="8" t="str">
        <f t="shared" si="35"/>
        <v xml:space="preserve"> </v>
      </c>
      <c r="Z48">
        <f>'1999_totals_newvars'!B48/$AJ48</f>
        <v>0.45905681434521461</v>
      </c>
      <c r="AA48">
        <f>'1999_totals_newvars'!C48/$AJ48</f>
        <v>0.21732017442733342</v>
      </c>
      <c r="AB48">
        <f>'1999_totals_newvars'!D48/$AJ48</f>
        <v>0.14576156918495048</v>
      </c>
      <c r="AC48">
        <f>'1999_totals_newvars'!E48/$AJ48</f>
        <v>0</v>
      </c>
      <c r="AD48">
        <f>'1999_totals_newvars'!F48/$AJ48</f>
        <v>0</v>
      </c>
      <c r="AE48">
        <f>'1999_totals_newvars'!G48/$AJ48</f>
        <v>0</v>
      </c>
      <c r="AF48">
        <f>'1999_totals_newvars'!H48/$AJ48</f>
        <v>0</v>
      </c>
      <c r="AG48">
        <f>'1999_totals_newvars'!I48/$AJ48</f>
        <v>3.2414266139562412E-6</v>
      </c>
      <c r="AH48">
        <f>'1999_totals_newvars'!J48/$AJ48</f>
        <v>7.9963265887480539E-2</v>
      </c>
      <c r="AI48">
        <f>'1999_totals_newvars'!K48/$AJ48</f>
        <v>9.7894934728407018E-2</v>
      </c>
      <c r="AJ48">
        <f>'1999_totals_newvars'!L48</f>
        <v>278889547</v>
      </c>
      <c r="AK48" s="8" t="str">
        <f t="shared" si="19"/>
        <v xml:space="preserve"> </v>
      </c>
      <c r="AL48">
        <f>'2000_totals_newvars'!B48/$AW48</f>
        <v>0.40382096863840505</v>
      </c>
      <c r="AM48">
        <f>'2000_totals_newvars'!C48/$AW48</f>
        <v>0.22246252348307111</v>
      </c>
      <c r="AN48">
        <f>'2000_totals_newvars'!D48/$AW48</f>
        <v>0.21226503824214243</v>
      </c>
      <c r="AO48">
        <f>'2000_totals_newvars'!E48/$AW48</f>
        <v>0</v>
      </c>
      <c r="AP48">
        <f>'2000_totals_newvars'!F48/$AW48</f>
        <v>0</v>
      </c>
      <c r="AQ48">
        <f>'2000_totals_newvars'!G48/$AW48</f>
        <v>5.044492925258711E-3</v>
      </c>
      <c r="AR48">
        <f>'2000_totals_newvars'!H48/$AW48</f>
        <v>3.919088677538653E-3</v>
      </c>
      <c r="AS48">
        <f>'2000_totals_newvars'!I48/$AW48</f>
        <v>9.6924837170191147E-4</v>
      </c>
      <c r="AT48">
        <f>'2000_totals_newvars'!J48/$AW48</f>
        <v>0.1172401932114248</v>
      </c>
      <c r="AU48">
        <f>'2000_totals_newvars'!K48/$AW48</f>
        <v>3.4278446450457307E-2</v>
      </c>
      <c r="AV48" s="8" t="str">
        <f t="shared" si="20"/>
        <v xml:space="preserve"> </v>
      </c>
      <c r="AW48">
        <f>'2000_totals_newvars'!L48</f>
        <v>461762963</v>
      </c>
      <c r="AX48">
        <f>'2001_totals_newvars'!B48/$BH48</f>
        <v>0.34419291985967199</v>
      </c>
      <c r="AY48">
        <f>'2001_totals_newvars'!C48/$BH48</f>
        <v>0.16462455340168222</v>
      </c>
      <c r="AZ48">
        <f>'2001_totals_newvars'!D48/$BH48</f>
        <v>0.24849623937427093</v>
      </c>
      <c r="BA48">
        <f>'2001_totals_newvars'!E48/$BH48</f>
        <v>0</v>
      </c>
      <c r="BB48">
        <f>'2001_totals_newvars'!F48/$BH48</f>
        <v>0</v>
      </c>
      <c r="BC48">
        <f>'2001_totals_newvars'!G48/$BH48</f>
        <v>1.3562078009486193E-2</v>
      </c>
      <c r="BD48">
        <f>'2001_totals_newvars'!H48/$BH48</f>
        <v>4.4872279815953257E-3</v>
      </c>
      <c r="BE48">
        <f>'2001_totals_newvars'!I48/$BH48</f>
        <v>5.2715230887850323E-2</v>
      </c>
      <c r="BF48">
        <f>'2001_totals_newvars'!J48/$BH48</f>
        <v>0.11892561375686292</v>
      </c>
      <c r="BG48">
        <f>'2001_totals_newvars'!K48/$BH48</f>
        <v>5.2996136728580133E-2</v>
      </c>
      <c r="BH48">
        <f>'2001_totals_newvars'!L48</f>
        <v>298673035</v>
      </c>
      <c r="BI48" s="8" t="str">
        <f t="shared" si="21"/>
        <v xml:space="preserve"> </v>
      </c>
      <c r="BJ48">
        <f>'2002_totals_newvars'!B48/$BT48</f>
        <v>0.32692648357890136</v>
      </c>
      <c r="BK48">
        <f>'2002_totals_newvars'!C48/$BT48</f>
        <v>0.16374776478414832</v>
      </c>
      <c r="BL48">
        <f>'2002_totals_newvars'!D48/$BT48</f>
        <v>0.21121731425957757</v>
      </c>
      <c r="BM48">
        <f>'2002_totals_newvars'!E48/$BT48</f>
        <v>0</v>
      </c>
      <c r="BN48">
        <f>'2002_totals_newvars'!F48/$BT48</f>
        <v>0</v>
      </c>
      <c r="BO48">
        <f>'2002_totals_newvars'!G48/$BT48</f>
        <v>1.7573317335297132E-2</v>
      </c>
      <c r="BP48">
        <f>'2002_totals_newvars'!H48/$BT48</f>
        <v>9.1926238720232232E-3</v>
      </c>
      <c r="BQ48">
        <f>'2002_totals_newvars'!I48/$BT48</f>
        <v>9.6140774050404276E-2</v>
      </c>
      <c r="BR48">
        <f>'2002_totals_newvars'!J48/$BT48</f>
        <v>0.12405696615934285</v>
      </c>
      <c r="BS48">
        <f>'2002_totals_newvars'!K48/$BT48</f>
        <v>5.1144755960305266E-2</v>
      </c>
      <c r="BT48">
        <f>'2002_totals_newvars'!L48</f>
        <v>309484652</v>
      </c>
      <c r="BU48" s="8" t="str">
        <f t="shared" si="22"/>
        <v xml:space="preserve"> </v>
      </c>
      <c r="BV48">
        <f>'2003_totals_newvars'!B48/$CF48</f>
        <v>0.4590250878603393</v>
      </c>
      <c r="BW48">
        <f>'2003_totals_newvars'!C48/$CF48</f>
        <v>4.6815976605166239E-2</v>
      </c>
      <c r="BX48">
        <f>'2003_totals_newvars'!D48/$CF48</f>
        <v>0.27554041888769276</v>
      </c>
      <c r="BY48">
        <f>'2003_totals_newvars'!E48/$CF48</f>
        <v>0</v>
      </c>
      <c r="BZ48">
        <f>'2003_totals_newvars'!F48/$CF48</f>
        <v>0</v>
      </c>
      <c r="CA48">
        <f>'2003_totals_newvars'!G48/$CF48</f>
        <v>1.6934749670317994E-2</v>
      </c>
      <c r="CB48">
        <f>'2003_totals_newvars'!H48/$CF48</f>
        <v>3.362349003470144E-3</v>
      </c>
      <c r="CC48">
        <f>'2003_totals_newvars'!I48/$CF48</f>
        <v>8.0924905312395337E-2</v>
      </c>
      <c r="CD48">
        <f>'2003_totals_newvars'!J48/$CF48</f>
        <v>6.1069626967972135E-2</v>
      </c>
      <c r="CE48">
        <f>'2003_totals_newvars'!K48/$CF48</f>
        <v>5.6326885692646086E-2</v>
      </c>
      <c r="CF48">
        <f>'2003_totals_newvars'!L48</f>
        <v>281005630</v>
      </c>
      <c r="CG48" s="8" t="str">
        <f t="shared" si="23"/>
        <v xml:space="preserve"> </v>
      </c>
      <c r="CH48">
        <f>'2004_totals_newvars'!B48/$CR48</f>
        <v>0.35940805704884099</v>
      </c>
      <c r="CI48">
        <f>'2004_totals_newvars'!C48/$CR48</f>
        <v>0.1248054170222226</v>
      </c>
      <c r="CJ48">
        <f>'2004_totals_newvars'!D48/$CR48</f>
        <v>0.29572676598792735</v>
      </c>
      <c r="CK48">
        <f>'2004_totals_newvars'!E48/$CR48</f>
        <v>0</v>
      </c>
      <c r="CL48">
        <f>'2004_totals_newvars'!F48/$CR48</f>
        <v>0</v>
      </c>
      <c r="CM48">
        <f>'2004_totals_newvars'!G48/$CR48</f>
        <v>3.150388543801632E-2</v>
      </c>
      <c r="CN48">
        <f>'2004_totals_newvars'!H48/$CR48</f>
        <v>4.9765372451321226E-3</v>
      </c>
      <c r="CO48">
        <f>'2004_totals_newvars'!I48/$CR48</f>
        <v>5.057020374904684E-2</v>
      </c>
      <c r="CP48">
        <f>'2004_totals_newvars'!J48/$CR48</f>
        <v>8.2142532545800437E-2</v>
      </c>
      <c r="CQ48">
        <f>'2004_totals_newvars'!K48/$CR48</f>
        <v>5.0866600963013292E-2</v>
      </c>
      <c r="CR48">
        <f>'2004_totals_newvars'!L48</f>
        <v>311177014</v>
      </c>
      <c r="CS48" s="8" t="str">
        <f t="shared" si="24"/>
        <v xml:space="preserve"> </v>
      </c>
      <c r="CT48">
        <f>'2005_totals_newvars'!B48/$DD48</f>
        <v>0.46462480920122512</v>
      </c>
      <c r="CU48">
        <f>'2005_totals_newvars'!C48/$DD48</f>
        <v>8.1293870862381892E-2</v>
      </c>
      <c r="CV48">
        <f>'2005_totals_newvars'!D48/$DD48</f>
        <v>0.18972846489172684</v>
      </c>
      <c r="CW48">
        <f>'2005_totals_newvars'!E48/$DD48</f>
        <v>0</v>
      </c>
      <c r="CX48">
        <f>'2005_totals_newvars'!F48/$DD48</f>
        <v>0</v>
      </c>
      <c r="CY48">
        <f>'2005_totals_newvars'!G48/$DD48</f>
        <v>1.8454619654790439E-2</v>
      </c>
      <c r="CZ48">
        <f>'2005_totals_newvars'!H48/$DD48</f>
        <v>2.0963127490720686E-3</v>
      </c>
      <c r="DA48">
        <f>'2005_totals_newvars'!I48/$DD48</f>
        <v>4.3111825950378657E-2</v>
      </c>
      <c r="DB48">
        <f>'2005_totals_newvars'!J48/$DD48</f>
        <v>0.15106689732545645</v>
      </c>
      <c r="DC48">
        <f>'2005_totals_newvars'!K48/$DD48</f>
        <v>4.9623199364968486E-2</v>
      </c>
      <c r="DD48">
        <f>'2005_totals_newvars'!L48</f>
        <v>308031328</v>
      </c>
      <c r="DE48" s="8" t="str">
        <f t="shared" si="25"/>
        <v xml:space="preserve"> </v>
      </c>
      <c r="DF48">
        <f>'2006_totals_newvars'!B48/$DP48</f>
        <v>0.43996168642036054</v>
      </c>
      <c r="DG48">
        <f>'2006_totals_newvars'!C48/$DP48</f>
        <v>0.13619896907665605</v>
      </c>
      <c r="DH48">
        <f>'2006_totals_newvars'!D48/$DP48</f>
        <v>0.15404955932777559</v>
      </c>
      <c r="DI48">
        <f>'2006_totals_newvars'!E48/$DP48</f>
        <v>0</v>
      </c>
      <c r="DJ48">
        <f>'2006_totals_newvars'!F48/$DP48</f>
        <v>0</v>
      </c>
      <c r="DK48">
        <f>'2006_totals_newvars'!G48/$DP48</f>
        <v>3.6035998249571155E-2</v>
      </c>
      <c r="DL48">
        <f>'2006_totals_newvars'!H48/$DP48</f>
        <v>3.0901212065138853E-3</v>
      </c>
      <c r="DM48">
        <f>'2006_totals_newvars'!I48/$DP48</f>
        <v>4.6945379276523987E-2</v>
      </c>
      <c r="DN48">
        <f>'2006_totals_newvars'!J48/$DP48</f>
        <v>0.13645464619783745</v>
      </c>
      <c r="DO48">
        <f>'2006_totals_newvars'!K48/$DP48</f>
        <v>4.7263640244761318E-2</v>
      </c>
      <c r="DP48">
        <f>'2006_totals_newvars'!L48</f>
        <v>308514112</v>
      </c>
      <c r="DQ48" s="8" t="str">
        <f t="shared" si="26"/>
        <v xml:space="preserve"> </v>
      </c>
      <c r="DR48">
        <f>'2007_totals_newvars'!B48/$EB48</f>
        <v>0.31156518989653981</v>
      </c>
      <c r="DS48">
        <f>'2007_totals_newvars'!C48/$EB48</f>
        <v>0.12308115856314902</v>
      </c>
      <c r="DT48">
        <f>'2007_totals_newvars'!D48/$EB48</f>
        <v>0.34801344963230835</v>
      </c>
      <c r="DU48">
        <f>'2007_totals_newvars'!E48/$EB48</f>
        <v>0</v>
      </c>
      <c r="DV48">
        <f>'2007_totals_newvars'!F48/$EB48</f>
        <v>0</v>
      </c>
      <c r="DW48">
        <f>'2007_totals_newvars'!G48/$EB48</f>
        <v>1.4159610157220066E-2</v>
      </c>
      <c r="DX48">
        <f>'2007_totals_newvars'!H48/$EB48</f>
        <v>2.7278559016914151E-2</v>
      </c>
      <c r="DY48">
        <f>'2007_totals_newvars'!I48/$EB48</f>
        <v>4.3787912247475316E-2</v>
      </c>
      <c r="DZ48">
        <f>'2007_totals_newvars'!J48/$EB48</f>
        <v>8.100193838628568E-2</v>
      </c>
      <c r="EA48">
        <f>'2007_totals_newvars'!K48/$EB48</f>
        <v>5.1112182100107581E-2</v>
      </c>
      <c r="EB48">
        <f>'2007_totals_newvars'!L48</f>
        <v>274464901</v>
      </c>
      <c r="EC48" s="8" t="str">
        <f t="shared" si="27"/>
        <v xml:space="preserve"> </v>
      </c>
      <c r="ED48">
        <f>'2008_totals_newvars'!B48/$EN48</f>
        <v>0.30569822982981187</v>
      </c>
      <c r="EE48">
        <f>'2008_totals_newvars'!C48/$EN48</f>
        <v>0.14950209407528223</v>
      </c>
      <c r="EF48">
        <f>'2008_totals_newvars'!D48/$EN48</f>
        <v>0.229140970808723</v>
      </c>
      <c r="EG48">
        <f>'2008_totals_newvars'!E48/$EN48</f>
        <v>0</v>
      </c>
      <c r="EH48">
        <f>'2008_totals_newvars'!F48/$EN48</f>
        <v>0</v>
      </c>
      <c r="EI48">
        <f>'2008_totals_newvars'!G48/$EN48</f>
        <v>2.38867712554919E-2</v>
      </c>
      <c r="EJ48">
        <f>'2008_totals_newvars'!H48/$EN48</f>
        <v>7.1006416239025164E-2</v>
      </c>
      <c r="EK48">
        <f>'2008_totals_newvars'!I48/$EN48</f>
        <v>5.4416759936781744E-2</v>
      </c>
      <c r="EL48">
        <f>'2008_totals_newvars'!J48/$EN48</f>
        <v>0.11431643810035738</v>
      </c>
      <c r="EM48">
        <f>'2008_totals_newvars'!K48/$EN48</f>
        <v>5.2032319754526712E-2</v>
      </c>
      <c r="EN48">
        <f>'2008_totals_newvars'!L48</f>
        <v>304205157</v>
      </c>
      <c r="EO48" s="8" t="str">
        <f t="shared" si="28"/>
        <v xml:space="preserve"> </v>
      </c>
      <c r="EP48">
        <f>'2009_totals_newvars'!B48/$EZ48</f>
        <v>0.26200093302627592</v>
      </c>
      <c r="EQ48">
        <f>'2009_totals_newvars'!C48/$EZ48</f>
        <v>0.14255534930925215</v>
      </c>
      <c r="ER48">
        <f>'2009_totals_newvars'!D48/$EZ48</f>
        <v>0.22752900215339195</v>
      </c>
      <c r="ES48">
        <f>'2009_totals_newvars'!E48/$EZ48</f>
        <v>0</v>
      </c>
      <c r="ET48">
        <f>'2009_totals_newvars'!F48/$EZ48</f>
        <v>0</v>
      </c>
      <c r="EU48">
        <f>'2009_totals_newvars'!G48/$EZ48</f>
        <v>3.1298384735339274E-2</v>
      </c>
      <c r="EV48">
        <f>'2009_totals_newvars'!H48/$EZ48</f>
        <v>0.11290957413009294</v>
      </c>
      <c r="EW48">
        <f>'2009_totals_newvars'!I48/$EZ48</f>
        <v>8.3597301414026312E-2</v>
      </c>
      <c r="EX48">
        <f>'2009_totals_newvars'!J48/$EZ48</f>
        <v>9.0588384497037058E-2</v>
      </c>
      <c r="EY48">
        <f>'2009_totals_newvars'!K48/$EZ48</f>
        <v>4.9521070734584401E-2</v>
      </c>
      <c r="EZ48">
        <f>'2009_totals_newvars'!L48</f>
        <v>281827004</v>
      </c>
      <c r="FA48" s="8" t="str">
        <f t="shared" si="29"/>
        <v xml:space="preserve"> </v>
      </c>
      <c r="FB48">
        <f>'2010_totals_newvars'!B48/$FL48</f>
        <v>0.38459993742073922</v>
      </c>
      <c r="FC48">
        <f>'2010_totals_newvars'!C48/$FL48</f>
        <v>0.10435153575153872</v>
      </c>
      <c r="FD48">
        <f>'2010_totals_newvars'!D48/$FL48</f>
        <v>0.18118020394902282</v>
      </c>
      <c r="FE48">
        <f>'2010_totals_newvars'!E48/$FL48</f>
        <v>0</v>
      </c>
      <c r="FF48">
        <f>'2010_totals_newvars'!F48/$FL48</f>
        <v>0</v>
      </c>
      <c r="FG48">
        <f>'2010_totals_newvars'!G48/$FL48</f>
        <v>2.3196412854009696E-2</v>
      </c>
      <c r="FH48">
        <f>'2010_totals_newvars'!H48/$FL48</f>
        <v>0.10896189685451632</v>
      </c>
      <c r="FI48">
        <f>'2010_totals_newvars'!I48/$FL48</f>
        <v>8.0419024266044456E-2</v>
      </c>
      <c r="FJ48">
        <f>'2010_totals_newvars'!J48/$FL48</f>
        <v>7.6355114163203036E-2</v>
      </c>
      <c r="FK48">
        <f>'2010_totals_newvars'!K48/$FL48</f>
        <v>4.0935874740925714E-2</v>
      </c>
      <c r="FL48">
        <f>'2010_totals_newvars'!L48</f>
        <v>318559212</v>
      </c>
      <c r="FM48" s="8" t="str">
        <f t="shared" si="30"/>
        <v xml:space="preserve"> </v>
      </c>
      <c r="FN48">
        <f>'2011_totals_newvars'!B48/$FX48</f>
        <v>0.38037651934541417</v>
      </c>
      <c r="FO48">
        <f>'2011_totals_newvars'!C48/$FX48</f>
        <v>0.12405523534586529</v>
      </c>
      <c r="FP48">
        <f>'2011_totals_newvars'!D48/$FX48</f>
        <v>0.19486867623054208</v>
      </c>
      <c r="FQ48">
        <f>'2011_totals_newvars'!E48/$FX48</f>
        <v>0</v>
      </c>
      <c r="FR48">
        <f>'2011_totals_newvars'!F48/$FX48</f>
        <v>0</v>
      </c>
      <c r="FS48">
        <f>'2011_totals_newvars'!G48/$FX48</f>
        <v>5.7590729149140313E-3</v>
      </c>
      <c r="FT48">
        <f>'2011_totals_newvars'!H48/$FX48</f>
        <v>0.11435331230534609</v>
      </c>
      <c r="FU48">
        <f>'2011_totals_newvars'!I48/$FX48</f>
        <v>7.3524603529929775E-2</v>
      </c>
      <c r="FV48">
        <f>'2011_totals_newvars'!J48/$FX48</f>
        <v>6.6854982636694996E-2</v>
      </c>
      <c r="FW48">
        <f>'2011_totals_newvars'!K48/$FX48</f>
        <v>4.0207597691293583E-2</v>
      </c>
      <c r="FX48">
        <f>'2011_totals_newvars'!L48</f>
        <v>314579799</v>
      </c>
      <c r="FY48" s="8" t="str">
        <f t="shared" si="31"/>
        <v xml:space="preserve"> </v>
      </c>
      <c r="FZ48">
        <f>'2012_totals_newvars'!B48/$GJ48</f>
        <v>0.33928907071868042</v>
      </c>
      <c r="GA48">
        <f>'2012_totals_newvars'!C48/$GJ48</f>
        <v>0.13889091246497029</v>
      </c>
      <c r="GB48">
        <f>'2012_totals_newvars'!D48/$GJ48</f>
        <v>0.19483199744215202</v>
      </c>
      <c r="GC48">
        <f>'2012_totals_newvars'!E48/$GJ48</f>
        <v>0</v>
      </c>
      <c r="GD48">
        <f>'2012_totals_newvars'!F48/$GJ48</f>
        <v>0</v>
      </c>
      <c r="GE48">
        <f>'2012_totals_newvars'!G48/$GJ48</f>
        <v>2.5523014310931129E-3</v>
      </c>
      <c r="GF48">
        <f>'2012_totals_newvars'!H48/$GJ48</f>
        <v>0.15794726672793447</v>
      </c>
      <c r="GG48">
        <f>'2012_totals_newvars'!I48/$GJ48</f>
        <v>5.7311656018982686E-2</v>
      </c>
      <c r="GH48">
        <f>'2012_totals_newvars'!J48/$GJ48</f>
        <v>6.7686427059106977E-2</v>
      </c>
      <c r="GI48">
        <f>'2012_totals_newvars'!K48/$GJ48</f>
        <v>4.1490368137080035E-2</v>
      </c>
      <c r="GJ48">
        <f>'2012_totals_newvars'!L48</f>
        <v>306676551</v>
      </c>
      <c r="GK48" s="8" t="str">
        <f t="shared" si="32"/>
        <v xml:space="preserve"> </v>
      </c>
      <c r="GL48">
        <f>'2013_totals_newvars'!B48/$GV48</f>
        <v>0.35775728870595308</v>
      </c>
      <c r="GM48">
        <f>'2013_totals_newvars'!C48/$GV48</f>
        <v>0.10958269368069505</v>
      </c>
      <c r="GN48">
        <f>'2013_totals_newvars'!D48/$GV48</f>
        <v>0.21848637196282486</v>
      </c>
      <c r="GO48">
        <f>'2013_totals_newvars'!E48/$GV48</f>
        <v>0</v>
      </c>
      <c r="GP48">
        <f>'2013_totals_newvars'!F48/$GV48</f>
        <v>0</v>
      </c>
      <c r="GQ48">
        <f>'2013_totals_newvars'!G48/$GV48</f>
        <v>5.9484034763684005E-5</v>
      </c>
      <c r="GR48">
        <f>'2013_totals_newvars'!H48/$GV48</f>
        <v>0.17682144041026071</v>
      </c>
      <c r="GS48">
        <f>'2013_totals_newvars'!I48/$GV48</f>
        <v>8.8913740502814479E-3</v>
      </c>
      <c r="GT48">
        <f>'2013_totals_newvars'!J48/$GV48</f>
        <v>7.9206125367501254E-2</v>
      </c>
      <c r="GU48">
        <f>'2013_totals_newvars'!K48/$GV48</f>
        <v>4.919522178771988E-2</v>
      </c>
      <c r="GV48">
        <f>'2013_totals_newvars'!L48</f>
        <v>281033391</v>
      </c>
      <c r="GW48" s="8" t="str">
        <f t="shared" si="33"/>
        <v xml:space="preserve"> </v>
      </c>
      <c r="GX48">
        <f>'2014_totals_newvars'!B48/$HH48</f>
        <v>0.34373536045234165</v>
      </c>
      <c r="GY48">
        <f>'2014_totals_newvars'!C48/$HH48</f>
        <v>0.13539950941244375</v>
      </c>
      <c r="GZ48">
        <f>'2014_totals_newvars'!D48/$HH48</f>
        <v>0.20817381376895244</v>
      </c>
      <c r="HA48">
        <f>'2014_totals_newvars'!E48/$HH48</f>
        <v>0</v>
      </c>
      <c r="HB48">
        <f>'2014_totals_newvars'!F48/$HH48</f>
        <v>0</v>
      </c>
      <c r="HC48">
        <f>'2014_totals_newvars'!G48/$HH48</f>
        <v>2.2772774792474762E-3</v>
      </c>
      <c r="HD48">
        <f>'2014_totals_newvars'!H48/$HH48</f>
        <v>0.14779204655553579</v>
      </c>
      <c r="HE48">
        <f>'2014_totals_newvars'!I48/$HH48</f>
        <v>3.3910740786836313E-2</v>
      </c>
      <c r="HF48">
        <f>'2014_totals_newvars'!J48/$HH48</f>
        <v>7.3964863172583842E-2</v>
      </c>
      <c r="HG48">
        <f>'2014_totals_newvars'!K48/$HH48</f>
        <v>5.4746388372058759E-2</v>
      </c>
      <c r="HH48">
        <f>'2014_totals_newvars'!L48</f>
        <v>289069297</v>
      </c>
      <c r="HI48" s="8" t="str">
        <f t="shared" si="34"/>
        <v xml:space="preserve"> </v>
      </c>
    </row>
    <row r="49" spans="1:217" x14ac:dyDescent="0.2">
      <c r="A49" t="str">
        <f>'1997_totals_newvars'!A49</f>
        <v>WASHINGTON</v>
      </c>
      <c r="B49">
        <f>'1997_totals_newvars'!B49/$L49</f>
        <v>0.83753739301029984</v>
      </c>
      <c r="C49">
        <f>'1997_totals_newvars'!C49/$L49</f>
        <v>0</v>
      </c>
      <c r="D49">
        <f>'1997_totals_newvars'!D49/$L49</f>
        <v>9.6517227015149257E-3</v>
      </c>
      <c r="E49">
        <f>'1997_totals_newvars'!E49/$L49</f>
        <v>0</v>
      </c>
      <c r="F49">
        <f>'1997_totals_newvars'!F49/$L49</f>
        <v>0</v>
      </c>
      <c r="G49">
        <f>'1997_totals_newvars'!G49/$L49</f>
        <v>0</v>
      </c>
      <c r="H49">
        <f>'1997_totals_newvars'!H49/$L49</f>
        <v>0</v>
      </c>
      <c r="I49">
        <f>'1997_totals_newvars'!I49/$L49</f>
        <v>6.4682285839029199E-2</v>
      </c>
      <c r="J49">
        <f>'1997_totals_newvars'!J49/$L49</f>
        <v>8.812859844915602E-2</v>
      </c>
      <c r="K49">
        <f>'1997_totals_newvars'!K49/$L49</f>
        <v>0</v>
      </c>
      <c r="L49">
        <f>'1997_totals_newvars'!L49</f>
        <v>436992766</v>
      </c>
      <c r="M49" s="8" t="str">
        <f t="shared" si="18"/>
        <v xml:space="preserve"> </v>
      </c>
      <c r="N49">
        <f>'1998_totals_newvars'!B49/$X49</f>
        <v>0.67992224674320523</v>
      </c>
      <c r="O49">
        <f>'1998_totals_newvars'!C49/$X49</f>
        <v>0.1077990843682393</v>
      </c>
      <c r="P49">
        <f>'1998_totals_newvars'!D49/$X49</f>
        <v>4.2196340202287415E-2</v>
      </c>
      <c r="Q49">
        <f>'1998_totals_newvars'!E49/$X49</f>
        <v>0</v>
      </c>
      <c r="R49">
        <f>'1998_totals_newvars'!F49/$X49</f>
        <v>0</v>
      </c>
      <c r="S49">
        <f>'1998_totals_newvars'!G49/$X49</f>
        <v>0</v>
      </c>
      <c r="T49">
        <f>'1998_totals_newvars'!H49/$X49</f>
        <v>0</v>
      </c>
      <c r="U49">
        <f>'1998_totals_newvars'!I49/$X49</f>
        <v>7.7642582993060066E-2</v>
      </c>
      <c r="V49">
        <f>'1998_totals_newvars'!J49/$X49</f>
        <v>9.2439745693207967E-2</v>
      </c>
      <c r="W49">
        <f>'1998_totals_newvars'!K49/$X49</f>
        <v>0</v>
      </c>
      <c r="X49">
        <f>'1998_totals_newvars'!L49</f>
        <v>651075493</v>
      </c>
      <c r="Y49" s="8" t="str">
        <f t="shared" si="35"/>
        <v xml:space="preserve"> </v>
      </c>
      <c r="Z49">
        <f>'1999_totals_newvars'!B49/$AJ49</f>
        <v>0.51905392923090354</v>
      </c>
      <c r="AA49">
        <f>'1999_totals_newvars'!C49/$AJ49</f>
        <v>0.23985576637505818</v>
      </c>
      <c r="AB49">
        <f>'1999_totals_newvars'!D49/$AJ49</f>
        <v>6.0900463197321536E-2</v>
      </c>
      <c r="AC49">
        <f>'1999_totals_newvars'!E49/$AJ49</f>
        <v>0</v>
      </c>
      <c r="AD49">
        <f>'1999_totals_newvars'!F49/$AJ49</f>
        <v>0</v>
      </c>
      <c r="AE49">
        <f>'1999_totals_newvars'!G49/$AJ49</f>
        <v>0</v>
      </c>
      <c r="AF49">
        <f>'1999_totals_newvars'!H49/$AJ49</f>
        <v>0</v>
      </c>
      <c r="AG49">
        <f>'1999_totals_newvars'!I49/$AJ49</f>
        <v>8.8109015135408225E-2</v>
      </c>
      <c r="AH49">
        <f>'1999_totals_newvars'!J49/$AJ49</f>
        <v>9.2080826061308574E-2</v>
      </c>
      <c r="AI49">
        <f>'1999_totals_newvars'!K49/$AJ49</f>
        <v>0</v>
      </c>
      <c r="AJ49">
        <f>'1999_totals_newvars'!L49</f>
        <v>636696471</v>
      </c>
      <c r="AK49" s="8" t="str">
        <f t="shared" si="19"/>
        <v xml:space="preserve"> </v>
      </c>
      <c r="AL49">
        <f>'2000_totals_newvars'!B49/$AW49</f>
        <v>0.47426805720130344</v>
      </c>
      <c r="AM49">
        <f>'2000_totals_newvars'!C49/$AW49</f>
        <v>0.2007461468308239</v>
      </c>
      <c r="AN49">
        <f>'2000_totals_newvars'!D49/$AW49</f>
        <v>0.19995249765995182</v>
      </c>
      <c r="AO49">
        <f>'2000_totals_newvars'!E49/$AW49</f>
        <v>5.3930604302084385E-2</v>
      </c>
      <c r="AP49">
        <f>'2000_totals_newvars'!F49/$AW49</f>
        <v>0</v>
      </c>
      <c r="AQ49">
        <f>'2000_totals_newvars'!G49/$AW49</f>
        <v>7.4624701662803676E-3</v>
      </c>
      <c r="AR49">
        <f>'2000_totals_newvars'!H49/$AW49</f>
        <v>3.9789551096359289E-4</v>
      </c>
      <c r="AS49">
        <f>'2000_totals_newvars'!I49/$AW49</f>
        <v>-4.8958824571085177E-2</v>
      </c>
      <c r="AT49">
        <f>'2000_totals_newvars'!J49/$AW49</f>
        <v>7.1659658768335119E-2</v>
      </c>
      <c r="AU49">
        <f>'2000_totals_newvars'!K49/$AW49</f>
        <v>4.0541494131342531E-2</v>
      </c>
      <c r="AV49" s="8" t="str">
        <f t="shared" si="20"/>
        <v xml:space="preserve"> </v>
      </c>
      <c r="AW49">
        <f>'2000_totals_newvars'!L49</f>
        <v>658775967</v>
      </c>
      <c r="AX49">
        <f>'2001_totals_newvars'!B49/$BH49</f>
        <v>0.37106178338351148</v>
      </c>
      <c r="AY49">
        <f>'2001_totals_newvars'!C49/$BH49</f>
        <v>0.27525188522052152</v>
      </c>
      <c r="AZ49">
        <f>'2001_totals_newvars'!D49/$BH49</f>
        <v>0.21238995431052729</v>
      </c>
      <c r="BA49">
        <f>'2001_totals_newvars'!E49/$BH49</f>
        <v>2.4692572177226883E-3</v>
      </c>
      <c r="BB49">
        <f>'2001_totals_newvars'!F49/$BH49</f>
        <v>0</v>
      </c>
      <c r="BC49">
        <f>'2001_totals_newvars'!G49/$BH49</f>
        <v>5.2155910319114764E-3</v>
      </c>
      <c r="BD49">
        <f>'2001_totals_newvars'!H49/$BH49</f>
        <v>3.938206803216983E-3</v>
      </c>
      <c r="BE49">
        <f>'2001_totals_newvars'!I49/$BH49</f>
        <v>2.2772073105303044E-2</v>
      </c>
      <c r="BF49">
        <f>'2001_totals_newvars'!J49/$BH49</f>
        <v>6.6586398867131733E-2</v>
      </c>
      <c r="BG49">
        <f>'2001_totals_newvars'!K49/$BH49</f>
        <v>4.0314850060153812E-2</v>
      </c>
      <c r="BH49">
        <f>'2001_totals_newvars'!L49</f>
        <v>777008967</v>
      </c>
      <c r="BI49" s="8" t="str">
        <f t="shared" si="21"/>
        <v xml:space="preserve"> </v>
      </c>
      <c r="BJ49">
        <f>'2002_totals_newvars'!B49/$BT49</f>
        <v>0.39367942321353383</v>
      </c>
      <c r="BK49">
        <f>'2002_totals_newvars'!C49/$BT49</f>
        <v>0.30598853521540792</v>
      </c>
      <c r="BL49">
        <f>'2002_totals_newvars'!D49/$BT49</f>
        <v>0.17415744296867963</v>
      </c>
      <c r="BM49">
        <f>'2002_totals_newvars'!E49/$BT49</f>
        <v>4.7519944087503381E-2</v>
      </c>
      <c r="BN49">
        <f>'2002_totals_newvars'!F49/$BT49</f>
        <v>0</v>
      </c>
      <c r="BO49">
        <f>'2002_totals_newvars'!G49/$BT49</f>
        <v>6.8725634583904011E-3</v>
      </c>
      <c r="BP49">
        <f>'2002_totals_newvars'!H49/$BT49</f>
        <v>4.5086110400447289E-3</v>
      </c>
      <c r="BQ49">
        <f>'2002_totals_newvars'!I49/$BT49</f>
        <v>-1.3690395986218509E-2</v>
      </c>
      <c r="BR49">
        <f>'2002_totals_newvars'!J49/$BT49</f>
        <v>6.682222438907981E-2</v>
      </c>
      <c r="BS49">
        <f>'2002_totals_newvars'!K49/$BT49</f>
        <v>1.4141651613578814E-2</v>
      </c>
      <c r="BT49">
        <f>'2002_totals_newvars'!L49</f>
        <v>748498145</v>
      </c>
      <c r="BU49" s="8" t="str">
        <f t="shared" si="22"/>
        <v xml:space="preserve"> </v>
      </c>
      <c r="BV49">
        <f>'2003_totals_newvars'!B49/$CF49</f>
        <v>0.39061785682739519</v>
      </c>
      <c r="BW49">
        <f>'2003_totals_newvars'!C49/$CF49</f>
        <v>0.30389371889110828</v>
      </c>
      <c r="BX49">
        <f>'2003_totals_newvars'!D49/$CF49</f>
        <v>0.16919600137286581</v>
      </c>
      <c r="BY49">
        <f>'2003_totals_newvars'!E49/$CF49</f>
        <v>2.6782802094871279E-2</v>
      </c>
      <c r="BZ49">
        <f>'2003_totals_newvars'!F49/$CF49</f>
        <v>0</v>
      </c>
      <c r="CA49">
        <f>'2003_totals_newvars'!G49/$CF49</f>
        <v>8.0759625417797711E-3</v>
      </c>
      <c r="CB49">
        <f>'2003_totals_newvars'!H49/$CF49</f>
        <v>2.465315786983661E-3</v>
      </c>
      <c r="CC49">
        <f>'2003_totals_newvars'!I49/$CF49</f>
        <v>1.1615602276827222E-2</v>
      </c>
      <c r="CD49">
        <f>'2003_totals_newvars'!J49/$CF49</f>
        <v>7.2227950491224074E-2</v>
      </c>
      <c r="CE49">
        <f>'2003_totals_newvars'!K49/$CF49</f>
        <v>1.5124789716944715E-2</v>
      </c>
      <c r="CF49">
        <f>'2003_totals_newvars'!L49</f>
        <v>689340493</v>
      </c>
      <c r="CG49" s="8" t="str">
        <f t="shared" si="23"/>
        <v xml:space="preserve"> </v>
      </c>
      <c r="CH49">
        <f>'2004_totals_newvars'!B49/$CR49</f>
        <v>0.4627526062972333</v>
      </c>
      <c r="CI49">
        <f>'2004_totals_newvars'!C49/$CR49</f>
        <v>0.24147855583822683</v>
      </c>
      <c r="CJ49">
        <f>'2004_totals_newvars'!D49/$CR49</f>
        <v>0.15327132375208974</v>
      </c>
      <c r="CK49">
        <f>'2004_totals_newvars'!E49/$CR49</f>
        <v>2.4096552866135049E-2</v>
      </c>
      <c r="CL49">
        <f>'2004_totals_newvars'!F49/$CR49</f>
        <v>0</v>
      </c>
      <c r="CM49">
        <f>'2004_totals_newvars'!G49/$CR49</f>
        <v>1.0622023027533709E-2</v>
      </c>
      <c r="CN49">
        <f>'2004_totals_newvars'!H49/$CR49</f>
        <v>0</v>
      </c>
      <c r="CO49">
        <f>'2004_totals_newvars'!I49/$CR49</f>
        <v>1.7808603406456701E-2</v>
      </c>
      <c r="CP49">
        <f>'2004_totals_newvars'!J49/$CR49</f>
        <v>7.4628264572243058E-2</v>
      </c>
      <c r="CQ49">
        <f>'2004_totals_newvars'!K49/$CR49</f>
        <v>1.5342070240081634E-2</v>
      </c>
      <c r="CR49">
        <f>'2004_totals_newvars'!L49</f>
        <v>694778008</v>
      </c>
      <c r="CS49" s="8" t="str">
        <f t="shared" si="24"/>
        <v xml:space="preserve"> </v>
      </c>
      <c r="CT49">
        <f>'2005_totals_newvars'!B49/$DD49</f>
        <v>0.41189239642471337</v>
      </c>
      <c r="CU49">
        <f>'2005_totals_newvars'!C49/$DD49</f>
        <v>0.27064081102209653</v>
      </c>
      <c r="CV49">
        <f>'2005_totals_newvars'!D49/$DD49</f>
        <v>0.15377969444900269</v>
      </c>
      <c r="CW49">
        <f>'2005_totals_newvars'!E49/$DD49</f>
        <v>4.2431325556557452E-2</v>
      </c>
      <c r="CX49">
        <f>'2005_totals_newvars'!F49/$DD49</f>
        <v>0</v>
      </c>
      <c r="CY49">
        <f>'2005_totals_newvars'!G49/$DD49</f>
        <v>1.3501671215751476E-2</v>
      </c>
      <c r="CZ49">
        <f>'2005_totals_newvars'!H49/$DD49</f>
        <v>0</v>
      </c>
      <c r="DA49">
        <f>'2005_totals_newvars'!I49/$DD49</f>
        <v>2.4043545729402083E-2</v>
      </c>
      <c r="DB49">
        <f>'2005_totals_newvars'!J49/$DD49</f>
        <v>7.1323483240656738E-2</v>
      </c>
      <c r="DC49">
        <f>'2005_totals_newvars'!K49/$DD49</f>
        <v>1.2387072361819653E-2</v>
      </c>
      <c r="DD49">
        <f>'2005_totals_newvars'!L49</f>
        <v>635870024</v>
      </c>
      <c r="DE49" s="8" t="str">
        <f t="shared" si="25"/>
        <v xml:space="preserve"> </v>
      </c>
      <c r="DF49">
        <f>'2006_totals_newvars'!B49/$DP49</f>
        <v>0.38018415296636193</v>
      </c>
      <c r="DG49">
        <f>'2006_totals_newvars'!C49/$DP49</f>
        <v>0.23933151164224806</v>
      </c>
      <c r="DH49">
        <f>'2006_totals_newvars'!D49/$DP49</f>
        <v>0.25401742973719366</v>
      </c>
      <c r="DI49">
        <f>'2006_totals_newvars'!E49/$DP49</f>
        <v>2.0482119370310404E-2</v>
      </c>
      <c r="DJ49">
        <f>'2006_totals_newvars'!F49/$DP49</f>
        <v>0</v>
      </c>
      <c r="DK49">
        <f>'2006_totals_newvars'!G49/$DP49</f>
        <v>1.4889315339521611E-2</v>
      </c>
      <c r="DL49">
        <f>'2006_totals_newvars'!H49/$DP49</f>
        <v>0</v>
      </c>
      <c r="DM49">
        <f>'2006_totals_newvars'!I49/$DP49</f>
        <v>1.6539117049262499E-2</v>
      </c>
      <c r="DN49">
        <f>'2006_totals_newvars'!J49/$DP49</f>
        <v>6.1545720308755339E-2</v>
      </c>
      <c r="DO49">
        <f>'2006_totals_newvars'!K49/$DP49</f>
        <v>1.3010633586346538E-2</v>
      </c>
      <c r="DP49">
        <f>'2006_totals_newvars'!L49</f>
        <v>748151728</v>
      </c>
      <c r="DQ49" s="8" t="str">
        <f t="shared" si="26"/>
        <v xml:space="preserve"> </v>
      </c>
      <c r="DR49">
        <f>'2007_totals_newvars'!B49/$EB49</f>
        <v>0.36579200535599116</v>
      </c>
      <c r="DS49">
        <f>'2007_totals_newvars'!C49/$EB49</f>
        <v>0.23529737377004231</v>
      </c>
      <c r="DT49">
        <f>'2007_totals_newvars'!D49/$EB49</f>
        <v>0.25346917827383358</v>
      </c>
      <c r="DU49">
        <f>'2007_totals_newvars'!E49/$EB49</f>
        <v>2.316526736672413E-2</v>
      </c>
      <c r="DV49">
        <f>'2007_totals_newvars'!F49/$EB49</f>
        <v>0</v>
      </c>
      <c r="DW49">
        <f>'2007_totals_newvars'!G49/$EB49</f>
        <v>1.6216852817335842E-2</v>
      </c>
      <c r="DX49">
        <f>'2007_totals_newvars'!H49/$EB49</f>
        <v>0</v>
      </c>
      <c r="DY49">
        <f>'2007_totals_newvars'!I49/$EB49</f>
        <v>1.2210598437922857E-2</v>
      </c>
      <c r="DZ49">
        <f>'2007_totals_newvars'!J49/$EB49</f>
        <v>8.3673896180191887E-2</v>
      </c>
      <c r="EA49">
        <f>'2007_totals_newvars'!K49/$EB49</f>
        <v>1.0174827797958197E-2</v>
      </c>
      <c r="EB49">
        <f>'2007_totals_newvars'!L49</f>
        <v>726883948</v>
      </c>
      <c r="EC49" s="8" t="str">
        <f t="shared" si="27"/>
        <v xml:space="preserve"> </v>
      </c>
      <c r="ED49">
        <f>'2008_totals_newvars'!B49/$EN49</f>
        <v>0.32691121488347796</v>
      </c>
      <c r="EE49">
        <f>'2008_totals_newvars'!C49/$EN49</f>
        <v>0.18280224254168295</v>
      </c>
      <c r="EF49">
        <f>'2008_totals_newvars'!D49/$EN49</f>
        <v>0.13462026331318766</v>
      </c>
      <c r="EG49">
        <f>'2008_totals_newvars'!E49/$EN49</f>
        <v>1.1675665410017444E-2</v>
      </c>
      <c r="EH49">
        <f>'2008_totals_newvars'!F49/$EN49</f>
        <v>0</v>
      </c>
      <c r="EI49">
        <f>'2008_totals_newvars'!G49/$EN49</f>
        <v>1.2425131027543874E-2</v>
      </c>
      <c r="EJ49">
        <f>'2008_totals_newvars'!H49/$EN49</f>
        <v>0.22393829473300716</v>
      </c>
      <c r="EK49">
        <f>'2008_totals_newvars'!I49/$EN49</f>
        <v>1.4417362988548678E-2</v>
      </c>
      <c r="EL49">
        <f>'2008_totals_newvars'!J49/$EN49</f>
        <v>8.1381248671843931E-2</v>
      </c>
      <c r="EM49">
        <f>'2008_totals_newvars'!K49/$EN49</f>
        <v>1.1828576430690305E-2</v>
      </c>
      <c r="EN49">
        <f>'2008_totals_newvars'!L49</f>
        <v>819378482</v>
      </c>
      <c r="EO49" s="8" t="str">
        <f t="shared" si="28"/>
        <v xml:space="preserve"> </v>
      </c>
      <c r="EP49">
        <f>'2009_totals_newvars'!B49/$EZ49</f>
        <v>0.2034935586878637</v>
      </c>
      <c r="EQ49">
        <f>'2009_totals_newvars'!C49/$EZ49</f>
        <v>0.13832856143992639</v>
      </c>
      <c r="ER49">
        <f>'2009_totals_newvars'!D49/$EZ49</f>
        <v>8.5757176783931063E-2</v>
      </c>
      <c r="ES49">
        <f>'2009_totals_newvars'!E49/$EZ49</f>
        <v>1.6048234581897025E-2</v>
      </c>
      <c r="ET49">
        <f>'2009_totals_newvars'!F49/$EZ49</f>
        <v>0</v>
      </c>
      <c r="EU49">
        <f>'2009_totals_newvars'!G49/$EZ49</f>
        <v>1.4586302578554786E-2</v>
      </c>
      <c r="EV49">
        <f>'2009_totals_newvars'!H49/$EZ49</f>
        <v>0.13385548356110988</v>
      </c>
      <c r="EW49">
        <f>'2009_totals_newvars'!I49/$EZ49</f>
        <v>0.36915659238801563</v>
      </c>
      <c r="EX49">
        <f>'2009_totals_newvars'!J49/$EZ49</f>
        <v>3.325179764338175E-2</v>
      </c>
      <c r="EY49">
        <f>'2009_totals_newvars'!K49/$EZ49</f>
        <v>5.5222923353197839E-3</v>
      </c>
      <c r="EZ49">
        <f>'2009_totals_newvars'!L49</f>
        <v>1564929829</v>
      </c>
      <c r="FA49" s="8" t="str">
        <f t="shared" si="29"/>
        <v xml:space="preserve"> </v>
      </c>
      <c r="FB49">
        <f>'2010_totals_newvars'!B49/$FL49</f>
        <v>0.22916235831710791</v>
      </c>
      <c r="FC49">
        <f>'2010_totals_newvars'!C49/$FL49</f>
        <v>0.13226985448002312</v>
      </c>
      <c r="FD49">
        <f>'2010_totals_newvars'!D49/$FL49</f>
        <v>8.2966163181864561E-2</v>
      </c>
      <c r="FE49">
        <f>'2010_totals_newvars'!E49/$FL49</f>
        <v>1.1723314772724282E-2</v>
      </c>
      <c r="FF49">
        <f>'2010_totals_newvars'!F49/$FL49</f>
        <v>0</v>
      </c>
      <c r="FG49">
        <f>'2010_totals_newvars'!G49/$FL49</f>
        <v>2.1787372730220449E-2</v>
      </c>
      <c r="FH49">
        <f>'2010_totals_newvars'!H49/$FL49</f>
        <v>0.13511850424710528</v>
      </c>
      <c r="FI49">
        <f>'2010_totals_newvars'!I49/$FL49</f>
        <v>0.34698766656349422</v>
      </c>
      <c r="FJ49">
        <f>'2010_totals_newvars'!J49/$FL49</f>
        <v>3.4891092275916059E-2</v>
      </c>
      <c r="FK49">
        <f>'2010_totals_newvars'!K49/$FL49</f>
        <v>5.0936734315441155E-3</v>
      </c>
      <c r="FL49">
        <f>'2010_totals_newvars'!L49</f>
        <v>1608465896</v>
      </c>
      <c r="FM49" s="8" t="str">
        <f t="shared" si="30"/>
        <v xml:space="preserve"> </v>
      </c>
      <c r="FN49">
        <f>'2011_totals_newvars'!B49/$FX49</f>
        <v>0.25911000984342414</v>
      </c>
      <c r="FO49">
        <f>'2011_totals_newvars'!C49/$FX49</f>
        <v>0.16712369899046448</v>
      </c>
      <c r="FP49">
        <f>'2011_totals_newvars'!D49/$FX49</f>
        <v>0.10017399662588414</v>
      </c>
      <c r="FQ49">
        <f>'2011_totals_newvars'!E49/$FX49</f>
        <v>9.7329912408195083E-3</v>
      </c>
      <c r="FR49">
        <f>'2011_totals_newvars'!F49/$FX49</f>
        <v>0</v>
      </c>
      <c r="FS49">
        <f>'2011_totals_newvars'!G49/$FX49</f>
        <v>2.8324400627981122E-2</v>
      </c>
      <c r="FT49">
        <f>'2011_totals_newvars'!H49/$FX49</f>
        <v>0.19090767753946278</v>
      </c>
      <c r="FU49">
        <f>'2011_totals_newvars'!I49/$FX49</f>
        <v>0.19951727059524568</v>
      </c>
      <c r="FV49">
        <f>'2011_totals_newvars'!J49/$FX49</f>
        <v>3.6040197144423074E-2</v>
      </c>
      <c r="FW49">
        <f>'2011_totals_newvars'!K49/$FX49</f>
        <v>9.0697573922950848E-3</v>
      </c>
      <c r="FX49">
        <f>'2011_totals_newvars'!L49</f>
        <v>1179965410</v>
      </c>
      <c r="FY49" s="8" t="str">
        <f t="shared" si="31"/>
        <v xml:space="preserve"> </v>
      </c>
      <c r="FZ49">
        <f>'2012_totals_newvars'!B49/$GJ49</f>
        <v>0.22808812719929783</v>
      </c>
      <c r="GA49">
        <f>'2012_totals_newvars'!C49/$GJ49</f>
        <v>0.11801937290912018</v>
      </c>
      <c r="GB49">
        <f>'2012_totals_newvars'!D49/$GJ49</f>
        <v>0.16276207384884048</v>
      </c>
      <c r="GC49">
        <f>'2012_totals_newvars'!E49/$GJ49</f>
        <v>1.9045156807871343E-2</v>
      </c>
      <c r="GD49">
        <f>'2012_totals_newvars'!F49/$GJ49</f>
        <v>0</v>
      </c>
      <c r="GE49">
        <f>'2012_totals_newvars'!G49/$GJ49</f>
        <v>3.584140968555212E-2</v>
      </c>
      <c r="GF49">
        <f>'2012_totals_newvars'!H49/$GJ49</f>
        <v>0.14306564754626516</v>
      </c>
      <c r="GG49">
        <f>'2012_totals_newvars'!I49/$GJ49</f>
        <v>0.23438952365545007</v>
      </c>
      <c r="GH49">
        <f>'2012_totals_newvars'!J49/$GJ49</f>
        <v>5.2026050998424146E-2</v>
      </c>
      <c r="GI49">
        <f>'2012_totals_newvars'!K49/$GJ49</f>
        <v>6.7626373491786974E-3</v>
      </c>
      <c r="GJ49">
        <f>'2012_totals_newvars'!L49</f>
        <v>1061124474</v>
      </c>
      <c r="GK49" s="8" t="str">
        <f t="shared" si="32"/>
        <v xml:space="preserve"> </v>
      </c>
      <c r="GL49">
        <f>'2013_totals_newvars'!B49/$GV49</f>
        <v>0.23363595093761158</v>
      </c>
      <c r="GM49">
        <f>'2013_totals_newvars'!C49/$GV49</f>
        <v>0.15144543478180719</v>
      </c>
      <c r="GN49">
        <f>'2013_totals_newvars'!D49/$GV49</f>
        <v>0.18770542930592984</v>
      </c>
      <c r="GO49">
        <f>'2013_totals_newvars'!E49/$GV49</f>
        <v>1.2516998282509935E-2</v>
      </c>
      <c r="GP49">
        <f>'2013_totals_newvars'!F49/$GV49</f>
        <v>0</v>
      </c>
      <c r="GQ49">
        <f>'2013_totals_newvars'!G49/$GV49</f>
        <v>3.1115698614226996E-2</v>
      </c>
      <c r="GR49">
        <f>'2013_totals_newvars'!H49/$GV49</f>
        <v>0.16306763929608287</v>
      </c>
      <c r="GS49">
        <f>'2013_totals_newvars'!I49/$GV49</f>
        <v>0.14573031750443172</v>
      </c>
      <c r="GT49">
        <f>'2013_totals_newvars'!J49/$GV49</f>
        <v>6.9367373215370523E-2</v>
      </c>
      <c r="GU49">
        <f>'2013_totals_newvars'!K49/$GV49</f>
        <v>5.4151580620293484E-3</v>
      </c>
      <c r="GV49">
        <f>'2013_totals_newvars'!L49</f>
        <v>863317367</v>
      </c>
      <c r="GW49" s="8" t="str">
        <f t="shared" si="33"/>
        <v xml:space="preserve"> </v>
      </c>
      <c r="GX49">
        <f>'2014_totals_newvars'!B49/$HH49</f>
        <v>0.18582978607215825</v>
      </c>
      <c r="GY49">
        <f>'2014_totals_newvars'!C49/$HH49</f>
        <v>0.16248234565010294</v>
      </c>
      <c r="GZ49">
        <f>'2014_totals_newvars'!D49/$HH49</f>
        <v>0.17234718341919886</v>
      </c>
      <c r="HA49">
        <f>'2014_totals_newvars'!E49/$HH49</f>
        <v>1.1608617586090426E-2</v>
      </c>
      <c r="HB49">
        <f>'2014_totals_newvars'!F49/$HH49</f>
        <v>0</v>
      </c>
      <c r="HC49">
        <f>'2014_totals_newvars'!G49/$HH49</f>
        <v>2.9957408833694764E-2</v>
      </c>
      <c r="HD49">
        <f>'2014_totals_newvars'!H49/$HH49</f>
        <v>0.21896729329776393</v>
      </c>
      <c r="HE49">
        <f>'2014_totals_newvars'!I49/$HH49</f>
        <v>0.14490690251715752</v>
      </c>
      <c r="HF49">
        <f>'2014_totals_newvars'!J49/$HH49</f>
        <v>6.7499063961052097E-2</v>
      </c>
      <c r="HG49">
        <f>'2014_totals_newvars'!K49/$HH49</f>
        <v>6.4013986627811971E-3</v>
      </c>
      <c r="HH49">
        <f>'2014_totals_newvars'!L49</f>
        <v>973693458</v>
      </c>
      <c r="HI49" s="8" t="str">
        <f t="shared" si="34"/>
        <v xml:space="preserve"> </v>
      </c>
    </row>
    <row r="50" spans="1:217" x14ac:dyDescent="0.2">
      <c r="A50" t="str">
        <f>'1997_totals_newvars'!A50</f>
        <v>WEST VIRGINIA</v>
      </c>
      <c r="B50">
        <f>'1997_totals_newvars'!B50/$L50</f>
        <v>0.73950357231719832</v>
      </c>
      <c r="C50">
        <f>'1997_totals_newvars'!C50/$L50</f>
        <v>0</v>
      </c>
      <c r="D50">
        <f>'1997_totals_newvars'!D50/$L50</f>
        <v>4.019351340596599E-2</v>
      </c>
      <c r="E50">
        <f>'1997_totals_newvars'!E50/$L50</f>
        <v>0</v>
      </c>
      <c r="F50">
        <f>'1997_totals_newvars'!F50/$L50</f>
        <v>0</v>
      </c>
      <c r="G50">
        <f>'1997_totals_newvars'!G50/$L50</f>
        <v>0</v>
      </c>
      <c r="H50">
        <f>'1997_totals_newvars'!H50/$L50</f>
        <v>0</v>
      </c>
      <c r="I50">
        <f>'1997_totals_newvars'!I50/$L50</f>
        <v>1.8647409448934536E-2</v>
      </c>
      <c r="J50">
        <f>'1997_totals_newvars'!J50/$L50</f>
        <v>0.15970534926784435</v>
      </c>
      <c r="K50">
        <f>'1997_totals_newvars'!K50/$L50</f>
        <v>4.1950155560056775E-2</v>
      </c>
      <c r="L50">
        <f>'1997_totals_newvars'!L50</f>
        <v>84910293</v>
      </c>
      <c r="M50" s="8" t="str">
        <f t="shared" si="18"/>
        <v xml:space="preserve"> </v>
      </c>
      <c r="N50">
        <f>'1998_totals_newvars'!B50/$X50</f>
        <v>0.43906705315661776</v>
      </c>
      <c r="O50">
        <f>'1998_totals_newvars'!C50/$X50</f>
        <v>0.17772663947206743</v>
      </c>
      <c r="P50">
        <f>'1998_totals_newvars'!D50/$X50</f>
        <v>2.1489008438437006E-2</v>
      </c>
      <c r="Q50">
        <f>'1998_totals_newvars'!E50/$X50</f>
        <v>0</v>
      </c>
      <c r="R50">
        <f>'1998_totals_newvars'!F50/$X50</f>
        <v>0</v>
      </c>
      <c r="S50">
        <f>'1998_totals_newvars'!G50/$X50</f>
        <v>0</v>
      </c>
      <c r="T50">
        <f>'1998_totals_newvars'!H50/$X50</f>
        <v>0</v>
      </c>
      <c r="U50">
        <f>'1998_totals_newvars'!I50/$X50</f>
        <v>5.6705315661776355E-2</v>
      </c>
      <c r="V50">
        <f>'1998_totals_newvars'!J50/$X50</f>
        <v>0.20362139768840426</v>
      </c>
      <c r="W50">
        <f>'1998_totals_newvars'!K50/$X50</f>
        <v>0.10139058558269717</v>
      </c>
      <c r="X50">
        <f>'1998_totals_newvars'!L50</f>
        <v>72985080</v>
      </c>
      <c r="Y50" s="8" t="str">
        <f t="shared" si="35"/>
        <v xml:space="preserve"> </v>
      </c>
      <c r="Z50">
        <f>'1999_totals_newvars'!B50/$AJ50</f>
        <v>0.46075631412930551</v>
      </c>
      <c r="AA50">
        <f>'1999_totals_newvars'!C50/$AJ50</f>
        <v>0.1395991566952437</v>
      </c>
      <c r="AB50">
        <f>'1999_totals_newvars'!D50/$AJ50</f>
        <v>2.8585121358416534E-2</v>
      </c>
      <c r="AC50">
        <f>'1999_totals_newvars'!E50/$AJ50</f>
        <v>0</v>
      </c>
      <c r="AD50">
        <f>'1999_totals_newvars'!F50/$AJ50</f>
        <v>0</v>
      </c>
      <c r="AE50">
        <f>'1999_totals_newvars'!G50/$AJ50</f>
        <v>0</v>
      </c>
      <c r="AF50">
        <f>'1999_totals_newvars'!H50/$AJ50</f>
        <v>0</v>
      </c>
      <c r="AG50">
        <f>'1999_totals_newvars'!I50/$AJ50</f>
        <v>5.4944384273381318E-3</v>
      </c>
      <c r="AH50">
        <f>'1999_totals_newvars'!J50/$AJ50</f>
        <v>0.23741483093748672</v>
      </c>
      <c r="AI50">
        <f>'1999_totals_newvars'!K50/$AJ50</f>
        <v>0.12815013845220941</v>
      </c>
      <c r="AJ50">
        <f>'1999_totals_newvars'!L50</f>
        <v>114204028</v>
      </c>
      <c r="AK50" s="8" t="str">
        <f t="shared" si="19"/>
        <v xml:space="preserve"> </v>
      </c>
      <c r="AL50">
        <f>'2000_totals_newvars'!B50/$AW50</f>
        <v>0.36237055286664555</v>
      </c>
      <c r="AM50">
        <f>'2000_totals_newvars'!C50/$AW50</f>
        <v>3.7140929867900054E-2</v>
      </c>
      <c r="AN50">
        <f>'2000_totals_newvars'!D50/$AW50</f>
        <v>0.14645129116794969</v>
      </c>
      <c r="AO50">
        <f>'2000_totals_newvars'!E50/$AW50</f>
        <v>0</v>
      </c>
      <c r="AP50">
        <f>'2000_totals_newvars'!F50/$AW50</f>
        <v>0</v>
      </c>
      <c r="AQ50">
        <f>'2000_totals_newvars'!G50/$AW50</f>
        <v>0</v>
      </c>
      <c r="AR50">
        <f>'2000_totals_newvars'!H50/$AW50</f>
        <v>0.25097952904674681</v>
      </c>
      <c r="AS50">
        <f>'2000_totals_newvars'!I50/$AW50</f>
        <v>1.6439216415632438E-2</v>
      </c>
      <c r="AT50">
        <f>'2000_totals_newvars'!J50/$AW50</f>
        <v>0.1391945653374432</v>
      </c>
      <c r="AU50">
        <f>'2000_totals_newvars'!K50/$AW50</f>
        <v>4.7423915297682237E-2</v>
      </c>
      <c r="AV50" s="8" t="str">
        <f t="shared" si="20"/>
        <v xml:space="preserve"> </v>
      </c>
      <c r="AW50">
        <f>'2000_totals_newvars'!L50</f>
        <v>135837983</v>
      </c>
      <c r="AX50">
        <f>'2001_totals_newvars'!B50/$BH50</f>
        <v>0.30942674372938461</v>
      </c>
      <c r="AY50">
        <f>'2001_totals_newvars'!C50/$BH50</f>
        <v>0.14521510117820974</v>
      </c>
      <c r="AZ50">
        <f>'2001_totals_newvars'!D50/$BH50</f>
        <v>0.20235283776409776</v>
      </c>
      <c r="BA50">
        <f>'2001_totals_newvars'!E50/$BH50</f>
        <v>0</v>
      </c>
      <c r="BB50">
        <f>'2001_totals_newvars'!F50/$BH50</f>
        <v>0</v>
      </c>
      <c r="BC50">
        <f>'2001_totals_newvars'!G50/$BH50</f>
        <v>8.4159463598282459E-3</v>
      </c>
      <c r="BD50">
        <f>'2001_totals_newvars'!H50/$BH50</f>
        <v>0.19166578076376214</v>
      </c>
      <c r="BE50">
        <f>'2001_totals_newvars'!I50/$BH50</f>
        <v>2.6072657814436132E-2</v>
      </c>
      <c r="BF50">
        <f>'2001_totals_newvars'!J50/$BH50</f>
        <v>0.10093659373897312</v>
      </c>
      <c r="BG50">
        <f>'2001_totals_newvars'!K50/$BH50</f>
        <v>1.5914338651308205E-2</v>
      </c>
      <c r="BH50">
        <f>'2001_totals_newvars'!L50</f>
        <v>208280914</v>
      </c>
      <c r="BI50" s="8" t="str">
        <f t="shared" si="21"/>
        <v xml:space="preserve"> </v>
      </c>
      <c r="BJ50">
        <f>'2002_totals_newvars'!B50/$BT50</f>
        <v>0.32944764229358831</v>
      </c>
      <c r="BK50">
        <f>'2002_totals_newvars'!C50/$BT50</f>
        <v>0.14592802577253211</v>
      </c>
      <c r="BL50">
        <f>'2002_totals_newvars'!D50/$BT50</f>
        <v>0.18159098750236369</v>
      </c>
      <c r="BM50">
        <f>'2002_totals_newvars'!E50/$BT50</f>
        <v>0</v>
      </c>
      <c r="BN50">
        <f>'2002_totals_newvars'!F50/$BT50</f>
        <v>0</v>
      </c>
      <c r="BO50">
        <f>'2002_totals_newvars'!G50/$BT50</f>
        <v>1.2070004396736438E-2</v>
      </c>
      <c r="BP50">
        <f>'2002_totals_newvars'!H50/$BT50</f>
        <v>0.17006854964541887</v>
      </c>
      <c r="BQ50">
        <f>'2002_totals_newvars'!I50/$BT50</f>
        <v>4.1444440448583128E-2</v>
      </c>
      <c r="BR50">
        <f>'2002_totals_newvars'!J50/$BT50</f>
        <v>0.11338880723152936</v>
      </c>
      <c r="BS50">
        <f>'2002_totals_newvars'!K50/$BT50</f>
        <v>6.0615427092481113E-3</v>
      </c>
      <c r="BT50">
        <f>'2002_totals_newvars'!L50</f>
        <v>215500750</v>
      </c>
      <c r="BU50" s="8" t="str">
        <f t="shared" si="22"/>
        <v xml:space="preserve"> </v>
      </c>
      <c r="BV50">
        <f>'2003_totals_newvars'!B50/$CF50</f>
        <v>0.41776035687166335</v>
      </c>
      <c r="BW50">
        <f>'2003_totals_newvars'!C50/$CF50</f>
        <v>0.14470769315126489</v>
      </c>
      <c r="BX50">
        <f>'2003_totals_newvars'!D50/$CF50</f>
        <v>0.1369207795261162</v>
      </c>
      <c r="BY50">
        <f>'2003_totals_newvars'!E50/$CF50</f>
        <v>0</v>
      </c>
      <c r="BZ50">
        <f>'2003_totals_newvars'!F50/$CF50</f>
        <v>0</v>
      </c>
      <c r="CA50">
        <f>'2003_totals_newvars'!G50/$CF50</f>
        <v>1.482159051000452E-2</v>
      </c>
      <c r="CB50">
        <f>'2003_totals_newvars'!H50/$CF50</f>
        <v>4.7334690553840382E-2</v>
      </c>
      <c r="CC50">
        <f>'2003_totals_newvars'!I50/$CF50</f>
        <v>4.5099487113644317E-2</v>
      </c>
      <c r="CD50">
        <f>'2003_totals_newvars'!J50/$CF50</f>
        <v>0.15094159500084986</v>
      </c>
      <c r="CE50">
        <f>'2003_totals_newvars'!K50/$CF50</f>
        <v>4.2413807272616476E-2</v>
      </c>
      <c r="CF50">
        <f>'2003_totals_newvars'!L50</f>
        <v>163808803</v>
      </c>
      <c r="CG50" s="8" t="str">
        <f t="shared" si="23"/>
        <v xml:space="preserve"> </v>
      </c>
      <c r="CH50">
        <f>'2004_totals_newvars'!B50/$CR50</f>
        <v>0.4388156307039211</v>
      </c>
      <c r="CI50">
        <f>'2004_totals_newvars'!C50/$CR50</f>
        <v>0.14282237828013872</v>
      </c>
      <c r="CJ50">
        <f>'2004_totals_newvars'!D50/$CR50</f>
        <v>0.12340691430339379</v>
      </c>
      <c r="CK50">
        <f>'2004_totals_newvars'!E50/$CR50</f>
        <v>0</v>
      </c>
      <c r="CL50">
        <f>'2004_totals_newvars'!F50/$CR50</f>
        <v>0</v>
      </c>
      <c r="CM50">
        <f>'2004_totals_newvars'!G50/$CR50</f>
        <v>1.5648893010827957E-2</v>
      </c>
      <c r="CN50">
        <f>'2004_totals_newvars'!H50/$CR50</f>
        <v>3.843450168297087E-2</v>
      </c>
      <c r="CO50">
        <f>'2004_totals_newvars'!I50/$CR50</f>
        <v>3.2945142999907258E-2</v>
      </c>
      <c r="CP50">
        <f>'2004_totals_newvars'!J50/$CR50</f>
        <v>0.16077871558829407</v>
      </c>
      <c r="CQ50">
        <f>'2004_totals_newvars'!K50/$CR50</f>
        <v>4.7147823430546257E-2</v>
      </c>
      <c r="CR50">
        <f>'2004_totals_newvars'!L50</f>
        <v>157270102</v>
      </c>
      <c r="CS50" s="8" t="str">
        <f t="shared" si="24"/>
        <v xml:space="preserve"> </v>
      </c>
      <c r="CT50">
        <f>'2005_totals_newvars'!B50/$DD50</f>
        <v>0.31851926096847433</v>
      </c>
      <c r="CU50">
        <f>'2005_totals_newvars'!C50/$DD50</f>
        <v>0.15188255291467775</v>
      </c>
      <c r="CV50">
        <f>'2005_totals_newvars'!D50/$DD50</f>
        <v>9.3645090845999923E-2</v>
      </c>
      <c r="CW50">
        <f>'2005_totals_newvars'!E50/$DD50</f>
        <v>0</v>
      </c>
      <c r="CX50">
        <f>'2005_totals_newvars'!F50/$DD50</f>
        <v>0</v>
      </c>
      <c r="CY50">
        <f>'2005_totals_newvars'!G50/$DD50</f>
        <v>1.5103585051948887E-2</v>
      </c>
      <c r="CZ50">
        <f>'2005_totals_newvars'!H50/$DD50</f>
        <v>0.11245652458146406</v>
      </c>
      <c r="DA50">
        <f>'2005_totals_newvars'!I50/$DD50</f>
        <v>4.1849683570978166E-2</v>
      </c>
      <c r="DB50">
        <f>'2005_totals_newvars'!J50/$DD50</f>
        <v>0.18483142495438581</v>
      </c>
      <c r="DC50">
        <f>'2005_totals_newvars'!K50/$DD50</f>
        <v>8.1711877112071091E-2</v>
      </c>
      <c r="DD50">
        <f>'2005_totals_newvars'!L50</f>
        <v>135008476</v>
      </c>
      <c r="DE50" s="8" t="str">
        <f t="shared" si="25"/>
        <v xml:space="preserve"> </v>
      </c>
      <c r="DF50">
        <f>'2006_totals_newvars'!B50/$DP50</f>
        <v>0.29572858840043575</v>
      </c>
      <c r="DG50">
        <f>'2006_totals_newvars'!C50/$DP50</f>
        <v>0.16610130151474961</v>
      </c>
      <c r="DH50">
        <f>'2006_totals_newvars'!D50/$DP50</f>
        <v>0.14329051885863273</v>
      </c>
      <c r="DI50">
        <f>'2006_totals_newvars'!E50/$DP50</f>
        <v>0</v>
      </c>
      <c r="DJ50">
        <f>'2006_totals_newvars'!F50/$DP50</f>
        <v>0</v>
      </c>
      <c r="DK50">
        <f>'2006_totals_newvars'!G50/$DP50</f>
        <v>1.2549299566574553E-2</v>
      </c>
      <c r="DL50">
        <f>'2006_totals_newvars'!H50/$DP50</f>
        <v>-5.960395733696041E-4</v>
      </c>
      <c r="DM50">
        <f>'2006_totals_newvars'!I50/$DP50</f>
        <v>9.8238089492878614E-2</v>
      </c>
      <c r="DN50">
        <f>'2006_totals_newvars'!J50/$DP50</f>
        <v>0.19801178942492334</v>
      </c>
      <c r="DO50">
        <f>'2006_totals_newvars'!K50/$DP50</f>
        <v>8.6676452315174984E-2</v>
      </c>
      <c r="DP50">
        <f>'2006_totals_newvars'!L50</f>
        <v>125968146</v>
      </c>
      <c r="DQ50" s="8" t="str">
        <f t="shared" si="26"/>
        <v xml:space="preserve"> </v>
      </c>
      <c r="DR50">
        <f>'2007_totals_newvars'!B50/$EB50</f>
        <v>0.28226426296813012</v>
      </c>
      <c r="DS50">
        <f>'2007_totals_newvars'!C50/$EB50</f>
        <v>0.1647377692790449</v>
      </c>
      <c r="DT50">
        <f>'2007_totals_newvars'!D50/$EB50</f>
        <v>0.13366008389875181</v>
      </c>
      <c r="DU50">
        <f>'2007_totals_newvars'!E50/$EB50</f>
        <v>0</v>
      </c>
      <c r="DV50">
        <f>'2007_totals_newvars'!F50/$EB50</f>
        <v>0</v>
      </c>
      <c r="DW50">
        <f>'2007_totals_newvars'!G50/$EB50</f>
        <v>1.368518520660692E-2</v>
      </c>
      <c r="DX50">
        <f>'2007_totals_newvars'!H50/$EB50</f>
        <v>4.2174861716215255E-3</v>
      </c>
      <c r="DY50">
        <f>'2007_totals_newvars'!I50/$EB50</f>
        <v>8.6420356780296095E-2</v>
      </c>
      <c r="DZ50">
        <f>'2007_totals_newvars'!J50/$EB50</f>
        <v>0.22130231687473509</v>
      </c>
      <c r="EA50">
        <f>'2007_totals_newvars'!K50/$EB50</f>
        <v>9.3712538820813512E-2</v>
      </c>
      <c r="EB50">
        <f>'2007_totals_newvars'!L50</f>
        <v>117568376</v>
      </c>
      <c r="EC50" s="8" t="str">
        <f t="shared" si="27"/>
        <v xml:space="preserve"> </v>
      </c>
      <c r="ED50">
        <f>'2008_totals_newvars'!B50/$EN50</f>
        <v>0.24681922589404259</v>
      </c>
      <c r="EE50">
        <f>'2008_totals_newvars'!C50/$EN50</f>
        <v>0.17335523950069268</v>
      </c>
      <c r="EF50">
        <f>'2008_totals_newvars'!D50/$EN50</f>
        <v>0.13172508777929237</v>
      </c>
      <c r="EG50">
        <f>'2008_totals_newvars'!E50/$EN50</f>
        <v>0</v>
      </c>
      <c r="EH50">
        <f>'2008_totals_newvars'!F50/$EN50</f>
        <v>0</v>
      </c>
      <c r="EI50">
        <f>'2008_totals_newvars'!G50/$EN50</f>
        <v>1.1879836133699074E-2</v>
      </c>
      <c r="EJ50">
        <f>'2008_totals_newvars'!H50/$EN50</f>
        <v>3.7422225900350069E-2</v>
      </c>
      <c r="EK50">
        <f>'2008_totals_newvars'!I50/$EN50</f>
        <v>0.10574028727284333</v>
      </c>
      <c r="EL50">
        <f>'2008_totals_newvars'!J50/$EN50</f>
        <v>0.2057547897111579</v>
      </c>
      <c r="EM50">
        <f>'2008_totals_newvars'!K50/$EN50</f>
        <v>8.7303307807921976E-2</v>
      </c>
      <c r="EN50">
        <f>'2008_totals_newvars'!L50</f>
        <v>126199468</v>
      </c>
      <c r="EO50" s="8" t="str">
        <f t="shared" si="28"/>
        <v xml:space="preserve"> </v>
      </c>
      <c r="EP50">
        <f>'2009_totals_newvars'!B50/$EZ50</f>
        <v>0.20067318729772504</v>
      </c>
      <c r="EQ50">
        <f>'2009_totals_newvars'!C50/$EZ50</f>
        <v>0.17821388056771584</v>
      </c>
      <c r="ER50">
        <f>'2009_totals_newvars'!D50/$EZ50</f>
        <v>0.11605675092629374</v>
      </c>
      <c r="ES50">
        <f>'2009_totals_newvars'!E50/$EZ50</f>
        <v>0.1897244627031677</v>
      </c>
      <c r="ET50">
        <f>'2009_totals_newvars'!F50/$EZ50</f>
        <v>0</v>
      </c>
      <c r="EU50">
        <f>'2009_totals_newvars'!G50/$EZ50</f>
        <v>6.5916343048188694E-4</v>
      </c>
      <c r="EV50">
        <f>'2009_totals_newvars'!H50/$EZ50</f>
        <v>2.2846213180813865E-2</v>
      </c>
      <c r="EW50">
        <f>'2009_totals_newvars'!I50/$EZ50</f>
        <v>6.0043870737876391E-2</v>
      </c>
      <c r="EX50">
        <f>'2009_totals_newvars'!J50/$EZ50</f>
        <v>0.16222106539417938</v>
      </c>
      <c r="EY50">
        <f>'2009_totals_newvars'!K50/$EZ50</f>
        <v>6.9561405761746131E-2</v>
      </c>
      <c r="EZ50">
        <f>'2009_totals_newvars'!L50</f>
        <v>158387124</v>
      </c>
      <c r="FA50" s="8" t="str">
        <f t="shared" si="29"/>
        <v xml:space="preserve"> </v>
      </c>
      <c r="FB50">
        <f>'2010_totals_newvars'!B50/$FL50</f>
        <v>0.20619195554765452</v>
      </c>
      <c r="FC50">
        <f>'2010_totals_newvars'!C50/$FL50</f>
        <v>0.12306714993573296</v>
      </c>
      <c r="FD50">
        <f>'2010_totals_newvars'!D50/$FL50</f>
        <v>0.22376547403194444</v>
      </c>
      <c r="FE50">
        <f>'2010_totals_newvars'!E50/$FL50</f>
        <v>0.12512645275495801</v>
      </c>
      <c r="FF50">
        <f>'2010_totals_newvars'!F50/$FL50</f>
        <v>0</v>
      </c>
      <c r="FG50">
        <f>'2010_totals_newvars'!G50/$FL50</f>
        <v>0.12646318950351046</v>
      </c>
      <c r="FH50">
        <f>'2010_totals_newvars'!H50/$FL50</f>
        <v>4.6908618429058781E-3</v>
      </c>
      <c r="FI50">
        <f>'2010_totals_newvars'!I50/$FL50</f>
        <v>1.861010719904118E-2</v>
      </c>
      <c r="FJ50">
        <f>'2010_totals_newvars'!J50/$FL50</f>
        <v>0.11958984479347316</v>
      </c>
      <c r="FK50">
        <f>'2010_totals_newvars'!K50/$FL50</f>
        <v>5.2494964390779372E-2</v>
      </c>
      <c r="FL50">
        <f>'2010_totals_newvars'!L50</f>
        <v>209879769</v>
      </c>
      <c r="FM50" s="8" t="str">
        <f t="shared" si="30"/>
        <v xml:space="preserve"> </v>
      </c>
      <c r="FN50">
        <f>'2011_totals_newvars'!B50/$FX50</f>
        <v>0.18718545536989792</v>
      </c>
      <c r="FO50">
        <f>'2011_totals_newvars'!C50/$FX50</f>
        <v>0.19454293269356548</v>
      </c>
      <c r="FP50">
        <f>'2011_totals_newvars'!D50/$FX50</f>
        <v>0.11420488442338345</v>
      </c>
      <c r="FQ50">
        <f>'2011_totals_newvars'!E50/$FX50</f>
        <v>0.10403243502959543</v>
      </c>
      <c r="FR50">
        <f>'2011_totals_newvars'!F50/$FX50</f>
        <v>0</v>
      </c>
      <c r="FS50">
        <f>'2011_totals_newvars'!G50/$FX50</f>
        <v>0.11197650150002153</v>
      </c>
      <c r="FT50">
        <f>'2011_totals_newvars'!H50/$FX50</f>
        <v>5.6128755055232425E-2</v>
      </c>
      <c r="FU50">
        <f>'2011_totals_newvars'!I50/$FX50</f>
        <v>5.0572881936197363E-2</v>
      </c>
      <c r="FV50">
        <f>'2011_totals_newvars'!J50/$FX50</f>
        <v>0.12114164949578556</v>
      </c>
      <c r="FW50">
        <f>'2011_totals_newvars'!K50/$FX50</f>
        <v>6.0214504496320854E-2</v>
      </c>
      <c r="FX50">
        <f>'2011_totals_newvars'!L50</f>
        <v>182973041</v>
      </c>
      <c r="FY50" s="8" t="str">
        <f t="shared" si="31"/>
        <v xml:space="preserve"> </v>
      </c>
      <c r="FZ50">
        <f>'2012_totals_newvars'!B50/$GJ50</f>
        <v>0.2279987914940137</v>
      </c>
      <c r="GA50">
        <f>'2012_totals_newvars'!C50/$GJ50</f>
        <v>0.19628792191122299</v>
      </c>
      <c r="GB50">
        <f>'2012_totals_newvars'!D50/$GJ50</f>
        <v>0.20308006660571581</v>
      </c>
      <c r="GC50">
        <f>'2012_totals_newvars'!E50/$GJ50</f>
        <v>7.2887071662771641E-2</v>
      </c>
      <c r="GD50">
        <f>'2012_totals_newvars'!F50/$GJ50</f>
        <v>0</v>
      </c>
      <c r="GE50">
        <f>'2012_totals_newvars'!G50/$GJ50</f>
        <v>2.0598691475766889E-3</v>
      </c>
      <c r="GF50">
        <f>'2012_totals_newvars'!H50/$GJ50</f>
        <v>-2.8510711653565472E-3</v>
      </c>
      <c r="GG50">
        <f>'2012_totals_newvars'!I50/$GJ50</f>
        <v>0.13023411197273624</v>
      </c>
      <c r="GH50">
        <f>'2012_totals_newvars'!J50/$GJ50</f>
        <v>9.411550509432462E-2</v>
      </c>
      <c r="GI50">
        <f>'2012_totals_newvars'!K50/$GJ50</f>
        <v>7.6187733276994837E-2</v>
      </c>
      <c r="GJ50">
        <f>'2012_totals_newvars'!L50</f>
        <v>144611613</v>
      </c>
      <c r="GK50" s="8" t="str">
        <f t="shared" si="32"/>
        <v xml:space="preserve"> </v>
      </c>
      <c r="GL50">
        <f>'2013_totals_newvars'!B50/$GV50</f>
        <v>0.21405206107398478</v>
      </c>
      <c r="GM50">
        <f>'2013_totals_newvars'!C50/$GV50</f>
        <v>7.2161154223889912E-2</v>
      </c>
      <c r="GN50">
        <f>'2013_totals_newvars'!D50/$GV50</f>
        <v>0.21856739474664694</v>
      </c>
      <c r="GO50">
        <f>'2013_totals_newvars'!E50/$GV50</f>
        <v>0.12545054804514996</v>
      </c>
      <c r="GP50">
        <f>'2013_totals_newvars'!F50/$GV50</f>
        <v>0</v>
      </c>
      <c r="GQ50">
        <f>'2013_totals_newvars'!G50/$GV50</f>
        <v>1.0603573340837178E-2</v>
      </c>
      <c r="GR50">
        <f>'2013_totals_newvars'!H50/$GV50</f>
        <v>3.1292426760281072E-2</v>
      </c>
      <c r="GS50">
        <f>'2013_totals_newvars'!I50/$GV50</f>
        <v>7.0390851907150762E-2</v>
      </c>
      <c r="GT50">
        <f>'2013_totals_newvars'!J50/$GV50</f>
        <v>0.18130012679332427</v>
      </c>
      <c r="GU50">
        <f>'2013_totals_newvars'!K50/$GV50</f>
        <v>7.6181863108735121E-2</v>
      </c>
      <c r="GV50">
        <f>'2013_totals_newvars'!L50</f>
        <v>144622756</v>
      </c>
      <c r="GW50" s="8" t="str">
        <f t="shared" si="33"/>
        <v xml:space="preserve"> </v>
      </c>
      <c r="GX50">
        <f>'2014_totals_newvars'!B50/$HH50</f>
        <v>0.21721707807081136</v>
      </c>
      <c r="GY50">
        <f>'2014_totals_newvars'!C50/$HH50</f>
        <v>8.4338233329179307E-2</v>
      </c>
      <c r="GZ50">
        <f>'2014_totals_newvars'!D50/$HH50</f>
        <v>0.23358845853406357</v>
      </c>
      <c r="HA50">
        <f>'2014_totals_newvars'!E50/$HH50</f>
        <v>8.7546708159476419E-2</v>
      </c>
      <c r="HB50">
        <f>'2014_totals_newvars'!F50/$HH50</f>
        <v>0</v>
      </c>
      <c r="HC50">
        <f>'2014_totals_newvars'!G50/$HH50</f>
        <v>1.256697275055484E-2</v>
      </c>
      <c r="HD50">
        <f>'2014_totals_newvars'!H50/$HH50</f>
        <v>0</v>
      </c>
      <c r="HE50">
        <f>'2014_totals_newvars'!I50/$HH50</f>
        <v>8.3039212440414067E-2</v>
      </c>
      <c r="HF50">
        <f>'2014_totals_newvars'!J50/$HH50</f>
        <v>0.20354407715889677</v>
      </c>
      <c r="HG50">
        <f>'2014_totals_newvars'!K50/$HH50</f>
        <v>7.8159259556603661E-2</v>
      </c>
      <c r="HH50">
        <f>'2014_totals_newvars'!L50</f>
        <v>140963861</v>
      </c>
      <c r="HI50" s="8" t="str">
        <f t="shared" si="34"/>
        <v xml:space="preserve"> </v>
      </c>
    </row>
    <row r="51" spans="1:217" x14ac:dyDescent="0.2">
      <c r="A51" t="str">
        <f>'1997_totals_newvars'!A51</f>
        <v>WISCONSIN</v>
      </c>
      <c r="B51">
        <f>'1997_totals_newvars'!B51/$L51</f>
        <v>0.58117998348661637</v>
      </c>
      <c r="C51">
        <f>'1997_totals_newvars'!C51/$L51</f>
        <v>4.9802432522285341E-2</v>
      </c>
      <c r="D51">
        <f>'1997_totals_newvars'!D51/$L51</f>
        <v>0.21086318251862304</v>
      </c>
      <c r="E51">
        <f>'1997_totals_newvars'!E51/$L51</f>
        <v>0</v>
      </c>
      <c r="F51">
        <f>'1997_totals_newvars'!F51/$L51</f>
        <v>0</v>
      </c>
      <c r="G51">
        <f>'1997_totals_newvars'!G51/$L51</f>
        <v>0</v>
      </c>
      <c r="H51">
        <f>'1997_totals_newvars'!H51/$L51</f>
        <v>0</v>
      </c>
      <c r="I51">
        <f>'1997_totals_newvars'!I51/$L51</f>
        <v>3.1957047436502843E-2</v>
      </c>
      <c r="J51">
        <f>'1997_totals_newvars'!J51/$L51</f>
        <v>0.12619735403597238</v>
      </c>
      <c r="K51">
        <f>'1997_totals_newvars'!K51/$L51</f>
        <v>0</v>
      </c>
      <c r="L51">
        <f>'1997_totals_newvars'!L51</f>
        <v>354832186</v>
      </c>
      <c r="M51" s="8" t="str">
        <f t="shared" si="18"/>
        <v xml:space="preserve"> </v>
      </c>
      <c r="N51">
        <f>'1998_totals_newvars'!B51/$X51</f>
        <v>0.38427405468381753</v>
      </c>
      <c r="O51">
        <f>'1998_totals_newvars'!C51/$X51</f>
        <v>0.13941997824010682</v>
      </c>
      <c r="P51">
        <f>'1998_totals_newvars'!D51/$X51</f>
        <v>0.20992162300448478</v>
      </c>
      <c r="Q51">
        <f>'1998_totals_newvars'!E51/$X51</f>
        <v>0</v>
      </c>
      <c r="R51">
        <f>'1998_totals_newvars'!F51/$X51</f>
        <v>0</v>
      </c>
      <c r="S51">
        <f>'1998_totals_newvars'!G51/$X51</f>
        <v>0</v>
      </c>
      <c r="T51">
        <f>'1998_totals_newvars'!H51/$X51</f>
        <v>0</v>
      </c>
      <c r="U51">
        <f>'1998_totals_newvars'!I51/$X51</f>
        <v>1.6790799035274105E-2</v>
      </c>
      <c r="V51">
        <f>'1998_totals_newvars'!J51/$X51</f>
        <v>0.14467653704559694</v>
      </c>
      <c r="W51">
        <f>'1998_totals_newvars'!K51/$X51</f>
        <v>0.10491700799071982</v>
      </c>
      <c r="X51">
        <f>'1998_totals_newvars'!L51</f>
        <v>378394321</v>
      </c>
      <c r="Y51" s="8" t="str">
        <f t="shared" si="35"/>
        <v xml:space="preserve"> </v>
      </c>
      <c r="Z51">
        <f>'1999_totals_newvars'!B51/$AJ51</f>
        <v>0.23206234698903525</v>
      </c>
      <c r="AA51">
        <f>'1999_totals_newvars'!C51/$AJ51</f>
        <v>0.28802522083018828</v>
      </c>
      <c r="AB51">
        <f>'1999_totals_newvars'!D51/$AJ51</f>
        <v>0.15416062086589363</v>
      </c>
      <c r="AC51">
        <f>'1999_totals_newvars'!E51/$AJ51</f>
        <v>0</v>
      </c>
      <c r="AD51">
        <f>'1999_totals_newvars'!F51/$AJ51</f>
        <v>0</v>
      </c>
      <c r="AE51">
        <f>'1999_totals_newvars'!G51/$AJ51</f>
        <v>0</v>
      </c>
      <c r="AF51">
        <f>'1999_totals_newvars'!H51/$AJ51</f>
        <v>0</v>
      </c>
      <c r="AG51">
        <f>'1999_totals_newvars'!I51/$AJ51</f>
        <v>0.17629788099643801</v>
      </c>
      <c r="AH51">
        <f>'1999_totals_newvars'!J51/$AJ51</f>
        <v>7.1196986685205868E-2</v>
      </c>
      <c r="AI51">
        <f>'1999_totals_newvars'!K51/$AJ51</f>
        <v>7.8256943633238998E-2</v>
      </c>
      <c r="AJ51">
        <f>'1999_totals_newvars'!L51</f>
        <v>405714797</v>
      </c>
      <c r="AK51" s="8" t="str">
        <f t="shared" si="19"/>
        <v xml:space="preserve"> </v>
      </c>
      <c r="AL51">
        <f>'2000_totals_newvars'!B51/$AW51</f>
        <v>1.4641842734621578E-2</v>
      </c>
      <c r="AM51">
        <f>'2000_totals_newvars'!C51/$AW51</f>
        <v>0.37299476223362127</v>
      </c>
      <c r="AN51">
        <f>'2000_totals_newvars'!D51/$AW51</f>
        <v>0.13240131015560266</v>
      </c>
      <c r="AO51">
        <f>'2000_totals_newvars'!E51/$AW51</f>
        <v>0</v>
      </c>
      <c r="AP51">
        <f>'2000_totals_newvars'!F51/$AW51</f>
        <v>0.16625336379309016</v>
      </c>
      <c r="AQ51">
        <f>'2000_totals_newvars'!G51/$AW51</f>
        <v>2.5205878102829041E-2</v>
      </c>
      <c r="AR51">
        <f>'2000_totals_newvars'!H51/$AW51</f>
        <v>3.5138008016997395E-2</v>
      </c>
      <c r="AS51">
        <f>'2000_totals_newvars'!I51/$AW51</f>
        <v>0.11928540269409008</v>
      </c>
      <c r="AT51">
        <f>'2000_totals_newvars'!J51/$AW51</f>
        <v>6.7615982002604824E-2</v>
      </c>
      <c r="AU51">
        <f>'2000_totals_newvars'!K51/$AW51</f>
        <v>6.6463450266543003E-2</v>
      </c>
      <c r="AV51" s="8" t="str">
        <f t="shared" si="20"/>
        <v xml:space="preserve"> </v>
      </c>
      <c r="AW51">
        <f>'2000_totals_newvars'!L51</f>
        <v>477025476</v>
      </c>
      <c r="AX51">
        <f>'2001_totals_newvars'!B51/$BH51</f>
        <v>0.13655729732616645</v>
      </c>
      <c r="AY51">
        <f>'2001_totals_newvars'!C51/$BH51</f>
        <v>0.39041696535635351</v>
      </c>
      <c r="AZ51">
        <f>'2001_totals_newvars'!D51/$BH51</f>
        <v>0.20723722483140766</v>
      </c>
      <c r="BA51">
        <f>'2001_totals_newvars'!E51/$BH51</f>
        <v>0</v>
      </c>
      <c r="BB51">
        <f>'2001_totals_newvars'!F51/$BH51</f>
        <v>0.16763722759936758</v>
      </c>
      <c r="BC51">
        <f>'2001_totals_newvars'!G51/$BH51</f>
        <v>9.4472573759045147E-3</v>
      </c>
      <c r="BD51">
        <f>'2001_totals_newvars'!H51/$BH51</f>
        <v>-3.5115284472756378E-3</v>
      </c>
      <c r="BE51">
        <f>'2001_totals_newvars'!I51/$BH51</f>
        <v>-2.0244803986612315E-2</v>
      </c>
      <c r="BF51">
        <f>'2001_totals_newvars'!J51/$BH51</f>
        <v>5.6137472946115319E-2</v>
      </c>
      <c r="BG51">
        <f>'2001_totals_newvars'!K51/$BH51</f>
        <v>5.6322886998572935E-2</v>
      </c>
      <c r="BH51">
        <f>'2001_totals_newvars'!L51</f>
        <v>590904511</v>
      </c>
      <c r="BI51" s="8" t="str">
        <f t="shared" si="21"/>
        <v xml:space="preserve"> </v>
      </c>
      <c r="BJ51">
        <f>'2002_totals_newvars'!B51/$BT51</f>
        <v>0.22277331357421215</v>
      </c>
      <c r="BK51">
        <f>'2002_totals_newvars'!C51/$BT51</f>
        <v>0.34104801843664839</v>
      </c>
      <c r="BL51">
        <f>'2002_totals_newvars'!D51/$BT51</f>
        <v>0.12870287808774911</v>
      </c>
      <c r="BM51">
        <f>'2002_totals_newvars'!E51/$BT51</f>
        <v>0</v>
      </c>
      <c r="BN51">
        <f>'2002_totals_newvars'!F51/$BT51</f>
        <v>8.8495353199998766E-2</v>
      </c>
      <c r="BO51">
        <f>'2002_totals_newvars'!G51/$BT51</f>
        <v>1.1735866123040745E-2</v>
      </c>
      <c r="BP51">
        <f>'2002_totals_newvars'!H51/$BT51</f>
        <v>7.0752365055045827E-2</v>
      </c>
      <c r="BQ51">
        <f>'2002_totals_newvars'!I51/$BT51</f>
        <v>6.4089919185697605E-2</v>
      </c>
      <c r="BR51">
        <f>'2002_totals_newvars'!J51/$BT51</f>
        <v>4.8653809875080764E-2</v>
      </c>
      <c r="BS51">
        <f>'2002_totals_newvars'!K51/$BT51</f>
        <v>2.3748476462526608E-2</v>
      </c>
      <c r="BT51">
        <f>'2002_totals_newvars'!L51</f>
        <v>566197921</v>
      </c>
      <c r="BU51" s="8" t="str">
        <f t="shared" si="22"/>
        <v xml:space="preserve"> </v>
      </c>
      <c r="BV51">
        <f>'2003_totals_newvars'!B51/$CF51</f>
        <v>0.19110939406288488</v>
      </c>
      <c r="BW51">
        <f>'2003_totals_newvars'!C51/$CF51</f>
        <v>0.42352644279508733</v>
      </c>
      <c r="BX51">
        <f>'2003_totals_newvars'!D51/$CF51</f>
        <v>0.14275467868933833</v>
      </c>
      <c r="BY51">
        <f>'2003_totals_newvars'!E51/$CF51</f>
        <v>0</v>
      </c>
      <c r="BZ51">
        <f>'2003_totals_newvars'!F51/$CF51</f>
        <v>7.2941784704340457E-2</v>
      </c>
      <c r="CA51">
        <f>'2003_totals_newvars'!G51/$CF51</f>
        <v>1.1851054295903572E-2</v>
      </c>
      <c r="CB51">
        <f>'2003_totals_newvars'!H51/$CF51</f>
        <v>4.1993844125009609E-2</v>
      </c>
      <c r="CC51">
        <f>'2003_totals_newvars'!I51/$CF51</f>
        <v>2.2941890361622259E-2</v>
      </c>
      <c r="CD51">
        <f>'2003_totals_newvars'!J51/$CF51</f>
        <v>6.9212211206511415E-2</v>
      </c>
      <c r="CE51">
        <f>'2003_totals_newvars'!K51/$CF51</f>
        <v>2.3668699759302147E-2</v>
      </c>
      <c r="CF51">
        <f>'2003_totals_newvars'!L51</f>
        <v>567873780</v>
      </c>
      <c r="CG51" s="8" t="str">
        <f t="shared" si="23"/>
        <v xml:space="preserve"> </v>
      </c>
      <c r="CH51">
        <f>'2004_totals_newvars'!B51/$CR51</f>
        <v>0.23753514878404802</v>
      </c>
      <c r="CI51">
        <f>'2004_totals_newvars'!C51/$CR51</f>
        <v>0.43855147511421255</v>
      </c>
      <c r="CJ51">
        <f>'2004_totals_newvars'!D51/$CR51</f>
        <v>5.9391875005844669E-2</v>
      </c>
      <c r="CK51">
        <f>'2004_totals_newvars'!E51/$CR51</f>
        <v>0</v>
      </c>
      <c r="CL51">
        <f>'2004_totals_newvars'!F51/$CR51</f>
        <v>0.10132427935956048</v>
      </c>
      <c r="CM51">
        <f>'2004_totals_newvars'!G51/$CR51</f>
        <v>1.1454010192086079E-2</v>
      </c>
      <c r="CN51">
        <f>'2004_totals_newvars'!H51/$CR51</f>
        <v>3.0849651061412325E-2</v>
      </c>
      <c r="CO51">
        <f>'2004_totals_newvars'!I51/$CR51</f>
        <v>1.8728721225675954E-2</v>
      </c>
      <c r="CP51">
        <f>'2004_totals_newvars'!J51/$CR51</f>
        <v>7.8675887997370089E-2</v>
      </c>
      <c r="CQ51">
        <f>'2004_totals_newvars'!K51/$CR51</f>
        <v>2.3488951259789795E-2</v>
      </c>
      <c r="CR51">
        <f>'2004_totals_newvars'!L51</f>
        <v>571353691</v>
      </c>
      <c r="CS51" s="8" t="str">
        <f t="shared" si="24"/>
        <v xml:space="preserve"> </v>
      </c>
      <c r="CT51">
        <f>'2005_totals_newvars'!B51/$DD51</f>
        <v>0.22055284148994914</v>
      </c>
      <c r="CU51">
        <f>'2005_totals_newvars'!C51/$DD51</f>
        <v>0.44480278328774209</v>
      </c>
      <c r="CV51">
        <f>'2005_totals_newvars'!D51/$DD51</f>
        <v>6.8973214890280451E-2</v>
      </c>
      <c r="CW51">
        <f>'2005_totals_newvars'!E51/$DD51</f>
        <v>0</v>
      </c>
      <c r="CX51">
        <f>'2005_totals_newvars'!F51/$DD51</f>
        <v>0.11370932812903242</v>
      </c>
      <c r="CY51">
        <f>'2005_totals_newvars'!G51/$DD51</f>
        <v>1.2112751902156771E-2</v>
      </c>
      <c r="CZ51">
        <f>'2005_totals_newvars'!H51/$DD51</f>
        <v>3.1552646248060708E-2</v>
      </c>
      <c r="DA51">
        <f>'2005_totals_newvars'!I51/$DD51</f>
        <v>1.4692233838164015E-2</v>
      </c>
      <c r="DB51">
        <f>'2005_totals_newvars'!J51/$DD51</f>
        <v>6.7970321995241986E-2</v>
      </c>
      <c r="DC51">
        <f>'2005_totals_newvars'!K51/$DD51</f>
        <v>2.5633878219372432E-2</v>
      </c>
      <c r="DD51">
        <f>'2005_totals_newvars'!L51</f>
        <v>523545438</v>
      </c>
      <c r="DE51" s="8" t="str">
        <f t="shared" si="25"/>
        <v xml:space="preserve"> </v>
      </c>
      <c r="DF51">
        <f>'2006_totals_newvars'!B51/$DP51</f>
        <v>0.21409535549357334</v>
      </c>
      <c r="DG51">
        <f>'2006_totals_newvars'!C51/$DP51</f>
        <v>0.46963432160302609</v>
      </c>
      <c r="DH51">
        <f>'2006_totals_newvars'!D51/$DP51</f>
        <v>8.1393508761077787E-2</v>
      </c>
      <c r="DI51">
        <f>'2006_totals_newvars'!E51/$DP51</f>
        <v>0</v>
      </c>
      <c r="DJ51">
        <f>'2006_totals_newvars'!F51/$DP51</f>
        <v>0.10665112872180665</v>
      </c>
      <c r="DK51">
        <f>'2006_totals_newvars'!G51/$DP51</f>
        <v>1.6431097857937029E-2</v>
      </c>
      <c r="DL51">
        <f>'2006_totals_newvars'!H51/$DP51</f>
        <v>2.3297805060219907E-2</v>
      </c>
      <c r="DM51">
        <f>'2006_totals_newvars'!I51/$DP51</f>
        <v>6.4409001764628966E-3</v>
      </c>
      <c r="DN51">
        <f>'2006_totals_newvars'!J51/$DP51</f>
        <v>5.3641327550274745E-2</v>
      </c>
      <c r="DO51">
        <f>'2006_totals_newvars'!K51/$DP51</f>
        <v>2.8414554775621548E-2</v>
      </c>
      <c r="DP51">
        <f>'2006_totals_newvars'!L51</f>
        <v>517875438</v>
      </c>
      <c r="DQ51" s="8" t="str">
        <f t="shared" si="26"/>
        <v xml:space="preserve"> </v>
      </c>
      <c r="DR51">
        <f>'2007_totals_newvars'!B51/$EB51</f>
        <v>0.17082458953843802</v>
      </c>
      <c r="DS51">
        <f>'2007_totals_newvars'!C51/$EB51</f>
        <v>0.50878088719503356</v>
      </c>
      <c r="DT51">
        <f>'2007_totals_newvars'!D51/$EB51</f>
        <v>6.5857270241709162E-2</v>
      </c>
      <c r="DU51">
        <f>'2007_totals_newvars'!E51/$EB51</f>
        <v>0</v>
      </c>
      <c r="DV51">
        <f>'2007_totals_newvars'!F51/$EB51</f>
        <v>0.12192719936039687</v>
      </c>
      <c r="DW51">
        <f>'2007_totals_newvars'!G51/$EB51</f>
        <v>1.4177294857777384E-2</v>
      </c>
      <c r="DX51">
        <f>'2007_totals_newvars'!H51/$EB51</f>
        <v>2.1223804512246466E-2</v>
      </c>
      <c r="DY51">
        <f>'2007_totals_newvars'!I51/$EB51</f>
        <v>1.5208467940644784E-2</v>
      </c>
      <c r="DZ51">
        <f>'2007_totals_newvars'!J51/$EB51</f>
        <v>5.6294902063275323E-2</v>
      </c>
      <c r="EA51">
        <f>'2007_totals_newvars'!K51/$EB51</f>
        <v>2.5705584290478402E-2</v>
      </c>
      <c r="EB51">
        <f>'2007_totals_newvars'!L51</f>
        <v>522085001</v>
      </c>
      <c r="EC51" s="8" t="str">
        <f t="shared" si="27"/>
        <v xml:space="preserve"> </v>
      </c>
      <c r="ED51">
        <f>'2008_totals_newvars'!B51/$EN51</f>
        <v>0.16909543311651237</v>
      </c>
      <c r="EE51">
        <f>'2008_totals_newvars'!C51/$EN51</f>
        <v>0.52052580852237473</v>
      </c>
      <c r="EF51">
        <f>'2008_totals_newvars'!D51/$EN51</f>
        <v>6.7665203211847089E-2</v>
      </c>
      <c r="EG51">
        <f>'2008_totals_newvars'!E51/$EN51</f>
        <v>0</v>
      </c>
      <c r="EH51">
        <f>'2008_totals_newvars'!F51/$EN51</f>
        <v>0.12377104492466995</v>
      </c>
      <c r="EI51">
        <f>'2008_totals_newvars'!G51/$EN51</f>
        <v>1.2970896956377237E-2</v>
      </c>
      <c r="EJ51">
        <f>'2008_totals_newvars'!H51/$EN51</f>
        <v>1.9721681984465809E-2</v>
      </c>
      <c r="EK51">
        <f>'2008_totals_newvars'!I51/$EN51</f>
        <v>1.4225357257781493E-2</v>
      </c>
      <c r="EL51">
        <f>'2008_totals_newvars'!J51/$EN51</f>
        <v>4.6664849148856165E-2</v>
      </c>
      <c r="EM51">
        <f>'2008_totals_newvars'!K51/$EN51</f>
        <v>2.5359724877115169E-2</v>
      </c>
      <c r="EN51">
        <f>'2008_totals_newvars'!L51</f>
        <v>529205268</v>
      </c>
      <c r="EO51" s="8" t="str">
        <f t="shared" si="28"/>
        <v xml:space="preserve"> </v>
      </c>
      <c r="EP51">
        <f>'2009_totals_newvars'!B51/$EZ51</f>
        <v>0.17584143022165055</v>
      </c>
      <c r="EQ51">
        <f>'2009_totals_newvars'!C51/$EZ51</f>
        <v>0.39525376830265185</v>
      </c>
      <c r="ER51">
        <f>'2009_totals_newvars'!D51/$EZ51</f>
        <v>5.4737208875015035E-2</v>
      </c>
      <c r="ES51">
        <f>'2009_totals_newvars'!E51/$EZ51</f>
        <v>0</v>
      </c>
      <c r="ET51">
        <f>'2009_totals_newvars'!F51/$EZ51</f>
        <v>3.5356950906411638E-2</v>
      </c>
      <c r="EU51">
        <f>'2009_totals_newvars'!G51/$EZ51</f>
        <v>6.7231980060899962E-2</v>
      </c>
      <c r="EV51">
        <f>'2009_totals_newvars'!H51/$EZ51</f>
        <v>2.5127151944289328E-2</v>
      </c>
      <c r="EW51">
        <f>'2009_totals_newvars'!I51/$EZ51</f>
        <v>0.1847088927102658</v>
      </c>
      <c r="EX51">
        <f>'2009_totals_newvars'!J51/$EZ51</f>
        <v>4.0933958282038815E-2</v>
      </c>
      <c r="EY51">
        <f>'2009_totals_newvars'!K51/$EZ51</f>
        <v>2.0808658696776988E-2</v>
      </c>
      <c r="EZ51">
        <f>'2009_totals_newvars'!L51</f>
        <v>644947865</v>
      </c>
      <c r="FA51" s="8" t="str">
        <f t="shared" si="29"/>
        <v xml:space="preserve"> </v>
      </c>
      <c r="FB51">
        <f>'2010_totals_newvars'!B51/$FL51</f>
        <v>0.24211498317743954</v>
      </c>
      <c r="FC51">
        <f>'2010_totals_newvars'!C51/$FL51</f>
        <v>0.48726710573767784</v>
      </c>
      <c r="FD51">
        <f>'2010_totals_newvars'!D51/$FL51</f>
        <v>6.024415463863713E-2</v>
      </c>
      <c r="FE51">
        <f>'2010_totals_newvars'!E51/$FL51</f>
        <v>0</v>
      </c>
      <c r="FF51">
        <f>'2010_totals_newvars'!F51/$FL51</f>
        <v>8.1349088732759645E-2</v>
      </c>
      <c r="FG51">
        <f>'2010_totals_newvars'!G51/$FL51</f>
        <v>1.4412243267858798E-2</v>
      </c>
      <c r="FH51">
        <f>'2010_totals_newvars'!H51/$FL51</f>
        <v>2.5966498000101729E-2</v>
      </c>
      <c r="FI51">
        <f>'2010_totals_newvars'!I51/$FL51</f>
        <v>1.4806260041874842E-2</v>
      </c>
      <c r="FJ51">
        <f>'2010_totals_newvars'!J51/$FL51</f>
        <v>4.8846746055017765E-2</v>
      </c>
      <c r="FK51">
        <f>'2010_totals_newvars'!K51/$FL51</f>
        <v>2.4992920348632736E-2</v>
      </c>
      <c r="FL51">
        <f>'2010_totals_newvars'!L51</f>
        <v>536972063</v>
      </c>
      <c r="FM51" s="8" t="str">
        <f t="shared" si="30"/>
        <v xml:space="preserve"> </v>
      </c>
      <c r="FN51">
        <f>'2011_totals_newvars'!B51/$FX51</f>
        <v>0.19564445719685833</v>
      </c>
      <c r="FO51">
        <f>'2011_totals_newvars'!C51/$FX51</f>
        <v>0.32250752294408924</v>
      </c>
      <c r="FP51">
        <f>'2011_totals_newvars'!D51/$FX51</f>
        <v>0.102657124106633</v>
      </c>
      <c r="FQ51">
        <f>'2011_totals_newvars'!E51/$FX51</f>
        <v>4.5805205708209824E-4</v>
      </c>
      <c r="FR51">
        <f>'2011_totals_newvars'!F51/$FX51</f>
        <v>8.985969210514605E-2</v>
      </c>
      <c r="FS51">
        <f>'2011_totals_newvars'!G51/$FX51</f>
        <v>5.5661940716289146E-2</v>
      </c>
      <c r="FT51">
        <f>'2011_totals_newvars'!H51/$FX51</f>
        <v>2.2365210274259743E-2</v>
      </c>
      <c r="FU51">
        <f>'2011_totals_newvars'!I51/$FX51</f>
        <v>0.13584366473765921</v>
      </c>
      <c r="FV51">
        <f>'2011_totals_newvars'!J51/$FX51</f>
        <v>5.2282158174493047E-2</v>
      </c>
      <c r="FW51">
        <f>'2011_totals_newvars'!K51/$FX51</f>
        <v>2.272017768749016E-2</v>
      </c>
      <c r="FX51">
        <f>'2011_totals_newvars'!L51</f>
        <v>653045861</v>
      </c>
      <c r="FY51" s="8" t="str">
        <f t="shared" si="31"/>
        <v xml:space="preserve"> </v>
      </c>
      <c r="FZ51">
        <f>'2012_totals_newvars'!B51/$GJ51</f>
        <v>0.22733344282815302</v>
      </c>
      <c r="GA51">
        <f>'2012_totals_newvars'!C51/$GJ51</f>
        <v>0.29926050788878972</v>
      </c>
      <c r="GB51">
        <f>'2012_totals_newvars'!D51/$GJ51</f>
        <v>9.4049516189805948E-2</v>
      </c>
      <c r="GC51">
        <f>'2012_totals_newvars'!E51/$GJ51</f>
        <v>0</v>
      </c>
      <c r="GD51">
        <f>'2012_totals_newvars'!F51/$GJ51</f>
        <v>7.2367813255143132E-2</v>
      </c>
      <c r="GE51">
        <f>'2012_totals_newvars'!G51/$GJ51</f>
        <v>7.2305945223643614E-2</v>
      </c>
      <c r="GF51">
        <f>'2012_totals_newvars'!H51/$GJ51</f>
        <v>2.3602053219792581E-2</v>
      </c>
      <c r="GG51">
        <f>'2012_totals_newvars'!I51/$GJ51</f>
        <v>0.14515481561256555</v>
      </c>
      <c r="GH51">
        <f>'2012_totals_newvars'!J51/$GJ51</f>
        <v>4.0365586582774532E-2</v>
      </c>
      <c r="GI51">
        <f>'2012_totals_newvars'!K51/$GJ51</f>
        <v>2.556031919933191E-2</v>
      </c>
      <c r="GJ51">
        <f>'2012_totals_newvars'!L51</f>
        <v>603364922</v>
      </c>
      <c r="GK51" s="8" t="str">
        <f t="shared" si="32"/>
        <v xml:space="preserve"> </v>
      </c>
      <c r="GL51">
        <f>'2013_totals_newvars'!B51/$GV51</f>
        <v>0.22222270407867745</v>
      </c>
      <c r="GM51">
        <f>'2013_totals_newvars'!C51/$GV51</f>
        <v>0.33111304145125281</v>
      </c>
      <c r="GN51">
        <f>'2013_totals_newvars'!D51/$GV51</f>
        <v>6.3501671525270018E-2</v>
      </c>
      <c r="GO51">
        <f>'2013_totals_newvars'!E51/$GV51</f>
        <v>0</v>
      </c>
      <c r="GP51">
        <f>'2013_totals_newvars'!F51/$GV51</f>
        <v>7.2301981553369171E-2</v>
      </c>
      <c r="GQ51">
        <f>'2013_totals_newvars'!G51/$GV51</f>
        <v>7.6425167629581445E-2</v>
      </c>
      <c r="GR51">
        <f>'2013_totals_newvars'!H51/$GV51</f>
        <v>2.1752967555204009E-2</v>
      </c>
      <c r="GS51">
        <f>'2013_totals_newvars'!I51/$GV51</f>
        <v>0.14901269632479572</v>
      </c>
      <c r="GT51">
        <f>'2013_totals_newvars'!J51/$GV51</f>
        <v>3.8114487941278925E-2</v>
      </c>
      <c r="GU51">
        <f>'2013_totals_newvars'!K51/$GV51</f>
        <v>2.5555281940570468E-2</v>
      </c>
      <c r="GV51">
        <f>'2013_totals_newvars'!L51</f>
        <v>603914292</v>
      </c>
      <c r="GW51" s="8" t="str">
        <f t="shared" si="33"/>
        <v xml:space="preserve"> </v>
      </c>
      <c r="GX51">
        <f>'2014_totals_newvars'!B51/$HH51</f>
        <v>0.22932567621207237</v>
      </c>
      <c r="GY51">
        <f>'2014_totals_newvars'!C51/$HH51</f>
        <v>0.33369048219999087</v>
      </c>
      <c r="GZ51">
        <f>'2014_totals_newvars'!D51/$HH51</f>
        <v>5.0459111317803396E-2</v>
      </c>
      <c r="HA51">
        <f>'2014_totals_newvars'!E51/$HH51</f>
        <v>0</v>
      </c>
      <c r="HB51">
        <f>'2014_totals_newvars'!F51/$HH51</f>
        <v>9.5090123124775799E-2</v>
      </c>
      <c r="HC51">
        <f>'2014_totals_newvars'!G51/$HH51</f>
        <v>6.4932041059270071E-2</v>
      </c>
      <c r="HD51">
        <f>'2014_totals_newvars'!H51/$HH51</f>
        <v>2.2523232179254733E-2</v>
      </c>
      <c r="HE51">
        <f>'2014_totals_newvars'!I51/$HH51</f>
        <v>0.13836917246855757</v>
      </c>
      <c r="HF51">
        <f>'2014_totals_newvars'!J51/$HH51</f>
        <v>4.2114228807226602E-2</v>
      </c>
      <c r="HG51">
        <f>'2014_totals_newvars'!K51/$HH51</f>
        <v>2.3495932631048603E-2</v>
      </c>
      <c r="HH51">
        <f>'2014_totals_newvars'!L51</f>
        <v>657271207</v>
      </c>
      <c r="HI51" s="8" t="str">
        <f t="shared" si="34"/>
        <v xml:space="preserve"> </v>
      </c>
    </row>
    <row r="52" spans="1:217" x14ac:dyDescent="0.2">
      <c r="A52" t="str">
        <f>'1997_totals_newvars'!A52</f>
        <v>WYOMING</v>
      </c>
      <c r="B52">
        <f>'1997_totals_newvars'!B52/$L52</f>
        <v>0.63871575676799919</v>
      </c>
      <c r="C52">
        <f>'1997_totals_newvars'!C52/$L52</f>
        <v>0.13190327427693405</v>
      </c>
      <c r="D52">
        <f>'1997_totals_newvars'!D52/$L52</f>
        <v>0.1120857067667258</v>
      </c>
      <c r="E52">
        <f>'1997_totals_newvars'!E52/$L52</f>
        <v>0</v>
      </c>
      <c r="F52">
        <f>'1997_totals_newvars'!F52/$L52</f>
        <v>0</v>
      </c>
      <c r="G52">
        <f>'1997_totals_newvars'!G52/$L52</f>
        <v>0</v>
      </c>
      <c r="H52">
        <f>'1997_totals_newvars'!H52/$L52</f>
        <v>0</v>
      </c>
      <c r="I52">
        <f>'1997_totals_newvars'!I52/$L52</f>
        <v>0</v>
      </c>
      <c r="J52">
        <f>'1997_totals_newvars'!J52/$L52</f>
        <v>0.11729526218834097</v>
      </c>
      <c r="K52">
        <f>'1997_totals_newvars'!K52/$L52</f>
        <v>0</v>
      </c>
      <c r="L52">
        <f>'1997_totals_newvars'!L52</f>
        <v>11779700</v>
      </c>
      <c r="M52" s="8" t="str">
        <f t="shared" si="18"/>
        <v xml:space="preserve"> </v>
      </c>
      <c r="N52">
        <f>'1998_totals_newvars'!B52/$X52</f>
        <v>0.55624831492679105</v>
      </c>
      <c r="O52">
        <f>'1998_totals_newvars'!C52/$X52</f>
        <v>0.19159678002713718</v>
      </c>
      <c r="P52">
        <f>'1998_totals_newvars'!D52/$X52</f>
        <v>0.15104611206538651</v>
      </c>
      <c r="Q52">
        <f>'1998_totals_newvars'!E52/$X52</f>
        <v>0</v>
      </c>
      <c r="R52">
        <f>'1998_totals_newvars'!F52/$X52</f>
        <v>0</v>
      </c>
      <c r="S52">
        <f>'1998_totals_newvars'!G52/$X52</f>
        <v>0</v>
      </c>
      <c r="T52">
        <f>'1998_totals_newvars'!H52/$X52</f>
        <v>0</v>
      </c>
      <c r="U52">
        <f>'1998_totals_newvars'!I52/$X52</f>
        <v>0</v>
      </c>
      <c r="V52">
        <f>'1998_totals_newvars'!J52/$X52</f>
        <v>0.10110879298068527</v>
      </c>
      <c r="W52">
        <f>'1998_totals_newvars'!K52/$X52</f>
        <v>0</v>
      </c>
      <c r="X52">
        <f>'1998_totals_newvars'!L52</f>
        <v>11816994</v>
      </c>
      <c r="Y52" s="8" t="str">
        <f t="shared" si="35"/>
        <v xml:space="preserve"> </v>
      </c>
      <c r="Z52">
        <f>'1999_totals_newvars'!B52/$AJ52</f>
        <v>-7.75779977893198E-2</v>
      </c>
      <c r="AA52">
        <f>'1999_totals_newvars'!C52/$AJ52</f>
        <v>0.77142660185174183</v>
      </c>
      <c r="AB52">
        <f>'1999_totals_newvars'!D52/$AJ52</f>
        <v>-0.12449362349501408</v>
      </c>
      <c r="AC52">
        <f>'1999_totals_newvars'!E52/$AJ52</f>
        <v>0</v>
      </c>
      <c r="AD52">
        <f>'1999_totals_newvars'!F52/$AJ52</f>
        <v>0</v>
      </c>
      <c r="AE52">
        <f>'1999_totals_newvars'!G52/$AJ52</f>
        <v>0</v>
      </c>
      <c r="AF52">
        <f>'1999_totals_newvars'!H52/$AJ52</f>
        <v>0</v>
      </c>
      <c r="AG52">
        <f>'1999_totals_newvars'!I52/$AJ52</f>
        <v>0</v>
      </c>
      <c r="AH52">
        <f>'1999_totals_newvars'!J52/$AJ52</f>
        <v>-4.864074862030577E-2</v>
      </c>
      <c r="AI52">
        <f>'1999_totals_newvars'!K52/$AJ52</f>
        <v>0.47928576805289785</v>
      </c>
      <c r="AJ52">
        <f>'1999_totals_newvars'!L52</f>
        <v>12620550</v>
      </c>
      <c r="AK52" s="8" t="str">
        <f t="shared" si="19"/>
        <v xml:space="preserve"> </v>
      </c>
      <c r="AL52">
        <f>'2000_totals_newvars'!B52/$AW52</f>
        <v>0.26493958067026691</v>
      </c>
      <c r="AM52">
        <f>'2000_totals_newvars'!C52/$AW52</f>
        <v>7.4355381241803978E-2</v>
      </c>
      <c r="AN52">
        <f>'2000_totals_newvars'!D52/$AW52</f>
        <v>0.10842293621065342</v>
      </c>
      <c r="AO52">
        <f>'2000_totals_newvars'!E52/$AW52</f>
        <v>0</v>
      </c>
      <c r="AP52">
        <f>'2000_totals_newvars'!F52/$AW52</f>
        <v>0</v>
      </c>
      <c r="AQ52">
        <f>'2000_totals_newvars'!G52/$AW52</f>
        <v>0</v>
      </c>
      <c r="AR52">
        <f>'2000_totals_newvars'!H52/$AW52</f>
        <v>0</v>
      </c>
      <c r="AS52">
        <f>'2000_totals_newvars'!I52/$AW52</f>
        <v>0.41535213848055624</v>
      </c>
      <c r="AT52">
        <f>'2000_totals_newvars'!J52/$AW52</f>
        <v>7.1521191665871953E-2</v>
      </c>
      <c r="AU52">
        <f>'2000_totals_newvars'!K52/$AW52</f>
        <v>6.5408771730847512E-2</v>
      </c>
      <c r="AV52" s="8" t="str">
        <f t="shared" si="20"/>
        <v xml:space="preserve"> </v>
      </c>
      <c r="AW52">
        <f>'2000_totals_newvars'!L52</f>
        <v>33240190</v>
      </c>
      <c r="AX52">
        <f>'2001_totals_newvars'!B52/$BH52</f>
        <v>0.15233250985751989</v>
      </c>
      <c r="AY52">
        <f>'2001_totals_newvars'!C52/$BH52</f>
        <v>-0.13837972118906816</v>
      </c>
      <c r="AZ52">
        <f>'2001_totals_newvars'!D52/$BH52</f>
        <v>0.18005645715961938</v>
      </c>
      <c r="BA52">
        <f>'2001_totals_newvars'!E52/$BH52</f>
        <v>0</v>
      </c>
      <c r="BB52">
        <f>'2001_totals_newvars'!F52/$BH52</f>
        <v>0</v>
      </c>
      <c r="BC52">
        <f>'2001_totals_newvars'!G52/$BH52</f>
        <v>0</v>
      </c>
      <c r="BD52">
        <f>'2001_totals_newvars'!H52/$BH52</f>
        <v>0</v>
      </c>
      <c r="BE52">
        <f>'2001_totals_newvars'!I52/$BH52</f>
        <v>0.68053505563650885</v>
      </c>
      <c r="BF52">
        <f>'2001_totals_newvars'!J52/$BH52</f>
        <v>4.6596991203715091E-2</v>
      </c>
      <c r="BG52">
        <f>'2001_totals_newvars'!K52/$BH52</f>
        <v>7.88587073317049E-2</v>
      </c>
      <c r="BH52">
        <f>'2001_totals_newvars'!L52</f>
        <v>25485873</v>
      </c>
      <c r="BI52" s="8" t="str">
        <f t="shared" si="21"/>
        <v xml:space="preserve"> </v>
      </c>
      <c r="BJ52">
        <f>'2002_totals_newvars'!B52/$BT52</f>
        <v>7.2934512090986295E-2</v>
      </c>
      <c r="BK52">
        <f>'2002_totals_newvars'!C52/$BT52</f>
        <v>0.34164486937996674</v>
      </c>
      <c r="BL52">
        <f>'2002_totals_newvars'!D52/$BT52</f>
        <v>2.0072023705910338E-2</v>
      </c>
      <c r="BM52">
        <f>'2002_totals_newvars'!E52/$BT52</f>
        <v>0</v>
      </c>
      <c r="BN52">
        <f>'2002_totals_newvars'!F52/$BT52</f>
        <v>0</v>
      </c>
      <c r="BO52">
        <f>'2002_totals_newvars'!G52/$BT52</f>
        <v>0</v>
      </c>
      <c r="BP52">
        <f>'2002_totals_newvars'!H52/$BT52</f>
        <v>0</v>
      </c>
      <c r="BQ52">
        <f>'2002_totals_newvars'!I52/$BT52</f>
        <v>0.36290117186885951</v>
      </c>
      <c r="BR52">
        <f>'2002_totals_newvars'!J52/$BT52</f>
        <v>0.13181830112545964</v>
      </c>
      <c r="BS52">
        <f>'2002_totals_newvars'!K52/$BT52</f>
        <v>7.0629121828817476E-2</v>
      </c>
      <c r="BT52">
        <f>'2002_totals_newvars'!L52</f>
        <v>27735868</v>
      </c>
      <c r="BU52" s="8" t="str">
        <f t="shared" si="22"/>
        <v xml:space="preserve"> </v>
      </c>
      <c r="BV52">
        <f>'2003_totals_newvars'!B52/$CF52</f>
        <v>0.16276838251780129</v>
      </c>
      <c r="BW52">
        <f>'2003_totals_newvars'!C52/$CF52</f>
        <v>0.15098183790927566</v>
      </c>
      <c r="BX52">
        <f>'2003_totals_newvars'!D52/$CF52</f>
        <v>6.5129913735639922E-2</v>
      </c>
      <c r="BY52">
        <f>'2003_totals_newvars'!E52/$CF52</f>
        <v>0</v>
      </c>
      <c r="BZ52">
        <f>'2003_totals_newvars'!F52/$CF52</f>
        <v>0</v>
      </c>
      <c r="CA52">
        <f>'2003_totals_newvars'!G52/$CF52</f>
        <v>0</v>
      </c>
      <c r="CB52">
        <f>'2003_totals_newvars'!H52/$CF52</f>
        <v>0</v>
      </c>
      <c r="CC52">
        <f>'2003_totals_newvars'!I52/$CF52</f>
        <v>0.46298734879252729</v>
      </c>
      <c r="CD52">
        <f>'2003_totals_newvars'!J52/$CF52</f>
        <v>6.9944783876925071E-2</v>
      </c>
      <c r="CE52">
        <f>'2003_totals_newvars'!K52/$CF52</f>
        <v>8.8187733167830767E-2</v>
      </c>
      <c r="CF52">
        <f>'2003_totals_newvars'!L52</f>
        <v>90874725</v>
      </c>
      <c r="CG52" s="8" t="str">
        <f t="shared" si="23"/>
        <v xml:space="preserve"> </v>
      </c>
      <c r="CH52">
        <f>'2004_totals_newvars'!B52/$CR52</f>
        <v>0.12667319053464035</v>
      </c>
      <c r="CI52">
        <f>'2004_totals_newvars'!C52/$CR52</f>
        <v>3.7031195146480206E-2</v>
      </c>
      <c r="CJ52">
        <f>'2004_totals_newvars'!D52/$CR52</f>
        <v>0.28136262926209077</v>
      </c>
      <c r="CK52">
        <f>'2004_totals_newvars'!E52/$CR52</f>
        <v>0</v>
      </c>
      <c r="CL52">
        <f>'2004_totals_newvars'!F52/$CR52</f>
        <v>0</v>
      </c>
      <c r="CM52">
        <f>'2004_totals_newvars'!G52/$CR52</f>
        <v>0</v>
      </c>
      <c r="CN52">
        <f>'2004_totals_newvars'!H52/$CR52</f>
        <v>0</v>
      </c>
      <c r="CO52">
        <f>'2004_totals_newvars'!I52/$CR52</f>
        <v>0.61970723582712794</v>
      </c>
      <c r="CP52">
        <f>'2004_totals_newvars'!J52/$CR52</f>
        <v>-0.10915612043714074</v>
      </c>
      <c r="CQ52">
        <f>'2004_totals_newvars'!K52/$CR52</f>
        <v>4.43818696668015E-2</v>
      </c>
      <c r="CR52">
        <f>'2004_totals_newvars'!L52</f>
        <v>41684882</v>
      </c>
      <c r="CS52" s="8" t="str">
        <f t="shared" si="24"/>
        <v xml:space="preserve"> </v>
      </c>
      <c r="CT52">
        <f>'2005_totals_newvars'!B52/$DD52</f>
        <v>0.18474238624866302</v>
      </c>
      <c r="CU52">
        <f>'2005_totals_newvars'!C52/$DD52</f>
        <v>0.18611073035905584</v>
      </c>
      <c r="CV52">
        <f>'2005_totals_newvars'!D52/$DD52</f>
        <v>7.7177666199662306E-2</v>
      </c>
      <c r="CW52">
        <f>'2005_totals_newvars'!E52/$DD52</f>
        <v>0</v>
      </c>
      <c r="CX52">
        <f>'2005_totals_newvars'!F52/$DD52</f>
        <v>0</v>
      </c>
      <c r="CY52">
        <f>'2005_totals_newvars'!G52/$DD52</f>
        <v>0</v>
      </c>
      <c r="CZ52">
        <f>'2005_totals_newvars'!H52/$DD52</f>
        <v>0</v>
      </c>
      <c r="DA52">
        <f>'2005_totals_newvars'!I52/$DD52</f>
        <v>0.52335226651890088</v>
      </c>
      <c r="DB52">
        <f>'2005_totals_newvars'!J52/$DD52</f>
        <v>2.8616950673717979E-2</v>
      </c>
      <c r="DC52">
        <f>'2005_totals_newvars'!K52/$DD52</f>
        <v>0</v>
      </c>
      <c r="DD52">
        <f>'2005_totals_newvars'!L52</f>
        <v>35966830</v>
      </c>
      <c r="DE52" s="8" t="str">
        <f t="shared" si="25"/>
        <v xml:space="preserve"> </v>
      </c>
      <c r="DF52">
        <f>'2006_totals_newvars'!B52/$DP52</f>
        <v>0.39135508148306686</v>
      </c>
      <c r="DG52">
        <f>'2006_totals_newvars'!C52/$DP52</f>
        <v>0.26255097777996456</v>
      </c>
      <c r="DH52">
        <f>'2006_totals_newvars'!D52/$DP52</f>
        <v>8.5272882075409048E-2</v>
      </c>
      <c r="DI52">
        <f>'2006_totals_newvars'!E52/$DP52</f>
        <v>0</v>
      </c>
      <c r="DJ52">
        <f>'2006_totals_newvars'!F52/$DP52</f>
        <v>0</v>
      </c>
      <c r="DK52">
        <f>'2006_totals_newvars'!G52/$DP52</f>
        <v>0</v>
      </c>
      <c r="DL52">
        <f>'2006_totals_newvars'!H52/$DP52</f>
        <v>0</v>
      </c>
      <c r="DM52">
        <f>'2006_totals_newvars'!I52/$DP52</f>
        <v>0.2289334341835445</v>
      </c>
      <c r="DN52">
        <f>'2006_totals_newvars'!J52/$DP52</f>
        <v>3.1887624478015034E-2</v>
      </c>
      <c r="DO52">
        <f>'2006_totals_newvars'!K52/$DP52</f>
        <v>0</v>
      </c>
      <c r="DP52">
        <f>'2006_totals_newvars'!L52</f>
        <v>26726105</v>
      </c>
      <c r="DQ52" s="8" t="str">
        <f t="shared" si="26"/>
        <v xml:space="preserve"> </v>
      </c>
      <c r="DR52">
        <f>'2007_totals_newvars'!B52/$EB52</f>
        <v>0.16361039016987378</v>
      </c>
      <c r="DS52">
        <f>'2007_totals_newvars'!C52/$EB52</f>
        <v>0.13175068265467038</v>
      </c>
      <c r="DT52">
        <f>'2007_totals_newvars'!D52/$EB52</f>
        <v>5.1548983235023819E-2</v>
      </c>
      <c r="DU52">
        <f>'2007_totals_newvars'!E52/$EB52</f>
        <v>0</v>
      </c>
      <c r="DV52">
        <f>'2007_totals_newvars'!F52/$EB52</f>
        <v>0</v>
      </c>
      <c r="DW52">
        <f>'2007_totals_newvars'!G52/$EB52</f>
        <v>0</v>
      </c>
      <c r="DX52">
        <f>'2007_totals_newvars'!H52/$EB52</f>
        <v>0</v>
      </c>
      <c r="DY52">
        <f>'2007_totals_newvars'!I52/$EB52</f>
        <v>0.53386750475732214</v>
      </c>
      <c r="DZ52">
        <f>'2007_totals_newvars'!J52/$EB52</f>
        <v>5.2977235246871111E-2</v>
      </c>
      <c r="EA52">
        <f>'2007_totals_newvars'!K52/$EB52</f>
        <v>6.6245203936238728E-2</v>
      </c>
      <c r="EB52">
        <f>'2007_totals_newvars'!L52</f>
        <v>27715697</v>
      </c>
      <c r="EC52" s="8" t="str">
        <f t="shared" si="27"/>
        <v xml:space="preserve"> </v>
      </c>
      <c r="ED52">
        <f>'2008_totals_newvars'!B52/$EN52</f>
        <v>0.37404985798570767</v>
      </c>
      <c r="EE52">
        <f>'2008_totals_newvars'!C52/$EN52</f>
        <v>5.3383802107339888E-2</v>
      </c>
      <c r="EF52">
        <f>'2008_totals_newvars'!D52/$EN52</f>
        <v>0.11971840059592231</v>
      </c>
      <c r="EG52">
        <f>'2008_totals_newvars'!E52/$EN52</f>
        <v>0</v>
      </c>
      <c r="EH52">
        <f>'2008_totals_newvars'!F52/$EN52</f>
        <v>0</v>
      </c>
      <c r="EI52">
        <f>'2008_totals_newvars'!G52/$EN52</f>
        <v>0</v>
      </c>
      <c r="EJ52">
        <f>'2008_totals_newvars'!H52/$EN52</f>
        <v>0</v>
      </c>
      <c r="EK52">
        <f>'2008_totals_newvars'!I52/$EN52</f>
        <v>0.3509603766982145</v>
      </c>
      <c r="EL52">
        <f>'2008_totals_newvars'!J52/$EN52</f>
        <v>3.8321611477826513E-2</v>
      </c>
      <c r="EM52">
        <f>'2008_totals_newvars'!K52/$EN52</f>
        <v>6.3565951134989085E-2</v>
      </c>
      <c r="EN52">
        <f>'2008_totals_newvars'!L52</f>
        <v>29104465</v>
      </c>
      <c r="EO52" s="8" t="str">
        <f t="shared" si="28"/>
        <v xml:space="preserve"> </v>
      </c>
      <c r="EP52">
        <f>'2009_totals_newvars'!B52/$EZ52</f>
        <v>0.35938140841653354</v>
      </c>
      <c r="EQ52">
        <f>'2009_totals_newvars'!C52/$EZ52</f>
        <v>0.18290324510530886</v>
      </c>
      <c r="ER52">
        <f>'2009_totals_newvars'!D52/$EZ52</f>
        <v>2.6871838567491396E-2</v>
      </c>
      <c r="ES52">
        <f>'2009_totals_newvars'!E52/$EZ52</f>
        <v>0</v>
      </c>
      <c r="ET52">
        <f>'2009_totals_newvars'!F52/$EZ52</f>
        <v>0</v>
      </c>
      <c r="EU52">
        <f>'2009_totals_newvars'!G52/$EZ52</f>
        <v>0</v>
      </c>
      <c r="EV52">
        <f>'2009_totals_newvars'!H52/$EZ52</f>
        <v>0</v>
      </c>
      <c r="EW52">
        <f>'2009_totals_newvars'!I52/$EZ52</f>
        <v>0.37649422299577712</v>
      </c>
      <c r="EX52">
        <f>'2009_totals_newvars'!J52/$EZ52</f>
        <v>5.4349284914889079E-2</v>
      </c>
      <c r="EY52">
        <f>'2009_totals_newvars'!K52/$EZ52</f>
        <v>0</v>
      </c>
      <c r="EZ52">
        <f>'2009_totals_newvars'!L52</f>
        <v>31457654</v>
      </c>
      <c r="FA52" s="8" t="str">
        <f t="shared" si="29"/>
        <v xml:space="preserve"> </v>
      </c>
      <c r="FB52">
        <f>'2010_totals_newvars'!B52/$FL52</f>
        <v>0.35816412897633987</v>
      </c>
      <c r="FC52">
        <f>'2010_totals_newvars'!C52/$FL52</f>
        <v>0.2259738480386029</v>
      </c>
      <c r="FD52">
        <f>'2010_totals_newvars'!D52/$FL52</f>
        <v>1.0692701952646448E-2</v>
      </c>
      <c r="FE52">
        <f>'2010_totals_newvars'!E52/$FL52</f>
        <v>0</v>
      </c>
      <c r="FF52">
        <f>'2010_totals_newvars'!F52/$FL52</f>
        <v>0</v>
      </c>
      <c r="FG52">
        <f>'2010_totals_newvars'!G52/$FL52</f>
        <v>0</v>
      </c>
      <c r="FH52">
        <f>'2010_totals_newvars'!H52/$FL52</f>
        <v>0</v>
      </c>
      <c r="FI52">
        <f>'2010_totals_newvars'!I52/$FL52</f>
        <v>0.38918385545582584</v>
      </c>
      <c r="FJ52">
        <f>'2010_totals_newvars'!J52/$FL52</f>
        <v>1.5985465576584909E-2</v>
      </c>
      <c r="FK52">
        <f>'2010_totals_newvars'!K52/$FL52</f>
        <v>0</v>
      </c>
      <c r="FL52">
        <f>'2010_totals_newvars'!L52</f>
        <v>29997750</v>
      </c>
      <c r="FM52" s="8" t="str">
        <f t="shared" si="30"/>
        <v xml:space="preserve"> </v>
      </c>
      <c r="FN52">
        <f>'2011_totals_newvars'!B52/$FX52</f>
        <v>0.35372899811697928</v>
      </c>
      <c r="FO52">
        <f>'2011_totals_newvars'!C52/$FX52</f>
        <v>9.4107428922072897E-2</v>
      </c>
      <c r="FP52">
        <f>'2011_totals_newvars'!D52/$FX52</f>
        <v>6.5373333554497514E-3</v>
      </c>
      <c r="FQ52">
        <f>'2011_totals_newvars'!E52/$FX52</f>
        <v>0</v>
      </c>
      <c r="FR52">
        <f>'2011_totals_newvars'!F52/$FX52</f>
        <v>0</v>
      </c>
      <c r="FS52">
        <f>'2011_totals_newvars'!G52/$FX52</f>
        <v>0</v>
      </c>
      <c r="FT52">
        <f>'2011_totals_newvars'!H52/$FX52</f>
        <v>0</v>
      </c>
      <c r="FU52">
        <f>'2011_totals_newvars'!I52/$FX52</f>
        <v>0.4724691287941033</v>
      </c>
      <c r="FV52">
        <f>'2011_totals_newvars'!J52/$FX52</f>
        <v>2.5505853827852327E-2</v>
      </c>
      <c r="FW52">
        <f>'2011_totals_newvars'!K52/$FX52</f>
        <v>4.7651256983542396E-2</v>
      </c>
      <c r="FX52">
        <f>'2011_totals_newvars'!L52</f>
        <v>38824852</v>
      </c>
      <c r="FY52" s="8" t="str">
        <f t="shared" si="31"/>
        <v xml:space="preserve"> </v>
      </c>
      <c r="FZ52">
        <f>'2012_totals_newvars'!B52/$GJ52</f>
        <v>0.27611899456578126</v>
      </c>
      <c r="GA52">
        <f>'2012_totals_newvars'!C52/$GJ52</f>
        <v>0.11645937901646151</v>
      </c>
      <c r="GB52">
        <f>'2012_totals_newvars'!D52/$GJ52</f>
        <v>5.6003540088045124E-2</v>
      </c>
      <c r="GC52">
        <f>'2012_totals_newvars'!E52/$GJ52</f>
        <v>0</v>
      </c>
      <c r="GD52">
        <f>'2012_totals_newvars'!F52/$GJ52</f>
        <v>0</v>
      </c>
      <c r="GE52">
        <f>'2012_totals_newvars'!G52/$GJ52</f>
        <v>0</v>
      </c>
      <c r="GF52">
        <f>'2012_totals_newvars'!H52/$GJ52</f>
        <v>0</v>
      </c>
      <c r="GG52">
        <f>'2012_totals_newvars'!I52/$GJ52</f>
        <v>0.39589891139997663</v>
      </c>
      <c r="GH52">
        <f>'2012_totals_newvars'!J52/$GJ52</f>
        <v>9.6550017433652269E-2</v>
      </c>
      <c r="GI52">
        <f>'2012_totals_newvars'!K52/$GJ52</f>
        <v>5.8969157496083204E-2</v>
      </c>
      <c r="GJ52">
        <f>'2012_totals_newvars'!L52</f>
        <v>31373231</v>
      </c>
      <c r="GK52" s="8" t="str">
        <f t="shared" si="32"/>
        <v xml:space="preserve"> </v>
      </c>
      <c r="GL52">
        <f>'2013_totals_newvars'!B52/$GV52</f>
        <v>7.5007858590392454E-2</v>
      </c>
      <c r="GM52">
        <f>'2013_totals_newvars'!C52/$GV52</f>
        <v>0.11144182700193968</v>
      </c>
      <c r="GN52">
        <f>'2013_totals_newvars'!D52/$GV52</f>
        <v>5.4419144788938667E-2</v>
      </c>
      <c r="GO52">
        <f>'2013_totals_newvars'!E52/$GV52</f>
        <v>0</v>
      </c>
      <c r="GP52">
        <f>'2013_totals_newvars'!F52/$GV52</f>
        <v>0</v>
      </c>
      <c r="GQ52">
        <f>'2013_totals_newvars'!G52/$GV52</f>
        <v>5.0461819146094379E-3</v>
      </c>
      <c r="GR52">
        <f>'2013_totals_newvars'!H52/$GV52</f>
        <v>0</v>
      </c>
      <c r="GS52">
        <f>'2013_totals_newvars'!I52/$GV52</f>
        <v>0.47244951759265863</v>
      </c>
      <c r="GT52">
        <f>'2013_totals_newvars'!J52/$GV52</f>
        <v>0.22520694796383969</v>
      </c>
      <c r="GU52">
        <f>'2013_totals_newvars'!K52/$GV52</f>
        <v>5.6428522147621445E-2</v>
      </c>
      <c r="GV52">
        <f>'2013_totals_newvars'!L52</f>
        <v>32785778</v>
      </c>
      <c r="GW52" s="8" t="str">
        <f t="shared" si="33"/>
        <v xml:space="preserve"> </v>
      </c>
      <c r="GX52">
        <f>'2014_totals_newvars'!B52/$HH52</f>
        <v>0.10813206079165194</v>
      </c>
      <c r="GY52">
        <f>'2014_totals_newvars'!C52/$HH52</f>
        <v>1.7715064866120286E-2</v>
      </c>
      <c r="GZ52">
        <f>'2014_totals_newvars'!D52/$HH52</f>
        <v>9.2181626163108113E-2</v>
      </c>
      <c r="HA52">
        <f>'2014_totals_newvars'!E52/$HH52</f>
        <v>0</v>
      </c>
      <c r="HB52">
        <f>'2014_totals_newvars'!F52/$HH52</f>
        <v>0</v>
      </c>
      <c r="HC52">
        <f>'2014_totals_newvars'!G52/$HH52</f>
        <v>1.3332465306672325E-2</v>
      </c>
      <c r="HD52">
        <f>'2014_totals_newvars'!H52/$HH52</f>
        <v>0</v>
      </c>
      <c r="HE52">
        <f>'2014_totals_newvars'!I52/$HH52</f>
        <v>0.45369323506751535</v>
      </c>
      <c r="HF52">
        <f>'2014_totals_newvars'!J52/$HH52</f>
        <v>0.25165487538201242</v>
      </c>
      <c r="HG52">
        <f>'2014_totals_newvars'!K52/$HH52</f>
        <v>6.3290672422919553E-2</v>
      </c>
      <c r="HH52">
        <f>'2014_totals_newvars'!L52</f>
        <v>29231053</v>
      </c>
      <c r="HI52" s="8" t="str">
        <f t="shared" si="34"/>
        <v xml:space="preserve"> </v>
      </c>
    </row>
    <row r="53" spans="1:217" x14ac:dyDescent="0.2">
      <c r="A53" t="str">
        <f>'1997_totals_newvars'!A53</f>
        <v>Total</v>
      </c>
      <c r="B53">
        <f>'1997_totals_newvars'!B53/$L53</f>
        <v>0.70915800020066488</v>
      </c>
      <c r="C53">
        <f>'1997_totals_newvars'!C53/$L53</f>
        <v>5.3578350084634623E-2</v>
      </c>
      <c r="D53">
        <f>'1997_totals_newvars'!D53/$L53</f>
        <v>3.6961503774059414E-2</v>
      </c>
      <c r="E53">
        <f>'1997_totals_newvars'!E53/$L53</f>
        <v>0</v>
      </c>
      <c r="F53">
        <f>'1997_totals_newvars'!F53/$L53</f>
        <v>0</v>
      </c>
      <c r="G53">
        <f>'1997_totals_newvars'!G53/$L53</f>
        <v>0</v>
      </c>
      <c r="H53">
        <f>'1997_totals_newvars'!H53/$L53</f>
        <v>0</v>
      </c>
      <c r="I53">
        <f>'1997_totals_newvars'!I53/$L53</f>
        <v>9.0736595251274491E-2</v>
      </c>
      <c r="J53">
        <f>'1997_totals_newvars'!J53/$L53</f>
        <v>9.1323565252198424E-2</v>
      </c>
      <c r="K53">
        <f>'1997_totals_newvars'!K53/$L53</f>
        <v>1.8241985437168193E-2</v>
      </c>
      <c r="L53">
        <f>'1997_totals_newvars'!L53</f>
        <v>19603114268</v>
      </c>
      <c r="M53" s="8" t="str">
        <f t="shared" si="18"/>
        <v xml:space="preserve"> </v>
      </c>
      <c r="N53">
        <f>'1998_totals_newvars'!B53/$X53</f>
        <v>0.58172316987359785</v>
      </c>
      <c r="O53">
        <f>'1998_totals_newvars'!C53/$X53</f>
        <v>9.2605891591113945E-2</v>
      </c>
      <c r="P53">
        <f>'1998_totals_newvars'!D53/$X53</f>
        <v>6.6060660979939304E-2</v>
      </c>
      <c r="Q53">
        <f>'1998_totals_newvars'!E53/$X53</f>
        <v>0</v>
      </c>
      <c r="R53">
        <f>'1998_totals_newvars'!F53/$X53</f>
        <v>0</v>
      </c>
      <c r="S53">
        <f>'1998_totals_newvars'!G53/$X53</f>
        <v>0</v>
      </c>
      <c r="T53">
        <f>'1998_totals_newvars'!H53/$X53</f>
        <v>0</v>
      </c>
      <c r="U53">
        <f>'1998_totals_newvars'!I53/$X53</f>
        <v>0.11802046038487875</v>
      </c>
      <c r="V53">
        <f>'1998_totals_newvars'!J53/$X53</f>
        <v>9.4885162463657718E-2</v>
      </c>
      <c r="W53">
        <f>'1998_totals_newvars'!K53/$X53</f>
        <v>4.6704654706812503E-2</v>
      </c>
      <c r="X53">
        <f>'1998_totals_newvars'!L53</f>
        <v>23942013061</v>
      </c>
      <c r="Y53" s="8" t="str">
        <f t="shared" si="35"/>
        <v xml:space="preserve"> </v>
      </c>
      <c r="Z53">
        <f>'1999_totals_newvars'!B53/$AJ53</f>
        <v>0.48747322157304318</v>
      </c>
      <c r="AA53">
        <f>'1999_totals_newvars'!C53/$AJ53</f>
        <v>0.17324085274601486</v>
      </c>
      <c r="AB53">
        <f>'1999_totals_newvars'!D53/$AJ53</f>
        <v>7.0490432813520215E-2</v>
      </c>
      <c r="AC53">
        <f>'1999_totals_newvars'!E53/$AJ53</f>
        <v>1.0679969884388033E-3</v>
      </c>
      <c r="AD53">
        <f>'1999_totals_newvars'!F53/$AJ53</f>
        <v>4.1839231109771634E-4</v>
      </c>
      <c r="AE53">
        <f>'1999_totals_newvars'!G53/$AJ53</f>
        <v>0</v>
      </c>
      <c r="AF53">
        <f>'1999_totals_newvars'!H53/$AJ53</f>
        <v>8.0495866689214477E-5</v>
      </c>
      <c r="AG53">
        <f>'1999_totals_newvars'!I53/$AJ53</f>
        <v>0.12808987621193679</v>
      </c>
      <c r="AH53">
        <f>'1999_totals_newvars'!J53/$AJ53</f>
        <v>9.0340482927162777E-2</v>
      </c>
      <c r="AI53">
        <f>'1999_totals_newvars'!K53/$AJ53</f>
        <v>4.8798248562096427E-2</v>
      </c>
      <c r="AJ53">
        <f>'1999_totals_newvars'!L53</f>
        <v>27008144510</v>
      </c>
      <c r="AK53" s="8" t="str">
        <f t="shared" si="19"/>
        <v xml:space="preserve"> </v>
      </c>
      <c r="AL53">
        <f>'2000_totals_newvars'!B53/$AW53</f>
        <v>0.39519902377516108</v>
      </c>
      <c r="AM53">
        <f>'2000_totals_newvars'!C53/$AW53</f>
        <v>0.20967076653909067</v>
      </c>
      <c r="AN53">
        <f>'2000_totals_newvars'!D53/$AW53</f>
        <v>0.1119114700416923</v>
      </c>
      <c r="AO53">
        <f>'2000_totals_newvars'!E53/$AW53</f>
        <v>4.3302048630226214E-2</v>
      </c>
      <c r="AP53">
        <f>'2000_totals_newvars'!F53/$AW53</f>
        <v>2.4356092752381042E-2</v>
      </c>
      <c r="AQ53">
        <f>'2000_totals_newvars'!G53/$AW53</f>
        <v>5.2014134918847623E-3</v>
      </c>
      <c r="AR53">
        <f>'2000_totals_newvars'!H53/$AW53</f>
        <v>1.0047272669969446E-2</v>
      </c>
      <c r="AS53">
        <f>'2000_totals_newvars'!I53/$AW53</f>
        <v>6.9583568398125087E-2</v>
      </c>
      <c r="AT53">
        <f>'2000_totals_newvars'!J53/$AW53</f>
        <v>9.197748353454209E-2</v>
      </c>
      <c r="AU53">
        <f>'2000_totals_newvars'!K53/$AW53</f>
        <v>3.8750860166927317E-2</v>
      </c>
      <c r="AV53" s="8" t="str">
        <f t="shared" si="20"/>
        <v xml:space="preserve"> </v>
      </c>
      <c r="AW53">
        <f>'2000_totals_newvars'!L53</f>
        <v>28290558178</v>
      </c>
      <c r="AX53">
        <f>'2001_totals_newvars'!B53/$BH53</f>
        <v>0.3559211813544873</v>
      </c>
      <c r="AY53">
        <f>'2001_totals_newvars'!C53/$BH53</f>
        <v>0.18772407663224797</v>
      </c>
      <c r="AZ53">
        <f>'2001_totals_newvars'!D53/$BH53</f>
        <v>0.11702081548970224</v>
      </c>
      <c r="BA53">
        <f>'2001_totals_newvars'!E53/$BH53</f>
        <v>5.7041325086996553E-2</v>
      </c>
      <c r="BB53">
        <f>'2001_totals_newvars'!F53/$BH53</f>
        <v>2.3573395792568955E-2</v>
      </c>
      <c r="BC53">
        <f>'2001_totals_newvars'!G53/$BH53</f>
        <v>8.2791676889568157E-3</v>
      </c>
      <c r="BD53">
        <f>'2001_totals_newvars'!H53/$BH53</f>
        <v>1.3913485972538159E-2</v>
      </c>
      <c r="BE53">
        <f>'2001_totals_newvars'!I53/$BH53</f>
        <v>0.11067408493557505</v>
      </c>
      <c r="BF53">
        <f>'2001_totals_newvars'!J53/$BH53</f>
        <v>9.3091731699384631E-2</v>
      </c>
      <c r="BG53">
        <f>'2001_totals_newvars'!K53/$BH53</f>
        <v>3.2760735347542355E-2</v>
      </c>
      <c r="BH53">
        <f>'2001_totals_newvars'!L53</f>
        <v>28499190482</v>
      </c>
      <c r="BI53" s="8" t="str">
        <f t="shared" si="21"/>
        <v xml:space="preserve"> </v>
      </c>
      <c r="BJ53">
        <f>'2002_totals_newvars'!B53/$BT53</f>
        <v>0.33160208931591834</v>
      </c>
      <c r="BK53">
        <f>'2002_totals_newvars'!C53/$BT53</f>
        <v>0.19140514115676036</v>
      </c>
      <c r="BL53">
        <f>'2002_totals_newvars'!D53/$BT53</f>
        <v>0.11696597053601804</v>
      </c>
      <c r="BM53">
        <f>'2002_totals_newvars'!E53/$BT53</f>
        <v>6.313667093679079E-2</v>
      </c>
      <c r="BN53">
        <f>'2002_totals_newvars'!F53/$BT53</f>
        <v>2.698081618551728E-2</v>
      </c>
      <c r="BO53">
        <f>'2002_totals_newvars'!G53/$BT53</f>
        <v>8.3797267676881584E-3</v>
      </c>
      <c r="BP53">
        <f>'2002_totals_newvars'!H53/$BT53</f>
        <v>3.5591549746383642E-2</v>
      </c>
      <c r="BQ53">
        <f>'2002_totals_newvars'!I53/$BT53</f>
        <v>9.7351949571611432E-2</v>
      </c>
      <c r="BR53">
        <f>'2002_totals_newvars'!J53/$BT53</f>
        <v>9.2234277283669355E-2</v>
      </c>
      <c r="BS53">
        <f>'2002_totals_newvars'!K53/$BT53</f>
        <v>3.6351808499642591E-2</v>
      </c>
      <c r="BT53">
        <f>'2002_totals_newvars'!L53</f>
        <v>28372057418</v>
      </c>
      <c r="BU53" s="8" t="str">
        <f t="shared" si="22"/>
        <v xml:space="preserve"> </v>
      </c>
      <c r="BV53">
        <f>'2003_totals_newvars'!B53/$CF53</f>
        <v>0.35167374644506194</v>
      </c>
      <c r="BW53">
        <f>'2003_totals_newvars'!C53/$CF53</f>
        <v>0.1809728121610229</v>
      </c>
      <c r="BX53">
        <f>'2003_totals_newvars'!D53/$CF53</f>
        <v>0.10906091185251932</v>
      </c>
      <c r="BY53">
        <f>'2003_totals_newvars'!E53/$CF53</f>
        <v>5.6665511488552395E-2</v>
      </c>
      <c r="BZ53">
        <f>'2003_totals_newvars'!F53/$CF53</f>
        <v>3.4650448375781948E-2</v>
      </c>
      <c r="CA53">
        <f>'2003_totals_newvars'!G53/$CF53</f>
        <v>8.982374524390966E-3</v>
      </c>
      <c r="CB53">
        <f>'2003_totals_newvars'!H53/$CF53</f>
        <v>4.2328154813816909E-2</v>
      </c>
      <c r="CC53">
        <f>'2003_totals_newvars'!I53/$CF53</f>
        <v>9.9416758519852669E-2</v>
      </c>
      <c r="CD53">
        <f>'2003_totals_newvars'!J53/$CF53</f>
        <v>8.435570371225426E-2</v>
      </c>
      <c r="CE53">
        <f>'2003_totals_newvars'!K53/$CF53</f>
        <v>3.1893578106746687E-2</v>
      </c>
      <c r="CF53">
        <f>'2003_totals_newvars'!L53</f>
        <v>29056889945</v>
      </c>
      <c r="CG53" s="8" t="str">
        <f t="shared" si="23"/>
        <v xml:space="preserve"> </v>
      </c>
      <c r="CH53">
        <f>'2004_totals_newvars'!B53/$CR53</f>
        <v>0.36454636144509978</v>
      </c>
      <c r="CI53">
        <f>'2004_totals_newvars'!C53/$CR53</f>
        <v>0.18303868844405941</v>
      </c>
      <c r="CJ53">
        <f>'2004_totals_newvars'!D53/$CR53</f>
        <v>9.331481026512603E-2</v>
      </c>
      <c r="CK53">
        <f>'2004_totals_newvars'!E53/$CR53</f>
        <v>6.2967848468150428E-2</v>
      </c>
      <c r="CL53">
        <f>'2004_totals_newvars'!F53/$CR53</f>
        <v>3.9382815813867281E-2</v>
      </c>
      <c r="CM53">
        <f>'2004_totals_newvars'!G53/$CR53</f>
        <v>9.531353046208604E-3</v>
      </c>
      <c r="CN53">
        <f>'2004_totals_newvars'!H53/$CR53</f>
        <v>3.9480027550790629E-2</v>
      </c>
      <c r="CO53">
        <f>'2004_totals_newvars'!I53/$CR53</f>
        <v>9.9986772695344242E-2</v>
      </c>
      <c r="CP53">
        <f>'2004_totals_newvars'!J53/$CR53</f>
        <v>8.0853800005753151E-2</v>
      </c>
      <c r="CQ53">
        <f>'2004_totals_newvars'!K53/$CR53</f>
        <v>2.6897522265600462E-2</v>
      </c>
      <c r="CR53">
        <f>'2004_totals_newvars'!L53</f>
        <v>28441863992</v>
      </c>
      <c r="CS53" s="8" t="str">
        <f t="shared" si="24"/>
        <v xml:space="preserve"> </v>
      </c>
      <c r="CT53">
        <f>'2005_totals_newvars'!B53/$DD53</f>
        <v>0.37760331155918486</v>
      </c>
      <c r="CU53">
        <f>'2005_totals_newvars'!C53/$DD53</f>
        <v>0.1805367266952792</v>
      </c>
      <c r="CV53">
        <f>'2005_totals_newvars'!D53/$DD53</f>
        <v>9.4695999850373039E-2</v>
      </c>
      <c r="CW53">
        <f>'2005_totals_newvars'!E53/$DD53</f>
        <v>5.4086284087323917E-2</v>
      </c>
      <c r="CX53">
        <f>'2005_totals_newvars'!F53/$DD53</f>
        <v>3.9625172663217106E-2</v>
      </c>
      <c r="CY53">
        <f>'2005_totals_newvars'!G53/$DD53</f>
        <v>9.3982784877870672E-3</v>
      </c>
      <c r="CZ53">
        <f>'2005_totals_newvars'!H53/$DD53</f>
        <v>2.9543517563081326E-2</v>
      </c>
      <c r="DA53">
        <f>'2005_totals_newvars'!I53/$DD53</f>
        <v>9.8510261127913792E-2</v>
      </c>
      <c r="DB53">
        <f>'2005_totals_newvars'!J53/$DD53</f>
        <v>8.3566575374807855E-2</v>
      </c>
      <c r="DC53">
        <f>'2005_totals_newvars'!K53/$DD53</f>
        <v>3.2433872591031823E-2</v>
      </c>
      <c r="DD53">
        <f>'2005_totals_newvars'!L53</f>
        <v>28439900706</v>
      </c>
      <c r="DE53" s="8" t="str">
        <f t="shared" si="25"/>
        <v xml:space="preserve"> </v>
      </c>
      <c r="DF53">
        <f>'2006_totals_newvars'!B53/$DP53</f>
        <v>0.34824334093986392</v>
      </c>
      <c r="DG53">
        <f>'2006_totals_newvars'!C53/$DP53</f>
        <v>0.19053535814742084</v>
      </c>
      <c r="DH53">
        <f>'2006_totals_newvars'!D53/$DP53</f>
        <v>9.9780738130353583E-2</v>
      </c>
      <c r="DI53">
        <f>'2006_totals_newvars'!E53/$DP53</f>
        <v>4.6160132617937312E-2</v>
      </c>
      <c r="DJ53">
        <f>'2006_totals_newvars'!F53/$DP53</f>
        <v>4.3671188189598302E-2</v>
      </c>
      <c r="DK53">
        <f>'2006_totals_newvars'!G53/$DP53</f>
        <v>1.0173613794695167E-2</v>
      </c>
      <c r="DL53">
        <f>'2006_totals_newvars'!H53/$DP53</f>
        <v>3.3049913265536003E-2</v>
      </c>
      <c r="DM53">
        <f>'2006_totals_newvars'!I53/$DP53</f>
        <v>0.10939160585567767</v>
      </c>
      <c r="DN53">
        <f>'2006_totals_newvars'!J53/$DP53</f>
        <v>8.4752141028295716E-2</v>
      </c>
      <c r="DO53">
        <f>'2006_totals_newvars'!K53/$DP53</f>
        <v>3.4241968030621454E-2</v>
      </c>
      <c r="DP53">
        <f>'2006_totals_newvars'!L53</f>
        <v>28445737556</v>
      </c>
      <c r="DQ53" s="8" t="str">
        <f t="shared" si="26"/>
        <v xml:space="preserve"> </v>
      </c>
      <c r="DR53">
        <f>'2007_totals_newvars'!B53/$EB53</f>
        <v>0.30223264836940228</v>
      </c>
      <c r="DS53">
        <f>'2007_totals_newvars'!C53/$EB53</f>
        <v>0.19092323408184272</v>
      </c>
      <c r="DT53">
        <f>'2007_totals_newvars'!D53/$EB53</f>
        <v>9.3289328697410412E-2</v>
      </c>
      <c r="DU53">
        <f>'2007_totals_newvars'!E53/$EB53</f>
        <v>5.0479629465093746E-2</v>
      </c>
      <c r="DV53">
        <f>'2007_totals_newvars'!F53/$EB53</f>
        <v>4.6658500520863483E-2</v>
      </c>
      <c r="DW53">
        <f>'2007_totals_newvars'!G53/$EB53</f>
        <v>1.2794067208330989E-2</v>
      </c>
      <c r="DX53">
        <f>'2007_totals_newvars'!H53/$EB53</f>
        <v>6.8347269031571456E-2</v>
      </c>
      <c r="DY53">
        <f>'2007_totals_newvars'!I53/$EB53</f>
        <v>0.11379677372099795</v>
      </c>
      <c r="DZ53">
        <f>'2007_totals_newvars'!J53/$EB53</f>
        <v>8.3064023802867773E-2</v>
      </c>
      <c r="EA53">
        <f>'2007_totals_newvars'!K53/$EB53</f>
        <v>3.8414525101619176E-2</v>
      </c>
      <c r="EB53">
        <f>'2007_totals_newvars'!L53</f>
        <v>30006456645</v>
      </c>
      <c r="EC53" s="8" t="str">
        <f t="shared" si="27"/>
        <v xml:space="preserve"> </v>
      </c>
      <c r="ED53">
        <f>'2008_totals_newvars'!B53/$EN53</f>
        <v>0.27909024551412603</v>
      </c>
      <c r="EE53">
        <f>'2008_totals_newvars'!C53/$EN53</f>
        <v>0.19087561270406331</v>
      </c>
      <c r="EF53">
        <f>'2008_totals_newvars'!D53/$EN53</f>
        <v>8.977173612398201E-2</v>
      </c>
      <c r="EG53">
        <f>'2008_totals_newvars'!E53/$EN53</f>
        <v>5.2346932061311253E-2</v>
      </c>
      <c r="EH53">
        <f>'2008_totals_newvars'!F53/$EN53</f>
        <v>5.0467014728758412E-2</v>
      </c>
      <c r="EI53">
        <f>'2008_totals_newvars'!G53/$EN53</f>
        <v>1.5488574706147772E-2</v>
      </c>
      <c r="EJ53">
        <f>'2008_totals_newvars'!H53/$EN53</f>
        <v>7.9462722111936487E-2</v>
      </c>
      <c r="EK53">
        <f>'2008_totals_newvars'!I53/$EN53</f>
        <v>0.12121888598115424</v>
      </c>
      <c r="EL53">
        <f>'2008_totals_newvars'!J53/$EN53</f>
        <v>8.3162207343883174E-2</v>
      </c>
      <c r="EM53">
        <f>'2008_totals_newvars'!K53/$EN53</f>
        <v>3.8116068724637325E-2</v>
      </c>
      <c r="EN53">
        <f>'2008_totals_newvars'!L53</f>
        <v>30989868539</v>
      </c>
      <c r="EO53" s="8" t="str">
        <f t="shared" si="28"/>
        <v xml:space="preserve"> </v>
      </c>
      <c r="EP53">
        <f>'2009_totals_newvars'!B53/$EZ53</f>
        <v>0.27817422557641408</v>
      </c>
      <c r="EQ53">
        <f>'2009_totals_newvars'!C53/$EZ53</f>
        <v>0.17485550300700781</v>
      </c>
      <c r="ER53">
        <f>'2009_totals_newvars'!D53/$EZ53</f>
        <v>8.6786400556168097E-2</v>
      </c>
      <c r="ES53">
        <f>'2009_totals_newvars'!E53/$EZ53</f>
        <v>4.972392142780712E-2</v>
      </c>
      <c r="ET53">
        <f>'2009_totals_newvars'!F53/$EZ53</f>
        <v>6.2472848669419663E-2</v>
      </c>
      <c r="EU53">
        <f>'2009_totals_newvars'!G53/$EZ53</f>
        <v>2.5567875244411949E-2</v>
      </c>
      <c r="EV53">
        <f>'2009_totals_newvars'!H53/$EZ53</f>
        <v>7.58370640723008E-2</v>
      </c>
      <c r="EW53">
        <f>'2009_totals_newvars'!I53/$EZ53</f>
        <v>0.13633916932267012</v>
      </c>
      <c r="EX53">
        <f>'2009_totals_newvars'!J53/$EZ53</f>
        <v>7.4073906415622295E-2</v>
      </c>
      <c r="EY53">
        <f>'2009_totals_newvars'!K53/$EZ53</f>
        <v>3.6169085708178068E-2</v>
      </c>
      <c r="EZ53">
        <f>'2009_totals_newvars'!L53</f>
        <v>33516773600</v>
      </c>
      <c r="FA53" s="8" t="str">
        <f t="shared" si="29"/>
        <v xml:space="preserve"> </v>
      </c>
      <c r="FB53">
        <f>'2010_totals_newvars'!B53/$FL53</f>
        <v>0.29845760052990433</v>
      </c>
      <c r="FC53">
        <f>'2010_totals_newvars'!C53/$FL53</f>
        <v>0.15180925826052177</v>
      </c>
      <c r="FD53">
        <f>'2010_totals_newvars'!D53/$FL53</f>
        <v>0.1076149046382941</v>
      </c>
      <c r="FE53">
        <f>'2010_totals_newvars'!E53/$FL53</f>
        <v>4.7425918203216809E-2</v>
      </c>
      <c r="FF53">
        <f>'2010_totals_newvars'!F53/$FL53</f>
        <v>7.6814699117210561E-2</v>
      </c>
      <c r="FG53">
        <f>'2010_totals_newvars'!G53/$FL53</f>
        <v>3.0361237405003526E-2</v>
      </c>
      <c r="FH53">
        <f>'2010_totals_newvars'!H53/$FL53</f>
        <v>6.2386607914925112E-2</v>
      </c>
      <c r="FI53">
        <f>'2010_totals_newvars'!I53/$FL53</f>
        <v>0.12172922120104561</v>
      </c>
      <c r="FJ53">
        <f>'2010_totals_newvars'!J53/$FL53</f>
        <v>6.9369978004504687E-2</v>
      </c>
      <c r="FK53">
        <f>'2010_totals_newvars'!K53/$FL53</f>
        <v>3.4030574725373519E-2</v>
      </c>
      <c r="FL53">
        <f>'2010_totals_newvars'!L53</f>
        <v>35848113846</v>
      </c>
      <c r="FM53" s="8" t="str">
        <f t="shared" si="30"/>
        <v xml:space="preserve"> </v>
      </c>
      <c r="FN53">
        <f>'2011_totals_newvars'!B53/$FX53</f>
        <v>0.28820200235480731</v>
      </c>
      <c r="FO53">
        <f>'2011_totals_newvars'!C53/$FX53</f>
        <v>0.16572350160996385</v>
      </c>
      <c r="FP53">
        <f>'2011_totals_newvars'!D53/$FX53</f>
        <v>9.4380884683548216E-2</v>
      </c>
      <c r="FQ53">
        <f>'2011_totals_newvars'!E53/$FX53</f>
        <v>4.9275691897452172E-2</v>
      </c>
      <c r="FR53">
        <f>'2011_totals_newvars'!F53/$FX53</f>
        <v>7.6035153172519118E-2</v>
      </c>
      <c r="FS53">
        <f>'2011_totals_newvars'!G53/$FX53</f>
        <v>2.1671113115118219E-2</v>
      </c>
      <c r="FT53">
        <f>'2011_totals_newvars'!H53/$FX53</f>
        <v>6.7876777124741342E-2</v>
      </c>
      <c r="FU53">
        <f>'2011_totals_newvars'!I53/$FX53</f>
        <v>0.13362120055865551</v>
      </c>
      <c r="FV53">
        <f>'2011_totals_newvars'!J53/$FX53</f>
        <v>6.9141208725120334E-2</v>
      </c>
      <c r="FW53">
        <f>'2011_totals_newvars'!K53/$FX53</f>
        <v>3.4072466758073953E-2</v>
      </c>
      <c r="FX53">
        <f>'2011_totals_newvars'!L53</f>
        <v>33324441581</v>
      </c>
      <c r="FY53" s="8" t="str">
        <f t="shared" si="31"/>
        <v xml:space="preserve"> </v>
      </c>
      <c r="FZ53">
        <f>'2012_totals_newvars'!B53/$GJ53</f>
        <v>0.28644055070986096</v>
      </c>
      <c r="GA53">
        <f>'2012_totals_newvars'!C53/$GJ53</f>
        <v>0.16016256408850649</v>
      </c>
      <c r="GB53">
        <f>'2012_totals_newvars'!D53/$GJ53</f>
        <v>8.333310078574073E-2</v>
      </c>
      <c r="GC53">
        <f>'2012_totals_newvars'!E53/$GJ53</f>
        <v>4.4037444922965054E-2</v>
      </c>
      <c r="GD53">
        <f>'2012_totals_newvars'!F53/$GJ53</f>
        <v>8.1507897338870372E-2</v>
      </c>
      <c r="GE53">
        <f>'2012_totals_newvars'!G53/$GJ53</f>
        <v>1.7141838309899664E-2</v>
      </c>
      <c r="GF53">
        <f>'2012_totals_newvars'!H53/$GJ53</f>
        <v>7.3249428376738993E-2</v>
      </c>
      <c r="GG53">
        <f>'2012_totals_newvars'!I53/$GJ53</f>
        <v>0.14612825304798141</v>
      </c>
      <c r="GH53">
        <f>'2012_totals_newvars'!J53/$GJ53</f>
        <v>7.1878793902379251E-2</v>
      </c>
      <c r="GI53">
        <f>'2012_totals_newvars'!K53/$GJ53</f>
        <v>3.6120128517057051E-2</v>
      </c>
      <c r="GJ53">
        <f>'2012_totals_newvars'!L53</f>
        <v>31358097147</v>
      </c>
      <c r="GK53" s="8" t="str">
        <f t="shared" si="32"/>
        <v xml:space="preserve"> </v>
      </c>
      <c r="GL53">
        <f>'2013_totals_newvars'!B53/$GV53</f>
        <v>0.27608689284707832</v>
      </c>
      <c r="GM53">
        <f>'2013_totals_newvars'!C53/$GV53</f>
        <v>0.15818654935870388</v>
      </c>
      <c r="GN53">
        <f>'2013_totals_newvars'!D53/$GV53</f>
        <v>7.8507039795665035E-2</v>
      </c>
      <c r="GO53">
        <f>'2013_totals_newvars'!E53/$GV53</f>
        <v>4.5032754331504152E-2</v>
      </c>
      <c r="GP53">
        <f>'2013_totals_newvars'!F53/$GV53</f>
        <v>7.5666004112448518E-2</v>
      </c>
      <c r="GQ53">
        <f>'2013_totals_newvars'!G53/$GV53</f>
        <v>2.2234806286914797E-2</v>
      </c>
      <c r="GR53">
        <f>'2013_totals_newvars'!H53/$GV53</f>
        <v>8.9556506722931306E-2</v>
      </c>
      <c r="GS53">
        <f>'2013_totals_newvars'!I53/$GV53</f>
        <v>0.14648775082173346</v>
      </c>
      <c r="GT53">
        <f>'2013_totals_newvars'!J53/$GV53</f>
        <v>7.2384907596415235E-2</v>
      </c>
      <c r="GU53">
        <f>'2013_totals_newvars'!K53/$GV53</f>
        <v>3.5856788126605289E-2</v>
      </c>
      <c r="GV53">
        <f>'2013_totals_newvars'!L53</f>
        <v>31649201568</v>
      </c>
      <c r="GW53" s="8" t="str">
        <f t="shared" si="33"/>
        <v xml:space="preserve"> </v>
      </c>
      <c r="GX53">
        <f>'2014_totals_newvars'!B53/$HH53</f>
        <v>0.26477317965463848</v>
      </c>
      <c r="GY53">
        <f>'2014_totals_newvars'!C53/$HH53</f>
        <v>0.1607627791724616</v>
      </c>
      <c r="GZ53">
        <f>'2014_totals_newvars'!D53/$HH53</f>
        <v>8.2125751975901023E-2</v>
      </c>
      <c r="HA53">
        <f>'2014_totals_newvars'!E53/$HH53</f>
        <v>4.5420312219603375E-2</v>
      </c>
      <c r="HB53">
        <f>'2014_totals_newvars'!F53/$HH53</f>
        <v>8.0452645878797399E-2</v>
      </c>
      <c r="HC53">
        <f>'2014_totals_newvars'!G53/$HH53</f>
        <v>2.2458158288055606E-2</v>
      </c>
      <c r="HD53">
        <f>'2014_totals_newvars'!H53/$HH53</f>
        <v>8.8974958458624256E-2</v>
      </c>
      <c r="HE53">
        <f>'2014_totals_newvars'!I53/$HH53</f>
        <v>0.14743621134539811</v>
      </c>
      <c r="HF53">
        <f>'2014_totals_newvars'!J53/$HH53</f>
        <v>7.1348388544033095E-2</v>
      </c>
      <c r="HG53">
        <f>'2014_totals_newvars'!K53/$HH53</f>
        <v>3.6247614462487046E-2</v>
      </c>
      <c r="HH53">
        <f>'2014_totals_newvars'!L53</f>
        <v>31889253821</v>
      </c>
      <c r="HI53" s="8" t="str">
        <f t="shared" si="34"/>
        <v xml:space="preserve"> </v>
      </c>
    </row>
    <row r="55" spans="1:217" x14ac:dyDescent="0.2">
      <c r="W55" s="8" t="s">
        <v>931</v>
      </c>
    </row>
    <row r="56" spans="1:217" x14ac:dyDescent="0.2">
      <c r="W56" s="9">
        <f>SUM(N44:W44)</f>
        <v>0.99999999999999833</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4"/>
  <sheetViews>
    <sheetView workbookViewId="0">
      <selection activeCell="B57" sqref="B57"/>
    </sheetView>
  </sheetViews>
  <sheetFormatPr baseColWidth="10" defaultRowHeight="16" x14ac:dyDescent="0.2"/>
  <sheetData>
    <row r="1" spans="1:18" x14ac:dyDescent="0.2">
      <c r="A1">
        <v>1997</v>
      </c>
      <c r="B1">
        <v>1998</v>
      </c>
      <c r="C1">
        <v>1999</v>
      </c>
      <c r="D1">
        <v>2000</v>
      </c>
      <c r="E1">
        <v>2001</v>
      </c>
      <c r="F1">
        <v>2002</v>
      </c>
      <c r="G1">
        <v>2003</v>
      </c>
      <c r="H1">
        <v>2004</v>
      </c>
      <c r="I1">
        <v>2005</v>
      </c>
      <c r="J1">
        <v>2006</v>
      </c>
      <c r="K1">
        <v>2007</v>
      </c>
      <c r="L1">
        <v>2008</v>
      </c>
      <c r="M1">
        <v>2009</v>
      </c>
      <c r="N1">
        <v>2010</v>
      </c>
      <c r="O1">
        <v>2011</v>
      </c>
      <c r="P1">
        <v>2012</v>
      </c>
      <c r="Q1">
        <v>2013</v>
      </c>
      <c r="R1">
        <v>2014</v>
      </c>
    </row>
    <row r="2" spans="1:18" x14ac:dyDescent="0.2">
      <c r="A2" t="str">
        <f>'1997_totals_newvars'!A1</f>
        <v>STATE</v>
      </c>
      <c r="B2" t="str">
        <f>'1998_totals_newvars'!A1</f>
        <v>STATE</v>
      </c>
      <c r="C2" t="str">
        <f>'1999_totals_newvars'!A1</f>
        <v>STATE</v>
      </c>
      <c r="D2" t="str">
        <f>'2000_totals_newvars'!A1</f>
        <v>STATE</v>
      </c>
      <c r="E2" t="str">
        <f>'2001_totals_newvars'!A1</f>
        <v>STATE</v>
      </c>
      <c r="F2" t="str">
        <f>'2002_totals_newvars'!A1</f>
        <v>STATE</v>
      </c>
      <c r="G2" t="str">
        <f>'2003_totals_newvars'!A1</f>
        <v>STATE</v>
      </c>
      <c r="H2" t="str">
        <f>'2004_totals_newvars'!A1</f>
        <v>STATE</v>
      </c>
      <c r="I2" t="str">
        <f>'2005_totals_newvars'!A1</f>
        <v>STATE</v>
      </c>
      <c r="J2" t="str">
        <f>'2006_totals_newvars'!A1</f>
        <v>STATE</v>
      </c>
      <c r="K2" t="str">
        <f>'2007_totals_newvars'!A1</f>
        <v>STATE</v>
      </c>
      <c r="L2" t="str">
        <f>'2008_totals_newvars'!A1</f>
        <v>STATE</v>
      </c>
      <c r="M2" t="str">
        <f>'2009_totals_newvars'!A1</f>
        <v>STATE</v>
      </c>
      <c r="N2" t="str">
        <f>'2010_totals_newvars'!A1</f>
        <v>STATE</v>
      </c>
      <c r="O2" t="str">
        <f>'2011_totals_newvars'!A1</f>
        <v>STATE</v>
      </c>
      <c r="P2" t="str">
        <f>'2012_totals_newvars'!A1</f>
        <v>STATE</v>
      </c>
      <c r="Q2" t="str">
        <f>'2013_totals_newvars'!A1</f>
        <v>STATE</v>
      </c>
      <c r="R2" t="str">
        <f>'2014_totals_newvars'!A1</f>
        <v>STATE</v>
      </c>
    </row>
    <row r="3" spans="1:18" x14ac:dyDescent="0.2">
      <c r="A3" t="str">
        <f>'1997_totals_newvars'!A2</f>
        <v>ALABAMA</v>
      </c>
      <c r="B3" t="str">
        <f>'1998_totals_newvars'!A2</f>
        <v>ALABAMA</v>
      </c>
      <c r="C3" t="str">
        <f>'1999_totals_newvars'!A2</f>
        <v>ALABAMA</v>
      </c>
      <c r="D3" t="str">
        <f>'2000_totals_newvars'!A2</f>
        <v>ALABAMA</v>
      </c>
      <c r="E3" t="str">
        <f>'2001_totals_newvars'!A2</f>
        <v>ALABAMA</v>
      </c>
      <c r="F3" t="str">
        <f>'2002_totals_newvars'!A2</f>
        <v>ALABAMA</v>
      </c>
      <c r="G3" t="str">
        <f>'2003_totals_newvars'!A2</f>
        <v>ALABAMA</v>
      </c>
      <c r="H3" t="str">
        <f>'2004_totals_newvars'!A2</f>
        <v>ALABAMA</v>
      </c>
      <c r="I3" t="str">
        <f>'2005_totals_newvars'!A2</f>
        <v>ALABAMA</v>
      </c>
      <c r="J3" t="str">
        <f>'2006_totals_newvars'!A2</f>
        <v>ALABAMA</v>
      </c>
      <c r="K3" t="str">
        <f>'2007_totals_newvars'!A2</f>
        <v>ALABAMA</v>
      </c>
      <c r="L3" t="str">
        <f>'2008_totals_newvars'!A2</f>
        <v xml:space="preserve">ALABAMA  </v>
      </c>
      <c r="M3" t="str">
        <f>'2009_totals_newvars'!A2</f>
        <v>ALABAMA</v>
      </c>
      <c r="N3" t="str">
        <f>'2010_totals_newvars'!A2</f>
        <v>ALABAMA</v>
      </c>
      <c r="O3" t="str">
        <f>'2011_totals_newvars'!A2</f>
        <v>ALABAMA</v>
      </c>
      <c r="P3" t="str">
        <f>'2012_totals_newvars'!A2</f>
        <v>ALABAMA</v>
      </c>
      <c r="Q3" t="str">
        <f>'2013_totals_newvars'!A2</f>
        <v>ALABAMA</v>
      </c>
      <c r="R3" t="str">
        <f>'2014_totals_newvars'!A2</f>
        <v>ALABAMA</v>
      </c>
    </row>
    <row r="4" spans="1:18" x14ac:dyDescent="0.2">
      <c r="A4" t="str">
        <f>'1997_totals_newvars'!A3</f>
        <v>ALASKA</v>
      </c>
      <c r="B4" t="str">
        <f>'1998_totals_newvars'!A3</f>
        <v>ALASKA</v>
      </c>
      <c r="C4" t="str">
        <f>'1999_totals_newvars'!A3</f>
        <v>ALASKA</v>
      </c>
      <c r="D4" t="str">
        <f>'2000_totals_newvars'!A3</f>
        <v>ALASKA</v>
      </c>
      <c r="E4" t="str">
        <f>'2001_totals_newvars'!A3</f>
        <v>ALASKA</v>
      </c>
      <c r="F4" t="str">
        <f>'2002_totals_newvars'!A3</f>
        <v>ALASKA</v>
      </c>
      <c r="G4" t="str">
        <f>'2003_totals_newvars'!A3</f>
        <v>ALASKA</v>
      </c>
      <c r="H4" t="str">
        <f>'2004_totals_newvars'!A3</f>
        <v>ALASKA</v>
      </c>
      <c r="I4" t="str">
        <f>'2005_totals_newvars'!A3</f>
        <v>ALASKA</v>
      </c>
      <c r="J4" t="str">
        <f>'2006_totals_newvars'!A3</f>
        <v>ALASKA</v>
      </c>
      <c r="K4" t="str">
        <f>'2007_totals_newvars'!A3</f>
        <v>ALASKA</v>
      </c>
      <c r="L4" t="str">
        <f>'2008_totals_newvars'!A3</f>
        <v xml:space="preserve">ALASKA </v>
      </c>
      <c r="M4" t="str">
        <f>'2009_totals_newvars'!A3</f>
        <v>ALASKA</v>
      </c>
      <c r="N4" t="str">
        <f>'2010_totals_newvars'!A3</f>
        <v>ALASKA</v>
      </c>
      <c r="O4" t="str">
        <f>'2011_totals_newvars'!A3</f>
        <v>ALASKA</v>
      </c>
      <c r="P4" t="str">
        <f>'2012_totals_newvars'!A3</f>
        <v>ALASKA</v>
      </c>
      <c r="Q4" t="str">
        <f>'2013_totals_newvars'!A3</f>
        <v>ALASKA</v>
      </c>
      <c r="R4" t="str">
        <f>'2014_totals_newvars'!A3</f>
        <v>ALASKA</v>
      </c>
    </row>
    <row r="5" spans="1:18" x14ac:dyDescent="0.2">
      <c r="A5" t="str">
        <f>'1997_totals_newvars'!A4</f>
        <v>ARIZONA</v>
      </c>
      <c r="B5" t="str">
        <f>'1998_totals_newvars'!A4</f>
        <v>ARIZONA</v>
      </c>
      <c r="C5" t="str">
        <f>'1999_totals_newvars'!A4</f>
        <v>ARIZONA</v>
      </c>
      <c r="D5" t="str">
        <f>'2000_totals_newvars'!A4</f>
        <v>ARIZONA</v>
      </c>
      <c r="E5" t="str">
        <f>'2001_totals_newvars'!A4</f>
        <v>ARIZONA</v>
      </c>
      <c r="F5" t="str">
        <f>'2002_totals_newvars'!A4</f>
        <v>ARIZONA</v>
      </c>
      <c r="G5" t="str">
        <f>'2003_totals_newvars'!A4</f>
        <v>ARIZONA</v>
      </c>
      <c r="H5" t="str">
        <f>'2004_totals_newvars'!A4</f>
        <v>ARIZONA</v>
      </c>
      <c r="I5" t="str">
        <f>'2005_totals_newvars'!A4</f>
        <v>ARIZONA</v>
      </c>
      <c r="J5" t="str">
        <f>'2006_totals_newvars'!A4</f>
        <v>ARIZONA</v>
      </c>
      <c r="K5" t="str">
        <f>'2007_totals_newvars'!A4</f>
        <v>ARIZONA</v>
      </c>
      <c r="L5" t="str">
        <f>'2008_totals_newvars'!A4</f>
        <v xml:space="preserve">ARIZONA </v>
      </c>
      <c r="M5" t="str">
        <f>'2009_totals_newvars'!A4</f>
        <v>ARIZONA</v>
      </c>
      <c r="N5" t="str">
        <f>'2010_totals_newvars'!A4</f>
        <v>ARIZONA</v>
      </c>
      <c r="O5" t="str">
        <f>'2011_totals_newvars'!A4</f>
        <v>ARIZONA</v>
      </c>
      <c r="P5" t="str">
        <f>'2012_totals_newvars'!A4</f>
        <v>ARIZONA</v>
      </c>
      <c r="Q5" t="str">
        <f>'2013_totals_newvars'!A4</f>
        <v>ARIZONA</v>
      </c>
      <c r="R5" t="str">
        <f>'2014_totals_newvars'!A4</f>
        <v>ARIZONA</v>
      </c>
    </row>
    <row r="6" spans="1:18" x14ac:dyDescent="0.2">
      <c r="A6" t="str">
        <f>'1997_totals_newvars'!A5</f>
        <v>ARKANSAS</v>
      </c>
      <c r="B6" t="str">
        <f>'1998_totals_newvars'!A5</f>
        <v>ARKANSAS</v>
      </c>
      <c r="C6" t="str">
        <f>'1999_totals_newvars'!A5</f>
        <v>ARKANSAS</v>
      </c>
      <c r="D6" t="str">
        <f>'2000_totals_newvars'!A5</f>
        <v>ARKANSAS</v>
      </c>
      <c r="E6" t="str">
        <f>'2001_totals_newvars'!A5</f>
        <v>ARKANSAS</v>
      </c>
      <c r="F6" t="str">
        <f>'2002_totals_newvars'!A5</f>
        <v>ARKANSAS</v>
      </c>
      <c r="G6" t="str">
        <f>'2003_totals_newvars'!A5</f>
        <v>ARKANSAS</v>
      </c>
      <c r="H6" t="str">
        <f>'2004_totals_newvars'!A5</f>
        <v>ARKANSAS</v>
      </c>
      <c r="I6" t="str">
        <f>'2005_totals_newvars'!A5</f>
        <v>ARKANSAS</v>
      </c>
      <c r="J6" t="str">
        <f>'2006_totals_newvars'!A5</f>
        <v>ARKANSAS</v>
      </c>
      <c r="K6" t="str">
        <f>'2007_totals_newvars'!A5</f>
        <v>ARKANSAS</v>
      </c>
      <c r="L6" t="str">
        <f>'2008_totals_newvars'!A5</f>
        <v xml:space="preserve">ARKANSAS </v>
      </c>
      <c r="M6" t="str">
        <f>'2009_totals_newvars'!A5</f>
        <v>ARKANSAS</v>
      </c>
      <c r="N6" t="str">
        <f>'2010_totals_newvars'!A5</f>
        <v>ARKANSAS</v>
      </c>
      <c r="O6" t="str">
        <f>'2011_totals_newvars'!A5</f>
        <v>ARKANSAS</v>
      </c>
      <c r="P6" t="str">
        <f>'2012_totals_newvars'!A5</f>
        <v>ARKANSAS</v>
      </c>
      <c r="Q6" t="str">
        <f>'2013_totals_newvars'!A5</f>
        <v>ARKANSAS</v>
      </c>
      <c r="R6" t="str">
        <f>'2014_totals_newvars'!A5</f>
        <v>ARKANSAS</v>
      </c>
    </row>
    <row r="7" spans="1:18" x14ac:dyDescent="0.2">
      <c r="A7" t="str">
        <f>'1997_totals_newvars'!A6</f>
        <v>CALIFORNIA</v>
      </c>
      <c r="B7" t="str">
        <f>'1998_totals_newvars'!A6</f>
        <v>CALIFORNIA</v>
      </c>
      <c r="C7" t="str">
        <f>'1999_totals_newvars'!A6</f>
        <v>CALIFORNIA</v>
      </c>
      <c r="D7" t="str">
        <f>'2000_totals_newvars'!A6</f>
        <v>CALIFORNIA</v>
      </c>
      <c r="E7" t="str">
        <f>'2001_totals_newvars'!A6</f>
        <v>CALIFORNIA</v>
      </c>
      <c r="F7" t="str">
        <f>'2002_totals_newvars'!A6</f>
        <v>CALIFORNIA</v>
      </c>
      <c r="G7" t="str">
        <f>'2003_totals_newvars'!A6</f>
        <v>CALIFORNIA</v>
      </c>
      <c r="H7" t="str">
        <f>'2004_totals_newvars'!A6</f>
        <v>CALIFORNIA</v>
      </c>
      <c r="I7" t="str">
        <f>'2005_totals_newvars'!A6</f>
        <v>CALIFORNIA</v>
      </c>
      <c r="J7" t="str">
        <f>'2006_totals_newvars'!A6</f>
        <v>CALIFORNIA</v>
      </c>
      <c r="K7" t="str">
        <f>'2007_totals_newvars'!A6</f>
        <v>CALIFORNIA</v>
      </c>
      <c r="L7" t="str">
        <f>'2008_totals_newvars'!A6</f>
        <v xml:space="preserve">CALIFORNIA </v>
      </c>
      <c r="M7" t="str">
        <f>'2009_totals_newvars'!A6</f>
        <v>CALIFORNIA</v>
      </c>
      <c r="N7" t="str">
        <f>'2010_totals_newvars'!A6</f>
        <v>CALIFORNIA</v>
      </c>
      <c r="O7" t="str">
        <f>'2011_totals_newvars'!A6</f>
        <v>CALIFORNIA</v>
      </c>
      <c r="P7" t="str">
        <f>'2012_totals_newvars'!A6</f>
        <v>CALIFORNIA</v>
      </c>
      <c r="Q7" t="str">
        <f>'2013_totals_newvars'!A6</f>
        <v>CALIFORNIA</v>
      </c>
      <c r="R7" t="str">
        <f>'2014_totals_newvars'!A6</f>
        <v>CALIFORNIA</v>
      </c>
    </row>
    <row r="8" spans="1:18" x14ac:dyDescent="0.2">
      <c r="A8" t="str">
        <f>'1997_totals_newvars'!A7</f>
        <v>COLORADO</v>
      </c>
      <c r="B8" t="str">
        <f>'1998_totals_newvars'!A7</f>
        <v>COLORADO</v>
      </c>
      <c r="C8" t="str">
        <f>'1999_totals_newvars'!A7</f>
        <v>COLORADO</v>
      </c>
      <c r="D8" t="str">
        <f>'2000_totals_newvars'!A7</f>
        <v>COLORADO</v>
      </c>
      <c r="E8" t="str">
        <f>'2001_totals_newvars'!A7</f>
        <v>COLORADO</v>
      </c>
      <c r="F8" t="str">
        <f>'2002_totals_newvars'!A7</f>
        <v>COLORADO</v>
      </c>
      <c r="G8" t="str">
        <f>'2003_totals_newvars'!A7</f>
        <v>COLORADO</v>
      </c>
      <c r="H8" t="str">
        <f>'2004_totals_newvars'!A7</f>
        <v>COLORADO</v>
      </c>
      <c r="I8" t="str">
        <f>'2005_totals_newvars'!A7</f>
        <v>COLORADO</v>
      </c>
      <c r="J8" t="str">
        <f>'2006_totals_newvars'!A7</f>
        <v>COLORADO</v>
      </c>
      <c r="K8" t="str">
        <f>'2007_totals_newvars'!A7</f>
        <v>COLORADO</v>
      </c>
      <c r="L8" t="str">
        <f>'2008_totals_newvars'!A7</f>
        <v xml:space="preserve">COLORADO </v>
      </c>
      <c r="M8" t="str">
        <f>'2009_totals_newvars'!A7</f>
        <v>COLORADO</v>
      </c>
      <c r="N8" t="str">
        <f>'2010_totals_newvars'!A7</f>
        <v>COLORADO</v>
      </c>
      <c r="O8" t="str">
        <f>'2011_totals_newvars'!A7</f>
        <v>COLORADO</v>
      </c>
      <c r="P8" t="str">
        <f>'2012_totals_newvars'!A7</f>
        <v>COLORADO</v>
      </c>
      <c r="Q8" t="str">
        <f>'2013_totals_newvars'!A7</f>
        <v>COLORADO</v>
      </c>
      <c r="R8" t="str">
        <f>'2014_totals_newvars'!A7</f>
        <v>COLORADO</v>
      </c>
    </row>
    <row r="9" spans="1:18" x14ac:dyDescent="0.2">
      <c r="A9" t="str">
        <f>'1997_totals_newvars'!A8</f>
        <v>CONNECTICUT</v>
      </c>
      <c r="B9" t="str">
        <f>'1998_totals_newvars'!A8</f>
        <v>CONNECTICUT</v>
      </c>
      <c r="C9" t="str">
        <f>'1999_totals_newvars'!A8</f>
        <v>CONNECTICUT</v>
      </c>
      <c r="D9" t="str">
        <f>'2000_totals_newvars'!A8</f>
        <v>CONNECTICUT</v>
      </c>
      <c r="E9" t="str">
        <f>'2001_totals_newvars'!A8</f>
        <v>CONNECTICUT</v>
      </c>
      <c r="F9" t="str">
        <f>'2002_totals_newvars'!A8</f>
        <v>CONNECTICUT</v>
      </c>
      <c r="G9" t="str">
        <f>'2003_totals_newvars'!A8</f>
        <v>CONNECTICUT</v>
      </c>
      <c r="H9" t="str">
        <f>'2004_totals_newvars'!A8</f>
        <v>CONNECTICUT</v>
      </c>
      <c r="I9" t="str">
        <f>'2005_totals_newvars'!A8</f>
        <v>CONNECTICUT</v>
      </c>
      <c r="J9" t="str">
        <f>'2006_totals_newvars'!A8</f>
        <v>CONNECTICUT</v>
      </c>
      <c r="K9" t="str">
        <f>'2007_totals_newvars'!A8</f>
        <v>CONNECTICUT</v>
      </c>
      <c r="L9" t="str">
        <f>'2008_totals_newvars'!A8</f>
        <v xml:space="preserve">CONNECTICUT </v>
      </c>
      <c r="M9" t="str">
        <f>'2009_totals_newvars'!A8</f>
        <v>CONNECTICUT</v>
      </c>
      <c r="N9" t="str">
        <f>'2010_totals_newvars'!A8</f>
        <v>CONNECTICUT</v>
      </c>
      <c r="O9" t="str">
        <f>'2011_totals_newvars'!A8</f>
        <v>CONNECTICUT</v>
      </c>
      <c r="P9" t="str">
        <f>'2012_totals_newvars'!A8</f>
        <v>CONNECTICUT</v>
      </c>
      <c r="Q9" t="str">
        <f>'2013_totals_newvars'!A8</f>
        <v>CONNECTICUT</v>
      </c>
      <c r="R9" t="str">
        <f>'2014_totals_newvars'!A8</f>
        <v>CONNECTICUT</v>
      </c>
    </row>
    <row r="10" spans="1:18" x14ac:dyDescent="0.2">
      <c r="A10" t="str">
        <f>'1997_totals_newvars'!A9</f>
        <v>DELAWARE</v>
      </c>
      <c r="B10" t="str">
        <f>'1998_totals_newvars'!A9</f>
        <v>DELAWARE</v>
      </c>
      <c r="C10" t="str">
        <f>'1999_totals_newvars'!A9</f>
        <v>DELAWARE</v>
      </c>
      <c r="D10" t="str">
        <f>'2000_totals_newvars'!A9</f>
        <v>DELAWARE</v>
      </c>
      <c r="E10" t="str">
        <f>'2001_totals_newvars'!A9</f>
        <v>DELAWARE</v>
      </c>
      <c r="F10" t="str">
        <f>'2002_totals_newvars'!A9</f>
        <v>DELAWARE</v>
      </c>
      <c r="G10" t="str">
        <f>'2003_totals_newvars'!A9</f>
        <v>DELAWARE</v>
      </c>
      <c r="H10" t="str">
        <f>'2004_totals_newvars'!A9</f>
        <v>DELAWARE</v>
      </c>
      <c r="I10" t="str">
        <f>'2005_totals_newvars'!A9</f>
        <v>DELAWARE</v>
      </c>
      <c r="J10" t="str">
        <f>'2006_totals_newvars'!A9</f>
        <v>DELAWARE</v>
      </c>
      <c r="K10" t="str">
        <f>'2007_totals_newvars'!A9</f>
        <v>DELAWARE</v>
      </c>
      <c r="L10" t="str">
        <f>'2008_totals_newvars'!A9</f>
        <v xml:space="preserve">DELAWARE </v>
      </c>
      <c r="M10" t="str">
        <f>'2009_totals_newvars'!A9</f>
        <v>DELAWARE</v>
      </c>
      <c r="N10" t="str">
        <f>'2010_totals_newvars'!A9</f>
        <v>DELAWARE</v>
      </c>
      <c r="O10" t="str">
        <f>'2011_totals_newvars'!A9</f>
        <v>DELAWARE</v>
      </c>
      <c r="P10" t="str">
        <f>'2012_totals_newvars'!A9</f>
        <v>DELAWARE</v>
      </c>
      <c r="Q10" t="str">
        <f>'2013_totals_newvars'!A9</f>
        <v>DELAWARE</v>
      </c>
      <c r="R10" t="str">
        <f>'2014_totals_newvars'!A9</f>
        <v>DELAWARE</v>
      </c>
    </row>
    <row r="11" spans="1:18" x14ac:dyDescent="0.2">
      <c r="A11" t="str">
        <f>'1997_totals_newvars'!A10</f>
        <v>DIST.OF COLUMBIA</v>
      </c>
      <c r="B11" t="str">
        <f>'1998_totals_newvars'!A10</f>
        <v>DIST.OF COLUMBIA</v>
      </c>
      <c r="C11" t="str">
        <f>'1999_totals_newvars'!A10</f>
        <v>DIST.OF COLUMBIA</v>
      </c>
      <c r="D11" t="str">
        <f>'2000_totals_newvars'!A10</f>
        <v>DIST.OF COLUMBIA</v>
      </c>
      <c r="E11" t="str">
        <f>'2001_totals_newvars'!A10</f>
        <v>DIST.OF COLUMBIA</v>
      </c>
      <c r="F11" t="str">
        <f>'2002_totals_newvars'!A10</f>
        <v>DIST.OF COLUMBIA</v>
      </c>
      <c r="G11" t="str">
        <f>'2003_totals_newvars'!A10</f>
        <v>DIST.OF COLUMBIA</v>
      </c>
      <c r="H11" t="str">
        <f>'2004_totals_newvars'!A10</f>
        <v>DIST.OF COLUMBIA</v>
      </c>
      <c r="I11" t="str">
        <f>'2005_totals_newvars'!A10</f>
        <v>DIST.OF COLUMBIA</v>
      </c>
      <c r="J11" t="str">
        <f>'2006_totals_newvars'!A10</f>
        <v>DIST.OF COLUMBIA</v>
      </c>
      <c r="K11" t="str">
        <f>'2007_totals_newvars'!A10</f>
        <v>DIST.OF COLUMBIA</v>
      </c>
      <c r="L11" t="str">
        <f>'2008_totals_newvars'!A10</f>
        <v xml:space="preserve">DIST.OF COLUMBIA </v>
      </c>
      <c r="M11" t="str">
        <f>'2009_totals_newvars'!A10</f>
        <v>DIST.OF COLUMBIA</v>
      </c>
      <c r="N11" t="str">
        <f>'2010_totals_newvars'!A10</f>
        <v>DIST.OF COLUMBIA</v>
      </c>
      <c r="O11" t="str">
        <f>'2011_totals_newvars'!A10</f>
        <v>DIST.OF COLUMBIA</v>
      </c>
      <c r="P11" t="str">
        <f>'2012_totals_newvars'!A10</f>
        <v>DIST.OF COLUMBIA</v>
      </c>
      <c r="Q11" t="str">
        <f>'2013_totals_newvars'!A10</f>
        <v>DIST.OF COLUMBIA</v>
      </c>
      <c r="R11" t="str">
        <f>'2014_totals_newvars'!A10</f>
        <v>DIST.OF COLUMBIA</v>
      </c>
    </row>
    <row r="12" spans="1:18" x14ac:dyDescent="0.2">
      <c r="A12" t="str">
        <f>'1997_totals_newvars'!A11</f>
        <v>FLORIDA</v>
      </c>
      <c r="B12" t="str">
        <f>'1998_totals_newvars'!A11</f>
        <v>FLORIDA</v>
      </c>
      <c r="C12" t="str">
        <f>'1999_totals_newvars'!A11</f>
        <v>FLORIDA</v>
      </c>
      <c r="D12" t="str">
        <f>'2000_totals_newvars'!A11</f>
        <v>FLORIDA</v>
      </c>
      <c r="E12" t="str">
        <f>'2001_totals_newvars'!A11</f>
        <v>FLORIDA</v>
      </c>
      <c r="F12" t="str">
        <f>'2002_totals_newvars'!A11</f>
        <v>FLORIDA</v>
      </c>
      <c r="G12" t="str">
        <f>'2003_totals_newvars'!A11</f>
        <v>FLORIDA</v>
      </c>
      <c r="H12" t="str">
        <f>'2004_totals_newvars'!A11</f>
        <v>FLORIDA</v>
      </c>
      <c r="I12" t="str">
        <f>'2005_totals_newvars'!A11</f>
        <v>FLORIDA</v>
      </c>
      <c r="J12" t="str">
        <f>'2006_totals_newvars'!A11</f>
        <v>FLORIDA</v>
      </c>
      <c r="K12" t="str">
        <f>'2007_totals_newvars'!A11</f>
        <v>FLORIDA</v>
      </c>
      <c r="L12" t="str">
        <f>'2008_totals_newvars'!A11</f>
        <v xml:space="preserve">FLORIDA </v>
      </c>
      <c r="M12" t="str">
        <f>'2009_totals_newvars'!A11</f>
        <v>FLORIDA</v>
      </c>
      <c r="N12" t="str">
        <f>'2010_totals_newvars'!A11</f>
        <v>FLORIDA</v>
      </c>
      <c r="O12" t="str">
        <f>'2011_totals_newvars'!A11</f>
        <v>FLORIDA</v>
      </c>
      <c r="P12" t="str">
        <f>'2012_totals_newvars'!A11</f>
        <v>FLORIDA</v>
      </c>
      <c r="Q12" t="str">
        <f>'2013_totals_newvars'!A11</f>
        <v>FLORIDA</v>
      </c>
      <c r="R12" t="str">
        <f>'2014_totals_newvars'!A11</f>
        <v>FLORIDA</v>
      </c>
    </row>
    <row r="13" spans="1:18" x14ac:dyDescent="0.2">
      <c r="A13" t="str">
        <f>'1997_totals_newvars'!A12</f>
        <v>GEORGIA</v>
      </c>
      <c r="B13" t="str">
        <f>'1998_totals_newvars'!A12</f>
        <v>GEORGIA</v>
      </c>
      <c r="C13" t="str">
        <f>'1999_totals_newvars'!A12</f>
        <v>GEORGIA</v>
      </c>
      <c r="D13" t="str">
        <f>'2000_totals_newvars'!A12</f>
        <v>GEORGIA</v>
      </c>
      <c r="E13" t="str">
        <f>'2001_totals_newvars'!A12</f>
        <v>GEORGIA</v>
      </c>
      <c r="F13" t="str">
        <f>'2002_totals_newvars'!A12</f>
        <v>GEORGIA</v>
      </c>
      <c r="G13" t="str">
        <f>'2003_totals_newvars'!A12</f>
        <v>GEORGIA</v>
      </c>
      <c r="H13" t="str">
        <f>'2004_totals_newvars'!A12</f>
        <v>GEORGIA</v>
      </c>
      <c r="I13" t="str">
        <f>'2005_totals_newvars'!A12</f>
        <v>GEORGIA</v>
      </c>
      <c r="J13" t="str">
        <f>'2006_totals_newvars'!A12</f>
        <v>GEORGIA</v>
      </c>
      <c r="K13" t="str">
        <f>'2007_totals_newvars'!A12</f>
        <v>GEORGIA</v>
      </c>
      <c r="L13" t="str">
        <f>'2008_totals_newvars'!A12</f>
        <v xml:space="preserve">GEORGIA </v>
      </c>
      <c r="M13" t="str">
        <f>'2009_totals_newvars'!A12</f>
        <v>GEORGIA</v>
      </c>
      <c r="N13" t="str">
        <f>'2010_totals_newvars'!A12</f>
        <v>GEORGIA</v>
      </c>
      <c r="O13" t="str">
        <f>'2011_totals_newvars'!A12</f>
        <v>GEORGIA</v>
      </c>
      <c r="P13" t="str">
        <f>'2012_totals_newvars'!A12</f>
        <v>GEORGIA</v>
      </c>
      <c r="Q13" t="str">
        <f>'2013_totals_newvars'!A12</f>
        <v>GEORGIA</v>
      </c>
      <c r="R13" t="str">
        <f>'2014_totals_newvars'!A12</f>
        <v>GEORGIA</v>
      </c>
    </row>
    <row r="14" spans="1:18" x14ac:dyDescent="0.2">
      <c r="A14" t="str">
        <f>'1997_totals_newvars'!A13</f>
        <v>HAWAII</v>
      </c>
      <c r="B14" t="str">
        <f>'1998_totals_newvars'!A13</f>
        <v>HAWAII</v>
      </c>
      <c r="C14" t="str">
        <f>'1999_totals_newvars'!A13</f>
        <v>HAWAII</v>
      </c>
      <c r="D14" t="str">
        <f>'2000_totals_newvars'!A13</f>
        <v>HAWAII</v>
      </c>
      <c r="E14" t="str">
        <f>'2001_totals_newvars'!A13</f>
        <v>HAWAII</v>
      </c>
      <c r="F14" t="str">
        <f>'2002_totals_newvars'!A13</f>
        <v>HAWAII</v>
      </c>
      <c r="G14" t="str">
        <f>'2003_totals_newvars'!A13</f>
        <v>HAWAII</v>
      </c>
      <c r="H14" t="str">
        <f>'2004_totals_newvars'!A13</f>
        <v>HAWAII</v>
      </c>
      <c r="I14" t="str">
        <f>'2005_totals_newvars'!A13</f>
        <v>HAWAII</v>
      </c>
      <c r="J14" t="str">
        <f>'2006_totals_newvars'!A13</f>
        <v>HAWAII</v>
      </c>
      <c r="K14" t="str">
        <f>'2007_totals_newvars'!A13</f>
        <v>HAWAII</v>
      </c>
      <c r="L14" t="str">
        <f>'2008_totals_newvars'!A13</f>
        <v xml:space="preserve">HAWAII </v>
      </c>
      <c r="M14" t="str">
        <f>'2009_totals_newvars'!A13</f>
        <v>HAWAII</v>
      </c>
      <c r="N14" t="str">
        <f>'2010_totals_newvars'!A13</f>
        <v>HAWAII</v>
      </c>
      <c r="O14" t="str">
        <f>'2011_totals_newvars'!A13</f>
        <v>HAWAII</v>
      </c>
      <c r="P14" t="str">
        <f>'2012_totals_newvars'!A13</f>
        <v>HAWAII</v>
      </c>
      <c r="Q14" t="str">
        <f>'2013_totals_newvars'!A13</f>
        <v>HAWAII</v>
      </c>
      <c r="R14" t="str">
        <f>'2014_totals_newvars'!A13</f>
        <v>HAWAII</v>
      </c>
    </row>
    <row r="15" spans="1:18" x14ac:dyDescent="0.2">
      <c r="A15" t="str">
        <f>'1997_totals_newvars'!A14</f>
        <v>IDAHO</v>
      </c>
      <c r="B15" t="str">
        <f>'1998_totals_newvars'!A14</f>
        <v>IDAHO</v>
      </c>
      <c r="C15" t="str">
        <f>'1999_totals_newvars'!A14</f>
        <v>IDAHO</v>
      </c>
      <c r="D15" t="str">
        <f>'2000_totals_newvars'!A14</f>
        <v>IDAHO</v>
      </c>
      <c r="E15" t="str">
        <f>'2001_totals_newvars'!A14</f>
        <v>IDAHO</v>
      </c>
      <c r="F15" t="str">
        <f>'2002_totals_newvars'!A14</f>
        <v>IDAHO</v>
      </c>
      <c r="G15" t="str">
        <f>'2003_totals_newvars'!A14</f>
        <v>IDAHO</v>
      </c>
      <c r="H15" t="str">
        <f>'2004_totals_newvars'!A14</f>
        <v>IDAHO</v>
      </c>
      <c r="I15" t="str">
        <f>'2005_totals_newvars'!A14</f>
        <v>IDAHO</v>
      </c>
      <c r="J15" t="str">
        <f>'2006_totals_newvars'!A14</f>
        <v>IDAHO</v>
      </c>
      <c r="K15" t="str">
        <f>'2007_totals_newvars'!A14</f>
        <v>IDAHO</v>
      </c>
      <c r="L15" t="str">
        <f>'2008_totals_newvars'!A14</f>
        <v xml:space="preserve">IDAHO </v>
      </c>
      <c r="M15" t="str">
        <f>'2009_totals_newvars'!A14</f>
        <v>IDAHO</v>
      </c>
      <c r="N15" t="str">
        <f>'2010_totals_newvars'!A14</f>
        <v>IDAHO</v>
      </c>
      <c r="O15" t="str">
        <f>'2011_totals_newvars'!A14</f>
        <v>IDAHO</v>
      </c>
      <c r="P15" t="str">
        <f>'2012_totals_newvars'!A14</f>
        <v>IDAHO</v>
      </c>
      <c r="Q15" t="str">
        <f>'2013_totals_newvars'!A14</f>
        <v>IDAHO</v>
      </c>
      <c r="R15" t="str">
        <f>'2014_totals_newvars'!A14</f>
        <v>IDAHO</v>
      </c>
    </row>
    <row r="16" spans="1:18" x14ac:dyDescent="0.2">
      <c r="A16" t="str">
        <f>'1997_totals_newvars'!A15</f>
        <v>ILLINOIS</v>
      </c>
      <c r="B16" t="str">
        <f>'1998_totals_newvars'!A15</f>
        <v>ILLINOIS</v>
      </c>
      <c r="C16" t="str">
        <f>'1999_totals_newvars'!A15</f>
        <v>ILLINOIS</v>
      </c>
      <c r="D16" t="str">
        <f>'2000_totals_newvars'!A15</f>
        <v>ILLINOIS</v>
      </c>
      <c r="E16" t="str">
        <f>'2001_totals_newvars'!A15</f>
        <v>ILLINOIS</v>
      </c>
      <c r="F16" t="str">
        <f>'2002_totals_newvars'!A15</f>
        <v>ILLINOIS</v>
      </c>
      <c r="G16" t="str">
        <f>'2003_totals_newvars'!A15</f>
        <v>ILLINOIS</v>
      </c>
      <c r="H16" t="str">
        <f>'2004_totals_newvars'!A15</f>
        <v>ILLINOIS</v>
      </c>
      <c r="I16" t="str">
        <f>'2005_totals_newvars'!A15</f>
        <v>ILLINOIS</v>
      </c>
      <c r="J16" t="str">
        <f>'2006_totals_newvars'!A15</f>
        <v>ILLINOIS</v>
      </c>
      <c r="K16" t="str">
        <f>'2007_totals_newvars'!A15</f>
        <v>ILLINOIS</v>
      </c>
      <c r="L16" t="str">
        <f>'2008_totals_newvars'!A15</f>
        <v xml:space="preserve">ILLINOIS </v>
      </c>
      <c r="M16" t="str">
        <f>'2009_totals_newvars'!A15</f>
        <v>ILLINOIS</v>
      </c>
      <c r="N16" t="str">
        <f>'2010_totals_newvars'!A15</f>
        <v>ILLINOIS</v>
      </c>
      <c r="O16" t="str">
        <f>'2011_totals_newvars'!A15</f>
        <v>ILLINOIS</v>
      </c>
      <c r="P16" t="str">
        <f>'2012_totals_newvars'!A15</f>
        <v>ILLINOIS</v>
      </c>
      <c r="Q16" t="str">
        <f>'2013_totals_newvars'!A15</f>
        <v>ILLINOIS</v>
      </c>
      <c r="R16" t="str">
        <f>'2014_totals_newvars'!A15</f>
        <v>ILLINOIS</v>
      </c>
    </row>
    <row r="17" spans="1:18" x14ac:dyDescent="0.2">
      <c r="A17" t="str">
        <f>'1997_totals_newvars'!A16</f>
        <v>INDIANA</v>
      </c>
      <c r="B17" t="str">
        <f>'1998_totals_newvars'!A16</f>
        <v>INDIANA</v>
      </c>
      <c r="C17" t="str">
        <f>'1999_totals_newvars'!A16</f>
        <v>INDIANA</v>
      </c>
      <c r="D17" t="str">
        <f>'2000_totals_newvars'!A16</f>
        <v>INDIANA</v>
      </c>
      <c r="E17" t="str">
        <f>'2001_totals_newvars'!A16</f>
        <v>INDIANA</v>
      </c>
      <c r="F17" t="str">
        <f>'2002_totals_newvars'!A16</f>
        <v>INDIANA</v>
      </c>
      <c r="G17" t="str">
        <f>'2003_totals_newvars'!A16</f>
        <v>INDIANA</v>
      </c>
      <c r="H17" t="str">
        <f>'2004_totals_newvars'!A16</f>
        <v>INDIANA</v>
      </c>
      <c r="I17" t="str">
        <f>'2005_totals_newvars'!A16</f>
        <v>INDIANA</v>
      </c>
      <c r="J17" t="str">
        <f>'2006_totals_newvars'!A16</f>
        <v>INDIANA</v>
      </c>
      <c r="K17" t="str">
        <f>'2007_totals_newvars'!A16</f>
        <v>INDIANA</v>
      </c>
      <c r="L17" t="str">
        <f>'2008_totals_newvars'!A16</f>
        <v xml:space="preserve">INDIANA </v>
      </c>
      <c r="M17" t="str">
        <f>'2009_totals_newvars'!A16</f>
        <v>INDIANA</v>
      </c>
      <c r="N17" t="str">
        <f>'2010_totals_newvars'!A16</f>
        <v>INDIANA</v>
      </c>
      <c r="O17" t="str">
        <f>'2011_totals_newvars'!A16</f>
        <v>INDIANA</v>
      </c>
      <c r="P17" t="str">
        <f>'2012_totals_newvars'!A16</f>
        <v>INDIANA</v>
      </c>
      <c r="Q17" t="str">
        <f>'2013_totals_newvars'!A16</f>
        <v>INDIANA</v>
      </c>
      <c r="R17" t="str">
        <f>'2014_totals_newvars'!A16</f>
        <v>INDIANA</v>
      </c>
    </row>
    <row r="18" spans="1:18" x14ac:dyDescent="0.2">
      <c r="A18" t="str">
        <f>'1997_totals_newvars'!A17</f>
        <v>IOWA</v>
      </c>
      <c r="B18" t="str">
        <f>'1998_totals_newvars'!A17</f>
        <v>IOWA</v>
      </c>
      <c r="C18" t="str">
        <f>'1999_totals_newvars'!A17</f>
        <v>IOWA</v>
      </c>
      <c r="D18" t="str">
        <f>'2000_totals_newvars'!A17</f>
        <v>IOWA</v>
      </c>
      <c r="E18" t="str">
        <f>'2001_totals_newvars'!A17</f>
        <v>IOWA</v>
      </c>
      <c r="F18" t="str">
        <f>'2002_totals_newvars'!A17</f>
        <v>IOWA</v>
      </c>
      <c r="G18" t="str">
        <f>'2003_totals_newvars'!A17</f>
        <v>IOWA</v>
      </c>
      <c r="H18" t="str">
        <f>'2004_totals_newvars'!A17</f>
        <v>IOWA</v>
      </c>
      <c r="I18" t="str">
        <f>'2005_totals_newvars'!A17</f>
        <v>IOWA</v>
      </c>
      <c r="J18" t="str">
        <f>'2006_totals_newvars'!A17</f>
        <v>IOWA</v>
      </c>
      <c r="K18" t="str">
        <f>'2007_totals_newvars'!A17</f>
        <v>IOWA</v>
      </c>
      <c r="L18" t="str">
        <f>'2008_totals_newvars'!A17</f>
        <v xml:space="preserve">IOWA </v>
      </c>
      <c r="M18" t="str">
        <f>'2009_totals_newvars'!A17</f>
        <v>IOWA</v>
      </c>
      <c r="N18" t="str">
        <f>'2010_totals_newvars'!A17</f>
        <v>IOWA</v>
      </c>
      <c r="O18" t="str">
        <f>'2011_totals_newvars'!A17</f>
        <v>IOWA</v>
      </c>
      <c r="P18" t="str">
        <f>'2012_totals_newvars'!A17</f>
        <v>IOWA</v>
      </c>
      <c r="Q18" t="str">
        <f>'2013_totals_newvars'!A17</f>
        <v>IOWA</v>
      </c>
      <c r="R18" t="str">
        <f>'2014_totals_newvars'!A17</f>
        <v>IOWA</v>
      </c>
    </row>
    <row r="19" spans="1:18" x14ac:dyDescent="0.2">
      <c r="A19" t="str">
        <f>'1997_totals_newvars'!A18</f>
        <v>KANSAS</v>
      </c>
      <c r="B19" t="str">
        <f>'1998_totals_newvars'!A18</f>
        <v>KANSAS</v>
      </c>
      <c r="C19" t="str">
        <f>'1999_totals_newvars'!A18</f>
        <v>KANSAS</v>
      </c>
      <c r="D19" t="str">
        <f>'2000_totals_newvars'!A18</f>
        <v>KANSAS</v>
      </c>
      <c r="E19" t="str">
        <f>'2001_totals_newvars'!A18</f>
        <v>KANSAS</v>
      </c>
      <c r="F19" t="str">
        <f>'2002_totals_newvars'!A18</f>
        <v>KANSAS</v>
      </c>
      <c r="G19" t="str">
        <f>'2003_totals_newvars'!A18</f>
        <v>KANSAS</v>
      </c>
      <c r="H19" t="str">
        <f>'2004_totals_newvars'!A18</f>
        <v>KANSAS</v>
      </c>
      <c r="I19" t="str">
        <f>'2005_totals_newvars'!A18</f>
        <v>KANSAS</v>
      </c>
      <c r="J19" t="str">
        <f>'2006_totals_newvars'!A18</f>
        <v>KANSAS</v>
      </c>
      <c r="K19" t="str">
        <f>'2007_totals_newvars'!A18</f>
        <v>KANSAS</v>
      </c>
      <c r="L19" t="str">
        <f>'2008_totals_newvars'!A18</f>
        <v xml:space="preserve">KANSAS </v>
      </c>
      <c r="M19" t="str">
        <f>'2009_totals_newvars'!A18</f>
        <v>KANSAS</v>
      </c>
      <c r="N19" t="str">
        <f>'2010_totals_newvars'!A18</f>
        <v>KANSAS</v>
      </c>
      <c r="O19" t="str">
        <f>'2011_totals_newvars'!A18</f>
        <v>KANSAS</v>
      </c>
      <c r="P19" t="str">
        <f>'2012_totals_newvars'!A18</f>
        <v>KANSAS</v>
      </c>
      <c r="Q19" t="str">
        <f>'2013_totals_newvars'!A18</f>
        <v>KANSAS</v>
      </c>
      <c r="R19" t="str">
        <f>'2014_totals_newvars'!A18</f>
        <v>KANSAS</v>
      </c>
    </row>
    <row r="20" spans="1:18" x14ac:dyDescent="0.2">
      <c r="A20" t="str">
        <f>'1997_totals_newvars'!A19</f>
        <v>KENTUCKY</v>
      </c>
      <c r="B20" t="str">
        <f>'1998_totals_newvars'!A19</f>
        <v>KENTUCKY</v>
      </c>
      <c r="C20" t="str">
        <f>'1999_totals_newvars'!A19</f>
        <v>KENTUCKY</v>
      </c>
      <c r="D20" t="str">
        <f>'2000_totals_newvars'!A19</f>
        <v>KENTUCKY</v>
      </c>
      <c r="E20" t="str">
        <f>'2001_totals_newvars'!A19</f>
        <v>KENTUCKY</v>
      </c>
      <c r="F20" t="str">
        <f>'2002_totals_newvars'!A19</f>
        <v>KENTUCKY</v>
      </c>
      <c r="G20" t="str">
        <f>'2003_totals_newvars'!A19</f>
        <v>KENTUCKY</v>
      </c>
      <c r="H20" t="str">
        <f>'2004_totals_newvars'!A19</f>
        <v>KENTUCKY</v>
      </c>
      <c r="I20" t="str">
        <f>'2005_totals_newvars'!A19</f>
        <v>KENTUCKY</v>
      </c>
      <c r="J20" t="str">
        <f>'2006_totals_newvars'!A19</f>
        <v>KENTUCKY</v>
      </c>
      <c r="K20" t="str">
        <f>'2007_totals_newvars'!A19</f>
        <v>KENTUCKY</v>
      </c>
      <c r="L20" t="str">
        <f>'2008_totals_newvars'!A19</f>
        <v xml:space="preserve">KENTUCKY </v>
      </c>
      <c r="M20" t="str">
        <f>'2009_totals_newvars'!A19</f>
        <v>KENTUCKY</v>
      </c>
      <c r="N20" t="str">
        <f>'2010_totals_newvars'!A19</f>
        <v>KENTUCKY</v>
      </c>
      <c r="O20" t="str">
        <f>'2011_totals_newvars'!A19</f>
        <v>KENTUCKY</v>
      </c>
      <c r="P20" t="str">
        <f>'2012_totals_newvars'!A19</f>
        <v>KENTUCKY</v>
      </c>
      <c r="Q20" t="str">
        <f>'2013_totals_newvars'!A19</f>
        <v>KENTUCKY</v>
      </c>
      <c r="R20" t="str">
        <f>'2014_totals_newvars'!A19</f>
        <v>KENTUCKY</v>
      </c>
    </row>
    <row r="21" spans="1:18" x14ac:dyDescent="0.2">
      <c r="A21" t="str">
        <f>'1997_totals_newvars'!A20</f>
        <v>LOUISIANA</v>
      </c>
      <c r="B21" t="str">
        <f>'1998_totals_newvars'!A20</f>
        <v>LOUISIANA</v>
      </c>
      <c r="C21" t="str">
        <f>'1999_totals_newvars'!A20</f>
        <v>LOUISIANA</v>
      </c>
      <c r="D21" t="str">
        <f>'2000_totals_newvars'!A20</f>
        <v>LOUISIANA</v>
      </c>
      <c r="E21" t="str">
        <f>'2001_totals_newvars'!A20</f>
        <v>LOUISIANA</v>
      </c>
      <c r="F21" t="str">
        <f>'2002_totals_newvars'!A20</f>
        <v>LOUISIANA</v>
      </c>
      <c r="G21" t="str">
        <f>'2003_totals_newvars'!A20</f>
        <v>LOUISIANA</v>
      </c>
      <c r="H21" t="str">
        <f>'2004_totals_newvars'!A20</f>
        <v>LOUISIANA</v>
      </c>
      <c r="I21" t="str">
        <f>'2005_totals_newvars'!A20</f>
        <v>LOUISIANA</v>
      </c>
      <c r="J21" t="str">
        <f>'2006_totals_newvars'!A20</f>
        <v>LOUISIANA</v>
      </c>
      <c r="K21" t="str">
        <f>'2007_totals_newvars'!A20</f>
        <v>LOUISIANA</v>
      </c>
      <c r="L21" t="str">
        <f>'2008_totals_newvars'!A20</f>
        <v xml:space="preserve">LOUISIANA </v>
      </c>
      <c r="M21" t="str">
        <f>'2009_totals_newvars'!A20</f>
        <v>LOUISIANA</v>
      </c>
      <c r="N21" t="str">
        <f>'2010_totals_newvars'!A20</f>
        <v>LOUISIANA</v>
      </c>
      <c r="O21" t="str">
        <f>'2011_totals_newvars'!A20</f>
        <v>LOUISIANA</v>
      </c>
      <c r="P21" t="str">
        <f>'2012_totals_newvars'!A20</f>
        <v>LOUISIANA</v>
      </c>
      <c r="Q21" t="str">
        <f>'2013_totals_newvars'!A20</f>
        <v>LOUISIANA</v>
      </c>
      <c r="R21" t="str">
        <f>'2014_totals_newvars'!A20</f>
        <v>LOUISIANA</v>
      </c>
    </row>
    <row r="22" spans="1:18" x14ac:dyDescent="0.2">
      <c r="A22" t="str">
        <f>'1997_totals_newvars'!A21</f>
        <v>MAINE</v>
      </c>
      <c r="B22" t="str">
        <f>'1998_totals_newvars'!A21</f>
        <v>MAINE</v>
      </c>
      <c r="C22" t="str">
        <f>'1999_totals_newvars'!A21</f>
        <v>MAINE</v>
      </c>
      <c r="D22" t="str">
        <f>'2000_totals_newvars'!A21</f>
        <v>MAINE</v>
      </c>
      <c r="E22" t="str">
        <f>'2001_totals_newvars'!A21</f>
        <v>MAINE</v>
      </c>
      <c r="F22" t="str">
        <f>'2002_totals_newvars'!A21</f>
        <v>MAINE</v>
      </c>
      <c r="G22" t="str">
        <f>'2003_totals_newvars'!A21</f>
        <v>MAINE</v>
      </c>
      <c r="H22" t="str">
        <f>'2004_totals_newvars'!A21</f>
        <v>MAINE</v>
      </c>
      <c r="I22" t="str">
        <f>'2005_totals_newvars'!A21</f>
        <v>MAINE</v>
      </c>
      <c r="J22" t="str">
        <f>'2006_totals_newvars'!A21</f>
        <v>MAINE</v>
      </c>
      <c r="K22" t="str">
        <f>'2007_totals_newvars'!A21</f>
        <v>MAINE</v>
      </c>
      <c r="L22" t="str">
        <f>'2008_totals_newvars'!A21</f>
        <v xml:space="preserve">MAINE </v>
      </c>
      <c r="M22" t="str">
        <f>'2009_totals_newvars'!A21</f>
        <v>MAINE</v>
      </c>
      <c r="N22" t="str">
        <f>'2010_totals_newvars'!A21</f>
        <v>MAINE</v>
      </c>
      <c r="O22" t="str">
        <f>'2011_totals_newvars'!A21</f>
        <v>MAINE</v>
      </c>
      <c r="P22" t="str">
        <f>'2012_totals_newvars'!A21</f>
        <v>MAINE</v>
      </c>
      <c r="Q22" t="str">
        <f>'2013_totals_newvars'!A21</f>
        <v>MAINE</v>
      </c>
      <c r="R22" t="str">
        <f>'2014_totals_newvars'!A21</f>
        <v>MAINE</v>
      </c>
    </row>
    <row r="23" spans="1:18" x14ac:dyDescent="0.2">
      <c r="A23" t="str">
        <f>'1997_totals_newvars'!A22</f>
        <v>MARYLAND</v>
      </c>
      <c r="B23" t="str">
        <f>'1998_totals_newvars'!A22</f>
        <v>MARYLAND</v>
      </c>
      <c r="C23" t="str">
        <f>'1999_totals_newvars'!A22</f>
        <v>MARYLAND</v>
      </c>
      <c r="D23" t="str">
        <f>'2000_totals_newvars'!A22</f>
        <v>MARYLAND</v>
      </c>
      <c r="E23" t="str">
        <f>'2001_totals_newvars'!A22</f>
        <v>MARYLAND</v>
      </c>
      <c r="F23" t="str">
        <f>'2002_totals_newvars'!A22</f>
        <v>MARYLAND</v>
      </c>
      <c r="G23" t="str">
        <f>'2003_totals_newvars'!A22</f>
        <v>MARYLAND</v>
      </c>
      <c r="H23" t="str">
        <f>'2004_totals_newvars'!A22</f>
        <v>MARYLAND</v>
      </c>
      <c r="I23" t="str">
        <f>'2005_totals_newvars'!A22</f>
        <v>MARYLAND</v>
      </c>
      <c r="J23" t="str">
        <f>'2006_totals_newvars'!A22</f>
        <v>MARYLAND</v>
      </c>
      <c r="K23" t="str">
        <f>'2007_totals_newvars'!A22</f>
        <v>MARYLAND</v>
      </c>
      <c r="L23" t="str">
        <f>'2008_totals_newvars'!A22</f>
        <v xml:space="preserve">MARYLAND </v>
      </c>
      <c r="M23" t="str">
        <f>'2009_totals_newvars'!A22</f>
        <v>MARYLAND</v>
      </c>
      <c r="N23" t="str">
        <f>'2010_totals_newvars'!A22</f>
        <v>MARYLAND</v>
      </c>
      <c r="O23" t="str">
        <f>'2011_totals_newvars'!A22</f>
        <v>MARYLAND</v>
      </c>
      <c r="P23" t="str">
        <f>'2012_totals_newvars'!A22</f>
        <v>MARYLAND</v>
      </c>
      <c r="Q23" t="str">
        <f>'2013_totals_newvars'!A22</f>
        <v>MARYLAND</v>
      </c>
      <c r="R23" t="str">
        <f>'2014_totals_newvars'!A22</f>
        <v>MARYLAND</v>
      </c>
    </row>
    <row r="24" spans="1:18" x14ac:dyDescent="0.2">
      <c r="A24" t="str">
        <f>'1997_totals_newvars'!A23</f>
        <v>MASSACHUSETTS</v>
      </c>
      <c r="B24" t="str">
        <f>'1998_totals_newvars'!A23</f>
        <v>MASSACHUSETTS</v>
      </c>
      <c r="C24" t="str">
        <f>'1999_totals_newvars'!A23</f>
        <v>MASSACHUSETTS</v>
      </c>
      <c r="D24" t="str">
        <f>'2000_totals_newvars'!A23</f>
        <v>MASSACHUSETTS</v>
      </c>
      <c r="E24" t="str">
        <f>'2001_totals_newvars'!A23</f>
        <v>MASSACHUSETTS</v>
      </c>
      <c r="F24" t="str">
        <f>'2002_totals_newvars'!A23</f>
        <v>MASSACHUSETTS</v>
      </c>
      <c r="G24" t="str">
        <f>'2003_totals_newvars'!A23</f>
        <v>MASSACHUSETTS</v>
      </c>
      <c r="H24" t="str">
        <f>'2004_totals_newvars'!A23</f>
        <v>MASSACHUSETTS</v>
      </c>
      <c r="I24" t="str">
        <f>'2005_totals_newvars'!A23</f>
        <v>MASSACHUSETTS</v>
      </c>
      <c r="J24" t="str">
        <f>'2006_totals_newvars'!A23</f>
        <v>MASSACHUSETTS</v>
      </c>
      <c r="K24" t="str">
        <f>'2007_totals_newvars'!A23</f>
        <v>MASSACHUSETTS</v>
      </c>
      <c r="L24" t="str">
        <f>'2008_totals_newvars'!A23</f>
        <v xml:space="preserve">MASSACHUSETTS </v>
      </c>
      <c r="M24" t="str">
        <f>'2009_totals_newvars'!A23</f>
        <v>MASSACHUSETTS</v>
      </c>
      <c r="N24" t="str">
        <f>'2010_totals_newvars'!A23</f>
        <v>MASSACHUSETTS</v>
      </c>
      <c r="O24" t="str">
        <f>'2011_totals_newvars'!A23</f>
        <v>MASSACHUSETTS</v>
      </c>
      <c r="P24" t="str">
        <f>'2012_totals_newvars'!A23</f>
        <v>MASSACHUSETTS</v>
      </c>
      <c r="Q24" t="str">
        <f>'2013_totals_newvars'!A23</f>
        <v>MASSACHUSETTS</v>
      </c>
      <c r="R24" t="str">
        <f>'2014_totals_newvars'!A23</f>
        <v>MASSACHUSETTS</v>
      </c>
    </row>
    <row r="25" spans="1:18" x14ac:dyDescent="0.2">
      <c r="A25" t="str">
        <f>'1997_totals_newvars'!A24</f>
        <v>MICHIGAN</v>
      </c>
      <c r="B25" t="str">
        <f>'1998_totals_newvars'!A24</f>
        <v>MICHIGAN</v>
      </c>
      <c r="C25" t="str">
        <f>'1999_totals_newvars'!A24</f>
        <v>MICHIGAN</v>
      </c>
      <c r="D25" t="str">
        <f>'2000_totals_newvars'!A24</f>
        <v>MICHIGAN</v>
      </c>
      <c r="E25" t="str">
        <f>'2001_totals_newvars'!A24</f>
        <v>MICHIGAN</v>
      </c>
      <c r="F25" t="str">
        <f>'2002_totals_newvars'!A24</f>
        <v>MICHIGAN</v>
      </c>
      <c r="G25" t="str">
        <f>'2003_totals_newvars'!A24</f>
        <v>MICHIGAN</v>
      </c>
      <c r="H25" t="str">
        <f>'2004_totals_newvars'!A24</f>
        <v>MICHIGAN</v>
      </c>
      <c r="I25" t="str">
        <f>'2005_totals_newvars'!A24</f>
        <v>MICHIGAN</v>
      </c>
      <c r="J25" t="str">
        <f>'2006_totals_newvars'!A24</f>
        <v>MICHIGAN</v>
      </c>
      <c r="K25" t="str">
        <f>'2007_totals_newvars'!A24</f>
        <v>MICHIGAN</v>
      </c>
      <c r="L25" t="str">
        <f>'2008_totals_newvars'!A24</f>
        <v xml:space="preserve">MICHIGAN </v>
      </c>
      <c r="M25" t="str">
        <f>'2009_totals_newvars'!A24</f>
        <v>MICHIGAN</v>
      </c>
      <c r="N25" t="str">
        <f>'2010_totals_newvars'!A24</f>
        <v>MICHIGAN</v>
      </c>
      <c r="O25" t="str">
        <f>'2011_totals_newvars'!A24</f>
        <v>MICHIGAN</v>
      </c>
      <c r="P25" t="str">
        <f>'2012_totals_newvars'!A24</f>
        <v>MICHIGAN</v>
      </c>
      <c r="Q25" t="str">
        <f>'2013_totals_newvars'!A24</f>
        <v>MICHIGAN</v>
      </c>
      <c r="R25" t="str">
        <f>'2014_totals_newvars'!A24</f>
        <v>MICHIGAN</v>
      </c>
    </row>
    <row r="26" spans="1:18" x14ac:dyDescent="0.2">
      <c r="A26" t="str">
        <f>'1997_totals_newvars'!A25</f>
        <v>MINNESOTA</v>
      </c>
      <c r="B26" t="str">
        <f>'1998_totals_newvars'!A25</f>
        <v>MINNESOTA</v>
      </c>
      <c r="C26" t="str">
        <f>'1999_totals_newvars'!A25</f>
        <v>MINNESOTA</v>
      </c>
      <c r="D26" t="str">
        <f>'2000_totals_newvars'!A25</f>
        <v>MINNESOTA</v>
      </c>
      <c r="E26" t="str">
        <f>'2001_totals_newvars'!A25</f>
        <v>MINNESOTA</v>
      </c>
      <c r="F26" t="str">
        <f>'2002_totals_newvars'!A25</f>
        <v>MINNESOTA</v>
      </c>
      <c r="G26" t="str">
        <f>'2003_totals_newvars'!A25</f>
        <v>MINNESOTA</v>
      </c>
      <c r="H26" t="str">
        <f>'2004_totals_newvars'!A25</f>
        <v>MINNESOTA</v>
      </c>
      <c r="I26" t="str">
        <f>'2005_totals_newvars'!A25</f>
        <v>MINNESOTA</v>
      </c>
      <c r="J26" t="str">
        <f>'2006_totals_newvars'!A25</f>
        <v>MINNESOTA</v>
      </c>
      <c r="K26" t="str">
        <f>'2007_totals_newvars'!A25</f>
        <v>MINNESOTA</v>
      </c>
      <c r="L26" t="str">
        <f>'2008_totals_newvars'!A25</f>
        <v xml:space="preserve">MINNESOTA </v>
      </c>
      <c r="M26" t="str">
        <f>'2009_totals_newvars'!A25</f>
        <v>MINNESOTA</v>
      </c>
      <c r="N26" t="str">
        <f>'2010_totals_newvars'!A25</f>
        <v>MINNESOTA</v>
      </c>
      <c r="O26" t="str">
        <f>'2011_totals_newvars'!A25</f>
        <v>MINNESOTA</v>
      </c>
      <c r="P26" t="str">
        <f>'2012_totals_newvars'!A25</f>
        <v>MINNESOTA</v>
      </c>
      <c r="Q26" t="str">
        <f>'2013_totals_newvars'!A25</f>
        <v>MINNESOTA</v>
      </c>
      <c r="R26" t="str">
        <f>'2014_totals_newvars'!A25</f>
        <v>MINNESOTA</v>
      </c>
    </row>
    <row r="27" spans="1:18" x14ac:dyDescent="0.2">
      <c r="A27" t="str">
        <f>'1997_totals_newvars'!A26</f>
        <v>MISSISSIPPI</v>
      </c>
      <c r="B27" t="str">
        <f>'1998_totals_newvars'!A26</f>
        <v>MISSISSIPPI</v>
      </c>
      <c r="C27" t="str">
        <f>'1999_totals_newvars'!A26</f>
        <v>MISSISSIPPI</v>
      </c>
      <c r="D27" t="str">
        <f>'2000_totals_newvars'!A26</f>
        <v>MISSISSIPPI</v>
      </c>
      <c r="E27" t="str">
        <f>'2001_totals_newvars'!A26</f>
        <v>MISSISSIPPI</v>
      </c>
      <c r="F27" t="str">
        <f>'2002_totals_newvars'!A26</f>
        <v>MISSISSIPPI</v>
      </c>
      <c r="G27" t="str">
        <f>'2003_totals_newvars'!A26</f>
        <v>MISSISSIPPI</v>
      </c>
      <c r="H27" t="str">
        <f>'2004_totals_newvars'!A26</f>
        <v>MISSISSIPPI</v>
      </c>
      <c r="I27" t="str">
        <f>'2005_totals_newvars'!A26</f>
        <v>MISSISSIPPI</v>
      </c>
      <c r="J27" t="str">
        <f>'2006_totals_newvars'!A26</f>
        <v>MISSISSIPPI</v>
      </c>
      <c r="K27" t="str">
        <f>'2007_totals_newvars'!A26</f>
        <v>MISSISSIPPI</v>
      </c>
      <c r="L27" t="str">
        <f>'2008_totals_newvars'!A26</f>
        <v xml:space="preserve">MISSISSIPPI </v>
      </c>
      <c r="M27" t="str">
        <f>'2009_totals_newvars'!A26</f>
        <v>MISSISSIPPI</v>
      </c>
      <c r="N27" t="str">
        <f>'2010_totals_newvars'!A26</f>
        <v>MISSISSIPPI</v>
      </c>
      <c r="O27" t="str">
        <f>'2011_totals_newvars'!A26</f>
        <v>MISSISSIPPI</v>
      </c>
      <c r="P27" t="str">
        <f>'2012_totals_newvars'!A26</f>
        <v>MISSISSIPPI</v>
      </c>
      <c r="Q27" t="str">
        <f>'2013_totals_newvars'!A26</f>
        <v>MISSISSIPPI</v>
      </c>
      <c r="R27" t="str">
        <f>'2014_totals_newvars'!A26</f>
        <v>MISSISSIPPI</v>
      </c>
    </row>
    <row r="28" spans="1:18" x14ac:dyDescent="0.2">
      <c r="A28" t="str">
        <f>'1997_totals_newvars'!A27</f>
        <v>MISSOURI</v>
      </c>
      <c r="B28" t="str">
        <f>'1998_totals_newvars'!A27</f>
        <v>MISSOURI</v>
      </c>
      <c r="C28" t="str">
        <f>'1999_totals_newvars'!A27</f>
        <v>MISSOURI</v>
      </c>
      <c r="D28" t="str">
        <f>'2000_totals_newvars'!A27</f>
        <v>MISSOURI</v>
      </c>
      <c r="E28" t="str">
        <f>'2001_totals_newvars'!A27</f>
        <v>MISSOURI</v>
      </c>
      <c r="F28" t="str">
        <f>'2002_totals_newvars'!A27</f>
        <v>MISSOURI</v>
      </c>
      <c r="G28" t="str">
        <f>'2003_totals_newvars'!A27</f>
        <v>MISSOURI</v>
      </c>
      <c r="H28" t="str">
        <f>'2004_totals_newvars'!A27</f>
        <v>MISSOURI</v>
      </c>
      <c r="I28" t="str">
        <f>'2005_totals_newvars'!A27</f>
        <v>MISSOURI</v>
      </c>
      <c r="J28" t="str">
        <f>'2006_totals_newvars'!A27</f>
        <v>MISSOURI</v>
      </c>
      <c r="K28" t="str">
        <f>'2007_totals_newvars'!A27</f>
        <v>MISSOURI</v>
      </c>
      <c r="L28" t="str">
        <f>'2008_totals_newvars'!A27</f>
        <v xml:space="preserve">MISSOURI </v>
      </c>
      <c r="M28" t="str">
        <f>'2009_totals_newvars'!A27</f>
        <v>MISSOURI</v>
      </c>
      <c r="N28" t="str">
        <f>'2010_totals_newvars'!A27</f>
        <v>MISSOURI</v>
      </c>
      <c r="O28" t="str">
        <f>'2011_totals_newvars'!A27</f>
        <v>MISSOURI</v>
      </c>
      <c r="P28" t="str">
        <f>'2012_totals_newvars'!A27</f>
        <v>MISSOURI</v>
      </c>
      <c r="Q28" t="str">
        <f>'2013_totals_newvars'!A27</f>
        <v>MISSOURI</v>
      </c>
      <c r="R28" t="str">
        <f>'2014_totals_newvars'!A27</f>
        <v>MISSOURI</v>
      </c>
    </row>
    <row r="29" spans="1:18" x14ac:dyDescent="0.2">
      <c r="A29" t="str">
        <f>'1997_totals_newvars'!A28</f>
        <v>MONTANA</v>
      </c>
      <c r="B29" t="str">
        <f>'1998_totals_newvars'!A28</f>
        <v>MONTANA</v>
      </c>
      <c r="C29" t="str">
        <f>'1999_totals_newvars'!A28</f>
        <v>MONTANA</v>
      </c>
      <c r="D29" t="str">
        <f>'2000_totals_newvars'!A28</f>
        <v>MONTANA</v>
      </c>
      <c r="E29" t="str">
        <f>'2001_totals_newvars'!A28</f>
        <v>MONTANA</v>
      </c>
      <c r="F29" t="str">
        <f>'2002_totals_newvars'!A28</f>
        <v>MONTANA</v>
      </c>
      <c r="G29" t="str">
        <f>'2003_totals_newvars'!A28</f>
        <v>MONTANA</v>
      </c>
      <c r="H29" t="str">
        <f>'2004_totals_newvars'!A28</f>
        <v>MONTANA</v>
      </c>
      <c r="I29" t="str">
        <f>'2005_totals_newvars'!A28</f>
        <v>MONTANA</v>
      </c>
      <c r="J29" t="str">
        <f>'2006_totals_newvars'!A28</f>
        <v>MONTANA</v>
      </c>
      <c r="K29" t="str">
        <f>'2007_totals_newvars'!A28</f>
        <v>MONTANA</v>
      </c>
      <c r="L29" t="str">
        <f>'2008_totals_newvars'!A28</f>
        <v xml:space="preserve">MONTANA </v>
      </c>
      <c r="M29" t="str">
        <f>'2009_totals_newvars'!A28</f>
        <v>MONTANA</v>
      </c>
      <c r="N29" t="str">
        <f>'2010_totals_newvars'!A28</f>
        <v>MONTANA</v>
      </c>
      <c r="O29" t="str">
        <f>'2011_totals_newvars'!A28</f>
        <v>MONTANA</v>
      </c>
      <c r="P29" t="str">
        <f>'2012_totals_newvars'!A28</f>
        <v>MONTANA</v>
      </c>
      <c r="Q29" t="str">
        <f>'2013_totals_newvars'!A28</f>
        <v>MONTANA</v>
      </c>
      <c r="R29" t="str">
        <f>'2014_totals_newvars'!A28</f>
        <v>MONTANA</v>
      </c>
    </row>
    <row r="30" spans="1:18" x14ac:dyDescent="0.2">
      <c r="A30" t="str">
        <f>'1997_totals_newvars'!A29</f>
        <v>NEBRASKA</v>
      </c>
      <c r="B30" t="str">
        <f>'1998_totals_newvars'!A29</f>
        <v>NEBRASKA</v>
      </c>
      <c r="C30" t="str">
        <f>'1999_totals_newvars'!A29</f>
        <v>NEBRASKA</v>
      </c>
      <c r="D30" t="str">
        <f>'2000_totals_newvars'!A29</f>
        <v>NEBRASKA</v>
      </c>
      <c r="E30" t="str">
        <f>'2001_totals_newvars'!A29</f>
        <v>NEBRASKA</v>
      </c>
      <c r="F30" t="str">
        <f>'2002_totals_newvars'!A29</f>
        <v>NEBRASKA</v>
      </c>
      <c r="G30" t="str">
        <f>'2003_totals_newvars'!A29</f>
        <v>NEBRASKA</v>
      </c>
      <c r="H30" t="str">
        <f>'2004_totals_newvars'!A29</f>
        <v>NEBRASKA</v>
      </c>
      <c r="I30" t="str">
        <f>'2005_totals_newvars'!A29</f>
        <v>NEBRASKA</v>
      </c>
      <c r="J30" t="str">
        <f>'2006_totals_newvars'!A29</f>
        <v>NEBRASKA</v>
      </c>
      <c r="K30" t="str">
        <f>'2007_totals_newvars'!A29</f>
        <v>NEBRASKA</v>
      </c>
      <c r="L30" t="str">
        <f>'2008_totals_newvars'!A29</f>
        <v xml:space="preserve">NEBRASKA </v>
      </c>
      <c r="M30" t="str">
        <f>'2009_totals_newvars'!A29</f>
        <v>NEBRASKA</v>
      </c>
      <c r="N30" t="str">
        <f>'2010_totals_newvars'!A29</f>
        <v>NEBRASKA</v>
      </c>
      <c r="O30" t="str">
        <f>'2011_totals_newvars'!A29</f>
        <v>NEBRASKA</v>
      </c>
      <c r="P30" t="str">
        <f>'2012_totals_newvars'!A29</f>
        <v>NEBRASKA</v>
      </c>
      <c r="Q30" t="str">
        <f>'2013_totals_newvars'!A29</f>
        <v>NEBRASKA</v>
      </c>
      <c r="R30" t="str">
        <f>'2014_totals_newvars'!A29</f>
        <v>NEBRASKA</v>
      </c>
    </row>
    <row r="31" spans="1:18" x14ac:dyDescent="0.2">
      <c r="A31" t="str">
        <f>'1997_totals_newvars'!A30</f>
        <v>NEVADA</v>
      </c>
      <c r="B31" t="str">
        <f>'1998_totals_newvars'!A30</f>
        <v>NEVADA</v>
      </c>
      <c r="C31" t="str">
        <f>'1999_totals_newvars'!A30</f>
        <v>NEVADA</v>
      </c>
      <c r="D31" t="str">
        <f>'2000_totals_newvars'!A30</f>
        <v>NEVADA</v>
      </c>
      <c r="E31" t="str">
        <f>'2001_totals_newvars'!A30</f>
        <v>NEVADA</v>
      </c>
      <c r="F31" t="str">
        <f>'2002_totals_newvars'!A30</f>
        <v>NEVADA</v>
      </c>
      <c r="G31" t="str">
        <f>'2003_totals_newvars'!A30</f>
        <v>NEVADA</v>
      </c>
      <c r="H31" t="str">
        <f>'2004_totals_newvars'!A30</f>
        <v>NEVADA</v>
      </c>
      <c r="I31" t="str">
        <f>'2005_totals_newvars'!A30</f>
        <v>NEVADA</v>
      </c>
      <c r="J31" t="str">
        <f>'2006_totals_newvars'!A30</f>
        <v>NEVADA</v>
      </c>
      <c r="K31" t="str">
        <f>'2007_totals_newvars'!A30</f>
        <v>NEVADA</v>
      </c>
      <c r="L31" t="str">
        <f>'2008_totals_newvars'!A30</f>
        <v xml:space="preserve">NEVADA </v>
      </c>
      <c r="M31" t="str">
        <f>'2009_totals_newvars'!A30</f>
        <v>NEVADA</v>
      </c>
      <c r="N31" t="str">
        <f>'2010_totals_newvars'!A30</f>
        <v>NEVADA</v>
      </c>
      <c r="O31" t="str">
        <f>'2011_totals_newvars'!A30</f>
        <v>NEVADA</v>
      </c>
      <c r="P31" t="str">
        <f>'2012_totals_newvars'!A30</f>
        <v>NEVADA</v>
      </c>
      <c r="Q31" t="str">
        <f>'2013_totals_newvars'!A30</f>
        <v>NEVADA</v>
      </c>
      <c r="R31" t="str">
        <f>'2014_totals_newvars'!A30</f>
        <v>NEVADA</v>
      </c>
    </row>
    <row r="32" spans="1:18" x14ac:dyDescent="0.2">
      <c r="A32" t="str">
        <f>'1997_totals_newvars'!A31</f>
        <v>NEW HAMPSHIRE</v>
      </c>
      <c r="B32" t="str">
        <f>'1998_totals_newvars'!A31</f>
        <v>NEW HAMPSHIRE</v>
      </c>
      <c r="C32" t="str">
        <f>'1999_totals_newvars'!A31</f>
        <v>NEW HAMPSHIRE</v>
      </c>
      <c r="D32" t="str">
        <f>'2000_totals_newvars'!A31</f>
        <v>NEW HAMPSHIRE</v>
      </c>
      <c r="E32" t="str">
        <f>'2001_totals_newvars'!A31</f>
        <v>NEW HAMPSHIRE</v>
      </c>
      <c r="F32" t="str">
        <f>'2002_totals_newvars'!A31</f>
        <v>NEW HAMPSHIRE</v>
      </c>
      <c r="G32" t="str">
        <f>'2003_totals_newvars'!A31</f>
        <v>NEW HAMPSHIRE</v>
      </c>
      <c r="H32" t="str">
        <f>'2004_totals_newvars'!A31</f>
        <v>NEW HAMPSHIRE</v>
      </c>
      <c r="I32" t="str">
        <f>'2005_totals_newvars'!A31</f>
        <v>NEW HAMPSHIRE</v>
      </c>
      <c r="J32" t="str">
        <f>'2006_totals_newvars'!A31</f>
        <v>NEW HAMPSHIRE</v>
      </c>
      <c r="K32" t="str">
        <f>'2007_totals_newvars'!A31</f>
        <v>NEW HAMPSHIRE</v>
      </c>
      <c r="L32" t="str">
        <f>'2008_totals_newvars'!A31</f>
        <v xml:space="preserve">NEW HAMPSHIRE </v>
      </c>
      <c r="M32" t="str">
        <f>'2009_totals_newvars'!A31</f>
        <v>NEW HAMPSHIRE</v>
      </c>
      <c r="N32" t="str">
        <f>'2010_totals_newvars'!A31</f>
        <v>NEW HAMPSHIRE</v>
      </c>
      <c r="O32" t="str">
        <f>'2011_totals_newvars'!A31</f>
        <v>NEW HAMPSHIRE</v>
      </c>
      <c r="P32" t="str">
        <f>'2012_totals_newvars'!A31</f>
        <v>NEW HAMPSHIRE</v>
      </c>
      <c r="Q32" t="str">
        <f>'2013_totals_newvars'!A31</f>
        <v>NEW HAMPSHIRE</v>
      </c>
      <c r="R32" t="str">
        <f>'2014_totals_newvars'!A31</f>
        <v>NEW HAMPSHIRE</v>
      </c>
    </row>
    <row r="33" spans="1:18" x14ac:dyDescent="0.2">
      <c r="A33" t="str">
        <f>'1997_totals_newvars'!A32</f>
        <v>NEW JERSEY</v>
      </c>
      <c r="B33" t="str">
        <f>'1998_totals_newvars'!A32</f>
        <v>NEW JERSEY</v>
      </c>
      <c r="C33" t="str">
        <f>'1999_totals_newvars'!A32</f>
        <v>NEW JERSEY</v>
      </c>
      <c r="D33" t="str">
        <f>'2000_totals_newvars'!A32</f>
        <v>NEW JERSEY</v>
      </c>
      <c r="E33" t="str">
        <f>'2001_totals_newvars'!A32</f>
        <v>NEW JERSEY</v>
      </c>
      <c r="F33" t="str">
        <f>'2002_totals_newvars'!A32</f>
        <v>NEW JERSEY</v>
      </c>
      <c r="G33" t="str">
        <f>'2003_totals_newvars'!A32</f>
        <v>NEW JERSEY</v>
      </c>
      <c r="H33" t="str">
        <f>'2004_totals_newvars'!A32</f>
        <v>NEW JERSEY</v>
      </c>
      <c r="I33" t="str">
        <f>'2005_totals_newvars'!A32</f>
        <v>NEW JERSEY</v>
      </c>
      <c r="J33" t="str">
        <f>'2006_totals_newvars'!A32</f>
        <v>NEW JERSEY</v>
      </c>
      <c r="K33" t="str">
        <f>'2007_totals_newvars'!A32</f>
        <v>NEW JERSEY</v>
      </c>
      <c r="L33" t="str">
        <f>'2008_totals_newvars'!A32</f>
        <v xml:space="preserve">NEW JERSEY </v>
      </c>
      <c r="M33" t="str">
        <f>'2009_totals_newvars'!A32</f>
        <v>NEW JERSEY</v>
      </c>
      <c r="N33" t="str">
        <f>'2010_totals_newvars'!A32</f>
        <v>NEW JERSEY</v>
      </c>
      <c r="O33" t="str">
        <f>'2011_totals_newvars'!A32</f>
        <v>NEW JERSEY</v>
      </c>
      <c r="P33" t="str">
        <f>'2012_totals_newvars'!A32</f>
        <v>NEW JERSEY</v>
      </c>
      <c r="Q33" t="str">
        <f>'2013_totals_newvars'!A32</f>
        <v>NEW JERSEY</v>
      </c>
      <c r="R33" t="str">
        <f>'2014_totals_newvars'!A32</f>
        <v>NEW JERSEY</v>
      </c>
    </row>
    <row r="34" spans="1:18" x14ac:dyDescent="0.2">
      <c r="A34" t="str">
        <f>'1997_totals_newvars'!A33</f>
        <v>NEW MEXICO</v>
      </c>
      <c r="B34" t="str">
        <f>'1998_totals_newvars'!A33</f>
        <v>NEW MEXICO</v>
      </c>
      <c r="C34" t="str">
        <f>'1999_totals_newvars'!A33</f>
        <v>NEW MEXICO</v>
      </c>
      <c r="D34" t="str">
        <f>'2000_totals_newvars'!A33</f>
        <v>NEW MEXICO</v>
      </c>
      <c r="E34" t="str">
        <f>'2001_totals_newvars'!A33</f>
        <v>NEW MEXICO</v>
      </c>
      <c r="F34" t="str">
        <f>'2002_totals_newvars'!A33</f>
        <v>NEW MEXICO</v>
      </c>
      <c r="G34" t="str">
        <f>'2003_totals_newvars'!A33</f>
        <v>NEW MEXICO</v>
      </c>
      <c r="H34" t="str">
        <f>'2004_totals_newvars'!A33</f>
        <v>NEW MEXICO</v>
      </c>
      <c r="I34" t="str">
        <f>'2005_totals_newvars'!A33</f>
        <v>NEW MEXICO</v>
      </c>
      <c r="J34" t="str">
        <f>'2006_totals_newvars'!A33</f>
        <v>NEW MEXICO</v>
      </c>
      <c r="K34" t="str">
        <f>'2007_totals_newvars'!A33</f>
        <v>NEW MEXICO</v>
      </c>
      <c r="L34" t="str">
        <f>'2008_totals_newvars'!A33</f>
        <v xml:space="preserve">NEW MEXICO </v>
      </c>
      <c r="M34" t="str">
        <f>'2009_totals_newvars'!A33</f>
        <v>NEW MEXICO</v>
      </c>
      <c r="N34" t="str">
        <f>'2010_totals_newvars'!A33</f>
        <v>NEW MEXICO</v>
      </c>
      <c r="O34" t="str">
        <f>'2011_totals_newvars'!A33</f>
        <v>NEW MEXICO</v>
      </c>
      <c r="P34" t="str">
        <f>'2012_totals_newvars'!A33</f>
        <v>NEW MEXICO</v>
      </c>
      <c r="Q34" t="str">
        <f>'2013_totals_newvars'!A33</f>
        <v>NEW MEXICO</v>
      </c>
      <c r="R34" t="str">
        <f>'2014_totals_newvars'!A33</f>
        <v>NEW MEXICO</v>
      </c>
    </row>
    <row r="35" spans="1:18" x14ac:dyDescent="0.2">
      <c r="A35" t="str">
        <f>'1997_totals_newvars'!A34</f>
        <v>NEW YORK</v>
      </c>
      <c r="B35" t="str">
        <f>'1998_totals_newvars'!A34</f>
        <v>NEW YORK</v>
      </c>
      <c r="C35" t="str">
        <f>'1999_totals_newvars'!A34</f>
        <v>NEW YORK</v>
      </c>
      <c r="D35" t="str">
        <f>'2000_totals_newvars'!A34</f>
        <v>NEW YORK</v>
      </c>
      <c r="E35" t="str">
        <f>'2001_totals_newvars'!A34</f>
        <v>NEW YORK</v>
      </c>
      <c r="F35" t="str">
        <f>'2002_totals_newvars'!A34</f>
        <v>NEW YORK</v>
      </c>
      <c r="G35" t="str">
        <f>'2003_totals_newvars'!A34</f>
        <v>NEW YORK</v>
      </c>
      <c r="H35" t="str">
        <f>'2004_totals_newvars'!A34</f>
        <v>NEW YORK</v>
      </c>
      <c r="I35" t="str">
        <f>'2005_totals_newvars'!A34</f>
        <v>NEW YORK</v>
      </c>
      <c r="J35" t="str">
        <f>'2006_totals_newvars'!A34</f>
        <v>NEW YORK</v>
      </c>
      <c r="K35" t="str">
        <f>'2007_totals_newvars'!A34</f>
        <v>NEW YORK</v>
      </c>
      <c r="L35" t="str">
        <f>'2008_totals_newvars'!A34</f>
        <v xml:space="preserve">NEW YORK </v>
      </c>
      <c r="M35" t="str">
        <f>'2009_totals_newvars'!A34</f>
        <v>NEW YORK</v>
      </c>
      <c r="N35" t="str">
        <f>'2010_totals_newvars'!A34</f>
        <v>NEW YORK</v>
      </c>
      <c r="O35" t="str">
        <f>'2011_totals_newvars'!A34</f>
        <v>NEW YORK</v>
      </c>
      <c r="P35" t="str">
        <f>'2012_totals_newvars'!A34</f>
        <v>NEW YORK</v>
      </c>
      <c r="Q35" t="str">
        <f>'2013_totals_newvars'!A34</f>
        <v>NEW YORK</v>
      </c>
      <c r="R35" t="str">
        <f>'2014_totals_newvars'!A34</f>
        <v>NEW YORK</v>
      </c>
    </row>
    <row r="36" spans="1:18" x14ac:dyDescent="0.2">
      <c r="A36" t="str">
        <f>'1997_totals_newvars'!A35</f>
        <v>NORTH CAROLINA</v>
      </c>
      <c r="B36" t="str">
        <f>'1998_totals_newvars'!A35</f>
        <v>NORTH CAROLINA</v>
      </c>
      <c r="C36" t="str">
        <f>'1999_totals_newvars'!A35</f>
        <v>NORTH CAROLINA</v>
      </c>
      <c r="D36" t="str">
        <f>'2000_totals_newvars'!A35</f>
        <v>NORTH CAROLINA</v>
      </c>
      <c r="E36" t="str">
        <f>'2001_totals_newvars'!A35</f>
        <v>NORTH CAROLINA</v>
      </c>
      <c r="F36" t="str">
        <f>'2002_totals_newvars'!A35</f>
        <v>NORTH CAROLINA</v>
      </c>
      <c r="G36" t="str">
        <f>'2003_totals_newvars'!A35</f>
        <v>NORTH CAROLINA</v>
      </c>
      <c r="H36" t="str">
        <f>'2004_totals_newvars'!A35</f>
        <v>NORTH CAROLINA</v>
      </c>
      <c r="I36" t="str">
        <f>'2005_totals_newvars'!A35</f>
        <v>NORTH CAROLINA</v>
      </c>
      <c r="J36" t="str">
        <f>'2006_totals_newvars'!A35</f>
        <v>NORTH CAROLINA</v>
      </c>
      <c r="K36" t="str">
        <f>'2007_totals_newvars'!A35</f>
        <v>NORTH CAROLINA</v>
      </c>
      <c r="L36" t="str">
        <f>'2008_totals_newvars'!A35</f>
        <v xml:space="preserve">NORTH CAROLINA </v>
      </c>
      <c r="M36" t="str">
        <f>'2009_totals_newvars'!A35</f>
        <v>NORTH CAROLINA</v>
      </c>
      <c r="N36" t="str">
        <f>'2010_totals_newvars'!A35</f>
        <v>NORTH CAROLINA</v>
      </c>
      <c r="O36" t="str">
        <f>'2011_totals_newvars'!A35</f>
        <v>NORTH CAROLINA</v>
      </c>
      <c r="P36" t="str">
        <f>'2012_totals_newvars'!A35</f>
        <v>NORTH CAROLINA</v>
      </c>
      <c r="Q36" t="str">
        <f>'2013_totals_newvars'!A35</f>
        <v>NORTH CAROLINA</v>
      </c>
      <c r="R36" t="str">
        <f>'2014_totals_newvars'!A35</f>
        <v>NORTH CAROLINA</v>
      </c>
    </row>
    <row r="37" spans="1:18" x14ac:dyDescent="0.2">
      <c r="A37" t="str">
        <f>'1997_totals_newvars'!A36</f>
        <v>NORTH DAKOTA</v>
      </c>
      <c r="B37" t="str">
        <f>'1998_totals_newvars'!A36</f>
        <v>NORTH DAKOTA</v>
      </c>
      <c r="C37" t="str">
        <f>'1999_totals_newvars'!A36</f>
        <v>NORTH DAKOTA</v>
      </c>
      <c r="D37" t="str">
        <f>'2000_totals_newvars'!A36</f>
        <v>NORTH DAKOTA</v>
      </c>
      <c r="E37" t="str">
        <f>'2001_totals_newvars'!A36</f>
        <v>NORTH DAKOTA</v>
      </c>
      <c r="F37" t="str">
        <f>'2002_totals_newvars'!A36</f>
        <v>NORTH DAKOTA</v>
      </c>
      <c r="G37" t="str">
        <f>'2003_totals_newvars'!A36</f>
        <v>NORTH DAKOTA</v>
      </c>
      <c r="H37" t="str">
        <f>'2004_totals_newvars'!A36</f>
        <v>NORTH DAKOTA</v>
      </c>
      <c r="I37" t="str">
        <f>'2005_totals_newvars'!A36</f>
        <v>NORTH DAKOTA</v>
      </c>
      <c r="J37" t="str">
        <f>'2006_totals_newvars'!A36</f>
        <v>NORTH DAKOTA</v>
      </c>
      <c r="K37" t="str">
        <f>'2007_totals_newvars'!A36</f>
        <v>NORTH DAKOTA</v>
      </c>
      <c r="L37" t="str">
        <f>'2008_totals_newvars'!A36</f>
        <v xml:space="preserve">NORTH DAKOTA </v>
      </c>
      <c r="M37" t="str">
        <f>'2009_totals_newvars'!A36</f>
        <v>NORTH DAKOTA</v>
      </c>
      <c r="N37" t="str">
        <f>'2010_totals_newvars'!A36</f>
        <v>NORTH DAKOTA</v>
      </c>
      <c r="O37" t="str">
        <f>'2011_totals_newvars'!A36</f>
        <v>NORTH DAKOTA</v>
      </c>
      <c r="P37" t="str">
        <f>'2012_totals_newvars'!A36</f>
        <v>NORTH DAKOTA</v>
      </c>
      <c r="Q37" t="str">
        <f>'2013_totals_newvars'!A36</f>
        <v>NORTH DAKOTA</v>
      </c>
      <c r="R37" t="str">
        <f>'2014_totals_newvars'!A36</f>
        <v>NORTH DAKOTA</v>
      </c>
    </row>
    <row r="38" spans="1:18" x14ac:dyDescent="0.2">
      <c r="A38" t="str">
        <f>'1997_totals_newvars'!A37</f>
        <v>OHIO</v>
      </c>
      <c r="B38" t="str">
        <f>'1998_totals_newvars'!A37</f>
        <v>OHIO</v>
      </c>
      <c r="C38" t="str">
        <f>'1999_totals_newvars'!A37</f>
        <v>OHIO</v>
      </c>
      <c r="D38" t="str">
        <f>'2000_totals_newvars'!A37</f>
        <v>OHIO</v>
      </c>
      <c r="E38" t="str">
        <f>'2001_totals_newvars'!A37</f>
        <v>OHIO</v>
      </c>
      <c r="F38" t="str">
        <f>'2002_totals_newvars'!A37</f>
        <v>OHIO</v>
      </c>
      <c r="G38" t="str">
        <f>'2003_totals_newvars'!A37</f>
        <v>OHIO</v>
      </c>
      <c r="H38" t="str">
        <f>'2004_totals_newvars'!A37</f>
        <v>OHIO</v>
      </c>
      <c r="I38" t="str">
        <f>'2005_totals_newvars'!A37</f>
        <v>OHIO</v>
      </c>
      <c r="J38" t="str">
        <f>'2006_totals_newvars'!A37</f>
        <v>OHIO</v>
      </c>
      <c r="K38" t="str">
        <f>'2007_totals_newvars'!A37</f>
        <v>OHIO</v>
      </c>
      <c r="L38" t="str">
        <f>'2008_totals_newvars'!A37</f>
        <v xml:space="preserve">OHIO </v>
      </c>
      <c r="M38" t="str">
        <f>'2009_totals_newvars'!A37</f>
        <v>OHIO</v>
      </c>
      <c r="N38" t="str">
        <f>'2010_totals_newvars'!A37</f>
        <v>OHIO</v>
      </c>
      <c r="O38" t="str">
        <f>'2011_totals_newvars'!A37</f>
        <v>OHIO</v>
      </c>
      <c r="P38" t="str">
        <f>'2012_totals_newvars'!A37</f>
        <v>OHIO</v>
      </c>
      <c r="Q38" t="str">
        <f>'2013_totals_newvars'!A37</f>
        <v>OHIO</v>
      </c>
      <c r="R38" t="str">
        <f>'2014_totals_newvars'!A37</f>
        <v>OHIO</v>
      </c>
    </row>
    <row r="39" spans="1:18" x14ac:dyDescent="0.2">
      <c r="A39" t="str">
        <f>'1997_totals_newvars'!A38</f>
        <v>OKLAHOMA</v>
      </c>
      <c r="B39" t="str">
        <f>'1998_totals_newvars'!A38</f>
        <v>OKLAHOMA</v>
      </c>
      <c r="C39" t="str">
        <f>'1999_totals_newvars'!A38</f>
        <v>OKLAHOMA</v>
      </c>
      <c r="D39" t="str">
        <f>'2000_totals_newvars'!A38</f>
        <v>OKLAHOMA</v>
      </c>
      <c r="E39" t="str">
        <f>'2001_totals_newvars'!A38</f>
        <v>OKLAHOMA</v>
      </c>
      <c r="F39" t="str">
        <f>'2002_totals_newvars'!A38</f>
        <v>OKLAHOMA</v>
      </c>
      <c r="G39" t="str">
        <f>'2003_totals_newvars'!A38</f>
        <v>OKLAHOMA</v>
      </c>
      <c r="H39" t="str">
        <f>'2004_totals_newvars'!A38</f>
        <v>OKLAHOMA</v>
      </c>
      <c r="I39" t="str">
        <f>'2005_totals_newvars'!A38</f>
        <v>OKLAHOMA</v>
      </c>
      <c r="J39" t="str">
        <f>'2006_totals_newvars'!A38</f>
        <v>OKLAHOMA</v>
      </c>
      <c r="K39" t="str">
        <f>'2007_totals_newvars'!A38</f>
        <v>OKLAHOMA</v>
      </c>
      <c r="L39" t="str">
        <f>'2008_totals_newvars'!A38</f>
        <v xml:space="preserve">OKLAHOMA </v>
      </c>
      <c r="M39" t="str">
        <f>'2009_totals_newvars'!A38</f>
        <v>OKLAHOMA</v>
      </c>
      <c r="N39" t="str">
        <f>'2010_totals_newvars'!A38</f>
        <v>OKLAHOMA</v>
      </c>
      <c r="O39" t="str">
        <f>'2011_totals_newvars'!A38</f>
        <v>OKLAHOMA</v>
      </c>
      <c r="P39" t="str">
        <f>'2012_totals_newvars'!A38</f>
        <v>OKLAHOMA</v>
      </c>
      <c r="Q39" t="str">
        <f>'2013_totals_newvars'!A38</f>
        <v>OKLAHOMA</v>
      </c>
      <c r="R39" t="str">
        <f>'2014_totals_newvars'!A38</f>
        <v>OKLAHOMA</v>
      </c>
    </row>
    <row r="40" spans="1:18" x14ac:dyDescent="0.2">
      <c r="A40" t="str">
        <f>'1997_totals_newvars'!A39</f>
        <v>OREGON</v>
      </c>
      <c r="B40" t="str">
        <f>'1998_totals_newvars'!A39</f>
        <v>OREGON</v>
      </c>
      <c r="C40" t="str">
        <f>'1999_totals_newvars'!A39</f>
        <v>OREGON</v>
      </c>
      <c r="D40" t="str">
        <f>'2000_totals_newvars'!A39</f>
        <v>OREGON</v>
      </c>
      <c r="E40" t="str">
        <f>'2001_totals_newvars'!A39</f>
        <v>OREGON</v>
      </c>
      <c r="F40" t="str">
        <f>'2002_totals_newvars'!A39</f>
        <v>OREGON</v>
      </c>
      <c r="G40" t="str">
        <f>'2003_totals_newvars'!A39</f>
        <v>OREGON</v>
      </c>
      <c r="H40" t="str">
        <f>'2004_totals_newvars'!A39</f>
        <v>OREGON</v>
      </c>
      <c r="I40" t="str">
        <f>'2005_totals_newvars'!A39</f>
        <v>OREGON</v>
      </c>
      <c r="J40" t="str">
        <f>'2006_totals_newvars'!A39</f>
        <v>OREGON</v>
      </c>
      <c r="K40" t="str">
        <f>'2007_totals_newvars'!A39</f>
        <v>OREGON</v>
      </c>
      <c r="L40" t="str">
        <f>'2008_totals_newvars'!A39</f>
        <v xml:space="preserve">OREGON </v>
      </c>
      <c r="M40" t="str">
        <f>'2009_totals_newvars'!A39</f>
        <v>OREGON</v>
      </c>
      <c r="N40" t="str">
        <f>'2010_totals_newvars'!A39</f>
        <v>OREGON</v>
      </c>
      <c r="O40" t="str">
        <f>'2011_totals_newvars'!A39</f>
        <v>OREGON</v>
      </c>
      <c r="P40" t="str">
        <f>'2012_totals_newvars'!A39</f>
        <v>OREGON</v>
      </c>
      <c r="Q40" t="str">
        <f>'2013_totals_newvars'!A39</f>
        <v>OREGON</v>
      </c>
      <c r="R40" t="str">
        <f>'2014_totals_newvars'!A39</f>
        <v>OREGON</v>
      </c>
    </row>
    <row r="41" spans="1:18" x14ac:dyDescent="0.2">
      <c r="A41" t="str">
        <f>'1997_totals_newvars'!A40</f>
        <v>PENNSYLVANIA</v>
      </c>
      <c r="B41" t="str">
        <f>'1998_totals_newvars'!A40</f>
        <v>PENNSYLVANIA</v>
      </c>
      <c r="C41" t="str">
        <f>'1999_totals_newvars'!A40</f>
        <v>PENNSYLVANIA</v>
      </c>
      <c r="D41" t="str">
        <f>'2000_totals_newvars'!A40</f>
        <v>PENNSYLVANIA</v>
      </c>
      <c r="E41" t="str">
        <f>'2001_totals_newvars'!A40</f>
        <v>PENNSYLVANIA</v>
      </c>
      <c r="F41" t="str">
        <f>'2002_totals_newvars'!A40</f>
        <v>PENNSYLVANIA</v>
      </c>
      <c r="G41" t="str">
        <f>'2003_totals_newvars'!A40</f>
        <v>PENNSYLVANIA</v>
      </c>
      <c r="H41" t="str">
        <f>'2004_totals_newvars'!A40</f>
        <v>PENNSYLVANIA</v>
      </c>
      <c r="I41" t="str">
        <f>'2005_totals_newvars'!A40</f>
        <v>PENNSYLVANIA</v>
      </c>
      <c r="J41" t="str">
        <f>'2006_totals_newvars'!A40</f>
        <v>PENNSYLVANIA</v>
      </c>
      <c r="K41" t="str">
        <f>'2007_totals_newvars'!A40</f>
        <v>PENNSYLVANIA</v>
      </c>
      <c r="L41" t="str">
        <f>'2008_totals_newvars'!A40</f>
        <v xml:space="preserve">PENNSYLVANIA </v>
      </c>
      <c r="M41" t="str">
        <f>'2009_totals_newvars'!A40</f>
        <v>PENNSYLVANIA</v>
      </c>
      <c r="N41" t="str">
        <f>'2010_totals_newvars'!A40</f>
        <v>PENNSYLVANIA</v>
      </c>
      <c r="O41" t="str">
        <f>'2011_totals_newvars'!A40</f>
        <v>PENNSYLVANIA</v>
      </c>
      <c r="P41" t="str">
        <f>'2012_totals_newvars'!A40</f>
        <v>PENNSYLVANIA</v>
      </c>
      <c r="Q41" t="str">
        <f>'2013_totals_newvars'!A40</f>
        <v>PENNSYLVANIA</v>
      </c>
      <c r="R41" t="str">
        <f>'2014_totals_newvars'!A40</f>
        <v>PENNSYLVANIA</v>
      </c>
    </row>
    <row r="42" spans="1:18" x14ac:dyDescent="0.2">
      <c r="A42" t="str">
        <f>'1997_totals_newvars'!A41</f>
        <v>RHODE ISLAND</v>
      </c>
      <c r="B42" t="str">
        <f>'1998_totals_newvars'!A41</f>
        <v>RHODE ISLAND</v>
      </c>
      <c r="C42" t="str">
        <f>'1999_totals_newvars'!A41</f>
        <v>RHODE ISLAND</v>
      </c>
      <c r="D42" t="str">
        <f>'2000_totals_newvars'!A41</f>
        <v>RHODE ISLAND</v>
      </c>
      <c r="E42" t="str">
        <f>'2001_totals_newvars'!A41</f>
        <v>RHODE ISLAND</v>
      </c>
      <c r="F42" t="str">
        <f>'2002_totals_newvars'!A41</f>
        <v>RHODE ISLAND</v>
      </c>
      <c r="G42" t="str">
        <f>'2003_totals_newvars'!A41</f>
        <v>RHODE ISLAND</v>
      </c>
      <c r="H42" t="str">
        <f>'2004_totals_newvars'!A41</f>
        <v>RHODE ISLAND</v>
      </c>
      <c r="I42" t="str">
        <f>'2005_totals_newvars'!A41</f>
        <v>RHODE ISLAND</v>
      </c>
      <c r="J42" t="str">
        <f>'2006_totals_newvars'!A41</f>
        <v>RHODE ISLAND</v>
      </c>
      <c r="K42" t="str">
        <f>'2007_totals_newvars'!A41</f>
        <v>RHODE ISLAND</v>
      </c>
      <c r="L42" t="str">
        <f>'2008_totals_newvars'!A41</f>
        <v xml:space="preserve">RHODE ISLAND </v>
      </c>
      <c r="M42" t="str">
        <f>'2009_totals_newvars'!A41</f>
        <v>RHODE ISLAND</v>
      </c>
      <c r="N42" t="str">
        <f>'2010_totals_newvars'!A41</f>
        <v>RHODE ISLAND</v>
      </c>
      <c r="O42" t="str">
        <f>'2011_totals_newvars'!A41</f>
        <v>RHODE ISLAND</v>
      </c>
      <c r="P42" t="str">
        <f>'2012_totals_newvars'!A41</f>
        <v>RHODE ISLAND</v>
      </c>
      <c r="Q42" t="str">
        <f>'2013_totals_newvars'!A41</f>
        <v>RHODE ISLAND</v>
      </c>
      <c r="R42" t="str">
        <f>'2014_totals_newvars'!A41</f>
        <v>RHODE ISLAND</v>
      </c>
    </row>
    <row r="43" spans="1:18" x14ac:dyDescent="0.2">
      <c r="A43" t="str">
        <f>'1997_totals_newvars'!A42</f>
        <v>SOUTH CAROLINA</v>
      </c>
      <c r="B43" t="str">
        <f>'1998_totals_newvars'!A42</f>
        <v>SOUTH CAROLINA</v>
      </c>
      <c r="C43" t="str">
        <f>'1999_totals_newvars'!A42</f>
        <v>SOUTH CAROLINA</v>
      </c>
      <c r="D43" t="str">
        <f>'2000_totals_newvars'!A42</f>
        <v>SOUTH CAROLINA</v>
      </c>
      <c r="E43" t="str">
        <f>'2001_totals_newvars'!A42</f>
        <v>SOUTH CAROLINA</v>
      </c>
      <c r="F43" t="str">
        <f>'2002_totals_newvars'!A42</f>
        <v>SOUTH CAROLINA</v>
      </c>
      <c r="G43" t="str">
        <f>'2003_totals_newvars'!A42</f>
        <v>SOUTH CAROLINA</v>
      </c>
      <c r="H43" t="str">
        <f>'2004_totals_newvars'!A42</f>
        <v>SOUTH CAROLINA</v>
      </c>
      <c r="I43" t="str">
        <f>'2005_totals_newvars'!A42</f>
        <v>SOUTH CAROLINA</v>
      </c>
      <c r="J43" t="str">
        <f>'2006_totals_newvars'!A42</f>
        <v>SOUTH CAROLINA</v>
      </c>
      <c r="K43" t="str">
        <f>'2007_totals_newvars'!A42</f>
        <v>SOUTH CAROLINA</v>
      </c>
      <c r="L43" t="str">
        <f>'2008_totals_newvars'!A42</f>
        <v xml:space="preserve">SOUTH CAROLINA </v>
      </c>
      <c r="M43" t="str">
        <f>'2009_totals_newvars'!A42</f>
        <v>SOUTH CAROLINA</v>
      </c>
      <c r="N43" t="str">
        <f>'2010_totals_newvars'!A42</f>
        <v>SOUTH CAROLINA</v>
      </c>
      <c r="O43" t="str">
        <f>'2011_totals_newvars'!A42</f>
        <v>SOUTH CAROLINA</v>
      </c>
      <c r="P43" t="str">
        <f>'2012_totals_newvars'!A42</f>
        <v>SOUTH CAROLINA</v>
      </c>
      <c r="Q43" t="str">
        <f>'2013_totals_newvars'!A42</f>
        <v>SOUTH CAROLINA</v>
      </c>
      <c r="R43" t="str">
        <f>'2014_totals_newvars'!A42</f>
        <v>SOUTH CAROLINA</v>
      </c>
    </row>
    <row r="44" spans="1:18" x14ac:dyDescent="0.2">
      <c r="A44" t="str">
        <f>'1997_totals_newvars'!A43</f>
        <v>SOUTH DAKOTA</v>
      </c>
      <c r="B44" t="str">
        <f>'1998_totals_newvars'!A43</f>
        <v>SOUTH DAKOTA</v>
      </c>
      <c r="C44" t="str">
        <f>'1999_totals_newvars'!A43</f>
        <v>SOUTH DAKOTA</v>
      </c>
      <c r="D44" t="str">
        <f>'2000_totals_newvars'!A43</f>
        <v>SOUTH DAKOTA</v>
      </c>
      <c r="E44" t="str">
        <f>'2001_totals_newvars'!A43</f>
        <v>SOUTH DAKOTA</v>
      </c>
      <c r="F44" t="str">
        <f>'2002_totals_newvars'!A43</f>
        <v>SOUTH DAKOTA</v>
      </c>
      <c r="G44" t="str">
        <f>'2003_totals_newvars'!A43</f>
        <v>SOUTH DAKOTA</v>
      </c>
      <c r="H44" t="str">
        <f>'2004_totals_newvars'!A43</f>
        <v>SOUTH DAKOTA</v>
      </c>
      <c r="I44" t="str">
        <f>'2005_totals_newvars'!A43</f>
        <v>SOUTH DAKOTA</v>
      </c>
      <c r="J44" t="str">
        <f>'2006_totals_newvars'!A43</f>
        <v>SOUTH DAKOTA</v>
      </c>
      <c r="K44" t="str">
        <f>'2007_totals_newvars'!A43</f>
        <v>SOUTH DAKOTA</v>
      </c>
      <c r="L44" t="str">
        <f>'2008_totals_newvars'!A43</f>
        <v xml:space="preserve">SOUTH DAKOTA </v>
      </c>
      <c r="M44" t="str">
        <f>'2009_totals_newvars'!A43</f>
        <v>SOUTH DAKOTA</v>
      </c>
      <c r="N44" t="str">
        <f>'2010_totals_newvars'!A43</f>
        <v>SOUTH DAKOTA</v>
      </c>
      <c r="O44" t="str">
        <f>'2011_totals_newvars'!A43</f>
        <v>SOUTH DAKOTA</v>
      </c>
      <c r="P44" t="str">
        <f>'2012_totals_newvars'!A43</f>
        <v>SOUTH DAKOTA</v>
      </c>
      <c r="Q44" t="str">
        <f>'2013_totals_newvars'!A43</f>
        <v>SOUTH DAKOTA</v>
      </c>
      <c r="R44" t="str">
        <f>'2014_totals_newvars'!A43</f>
        <v>SOUTH DAKOTA</v>
      </c>
    </row>
    <row r="45" spans="1:18" x14ac:dyDescent="0.2">
      <c r="A45" t="str">
        <f>'1997_totals_newvars'!A44</f>
        <v>TENNESSEE</v>
      </c>
      <c r="B45" t="str">
        <f>'1998_totals_newvars'!A44</f>
        <v>TENNESSEE</v>
      </c>
      <c r="C45" t="str">
        <f>'1999_totals_newvars'!A44</f>
        <v>TENNESSEE</v>
      </c>
      <c r="D45" t="str">
        <f>'2000_totals_newvars'!A44</f>
        <v>TENNESSEE</v>
      </c>
      <c r="E45" t="str">
        <f>'2001_totals_newvars'!A44</f>
        <v>TENNESSEE</v>
      </c>
      <c r="F45" t="str">
        <f>'2002_totals_newvars'!A44</f>
        <v>TENNESSEE</v>
      </c>
      <c r="G45" t="str">
        <f>'2003_totals_newvars'!A44</f>
        <v>TENNESSEE</v>
      </c>
      <c r="H45" t="str">
        <f>'2004_totals_newvars'!A44</f>
        <v>TENNESSEE</v>
      </c>
      <c r="I45" t="str">
        <f>'2005_totals_newvars'!A44</f>
        <v>TENNESSEE</v>
      </c>
      <c r="J45" t="str">
        <f>'2006_totals_newvars'!A44</f>
        <v>TENNESSEE</v>
      </c>
      <c r="K45" t="str">
        <f>'2007_totals_newvars'!A44</f>
        <v>TENNESSEE</v>
      </c>
      <c r="L45" t="str">
        <f>'2008_totals_newvars'!A44</f>
        <v xml:space="preserve">TENNESSEE </v>
      </c>
      <c r="M45" t="str">
        <f>'2009_totals_newvars'!A44</f>
        <v>TENNESSEE</v>
      </c>
      <c r="N45" t="str">
        <f>'2010_totals_newvars'!A44</f>
        <v>TENNESSEE</v>
      </c>
      <c r="O45" t="str">
        <f>'2011_totals_newvars'!A44</f>
        <v>TENNESSEE</v>
      </c>
      <c r="P45" t="str">
        <f>'2012_totals_newvars'!A44</f>
        <v>TENNESSEE</v>
      </c>
      <c r="Q45" t="str">
        <f>'2013_totals_newvars'!A44</f>
        <v>TENNESSEE</v>
      </c>
      <c r="R45" t="str">
        <f>'2014_totals_newvars'!A44</f>
        <v>TENNESSEE</v>
      </c>
    </row>
    <row r="46" spans="1:18" x14ac:dyDescent="0.2">
      <c r="A46" t="str">
        <f>'1997_totals_newvars'!A45</f>
        <v>TEXAS</v>
      </c>
      <c r="B46" t="str">
        <f>'1998_totals_newvars'!A45</f>
        <v>TEXAS</v>
      </c>
      <c r="C46" t="str">
        <f>'1999_totals_newvars'!A45</f>
        <v>TEXAS</v>
      </c>
      <c r="D46" t="str">
        <f>'2000_totals_newvars'!A45</f>
        <v>TEXAS</v>
      </c>
      <c r="E46" t="str">
        <f>'2001_totals_newvars'!A45</f>
        <v>TEXAS</v>
      </c>
      <c r="F46" t="str">
        <f>'2002_totals_newvars'!A45</f>
        <v>TEXAS</v>
      </c>
      <c r="G46" t="str">
        <f>'2003_totals_newvars'!A45</f>
        <v>TEXAS</v>
      </c>
      <c r="H46" t="str">
        <f>'2004_totals_newvars'!A45</f>
        <v>TEXAS</v>
      </c>
      <c r="I46" t="str">
        <f>'2005_totals_newvars'!A45</f>
        <v>TEXAS</v>
      </c>
      <c r="J46" t="str">
        <f>'2006_totals_newvars'!A45</f>
        <v>TEXAS</v>
      </c>
      <c r="K46" t="str">
        <f>'2007_totals_newvars'!A45</f>
        <v>TEXAS</v>
      </c>
      <c r="L46" t="str">
        <f>'2008_totals_newvars'!A45</f>
        <v xml:space="preserve">TEXAS </v>
      </c>
      <c r="M46" t="str">
        <f>'2009_totals_newvars'!A45</f>
        <v>TEXAS</v>
      </c>
      <c r="N46" t="str">
        <f>'2010_totals_newvars'!A45</f>
        <v>TEXAS</v>
      </c>
      <c r="O46" t="str">
        <f>'2011_totals_newvars'!A45</f>
        <v>TEXAS</v>
      </c>
      <c r="P46" t="str">
        <f>'2012_totals_newvars'!A45</f>
        <v>TEXAS</v>
      </c>
      <c r="Q46" t="str">
        <f>'2013_totals_newvars'!A45</f>
        <v>TEXAS</v>
      </c>
      <c r="R46" t="str">
        <f>'2014_totals_newvars'!A45</f>
        <v>TEXAS</v>
      </c>
    </row>
    <row r="47" spans="1:18" x14ac:dyDescent="0.2">
      <c r="A47" t="str">
        <f>'1997_totals_newvars'!A46</f>
        <v>UTAH</v>
      </c>
      <c r="B47" t="str">
        <f>'1998_totals_newvars'!A46</f>
        <v>UTAH</v>
      </c>
      <c r="C47" t="str">
        <f>'1999_totals_newvars'!A46</f>
        <v>UTAH</v>
      </c>
      <c r="D47" t="str">
        <f>'2000_totals_newvars'!A46</f>
        <v>UTAH</v>
      </c>
      <c r="E47" t="str">
        <f>'2001_totals_newvars'!A46</f>
        <v>UTAH</v>
      </c>
      <c r="F47" t="str">
        <f>'2002_totals_newvars'!A46</f>
        <v>UTAH</v>
      </c>
      <c r="G47" t="str">
        <f>'2003_totals_newvars'!A46</f>
        <v>UTAH</v>
      </c>
      <c r="H47" t="str">
        <f>'2004_totals_newvars'!A46</f>
        <v>UTAH</v>
      </c>
      <c r="I47" t="str">
        <f>'2005_totals_newvars'!A46</f>
        <v>UTAH</v>
      </c>
      <c r="J47" t="str">
        <f>'2006_totals_newvars'!A46</f>
        <v>UTAH</v>
      </c>
      <c r="K47" t="str">
        <f>'2007_totals_newvars'!A46</f>
        <v>UTAH</v>
      </c>
      <c r="L47" t="str">
        <f>'2008_totals_newvars'!A46</f>
        <v xml:space="preserve">UTAH </v>
      </c>
      <c r="M47" t="str">
        <f>'2009_totals_newvars'!A46</f>
        <v>UTAH</v>
      </c>
      <c r="N47" t="str">
        <f>'2010_totals_newvars'!A46</f>
        <v>UTAH</v>
      </c>
      <c r="O47" t="str">
        <f>'2011_totals_newvars'!A46</f>
        <v>UTAH</v>
      </c>
      <c r="P47" t="str">
        <f>'2012_totals_newvars'!A46</f>
        <v>UTAH</v>
      </c>
      <c r="Q47" t="str">
        <f>'2013_totals_newvars'!A46</f>
        <v>UTAH</v>
      </c>
      <c r="R47" t="str">
        <f>'2014_totals_newvars'!A46</f>
        <v>UTAH</v>
      </c>
    </row>
    <row r="48" spans="1:18" x14ac:dyDescent="0.2">
      <c r="A48" t="str">
        <f>'1997_totals_newvars'!A47</f>
        <v>VERMONT</v>
      </c>
      <c r="B48" t="str">
        <f>'1998_totals_newvars'!A47</f>
        <v>VERMONT</v>
      </c>
      <c r="C48" t="str">
        <f>'1999_totals_newvars'!A47</f>
        <v>VERMONT</v>
      </c>
      <c r="D48" t="str">
        <f>'2000_totals_newvars'!A47</f>
        <v>VERMONT</v>
      </c>
      <c r="E48" t="str">
        <f>'2001_totals_newvars'!A47</f>
        <v>VERMONT</v>
      </c>
      <c r="F48" t="str">
        <f>'2002_totals_newvars'!A47</f>
        <v>VERMONT</v>
      </c>
      <c r="G48" t="str">
        <f>'2003_totals_newvars'!A47</f>
        <v>VERMONT</v>
      </c>
      <c r="H48" t="str">
        <f>'2004_totals_newvars'!A47</f>
        <v>VERMONT</v>
      </c>
      <c r="I48" t="str">
        <f>'2005_totals_newvars'!A47</f>
        <v>VERMONT</v>
      </c>
      <c r="J48" t="str">
        <f>'2006_totals_newvars'!A47</f>
        <v>VERMONT</v>
      </c>
      <c r="K48" t="str">
        <f>'2007_totals_newvars'!A47</f>
        <v>VERMONT</v>
      </c>
      <c r="L48" t="str">
        <f>'2008_totals_newvars'!A47</f>
        <v xml:space="preserve">VERMONT </v>
      </c>
      <c r="M48" t="str">
        <f>'2009_totals_newvars'!A47</f>
        <v>VERMONT</v>
      </c>
      <c r="N48" t="str">
        <f>'2010_totals_newvars'!A47</f>
        <v>VERMONT</v>
      </c>
      <c r="O48" t="str">
        <f>'2011_totals_newvars'!A47</f>
        <v>VERMONT</v>
      </c>
      <c r="P48" t="str">
        <f>'2012_totals_newvars'!A47</f>
        <v>VERMONT</v>
      </c>
      <c r="Q48" t="str">
        <f>'2013_totals_newvars'!A47</f>
        <v>VERMONT</v>
      </c>
      <c r="R48" t="str">
        <f>'2014_totals_newvars'!A47</f>
        <v>VERMONT</v>
      </c>
    </row>
    <row r="49" spans="1:18" x14ac:dyDescent="0.2">
      <c r="A49" t="str">
        <f>'1997_totals_newvars'!A48</f>
        <v>VIRGINIA</v>
      </c>
      <c r="B49" t="str">
        <f>'1998_totals_newvars'!A48</f>
        <v>VIRGINIA</v>
      </c>
      <c r="C49" t="str">
        <f>'1999_totals_newvars'!A48</f>
        <v>VIRGINIA</v>
      </c>
      <c r="D49" t="str">
        <f>'2000_totals_newvars'!A48</f>
        <v>VIRGINIA</v>
      </c>
      <c r="E49" t="str">
        <f>'2001_totals_newvars'!A48</f>
        <v>VIRGINIA</v>
      </c>
      <c r="F49" t="str">
        <f>'2002_totals_newvars'!A48</f>
        <v>VIRGINIA</v>
      </c>
      <c r="G49" t="str">
        <f>'2003_totals_newvars'!A48</f>
        <v>VIRGINIA</v>
      </c>
      <c r="H49" t="str">
        <f>'2004_totals_newvars'!A48</f>
        <v>VIRGINIA</v>
      </c>
      <c r="I49" t="str">
        <f>'2005_totals_newvars'!A48</f>
        <v>VIRGINIA</v>
      </c>
      <c r="J49" t="str">
        <f>'2006_totals_newvars'!A48</f>
        <v>VIRGINIA</v>
      </c>
      <c r="K49" t="str">
        <f>'2007_totals_newvars'!A48</f>
        <v>VIRGINIA</v>
      </c>
      <c r="L49" t="str">
        <f>'2008_totals_newvars'!A48</f>
        <v xml:space="preserve">VIRGINIA </v>
      </c>
      <c r="M49" t="str">
        <f>'2009_totals_newvars'!A48</f>
        <v>VIRGINIA</v>
      </c>
      <c r="N49" t="str">
        <f>'2010_totals_newvars'!A48</f>
        <v>VIRGINIA</v>
      </c>
      <c r="O49" t="str">
        <f>'2011_totals_newvars'!A48</f>
        <v>VIRGINIA</v>
      </c>
      <c r="P49" t="str">
        <f>'2012_totals_newvars'!A48</f>
        <v>VIRGINIA</v>
      </c>
      <c r="Q49" t="str">
        <f>'2013_totals_newvars'!A48</f>
        <v>VIRGINIA</v>
      </c>
      <c r="R49" t="str">
        <f>'2014_totals_newvars'!A48</f>
        <v>VIRGINIA</v>
      </c>
    </row>
    <row r="50" spans="1:18" x14ac:dyDescent="0.2">
      <c r="A50" t="str">
        <f>'1997_totals_newvars'!A49</f>
        <v>WASHINGTON</v>
      </c>
      <c r="B50" t="str">
        <f>'1998_totals_newvars'!A49</f>
        <v>WASHINGTON</v>
      </c>
      <c r="C50" t="str">
        <f>'1999_totals_newvars'!A49</f>
        <v>WASHINGTON</v>
      </c>
      <c r="D50" t="str">
        <f>'2000_totals_newvars'!A49</f>
        <v>WASHINGTON</v>
      </c>
      <c r="E50" t="str">
        <f>'2001_totals_newvars'!A49</f>
        <v>WASHINGTON</v>
      </c>
      <c r="F50" t="str">
        <f>'2002_totals_newvars'!A49</f>
        <v>WASHINGTON</v>
      </c>
      <c r="G50" t="str">
        <f>'2003_totals_newvars'!A49</f>
        <v>WASHINGTON</v>
      </c>
      <c r="H50" t="str">
        <f>'2004_totals_newvars'!A49</f>
        <v>WASHINGTON</v>
      </c>
      <c r="I50" t="str">
        <f>'2005_totals_newvars'!A49</f>
        <v>WASHINGTON</v>
      </c>
      <c r="J50" t="str">
        <f>'2006_totals_newvars'!A49</f>
        <v>WASHINGTON</v>
      </c>
      <c r="K50" t="str">
        <f>'2007_totals_newvars'!A49</f>
        <v>WASHINGTON</v>
      </c>
      <c r="L50" t="str">
        <f>'2008_totals_newvars'!A49</f>
        <v xml:space="preserve">WASHINGTON </v>
      </c>
      <c r="M50" t="str">
        <f>'2009_totals_newvars'!A49</f>
        <v>WASHINGTON</v>
      </c>
      <c r="N50" t="str">
        <f>'2010_totals_newvars'!A49</f>
        <v>WASHINGTON</v>
      </c>
      <c r="O50" t="str">
        <f>'2011_totals_newvars'!A49</f>
        <v>WASHINGTON</v>
      </c>
      <c r="P50" t="str">
        <f>'2012_totals_newvars'!A49</f>
        <v>WASHINGTON</v>
      </c>
      <c r="Q50" t="str">
        <f>'2013_totals_newvars'!A49</f>
        <v>WASHINGTON</v>
      </c>
      <c r="R50" t="str">
        <f>'2014_totals_newvars'!A49</f>
        <v>WASHINGTON</v>
      </c>
    </row>
    <row r="51" spans="1:18" x14ac:dyDescent="0.2">
      <c r="A51" t="str">
        <f>'1997_totals_newvars'!A50</f>
        <v>WEST VIRGINIA</v>
      </c>
      <c r="B51" t="str">
        <f>'1998_totals_newvars'!A50</f>
        <v>WEST VIRGINIA</v>
      </c>
      <c r="C51" t="str">
        <f>'1999_totals_newvars'!A50</f>
        <v>WEST VIRGINIA</v>
      </c>
      <c r="D51" t="str">
        <f>'2000_totals_newvars'!A50</f>
        <v>WEST VIRGINIA</v>
      </c>
      <c r="E51" t="str">
        <f>'2001_totals_newvars'!A50</f>
        <v>WEST VIRGINIA</v>
      </c>
      <c r="F51" t="str">
        <f>'2002_totals_newvars'!A50</f>
        <v>WEST VIRGINIA</v>
      </c>
      <c r="G51" t="str">
        <f>'2003_totals_newvars'!A50</f>
        <v>WEST VIRGINIA</v>
      </c>
      <c r="H51" t="str">
        <f>'2004_totals_newvars'!A50</f>
        <v>WEST VIRGINIA</v>
      </c>
      <c r="I51" t="str">
        <f>'2005_totals_newvars'!A50</f>
        <v>WEST VIRGINIA</v>
      </c>
      <c r="J51" t="str">
        <f>'2006_totals_newvars'!A50</f>
        <v>WEST VIRGINIA</v>
      </c>
      <c r="K51" t="str">
        <f>'2007_totals_newvars'!A50</f>
        <v>WEST VIRGINIA</v>
      </c>
      <c r="L51" t="str">
        <f>'2008_totals_newvars'!A50</f>
        <v xml:space="preserve">WEST VIRGINIA </v>
      </c>
      <c r="M51" t="str">
        <f>'2009_totals_newvars'!A50</f>
        <v>WEST VIRGINIA</v>
      </c>
      <c r="N51" t="str">
        <f>'2010_totals_newvars'!A50</f>
        <v>WEST VIRGINIA</v>
      </c>
      <c r="O51" t="str">
        <f>'2011_totals_newvars'!A50</f>
        <v>WEST VIRGINIA</v>
      </c>
      <c r="P51" t="str">
        <f>'2012_totals_newvars'!A50</f>
        <v>WEST VIRGINIA</v>
      </c>
      <c r="Q51" t="str">
        <f>'2013_totals_newvars'!A50</f>
        <v>WEST VIRGINIA</v>
      </c>
      <c r="R51" t="str">
        <f>'2014_totals_newvars'!A50</f>
        <v>WEST VIRGINIA</v>
      </c>
    </row>
    <row r="52" spans="1:18" x14ac:dyDescent="0.2">
      <c r="A52" t="str">
        <f>'1997_totals_newvars'!A51</f>
        <v>WISCONSIN</v>
      </c>
      <c r="B52" t="str">
        <f>'1998_totals_newvars'!A51</f>
        <v>WISCONSIN</v>
      </c>
      <c r="C52" t="str">
        <f>'1999_totals_newvars'!A51</f>
        <v>WISCONSIN</v>
      </c>
      <c r="D52" t="str">
        <f>'2000_totals_newvars'!A51</f>
        <v>WISCONSIN</v>
      </c>
      <c r="E52" t="str">
        <f>'2001_totals_newvars'!A51</f>
        <v>WISCONSIN</v>
      </c>
      <c r="F52" t="str">
        <f>'2002_totals_newvars'!A51</f>
        <v>WISCONSIN</v>
      </c>
      <c r="G52" t="str">
        <f>'2003_totals_newvars'!A51</f>
        <v>WISCONSIN</v>
      </c>
      <c r="H52" t="str">
        <f>'2004_totals_newvars'!A51</f>
        <v>WISCONSIN</v>
      </c>
      <c r="I52" t="str">
        <f>'2005_totals_newvars'!A51</f>
        <v>WISCONSIN</v>
      </c>
      <c r="J52" t="str">
        <f>'2006_totals_newvars'!A51</f>
        <v>WISCONSIN</v>
      </c>
      <c r="K52" t="str">
        <f>'2007_totals_newvars'!A51</f>
        <v>WISCONSIN</v>
      </c>
      <c r="L52" t="str">
        <f>'2008_totals_newvars'!A51</f>
        <v xml:space="preserve">WISCONSIN </v>
      </c>
      <c r="M52" t="str">
        <f>'2009_totals_newvars'!A51</f>
        <v>WISCONSIN</v>
      </c>
      <c r="N52" t="str">
        <f>'2010_totals_newvars'!A51</f>
        <v>WISCONSIN</v>
      </c>
      <c r="O52" t="str">
        <f>'2011_totals_newvars'!A51</f>
        <v>WISCONSIN</v>
      </c>
      <c r="P52" t="str">
        <f>'2012_totals_newvars'!A51</f>
        <v>WISCONSIN</v>
      </c>
      <c r="Q52" t="str">
        <f>'2013_totals_newvars'!A51</f>
        <v>WISCONSIN</v>
      </c>
      <c r="R52" t="str">
        <f>'2014_totals_newvars'!A51</f>
        <v>WISCONSIN</v>
      </c>
    </row>
    <row r="53" spans="1:18" x14ac:dyDescent="0.2">
      <c r="A53" t="str">
        <f>'1997_totals_newvars'!A52</f>
        <v>WYOMING</v>
      </c>
      <c r="B53" t="str">
        <f>'1998_totals_newvars'!A52</f>
        <v>WYOMING</v>
      </c>
      <c r="C53" t="str">
        <f>'1999_totals_newvars'!A52</f>
        <v>WYOMING</v>
      </c>
      <c r="D53" t="str">
        <f>'2000_totals_newvars'!A52</f>
        <v>WYOMING</v>
      </c>
      <c r="E53" t="str">
        <f>'2001_totals_newvars'!A52</f>
        <v>WYOMING</v>
      </c>
      <c r="F53" t="str">
        <f>'2002_totals_newvars'!A52</f>
        <v>WYOMING</v>
      </c>
      <c r="G53" t="str">
        <f>'2003_totals_newvars'!A52</f>
        <v>WYOMING</v>
      </c>
      <c r="H53" t="str">
        <f>'2004_totals_newvars'!A52</f>
        <v>WYOMING</v>
      </c>
      <c r="I53" t="str">
        <f>'2005_totals_newvars'!A52</f>
        <v>WYOMING</v>
      </c>
      <c r="J53" t="str">
        <f>'2006_totals_newvars'!A52</f>
        <v>WYOMING</v>
      </c>
      <c r="K53" t="str">
        <f>'2007_totals_newvars'!A52</f>
        <v>WYOMING</v>
      </c>
      <c r="L53" t="str">
        <f>'2008_totals_newvars'!A52</f>
        <v xml:space="preserve">WYOMING </v>
      </c>
      <c r="M53" t="str">
        <f>'2009_totals_newvars'!A52</f>
        <v>WYOMING</v>
      </c>
      <c r="N53" t="str">
        <f>'2010_totals_newvars'!A52</f>
        <v>WYOMING</v>
      </c>
      <c r="O53" t="str">
        <f>'2011_totals_newvars'!A52</f>
        <v>WYOMING</v>
      </c>
      <c r="P53" t="str">
        <f>'2012_totals_newvars'!A52</f>
        <v>WYOMING</v>
      </c>
      <c r="Q53" t="str">
        <f>'2013_totals_newvars'!A52</f>
        <v>WYOMING</v>
      </c>
      <c r="R53" t="str">
        <f>'2014_totals_newvars'!A52</f>
        <v>WYOMING</v>
      </c>
    </row>
    <row r="54" spans="1:18" x14ac:dyDescent="0.2">
      <c r="A54" t="str">
        <f>'1997_totals_newvars'!A53</f>
        <v>Total</v>
      </c>
      <c r="B54" t="str">
        <f>'1998_totals_newvars'!A53</f>
        <v>TOTAL</v>
      </c>
      <c r="C54" t="str">
        <f>'1999_totals_newvars'!A53</f>
        <v>TOTAL</v>
      </c>
      <c r="D54" t="str">
        <f>'2000_totals_newvars'!A53</f>
        <v>TOTAL</v>
      </c>
      <c r="E54" t="str">
        <f>'2001_totals_newvars'!A53</f>
        <v>TOTAL</v>
      </c>
      <c r="F54" t="str">
        <f>'2002_totals_newvars'!A53</f>
        <v>TOTAL</v>
      </c>
      <c r="G54" t="str">
        <f>'2003_totals_newvars'!A53</f>
        <v>TOTAL</v>
      </c>
      <c r="H54" t="str">
        <f>'2004_totals_newvars'!A53</f>
        <v>TOTAL</v>
      </c>
      <c r="I54" t="str">
        <f>'2005_totals_newvars'!A53</f>
        <v>TOTAL</v>
      </c>
      <c r="J54" t="str">
        <f>'2006_totals_newvars'!A53</f>
        <v>Total</v>
      </c>
      <c r="K54" t="str">
        <f>'2007_totals_newvars'!A53</f>
        <v>TOTAL</v>
      </c>
      <c r="L54" t="str">
        <f>'2008_totals_newvars'!A53</f>
        <v>TOTAL</v>
      </c>
      <c r="M54" t="str">
        <f>'2009_totals_newvars'!A53</f>
        <v>TOTAL</v>
      </c>
      <c r="N54" t="str">
        <f>'2010_totals_newvars'!A53</f>
        <v>TOTAL</v>
      </c>
      <c r="O54" t="str">
        <f>'2011_totals_newvars'!A53</f>
        <v>TOTAL</v>
      </c>
      <c r="P54" t="str">
        <f>'2012_totals_newvars'!A53</f>
        <v>TOTAL</v>
      </c>
      <c r="Q54" t="str">
        <f>'2013_totals_newvars'!A53</f>
        <v>TOTAL</v>
      </c>
      <c r="R54" t="str">
        <f>'2014_totals_newvars'!A53</f>
        <v>TOTAL</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
  <sheetViews>
    <sheetView workbookViewId="0">
      <selection activeCell="D21" sqref="D21"/>
    </sheetView>
  </sheetViews>
  <sheetFormatPr baseColWidth="10" defaultRowHeight="16" x14ac:dyDescent="0.2"/>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H19" sqref="H19"/>
    </sheetView>
  </sheetViews>
  <sheetFormatPr baseColWidth="10" defaultRowHeight="16" x14ac:dyDescent="0.2"/>
  <cols>
    <col min="13" max="13" width="10.83203125" customWidth="1"/>
  </cols>
  <sheetData>
    <row r="1" spans="1:17" x14ac:dyDescent="0.2">
      <c r="A1" t="s">
        <v>1</v>
      </c>
      <c r="B1" t="s">
        <v>902</v>
      </c>
      <c r="C1" t="s">
        <v>903</v>
      </c>
      <c r="D1" t="s">
        <v>904</v>
      </c>
      <c r="E1" t="s">
        <v>905</v>
      </c>
      <c r="F1" t="s">
        <v>906</v>
      </c>
      <c r="G1" t="s">
        <v>907</v>
      </c>
      <c r="H1" t="s">
        <v>908</v>
      </c>
      <c r="I1" t="s">
        <v>909</v>
      </c>
      <c r="J1" t="s">
        <v>910</v>
      </c>
      <c r="K1" t="s">
        <v>911</v>
      </c>
      <c r="L1" t="s">
        <v>932</v>
      </c>
      <c r="N1" t="s">
        <v>829</v>
      </c>
      <c r="O1" t="s">
        <v>606</v>
      </c>
      <c r="P1" t="s">
        <v>850</v>
      </c>
      <c r="Q1" t="s">
        <v>606</v>
      </c>
    </row>
    <row r="2" spans="1:17" x14ac:dyDescent="0.2">
      <c r="A2" t="s">
        <v>8</v>
      </c>
      <c r="B2">
        <f>raw_1997_MOE_SSP_assist!C7+raw_1997_MOE_TANF_assist!C7+raw_1997_fed_assist!C7</f>
        <v>52679901</v>
      </c>
      <c r="C2">
        <f>raw_1997_MOE_SSP_non!D7+raw_1997_MOE_SSP_assist!D7+raw_1997_MOE_TANF_non!D7+raw_1997_MOE_TANF_assist!D7+raw_1997_fed_non_1!D7+raw_1997_fed_assist!D7+raw_1997_fed_spending!C7</f>
        <v>6505753</v>
      </c>
      <c r="D2">
        <f>raw_1997_MOE_SSP_non!C7+raw_1997_MOE_SSP_non!E7+raw_1997_MOE_SSP_non!F7+raw_1997_MOE_SSP_assist!E7+raw_1997_MOE_TANF_non!C7+raw_1997_MOE_TANF_non!E7+raw_1997_MOE_TANF_non!F7+raw_1997_MOE_TANF_assist!E7+raw_1997_fed_non_1!C7+raw_1997_fed_non_1!E7+raw_1997_fed_non_1!F7+raw_1997_fed_assist!E7</f>
        <v>6421439</v>
      </c>
      <c r="E2">
        <f>raw_1997_fed_non_1!J7+raw_1997_fed_assist!F7</f>
        <v>0</v>
      </c>
      <c r="F2">
        <f>raw_1997_MOE_SSP_non!G7+raw_1997_MOE_SSP_non!H7+raw_1997_MOE_TANF_non!G7+raw_1997_MOE_TANF_non!H7+raw_1997_fed_non_1!G7+raw_1997_fed_non_1!H7</f>
        <v>0</v>
      </c>
      <c r="G2">
        <f>raw_1997_MOE_SSP_non!I7+raw_1997_MOE_TANF_non!I7+raw_1997_fed_non_1!I7</f>
        <v>0</v>
      </c>
      <c r="H2">
        <f>raw_1997_MOE_SSP_non!J7+raw_1997_MOE_SSP_non!K7+raw_1997_MOE_TANF_non!J7+raw_1997_MOE_TANF_non!K7+raw_1997_fed_non_2!D7+raw_1997_fed_non_2!E7</f>
        <v>0</v>
      </c>
      <c r="I2">
        <f>raw_1997_MOE_SSP_non!N7+raw_1997_MOE_TANF_non!N7+raw_1997_fed_non_2!I7</f>
        <v>16013972</v>
      </c>
      <c r="J2">
        <f>raw_1997_MOE_SSP_non!L7+raw_1997_MOE_SSP_non!M7+raw_1997_MOE_TANF_non!L7+raw_1997_MOE_TANF_non!M7+raw_1997_fed_non_2!F7+raw_1997_fed_non_2!H7</f>
        <v>14772591</v>
      </c>
      <c r="K2">
        <f>raw_1997_fed_spending!E7</f>
        <v>0</v>
      </c>
      <c r="L2">
        <f>raw_1997_MOE_SSP_non!B7+raw_1997_MOE_SSP_assist!B7+raw_1997_MOE_TANF_non!B7+raw_1997_MOE_TANF_assist!B7+raw_1997_fed_spending!C7+raw_1997_fed_spending!E7+raw_1997_fed_spending!J7</f>
        <v>96393656</v>
      </c>
      <c r="N2">
        <f t="shared" ref="N2:N33" si="0">SUM(B2:K2)</f>
        <v>96393656</v>
      </c>
      <c r="O2" t="str">
        <f t="shared" ref="O2:O33" si="1">IF(L2=N2, "Match", "No Match")</f>
        <v>Match</v>
      </c>
      <c r="P2">
        <f>SUM(B2:B52)</f>
        <v>13901705312</v>
      </c>
      <c r="Q2" t="str">
        <f>IF(P2=B53, "Match", "No Match")</f>
        <v>Match</v>
      </c>
    </row>
    <row r="3" spans="1:17" x14ac:dyDescent="0.2">
      <c r="A3" t="s">
        <v>9</v>
      </c>
      <c r="B3">
        <f>raw_1997_MOE_SSP_assist!C8+raw_1997_MOE_TANF_assist!C8+raw_1997_fed_assist!C8</f>
        <v>22048747</v>
      </c>
      <c r="C3">
        <f>raw_1997_MOE_SSP_non!D8+raw_1997_MOE_SSP_assist!D8+raw_1997_MOE_TANF_non!D8+raw_1997_MOE_TANF_assist!D8+raw_1997_fed_non_1!D8+raw_1997_fed_assist!D8+raw_1997_fed_spending!C8</f>
        <v>0</v>
      </c>
      <c r="D3">
        <f>raw_1997_MOE_SSP_non!C8+raw_1997_MOE_SSP_non!E8+raw_1997_MOE_SSP_non!F8+raw_1997_MOE_SSP_assist!E8+raw_1997_MOE_TANF_non!C8+raw_1997_MOE_TANF_non!E8+raw_1997_MOE_TANF_non!F8+raw_1997_MOE_TANF_assist!E8+raw_1997_fed_non_1!C8+raw_1997_fed_non_1!E8+raw_1997_fed_non_1!F8+raw_1997_fed_assist!E8</f>
        <v>1761260</v>
      </c>
      <c r="E3">
        <f>raw_1997_fed_non_1!J8+raw_1997_fed_assist!F8</f>
        <v>0</v>
      </c>
      <c r="F3">
        <f>raw_1997_MOE_SSP_non!G8+raw_1997_MOE_SSP_non!H8+raw_1997_MOE_TANF_non!G8+raw_1997_MOE_TANF_non!H8+raw_1997_fed_non_1!G8+raw_1997_fed_non_1!H8</f>
        <v>0</v>
      </c>
      <c r="G3">
        <f>raw_1997_MOE_SSP_non!I8+raw_1997_MOE_TANF_non!I8+raw_1997_fed_non_1!I8</f>
        <v>0</v>
      </c>
      <c r="H3">
        <f>raw_1997_MOE_SSP_non!J8+raw_1997_MOE_SSP_non!K8+raw_1997_MOE_TANF_non!J8+raw_1997_MOE_TANF_non!K8+raw_1997_fed_non_2!D8+raw_1997_fed_non_2!E8</f>
        <v>0</v>
      </c>
      <c r="I3">
        <f>raw_1997_MOE_SSP_non!N8+raw_1997_MOE_TANF_non!N8+raw_1997_fed_non_2!I8</f>
        <v>2221407</v>
      </c>
      <c r="J3">
        <f>raw_1997_MOE_SSP_non!L8+raw_1997_MOE_SSP_non!M8+raw_1997_MOE_TANF_non!L8+raw_1997_MOE_TANF_non!M8+raw_1997_fed_non_2!F8+raw_1997_fed_non_2!H8</f>
        <v>1124177</v>
      </c>
      <c r="K3">
        <f>raw_1997_fed_spending!E8</f>
        <v>0</v>
      </c>
      <c r="L3">
        <f>raw_1997_MOE_SSP_non!B8+raw_1997_MOE_SSP_assist!B8+raw_1997_MOE_TANF_non!B8+raw_1997_MOE_TANF_assist!B8+raw_1997_fed_spending!C8+raw_1997_fed_spending!E8+raw_1997_fed_spending!J8</f>
        <v>27155591</v>
      </c>
      <c r="N3">
        <f t="shared" si="0"/>
        <v>27155591</v>
      </c>
      <c r="O3" t="str">
        <f t="shared" si="1"/>
        <v>Match</v>
      </c>
      <c r="P3">
        <f>SUM(C2:C52)</f>
        <v>1050302519</v>
      </c>
      <c r="Q3" t="str">
        <f>IF(P3=C53, "Match", "No Match")</f>
        <v>Match</v>
      </c>
    </row>
    <row r="4" spans="1:17" x14ac:dyDescent="0.2">
      <c r="A4" t="s">
        <v>10</v>
      </c>
      <c r="B4">
        <f>raw_1997_MOE_SSP_assist!C9+raw_1997_MOE_TANF_assist!C9+raw_1997_fed_assist!C9</f>
        <v>195282143</v>
      </c>
      <c r="C4">
        <f>raw_1997_MOE_SSP_non!D9+raw_1997_MOE_SSP_assist!D9+raw_1997_MOE_TANF_non!D9+raw_1997_MOE_TANF_assist!D9+raw_1997_fed_non_1!D9+raw_1997_fed_assist!D9+raw_1997_fed_spending!C9</f>
        <v>10065324</v>
      </c>
      <c r="D4">
        <f>raw_1997_MOE_SSP_non!C9+raw_1997_MOE_SSP_non!E9+raw_1997_MOE_SSP_non!F9+raw_1997_MOE_SSP_assist!E9+raw_1997_MOE_TANF_non!C9+raw_1997_MOE_TANF_non!E9+raw_1997_MOE_TANF_non!F9+raw_1997_MOE_TANF_assist!E9+raw_1997_fed_non_1!C9+raw_1997_fed_non_1!E9+raw_1997_fed_non_1!F9+raw_1997_fed_assist!E9</f>
        <v>0</v>
      </c>
      <c r="E4">
        <f>raw_1997_fed_non_1!J9+raw_1997_fed_assist!F9</f>
        <v>0</v>
      </c>
      <c r="F4">
        <f>raw_1997_MOE_SSP_non!G9+raw_1997_MOE_SSP_non!H9+raw_1997_MOE_TANF_non!G9+raw_1997_MOE_TANF_non!H9+raw_1997_fed_non_1!G9+raw_1997_fed_non_1!H9</f>
        <v>0</v>
      </c>
      <c r="G4">
        <f>raw_1997_MOE_SSP_non!I9+raw_1997_MOE_TANF_non!I9+raw_1997_fed_non_1!I9</f>
        <v>0</v>
      </c>
      <c r="H4">
        <f>raw_1997_MOE_SSP_non!J9+raw_1997_MOE_SSP_non!K9+raw_1997_MOE_TANF_non!J9+raw_1997_MOE_TANF_non!K9+raw_1997_fed_non_2!D9+raw_1997_fed_non_2!E9</f>
        <v>0</v>
      </c>
      <c r="I4">
        <f>raw_1997_MOE_SSP_non!N9+raw_1997_MOE_TANF_non!N9+raw_1997_fed_non_2!I9</f>
        <v>58429722</v>
      </c>
      <c r="J4">
        <f>raw_1997_MOE_SSP_non!L9+raw_1997_MOE_SSP_non!M9+raw_1997_MOE_TANF_non!L9+raw_1997_MOE_TANF_non!M9+raw_1997_fed_non_2!F9+raw_1997_fed_non_2!H9</f>
        <v>26342372</v>
      </c>
      <c r="K4">
        <f>raw_1997_fed_spending!E9</f>
        <v>0</v>
      </c>
      <c r="L4">
        <f>raw_1997_MOE_SSP_non!B9+raw_1997_MOE_SSP_assist!B9+raw_1997_MOE_TANF_non!B9+raw_1997_MOE_TANF_assist!B9+raw_1997_fed_spending!C9+raw_1997_fed_spending!E9+raw_1997_fed_spending!J9</f>
        <v>290119561</v>
      </c>
      <c r="N4">
        <f t="shared" si="0"/>
        <v>290119561</v>
      </c>
      <c r="O4" t="str">
        <f t="shared" si="1"/>
        <v>Match</v>
      </c>
      <c r="P4">
        <f>SUM(D2:D52)</f>
        <v>724560582</v>
      </c>
      <c r="Q4" t="str">
        <f>IF(P4=D53, "Match", "No Match")</f>
        <v>Match</v>
      </c>
    </row>
    <row r="5" spans="1:17" x14ac:dyDescent="0.2">
      <c r="A5" t="s">
        <v>11</v>
      </c>
      <c r="B5">
        <f>raw_1997_MOE_SSP_assist!C10+raw_1997_MOE_TANF_assist!C10+raw_1997_fed_assist!C10</f>
        <v>12475522</v>
      </c>
      <c r="C5">
        <f>raw_1997_MOE_SSP_non!D10+raw_1997_MOE_SSP_assist!D10+raw_1997_MOE_TANF_non!D10+raw_1997_MOE_TANF_assist!D10+raw_1997_fed_non_1!D10+raw_1997_fed_assist!D10+raw_1997_fed_spending!C10</f>
        <v>1061407</v>
      </c>
      <c r="D5">
        <f>raw_1997_MOE_SSP_non!C10+raw_1997_MOE_SSP_non!E10+raw_1997_MOE_SSP_non!F10+raw_1997_MOE_SSP_assist!E10+raw_1997_MOE_TANF_non!C10+raw_1997_MOE_TANF_non!E10+raw_1997_MOE_TANF_non!F10+raw_1997_MOE_TANF_assist!E10+raw_1997_fed_non_1!C10+raw_1997_fed_non_1!E10+raw_1997_fed_non_1!F10+raw_1997_fed_assist!E10</f>
        <v>3411255</v>
      </c>
      <c r="E5">
        <f>raw_1997_fed_non_1!J10+raw_1997_fed_assist!F10</f>
        <v>0</v>
      </c>
      <c r="F5">
        <f>raw_1997_MOE_SSP_non!G10+raw_1997_MOE_SSP_non!H10+raw_1997_MOE_TANF_non!G10+raw_1997_MOE_TANF_non!H10+raw_1997_fed_non_1!G10+raw_1997_fed_non_1!H10</f>
        <v>0</v>
      </c>
      <c r="G5">
        <f>raw_1997_MOE_SSP_non!I10+raw_1997_MOE_TANF_non!I10+raw_1997_fed_non_1!I10</f>
        <v>0</v>
      </c>
      <c r="H5">
        <f>raw_1997_MOE_SSP_non!J10+raw_1997_MOE_SSP_non!K10+raw_1997_MOE_TANF_non!J10+raw_1997_MOE_TANF_non!K10+raw_1997_fed_non_2!D10+raw_1997_fed_non_2!E10</f>
        <v>0</v>
      </c>
      <c r="I5">
        <f>raw_1997_MOE_SSP_non!N10+raw_1997_MOE_TANF_non!N10+raw_1997_fed_non_2!I10</f>
        <v>2508782</v>
      </c>
      <c r="J5">
        <f>raw_1997_MOE_SSP_non!L10+raw_1997_MOE_SSP_non!M10+raw_1997_MOE_TANF_non!L10+raw_1997_MOE_TANF_non!M10+raw_1997_fed_non_2!F10+raw_1997_fed_non_2!H10</f>
        <v>1568992</v>
      </c>
      <c r="K5">
        <f>raw_1997_fed_spending!E10</f>
        <v>0</v>
      </c>
      <c r="L5">
        <f>raw_1997_MOE_SSP_non!B10+raw_1997_MOE_SSP_assist!B10+raw_1997_MOE_TANF_non!B10+raw_1997_MOE_TANF_assist!B10+raw_1997_fed_spending!C10+raw_1997_fed_spending!E10+raw_1997_fed_spending!J10</f>
        <v>21025958</v>
      </c>
      <c r="N5">
        <f t="shared" si="0"/>
        <v>21025958</v>
      </c>
      <c r="O5" t="str">
        <f t="shared" si="1"/>
        <v>Match</v>
      </c>
      <c r="P5">
        <f>SUM(E2:E52)</f>
        <v>0</v>
      </c>
      <c r="Q5" t="str">
        <f>IF(P5=E53, "Match", "No Match")</f>
        <v>Match</v>
      </c>
    </row>
    <row r="6" spans="1:17" x14ac:dyDescent="0.2">
      <c r="A6" t="s">
        <v>12</v>
      </c>
      <c r="B6">
        <f>raw_1997_MOE_SSP_assist!C11+raw_1997_MOE_TANF_assist!C11+raw_1997_fed_assist!C11</f>
        <v>4102631558</v>
      </c>
      <c r="C6">
        <f>raw_1997_MOE_SSP_non!D11+raw_1997_MOE_SSP_assist!D11+raw_1997_MOE_TANF_non!D11+raw_1997_MOE_TANF_assist!D11+raw_1997_fed_non_1!D11+raw_1997_fed_assist!D11+raw_1997_fed_spending!C11</f>
        <v>92946000</v>
      </c>
      <c r="D6">
        <f>raw_1997_MOE_SSP_non!C11+raw_1997_MOE_SSP_non!E11+raw_1997_MOE_SSP_non!F11+raw_1997_MOE_SSP_assist!E11+raw_1997_MOE_TANF_non!C11+raw_1997_MOE_TANF_non!E11+raw_1997_MOE_TANF_non!F11+raw_1997_MOE_TANF_assist!E11+raw_1997_fed_non_1!C11+raw_1997_fed_non_1!E11+raw_1997_fed_non_1!F11+raw_1997_fed_assist!E11</f>
        <v>0</v>
      </c>
      <c r="E6">
        <f>raw_1997_fed_non_1!J11+raw_1997_fed_assist!F11</f>
        <v>0</v>
      </c>
      <c r="F6">
        <f>raw_1997_MOE_SSP_non!G11+raw_1997_MOE_SSP_non!H11+raw_1997_MOE_TANF_non!G11+raw_1997_MOE_TANF_non!H11+raw_1997_fed_non_1!G11+raw_1997_fed_non_1!H11</f>
        <v>0</v>
      </c>
      <c r="G6">
        <f>raw_1997_MOE_SSP_non!I11+raw_1997_MOE_TANF_non!I11+raw_1997_fed_non_1!I11</f>
        <v>0</v>
      </c>
      <c r="H6">
        <f>raw_1997_MOE_SSP_non!J11+raw_1997_MOE_SSP_non!K11+raw_1997_MOE_TANF_non!J11+raw_1997_MOE_TANF_non!K11+raw_1997_fed_non_2!D11+raw_1997_fed_non_2!E11</f>
        <v>0</v>
      </c>
      <c r="I6">
        <f>raw_1997_MOE_SSP_non!N11+raw_1997_MOE_TANF_non!N11+raw_1997_fed_non_2!I11</f>
        <v>437486857</v>
      </c>
      <c r="J6">
        <f>raw_1997_MOE_SSP_non!L11+raw_1997_MOE_SSP_non!M11+raw_1997_MOE_TANF_non!L11+raw_1997_MOE_TANF_non!M11+raw_1997_fed_non_2!F11+raw_1997_fed_non_2!H11</f>
        <v>219208181</v>
      </c>
      <c r="K6">
        <f>raw_1997_fed_spending!E11</f>
        <v>0</v>
      </c>
      <c r="L6">
        <f>raw_1997_MOE_SSP_non!B11+raw_1997_MOE_SSP_assist!B11+raw_1997_MOE_TANF_non!B11+raw_1997_MOE_TANF_assist!B11+raw_1997_fed_spending!C11+raw_1997_fed_spending!E11+raw_1997_fed_spending!J11</f>
        <v>4852272596</v>
      </c>
      <c r="N6">
        <f t="shared" si="0"/>
        <v>4852272596</v>
      </c>
      <c r="O6" t="str">
        <f t="shared" si="1"/>
        <v>Match</v>
      </c>
      <c r="P6">
        <f>SUM(F2:F52)</f>
        <v>0</v>
      </c>
      <c r="Q6" t="str">
        <f>IF(P6=F53, "Match", "No Match")</f>
        <v>Match</v>
      </c>
    </row>
    <row r="7" spans="1:17" x14ac:dyDescent="0.2">
      <c r="A7" t="s">
        <v>13</v>
      </c>
      <c r="B7">
        <f>raw_1997_MOE_SSP_assist!C12+raw_1997_MOE_TANF_assist!C12+raw_1997_fed_assist!C12</f>
        <v>24367348</v>
      </c>
      <c r="C7">
        <f>raw_1997_MOE_SSP_non!D12+raw_1997_MOE_SSP_assist!D12+raw_1997_MOE_TANF_non!D12+raw_1997_MOE_TANF_assist!D12+raw_1997_fed_non_1!D12+raw_1997_fed_assist!D12+raw_1997_fed_spending!C12</f>
        <v>9392826</v>
      </c>
      <c r="D7">
        <f>raw_1997_MOE_SSP_non!C12+raw_1997_MOE_SSP_non!E12+raw_1997_MOE_SSP_non!F12+raw_1997_MOE_SSP_assist!E12+raw_1997_MOE_TANF_non!C12+raw_1997_MOE_TANF_non!E12+raw_1997_MOE_TANF_non!F12+raw_1997_MOE_TANF_assist!E12+raw_1997_fed_non_1!C12+raw_1997_fed_non_1!E12+raw_1997_fed_non_1!F12+raw_1997_fed_assist!E12</f>
        <v>356468</v>
      </c>
      <c r="E7">
        <f>raw_1997_fed_non_1!J12+raw_1997_fed_assist!F12</f>
        <v>0</v>
      </c>
      <c r="F7">
        <f>raw_1997_MOE_SSP_non!G12+raw_1997_MOE_SSP_non!H12+raw_1997_MOE_TANF_non!G12+raw_1997_MOE_TANF_non!H12+raw_1997_fed_non_1!G12+raw_1997_fed_non_1!H12</f>
        <v>0</v>
      </c>
      <c r="G7">
        <f>raw_1997_MOE_SSP_non!I12+raw_1997_MOE_TANF_non!I12+raw_1997_fed_non_1!I12</f>
        <v>0</v>
      </c>
      <c r="H7">
        <f>raw_1997_MOE_SSP_non!J12+raw_1997_MOE_SSP_non!K12+raw_1997_MOE_TANF_non!J12+raw_1997_MOE_TANF_non!K12+raw_1997_fed_non_2!D12+raw_1997_fed_non_2!E12</f>
        <v>0</v>
      </c>
      <c r="I7">
        <f>raw_1997_MOE_SSP_non!N12+raw_1997_MOE_TANF_non!N12+raw_1997_fed_non_2!I12</f>
        <v>13391658</v>
      </c>
      <c r="J7">
        <f>raw_1997_MOE_SSP_non!L12+raw_1997_MOE_SSP_non!M12+raw_1997_MOE_TANF_non!L12+raw_1997_MOE_TANF_non!M12+raw_1997_fed_non_2!F12+raw_1997_fed_non_2!H12</f>
        <v>2677634</v>
      </c>
      <c r="K7">
        <f>raw_1997_fed_spending!E12</f>
        <v>0</v>
      </c>
      <c r="L7">
        <f>raw_1997_MOE_SSP_non!B12+raw_1997_MOE_SSP_assist!B12+raw_1997_MOE_TANF_non!B12+raw_1997_MOE_TANF_assist!B12+raw_1997_fed_spending!C12+raw_1997_fed_spending!E12+raw_1997_fed_spending!J12</f>
        <v>50185934</v>
      </c>
      <c r="N7">
        <f t="shared" si="0"/>
        <v>50185934</v>
      </c>
      <c r="O7" t="str">
        <f t="shared" si="1"/>
        <v>Match</v>
      </c>
      <c r="P7">
        <f>SUM(G2:G52)</f>
        <v>0</v>
      </c>
      <c r="Q7" t="str">
        <f>IF(P7=G53, "Match", "No Match")</f>
        <v>Match</v>
      </c>
    </row>
    <row r="8" spans="1:17" x14ac:dyDescent="0.2">
      <c r="A8" t="s">
        <v>14</v>
      </c>
      <c r="B8">
        <f>raw_1997_MOE_SSP_assist!C13+raw_1997_MOE_TANF_assist!C13+raw_1997_fed_assist!C13</f>
        <v>320927195</v>
      </c>
      <c r="C8">
        <f>raw_1997_MOE_SSP_non!D13+raw_1997_MOE_SSP_assist!D13+raw_1997_MOE_TANF_non!D13+raw_1997_MOE_TANF_assist!D13+raw_1997_fed_non_1!D13+raw_1997_fed_assist!D13+raw_1997_fed_spending!C13</f>
        <v>62060835</v>
      </c>
      <c r="D8">
        <f>raw_1997_MOE_SSP_non!C13+raw_1997_MOE_SSP_non!E13+raw_1997_MOE_SSP_non!F13+raw_1997_MOE_SSP_assist!E13+raw_1997_MOE_TANF_non!C13+raw_1997_MOE_TANF_non!E13+raw_1997_MOE_TANF_non!F13+raw_1997_MOE_TANF_assist!E13+raw_1997_fed_non_1!C13+raw_1997_fed_non_1!E13+raw_1997_fed_non_1!F13+raw_1997_fed_assist!E13</f>
        <v>517906</v>
      </c>
      <c r="E8">
        <f>raw_1997_fed_non_1!J13+raw_1997_fed_assist!F13</f>
        <v>0</v>
      </c>
      <c r="F8">
        <f>raw_1997_MOE_SSP_non!G13+raw_1997_MOE_SSP_non!H13+raw_1997_MOE_TANF_non!G13+raw_1997_MOE_TANF_non!H13+raw_1997_fed_non_1!G13+raw_1997_fed_non_1!H13</f>
        <v>0</v>
      </c>
      <c r="G8">
        <f>raw_1997_MOE_SSP_non!I13+raw_1997_MOE_TANF_non!I13+raw_1997_fed_non_1!I13</f>
        <v>0</v>
      </c>
      <c r="H8">
        <f>raw_1997_MOE_SSP_non!J13+raw_1997_MOE_SSP_non!K13+raw_1997_MOE_TANF_non!J13+raw_1997_MOE_TANF_non!K13+raw_1997_fed_non_2!D13+raw_1997_fed_non_2!E13</f>
        <v>0</v>
      </c>
      <c r="I8">
        <f>raw_1997_MOE_SSP_non!N13+raw_1997_MOE_TANF_non!N13+raw_1997_fed_non_2!I13</f>
        <v>-7499786</v>
      </c>
      <c r="J8">
        <f>raw_1997_MOE_SSP_non!L13+raw_1997_MOE_SSP_non!M13+raw_1997_MOE_TANF_non!L13+raw_1997_MOE_TANF_non!M13+raw_1997_fed_non_2!F13+raw_1997_fed_non_2!H13</f>
        <v>51415573</v>
      </c>
      <c r="K8">
        <f>raw_1997_fed_spending!E13</f>
        <v>5966288</v>
      </c>
      <c r="L8">
        <f>raw_1997_MOE_SSP_non!B13+raw_1997_MOE_SSP_assist!B13+raw_1997_MOE_TANF_non!B13+raw_1997_MOE_TANF_assist!B13+raw_1997_fed_spending!C13+raw_1997_fed_spending!E13+raw_1997_fed_spending!J13</f>
        <v>433388011</v>
      </c>
      <c r="N8">
        <f t="shared" si="0"/>
        <v>433388011</v>
      </c>
      <c r="O8" t="str">
        <f t="shared" si="1"/>
        <v>Match</v>
      </c>
      <c r="P8">
        <f>SUM(H2:H52)</f>
        <v>0</v>
      </c>
      <c r="Q8" t="str">
        <f>IF(P8=H53, "Match", "No Match")</f>
        <v>Match</v>
      </c>
    </row>
    <row r="9" spans="1:17" x14ac:dyDescent="0.2">
      <c r="A9" t="s">
        <v>15</v>
      </c>
      <c r="B9">
        <f>raw_1997_MOE_SSP_assist!C14+raw_1997_MOE_TANF_assist!C14+raw_1997_fed_assist!C14</f>
        <v>14961014</v>
      </c>
      <c r="C9">
        <f>raw_1997_MOE_SSP_non!D14+raw_1997_MOE_SSP_assist!D14+raw_1997_MOE_TANF_non!D14+raw_1997_MOE_TANF_assist!D14+raw_1997_fed_non_1!D14+raw_1997_fed_assist!D14+raw_1997_fed_spending!C14</f>
        <v>7535079</v>
      </c>
      <c r="D9">
        <f>raw_1997_MOE_SSP_non!C14+raw_1997_MOE_SSP_non!E14+raw_1997_MOE_SSP_non!F14+raw_1997_MOE_SSP_assist!E14+raw_1997_MOE_TANF_non!C14+raw_1997_MOE_TANF_non!E14+raw_1997_MOE_TANF_non!F14+raw_1997_MOE_TANF_assist!E14+raw_1997_fed_non_1!C14+raw_1997_fed_non_1!E14+raw_1997_fed_non_1!F14+raw_1997_fed_assist!E14</f>
        <v>6815983</v>
      </c>
      <c r="E9">
        <f>raw_1997_fed_non_1!J14+raw_1997_fed_assist!F14</f>
        <v>0</v>
      </c>
      <c r="F9">
        <f>raw_1997_MOE_SSP_non!G14+raw_1997_MOE_SSP_non!H14+raw_1997_MOE_TANF_non!G14+raw_1997_MOE_TANF_non!H14+raw_1997_fed_non_1!G14+raw_1997_fed_non_1!H14</f>
        <v>0</v>
      </c>
      <c r="G9">
        <f>raw_1997_MOE_SSP_non!I14+raw_1997_MOE_TANF_non!I14+raw_1997_fed_non_1!I14</f>
        <v>0</v>
      </c>
      <c r="H9">
        <f>raw_1997_MOE_SSP_non!J14+raw_1997_MOE_SSP_non!K14+raw_1997_MOE_TANF_non!J14+raw_1997_MOE_TANF_non!K14+raw_1997_fed_non_2!D14+raw_1997_fed_non_2!E14</f>
        <v>0</v>
      </c>
      <c r="I9">
        <f>raw_1997_MOE_SSP_non!N14+raw_1997_MOE_TANF_non!N14+raw_1997_fed_non_2!I14</f>
        <v>0</v>
      </c>
      <c r="J9">
        <f>raw_1997_MOE_SSP_non!L14+raw_1997_MOE_SSP_non!M14+raw_1997_MOE_TANF_non!L14+raw_1997_MOE_TANF_non!M14+raw_1997_fed_non_2!F14+raw_1997_fed_non_2!H14</f>
        <v>4080501</v>
      </c>
      <c r="K9">
        <f>raw_1997_fed_spending!E14</f>
        <v>0</v>
      </c>
      <c r="L9">
        <f>raw_1997_MOE_SSP_non!B14+raw_1997_MOE_SSP_assist!B14+raw_1997_MOE_TANF_non!B14+raw_1997_MOE_TANF_assist!B14+raw_1997_fed_spending!C14+raw_1997_fed_spending!E14+raw_1997_fed_spending!J14</f>
        <v>33392577</v>
      </c>
      <c r="N9">
        <f t="shared" si="0"/>
        <v>33392577</v>
      </c>
      <c r="O9" t="str">
        <f t="shared" si="1"/>
        <v>Match</v>
      </c>
      <c r="P9">
        <f>SUM(I2:I52)</f>
        <v>1778719845</v>
      </c>
      <c r="Q9" t="str">
        <f>IF(P9=I53, "Match", "No Match")</f>
        <v>Match</v>
      </c>
    </row>
    <row r="10" spans="1:17" x14ac:dyDescent="0.2">
      <c r="A10" t="s">
        <v>16</v>
      </c>
      <c r="B10">
        <f>raw_1997_MOE_SSP_assist!C15+raw_1997_MOE_TANF_assist!C15+raw_1997_fed_assist!C15</f>
        <v>59693764</v>
      </c>
      <c r="C10">
        <f>raw_1997_MOE_SSP_non!D15+raw_1997_MOE_SSP_assist!D15+raw_1997_MOE_TANF_non!D15+raw_1997_MOE_TANF_assist!D15+raw_1997_fed_non_1!D15+raw_1997_fed_assist!D15+raw_1997_fed_spending!C15</f>
        <v>10000000</v>
      </c>
      <c r="D10">
        <f>raw_1997_MOE_SSP_non!C15+raw_1997_MOE_SSP_non!E15+raw_1997_MOE_SSP_non!F15+raw_1997_MOE_SSP_assist!E15+raw_1997_MOE_TANF_non!C15+raw_1997_MOE_TANF_non!E15+raw_1997_MOE_TANF_non!F15+raw_1997_MOE_TANF_assist!E15+raw_1997_fed_non_1!C15+raw_1997_fed_non_1!E15+raw_1997_fed_non_1!F15+raw_1997_fed_assist!E15</f>
        <v>3941060</v>
      </c>
      <c r="E10">
        <f>raw_1997_fed_non_1!J15+raw_1997_fed_assist!F15</f>
        <v>0</v>
      </c>
      <c r="F10">
        <f>raw_1997_MOE_SSP_non!G15+raw_1997_MOE_SSP_non!H15+raw_1997_MOE_TANF_non!G15+raw_1997_MOE_TANF_non!H15+raw_1997_fed_non_1!G15+raw_1997_fed_non_1!H15</f>
        <v>0</v>
      </c>
      <c r="G10">
        <f>raw_1997_MOE_SSP_non!I15+raw_1997_MOE_TANF_non!I15+raw_1997_fed_non_1!I15</f>
        <v>0</v>
      </c>
      <c r="H10">
        <f>raw_1997_MOE_SSP_non!J15+raw_1997_MOE_SSP_non!K15+raw_1997_MOE_TANF_non!J15+raw_1997_MOE_TANF_non!K15+raw_1997_fed_non_2!D15+raw_1997_fed_non_2!E15</f>
        <v>0</v>
      </c>
      <c r="I10">
        <f>raw_1997_MOE_SSP_non!N15+raw_1997_MOE_TANF_non!N15+raw_1997_fed_non_2!I15</f>
        <v>500000</v>
      </c>
      <c r="J10">
        <f>raw_1997_MOE_SSP_non!L15+raw_1997_MOE_SSP_non!M15+raw_1997_MOE_TANF_non!L15+raw_1997_MOE_TANF_non!M15+raw_1997_fed_non_2!F15+raw_1997_fed_non_2!H15</f>
        <v>7656506</v>
      </c>
      <c r="K10">
        <f>raw_1997_fed_spending!E15</f>
        <v>0</v>
      </c>
      <c r="L10">
        <f>raw_1997_MOE_SSP_non!B15+raw_1997_MOE_SSP_assist!B15+raw_1997_MOE_TANF_non!B15+raw_1997_MOE_TANF_assist!B15+raw_1997_fed_spending!C15+raw_1997_fed_spending!E15+raw_1997_fed_spending!J15</f>
        <v>81791330</v>
      </c>
      <c r="N10">
        <f t="shared" si="0"/>
        <v>81791330</v>
      </c>
      <c r="O10" t="str">
        <f t="shared" si="1"/>
        <v>Match</v>
      </c>
      <c r="P10">
        <f>SUM(J2:J52)</f>
        <v>1790226285</v>
      </c>
      <c r="Q10" t="str">
        <f>IF(P10=J53, "Match", "No Match")</f>
        <v>Match</v>
      </c>
    </row>
    <row r="11" spans="1:17" x14ac:dyDescent="0.2">
      <c r="A11" t="s">
        <v>17</v>
      </c>
      <c r="B11">
        <f>raw_1997_MOE_SSP_assist!C16+raw_1997_MOE_TANF_assist!C16+raw_1997_fed_assist!C16</f>
        <v>530635112</v>
      </c>
      <c r="C11">
        <f>raw_1997_MOE_SSP_non!D16+raw_1997_MOE_SSP_assist!D16+raw_1997_MOE_TANF_non!D16+raw_1997_MOE_TANF_assist!D16+raw_1997_fed_non_1!D16+raw_1997_fed_assist!D16+raw_1997_fed_spending!C16</f>
        <v>33415872</v>
      </c>
      <c r="D11">
        <f>raw_1997_MOE_SSP_non!C16+raw_1997_MOE_SSP_non!E16+raw_1997_MOE_SSP_non!F16+raw_1997_MOE_SSP_assist!E16+raw_1997_MOE_TANF_non!C16+raw_1997_MOE_TANF_non!E16+raw_1997_MOE_TANF_non!F16+raw_1997_MOE_TANF_assist!E16+raw_1997_fed_non_1!C16+raw_1997_fed_non_1!E16+raw_1997_fed_non_1!F16+raw_1997_fed_assist!E16</f>
        <v>33425725</v>
      </c>
      <c r="E11">
        <f>raw_1997_fed_non_1!J16+raw_1997_fed_assist!F16</f>
        <v>0</v>
      </c>
      <c r="F11">
        <f>raw_1997_MOE_SSP_non!G16+raw_1997_MOE_SSP_non!H16+raw_1997_MOE_TANF_non!G16+raw_1997_MOE_TANF_non!H16+raw_1997_fed_non_1!G16+raw_1997_fed_non_1!H16</f>
        <v>0</v>
      </c>
      <c r="G11">
        <f>raw_1997_MOE_SSP_non!I16+raw_1997_MOE_TANF_non!I16+raw_1997_fed_non_1!I16</f>
        <v>0</v>
      </c>
      <c r="H11">
        <f>raw_1997_MOE_SSP_non!J16+raw_1997_MOE_SSP_non!K16+raw_1997_MOE_TANF_non!J16+raw_1997_MOE_TANF_non!K16+raw_1997_fed_non_2!D16+raw_1997_fed_non_2!E16</f>
        <v>0</v>
      </c>
      <c r="I11">
        <f>raw_1997_MOE_SSP_non!N16+raw_1997_MOE_TANF_non!N16+raw_1997_fed_non_2!I16</f>
        <v>121636782</v>
      </c>
      <c r="J11">
        <f>raw_1997_MOE_SSP_non!L16+raw_1997_MOE_SSP_non!M16+raw_1997_MOE_TANF_non!L16+raw_1997_MOE_TANF_non!M16+raw_1997_fed_non_2!F16+raw_1997_fed_non_2!H16</f>
        <v>28322741</v>
      </c>
      <c r="K11">
        <f>raw_1997_fed_spending!E16</f>
        <v>0</v>
      </c>
      <c r="L11">
        <f>raw_1997_MOE_SSP_non!B16+raw_1997_MOE_SSP_assist!B16+raw_1997_MOE_TANF_non!B16+raw_1997_MOE_TANF_assist!B16+raw_1997_fed_spending!C16+raw_1997_fed_spending!E16+raw_1997_fed_spending!J16</f>
        <v>747436232</v>
      </c>
      <c r="N11">
        <f t="shared" si="0"/>
        <v>747436232</v>
      </c>
      <c r="O11" t="str">
        <f t="shared" si="1"/>
        <v>Match</v>
      </c>
      <c r="P11">
        <f>SUM(K2:K52)</f>
        <v>357599725</v>
      </c>
      <c r="Q11" t="str">
        <f>IF(P11=K53, "Match", "No Match")</f>
        <v>Match</v>
      </c>
    </row>
    <row r="12" spans="1:17" x14ac:dyDescent="0.2">
      <c r="A12" t="s">
        <v>18</v>
      </c>
      <c r="B12">
        <f>raw_1997_MOE_SSP_assist!C17+raw_1997_MOE_TANF_assist!C17+raw_1997_fed_assist!C17</f>
        <v>233228739</v>
      </c>
      <c r="C12">
        <f>raw_1997_MOE_SSP_non!D17+raw_1997_MOE_SSP_assist!D17+raw_1997_MOE_TANF_non!D17+raw_1997_MOE_TANF_assist!D17+raw_1997_fed_non_1!D17+raw_1997_fed_assist!D17+raw_1997_fed_spending!C17</f>
        <v>53798830</v>
      </c>
      <c r="D12">
        <f>raw_1997_MOE_SSP_non!C17+raw_1997_MOE_SSP_non!E17+raw_1997_MOE_SSP_non!F17+raw_1997_MOE_SSP_assist!E17+raw_1997_MOE_TANF_non!C17+raw_1997_MOE_TANF_non!E17+raw_1997_MOE_TANF_non!F17+raw_1997_MOE_TANF_assist!E17+raw_1997_fed_non_1!C17+raw_1997_fed_non_1!E17+raw_1997_fed_non_1!F17+raw_1997_fed_assist!E17</f>
        <v>15497404</v>
      </c>
      <c r="E12">
        <f>raw_1997_fed_non_1!J17+raw_1997_fed_assist!F17</f>
        <v>0</v>
      </c>
      <c r="F12">
        <f>raw_1997_MOE_SSP_non!G17+raw_1997_MOE_SSP_non!H17+raw_1997_MOE_TANF_non!G17+raw_1997_MOE_TANF_non!H17+raw_1997_fed_non_1!G17+raw_1997_fed_non_1!H17</f>
        <v>0</v>
      </c>
      <c r="G12">
        <f>raw_1997_MOE_SSP_non!I17+raw_1997_MOE_TANF_non!I17+raw_1997_fed_non_1!I17</f>
        <v>0</v>
      </c>
      <c r="H12">
        <f>raw_1997_MOE_SSP_non!J17+raw_1997_MOE_SSP_non!K17+raw_1997_MOE_TANF_non!J17+raw_1997_MOE_TANF_non!K17+raw_1997_fed_non_2!D17+raw_1997_fed_non_2!E17</f>
        <v>0</v>
      </c>
      <c r="I12">
        <f>raw_1997_MOE_SSP_non!N17+raw_1997_MOE_TANF_non!N17+raw_1997_fed_non_2!I17</f>
        <v>38387929</v>
      </c>
      <c r="J12">
        <f>raw_1997_MOE_SSP_non!L17+raw_1997_MOE_SSP_non!M17+raw_1997_MOE_TANF_non!L17+raw_1997_MOE_TANF_non!M17+raw_1997_fed_non_2!F17+raw_1997_fed_non_2!H17</f>
        <v>18320973</v>
      </c>
      <c r="K12">
        <f>raw_1997_fed_spending!E17</f>
        <v>0</v>
      </c>
      <c r="L12">
        <f>raw_1997_MOE_SSP_non!B17+raw_1997_MOE_SSP_assist!B17+raw_1997_MOE_TANF_non!B17+raw_1997_MOE_TANF_assist!B17+raw_1997_fed_spending!C17+raw_1997_fed_spending!E17+raw_1997_fed_spending!J17</f>
        <v>359233875</v>
      </c>
      <c r="N12">
        <f t="shared" si="0"/>
        <v>359233875</v>
      </c>
      <c r="O12" t="str">
        <f t="shared" si="1"/>
        <v>Match</v>
      </c>
      <c r="P12">
        <f>SUM(L2:L52)</f>
        <v>19603114268</v>
      </c>
      <c r="Q12" t="str">
        <f>IF(P12=L53, "Match", "No Match")</f>
        <v>Match</v>
      </c>
    </row>
    <row r="13" spans="1:17" x14ac:dyDescent="0.2">
      <c r="A13" t="s">
        <v>19</v>
      </c>
      <c r="B13">
        <f>raw_1997_MOE_SSP_assist!C18+raw_1997_MOE_TANF_assist!C18+raw_1997_fed_assist!C18</f>
        <v>39296171</v>
      </c>
      <c r="C13">
        <f>raw_1997_MOE_SSP_non!D18+raw_1997_MOE_SSP_assist!D18+raw_1997_MOE_TANF_non!D18+raw_1997_MOE_TANF_assist!D18+raw_1997_fed_non_1!D18+raw_1997_fed_assist!D18+raw_1997_fed_spending!C18</f>
        <v>0</v>
      </c>
      <c r="D13">
        <f>raw_1997_MOE_SSP_non!C18+raw_1997_MOE_SSP_non!E18+raw_1997_MOE_SSP_non!F18+raw_1997_MOE_SSP_assist!E18+raw_1997_MOE_TANF_non!C18+raw_1997_MOE_TANF_non!E18+raw_1997_MOE_TANF_non!F18+raw_1997_MOE_TANF_assist!E18+raw_1997_fed_non_1!C18+raw_1997_fed_non_1!E18+raw_1997_fed_non_1!F18+raw_1997_fed_assist!E18</f>
        <v>1979276</v>
      </c>
      <c r="E13">
        <f>raw_1997_fed_non_1!J18+raw_1997_fed_assist!F18</f>
        <v>0</v>
      </c>
      <c r="F13">
        <f>raw_1997_MOE_SSP_non!G18+raw_1997_MOE_SSP_non!H18+raw_1997_MOE_TANF_non!G18+raw_1997_MOE_TANF_non!H18+raw_1997_fed_non_1!G18+raw_1997_fed_non_1!H18</f>
        <v>0</v>
      </c>
      <c r="G13">
        <f>raw_1997_MOE_SSP_non!I18+raw_1997_MOE_TANF_non!I18+raw_1997_fed_non_1!I18</f>
        <v>0</v>
      </c>
      <c r="H13">
        <f>raw_1997_MOE_SSP_non!J18+raw_1997_MOE_SSP_non!K18+raw_1997_MOE_TANF_non!J18+raw_1997_MOE_TANF_non!K18+raw_1997_fed_non_2!D18+raw_1997_fed_non_2!E18</f>
        <v>0</v>
      </c>
      <c r="I13">
        <f>raw_1997_MOE_SSP_non!N18+raw_1997_MOE_TANF_non!N18+raw_1997_fed_non_2!I18</f>
        <v>0</v>
      </c>
      <c r="J13">
        <f>raw_1997_MOE_SSP_non!L18+raw_1997_MOE_SSP_non!M18+raw_1997_MOE_TANF_non!L18+raw_1997_MOE_TANF_non!M18+raw_1997_fed_non_2!F18+raw_1997_fed_non_2!H18</f>
        <v>3652345</v>
      </c>
      <c r="K13">
        <f>raw_1997_fed_spending!E18</f>
        <v>0</v>
      </c>
      <c r="L13">
        <f>raw_1997_MOE_SSP_non!B18+raw_1997_MOE_SSP_assist!B18+raw_1997_MOE_TANF_non!B18+raw_1997_MOE_TANF_assist!B18+raw_1997_fed_spending!C18+raw_1997_fed_spending!E18+raw_1997_fed_spending!J18</f>
        <v>44927792</v>
      </c>
      <c r="N13">
        <f t="shared" si="0"/>
        <v>44927792</v>
      </c>
      <c r="O13" t="str">
        <f t="shared" si="1"/>
        <v>Match</v>
      </c>
    </row>
    <row r="14" spans="1:17" x14ac:dyDescent="0.2">
      <c r="A14" t="s">
        <v>20</v>
      </c>
      <c r="B14">
        <f>raw_1997_MOE_SSP_assist!C19+raw_1997_MOE_TANF_assist!C19+raw_1997_fed_assist!C19</f>
        <v>2063358</v>
      </c>
      <c r="C14">
        <f>raw_1997_MOE_SSP_non!D19+raw_1997_MOE_SSP_assist!D19+raw_1997_MOE_TANF_non!D19+raw_1997_MOE_TANF_assist!D19+raw_1997_fed_non_1!D19+raw_1997_fed_assist!D19+raw_1997_fed_spending!C19</f>
        <v>293955</v>
      </c>
      <c r="D14">
        <f>raw_1997_MOE_SSP_non!C19+raw_1997_MOE_SSP_non!E19+raw_1997_MOE_SSP_non!F19+raw_1997_MOE_SSP_assist!E19+raw_1997_MOE_TANF_non!C19+raw_1997_MOE_TANF_non!E19+raw_1997_MOE_TANF_non!F19+raw_1997_MOE_TANF_assist!E19+raw_1997_fed_non_1!C19+raw_1997_fed_non_1!E19+raw_1997_fed_non_1!F19+raw_1997_fed_assist!E19</f>
        <v>54881</v>
      </c>
      <c r="E14">
        <f>raw_1997_fed_non_1!J19+raw_1997_fed_assist!F19</f>
        <v>0</v>
      </c>
      <c r="F14">
        <f>raw_1997_MOE_SSP_non!G19+raw_1997_MOE_SSP_non!H19+raw_1997_MOE_TANF_non!G19+raw_1997_MOE_TANF_non!H19+raw_1997_fed_non_1!G19+raw_1997_fed_non_1!H19</f>
        <v>0</v>
      </c>
      <c r="G14">
        <f>raw_1997_MOE_SSP_non!I19+raw_1997_MOE_TANF_non!I19+raw_1997_fed_non_1!I19</f>
        <v>0</v>
      </c>
      <c r="H14">
        <f>raw_1997_MOE_SSP_non!J19+raw_1997_MOE_SSP_non!K19+raw_1997_MOE_TANF_non!J19+raw_1997_MOE_TANF_non!K19+raw_1997_fed_non_2!D19+raw_1997_fed_non_2!E19</f>
        <v>0</v>
      </c>
      <c r="I14">
        <f>raw_1997_MOE_SSP_non!N19+raw_1997_MOE_TANF_non!N19+raw_1997_fed_non_2!I19</f>
        <v>2786647</v>
      </c>
      <c r="J14">
        <f>raw_1997_MOE_SSP_non!L19+raw_1997_MOE_SSP_non!M19+raw_1997_MOE_TANF_non!L19+raw_1997_MOE_TANF_non!M19+raw_1997_fed_non_2!F19+raw_1997_fed_non_2!H19</f>
        <v>853895</v>
      </c>
      <c r="K14">
        <f>raw_1997_fed_spending!E19</f>
        <v>0</v>
      </c>
      <c r="L14">
        <f>raw_1997_MOE_SSP_non!B19+raw_1997_MOE_SSP_assist!B19+raw_1997_MOE_TANF_non!B19+raw_1997_MOE_TANF_assist!B19+raw_1997_fed_spending!C19+raw_1997_fed_spending!E19+raw_1997_fed_spending!J19</f>
        <v>6052736</v>
      </c>
      <c r="N14">
        <f t="shared" si="0"/>
        <v>6052736</v>
      </c>
      <c r="O14" t="str">
        <f t="shared" si="1"/>
        <v>Match</v>
      </c>
    </row>
    <row r="15" spans="1:17" x14ac:dyDescent="0.2">
      <c r="A15" t="s">
        <v>21</v>
      </c>
      <c r="B15">
        <f>raw_1997_MOE_SSP_assist!C20+raw_1997_MOE_TANF_assist!C20+raw_1997_fed_assist!C20</f>
        <v>189164311</v>
      </c>
      <c r="C15">
        <f>raw_1997_MOE_SSP_non!D20+raw_1997_MOE_SSP_assist!D20+raw_1997_MOE_TANF_non!D20+raw_1997_MOE_TANF_assist!D20+raw_1997_fed_non_1!D20+raw_1997_fed_assist!D20+raw_1997_fed_spending!C20</f>
        <v>39902368</v>
      </c>
      <c r="D15">
        <f>raw_1997_MOE_SSP_non!C20+raw_1997_MOE_SSP_non!E20+raw_1997_MOE_SSP_non!F20+raw_1997_MOE_SSP_assist!E20+raw_1997_MOE_TANF_non!C20+raw_1997_MOE_TANF_non!E20+raw_1997_MOE_TANF_non!F20+raw_1997_MOE_TANF_assist!E20+raw_1997_fed_non_1!C20+raw_1997_fed_non_1!E20+raw_1997_fed_non_1!F20+raw_1997_fed_assist!E20</f>
        <v>208411</v>
      </c>
      <c r="E15">
        <f>raw_1997_fed_non_1!J20+raw_1997_fed_assist!F20</f>
        <v>0</v>
      </c>
      <c r="F15">
        <f>raw_1997_MOE_SSP_non!G20+raw_1997_MOE_SSP_non!H20+raw_1997_MOE_TANF_non!G20+raw_1997_MOE_TANF_non!H20+raw_1997_fed_non_1!G20+raw_1997_fed_non_1!H20</f>
        <v>0</v>
      </c>
      <c r="G15">
        <f>raw_1997_MOE_SSP_non!I20+raw_1997_MOE_TANF_non!I20+raw_1997_fed_non_1!I20</f>
        <v>0</v>
      </c>
      <c r="H15">
        <f>raw_1997_MOE_SSP_non!J20+raw_1997_MOE_SSP_non!K20+raw_1997_MOE_TANF_non!J20+raw_1997_MOE_TANF_non!K20+raw_1997_fed_non_2!D20+raw_1997_fed_non_2!E20</f>
        <v>0</v>
      </c>
      <c r="I15">
        <f>raw_1997_MOE_SSP_non!N20+raw_1997_MOE_TANF_non!N20+raw_1997_fed_non_2!I20</f>
        <v>0</v>
      </c>
      <c r="J15">
        <f>raw_1997_MOE_SSP_non!L20+raw_1997_MOE_SSP_non!M20+raw_1997_MOE_TANF_non!L20+raw_1997_MOE_TANF_non!M20+raw_1997_fed_non_2!F20+raw_1997_fed_non_2!H20</f>
        <v>13990544</v>
      </c>
      <c r="K15">
        <f>raw_1997_fed_spending!E20</f>
        <v>0</v>
      </c>
      <c r="L15">
        <f>raw_1997_MOE_SSP_non!B20+raw_1997_MOE_SSP_assist!B20+raw_1997_MOE_TANF_non!B20+raw_1997_MOE_TANF_assist!B20+raw_1997_fed_spending!C20+raw_1997_fed_spending!E20+raw_1997_fed_spending!J20</f>
        <v>243265634</v>
      </c>
      <c r="N15">
        <f t="shared" si="0"/>
        <v>243265634</v>
      </c>
      <c r="O15" t="str">
        <f t="shared" si="1"/>
        <v>Match</v>
      </c>
    </row>
    <row r="16" spans="1:17" x14ac:dyDescent="0.2">
      <c r="A16" t="s">
        <v>22</v>
      </c>
      <c r="B16">
        <f>raw_1997_MOE_SSP_assist!C21+raw_1997_MOE_TANF_assist!C21+raw_1997_fed_assist!C21</f>
        <v>125771059</v>
      </c>
      <c r="C16">
        <f>raw_1997_MOE_SSP_non!D21+raw_1997_MOE_SSP_assist!D21+raw_1997_MOE_TANF_non!D21+raw_1997_MOE_TANF_assist!D21+raw_1997_fed_non_1!D21+raw_1997_fed_assist!D21+raw_1997_fed_spending!C21</f>
        <v>15357049</v>
      </c>
      <c r="D16">
        <f>raw_1997_MOE_SSP_non!C21+raw_1997_MOE_SSP_non!E21+raw_1997_MOE_SSP_non!F21+raw_1997_MOE_SSP_assist!E21+raw_1997_MOE_TANF_non!C21+raw_1997_MOE_TANF_non!E21+raw_1997_MOE_TANF_non!F21+raw_1997_MOE_TANF_assist!E21+raw_1997_fed_non_1!C21+raw_1997_fed_non_1!E21+raw_1997_fed_non_1!F21+raw_1997_fed_assist!E21</f>
        <v>18910540</v>
      </c>
      <c r="E16">
        <f>raw_1997_fed_non_1!J21+raw_1997_fed_assist!F21</f>
        <v>0</v>
      </c>
      <c r="F16">
        <f>raw_1997_MOE_SSP_non!G21+raw_1997_MOE_SSP_non!H21+raw_1997_MOE_TANF_non!G21+raw_1997_MOE_TANF_non!H21+raw_1997_fed_non_1!G21+raw_1997_fed_non_1!H21</f>
        <v>0</v>
      </c>
      <c r="G16">
        <f>raw_1997_MOE_SSP_non!I21+raw_1997_MOE_TANF_non!I21+raw_1997_fed_non_1!I21</f>
        <v>0</v>
      </c>
      <c r="H16">
        <f>raw_1997_MOE_SSP_non!J21+raw_1997_MOE_SSP_non!K21+raw_1997_MOE_TANF_non!J21+raw_1997_MOE_TANF_non!K21+raw_1997_fed_non_2!D21+raw_1997_fed_non_2!E21</f>
        <v>0</v>
      </c>
      <c r="I16">
        <f>raw_1997_MOE_SSP_non!N21+raw_1997_MOE_TANF_non!N21+raw_1997_fed_non_2!I21</f>
        <v>4056130</v>
      </c>
      <c r="J16">
        <f>raw_1997_MOE_SSP_non!L21+raw_1997_MOE_SSP_non!M21+raw_1997_MOE_TANF_non!L21+raw_1997_MOE_TANF_non!M21+raw_1997_fed_non_2!F21+raw_1997_fed_non_2!H21</f>
        <v>28311213</v>
      </c>
      <c r="K16">
        <f>raw_1997_fed_spending!E21</f>
        <v>0</v>
      </c>
      <c r="L16">
        <f>raw_1997_MOE_SSP_non!B21+raw_1997_MOE_SSP_assist!B21+raw_1997_MOE_TANF_non!B21+raw_1997_MOE_TANF_assist!B21+raw_1997_fed_spending!C21+raw_1997_fed_spending!E21+raw_1997_fed_spending!J21</f>
        <v>192405991</v>
      </c>
      <c r="N16">
        <f t="shared" si="0"/>
        <v>192405991</v>
      </c>
      <c r="O16" t="str">
        <f t="shared" si="1"/>
        <v>Match</v>
      </c>
    </row>
    <row r="17" spans="1:15" x14ac:dyDescent="0.2">
      <c r="A17" t="s">
        <v>23</v>
      </c>
      <c r="B17">
        <f>raw_1997_MOE_SSP_assist!C22+raw_1997_MOE_TANF_assist!C22+raw_1997_fed_assist!C22</f>
        <v>87331400</v>
      </c>
      <c r="C17">
        <f>raw_1997_MOE_SSP_non!D22+raw_1997_MOE_SSP_assist!D22+raw_1997_MOE_TANF_non!D22+raw_1997_MOE_TANF_assist!D22+raw_1997_fed_non_1!D22+raw_1997_fed_assist!D22+raw_1997_fed_spending!C22</f>
        <v>8269771</v>
      </c>
      <c r="D17">
        <f>raw_1997_MOE_SSP_non!C22+raw_1997_MOE_SSP_non!E22+raw_1997_MOE_SSP_non!F22+raw_1997_MOE_SSP_assist!E22+raw_1997_MOE_TANF_non!C22+raw_1997_MOE_TANF_non!E22+raw_1997_MOE_TANF_non!F22+raw_1997_MOE_TANF_assist!E22+raw_1997_fed_non_1!C22+raw_1997_fed_non_1!E22+raw_1997_fed_non_1!F22+raw_1997_fed_assist!E22</f>
        <v>13581705</v>
      </c>
      <c r="E17">
        <f>raw_1997_fed_non_1!J22+raw_1997_fed_assist!F22</f>
        <v>0</v>
      </c>
      <c r="F17">
        <f>raw_1997_MOE_SSP_non!G22+raw_1997_MOE_SSP_non!H22+raw_1997_MOE_TANF_non!G22+raw_1997_MOE_TANF_non!H22+raw_1997_fed_non_1!G22+raw_1997_fed_non_1!H22</f>
        <v>0</v>
      </c>
      <c r="G17">
        <f>raw_1997_MOE_SSP_non!I22+raw_1997_MOE_TANF_non!I22+raw_1997_fed_non_1!I22</f>
        <v>0</v>
      </c>
      <c r="H17">
        <f>raw_1997_MOE_SSP_non!J22+raw_1997_MOE_SSP_non!K22+raw_1997_MOE_TANF_non!J22+raw_1997_MOE_TANF_non!K22+raw_1997_fed_non_2!D22+raw_1997_fed_non_2!E22</f>
        <v>0</v>
      </c>
      <c r="I17">
        <f>raw_1997_MOE_SSP_non!N22+raw_1997_MOE_TANF_non!N22+raw_1997_fed_non_2!I22</f>
        <v>3943347</v>
      </c>
      <c r="J17">
        <f>raw_1997_MOE_SSP_non!L22+raw_1997_MOE_SSP_non!M22+raw_1997_MOE_TANF_non!L22+raw_1997_MOE_TANF_non!M22+raw_1997_fed_non_2!F22+raw_1997_fed_non_2!H22</f>
        <v>14667706</v>
      </c>
      <c r="K17">
        <f>raw_1997_fed_spending!E22</f>
        <v>4546031</v>
      </c>
      <c r="L17">
        <f>raw_1997_MOE_SSP_non!B22+raw_1997_MOE_SSP_assist!B22+raw_1997_MOE_TANF_non!B22+raw_1997_MOE_TANF_assist!B22+raw_1997_fed_spending!C22+raw_1997_fed_spending!E22+raw_1997_fed_spending!J22</f>
        <v>132339960</v>
      </c>
      <c r="N17">
        <f t="shared" si="0"/>
        <v>132339960</v>
      </c>
      <c r="O17" t="str">
        <f t="shared" si="1"/>
        <v>Match</v>
      </c>
    </row>
    <row r="18" spans="1:15" x14ac:dyDescent="0.2">
      <c r="A18" t="s">
        <v>24</v>
      </c>
      <c r="B18">
        <f>raw_1997_MOE_SSP_assist!C23+raw_1997_MOE_TANF_assist!C23+raw_1997_fed_assist!C23</f>
        <v>90914420</v>
      </c>
      <c r="C18">
        <f>raw_1997_MOE_SSP_non!D23+raw_1997_MOE_SSP_assist!D23+raw_1997_MOE_TANF_non!D23+raw_1997_MOE_TANF_assist!D23+raw_1997_fed_non_1!D23+raw_1997_fed_assist!D23+raw_1997_fed_spending!C23</f>
        <v>0</v>
      </c>
      <c r="D18">
        <f>raw_1997_MOE_SSP_non!C23+raw_1997_MOE_SSP_non!E23+raw_1997_MOE_SSP_non!F23+raw_1997_MOE_SSP_assist!E23+raw_1997_MOE_TANF_non!C23+raw_1997_MOE_TANF_non!E23+raw_1997_MOE_TANF_non!F23+raw_1997_MOE_TANF_assist!E23+raw_1997_fed_non_1!C23+raw_1997_fed_non_1!E23+raw_1997_fed_non_1!F23+raw_1997_fed_assist!E23</f>
        <v>6403564</v>
      </c>
      <c r="E18">
        <f>raw_1997_fed_non_1!J23+raw_1997_fed_assist!F23</f>
        <v>0</v>
      </c>
      <c r="F18">
        <f>raw_1997_MOE_SSP_non!G23+raw_1997_MOE_SSP_non!H23+raw_1997_MOE_TANF_non!G23+raw_1997_MOE_TANF_non!H23+raw_1997_fed_non_1!G23+raw_1997_fed_non_1!H23</f>
        <v>0</v>
      </c>
      <c r="G18">
        <f>raw_1997_MOE_SSP_non!I23+raw_1997_MOE_TANF_non!I23+raw_1997_fed_non_1!I23</f>
        <v>0</v>
      </c>
      <c r="H18">
        <f>raw_1997_MOE_SSP_non!J23+raw_1997_MOE_SSP_non!K23+raw_1997_MOE_TANF_non!J23+raw_1997_MOE_TANF_non!K23+raw_1997_fed_non_2!D23+raw_1997_fed_non_2!E23</f>
        <v>0</v>
      </c>
      <c r="I18">
        <f>raw_1997_MOE_SSP_non!N23+raw_1997_MOE_TANF_non!N23+raw_1997_fed_non_2!I23</f>
        <v>57329888</v>
      </c>
      <c r="J18">
        <f>raw_1997_MOE_SSP_non!L23+raw_1997_MOE_SSP_non!M23+raw_1997_MOE_TANF_non!L23+raw_1997_MOE_TANF_non!M23+raw_1997_fed_non_2!F23+raw_1997_fed_non_2!H23</f>
        <v>9164717</v>
      </c>
      <c r="K18">
        <f>raw_1997_fed_spending!E23</f>
        <v>10000000</v>
      </c>
      <c r="L18">
        <f>raw_1997_MOE_SSP_non!B23+raw_1997_MOE_SSP_assist!B23+raw_1997_MOE_TANF_non!B23+raw_1997_MOE_TANF_assist!B23+raw_1997_fed_spending!C23+raw_1997_fed_spending!E23+raw_1997_fed_spending!J23</f>
        <v>173812589</v>
      </c>
      <c r="N18">
        <f t="shared" si="0"/>
        <v>173812589</v>
      </c>
      <c r="O18" t="str">
        <f t="shared" si="1"/>
        <v>Match</v>
      </c>
    </row>
    <row r="19" spans="1:15" x14ac:dyDescent="0.2">
      <c r="A19" t="s">
        <v>25</v>
      </c>
      <c r="B19">
        <f>raw_1997_MOE_SSP_assist!C24+raw_1997_MOE_TANF_assist!C24+raw_1997_fed_assist!C24</f>
        <v>165601818</v>
      </c>
      <c r="C19">
        <f>raw_1997_MOE_SSP_non!D24+raw_1997_MOE_SSP_assist!D24+raw_1997_MOE_TANF_non!D24+raw_1997_MOE_TANF_assist!D24+raw_1997_fed_non_1!D24+raw_1997_fed_assist!D24+raw_1997_fed_spending!C24</f>
        <v>7040032</v>
      </c>
      <c r="D19">
        <f>raw_1997_MOE_SSP_non!C24+raw_1997_MOE_SSP_non!E24+raw_1997_MOE_SSP_non!F24+raw_1997_MOE_SSP_assist!E24+raw_1997_MOE_TANF_non!C24+raw_1997_MOE_TANF_non!E24+raw_1997_MOE_TANF_non!F24+raw_1997_MOE_TANF_assist!E24+raw_1997_fed_non_1!C24+raw_1997_fed_non_1!E24+raw_1997_fed_non_1!F24+raw_1997_fed_assist!E24</f>
        <v>4383351</v>
      </c>
      <c r="E19">
        <f>raw_1997_fed_non_1!J24+raw_1997_fed_assist!F24</f>
        <v>0</v>
      </c>
      <c r="F19">
        <f>raw_1997_MOE_SSP_non!G24+raw_1997_MOE_SSP_non!H24+raw_1997_MOE_TANF_non!G24+raw_1997_MOE_TANF_non!H24+raw_1997_fed_non_1!G24+raw_1997_fed_non_1!H24</f>
        <v>0</v>
      </c>
      <c r="G19">
        <f>raw_1997_MOE_SSP_non!I24+raw_1997_MOE_TANF_non!I24+raw_1997_fed_non_1!I24</f>
        <v>0</v>
      </c>
      <c r="H19">
        <f>raw_1997_MOE_SSP_non!J24+raw_1997_MOE_SSP_non!K24+raw_1997_MOE_TANF_non!J24+raw_1997_MOE_TANF_non!K24+raw_1997_fed_non_2!D24+raw_1997_fed_non_2!E24</f>
        <v>0</v>
      </c>
      <c r="I19">
        <f>raw_1997_MOE_SSP_non!N24+raw_1997_MOE_TANF_non!N24+raw_1997_fed_non_2!I24</f>
        <v>10296568</v>
      </c>
      <c r="J19">
        <f>raw_1997_MOE_SSP_non!L24+raw_1997_MOE_SSP_non!M24+raw_1997_MOE_TANF_non!L24+raw_1997_MOE_TANF_non!M24+raw_1997_fed_non_2!F24+raw_1997_fed_non_2!H24</f>
        <v>28821094</v>
      </c>
      <c r="K19">
        <f>raw_1997_fed_spending!E24</f>
        <v>3675544</v>
      </c>
      <c r="L19">
        <f>raw_1997_MOE_SSP_non!B24+raw_1997_MOE_SSP_assist!B24+raw_1997_MOE_TANF_non!B24+raw_1997_MOE_TANF_assist!B24+raw_1997_fed_spending!C24+raw_1997_fed_spending!E24+raw_1997_fed_spending!J24</f>
        <v>219818407</v>
      </c>
      <c r="N19">
        <f t="shared" si="0"/>
        <v>219818407</v>
      </c>
      <c r="O19" t="str">
        <f t="shared" si="1"/>
        <v>Match</v>
      </c>
    </row>
    <row r="20" spans="1:15" x14ac:dyDescent="0.2">
      <c r="A20" t="s">
        <v>26</v>
      </c>
      <c r="B20">
        <f>raw_1997_MOE_SSP_assist!C25+raw_1997_MOE_TANF_assist!C25+raw_1997_fed_assist!C25</f>
        <v>75115788</v>
      </c>
      <c r="C20">
        <f>raw_1997_MOE_SSP_non!D25+raw_1997_MOE_SSP_assist!D25+raw_1997_MOE_TANF_non!D25+raw_1997_MOE_TANF_assist!D25+raw_1997_fed_non_1!D25+raw_1997_fed_assist!D25+raw_1997_fed_spending!C25</f>
        <v>0</v>
      </c>
      <c r="D20">
        <f>raw_1997_MOE_SSP_non!C25+raw_1997_MOE_SSP_non!E25+raw_1997_MOE_SSP_non!F25+raw_1997_MOE_SSP_assist!E25+raw_1997_MOE_TANF_non!C25+raw_1997_MOE_TANF_non!E25+raw_1997_MOE_TANF_non!F25+raw_1997_MOE_TANF_assist!E25+raw_1997_fed_non_1!C25+raw_1997_fed_non_1!E25+raw_1997_fed_non_1!F25+raw_1997_fed_assist!E25</f>
        <v>12818058</v>
      </c>
      <c r="E20">
        <f>raw_1997_fed_non_1!J25+raw_1997_fed_assist!F25</f>
        <v>0</v>
      </c>
      <c r="F20">
        <f>raw_1997_MOE_SSP_non!G25+raw_1997_MOE_SSP_non!H25+raw_1997_MOE_TANF_non!G25+raw_1997_MOE_TANF_non!H25+raw_1997_fed_non_1!G25+raw_1997_fed_non_1!H25</f>
        <v>0</v>
      </c>
      <c r="G20">
        <f>raw_1997_MOE_SSP_non!I25+raw_1997_MOE_TANF_non!I25+raw_1997_fed_non_1!I25</f>
        <v>0</v>
      </c>
      <c r="H20">
        <f>raw_1997_MOE_SSP_non!J25+raw_1997_MOE_SSP_non!K25+raw_1997_MOE_TANF_non!J25+raw_1997_MOE_TANF_non!K25+raw_1997_fed_non_2!D25+raw_1997_fed_non_2!E25</f>
        <v>0</v>
      </c>
      <c r="I20">
        <f>raw_1997_MOE_SSP_non!N25+raw_1997_MOE_TANF_non!N25+raw_1997_fed_non_2!I25</f>
        <v>0</v>
      </c>
      <c r="J20">
        <f>raw_1997_MOE_SSP_non!L25+raw_1997_MOE_SSP_non!M25+raw_1997_MOE_TANF_non!L25+raw_1997_MOE_TANF_non!M25+raw_1997_fed_non_2!F25+raw_1997_fed_non_2!H25</f>
        <v>28526025</v>
      </c>
      <c r="K20">
        <f>raw_1997_fed_spending!E25</f>
        <v>0</v>
      </c>
      <c r="L20">
        <f>raw_1997_MOE_SSP_non!B25+raw_1997_MOE_SSP_assist!B25+raw_1997_MOE_TANF_non!B25+raw_1997_MOE_TANF_assist!B25+raw_1997_fed_spending!C25+raw_1997_fed_spending!E25+raw_1997_fed_spending!J25</f>
        <v>116459871</v>
      </c>
      <c r="N20">
        <f t="shared" si="0"/>
        <v>116459871</v>
      </c>
      <c r="O20" t="str">
        <f t="shared" si="1"/>
        <v>Match</v>
      </c>
    </row>
    <row r="21" spans="1:15" x14ac:dyDescent="0.2">
      <c r="A21" t="s">
        <v>27</v>
      </c>
      <c r="B21">
        <f>raw_1997_MOE_SSP_assist!C26+raw_1997_MOE_TANF_assist!C26+raw_1997_fed_assist!C26</f>
        <v>100643998</v>
      </c>
      <c r="C21">
        <f>raw_1997_MOE_SSP_non!D26+raw_1997_MOE_SSP_assist!D26+raw_1997_MOE_TANF_non!D26+raw_1997_MOE_TANF_assist!D26+raw_1997_fed_non_1!D26+raw_1997_fed_assist!D26+raw_1997_fed_spending!C26</f>
        <v>5157161</v>
      </c>
      <c r="D21">
        <f>raw_1997_MOE_SSP_non!C26+raw_1997_MOE_SSP_non!E26+raw_1997_MOE_SSP_non!F26+raw_1997_MOE_SSP_assist!E26+raw_1997_MOE_TANF_non!C26+raw_1997_MOE_TANF_non!E26+raw_1997_MOE_TANF_non!F26+raw_1997_MOE_TANF_assist!E26+raw_1997_fed_non_1!C26+raw_1997_fed_non_1!E26+raw_1997_fed_non_1!F26+raw_1997_fed_assist!E26</f>
        <v>4899998</v>
      </c>
      <c r="E21">
        <f>raw_1997_fed_non_1!J26+raw_1997_fed_assist!F26</f>
        <v>0</v>
      </c>
      <c r="F21">
        <f>raw_1997_MOE_SSP_non!G26+raw_1997_MOE_SSP_non!H26+raw_1997_MOE_TANF_non!G26+raw_1997_MOE_TANF_non!H26+raw_1997_fed_non_1!G26+raw_1997_fed_non_1!H26</f>
        <v>0</v>
      </c>
      <c r="G21">
        <f>raw_1997_MOE_SSP_non!I26+raw_1997_MOE_TANF_non!I26+raw_1997_fed_non_1!I26</f>
        <v>0</v>
      </c>
      <c r="H21">
        <f>raw_1997_MOE_SSP_non!J26+raw_1997_MOE_SSP_non!K26+raw_1997_MOE_TANF_non!J26+raw_1997_MOE_TANF_non!K26+raw_1997_fed_non_2!D26+raw_1997_fed_non_2!E26</f>
        <v>0</v>
      </c>
      <c r="I21">
        <f>raw_1997_MOE_SSP_non!N26+raw_1997_MOE_TANF_non!N26+raw_1997_fed_non_2!I26</f>
        <v>3693824</v>
      </c>
      <c r="J21">
        <f>raw_1997_MOE_SSP_non!L26+raw_1997_MOE_SSP_non!M26+raw_1997_MOE_TANF_non!L26+raw_1997_MOE_TANF_non!M26+raw_1997_fed_non_2!F26+raw_1997_fed_non_2!H26</f>
        <v>8977005</v>
      </c>
      <c r="K21">
        <f>raw_1997_fed_spending!E26</f>
        <v>2212878</v>
      </c>
      <c r="L21">
        <f>raw_1997_MOE_SSP_non!B26+raw_1997_MOE_SSP_assist!B26+raw_1997_MOE_TANF_non!B26+raw_1997_MOE_TANF_assist!B26+raw_1997_fed_spending!C26+raw_1997_fed_spending!E26+raw_1997_fed_spending!J26</f>
        <v>125584864</v>
      </c>
      <c r="N21">
        <f t="shared" si="0"/>
        <v>125584864</v>
      </c>
      <c r="O21" t="str">
        <f t="shared" si="1"/>
        <v>Match</v>
      </c>
    </row>
    <row r="22" spans="1:15" x14ac:dyDescent="0.2">
      <c r="A22" t="s">
        <v>28</v>
      </c>
      <c r="B22">
        <f>raw_1997_MOE_SSP_assist!C27+raw_1997_MOE_TANF_assist!C27+raw_1997_fed_assist!C27</f>
        <v>174638057</v>
      </c>
      <c r="C22">
        <f>raw_1997_MOE_SSP_non!D27+raw_1997_MOE_SSP_assist!D27+raw_1997_MOE_TANF_non!D27+raw_1997_MOE_TANF_assist!D27+raw_1997_fed_non_1!D27+raw_1997_fed_assist!D27+raw_1997_fed_spending!C27</f>
        <v>21462114</v>
      </c>
      <c r="D22">
        <f>raw_1997_MOE_SSP_non!C27+raw_1997_MOE_SSP_non!E27+raw_1997_MOE_SSP_non!F27+raw_1997_MOE_SSP_assist!E27+raw_1997_MOE_TANF_non!C27+raw_1997_MOE_TANF_non!E27+raw_1997_MOE_TANF_non!F27+raw_1997_MOE_TANF_assist!E27+raw_1997_fed_non_1!C27+raw_1997_fed_non_1!E27+raw_1997_fed_non_1!F27+raw_1997_fed_assist!E27</f>
        <v>21340166</v>
      </c>
      <c r="E22">
        <f>raw_1997_fed_non_1!J27+raw_1997_fed_assist!F27</f>
        <v>0</v>
      </c>
      <c r="F22">
        <f>raw_1997_MOE_SSP_non!G27+raw_1997_MOE_SSP_non!H27+raw_1997_MOE_TANF_non!G27+raw_1997_MOE_TANF_non!H27+raw_1997_fed_non_1!G27+raw_1997_fed_non_1!H27</f>
        <v>0</v>
      </c>
      <c r="G22">
        <f>raw_1997_MOE_SSP_non!I27+raw_1997_MOE_TANF_non!I27+raw_1997_fed_non_1!I27</f>
        <v>0</v>
      </c>
      <c r="H22">
        <f>raw_1997_MOE_SSP_non!J27+raw_1997_MOE_SSP_non!K27+raw_1997_MOE_TANF_non!J27+raw_1997_MOE_TANF_non!K27+raw_1997_fed_non_2!D27+raw_1997_fed_non_2!E27</f>
        <v>0</v>
      </c>
      <c r="I22">
        <f>raw_1997_MOE_SSP_non!N27+raw_1997_MOE_TANF_non!N27+raw_1997_fed_non_2!I27</f>
        <v>2050306</v>
      </c>
      <c r="J22">
        <f>raw_1997_MOE_SSP_non!L27+raw_1997_MOE_SSP_non!M27+raw_1997_MOE_TANF_non!L27+raw_1997_MOE_TANF_non!M27+raw_1997_fed_non_2!F27+raw_1997_fed_non_2!H27</f>
        <v>29229435</v>
      </c>
      <c r="K22">
        <f>raw_1997_fed_spending!E27</f>
        <v>0</v>
      </c>
      <c r="L22">
        <f>raw_1997_MOE_SSP_non!B27+raw_1997_MOE_SSP_assist!B27+raw_1997_MOE_TANF_non!B27+raw_1997_MOE_TANF_assist!B27+raw_1997_fed_spending!C27+raw_1997_fed_spending!E27+raw_1997_fed_spending!J27</f>
        <v>248720078</v>
      </c>
      <c r="N22">
        <f t="shared" si="0"/>
        <v>248720078</v>
      </c>
      <c r="O22" t="str">
        <f t="shared" si="1"/>
        <v>Match</v>
      </c>
    </row>
    <row r="23" spans="1:15" x14ac:dyDescent="0.2">
      <c r="A23" t="s">
        <v>29</v>
      </c>
      <c r="B23">
        <f>raw_1997_MOE_SSP_assist!C28+raw_1997_MOE_TANF_assist!C28+raw_1997_fed_assist!C28</f>
        <v>472115572</v>
      </c>
      <c r="C23">
        <f>raw_1997_MOE_SSP_non!D28+raw_1997_MOE_SSP_assist!D28+raw_1997_MOE_TANF_non!D28+raw_1997_MOE_TANF_assist!D28+raw_1997_fed_non_1!D28+raw_1997_fed_assist!D28+raw_1997_fed_spending!C28</f>
        <v>153137783</v>
      </c>
      <c r="D23">
        <f>raw_1997_MOE_SSP_non!C28+raw_1997_MOE_SSP_non!E28+raw_1997_MOE_SSP_non!F28+raw_1997_MOE_SSP_assist!E28+raw_1997_MOE_TANF_non!C28+raw_1997_MOE_TANF_non!E28+raw_1997_MOE_TANF_non!F28+raw_1997_MOE_TANF_assist!E28+raw_1997_fed_non_1!C28+raw_1997_fed_non_1!E28+raw_1997_fed_non_1!F28+raw_1997_fed_assist!E28</f>
        <v>21589376</v>
      </c>
      <c r="E23">
        <f>raw_1997_fed_non_1!J28+raw_1997_fed_assist!F28</f>
        <v>0</v>
      </c>
      <c r="F23">
        <f>raw_1997_MOE_SSP_non!G28+raw_1997_MOE_SSP_non!H28+raw_1997_MOE_TANF_non!G28+raw_1997_MOE_TANF_non!H28+raw_1997_fed_non_1!G28+raw_1997_fed_non_1!H28</f>
        <v>0</v>
      </c>
      <c r="G23">
        <f>raw_1997_MOE_SSP_non!I28+raw_1997_MOE_TANF_non!I28+raw_1997_fed_non_1!I28</f>
        <v>0</v>
      </c>
      <c r="H23">
        <f>raw_1997_MOE_SSP_non!J28+raw_1997_MOE_SSP_non!K28+raw_1997_MOE_TANF_non!J28+raw_1997_MOE_TANF_non!K28+raw_1997_fed_non_2!D28+raw_1997_fed_non_2!E28</f>
        <v>0</v>
      </c>
      <c r="I23">
        <f>raw_1997_MOE_SSP_non!N28+raw_1997_MOE_TANF_non!N28+raw_1997_fed_non_2!I28</f>
        <v>47208287</v>
      </c>
      <c r="J23">
        <f>raw_1997_MOE_SSP_non!L28+raw_1997_MOE_SSP_non!M28+raw_1997_MOE_TANF_non!L28+raw_1997_MOE_TANF_non!M28+raw_1997_fed_non_2!F28+raw_1997_fed_non_2!H28</f>
        <v>94620697</v>
      </c>
      <c r="K23">
        <f>raw_1997_fed_spending!E28</f>
        <v>29646924</v>
      </c>
      <c r="L23">
        <f>raw_1997_MOE_SSP_non!B28+raw_1997_MOE_SSP_assist!B28+raw_1997_MOE_TANF_non!B28+raw_1997_MOE_TANF_assist!B28+raw_1997_fed_spending!C28+raw_1997_fed_spending!E28+raw_1997_fed_spending!J28</f>
        <v>818318639</v>
      </c>
      <c r="N23">
        <f t="shared" si="0"/>
        <v>818318639</v>
      </c>
      <c r="O23" t="str">
        <f t="shared" si="1"/>
        <v>Match</v>
      </c>
    </row>
    <row r="24" spans="1:15" x14ac:dyDescent="0.2">
      <c r="A24" t="s">
        <v>30</v>
      </c>
      <c r="B24">
        <f>raw_1997_MOE_SSP_assist!C29+raw_1997_MOE_TANF_assist!C29+raw_1997_fed_assist!C29</f>
        <v>737231458</v>
      </c>
      <c r="C24">
        <f>raw_1997_MOE_SSP_non!D29+raw_1997_MOE_SSP_assist!D29+raw_1997_MOE_TANF_non!D29+raw_1997_MOE_TANF_assist!D29+raw_1997_fed_non_1!D29+raw_1997_fed_assist!D29+raw_1997_fed_spending!C29</f>
        <v>115575118</v>
      </c>
      <c r="D24">
        <f>raw_1997_MOE_SSP_non!C29+raw_1997_MOE_SSP_non!E29+raw_1997_MOE_SSP_non!F29+raw_1997_MOE_SSP_assist!E29+raw_1997_MOE_TANF_non!C29+raw_1997_MOE_TANF_non!E29+raw_1997_MOE_TANF_non!F29+raw_1997_MOE_TANF_assist!E29+raw_1997_fed_non_1!C29+raw_1997_fed_non_1!E29+raw_1997_fed_non_1!F29+raw_1997_fed_assist!E29</f>
        <v>84485725</v>
      </c>
      <c r="E24">
        <f>raw_1997_fed_non_1!J29+raw_1997_fed_assist!F29</f>
        <v>0</v>
      </c>
      <c r="F24">
        <f>raw_1997_MOE_SSP_non!G29+raw_1997_MOE_SSP_non!H29+raw_1997_MOE_TANF_non!G29+raw_1997_MOE_TANF_non!H29+raw_1997_fed_non_1!G29+raw_1997_fed_non_1!H29</f>
        <v>0</v>
      </c>
      <c r="G24">
        <f>raw_1997_MOE_SSP_non!I29+raw_1997_MOE_TANF_non!I29+raw_1997_fed_non_1!I29</f>
        <v>0</v>
      </c>
      <c r="H24">
        <f>raw_1997_MOE_SSP_non!J29+raw_1997_MOE_SSP_non!K29+raw_1997_MOE_TANF_non!J29+raw_1997_MOE_TANF_non!K29+raw_1997_fed_non_2!D29+raw_1997_fed_non_2!E29</f>
        <v>0</v>
      </c>
      <c r="I24">
        <f>raw_1997_MOE_SSP_non!N29+raw_1997_MOE_TANF_non!N29+raw_1997_fed_non_2!I29</f>
        <v>88364394</v>
      </c>
      <c r="J24">
        <f>raw_1997_MOE_SSP_non!L29+raw_1997_MOE_SSP_non!M29+raw_1997_MOE_TANF_non!L29+raw_1997_MOE_TANF_non!M29+raw_1997_fed_non_2!F29+raw_1997_fed_non_2!H29</f>
        <v>107684626</v>
      </c>
      <c r="K24">
        <f>raw_1997_fed_spending!E29</f>
        <v>76810640</v>
      </c>
      <c r="L24">
        <f>raw_1997_MOE_SSP_non!B29+raw_1997_MOE_SSP_assist!B29+raw_1997_MOE_TANF_non!B29+raw_1997_MOE_TANF_assist!B29+raw_1997_fed_spending!C29+raw_1997_fed_spending!E29+raw_1997_fed_spending!J29</f>
        <v>1210151961</v>
      </c>
      <c r="N24">
        <f t="shared" si="0"/>
        <v>1210151961</v>
      </c>
      <c r="O24" t="str">
        <f t="shared" si="1"/>
        <v>Match</v>
      </c>
    </row>
    <row r="25" spans="1:15" x14ac:dyDescent="0.2">
      <c r="A25" t="s">
        <v>31</v>
      </c>
      <c r="B25">
        <f>raw_1997_MOE_SSP_assist!C30+raw_1997_MOE_TANF_assist!C30+raw_1997_fed_assist!C30</f>
        <v>77327485</v>
      </c>
      <c r="C25">
        <f>raw_1997_MOE_SSP_non!D30+raw_1997_MOE_SSP_assist!D30+raw_1997_MOE_TANF_non!D30+raw_1997_MOE_TANF_assist!D30+raw_1997_fed_non_1!D30+raw_1997_fed_assist!D30+raw_1997_fed_spending!C30</f>
        <v>1647265</v>
      </c>
      <c r="D25">
        <f>raw_1997_MOE_SSP_non!C30+raw_1997_MOE_SSP_non!E30+raw_1997_MOE_SSP_non!F30+raw_1997_MOE_SSP_assist!E30+raw_1997_MOE_TANF_non!C30+raw_1997_MOE_TANF_non!E30+raw_1997_MOE_TANF_non!F30+raw_1997_MOE_TANF_assist!E30+raw_1997_fed_non_1!C30+raw_1997_fed_non_1!E30+raw_1997_fed_non_1!F30+raw_1997_fed_assist!E30</f>
        <v>3076122</v>
      </c>
      <c r="E25">
        <f>raw_1997_fed_non_1!J30+raw_1997_fed_assist!F30</f>
        <v>0</v>
      </c>
      <c r="F25">
        <f>raw_1997_MOE_SSP_non!G30+raw_1997_MOE_SSP_non!H30+raw_1997_MOE_TANF_non!G30+raw_1997_MOE_TANF_non!H30+raw_1997_fed_non_1!G30+raw_1997_fed_non_1!H30</f>
        <v>0</v>
      </c>
      <c r="G25">
        <f>raw_1997_MOE_SSP_non!I30+raw_1997_MOE_TANF_non!I30+raw_1997_fed_non_1!I30</f>
        <v>0</v>
      </c>
      <c r="H25">
        <f>raw_1997_MOE_SSP_non!J30+raw_1997_MOE_SSP_non!K30+raw_1997_MOE_TANF_non!J30+raw_1997_MOE_TANF_non!K30+raw_1997_fed_non_2!D30+raw_1997_fed_non_2!E30</f>
        <v>0</v>
      </c>
      <c r="I25">
        <f>raw_1997_MOE_SSP_non!N30+raw_1997_MOE_TANF_non!N30+raw_1997_fed_non_2!I30</f>
        <v>0</v>
      </c>
      <c r="J25">
        <f>raw_1997_MOE_SSP_non!L30+raw_1997_MOE_SSP_non!M30+raw_1997_MOE_TANF_non!L30+raw_1997_MOE_TANF_non!M30+raw_1997_fed_non_2!F30+raw_1997_fed_non_2!H30</f>
        <v>14255117</v>
      </c>
      <c r="K25">
        <f>raw_1997_fed_spending!E30</f>
        <v>0</v>
      </c>
      <c r="L25">
        <f>raw_1997_MOE_SSP_non!B30+raw_1997_MOE_SSP_assist!B30+raw_1997_MOE_TANF_non!B30+raw_1997_MOE_TANF_assist!B30+raw_1997_fed_spending!C30+raw_1997_fed_spending!E30+raw_1997_fed_spending!J30</f>
        <v>96305989</v>
      </c>
      <c r="N25">
        <f t="shared" si="0"/>
        <v>96305989</v>
      </c>
      <c r="O25" t="str">
        <f t="shared" si="1"/>
        <v>Match</v>
      </c>
    </row>
    <row r="26" spans="1:15" x14ac:dyDescent="0.2">
      <c r="A26" t="s">
        <v>32</v>
      </c>
      <c r="B26">
        <f>raw_1997_MOE_SSP_assist!C31+raw_1997_MOE_TANF_assist!C31+raw_1997_fed_assist!C31</f>
        <v>60278677</v>
      </c>
      <c r="C26">
        <f>raw_1997_MOE_SSP_non!D31+raw_1997_MOE_SSP_assist!D31+raw_1997_MOE_TANF_non!D31+raw_1997_MOE_TANF_assist!D31+raw_1997_fed_non_1!D31+raw_1997_fed_assist!D31+raw_1997_fed_spending!C31</f>
        <v>1721909</v>
      </c>
      <c r="D26">
        <f>raw_1997_MOE_SSP_non!C31+raw_1997_MOE_SSP_non!E31+raw_1997_MOE_SSP_non!F31+raw_1997_MOE_SSP_assist!E31+raw_1997_MOE_TANF_non!C31+raw_1997_MOE_TANF_non!E31+raw_1997_MOE_TANF_non!F31+raw_1997_MOE_TANF_assist!E31+raw_1997_fed_non_1!C31+raw_1997_fed_non_1!E31+raw_1997_fed_non_1!F31+raw_1997_fed_assist!E31</f>
        <v>14613211</v>
      </c>
      <c r="E26">
        <f>raw_1997_fed_non_1!J31+raw_1997_fed_assist!F31</f>
        <v>0</v>
      </c>
      <c r="F26">
        <f>raw_1997_MOE_SSP_non!G31+raw_1997_MOE_SSP_non!H31+raw_1997_MOE_TANF_non!G31+raw_1997_MOE_TANF_non!H31+raw_1997_fed_non_1!G31+raw_1997_fed_non_1!H31</f>
        <v>0</v>
      </c>
      <c r="G26">
        <f>raw_1997_MOE_SSP_non!I31+raw_1997_MOE_TANF_non!I31+raw_1997_fed_non_1!I31</f>
        <v>0</v>
      </c>
      <c r="H26">
        <f>raw_1997_MOE_SSP_non!J31+raw_1997_MOE_SSP_non!K31+raw_1997_MOE_TANF_non!J31+raw_1997_MOE_TANF_non!K31+raw_1997_fed_non_2!D31+raw_1997_fed_non_2!E31</f>
        <v>0</v>
      </c>
      <c r="I26">
        <f>raw_1997_MOE_SSP_non!N31+raw_1997_MOE_TANF_non!N31+raw_1997_fed_non_2!I31</f>
        <v>0</v>
      </c>
      <c r="J26">
        <f>raw_1997_MOE_SSP_non!L31+raw_1997_MOE_SSP_non!M31+raw_1997_MOE_TANF_non!L31+raw_1997_MOE_TANF_non!M31+raw_1997_fed_non_2!F31+raw_1997_fed_non_2!H31</f>
        <v>17472630</v>
      </c>
      <c r="K26">
        <f>raw_1997_fed_spending!E31</f>
        <v>0</v>
      </c>
      <c r="L26">
        <f>raw_1997_MOE_SSP_non!B31+raw_1997_MOE_SSP_assist!B31+raw_1997_MOE_TANF_non!B31+raw_1997_MOE_TANF_assist!B31+raw_1997_fed_spending!C31+raw_1997_fed_spending!E31+raw_1997_fed_spending!J31</f>
        <v>94086427</v>
      </c>
      <c r="N26">
        <f t="shared" si="0"/>
        <v>94086427</v>
      </c>
      <c r="O26" t="str">
        <f t="shared" si="1"/>
        <v>Match</v>
      </c>
    </row>
    <row r="27" spans="1:15" x14ac:dyDescent="0.2">
      <c r="A27" t="s">
        <v>33</v>
      </c>
      <c r="B27">
        <f>raw_1997_MOE_SSP_assist!C32+raw_1997_MOE_TANF_assist!C32+raw_1997_fed_assist!C32</f>
        <v>180093132</v>
      </c>
      <c r="C27">
        <f>raw_1997_MOE_SSP_non!D32+raw_1997_MOE_SSP_assist!D32+raw_1997_MOE_TANF_non!D32+raw_1997_MOE_TANF_assist!D32+raw_1997_fed_non_1!D32+raw_1997_fed_assist!D32+raw_1997_fed_spending!C32</f>
        <v>11307654</v>
      </c>
      <c r="D27">
        <f>raw_1997_MOE_SSP_non!C32+raw_1997_MOE_SSP_non!E32+raw_1997_MOE_SSP_non!F32+raw_1997_MOE_SSP_assist!E32+raw_1997_MOE_TANF_non!C32+raw_1997_MOE_TANF_non!E32+raw_1997_MOE_TANF_non!F32+raw_1997_MOE_TANF_assist!E32+raw_1997_fed_non_1!C32+raw_1997_fed_non_1!E32+raw_1997_fed_non_1!F32+raw_1997_fed_assist!E32</f>
        <v>21833886</v>
      </c>
      <c r="E27">
        <f>raw_1997_fed_non_1!J32+raw_1997_fed_assist!F32</f>
        <v>0</v>
      </c>
      <c r="F27">
        <f>raw_1997_MOE_SSP_non!G32+raw_1997_MOE_SSP_non!H32+raw_1997_MOE_TANF_non!G32+raw_1997_MOE_TANF_non!H32+raw_1997_fed_non_1!G32+raw_1997_fed_non_1!H32</f>
        <v>0</v>
      </c>
      <c r="G27">
        <f>raw_1997_MOE_SSP_non!I32+raw_1997_MOE_TANF_non!I32+raw_1997_fed_non_1!I32</f>
        <v>0</v>
      </c>
      <c r="H27">
        <f>raw_1997_MOE_SSP_non!J32+raw_1997_MOE_SSP_non!K32+raw_1997_MOE_TANF_non!J32+raw_1997_MOE_TANF_non!K32+raw_1997_fed_non_2!D32+raw_1997_fed_non_2!E32</f>
        <v>0</v>
      </c>
      <c r="I27">
        <f>raw_1997_MOE_SSP_non!N32+raw_1997_MOE_TANF_non!N32+raw_1997_fed_non_2!I32</f>
        <v>25837071</v>
      </c>
      <c r="J27">
        <f>raw_1997_MOE_SSP_non!L32+raw_1997_MOE_SSP_non!M32+raw_1997_MOE_TANF_non!L32+raw_1997_MOE_TANF_non!M32+raw_1997_fed_non_2!F32+raw_1997_fed_non_2!H32</f>
        <v>33325904</v>
      </c>
      <c r="K27">
        <f>raw_1997_fed_spending!E32</f>
        <v>0</v>
      </c>
      <c r="L27">
        <f>raw_1997_MOE_SSP_non!B32+raw_1997_MOE_SSP_assist!B32+raw_1997_MOE_TANF_non!B32+raw_1997_MOE_TANF_assist!B32+raw_1997_fed_spending!C32+raw_1997_fed_spending!E32+raw_1997_fed_spending!J32</f>
        <v>272397647</v>
      </c>
      <c r="N27">
        <f t="shared" si="0"/>
        <v>272397647</v>
      </c>
      <c r="O27" t="str">
        <f t="shared" si="1"/>
        <v>Match</v>
      </c>
    </row>
    <row r="28" spans="1:15" x14ac:dyDescent="0.2">
      <c r="A28" t="s">
        <v>34</v>
      </c>
      <c r="B28">
        <f>raw_1997_MOE_SSP_assist!C33+raw_1997_MOE_TANF_assist!C33+raw_1997_fed_assist!C33</f>
        <v>22918605</v>
      </c>
      <c r="C28">
        <f>raw_1997_MOE_SSP_non!D33+raw_1997_MOE_SSP_assist!D33+raw_1997_MOE_TANF_non!D33+raw_1997_MOE_TANF_assist!D33+raw_1997_fed_non_1!D33+raw_1997_fed_assist!D33+raw_1997_fed_spending!C33</f>
        <v>1309922</v>
      </c>
      <c r="D28">
        <f>raw_1997_MOE_SSP_non!C33+raw_1997_MOE_SSP_non!E33+raw_1997_MOE_SSP_non!F33+raw_1997_MOE_SSP_assist!E33+raw_1997_MOE_TANF_non!C33+raw_1997_MOE_TANF_non!E33+raw_1997_MOE_TANF_non!F33+raw_1997_MOE_TANF_assist!E33+raw_1997_fed_non_1!C33+raw_1997_fed_non_1!E33+raw_1997_fed_non_1!F33+raw_1997_fed_assist!E33</f>
        <v>2563109</v>
      </c>
      <c r="E28">
        <f>raw_1997_fed_non_1!J33+raw_1997_fed_assist!F33</f>
        <v>0</v>
      </c>
      <c r="F28">
        <f>raw_1997_MOE_SSP_non!G33+raw_1997_MOE_SSP_non!H33+raw_1997_MOE_TANF_non!G33+raw_1997_MOE_TANF_non!H33+raw_1997_fed_non_1!G33+raw_1997_fed_non_1!H33</f>
        <v>0</v>
      </c>
      <c r="G28">
        <f>raw_1997_MOE_SSP_non!I33+raw_1997_MOE_TANF_non!I33+raw_1997_fed_non_1!I33</f>
        <v>0</v>
      </c>
      <c r="H28">
        <f>raw_1997_MOE_SSP_non!J33+raw_1997_MOE_SSP_non!K33+raw_1997_MOE_TANF_non!J33+raw_1997_MOE_TANF_non!K33+raw_1997_fed_non_2!D33+raw_1997_fed_non_2!E33</f>
        <v>0</v>
      </c>
      <c r="I28">
        <f>raw_1997_MOE_SSP_non!N33+raw_1997_MOE_TANF_non!N33+raw_1997_fed_non_2!I33</f>
        <v>2851744</v>
      </c>
      <c r="J28">
        <f>raw_1997_MOE_SSP_non!L33+raw_1997_MOE_SSP_non!M33+raw_1997_MOE_TANF_non!L33+raw_1997_MOE_TANF_non!M33+raw_1997_fed_non_2!F33+raw_1997_fed_non_2!H33</f>
        <v>4241781</v>
      </c>
      <c r="K28">
        <f>raw_1997_fed_spending!E33</f>
        <v>0</v>
      </c>
      <c r="L28">
        <f>raw_1997_MOE_SSP_non!B33+raw_1997_MOE_SSP_assist!B33+raw_1997_MOE_TANF_non!B33+raw_1997_MOE_TANF_assist!B33+raw_1997_fed_spending!C33+raw_1997_fed_spending!E33+raw_1997_fed_spending!J33</f>
        <v>33885161</v>
      </c>
      <c r="N28">
        <f t="shared" si="0"/>
        <v>33885161</v>
      </c>
      <c r="O28" t="str">
        <f t="shared" si="1"/>
        <v>Match</v>
      </c>
    </row>
    <row r="29" spans="1:15" x14ac:dyDescent="0.2">
      <c r="A29" t="s">
        <v>35</v>
      </c>
      <c r="B29">
        <f>raw_1997_MOE_SSP_assist!C34+raw_1997_MOE_TANF_assist!C34+raw_1997_fed_assist!C34</f>
        <v>36496267</v>
      </c>
      <c r="C29">
        <f>raw_1997_MOE_SSP_non!D34+raw_1997_MOE_SSP_assist!D34+raw_1997_MOE_TANF_non!D34+raw_1997_MOE_TANF_assist!D34+raw_1997_fed_non_1!D34+raw_1997_fed_assist!D34+raw_1997_fed_spending!C34</f>
        <v>709170</v>
      </c>
      <c r="D29">
        <f>raw_1997_MOE_SSP_non!C34+raw_1997_MOE_SSP_non!E34+raw_1997_MOE_SSP_non!F34+raw_1997_MOE_SSP_assist!E34+raw_1997_MOE_TANF_non!C34+raw_1997_MOE_TANF_non!E34+raw_1997_MOE_TANF_non!F34+raw_1997_MOE_TANF_assist!E34+raw_1997_fed_non_1!C34+raw_1997_fed_non_1!E34+raw_1997_fed_non_1!F34+raw_1997_fed_assist!E34</f>
        <v>4356272</v>
      </c>
      <c r="E29">
        <f>raw_1997_fed_non_1!J34+raw_1997_fed_assist!F34</f>
        <v>0</v>
      </c>
      <c r="F29">
        <f>raw_1997_MOE_SSP_non!G34+raw_1997_MOE_SSP_non!H34+raw_1997_MOE_TANF_non!G34+raw_1997_MOE_TANF_non!H34+raw_1997_fed_non_1!G34+raw_1997_fed_non_1!H34</f>
        <v>0</v>
      </c>
      <c r="G29">
        <f>raw_1997_MOE_SSP_non!I34+raw_1997_MOE_TANF_non!I34+raw_1997_fed_non_1!I34</f>
        <v>0</v>
      </c>
      <c r="H29">
        <f>raw_1997_MOE_SSP_non!J34+raw_1997_MOE_SSP_non!K34+raw_1997_MOE_TANF_non!J34+raw_1997_MOE_TANF_non!K34+raw_1997_fed_non_2!D34+raw_1997_fed_non_2!E34</f>
        <v>0</v>
      </c>
      <c r="I29">
        <f>raw_1997_MOE_SSP_non!N34+raw_1997_MOE_TANF_non!N34+raw_1997_fed_non_2!I34</f>
        <v>0</v>
      </c>
      <c r="J29">
        <f>raw_1997_MOE_SSP_non!L34+raw_1997_MOE_SSP_non!M34+raw_1997_MOE_TANF_non!L34+raw_1997_MOE_TANF_non!M34+raw_1997_fed_non_2!F34+raw_1997_fed_non_2!H34</f>
        <v>13554082</v>
      </c>
      <c r="K29">
        <f>raw_1997_fed_spending!E34</f>
        <v>0</v>
      </c>
      <c r="L29">
        <f>raw_1997_MOE_SSP_non!B34+raw_1997_MOE_SSP_assist!B34+raw_1997_MOE_TANF_non!B34+raw_1997_MOE_TANF_assist!B34+raw_1997_fed_spending!C34+raw_1997_fed_spending!E34+raw_1997_fed_spending!J34</f>
        <v>55115791</v>
      </c>
      <c r="N29">
        <f t="shared" si="0"/>
        <v>55115791</v>
      </c>
      <c r="O29" t="str">
        <f t="shared" si="1"/>
        <v>Match</v>
      </c>
    </row>
    <row r="30" spans="1:15" x14ac:dyDescent="0.2">
      <c r="A30" t="s">
        <v>36</v>
      </c>
      <c r="B30">
        <f>raw_1997_MOE_SSP_assist!C35+raw_1997_MOE_TANF_assist!C35+raw_1997_fed_assist!C35</f>
        <v>31209909</v>
      </c>
      <c r="C30">
        <f>raw_1997_MOE_SSP_non!D35+raw_1997_MOE_SSP_assist!D35+raw_1997_MOE_TANF_non!D35+raw_1997_MOE_TANF_assist!D35+raw_1997_fed_non_1!D35+raw_1997_fed_assist!D35+raw_1997_fed_spending!C35</f>
        <v>647084</v>
      </c>
      <c r="D30">
        <f>raw_1997_MOE_SSP_non!C35+raw_1997_MOE_SSP_non!E35+raw_1997_MOE_SSP_non!F35+raw_1997_MOE_SSP_assist!E35+raw_1997_MOE_TANF_non!C35+raw_1997_MOE_TANF_non!E35+raw_1997_MOE_TANF_non!F35+raw_1997_MOE_TANF_assist!E35+raw_1997_fed_non_1!C35+raw_1997_fed_non_1!E35+raw_1997_fed_non_1!F35+raw_1997_fed_assist!E35</f>
        <v>1189366</v>
      </c>
      <c r="E30">
        <f>raw_1997_fed_non_1!J35+raw_1997_fed_assist!F35</f>
        <v>0</v>
      </c>
      <c r="F30">
        <f>raw_1997_MOE_SSP_non!G35+raw_1997_MOE_SSP_non!H35+raw_1997_MOE_TANF_non!G35+raw_1997_MOE_TANF_non!H35+raw_1997_fed_non_1!G35+raw_1997_fed_non_1!H35</f>
        <v>0</v>
      </c>
      <c r="G30">
        <f>raw_1997_MOE_SSP_non!I35+raw_1997_MOE_TANF_non!I35+raw_1997_fed_non_1!I35</f>
        <v>0</v>
      </c>
      <c r="H30">
        <f>raw_1997_MOE_SSP_non!J35+raw_1997_MOE_SSP_non!K35+raw_1997_MOE_TANF_non!J35+raw_1997_MOE_TANF_non!K35+raw_1997_fed_non_2!D35+raw_1997_fed_non_2!E35</f>
        <v>0</v>
      </c>
      <c r="I30">
        <f>raw_1997_MOE_SSP_non!N35+raw_1997_MOE_TANF_non!N35+raw_1997_fed_non_2!I35</f>
        <v>8781403</v>
      </c>
      <c r="J30">
        <f>raw_1997_MOE_SSP_non!L35+raw_1997_MOE_SSP_non!M35+raw_1997_MOE_TANF_non!L35+raw_1997_MOE_TANF_non!M35+raw_1997_fed_non_2!F35+raw_1997_fed_non_2!H35</f>
        <v>9750290</v>
      </c>
      <c r="K30">
        <f>raw_1997_fed_spending!E35</f>
        <v>0</v>
      </c>
      <c r="L30">
        <f>raw_1997_MOE_SSP_non!B35+raw_1997_MOE_SSP_assist!B35+raw_1997_MOE_TANF_non!B35+raw_1997_MOE_TANF_assist!B35+raw_1997_fed_spending!C35+raw_1997_fed_spending!E35+raw_1997_fed_spending!J35</f>
        <v>51578052</v>
      </c>
      <c r="N30">
        <f t="shared" si="0"/>
        <v>51578052</v>
      </c>
      <c r="O30" t="str">
        <f t="shared" si="1"/>
        <v>Match</v>
      </c>
    </row>
    <row r="31" spans="1:15" x14ac:dyDescent="0.2">
      <c r="A31" t="s">
        <v>37</v>
      </c>
      <c r="B31">
        <f>raw_1997_MOE_SSP_assist!C36+raw_1997_MOE_TANF_assist!C36+raw_1997_fed_assist!C36</f>
        <v>43663523</v>
      </c>
      <c r="C31">
        <f>raw_1997_MOE_SSP_non!D36+raw_1997_MOE_SSP_assist!D36+raw_1997_MOE_TANF_non!D36+raw_1997_MOE_TANF_assist!D36+raw_1997_fed_non_1!D36+raw_1997_fed_assist!D36+raw_1997_fed_spending!C36</f>
        <v>4528606</v>
      </c>
      <c r="D31">
        <f>raw_1997_MOE_SSP_non!C36+raw_1997_MOE_SSP_non!E36+raw_1997_MOE_SSP_non!F36+raw_1997_MOE_SSP_assist!E36+raw_1997_MOE_TANF_non!C36+raw_1997_MOE_TANF_non!E36+raw_1997_MOE_TANF_non!F36+raw_1997_MOE_TANF_assist!E36+raw_1997_fed_non_1!C36+raw_1997_fed_non_1!E36+raw_1997_fed_non_1!F36+raw_1997_fed_assist!E36</f>
        <v>2173827</v>
      </c>
      <c r="E31">
        <f>raw_1997_fed_non_1!J36+raw_1997_fed_assist!F36</f>
        <v>0</v>
      </c>
      <c r="F31">
        <f>raw_1997_MOE_SSP_non!G36+raw_1997_MOE_SSP_non!H36+raw_1997_MOE_TANF_non!G36+raw_1997_MOE_TANF_non!H36+raw_1997_fed_non_1!G36+raw_1997_fed_non_1!H36</f>
        <v>0</v>
      </c>
      <c r="G31">
        <f>raw_1997_MOE_SSP_non!I36+raw_1997_MOE_TANF_non!I36+raw_1997_fed_non_1!I36</f>
        <v>0</v>
      </c>
      <c r="H31">
        <f>raw_1997_MOE_SSP_non!J36+raw_1997_MOE_SSP_non!K36+raw_1997_MOE_TANF_non!J36+raw_1997_MOE_TANF_non!K36+raw_1997_fed_non_2!D36+raw_1997_fed_non_2!E36</f>
        <v>0</v>
      </c>
      <c r="I31">
        <f>raw_1997_MOE_SSP_non!N36+raw_1997_MOE_TANF_non!N36+raw_1997_fed_non_2!I36</f>
        <v>6001760</v>
      </c>
      <c r="J31">
        <f>raw_1997_MOE_SSP_non!L36+raw_1997_MOE_SSP_non!M36+raw_1997_MOE_TANF_non!L36+raw_1997_MOE_TANF_non!M36+raw_1997_fed_non_2!F36+raw_1997_fed_non_2!H36</f>
        <v>12501602</v>
      </c>
      <c r="K31">
        <f>raw_1997_fed_spending!E36</f>
        <v>0</v>
      </c>
      <c r="L31">
        <f>raw_1997_MOE_SSP_non!B36+raw_1997_MOE_SSP_assist!B36+raw_1997_MOE_TANF_non!B36+raw_1997_MOE_TANF_assist!B36+raw_1997_fed_spending!C36+raw_1997_fed_spending!E36+raw_1997_fed_spending!J36</f>
        <v>68869318</v>
      </c>
      <c r="N31">
        <f t="shared" si="0"/>
        <v>68869318</v>
      </c>
      <c r="O31" t="str">
        <f t="shared" si="1"/>
        <v>Match</v>
      </c>
    </row>
    <row r="32" spans="1:15" x14ac:dyDescent="0.2">
      <c r="A32" t="s">
        <v>38</v>
      </c>
      <c r="B32">
        <f>raw_1997_MOE_SSP_assist!C37+raw_1997_MOE_TANF_assist!C37+raw_1997_fed_assist!C37</f>
        <v>292653655</v>
      </c>
      <c r="C32">
        <f>raw_1997_MOE_SSP_non!D37+raw_1997_MOE_SSP_assist!D37+raw_1997_MOE_TANF_non!D37+raw_1997_MOE_TANF_assist!D37+raw_1997_fed_non_1!D37+raw_1997_fed_assist!D37+raw_1997_fed_spending!C37</f>
        <v>83091244</v>
      </c>
      <c r="D32">
        <f>raw_1997_MOE_SSP_non!C37+raw_1997_MOE_SSP_non!E37+raw_1997_MOE_SSP_non!F37+raw_1997_MOE_SSP_assist!E37+raw_1997_MOE_TANF_non!C37+raw_1997_MOE_TANF_non!E37+raw_1997_MOE_TANF_non!F37+raw_1997_MOE_TANF_assist!E37+raw_1997_fed_non_1!C37+raw_1997_fed_non_1!E37+raw_1997_fed_non_1!F37+raw_1997_fed_assist!E37</f>
        <v>31042937</v>
      </c>
      <c r="E32">
        <f>raw_1997_fed_non_1!J37+raw_1997_fed_assist!F37</f>
        <v>0</v>
      </c>
      <c r="F32">
        <f>raw_1997_MOE_SSP_non!G37+raw_1997_MOE_SSP_non!H37+raw_1997_MOE_TANF_non!G37+raw_1997_MOE_TANF_non!H37+raw_1997_fed_non_1!G37+raw_1997_fed_non_1!H37</f>
        <v>0</v>
      </c>
      <c r="G32">
        <f>raw_1997_MOE_SSP_non!I37+raw_1997_MOE_TANF_non!I37+raw_1997_fed_non_1!I37</f>
        <v>0</v>
      </c>
      <c r="H32">
        <f>raw_1997_MOE_SSP_non!J37+raw_1997_MOE_SSP_non!K37+raw_1997_MOE_TANF_non!J37+raw_1997_MOE_TANF_non!K37+raw_1997_fed_non_2!D37+raw_1997_fed_non_2!E37</f>
        <v>0</v>
      </c>
      <c r="I32">
        <f>raw_1997_MOE_SSP_non!N37+raw_1997_MOE_TANF_non!N37+raw_1997_fed_non_2!I37</f>
        <v>0</v>
      </c>
      <c r="J32">
        <f>raw_1997_MOE_SSP_non!L37+raw_1997_MOE_SSP_non!M37+raw_1997_MOE_TANF_non!L37+raw_1997_MOE_TANF_non!M37+raw_1997_fed_non_2!F37+raw_1997_fed_non_2!H37</f>
        <v>77482145</v>
      </c>
      <c r="K32">
        <f>raw_1997_fed_spending!E37</f>
        <v>30221382</v>
      </c>
      <c r="L32">
        <f>raw_1997_MOE_SSP_non!B37+raw_1997_MOE_SSP_assist!B37+raw_1997_MOE_TANF_non!B37+raw_1997_MOE_TANF_assist!B37+raw_1997_fed_spending!C37+raw_1997_fed_spending!E37+raw_1997_fed_spending!J37</f>
        <v>514491363</v>
      </c>
      <c r="N32">
        <f t="shared" si="0"/>
        <v>514491363</v>
      </c>
      <c r="O32" t="str">
        <f t="shared" si="1"/>
        <v>Match</v>
      </c>
    </row>
    <row r="33" spans="1:15" x14ac:dyDescent="0.2">
      <c r="A33" t="s">
        <v>39</v>
      </c>
      <c r="B33">
        <f>raw_1997_MOE_SSP_assist!C38+raw_1997_MOE_TANF_assist!C38+raw_1997_fed_assist!C38</f>
        <v>80510472</v>
      </c>
      <c r="C33">
        <f>raw_1997_MOE_SSP_non!D38+raw_1997_MOE_SSP_assist!D38+raw_1997_MOE_TANF_non!D38+raw_1997_MOE_TANF_assist!D38+raw_1997_fed_non_1!D38+raw_1997_fed_assist!D38+raw_1997_fed_spending!C38</f>
        <v>0</v>
      </c>
      <c r="D33">
        <f>raw_1997_MOE_SSP_non!C38+raw_1997_MOE_SSP_non!E38+raw_1997_MOE_SSP_non!F38+raw_1997_MOE_SSP_assist!E38+raw_1997_MOE_TANF_non!C38+raw_1997_MOE_TANF_non!E38+raw_1997_MOE_TANF_non!F38+raw_1997_MOE_TANF_assist!E38+raw_1997_fed_non_1!C38+raw_1997_fed_non_1!E38+raw_1997_fed_non_1!F38+raw_1997_fed_assist!E38</f>
        <v>984641</v>
      </c>
      <c r="E33">
        <f>raw_1997_fed_non_1!J38+raw_1997_fed_assist!F38</f>
        <v>0</v>
      </c>
      <c r="F33">
        <f>raw_1997_MOE_SSP_non!G38+raw_1997_MOE_SSP_non!H38+raw_1997_MOE_TANF_non!G38+raw_1997_MOE_TANF_non!H38+raw_1997_fed_non_1!G38+raw_1997_fed_non_1!H38</f>
        <v>0</v>
      </c>
      <c r="G33">
        <f>raw_1997_MOE_SSP_non!I38+raw_1997_MOE_TANF_non!I38+raw_1997_fed_non_1!I38</f>
        <v>0</v>
      </c>
      <c r="H33">
        <f>raw_1997_MOE_SSP_non!J38+raw_1997_MOE_SSP_non!K38+raw_1997_MOE_TANF_non!J38+raw_1997_MOE_TANF_non!K38+raw_1997_fed_non_2!D38+raw_1997_fed_non_2!E38</f>
        <v>0</v>
      </c>
      <c r="I33">
        <f>raw_1997_MOE_SSP_non!N38+raw_1997_MOE_TANF_non!N38+raw_1997_fed_non_2!I38</f>
        <v>14775323</v>
      </c>
      <c r="J33">
        <f>raw_1997_MOE_SSP_non!L38+raw_1997_MOE_SSP_non!M38+raw_1997_MOE_TANF_non!L38+raw_1997_MOE_TANF_non!M38+raw_1997_fed_non_2!F38+raw_1997_fed_non_2!H38</f>
        <v>9025357</v>
      </c>
      <c r="K33">
        <f>raw_1997_fed_spending!E38</f>
        <v>0</v>
      </c>
      <c r="L33">
        <f>raw_1997_MOE_SSP_non!B38+raw_1997_MOE_SSP_assist!B38+raw_1997_MOE_TANF_non!B38+raw_1997_MOE_TANF_assist!B38+raw_1997_fed_spending!C38+raw_1997_fed_spending!E38+raw_1997_fed_spending!J38</f>
        <v>105295793</v>
      </c>
      <c r="N33">
        <f t="shared" si="0"/>
        <v>105295793</v>
      </c>
      <c r="O33" t="str">
        <f t="shared" si="1"/>
        <v>Match</v>
      </c>
    </row>
    <row r="34" spans="1:15" x14ac:dyDescent="0.2">
      <c r="A34" t="s">
        <v>40</v>
      </c>
      <c r="B34">
        <f>raw_1997_MOE_SSP_assist!C39+raw_1997_MOE_TANF_assist!C39+raw_1997_fed_assist!C39</f>
        <v>2195745140</v>
      </c>
      <c r="C34">
        <f>raw_1997_MOE_SSP_non!D39+raw_1997_MOE_SSP_assist!D39+raw_1997_MOE_TANF_non!D39+raw_1997_MOE_TANF_assist!D39+raw_1997_fed_non_1!D39+raw_1997_fed_assist!D39+raw_1997_fed_spending!C39</f>
        <v>69193603</v>
      </c>
      <c r="D34">
        <f>raw_1997_MOE_SSP_non!C39+raw_1997_MOE_SSP_non!E39+raw_1997_MOE_SSP_non!F39+raw_1997_MOE_SSP_assist!E39+raw_1997_MOE_TANF_non!C39+raw_1997_MOE_TANF_non!E39+raw_1997_MOE_TANF_non!F39+raw_1997_MOE_TANF_assist!E39+raw_1997_fed_non_1!C39+raw_1997_fed_non_1!E39+raw_1997_fed_non_1!F39+raw_1997_fed_assist!E39</f>
        <v>103266958</v>
      </c>
      <c r="E34">
        <f>raw_1997_fed_non_1!J39+raw_1997_fed_assist!F39</f>
        <v>0</v>
      </c>
      <c r="F34">
        <f>raw_1997_MOE_SSP_non!G39+raw_1997_MOE_SSP_non!H39+raw_1997_MOE_TANF_non!G39+raw_1997_MOE_TANF_non!H39+raw_1997_fed_non_1!G39+raw_1997_fed_non_1!H39</f>
        <v>0</v>
      </c>
      <c r="G34">
        <f>raw_1997_MOE_SSP_non!I39+raw_1997_MOE_TANF_non!I39+raw_1997_fed_non_1!I39</f>
        <v>0</v>
      </c>
      <c r="H34">
        <f>raw_1997_MOE_SSP_non!J39+raw_1997_MOE_SSP_non!K39+raw_1997_MOE_TANF_non!J39+raw_1997_MOE_TANF_non!K39+raw_1997_fed_non_2!D39+raw_1997_fed_non_2!E39</f>
        <v>0</v>
      </c>
      <c r="I34">
        <f>raw_1997_MOE_SSP_non!N39+raw_1997_MOE_TANF_non!N39+raw_1997_fed_non_2!I39</f>
        <v>349048589</v>
      </c>
      <c r="J34">
        <f>raw_1997_MOE_SSP_non!L39+raw_1997_MOE_SSP_non!M39+raw_1997_MOE_TANF_non!L39+raw_1997_MOE_TANF_non!M39+raw_1997_fed_non_2!F39+raw_1997_fed_non_2!H39</f>
        <v>439514869</v>
      </c>
      <c r="K34">
        <f>raw_1997_fed_spending!E39</f>
        <v>168400000</v>
      </c>
      <c r="L34">
        <f>raw_1997_MOE_SSP_non!B39+raw_1997_MOE_SSP_assist!B39+raw_1997_MOE_TANF_non!B39+raw_1997_MOE_TANF_assist!B39+raw_1997_fed_spending!C39+raw_1997_fed_spending!E39+raw_1997_fed_spending!J39</f>
        <v>3325169159</v>
      </c>
      <c r="N34">
        <f t="shared" ref="N34:N53" si="2">SUM(B34:K34)</f>
        <v>3325169159</v>
      </c>
      <c r="O34" t="str">
        <f t="shared" ref="O34:O53" si="3">IF(L34=N34, "Match", "No Match")</f>
        <v>Match</v>
      </c>
    </row>
    <row r="35" spans="1:15" x14ac:dyDescent="0.2">
      <c r="A35" t="s">
        <v>41</v>
      </c>
      <c r="B35">
        <f>raw_1997_MOE_SSP_assist!C40+raw_1997_MOE_TANF_assist!C40+raw_1997_fed_assist!C40</f>
        <v>200668355</v>
      </c>
      <c r="C35">
        <f>raw_1997_MOE_SSP_non!D40+raw_1997_MOE_SSP_assist!D40+raw_1997_MOE_TANF_non!D40+raw_1997_MOE_TANF_assist!D40+raw_1997_fed_non_1!D40+raw_1997_fed_assist!D40+raw_1997_fed_spending!C40</f>
        <v>0</v>
      </c>
      <c r="D35">
        <f>raw_1997_MOE_SSP_non!C40+raw_1997_MOE_SSP_non!E40+raw_1997_MOE_SSP_non!F40+raw_1997_MOE_SSP_assist!E40+raw_1997_MOE_TANF_non!C40+raw_1997_MOE_TANF_non!E40+raw_1997_MOE_TANF_non!F40+raw_1997_MOE_TANF_assist!E40+raw_1997_fed_non_1!C40+raw_1997_fed_non_1!E40+raw_1997_fed_non_1!F40+raw_1997_fed_assist!E40</f>
        <v>0</v>
      </c>
      <c r="E35">
        <f>raw_1997_fed_non_1!J40+raw_1997_fed_assist!F40</f>
        <v>0</v>
      </c>
      <c r="F35">
        <f>raw_1997_MOE_SSP_non!G40+raw_1997_MOE_SSP_non!H40+raw_1997_MOE_TANF_non!G40+raw_1997_MOE_TANF_non!H40+raw_1997_fed_non_1!G40+raw_1997_fed_non_1!H40</f>
        <v>0</v>
      </c>
      <c r="G35">
        <f>raw_1997_MOE_SSP_non!I40+raw_1997_MOE_TANF_non!I40+raw_1997_fed_non_1!I40</f>
        <v>0</v>
      </c>
      <c r="H35">
        <f>raw_1997_MOE_SSP_non!J40+raw_1997_MOE_SSP_non!K40+raw_1997_MOE_TANF_non!J40+raw_1997_MOE_TANF_non!K40+raw_1997_fed_non_2!D40+raw_1997_fed_non_2!E40</f>
        <v>0</v>
      </c>
      <c r="I35">
        <f>raw_1997_MOE_SSP_non!N40+raw_1997_MOE_TANF_non!N40+raw_1997_fed_non_2!I40</f>
        <v>73725803</v>
      </c>
      <c r="J35">
        <f>raw_1997_MOE_SSP_non!L40+raw_1997_MOE_SSP_non!M40+raw_1997_MOE_TANF_non!L40+raw_1997_MOE_TANF_non!M40+raw_1997_fed_non_2!F40+raw_1997_fed_non_2!H40</f>
        <v>22794187</v>
      </c>
      <c r="K35">
        <f>raw_1997_fed_spending!E40</f>
        <v>0</v>
      </c>
      <c r="L35">
        <f>raw_1997_MOE_SSP_non!B40+raw_1997_MOE_SSP_assist!B40+raw_1997_MOE_TANF_non!B40+raw_1997_MOE_TANF_assist!B40+raw_1997_fed_spending!C40+raw_1997_fed_spending!E40+raw_1997_fed_spending!J40</f>
        <v>297188345</v>
      </c>
      <c r="N35">
        <f t="shared" si="2"/>
        <v>297188345</v>
      </c>
      <c r="O35" t="str">
        <f t="shared" si="3"/>
        <v>Match</v>
      </c>
    </row>
    <row r="36" spans="1:15" x14ac:dyDescent="0.2">
      <c r="A36" t="s">
        <v>42</v>
      </c>
      <c r="B36">
        <f>raw_1997_MOE_SSP_assist!C41+raw_1997_MOE_TANF_assist!C41+raw_1997_fed_assist!C41</f>
        <v>5266146</v>
      </c>
      <c r="C36">
        <f>raw_1997_MOE_SSP_non!D41+raw_1997_MOE_SSP_assist!D41+raw_1997_MOE_TANF_non!D41+raw_1997_MOE_TANF_assist!D41+raw_1997_fed_non_1!D41+raw_1997_fed_assist!D41+raw_1997_fed_spending!C41</f>
        <v>0</v>
      </c>
      <c r="D36">
        <f>raw_1997_MOE_SSP_non!C41+raw_1997_MOE_SSP_non!E41+raw_1997_MOE_SSP_non!F41+raw_1997_MOE_SSP_assist!E41+raw_1997_MOE_TANF_non!C41+raw_1997_MOE_TANF_non!E41+raw_1997_MOE_TANF_non!F41+raw_1997_MOE_TANF_assist!E41+raw_1997_fed_non_1!C41+raw_1997_fed_non_1!E41+raw_1997_fed_non_1!F41+raw_1997_fed_assist!E41</f>
        <v>97260</v>
      </c>
      <c r="E36">
        <f>raw_1997_fed_non_1!J41+raw_1997_fed_assist!F41</f>
        <v>0</v>
      </c>
      <c r="F36">
        <f>raw_1997_MOE_SSP_non!G41+raw_1997_MOE_SSP_non!H41+raw_1997_MOE_TANF_non!G41+raw_1997_MOE_TANF_non!H41+raw_1997_fed_non_1!G41+raw_1997_fed_non_1!H41</f>
        <v>0</v>
      </c>
      <c r="G36">
        <f>raw_1997_MOE_SSP_non!I41+raw_1997_MOE_TANF_non!I41+raw_1997_fed_non_1!I41</f>
        <v>0</v>
      </c>
      <c r="H36">
        <f>raw_1997_MOE_SSP_non!J41+raw_1997_MOE_SSP_non!K41+raw_1997_MOE_TANF_non!J41+raw_1997_MOE_TANF_non!K41+raw_1997_fed_non_2!D41+raw_1997_fed_non_2!E41</f>
        <v>0</v>
      </c>
      <c r="I36">
        <f>raw_1997_MOE_SSP_non!N41+raw_1997_MOE_TANF_non!N41+raw_1997_fed_non_2!I41</f>
        <v>0</v>
      </c>
      <c r="J36">
        <f>raw_1997_MOE_SSP_non!L41+raw_1997_MOE_SSP_non!M41+raw_1997_MOE_TANF_non!L41+raw_1997_MOE_TANF_non!M41+raw_1997_fed_non_2!F41+raw_1997_fed_non_2!H41</f>
        <v>1037822</v>
      </c>
      <c r="K36">
        <f>raw_1997_fed_spending!E41</f>
        <v>0</v>
      </c>
      <c r="L36">
        <f>raw_1997_MOE_SSP_non!B41+raw_1997_MOE_SSP_assist!B41+raw_1997_MOE_TANF_non!B41+raw_1997_MOE_TANF_assist!B41+raw_1997_fed_spending!C41+raw_1997_fed_spending!E41+raw_1997_fed_spending!J41</f>
        <v>6401228</v>
      </c>
      <c r="N36">
        <f t="shared" si="2"/>
        <v>6401228</v>
      </c>
      <c r="O36" t="str">
        <f t="shared" si="3"/>
        <v>Match</v>
      </c>
    </row>
    <row r="37" spans="1:15" x14ac:dyDescent="0.2">
      <c r="A37" t="s">
        <v>43</v>
      </c>
      <c r="B37">
        <f>raw_1997_MOE_SSP_assist!C42+raw_1997_MOE_TANF_assist!C42+raw_1997_fed_assist!C42</f>
        <v>697067991</v>
      </c>
      <c r="C37">
        <f>raw_1997_MOE_SSP_non!D42+raw_1997_MOE_SSP_assist!D42+raw_1997_MOE_TANF_non!D42+raw_1997_MOE_TANF_assist!D42+raw_1997_fed_non_1!D42+raw_1997_fed_assist!D42+raw_1997_fed_spending!C42</f>
        <v>45628354</v>
      </c>
      <c r="D37">
        <f>raw_1997_MOE_SSP_non!C42+raw_1997_MOE_SSP_non!E42+raw_1997_MOE_SSP_non!F42+raw_1997_MOE_SSP_assist!E42+raw_1997_MOE_TANF_non!C42+raw_1997_MOE_TANF_non!E42+raw_1997_MOE_TANF_non!F42+raw_1997_MOE_TANF_assist!E42+raw_1997_fed_non_1!C42+raw_1997_fed_non_1!E42+raw_1997_fed_non_1!F42+raw_1997_fed_assist!E42</f>
        <v>11016140</v>
      </c>
      <c r="E37">
        <f>raw_1997_fed_non_1!J42+raw_1997_fed_assist!F42</f>
        <v>0</v>
      </c>
      <c r="F37">
        <f>raw_1997_MOE_SSP_non!G42+raw_1997_MOE_SSP_non!H42+raw_1997_MOE_TANF_non!G42+raw_1997_MOE_TANF_non!H42+raw_1997_fed_non_1!G42+raw_1997_fed_non_1!H42</f>
        <v>0</v>
      </c>
      <c r="G37">
        <f>raw_1997_MOE_SSP_non!I42+raw_1997_MOE_TANF_non!I42+raw_1997_fed_non_1!I42</f>
        <v>0</v>
      </c>
      <c r="H37">
        <f>raw_1997_MOE_SSP_non!J42+raw_1997_MOE_SSP_non!K42+raw_1997_MOE_TANF_non!J42+raw_1997_MOE_TANF_non!K42+raw_1997_fed_non_2!D42+raw_1997_fed_non_2!E42</f>
        <v>0</v>
      </c>
      <c r="I37">
        <f>raw_1997_MOE_SSP_non!N42+raw_1997_MOE_TANF_non!N42+raw_1997_fed_non_2!I42</f>
        <v>96284460</v>
      </c>
      <c r="J37">
        <f>raw_1997_MOE_SSP_non!L42+raw_1997_MOE_SSP_non!M42+raw_1997_MOE_TANF_non!L42+raw_1997_MOE_TANF_non!M42+raw_1997_fed_non_2!F42+raw_1997_fed_non_2!H42</f>
        <v>45749822</v>
      </c>
      <c r="K37">
        <f>raw_1997_fed_spending!E42</f>
        <v>0</v>
      </c>
      <c r="L37">
        <f>raw_1997_MOE_SSP_non!B42+raw_1997_MOE_SSP_assist!B42+raw_1997_MOE_TANF_non!B42+raw_1997_MOE_TANF_assist!B42+raw_1997_fed_spending!C42+raw_1997_fed_spending!E42+raw_1997_fed_spending!J42</f>
        <v>895746767</v>
      </c>
      <c r="N37">
        <f t="shared" si="2"/>
        <v>895746767</v>
      </c>
      <c r="O37" t="str">
        <f t="shared" si="3"/>
        <v>Match</v>
      </c>
    </row>
    <row r="38" spans="1:15" x14ac:dyDescent="0.2">
      <c r="A38" t="s">
        <v>44</v>
      </c>
      <c r="B38">
        <f>raw_1997_MOE_SSP_assist!C43+raw_1997_MOE_TANF_assist!C43+raw_1997_fed_assist!C43</f>
        <v>95144635</v>
      </c>
      <c r="C38">
        <f>raw_1997_MOE_SSP_non!D43+raw_1997_MOE_SSP_assist!D43+raw_1997_MOE_TANF_non!D43+raw_1997_MOE_TANF_assist!D43+raw_1997_fed_non_1!D43+raw_1997_fed_assist!D43+raw_1997_fed_spending!C43</f>
        <v>15830233</v>
      </c>
      <c r="D38">
        <f>raw_1997_MOE_SSP_non!C43+raw_1997_MOE_SSP_non!E43+raw_1997_MOE_SSP_non!F43+raw_1997_MOE_SSP_assist!E43+raw_1997_MOE_TANF_non!C43+raw_1997_MOE_TANF_non!E43+raw_1997_MOE_TANF_non!F43+raw_1997_MOE_TANF_assist!E43+raw_1997_fed_non_1!C43+raw_1997_fed_non_1!E43+raw_1997_fed_non_1!F43+raw_1997_fed_assist!E43</f>
        <v>17051982</v>
      </c>
      <c r="E38">
        <f>raw_1997_fed_non_1!J43+raw_1997_fed_assist!F43</f>
        <v>0</v>
      </c>
      <c r="F38">
        <f>raw_1997_MOE_SSP_non!G43+raw_1997_MOE_SSP_non!H43+raw_1997_MOE_TANF_non!G43+raw_1997_MOE_TANF_non!H43+raw_1997_fed_non_1!G43+raw_1997_fed_non_1!H43</f>
        <v>0</v>
      </c>
      <c r="G38">
        <f>raw_1997_MOE_SSP_non!I43+raw_1997_MOE_TANF_non!I43+raw_1997_fed_non_1!I43</f>
        <v>0</v>
      </c>
      <c r="H38">
        <f>raw_1997_MOE_SSP_non!J43+raw_1997_MOE_SSP_non!K43+raw_1997_MOE_TANF_non!J43+raw_1997_MOE_TANF_non!K43+raw_1997_fed_non_2!D43+raw_1997_fed_non_2!E43</f>
        <v>0</v>
      </c>
      <c r="I38">
        <f>raw_1997_MOE_SSP_non!N43+raw_1997_MOE_TANF_non!N43+raw_1997_fed_non_2!I43</f>
        <v>19904218</v>
      </c>
      <c r="J38">
        <f>raw_1997_MOE_SSP_non!L43+raw_1997_MOE_SSP_non!M43+raw_1997_MOE_TANF_non!L43+raw_1997_MOE_TANF_non!M43+raw_1997_fed_non_2!F43+raw_1997_fed_non_2!H43</f>
        <v>4784531</v>
      </c>
      <c r="K38">
        <f>raw_1997_fed_spending!E43</f>
        <v>0</v>
      </c>
      <c r="L38">
        <f>raw_1997_MOE_SSP_non!B43+raw_1997_MOE_SSP_assist!B43+raw_1997_MOE_TANF_non!B43+raw_1997_MOE_TANF_assist!B43+raw_1997_fed_spending!C43+raw_1997_fed_spending!E43+raw_1997_fed_spending!J43</f>
        <v>152715599</v>
      </c>
      <c r="N38">
        <f t="shared" si="2"/>
        <v>152715599</v>
      </c>
      <c r="O38" t="str">
        <f t="shared" si="3"/>
        <v>Match</v>
      </c>
    </row>
    <row r="39" spans="1:15" x14ac:dyDescent="0.2">
      <c r="A39" t="s">
        <v>45</v>
      </c>
      <c r="B39">
        <f>raw_1997_MOE_SSP_assist!C44+raw_1997_MOE_TANF_assist!C44+raw_1997_fed_assist!C44</f>
        <v>196190107</v>
      </c>
      <c r="C39">
        <f>raw_1997_MOE_SSP_non!D44+raw_1997_MOE_SSP_assist!D44+raw_1997_MOE_TANF_non!D44+raw_1997_MOE_TANF_assist!D44+raw_1997_fed_non_1!D44+raw_1997_fed_assist!D44+raw_1997_fed_spending!C44</f>
        <v>11714991</v>
      </c>
      <c r="D39">
        <f>raw_1997_MOE_SSP_non!C44+raw_1997_MOE_SSP_non!E44+raw_1997_MOE_SSP_non!F44+raw_1997_MOE_SSP_assist!E44+raw_1997_MOE_TANF_non!C44+raw_1997_MOE_TANF_non!E44+raw_1997_MOE_TANF_non!F44+raw_1997_MOE_TANF_assist!E44+raw_1997_fed_non_1!C44+raw_1997_fed_non_1!E44+raw_1997_fed_non_1!F44+raw_1997_fed_assist!E44</f>
        <v>10267229</v>
      </c>
      <c r="E39">
        <f>raw_1997_fed_non_1!J44+raw_1997_fed_assist!F44</f>
        <v>0</v>
      </c>
      <c r="F39">
        <f>raw_1997_MOE_SSP_non!G44+raw_1997_MOE_SSP_non!H44+raw_1997_MOE_TANF_non!G44+raw_1997_MOE_TANF_non!H44+raw_1997_fed_non_1!G44+raw_1997_fed_non_1!H44</f>
        <v>0</v>
      </c>
      <c r="G39">
        <f>raw_1997_MOE_SSP_non!I44+raw_1997_MOE_TANF_non!I44+raw_1997_fed_non_1!I44</f>
        <v>0</v>
      </c>
      <c r="H39">
        <f>raw_1997_MOE_SSP_non!J44+raw_1997_MOE_SSP_non!K44+raw_1997_MOE_TANF_non!J44+raw_1997_MOE_TANF_non!K44+raw_1997_fed_non_2!D44+raw_1997_fed_non_2!E44</f>
        <v>0</v>
      </c>
      <c r="I39">
        <f>raw_1997_MOE_SSP_non!N44+raw_1997_MOE_TANF_non!N44+raw_1997_fed_non_2!I44</f>
        <v>231507</v>
      </c>
      <c r="J39">
        <f>raw_1997_MOE_SSP_non!L44+raw_1997_MOE_SSP_non!M44+raw_1997_MOE_TANF_non!L44+raw_1997_MOE_TANF_non!M44+raw_1997_fed_non_2!F44+raw_1997_fed_non_2!H44</f>
        <v>23938840</v>
      </c>
      <c r="K39">
        <f>raw_1997_fed_spending!E44</f>
        <v>0</v>
      </c>
      <c r="L39">
        <f>raw_1997_MOE_SSP_non!B44+raw_1997_MOE_SSP_assist!B44+raw_1997_MOE_TANF_non!B44+raw_1997_MOE_TANF_assist!B44+raw_1997_fed_spending!C44+raw_1997_fed_spending!E44+raw_1997_fed_spending!J44</f>
        <v>242342674</v>
      </c>
      <c r="N39">
        <f t="shared" si="2"/>
        <v>242342674</v>
      </c>
      <c r="O39" t="str">
        <f t="shared" si="3"/>
        <v>Match</v>
      </c>
    </row>
    <row r="40" spans="1:15" x14ac:dyDescent="0.2">
      <c r="A40" t="s">
        <v>46</v>
      </c>
      <c r="B40">
        <f>raw_1997_MOE_SSP_assist!C45+raw_1997_MOE_TANF_assist!C45+raw_1997_fed_assist!C45</f>
        <v>391362923</v>
      </c>
      <c r="C40">
        <f>raw_1997_MOE_SSP_non!D45+raw_1997_MOE_SSP_assist!D45+raw_1997_MOE_TANF_non!D45+raw_1997_MOE_TANF_assist!D45+raw_1997_fed_non_1!D45+raw_1997_fed_assist!D45+raw_1997_fed_spending!C45</f>
        <v>27083175</v>
      </c>
      <c r="D40">
        <f>raw_1997_MOE_SSP_non!C45+raw_1997_MOE_SSP_non!E45+raw_1997_MOE_SSP_non!F45+raw_1997_MOE_SSP_assist!E45+raw_1997_MOE_TANF_non!C45+raw_1997_MOE_TANF_non!E45+raw_1997_MOE_TANF_non!F45+raw_1997_MOE_TANF_assist!E45+raw_1997_fed_non_1!C45+raw_1997_fed_non_1!E45+raw_1997_fed_non_1!F45+raw_1997_fed_assist!E45</f>
        <v>1252042</v>
      </c>
      <c r="E40">
        <f>raw_1997_fed_non_1!J45+raw_1997_fed_assist!F45</f>
        <v>0</v>
      </c>
      <c r="F40">
        <f>raw_1997_MOE_SSP_non!G45+raw_1997_MOE_SSP_non!H45+raw_1997_MOE_TANF_non!G45+raw_1997_MOE_TANF_non!H45+raw_1997_fed_non_1!G45+raw_1997_fed_non_1!H45</f>
        <v>0</v>
      </c>
      <c r="G40">
        <f>raw_1997_MOE_SSP_non!I45+raw_1997_MOE_TANF_non!I45+raw_1997_fed_non_1!I45</f>
        <v>0</v>
      </c>
      <c r="H40">
        <f>raw_1997_MOE_SSP_non!J45+raw_1997_MOE_SSP_non!K45+raw_1997_MOE_TANF_non!J45+raw_1997_MOE_TANF_non!K45+raw_1997_fed_non_2!D45+raw_1997_fed_non_2!E45</f>
        <v>0</v>
      </c>
      <c r="I40">
        <f>raw_1997_MOE_SSP_non!N45+raw_1997_MOE_TANF_non!N45+raw_1997_fed_non_2!I45</f>
        <v>43017418</v>
      </c>
      <c r="J40">
        <f>raw_1997_MOE_SSP_non!L45+raw_1997_MOE_SSP_non!M45+raw_1997_MOE_TANF_non!L45+raw_1997_MOE_TANF_non!M45+raw_1997_fed_non_2!F45+raw_1997_fed_non_2!H45</f>
        <v>83079086</v>
      </c>
      <c r="K40">
        <f>raw_1997_fed_spending!E45</f>
        <v>0</v>
      </c>
      <c r="L40">
        <f>raw_1997_MOE_SSP_non!B45+raw_1997_MOE_SSP_assist!B45+raw_1997_MOE_TANF_non!B45+raw_1997_MOE_TANF_assist!B45+raw_1997_fed_spending!C45+raw_1997_fed_spending!E45+raw_1997_fed_spending!J45</f>
        <v>545794644</v>
      </c>
      <c r="N40">
        <f t="shared" si="2"/>
        <v>545794644</v>
      </c>
      <c r="O40" t="str">
        <f t="shared" si="3"/>
        <v>Match</v>
      </c>
    </row>
    <row r="41" spans="1:15" x14ac:dyDescent="0.2">
      <c r="A41" t="s">
        <v>47</v>
      </c>
      <c r="B41">
        <f>raw_1997_MOE_SSP_assist!C46+raw_1997_MOE_TANF_assist!C46+raw_1997_fed_assist!C46</f>
        <v>50582113</v>
      </c>
      <c r="C41">
        <f>raw_1997_MOE_SSP_non!D46+raw_1997_MOE_SSP_assist!D46+raw_1997_MOE_TANF_non!D46+raw_1997_MOE_TANF_assist!D46+raw_1997_fed_non_1!D46+raw_1997_fed_assist!D46+raw_1997_fed_spending!C46</f>
        <v>3334726</v>
      </c>
      <c r="D41">
        <f>raw_1997_MOE_SSP_non!C46+raw_1997_MOE_SSP_non!E46+raw_1997_MOE_SSP_non!F46+raw_1997_MOE_SSP_assist!E46+raw_1997_MOE_TANF_non!C46+raw_1997_MOE_TANF_non!E46+raw_1997_MOE_TANF_non!F46+raw_1997_MOE_TANF_assist!E46+raw_1997_fed_non_1!C46+raw_1997_fed_non_1!E46+raw_1997_fed_non_1!F46+raw_1997_fed_assist!E46</f>
        <v>1504879</v>
      </c>
      <c r="E41">
        <f>raw_1997_fed_non_1!J46+raw_1997_fed_assist!F46</f>
        <v>0</v>
      </c>
      <c r="F41">
        <f>raw_1997_MOE_SSP_non!G46+raw_1997_MOE_SSP_non!H46+raw_1997_MOE_TANF_non!G46+raw_1997_MOE_TANF_non!H46+raw_1997_fed_non_1!G46+raw_1997_fed_non_1!H46</f>
        <v>0</v>
      </c>
      <c r="G41">
        <f>raw_1997_MOE_SSP_non!I46+raw_1997_MOE_TANF_non!I46+raw_1997_fed_non_1!I46</f>
        <v>0</v>
      </c>
      <c r="H41">
        <f>raw_1997_MOE_SSP_non!J46+raw_1997_MOE_SSP_non!K46+raw_1997_MOE_TANF_non!J46+raw_1997_MOE_TANF_non!K46+raw_1997_fed_non_2!D46+raw_1997_fed_non_2!E46</f>
        <v>0</v>
      </c>
      <c r="I41">
        <f>raw_1997_MOE_SSP_non!N46+raw_1997_MOE_TANF_non!N46+raw_1997_fed_non_2!I46</f>
        <v>1891580</v>
      </c>
      <c r="J41">
        <f>raw_1997_MOE_SSP_non!L46+raw_1997_MOE_SSP_non!M46+raw_1997_MOE_TANF_non!L46+raw_1997_MOE_TANF_non!M46+raw_1997_fed_non_2!F46+raw_1997_fed_non_2!H46</f>
        <v>8320910</v>
      </c>
      <c r="K41">
        <f>raw_1997_fed_spending!E46</f>
        <v>0</v>
      </c>
      <c r="L41">
        <f>raw_1997_MOE_SSP_non!B46+raw_1997_MOE_SSP_assist!B46+raw_1997_MOE_TANF_non!B46+raw_1997_MOE_TANF_assist!B46+raw_1997_fed_spending!C46+raw_1997_fed_spending!E46+raw_1997_fed_spending!J46</f>
        <v>65634208</v>
      </c>
      <c r="N41">
        <f t="shared" si="2"/>
        <v>65634208</v>
      </c>
      <c r="O41" t="str">
        <f t="shared" si="3"/>
        <v>Match</v>
      </c>
    </row>
    <row r="42" spans="1:15" x14ac:dyDescent="0.2">
      <c r="A42" t="s">
        <v>48</v>
      </c>
      <c r="B42">
        <f>raw_1997_MOE_SSP_assist!C47+raw_1997_MOE_TANF_assist!C47+raw_1997_fed_assist!C47</f>
        <v>64184452</v>
      </c>
      <c r="C42">
        <f>raw_1997_MOE_SSP_non!D47+raw_1997_MOE_SSP_assist!D47+raw_1997_MOE_TANF_non!D47+raw_1997_MOE_TANF_assist!D47+raw_1997_fed_non_1!D47+raw_1997_fed_assist!D47+raw_1997_fed_spending!C47</f>
        <v>4087361</v>
      </c>
      <c r="D42">
        <f>raw_1997_MOE_SSP_non!C47+raw_1997_MOE_SSP_non!E47+raw_1997_MOE_SSP_non!F47+raw_1997_MOE_SSP_assist!E47+raw_1997_MOE_TANF_non!C47+raw_1997_MOE_TANF_non!E47+raw_1997_MOE_TANF_non!F47+raw_1997_MOE_TANF_assist!E47+raw_1997_fed_non_1!C47+raw_1997_fed_non_1!E47+raw_1997_fed_non_1!F47+raw_1997_fed_assist!E47</f>
        <v>13130570</v>
      </c>
      <c r="E42">
        <f>raw_1997_fed_non_1!J47+raw_1997_fed_assist!F47</f>
        <v>0</v>
      </c>
      <c r="F42">
        <f>raw_1997_MOE_SSP_non!G47+raw_1997_MOE_SSP_non!H47+raw_1997_MOE_TANF_non!G47+raw_1997_MOE_TANF_non!H47+raw_1997_fed_non_1!G47+raw_1997_fed_non_1!H47</f>
        <v>0</v>
      </c>
      <c r="G42">
        <f>raw_1997_MOE_SSP_non!I47+raw_1997_MOE_TANF_non!I47+raw_1997_fed_non_1!I47</f>
        <v>0</v>
      </c>
      <c r="H42">
        <f>raw_1997_MOE_SSP_non!J47+raw_1997_MOE_SSP_non!K47+raw_1997_MOE_TANF_non!J47+raw_1997_MOE_TANF_non!K47+raw_1997_fed_non_2!D47+raw_1997_fed_non_2!E47</f>
        <v>0</v>
      </c>
      <c r="I42">
        <f>raw_1997_MOE_SSP_non!N47+raw_1997_MOE_TANF_non!N47+raw_1997_fed_non_2!I47</f>
        <v>22614294</v>
      </c>
      <c r="J42">
        <f>raw_1997_MOE_SSP_non!L47+raw_1997_MOE_SSP_non!M47+raw_1997_MOE_TANF_non!L47+raw_1997_MOE_TANF_non!M47+raw_1997_fed_non_2!F47+raw_1997_fed_non_2!H47</f>
        <v>16284841</v>
      </c>
      <c r="K42">
        <f>raw_1997_fed_spending!E47</f>
        <v>9384681</v>
      </c>
      <c r="L42">
        <f>raw_1997_MOE_SSP_non!B47+raw_1997_MOE_SSP_assist!B47+raw_1997_MOE_TANF_non!B47+raw_1997_MOE_TANF_assist!B47+raw_1997_fed_spending!C47+raw_1997_fed_spending!E47+raw_1997_fed_spending!J47</f>
        <v>129686199</v>
      </c>
      <c r="N42">
        <f t="shared" si="2"/>
        <v>129686199</v>
      </c>
      <c r="O42" t="str">
        <f t="shared" si="3"/>
        <v>Match</v>
      </c>
    </row>
    <row r="43" spans="1:15" x14ac:dyDescent="0.2">
      <c r="A43" t="s">
        <v>49</v>
      </c>
      <c r="B43">
        <f>raw_1997_MOE_SSP_assist!C48+raw_1997_MOE_TANF_assist!C48+raw_1997_fed_assist!C48</f>
        <v>13132666</v>
      </c>
      <c r="C43">
        <f>raw_1997_MOE_SSP_non!D48+raw_1997_MOE_SSP_assist!D48+raw_1997_MOE_TANF_non!D48+raw_1997_MOE_TANF_assist!D48+raw_1997_fed_non_1!D48+raw_1997_fed_assist!D48+raw_1997_fed_spending!C48</f>
        <v>553087</v>
      </c>
      <c r="D43">
        <f>raw_1997_MOE_SSP_non!C48+raw_1997_MOE_SSP_non!E48+raw_1997_MOE_SSP_non!F48+raw_1997_MOE_SSP_assist!E48+raw_1997_MOE_TANF_non!C48+raw_1997_MOE_TANF_non!E48+raw_1997_MOE_TANF_non!F48+raw_1997_MOE_TANF_assist!E48+raw_1997_fed_non_1!C48+raw_1997_fed_non_1!E48+raw_1997_fed_non_1!F48+raw_1997_fed_assist!E48</f>
        <v>1308364</v>
      </c>
      <c r="E43">
        <f>raw_1997_fed_non_1!J48+raw_1997_fed_assist!F48</f>
        <v>0</v>
      </c>
      <c r="F43">
        <f>raw_1997_MOE_SSP_non!G48+raw_1997_MOE_SSP_non!H48+raw_1997_MOE_TANF_non!G48+raw_1997_MOE_TANF_non!H48+raw_1997_fed_non_1!G48+raw_1997_fed_non_1!H48</f>
        <v>0</v>
      </c>
      <c r="G43">
        <f>raw_1997_MOE_SSP_non!I48+raw_1997_MOE_TANF_non!I48+raw_1997_fed_non_1!I48</f>
        <v>0</v>
      </c>
      <c r="H43">
        <f>raw_1997_MOE_SSP_non!J48+raw_1997_MOE_SSP_non!K48+raw_1997_MOE_TANF_non!J48+raw_1997_MOE_TANF_non!K48+raw_1997_fed_non_2!D48+raw_1997_fed_non_2!E48</f>
        <v>0</v>
      </c>
      <c r="I43">
        <f>raw_1997_MOE_SSP_non!N48+raw_1997_MOE_TANF_non!N48+raw_1997_fed_non_2!I48</f>
        <v>2722358</v>
      </c>
      <c r="J43">
        <f>raw_1997_MOE_SSP_non!L48+raw_1997_MOE_SSP_non!M48+raw_1997_MOE_TANF_non!L48+raw_1997_MOE_TANF_non!M48+raw_1997_fed_non_2!F48+raw_1997_fed_non_2!H48</f>
        <v>3828071</v>
      </c>
      <c r="K43">
        <f>raw_1997_fed_spending!E48</f>
        <v>0</v>
      </c>
      <c r="L43">
        <f>raw_1997_MOE_SSP_non!B48+raw_1997_MOE_SSP_assist!B48+raw_1997_MOE_TANF_non!B48+raw_1997_MOE_TANF_assist!B48+raw_1997_fed_spending!C48+raw_1997_fed_spending!E48+raw_1997_fed_spending!J48</f>
        <v>21544546</v>
      </c>
      <c r="N43">
        <f t="shared" si="2"/>
        <v>21544546</v>
      </c>
      <c r="O43" t="str">
        <f t="shared" si="3"/>
        <v>Match</v>
      </c>
    </row>
    <row r="44" spans="1:15" x14ac:dyDescent="0.2">
      <c r="A44" t="s">
        <v>50</v>
      </c>
      <c r="B44">
        <f>raw_1997_MOE_SSP_assist!C49+raw_1997_MOE_TANF_assist!C49+raw_1997_fed_assist!C49</f>
        <v>130185137</v>
      </c>
      <c r="C44">
        <f>raw_1997_MOE_SSP_non!D49+raw_1997_MOE_SSP_assist!D49+raw_1997_MOE_TANF_non!D49+raw_1997_MOE_TANF_assist!D49+raw_1997_fed_non_1!D49+raw_1997_fed_assist!D49+raw_1997_fed_spending!C49</f>
        <v>12673948</v>
      </c>
      <c r="D44">
        <f>raw_1997_MOE_SSP_non!C49+raw_1997_MOE_SSP_non!E49+raw_1997_MOE_SSP_non!F49+raw_1997_MOE_SSP_assist!E49+raw_1997_MOE_TANF_non!C49+raw_1997_MOE_TANF_non!E49+raw_1997_MOE_TANF_non!F49+raw_1997_MOE_TANF_assist!E49+raw_1997_fed_non_1!C49+raw_1997_fed_non_1!E49+raw_1997_fed_non_1!F49+raw_1997_fed_assist!E49</f>
        <v>38555176</v>
      </c>
      <c r="E44">
        <f>raw_1997_fed_non_1!J49+raw_1997_fed_assist!F49</f>
        <v>0</v>
      </c>
      <c r="F44">
        <f>raw_1997_MOE_SSP_non!G49+raw_1997_MOE_SSP_non!H49+raw_1997_MOE_TANF_non!G49+raw_1997_MOE_TANF_non!H49+raw_1997_fed_non_1!G49+raw_1997_fed_non_1!H49</f>
        <v>0</v>
      </c>
      <c r="G44">
        <f>raw_1997_MOE_SSP_non!I49+raw_1997_MOE_TANF_non!I49+raw_1997_fed_non_1!I49</f>
        <v>0</v>
      </c>
      <c r="H44">
        <f>raw_1997_MOE_SSP_non!J49+raw_1997_MOE_SSP_non!K49+raw_1997_MOE_TANF_non!J49+raw_1997_MOE_TANF_non!K49+raw_1997_fed_non_2!D49+raw_1997_fed_non_2!E49</f>
        <v>0</v>
      </c>
      <c r="I44">
        <f>raw_1997_MOE_SSP_non!N49+raw_1997_MOE_TANF_non!N49+raw_1997_fed_non_2!I49</f>
        <v>44667033</v>
      </c>
      <c r="J44">
        <f>raw_1997_MOE_SSP_non!L49+raw_1997_MOE_SSP_non!M49+raw_1997_MOE_TANF_non!L49+raw_1997_MOE_TANF_non!M49+raw_1997_fed_non_2!F49+raw_1997_fed_non_2!H49</f>
        <v>23768642</v>
      </c>
      <c r="K44">
        <f>raw_1997_fed_spending!E49</f>
        <v>0</v>
      </c>
      <c r="L44">
        <f>raw_1997_MOE_SSP_non!B49+raw_1997_MOE_SSP_assist!B49+raw_1997_MOE_TANF_non!B49+raw_1997_MOE_TANF_assist!B49+raw_1997_fed_spending!C49+raw_1997_fed_spending!E49+raw_1997_fed_spending!J49</f>
        <v>249849936</v>
      </c>
      <c r="N44">
        <f t="shared" si="2"/>
        <v>249849936</v>
      </c>
      <c r="O44" t="str">
        <f t="shared" si="3"/>
        <v>Match</v>
      </c>
    </row>
    <row r="45" spans="1:15" x14ac:dyDescent="0.2">
      <c r="A45" t="s">
        <v>51</v>
      </c>
      <c r="B45">
        <f>raw_1997_MOE_SSP_assist!C50+raw_1997_MOE_TANF_assist!C50+raw_1997_fed_assist!C50</f>
        <v>354463148</v>
      </c>
      <c r="C45">
        <f>raw_1997_MOE_SSP_non!D50+raw_1997_MOE_SSP_assist!D50+raw_1997_MOE_TANF_non!D50+raw_1997_MOE_TANF_assist!D50+raw_1997_fed_non_1!D50+raw_1997_fed_assist!D50+raw_1997_fed_spending!C50</f>
        <v>34681426</v>
      </c>
      <c r="D45">
        <f>raw_1997_MOE_SSP_non!C50+raw_1997_MOE_SSP_non!E50+raw_1997_MOE_SSP_non!F50+raw_1997_MOE_SSP_assist!E50+raw_1997_MOE_TANF_non!C50+raw_1997_MOE_TANF_non!E50+raw_1997_MOE_TANF_non!F50+raw_1997_MOE_TANF_assist!E50+raw_1997_fed_non_1!C50+raw_1997_fed_non_1!E50+raw_1997_fed_non_1!F50+raw_1997_fed_assist!E50</f>
        <v>47234999</v>
      </c>
      <c r="E45">
        <f>raw_1997_fed_non_1!J50+raw_1997_fed_assist!F50</f>
        <v>0</v>
      </c>
      <c r="F45">
        <f>raw_1997_MOE_SSP_non!G50+raw_1997_MOE_SSP_non!H50+raw_1997_MOE_TANF_non!G50+raw_1997_MOE_TANF_non!H50+raw_1997_fed_non_1!G50+raw_1997_fed_non_1!H50</f>
        <v>0</v>
      </c>
      <c r="G45">
        <f>raw_1997_MOE_SSP_non!I50+raw_1997_MOE_TANF_non!I50+raw_1997_fed_non_1!I50</f>
        <v>0</v>
      </c>
      <c r="H45">
        <f>raw_1997_MOE_SSP_non!J50+raw_1997_MOE_SSP_non!K50+raw_1997_MOE_TANF_non!J50+raw_1997_MOE_TANF_non!K50+raw_1997_fed_non_2!D50+raw_1997_fed_non_2!E50</f>
        <v>0</v>
      </c>
      <c r="I45">
        <f>raw_1997_MOE_SSP_non!N50+raw_1997_MOE_TANF_non!N50+raw_1997_fed_non_2!I50</f>
        <v>122323157</v>
      </c>
      <c r="J45">
        <f>raw_1997_MOE_SSP_non!L50+raw_1997_MOE_SSP_non!M50+raw_1997_MOE_TANF_non!L50+raw_1997_MOE_TANF_non!M50+raw_1997_fed_non_2!F50+raw_1997_fed_non_2!H50</f>
        <v>41561591</v>
      </c>
      <c r="K45">
        <f>raw_1997_fed_spending!E50</f>
        <v>0</v>
      </c>
      <c r="L45">
        <f>raw_1997_MOE_SSP_non!B50+raw_1997_MOE_SSP_assist!B50+raw_1997_MOE_TANF_non!B50+raw_1997_MOE_TANF_assist!B50+raw_1997_fed_spending!C50+raw_1997_fed_spending!E50+raw_1997_fed_spending!J50</f>
        <v>600264321</v>
      </c>
      <c r="N45">
        <f t="shared" si="2"/>
        <v>600264321</v>
      </c>
      <c r="O45" t="str">
        <f t="shared" si="3"/>
        <v>Match</v>
      </c>
    </row>
    <row r="46" spans="1:15" x14ac:dyDescent="0.2">
      <c r="A46" t="s">
        <v>52</v>
      </c>
      <c r="B46">
        <f>raw_1997_MOE_SSP_assist!C51+raw_1997_MOE_TANF_assist!C51+raw_1997_fed_assist!C51</f>
        <v>58340686</v>
      </c>
      <c r="C46">
        <f>raw_1997_MOE_SSP_non!D51+raw_1997_MOE_SSP_assist!D51+raw_1997_MOE_TANF_non!D51+raw_1997_MOE_TANF_assist!D51+raw_1997_fed_non_1!D51+raw_1997_fed_assist!D51+raw_1997_fed_spending!C51</f>
        <v>4474910</v>
      </c>
      <c r="D46">
        <f>raw_1997_MOE_SSP_non!C51+raw_1997_MOE_SSP_non!E51+raw_1997_MOE_SSP_non!F51+raw_1997_MOE_SSP_assist!E51+raw_1997_MOE_TANF_non!C51+raw_1997_MOE_TANF_non!E51+raw_1997_MOE_TANF_non!F51+raw_1997_MOE_TANF_assist!E51+raw_1997_fed_non_1!C51+raw_1997_fed_non_1!E51+raw_1997_fed_non_1!F51+raw_1997_fed_assist!E51</f>
        <v>27735450</v>
      </c>
      <c r="E46">
        <f>raw_1997_fed_non_1!J51+raw_1997_fed_assist!F51</f>
        <v>0</v>
      </c>
      <c r="F46">
        <f>raw_1997_MOE_SSP_non!G51+raw_1997_MOE_SSP_non!H51+raw_1997_MOE_TANF_non!G51+raw_1997_MOE_TANF_non!H51+raw_1997_fed_non_1!G51+raw_1997_fed_non_1!H51</f>
        <v>0</v>
      </c>
      <c r="G46">
        <f>raw_1997_MOE_SSP_non!I51+raw_1997_MOE_TANF_non!I51+raw_1997_fed_non_1!I51</f>
        <v>0</v>
      </c>
      <c r="H46">
        <f>raw_1997_MOE_SSP_non!J51+raw_1997_MOE_SSP_non!K51+raw_1997_MOE_TANF_non!J51+raw_1997_MOE_TANF_non!K51+raw_1997_fed_non_2!D51+raw_1997_fed_non_2!E51</f>
        <v>0</v>
      </c>
      <c r="I46">
        <f>raw_1997_MOE_SSP_non!N51+raw_1997_MOE_TANF_non!N51+raw_1997_fed_non_2!I51</f>
        <v>46154</v>
      </c>
      <c r="J46">
        <f>raw_1997_MOE_SSP_non!L51+raw_1997_MOE_SSP_non!M51+raw_1997_MOE_TANF_non!L51+raw_1997_MOE_TANF_non!M51+raw_1997_fed_non_2!F51+raw_1997_fed_non_2!H51</f>
        <v>8609531</v>
      </c>
      <c r="K46">
        <f>raw_1997_fed_spending!E51</f>
        <v>0</v>
      </c>
      <c r="L46">
        <f>raw_1997_MOE_SSP_non!B51+raw_1997_MOE_SSP_assist!B51+raw_1997_MOE_TANF_non!B51+raw_1997_MOE_TANF_assist!B51+raw_1997_fed_spending!C51+raw_1997_fed_spending!E51+raw_1997_fed_spending!J51</f>
        <v>99206731</v>
      </c>
      <c r="N46">
        <f t="shared" si="2"/>
        <v>99206731</v>
      </c>
      <c r="O46" t="str">
        <f t="shared" si="3"/>
        <v>Match</v>
      </c>
    </row>
    <row r="47" spans="1:15" x14ac:dyDescent="0.2">
      <c r="A47" t="s">
        <v>53</v>
      </c>
      <c r="B47">
        <f>raw_1997_MOE_SSP_assist!C52+raw_1997_MOE_TANF_assist!C52+raw_1997_fed_assist!C52</f>
        <v>53276870</v>
      </c>
      <c r="C47">
        <f>raw_1997_MOE_SSP_non!D52+raw_1997_MOE_SSP_assist!D52+raw_1997_MOE_TANF_non!D52+raw_1997_MOE_TANF_assist!D52+raw_1997_fed_non_1!D52+raw_1997_fed_assist!D52+raw_1997_fed_spending!C52</f>
        <v>35168579</v>
      </c>
      <c r="D47">
        <f>raw_1997_MOE_SSP_non!C52+raw_1997_MOE_SSP_non!E52+raw_1997_MOE_SSP_non!F52+raw_1997_MOE_SSP_assist!E52+raw_1997_MOE_TANF_non!C52+raw_1997_MOE_TANF_non!E52+raw_1997_MOE_TANF_non!F52+raw_1997_MOE_TANF_assist!E52+raw_1997_fed_non_1!C52+raw_1997_fed_non_1!E52+raw_1997_fed_non_1!F52+raw_1997_fed_assist!E52</f>
        <v>195980</v>
      </c>
      <c r="E47">
        <f>raw_1997_fed_non_1!J52+raw_1997_fed_assist!F52</f>
        <v>0</v>
      </c>
      <c r="F47">
        <f>raw_1997_MOE_SSP_non!G52+raw_1997_MOE_SSP_non!H52+raw_1997_MOE_TANF_non!G52+raw_1997_MOE_TANF_non!H52+raw_1997_fed_non_1!G52+raw_1997_fed_non_1!H52</f>
        <v>0</v>
      </c>
      <c r="G47">
        <f>raw_1997_MOE_SSP_non!I52+raw_1997_MOE_TANF_non!I52+raw_1997_fed_non_1!I52</f>
        <v>0</v>
      </c>
      <c r="H47">
        <f>raw_1997_MOE_SSP_non!J52+raw_1997_MOE_SSP_non!K52+raw_1997_MOE_TANF_non!J52+raw_1997_MOE_TANF_non!K52+raw_1997_fed_non_2!D52+raw_1997_fed_non_2!E52</f>
        <v>0</v>
      </c>
      <c r="I47">
        <f>raw_1997_MOE_SSP_non!N52+raw_1997_MOE_TANF_non!N52+raw_1997_fed_non_2!I52</f>
        <v>0</v>
      </c>
      <c r="J47">
        <f>raw_1997_MOE_SSP_non!L52+raw_1997_MOE_SSP_non!M52+raw_1997_MOE_TANF_non!L52+raw_1997_MOE_TANF_non!M52+raw_1997_fed_non_2!F52+raw_1997_fed_non_2!H52</f>
        <v>6741249</v>
      </c>
      <c r="K47">
        <f>raw_1997_fed_spending!E52</f>
        <v>1700000</v>
      </c>
      <c r="L47">
        <f>raw_1997_MOE_SSP_non!B52+raw_1997_MOE_SSP_assist!B52+raw_1997_MOE_TANF_non!B52+raw_1997_MOE_TANF_assist!B52+raw_1997_fed_spending!C52+raw_1997_fed_spending!E52+raw_1997_fed_spending!J52</f>
        <v>97082678</v>
      </c>
      <c r="N47">
        <f t="shared" si="2"/>
        <v>97082678</v>
      </c>
      <c r="O47" t="str">
        <f t="shared" si="3"/>
        <v>Match</v>
      </c>
    </row>
    <row r="48" spans="1:15" x14ac:dyDescent="0.2">
      <c r="A48" t="s">
        <v>54</v>
      </c>
      <c r="B48">
        <f>raw_1997_MOE_SSP_assist!C53+raw_1997_MOE_TANF_assist!C53+raw_1997_fed_assist!C53</f>
        <v>99590274</v>
      </c>
      <c r="C48">
        <f>raw_1997_MOE_SSP_non!D53+raw_1997_MOE_SSP_assist!D53+raw_1997_MOE_TANF_non!D53+raw_1997_MOE_TANF_assist!D53+raw_1997_fed_non_1!D53+raw_1997_fed_assist!D53+raw_1997_fed_spending!C53</f>
        <v>8712708</v>
      </c>
      <c r="D48">
        <f>raw_1997_MOE_SSP_non!C53+raw_1997_MOE_SSP_non!E53+raw_1997_MOE_SSP_non!F53+raw_1997_MOE_SSP_assist!E53+raw_1997_MOE_TANF_non!C53+raw_1997_MOE_TANF_non!E53+raw_1997_MOE_TANF_non!F53+raw_1997_MOE_TANF_assist!E53+raw_1997_fed_non_1!C53+raw_1997_fed_non_1!E53+raw_1997_fed_non_1!F53+raw_1997_fed_assist!E53</f>
        <v>23534675</v>
      </c>
      <c r="E48">
        <f>raw_1997_fed_non_1!J53+raw_1997_fed_assist!F53</f>
        <v>0</v>
      </c>
      <c r="F48">
        <f>raw_1997_MOE_SSP_non!G53+raw_1997_MOE_SSP_non!H53+raw_1997_MOE_TANF_non!G53+raw_1997_MOE_TANF_non!H53+raw_1997_fed_non_1!G53+raw_1997_fed_non_1!H53</f>
        <v>0</v>
      </c>
      <c r="G48">
        <f>raw_1997_MOE_SSP_non!I53+raw_1997_MOE_TANF_non!I53+raw_1997_fed_non_1!I53</f>
        <v>0</v>
      </c>
      <c r="H48">
        <f>raw_1997_MOE_SSP_non!J53+raw_1997_MOE_SSP_non!K53+raw_1997_MOE_TANF_non!J53+raw_1997_MOE_TANF_non!K53+raw_1997_fed_non_2!D53+raw_1997_fed_non_2!E53</f>
        <v>0</v>
      </c>
      <c r="I48">
        <f>raw_1997_MOE_SSP_non!N53+raw_1997_MOE_TANF_non!N53+raw_1997_fed_non_2!I53</f>
        <v>822</v>
      </c>
      <c r="J48">
        <f>raw_1997_MOE_SSP_non!L53+raw_1997_MOE_SSP_non!M53+raw_1997_MOE_TANF_non!L53+raw_1997_MOE_TANF_non!M53+raw_1997_fed_non_2!F53+raw_1997_fed_non_2!H53</f>
        <v>26381068</v>
      </c>
      <c r="K48">
        <f>raw_1997_fed_spending!E53</f>
        <v>11473357</v>
      </c>
      <c r="L48">
        <f>raw_1997_MOE_SSP_non!B53+raw_1997_MOE_SSP_assist!B53+raw_1997_MOE_TANF_non!B53+raw_1997_MOE_TANF_assist!B53+raw_1997_fed_spending!C53+raw_1997_fed_spending!E53+raw_1997_fed_spending!J53</f>
        <v>169692904</v>
      </c>
      <c r="N48">
        <f t="shared" si="2"/>
        <v>169692904</v>
      </c>
      <c r="O48" t="str">
        <f t="shared" si="3"/>
        <v>Match</v>
      </c>
    </row>
    <row r="49" spans="1:15" x14ac:dyDescent="0.2">
      <c r="A49" t="s">
        <v>55</v>
      </c>
      <c r="B49">
        <f>raw_1997_MOE_SSP_assist!C54+raw_1997_MOE_TANF_assist!C54+raw_1997_fed_assist!C54</f>
        <v>365997782</v>
      </c>
      <c r="C49">
        <f>raw_1997_MOE_SSP_non!D54+raw_1997_MOE_SSP_assist!D54+raw_1997_MOE_TANF_non!D54+raw_1997_MOE_TANF_assist!D54+raw_1997_fed_non_1!D54+raw_1997_fed_assist!D54+raw_1997_fed_spending!C54</f>
        <v>0</v>
      </c>
      <c r="D49">
        <f>raw_1997_MOE_SSP_non!C54+raw_1997_MOE_SSP_non!E54+raw_1997_MOE_SSP_non!F54+raw_1997_MOE_SSP_assist!E54+raw_1997_MOE_TANF_non!C54+raw_1997_MOE_TANF_non!E54+raw_1997_MOE_TANF_non!F54+raw_1997_MOE_TANF_assist!E54+raw_1997_fed_non_1!C54+raw_1997_fed_non_1!E54+raw_1997_fed_non_1!F54+raw_1997_fed_assist!E54</f>
        <v>4217733</v>
      </c>
      <c r="E49">
        <f>raw_1997_fed_non_1!J54+raw_1997_fed_assist!F54</f>
        <v>0</v>
      </c>
      <c r="F49">
        <f>raw_1997_MOE_SSP_non!G54+raw_1997_MOE_SSP_non!H54+raw_1997_MOE_TANF_non!G54+raw_1997_MOE_TANF_non!H54+raw_1997_fed_non_1!G54+raw_1997_fed_non_1!H54</f>
        <v>0</v>
      </c>
      <c r="G49">
        <f>raw_1997_MOE_SSP_non!I54+raw_1997_MOE_TANF_non!I54+raw_1997_fed_non_1!I54</f>
        <v>0</v>
      </c>
      <c r="H49">
        <f>raw_1997_MOE_SSP_non!J54+raw_1997_MOE_SSP_non!K54+raw_1997_MOE_TANF_non!J54+raw_1997_MOE_TANF_non!K54+raw_1997_fed_non_2!D54+raw_1997_fed_non_2!E54</f>
        <v>0</v>
      </c>
      <c r="I49">
        <f>raw_1997_MOE_SSP_non!N54+raw_1997_MOE_TANF_non!N54+raw_1997_fed_non_2!I54</f>
        <v>28265691</v>
      </c>
      <c r="J49">
        <f>raw_1997_MOE_SSP_non!L54+raw_1997_MOE_SSP_non!M54+raw_1997_MOE_TANF_non!L54+raw_1997_MOE_TANF_non!M54+raw_1997_fed_non_2!F54+raw_1997_fed_non_2!H54</f>
        <v>38511560</v>
      </c>
      <c r="K49">
        <f>raw_1997_fed_spending!E54</f>
        <v>0</v>
      </c>
      <c r="L49">
        <f>raw_1997_MOE_SSP_non!B54+raw_1997_MOE_SSP_assist!B54+raw_1997_MOE_TANF_non!B54+raw_1997_MOE_TANF_assist!B54+raw_1997_fed_spending!C54+raw_1997_fed_spending!E54+raw_1997_fed_spending!J54</f>
        <v>436992766</v>
      </c>
      <c r="N49">
        <f t="shared" si="2"/>
        <v>436992766</v>
      </c>
      <c r="O49" t="str">
        <f t="shared" si="3"/>
        <v>Match</v>
      </c>
    </row>
    <row r="50" spans="1:15" x14ac:dyDescent="0.2">
      <c r="A50" t="s">
        <v>56</v>
      </c>
      <c r="B50">
        <f>raw_1997_MOE_SSP_assist!C55+raw_1997_MOE_TANF_assist!C55+raw_1997_fed_assist!C55</f>
        <v>62791465</v>
      </c>
      <c r="C50">
        <f>raw_1997_MOE_SSP_non!D55+raw_1997_MOE_SSP_assist!D55+raw_1997_MOE_TANF_non!D55+raw_1997_MOE_TANF_assist!D55+raw_1997_fed_non_1!D55+raw_1997_fed_assist!D55+raw_1997_fed_spending!C55</f>
        <v>0</v>
      </c>
      <c r="D50">
        <f>raw_1997_MOE_SSP_non!C55+raw_1997_MOE_SSP_non!E55+raw_1997_MOE_SSP_non!F55+raw_1997_MOE_SSP_assist!E55+raw_1997_MOE_TANF_non!C55+raw_1997_MOE_TANF_non!E55+raw_1997_MOE_TANF_non!F55+raw_1997_MOE_TANF_assist!E55+raw_1997_fed_non_1!C55+raw_1997_fed_non_1!E55+raw_1997_fed_non_1!F55+raw_1997_fed_assist!E55</f>
        <v>3412843</v>
      </c>
      <c r="E50">
        <f>raw_1997_fed_non_1!J55+raw_1997_fed_assist!F55</f>
        <v>0</v>
      </c>
      <c r="F50">
        <f>raw_1997_MOE_SSP_non!G55+raw_1997_MOE_SSP_non!H55+raw_1997_MOE_TANF_non!G55+raw_1997_MOE_TANF_non!H55+raw_1997_fed_non_1!G55+raw_1997_fed_non_1!H55</f>
        <v>0</v>
      </c>
      <c r="G50">
        <f>raw_1997_MOE_SSP_non!I55+raw_1997_MOE_TANF_non!I55+raw_1997_fed_non_1!I55</f>
        <v>0</v>
      </c>
      <c r="H50">
        <f>raw_1997_MOE_SSP_non!J55+raw_1997_MOE_SSP_non!K55+raw_1997_MOE_TANF_non!J55+raw_1997_MOE_TANF_non!K55+raw_1997_fed_non_2!D55+raw_1997_fed_non_2!E55</f>
        <v>0</v>
      </c>
      <c r="I50">
        <f>raw_1997_MOE_SSP_non!N55+raw_1997_MOE_TANF_non!N55+raw_1997_fed_non_2!I55</f>
        <v>1583357</v>
      </c>
      <c r="J50">
        <f>raw_1997_MOE_SSP_non!L55+raw_1997_MOE_SSP_non!M55+raw_1997_MOE_TANF_non!L55+raw_1997_MOE_TANF_non!M55+raw_1997_fed_non_2!F55+raw_1997_fed_non_2!H55</f>
        <v>13560628</v>
      </c>
      <c r="K50">
        <f>raw_1997_fed_spending!E55</f>
        <v>3562000</v>
      </c>
      <c r="L50">
        <f>raw_1997_MOE_SSP_non!B55+raw_1997_MOE_SSP_assist!B55+raw_1997_MOE_TANF_non!B55+raw_1997_MOE_TANF_assist!B55+raw_1997_fed_spending!C55+raw_1997_fed_spending!E55+raw_1997_fed_spending!J55</f>
        <v>84910293</v>
      </c>
      <c r="N50">
        <f t="shared" si="2"/>
        <v>84910293</v>
      </c>
      <c r="O50" t="str">
        <f t="shared" si="3"/>
        <v>Match</v>
      </c>
    </row>
    <row r="51" spans="1:15" x14ac:dyDescent="0.2">
      <c r="A51" t="s">
        <v>57</v>
      </c>
      <c r="B51">
        <f>raw_1997_MOE_SSP_assist!C56+raw_1997_MOE_TANF_assist!C56+raw_1997_fed_assist!C56</f>
        <v>206221364</v>
      </c>
      <c r="C51">
        <f>raw_1997_MOE_SSP_non!D56+raw_1997_MOE_SSP_assist!D56+raw_1997_MOE_TANF_non!D56+raw_1997_MOE_TANF_assist!D56+raw_1997_fed_non_1!D56+raw_1997_fed_assist!D56+raw_1997_fed_spending!C56</f>
        <v>17671506</v>
      </c>
      <c r="D51">
        <f>raw_1997_MOE_SSP_non!C56+raw_1997_MOE_SSP_non!E56+raw_1997_MOE_SSP_non!F56+raw_1997_MOE_SSP_assist!E56+raw_1997_MOE_TANF_non!C56+raw_1997_MOE_TANF_non!E56+raw_1997_MOE_TANF_non!F56+raw_1997_MOE_TANF_assist!E56+raw_1997_fed_non_1!C56+raw_1997_fed_non_1!E56+raw_1997_fed_non_1!F56+raw_1997_fed_assist!E56</f>
        <v>74821044</v>
      </c>
      <c r="E51">
        <f>raw_1997_fed_non_1!J56+raw_1997_fed_assist!F56</f>
        <v>0</v>
      </c>
      <c r="F51">
        <f>raw_1997_MOE_SSP_non!G56+raw_1997_MOE_SSP_non!H56+raw_1997_MOE_TANF_non!G56+raw_1997_MOE_TANF_non!H56+raw_1997_fed_non_1!G56+raw_1997_fed_non_1!H56</f>
        <v>0</v>
      </c>
      <c r="G51">
        <f>raw_1997_MOE_SSP_non!I56+raw_1997_MOE_TANF_non!I56+raw_1997_fed_non_1!I56</f>
        <v>0</v>
      </c>
      <c r="H51">
        <f>raw_1997_MOE_SSP_non!J56+raw_1997_MOE_SSP_non!K56+raw_1997_MOE_TANF_non!J56+raw_1997_MOE_TANF_non!K56+raw_1997_fed_non_2!D56+raw_1997_fed_non_2!E56</f>
        <v>0</v>
      </c>
      <c r="I51">
        <f>raw_1997_MOE_SSP_non!N56+raw_1997_MOE_TANF_non!N56+raw_1997_fed_non_2!I56</f>
        <v>11339389</v>
      </c>
      <c r="J51">
        <f>raw_1997_MOE_SSP_non!L56+raw_1997_MOE_SSP_non!M56+raw_1997_MOE_TANF_non!L56+raw_1997_MOE_TANF_non!M56+raw_1997_fed_non_2!F56+raw_1997_fed_non_2!H56</f>
        <v>44778883</v>
      </c>
      <c r="K51">
        <f>raw_1997_fed_spending!E56</f>
        <v>0</v>
      </c>
      <c r="L51">
        <f>raw_1997_MOE_SSP_non!B56+raw_1997_MOE_SSP_assist!B56+raw_1997_MOE_TANF_non!B56+raw_1997_MOE_TANF_assist!B56+raw_1997_fed_spending!C56+raw_1997_fed_spending!E56+raw_1997_fed_spending!J56</f>
        <v>354832186</v>
      </c>
      <c r="N51">
        <f t="shared" si="2"/>
        <v>354832186</v>
      </c>
      <c r="O51" t="str">
        <f t="shared" si="3"/>
        <v>Match</v>
      </c>
    </row>
    <row r="52" spans="1:15" x14ac:dyDescent="0.2">
      <c r="A52" t="s">
        <v>58</v>
      </c>
      <c r="B52">
        <f>raw_1997_MOE_SSP_assist!C57+raw_1997_MOE_TANF_assist!C57+raw_1997_fed_assist!C57</f>
        <v>7523880</v>
      </c>
      <c r="C52">
        <f>raw_1997_MOE_SSP_non!D57+raw_1997_MOE_SSP_assist!D57+raw_1997_MOE_TANF_non!D57+raw_1997_MOE_TANF_assist!D57+raw_1997_fed_non_1!D57+raw_1997_fed_assist!D57+raw_1997_fed_spending!C57</f>
        <v>1553781</v>
      </c>
      <c r="D52">
        <f>raw_1997_MOE_SSP_non!C57+raw_1997_MOE_SSP_non!E57+raw_1997_MOE_SSP_non!F57+raw_1997_MOE_SSP_assist!E57+raw_1997_MOE_TANF_non!C57+raw_1997_MOE_TANF_non!E57+raw_1997_MOE_TANF_non!F57+raw_1997_MOE_TANF_assist!E57+raw_1997_fed_non_1!C57+raw_1997_fed_non_1!E57+raw_1997_fed_non_1!F57+raw_1997_fed_assist!E57</f>
        <v>1320336</v>
      </c>
      <c r="E52">
        <f>raw_1997_fed_non_1!J57+raw_1997_fed_assist!F57</f>
        <v>0</v>
      </c>
      <c r="F52">
        <f>raw_1997_MOE_SSP_non!G57+raw_1997_MOE_SSP_non!H57+raw_1997_MOE_TANF_non!G57+raw_1997_MOE_TANF_non!H57+raw_1997_fed_non_1!G57+raw_1997_fed_non_1!H57</f>
        <v>0</v>
      </c>
      <c r="G52">
        <f>raw_1997_MOE_SSP_non!I57+raw_1997_MOE_TANF_non!I57+raw_1997_fed_non_1!I57</f>
        <v>0</v>
      </c>
      <c r="H52">
        <f>raw_1997_MOE_SSP_non!J57+raw_1997_MOE_SSP_non!K57+raw_1997_MOE_TANF_non!J57+raw_1997_MOE_TANF_non!K57+raw_1997_fed_non_2!D57+raw_1997_fed_non_2!E57</f>
        <v>0</v>
      </c>
      <c r="I52">
        <f>raw_1997_MOE_SSP_non!N57+raw_1997_MOE_TANF_non!N57+raw_1997_fed_non_2!I57</f>
        <v>0</v>
      </c>
      <c r="J52">
        <f>raw_1997_MOE_SSP_non!L57+raw_1997_MOE_SSP_non!M57+raw_1997_MOE_TANF_non!L57+raw_1997_MOE_TANF_non!M57+raw_1997_fed_non_2!F57+raw_1997_fed_non_2!H57</f>
        <v>1381703</v>
      </c>
      <c r="K52">
        <f>raw_1997_fed_spending!E57</f>
        <v>0</v>
      </c>
      <c r="L52">
        <f>raw_1997_MOE_SSP_non!B57+raw_1997_MOE_SSP_assist!B57+raw_1997_MOE_TANF_non!B57+raw_1997_MOE_TANF_assist!B57+raw_1997_fed_spending!C57+raw_1997_fed_spending!E57+raw_1997_fed_spending!J57</f>
        <v>11779700</v>
      </c>
      <c r="N52">
        <f t="shared" si="2"/>
        <v>11779700</v>
      </c>
      <c r="O52" t="str">
        <f t="shared" si="3"/>
        <v>Match</v>
      </c>
    </row>
    <row r="53" spans="1:15" x14ac:dyDescent="0.2">
      <c r="A53" t="s">
        <v>133</v>
      </c>
      <c r="B53">
        <f>raw_1997_MOE_SSP_assist!C58+raw_1997_MOE_TANF_assist!C58+raw_1997_fed_assist!C58</f>
        <v>13901705312</v>
      </c>
      <c r="C53">
        <f>raw_1997_MOE_SSP_non!D58+raw_1997_MOE_SSP_assist!D58+raw_1997_MOE_TANF_non!D58+raw_1997_MOE_TANF_assist!D58+raw_1997_fed_non_1!D58+raw_1997_fed_assist!D58+raw_1997_fed_spending!C58</f>
        <v>1050302519</v>
      </c>
      <c r="D53">
        <f>raw_1997_MOE_SSP_non!C58+raw_1997_MOE_SSP_non!E58+raw_1997_MOE_SSP_non!F58+raw_1997_MOE_SSP_assist!E58+raw_1997_MOE_TANF_non!C58+raw_1997_MOE_TANF_non!E58+raw_1997_MOE_TANF_non!F58+raw_1997_MOE_TANF_assist!E58+raw_1997_fed_non_1!C58+raw_1997_fed_non_1!E58+raw_1997_fed_non_1!F58+raw_1997_fed_assist!E58</f>
        <v>724560582</v>
      </c>
      <c r="E53">
        <f>raw_1997_fed_non_1!J58+raw_1997_fed_assist!F58</f>
        <v>0</v>
      </c>
      <c r="F53">
        <f>raw_1997_MOE_SSP_non!G58+raw_1997_MOE_SSP_non!H58+raw_1997_MOE_TANF_non!G58+raw_1997_MOE_TANF_non!H58+raw_1997_fed_non_1!G58+raw_1997_fed_non_1!H58</f>
        <v>0</v>
      </c>
      <c r="G53">
        <f>raw_1997_MOE_SSP_non!I58+raw_1997_MOE_TANF_non!I58+raw_1997_fed_non_1!I58</f>
        <v>0</v>
      </c>
      <c r="H53">
        <f>raw_1997_MOE_SSP_non!J58+raw_1997_MOE_SSP_non!K58+raw_1997_MOE_TANF_non!J58+raw_1997_MOE_TANF_non!K58+raw_1997_fed_non_2!D58+raw_1997_fed_non_2!E58</f>
        <v>0</v>
      </c>
      <c r="I53">
        <f>raw_1997_MOE_SSP_non!N58+raw_1997_MOE_TANF_non!N58+raw_1997_fed_non_2!I58</f>
        <v>1778719845</v>
      </c>
      <c r="J53">
        <f>raw_1997_MOE_SSP_non!L58+raw_1997_MOE_SSP_non!M58+raw_1997_MOE_TANF_non!L58+raw_1997_MOE_TANF_non!M58+raw_1997_fed_non_2!F58+raw_1997_fed_non_2!H58</f>
        <v>1790226285</v>
      </c>
      <c r="K53">
        <f>raw_1997_fed_spending!E58</f>
        <v>357599725</v>
      </c>
      <c r="L53">
        <f>raw_1997_MOE_SSP_non!B58+raw_1997_MOE_SSP_assist!B58+raw_1997_MOE_TANF_non!B58+raw_1997_MOE_TANF_assist!B58+raw_1997_fed_spending!C58+raw_1997_fed_spending!E58+raw_1997_fed_spending!J58</f>
        <v>19603114268</v>
      </c>
      <c r="N53">
        <f t="shared" si="2"/>
        <v>19603114268</v>
      </c>
      <c r="O53" t="str">
        <f t="shared" si="3"/>
        <v>Match</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B1" sqref="B1:L1"/>
    </sheetView>
  </sheetViews>
  <sheetFormatPr baseColWidth="10" defaultRowHeight="16" x14ac:dyDescent="0.2"/>
  <sheetData>
    <row r="1" spans="1:17" x14ac:dyDescent="0.2">
      <c r="A1" t="s">
        <v>1</v>
      </c>
      <c r="B1" t="s">
        <v>892</v>
      </c>
      <c r="C1" t="s">
        <v>893</v>
      </c>
      <c r="D1" t="s">
        <v>894</v>
      </c>
      <c r="E1" t="s">
        <v>895</v>
      </c>
      <c r="F1" t="s">
        <v>896</v>
      </c>
      <c r="G1" t="s">
        <v>897</v>
      </c>
      <c r="H1" t="s">
        <v>898</v>
      </c>
      <c r="I1" t="s">
        <v>899</v>
      </c>
      <c r="J1" t="s">
        <v>900</v>
      </c>
      <c r="K1" t="s">
        <v>901</v>
      </c>
      <c r="L1" t="s">
        <v>933</v>
      </c>
      <c r="N1" t="s">
        <v>829</v>
      </c>
      <c r="O1" t="s">
        <v>606</v>
      </c>
      <c r="P1" t="s">
        <v>850</v>
      </c>
      <c r="Q1" t="s">
        <v>606</v>
      </c>
    </row>
    <row r="2" spans="1:17" x14ac:dyDescent="0.2">
      <c r="A2" t="s">
        <v>8</v>
      </c>
      <c r="B2">
        <f>raw_1998_MOE_SSP_assist!C7+raw_1998_MOE_TANF_assist!C7+raw_1998_fed_assist!C7</f>
        <v>44588171</v>
      </c>
      <c r="C2">
        <f>raw_1998_MOE_SSP_non!D7+raw_1998_MOE_SSP_assist!D7+raw_1998_MOE_TANF_non!D7+raw_1998_MOE_TANF_assist!D7+raw_1998_fed_non_1!D7+raw_1998_fed_assist!D7+raw_1998_fed_spending!C7</f>
        <v>24176880</v>
      </c>
      <c r="D2">
        <f>raw_1998_MOE_SSP_non!C7+raw_1998_MOE_SSP_non!E7+raw_1998_MOE_SSP_non!F7+raw_1998_MOE_SSP_assist!E7+raw_1998_MOE_TANF_non!C7+raw_1998_MOE_TANF_non!E7+raw_1998_MOE_TANF_non!F7+raw_1998_MOE_TANF_assist!E7+raw_1998_fed_non_1!C7+raw_1998_fed_non_1!E7+raw_1998_fed_non_1!F7+raw_1998_fed_assist!E7</f>
        <v>12993665</v>
      </c>
      <c r="E2">
        <f>raw_1998_fed_non_1!J7+raw_1998_fed_assist!F7</f>
        <v>0</v>
      </c>
      <c r="F2">
        <f>raw_1998_MOE_SSP_non!G7+raw_1998_MOE_SSP_non!H7+raw_1998_MOE_TANF_non!G7+raw_1998_MOE_TANF_non!H7+raw_1998_fed_non_1!G7+raw_1998_fed_non_1!H7</f>
        <v>0</v>
      </c>
      <c r="G2">
        <f>raw_1998_MOE_SSP_non!I7+raw_1998_MOE_TANF_non!I7+raw_1998_fed_non_1!I7</f>
        <v>0</v>
      </c>
      <c r="H2">
        <f>raw_1998_MOE_SSP_non!J7+raw_1998_MOE_SSP_non!K7+raw_1998_MOE_TANF_non!J7+raw_1998_MOE_TANF_non!K7+raw_1998_fed_non_2!D7+raw_1998_fed_non_2!E7</f>
        <v>0</v>
      </c>
      <c r="I2">
        <f>raw_1998_MOE_SSP_non!N7+raw_1998_MOE_TANF_non!N7+raw_1998_fed_non_2!I7</f>
        <v>16245804</v>
      </c>
      <c r="J2">
        <f>raw_1998_MOE_SSP_non!L7+raw_1998_MOE_SSP_non!M7+raw_1998_MOE_TANF_non!L7+raw_1998_MOE_TANF_non!M7+raw_1998_fed_non_2!F7+raw_1998_fed_non_2!H7</f>
        <v>11810975</v>
      </c>
      <c r="K2">
        <f>raw_1998_fed_spending!E7</f>
        <v>9598666</v>
      </c>
      <c r="L2">
        <f>raw_1998_MOE_SSP_non!B7+raw_1998_MOE_SSP_assist!B7+raw_1998_MOE_TANF_non!B7+raw_1998_MOE_TANF_assist!B7+raw_1998_fed_spending!C7+raw_1998_fed_spending!E7+raw_1998_fed_spending!J7</f>
        <v>119414161</v>
      </c>
      <c r="N2">
        <f>SUM(B2:K2)</f>
        <v>119414161</v>
      </c>
      <c r="O2" t="str">
        <f>IF(L2=N2, "Match", "No Match")</f>
        <v>Match</v>
      </c>
      <c r="P2">
        <f>SUM(B2:B52)</f>
        <v>13927623731</v>
      </c>
      <c r="Q2" t="str">
        <f>IF(P2=B53, "Match", "No Match")</f>
        <v>Match</v>
      </c>
    </row>
    <row r="3" spans="1:17" x14ac:dyDescent="0.2">
      <c r="A3" t="s">
        <v>9</v>
      </c>
      <c r="B3">
        <f>raw_1998_MOE_SSP_assist!C8+raw_1998_MOE_TANF_assist!C8+raw_1998_fed_assist!C8</f>
        <v>76163933</v>
      </c>
      <c r="C3">
        <f>raw_1998_MOE_SSP_non!D8+raw_1998_MOE_SSP_assist!D8+raw_1998_MOE_TANF_non!D8+raw_1998_MOE_TANF_assist!D8+raw_1998_fed_non_1!D8+raw_1998_fed_assist!D8+raw_1998_fed_spending!C8</f>
        <v>5504789</v>
      </c>
      <c r="D3">
        <f>raw_1998_MOE_SSP_non!C8+raw_1998_MOE_SSP_non!E8+raw_1998_MOE_SSP_non!F8+raw_1998_MOE_SSP_assist!E8+raw_1998_MOE_TANF_non!C8+raw_1998_MOE_TANF_non!E8+raw_1998_MOE_TANF_non!F8+raw_1998_MOE_TANF_assist!E8+raw_1998_fed_non_1!C8+raw_1998_fed_non_1!E8+raw_1998_fed_non_1!F8+raw_1998_fed_assist!E8</f>
        <v>11320960</v>
      </c>
      <c r="E3">
        <f>raw_1998_fed_non_1!J8+raw_1998_fed_assist!F8</f>
        <v>0</v>
      </c>
      <c r="F3">
        <f>raw_1998_MOE_SSP_non!G8+raw_1998_MOE_SSP_non!H8+raw_1998_MOE_TANF_non!G8+raw_1998_MOE_TANF_non!H8+raw_1998_fed_non_1!G8+raw_1998_fed_non_1!H8</f>
        <v>0</v>
      </c>
      <c r="G3">
        <f>raw_1998_MOE_SSP_non!I8+raw_1998_MOE_TANF_non!I8+raw_1998_fed_non_1!I8</f>
        <v>0</v>
      </c>
      <c r="H3">
        <f>raw_1998_MOE_SSP_non!J8+raw_1998_MOE_SSP_non!K8+raw_1998_MOE_TANF_non!J8+raw_1998_MOE_TANF_non!K8+raw_1998_fed_non_2!D8+raw_1998_fed_non_2!E8</f>
        <v>0</v>
      </c>
      <c r="I3">
        <f>raw_1998_MOE_SSP_non!N8+raw_1998_MOE_TANF_non!N8+raw_1998_fed_non_2!I8</f>
        <v>512250</v>
      </c>
      <c r="J3">
        <f>raw_1998_MOE_SSP_non!L8+raw_1998_MOE_SSP_non!M8+raw_1998_MOE_TANF_non!L8+raw_1998_MOE_TANF_non!M8+raw_1998_fed_non_2!F8+raw_1998_fed_non_2!H8</f>
        <v>8982979</v>
      </c>
      <c r="K3">
        <f>raw_1998_fed_spending!E8</f>
        <v>3216300</v>
      </c>
      <c r="L3">
        <f>raw_1998_MOE_SSP_non!B8+raw_1998_MOE_SSP_assist!B8+raw_1998_MOE_TANF_non!B8+raw_1998_MOE_TANF_assist!B8+raw_1998_fed_spending!C8+raw_1998_fed_spending!E8+raw_1998_fed_spending!J8</f>
        <v>105701211</v>
      </c>
      <c r="N3">
        <f t="shared" ref="N3:N52" si="0">SUM(B3:K3)</f>
        <v>105701211</v>
      </c>
      <c r="O3" t="str">
        <f t="shared" ref="O3:O52" si="1">IF(L3=N3, "Match", "No Match")</f>
        <v>Match</v>
      </c>
      <c r="P3">
        <f>SUM(C2:C52)</f>
        <v>2217171466</v>
      </c>
      <c r="Q3" t="str">
        <f>IF(P3=C53, "Match", "No Match")</f>
        <v>Match</v>
      </c>
    </row>
    <row r="4" spans="1:17" x14ac:dyDescent="0.2">
      <c r="A4" t="s">
        <v>10</v>
      </c>
      <c r="B4">
        <f>raw_1998_MOE_SSP_assist!C9+raw_1998_MOE_TANF_assist!C9+raw_1998_fed_assist!C9</f>
        <v>136556510</v>
      </c>
      <c r="C4">
        <f>raw_1998_MOE_SSP_non!D9+raw_1998_MOE_SSP_assist!D9+raw_1998_MOE_TANF_non!D9+raw_1998_MOE_TANF_assist!D9+raw_1998_fed_non_1!D9+raw_1998_fed_assist!D9+raw_1998_fed_spending!C9</f>
        <v>10032936</v>
      </c>
      <c r="D4">
        <f>raw_1998_MOE_SSP_non!C9+raw_1998_MOE_SSP_non!E9+raw_1998_MOE_SSP_non!F9+raw_1998_MOE_SSP_assist!E9+raw_1998_MOE_TANF_non!C9+raw_1998_MOE_TANF_non!E9+raw_1998_MOE_TANF_non!F9+raw_1998_MOE_TANF_assist!E9+raw_1998_fed_non_1!C9+raw_1998_fed_non_1!E9+raw_1998_fed_non_1!F9+raw_1998_fed_assist!E9</f>
        <v>8988813</v>
      </c>
      <c r="E4">
        <f>raw_1998_fed_non_1!J9+raw_1998_fed_assist!F9</f>
        <v>0</v>
      </c>
      <c r="F4">
        <f>raw_1998_MOE_SSP_non!G9+raw_1998_MOE_SSP_non!H9+raw_1998_MOE_TANF_non!G9+raw_1998_MOE_TANF_non!H9+raw_1998_fed_non_1!G9+raw_1998_fed_non_1!H9</f>
        <v>0</v>
      </c>
      <c r="G4">
        <f>raw_1998_MOE_SSP_non!I9+raw_1998_MOE_TANF_non!I9+raw_1998_fed_non_1!I9</f>
        <v>0</v>
      </c>
      <c r="H4">
        <f>raw_1998_MOE_SSP_non!J9+raw_1998_MOE_SSP_non!K9+raw_1998_MOE_TANF_non!J9+raw_1998_MOE_TANF_non!K9+raw_1998_fed_non_2!D9+raw_1998_fed_non_2!E9</f>
        <v>0</v>
      </c>
      <c r="I4">
        <f>raw_1998_MOE_SSP_non!N9+raw_1998_MOE_TANF_non!N9+raw_1998_fed_non_2!I9</f>
        <v>52770406</v>
      </c>
      <c r="J4">
        <f>raw_1998_MOE_SSP_non!L9+raw_1998_MOE_SSP_non!M9+raw_1998_MOE_TANF_non!L9+raw_1998_MOE_TANF_non!M9+raw_1998_fed_non_2!F9+raw_1998_fed_non_2!H9</f>
        <v>31790615</v>
      </c>
      <c r="K4">
        <f>raw_1998_fed_spending!E9</f>
        <v>22639800</v>
      </c>
      <c r="L4">
        <f>raw_1998_MOE_SSP_non!B9+raw_1998_MOE_SSP_assist!B9+raw_1998_MOE_TANF_non!B9+raw_1998_MOE_TANF_assist!B9+raw_1998_fed_spending!C9+raw_1998_fed_spending!E9+raw_1998_fed_spending!J9</f>
        <v>262779080</v>
      </c>
      <c r="N4">
        <f t="shared" si="0"/>
        <v>262779080</v>
      </c>
      <c r="O4" t="str">
        <f t="shared" si="1"/>
        <v>Match</v>
      </c>
      <c r="P4">
        <f>SUM(D2:D52)</f>
        <v>1581625208</v>
      </c>
      <c r="Q4" t="str">
        <f>IF(P4=D53, "Match", "No Match")</f>
        <v>Match</v>
      </c>
    </row>
    <row r="5" spans="1:17" x14ac:dyDescent="0.2">
      <c r="A5" t="s">
        <v>11</v>
      </c>
      <c r="B5">
        <f>raw_1998_MOE_SSP_assist!C10+raw_1998_MOE_TANF_assist!C10+raw_1998_fed_assist!C10</f>
        <v>27496482</v>
      </c>
      <c r="C5">
        <f>raw_1998_MOE_SSP_non!D10+raw_1998_MOE_SSP_assist!D10+raw_1998_MOE_TANF_non!D10+raw_1998_MOE_TANF_assist!D10+raw_1998_fed_non_1!D10+raw_1998_fed_assist!D10+raw_1998_fed_spending!C10</f>
        <v>4595231</v>
      </c>
      <c r="D5">
        <f>raw_1998_MOE_SSP_non!C10+raw_1998_MOE_SSP_non!E10+raw_1998_MOE_SSP_non!F10+raw_1998_MOE_SSP_assist!E10+raw_1998_MOE_TANF_non!C10+raw_1998_MOE_TANF_non!E10+raw_1998_MOE_TANF_non!F10+raw_1998_MOE_TANF_assist!E10+raw_1998_fed_non_1!C10+raw_1998_fed_non_1!E10+raw_1998_fed_non_1!F10+raw_1998_fed_assist!E10</f>
        <v>14252617</v>
      </c>
      <c r="E5">
        <f>raw_1998_fed_non_1!J10+raw_1998_fed_assist!F10</f>
        <v>0</v>
      </c>
      <c r="F5">
        <f>raw_1998_MOE_SSP_non!G10+raw_1998_MOE_SSP_non!H10+raw_1998_MOE_TANF_non!G10+raw_1998_MOE_TANF_non!H10+raw_1998_fed_non_1!G10+raw_1998_fed_non_1!H10</f>
        <v>0</v>
      </c>
      <c r="G5">
        <f>raw_1998_MOE_SSP_non!I10+raw_1998_MOE_TANF_non!I10+raw_1998_fed_non_1!I10</f>
        <v>0</v>
      </c>
      <c r="H5">
        <f>raw_1998_MOE_SSP_non!J10+raw_1998_MOE_SSP_non!K10+raw_1998_MOE_TANF_non!J10+raw_1998_MOE_TANF_non!K10+raw_1998_fed_non_2!D10+raw_1998_fed_non_2!E10</f>
        <v>0</v>
      </c>
      <c r="I5">
        <f>raw_1998_MOE_SSP_non!N10+raw_1998_MOE_TANF_non!N10+raw_1998_fed_non_2!I10</f>
        <v>10037871</v>
      </c>
      <c r="J5">
        <f>raw_1998_MOE_SSP_non!L10+raw_1998_MOE_SSP_non!M10+raw_1998_MOE_TANF_non!L10+raw_1998_MOE_TANF_non!M10+raw_1998_fed_non_2!F10+raw_1998_fed_non_2!H10</f>
        <v>7554341</v>
      </c>
      <c r="K5">
        <f>raw_1998_fed_spending!E10</f>
        <v>0</v>
      </c>
      <c r="L5">
        <f>raw_1998_MOE_SSP_non!B10+raw_1998_MOE_SSP_assist!B10+raw_1998_MOE_TANF_non!B10+raw_1998_MOE_TANF_assist!B10+raw_1998_fed_spending!C10+raw_1998_fed_spending!E10+raw_1998_fed_spending!J10</f>
        <v>63936542</v>
      </c>
      <c r="N5">
        <f t="shared" si="0"/>
        <v>63936542</v>
      </c>
      <c r="O5" t="str">
        <f t="shared" si="1"/>
        <v>Match</v>
      </c>
      <c r="P5">
        <f>SUM(E2:E52)</f>
        <v>0</v>
      </c>
      <c r="Q5" t="str">
        <f>IF(P5=E53, "Match", "No Match")</f>
        <v>Match</v>
      </c>
    </row>
    <row r="6" spans="1:17" x14ac:dyDescent="0.2">
      <c r="A6" t="s">
        <v>12</v>
      </c>
      <c r="B6">
        <f>raw_1998_MOE_SSP_assist!C11+raw_1998_MOE_TANF_assist!C11+raw_1998_fed_assist!C11</f>
        <v>4081215551</v>
      </c>
      <c r="C6">
        <f>raw_1998_MOE_SSP_non!D11+raw_1998_MOE_SSP_assist!D11+raw_1998_MOE_TANF_non!D11+raw_1998_MOE_TANF_assist!D11+raw_1998_fed_non_1!D11+raw_1998_fed_assist!D11+raw_1998_fed_spending!C11</f>
        <v>367772133</v>
      </c>
      <c r="D6">
        <f>raw_1998_MOE_SSP_non!C11+raw_1998_MOE_SSP_non!E11+raw_1998_MOE_SSP_non!F11+raw_1998_MOE_SSP_assist!E11+raw_1998_MOE_TANF_non!C11+raw_1998_MOE_TANF_non!E11+raw_1998_MOE_TANF_non!F11+raw_1998_MOE_TANF_assist!E11+raw_1998_fed_non_1!C11+raw_1998_fed_non_1!E11+raw_1998_fed_non_1!F11+raw_1998_fed_assist!E11</f>
        <v>288169833</v>
      </c>
      <c r="E6">
        <f>raw_1998_fed_non_1!J11+raw_1998_fed_assist!F11</f>
        <v>0</v>
      </c>
      <c r="F6">
        <f>raw_1998_MOE_SSP_non!G11+raw_1998_MOE_SSP_non!H11+raw_1998_MOE_TANF_non!G11+raw_1998_MOE_TANF_non!H11+raw_1998_fed_non_1!G11+raw_1998_fed_non_1!H11</f>
        <v>0</v>
      </c>
      <c r="G6">
        <f>raw_1998_MOE_SSP_non!I11+raw_1998_MOE_TANF_non!I11+raw_1998_fed_non_1!I11</f>
        <v>0</v>
      </c>
      <c r="H6">
        <f>raw_1998_MOE_SSP_non!J11+raw_1998_MOE_SSP_non!K11+raw_1998_MOE_TANF_non!J11+raw_1998_MOE_TANF_non!K11+raw_1998_fed_non_2!D11+raw_1998_fed_non_2!E11</f>
        <v>0</v>
      </c>
      <c r="I6">
        <f>raw_1998_MOE_SSP_non!N11+raw_1998_MOE_TANF_non!N11+raw_1998_fed_non_2!I11</f>
        <v>1014517778</v>
      </c>
      <c r="J6">
        <f>raw_1998_MOE_SSP_non!L11+raw_1998_MOE_SSP_non!M11+raw_1998_MOE_TANF_non!L11+raw_1998_MOE_TANF_non!M11+raw_1998_fed_non_2!F11+raw_1998_fed_non_2!H11</f>
        <v>366629805</v>
      </c>
      <c r="K6">
        <f>raw_1998_fed_spending!E11</f>
        <v>183000000</v>
      </c>
      <c r="L6">
        <f>raw_1998_MOE_SSP_non!B11+raw_1998_MOE_SSP_assist!B11+raw_1998_MOE_TANF_non!B11+raw_1998_MOE_TANF_assist!B11+raw_1998_fed_spending!C11+raw_1998_fed_spending!E11+raw_1998_fed_spending!J11</f>
        <v>6301305100</v>
      </c>
      <c r="N6">
        <f t="shared" si="0"/>
        <v>6301305100</v>
      </c>
      <c r="O6" t="str">
        <f t="shared" si="1"/>
        <v>Match</v>
      </c>
      <c r="P6">
        <f>SUM(F2:F52)</f>
        <v>0</v>
      </c>
      <c r="Q6" t="str">
        <f>IF(P6=F53, "Match", "No Match")</f>
        <v>Match</v>
      </c>
    </row>
    <row r="7" spans="1:17" x14ac:dyDescent="0.2">
      <c r="A7" t="s">
        <v>13</v>
      </c>
      <c r="B7">
        <f>raw_1998_MOE_SSP_assist!C12+raw_1998_MOE_TANF_assist!C12+raw_1998_fed_assist!C12</f>
        <v>75114468</v>
      </c>
      <c r="C7">
        <f>raw_1998_MOE_SSP_non!D12+raw_1998_MOE_SSP_assist!D12+raw_1998_MOE_TANF_non!D12+raw_1998_MOE_TANF_assist!D12+raw_1998_fed_non_1!D12+raw_1998_fed_assist!D12+raw_1998_fed_spending!C12</f>
        <v>10386192</v>
      </c>
      <c r="D7">
        <f>raw_1998_MOE_SSP_non!C12+raw_1998_MOE_SSP_non!E12+raw_1998_MOE_SSP_non!F12+raw_1998_MOE_SSP_assist!E12+raw_1998_MOE_TANF_non!C12+raw_1998_MOE_TANF_non!E12+raw_1998_MOE_TANF_non!F12+raw_1998_MOE_TANF_assist!E12+raw_1998_fed_non_1!C12+raw_1998_fed_non_1!E12+raw_1998_fed_non_1!F12+raw_1998_fed_assist!E12</f>
        <v>5013385</v>
      </c>
      <c r="E7">
        <f>raw_1998_fed_non_1!J12+raw_1998_fed_assist!F12</f>
        <v>0</v>
      </c>
      <c r="F7">
        <f>raw_1998_MOE_SSP_non!G12+raw_1998_MOE_SSP_non!H12+raw_1998_MOE_TANF_non!G12+raw_1998_MOE_TANF_non!H12+raw_1998_fed_non_1!G12+raw_1998_fed_non_1!H12</f>
        <v>0</v>
      </c>
      <c r="G7">
        <f>raw_1998_MOE_SSP_non!I12+raw_1998_MOE_TANF_non!I12+raw_1998_fed_non_1!I12</f>
        <v>0</v>
      </c>
      <c r="H7">
        <f>raw_1998_MOE_SSP_non!J12+raw_1998_MOE_SSP_non!K12+raw_1998_MOE_TANF_non!J12+raw_1998_MOE_TANF_non!K12+raw_1998_fed_non_2!D12+raw_1998_fed_non_2!E12</f>
        <v>0</v>
      </c>
      <c r="I7">
        <f>raw_1998_MOE_SSP_non!N12+raw_1998_MOE_TANF_non!N12+raw_1998_fed_non_2!I12</f>
        <v>72101386</v>
      </c>
      <c r="J7">
        <f>raw_1998_MOE_SSP_non!L12+raw_1998_MOE_SSP_non!M12+raw_1998_MOE_TANF_non!L12+raw_1998_MOE_TANF_non!M12+raw_1998_fed_non_2!F12+raw_1998_fed_non_2!H12</f>
        <v>15549268</v>
      </c>
      <c r="K7">
        <f>raw_1998_fed_spending!E12</f>
        <v>2152087</v>
      </c>
      <c r="L7">
        <f>raw_1998_MOE_SSP_non!B12+raw_1998_MOE_SSP_assist!B12+raw_1998_MOE_TANF_non!B12+raw_1998_MOE_TANF_assist!B12+raw_1998_fed_spending!C12+raw_1998_fed_spending!E12+raw_1998_fed_spending!J12</f>
        <v>180316786</v>
      </c>
      <c r="N7">
        <f t="shared" si="0"/>
        <v>180316786</v>
      </c>
      <c r="O7" t="str">
        <f t="shared" si="1"/>
        <v>Match</v>
      </c>
      <c r="P7">
        <f>SUM(G2:G52)</f>
        <v>0</v>
      </c>
      <c r="Q7" t="str">
        <f>IF(P7=G53, "Match", "No Match")</f>
        <v>Match</v>
      </c>
    </row>
    <row r="8" spans="1:17" x14ac:dyDescent="0.2">
      <c r="A8" t="s">
        <v>14</v>
      </c>
      <c r="B8">
        <f>raw_1998_MOE_SSP_assist!C13+raw_1998_MOE_TANF_assist!C13+raw_1998_fed_assist!C13</f>
        <v>279604704</v>
      </c>
      <c r="C8">
        <f>raw_1998_MOE_SSP_non!D13+raw_1998_MOE_SSP_assist!D13+raw_1998_MOE_TANF_non!D13+raw_1998_MOE_TANF_assist!D13+raw_1998_fed_non_1!D13+raw_1998_fed_assist!D13+raw_1998_fed_spending!C13</f>
        <v>105837480</v>
      </c>
      <c r="D8">
        <f>raw_1998_MOE_SSP_non!C13+raw_1998_MOE_SSP_non!E13+raw_1998_MOE_SSP_non!F13+raw_1998_MOE_SSP_assist!E13+raw_1998_MOE_TANF_non!C13+raw_1998_MOE_TANF_non!E13+raw_1998_MOE_TANF_non!F13+raw_1998_MOE_TANF_assist!E13+raw_1998_fed_non_1!C13+raw_1998_fed_non_1!E13+raw_1998_fed_non_1!F13+raw_1998_fed_assist!E13</f>
        <v>20410357</v>
      </c>
      <c r="E8">
        <f>raw_1998_fed_non_1!J13+raw_1998_fed_assist!F13</f>
        <v>0</v>
      </c>
      <c r="F8">
        <f>raw_1998_MOE_SSP_non!G13+raw_1998_MOE_SSP_non!H13+raw_1998_MOE_TANF_non!G13+raw_1998_MOE_TANF_non!H13+raw_1998_fed_non_1!G13+raw_1998_fed_non_1!H13</f>
        <v>0</v>
      </c>
      <c r="G8">
        <f>raw_1998_MOE_SSP_non!I13+raw_1998_MOE_TANF_non!I13+raw_1998_fed_non_1!I13</f>
        <v>0</v>
      </c>
      <c r="H8">
        <f>raw_1998_MOE_SSP_non!J13+raw_1998_MOE_SSP_non!K13+raw_1998_MOE_TANF_non!J13+raw_1998_MOE_TANF_non!K13+raw_1998_fed_non_2!D13+raw_1998_fed_non_2!E13</f>
        <v>0</v>
      </c>
      <c r="I8">
        <f>raw_1998_MOE_SSP_non!N13+raw_1998_MOE_TANF_non!N13+raw_1998_fed_non_2!I13</f>
        <v>15363455</v>
      </c>
      <c r="J8">
        <f>raw_1998_MOE_SSP_non!L13+raw_1998_MOE_SSP_non!M13+raw_1998_MOE_TANF_non!L13+raw_1998_MOE_TANF_non!M13+raw_1998_fed_non_2!F13+raw_1998_fed_non_2!H13</f>
        <v>30366994</v>
      </c>
      <c r="K8">
        <f>raw_1998_fed_spending!E13</f>
        <v>23842531</v>
      </c>
      <c r="L8">
        <f>raw_1998_MOE_SSP_non!B13+raw_1998_MOE_SSP_assist!B13+raw_1998_MOE_TANF_non!B13+raw_1998_MOE_TANF_assist!B13+raw_1998_fed_spending!C13+raw_1998_fed_spending!E13+raw_1998_fed_spending!J13</f>
        <v>475425521</v>
      </c>
      <c r="N8">
        <f t="shared" si="0"/>
        <v>475425521</v>
      </c>
      <c r="O8" t="str">
        <f t="shared" si="1"/>
        <v>Match</v>
      </c>
      <c r="P8">
        <f>SUM(H2:H52)</f>
        <v>0</v>
      </c>
      <c r="Q8" t="str">
        <f>IF(P8=H53, "Match", "No Match")</f>
        <v>Match</v>
      </c>
    </row>
    <row r="9" spans="1:17" x14ac:dyDescent="0.2">
      <c r="A9" t="s">
        <v>15</v>
      </c>
      <c r="B9">
        <f>raw_1998_MOE_SSP_assist!C14+raw_1998_MOE_TANF_assist!C14+raw_1998_fed_assist!C14</f>
        <v>24366058</v>
      </c>
      <c r="C9">
        <f>raw_1998_MOE_SSP_non!D14+raw_1998_MOE_SSP_assist!D14+raw_1998_MOE_TANF_non!D14+raw_1998_MOE_TANF_assist!D14+raw_1998_fed_non_1!D14+raw_1998_fed_assist!D14+raw_1998_fed_spending!C14</f>
        <v>13764614</v>
      </c>
      <c r="D9">
        <f>raw_1998_MOE_SSP_non!C14+raw_1998_MOE_SSP_non!E14+raw_1998_MOE_SSP_non!F14+raw_1998_MOE_SSP_assist!E14+raw_1998_MOE_TANF_non!C14+raw_1998_MOE_TANF_non!E14+raw_1998_MOE_TANF_non!F14+raw_1998_MOE_TANF_assist!E14+raw_1998_fed_non_1!C14+raw_1998_fed_non_1!E14+raw_1998_fed_non_1!F14+raw_1998_fed_assist!E14</f>
        <v>10909533</v>
      </c>
      <c r="E9">
        <f>raw_1998_fed_non_1!J14+raw_1998_fed_assist!F14</f>
        <v>0</v>
      </c>
      <c r="F9">
        <f>raw_1998_MOE_SSP_non!G14+raw_1998_MOE_SSP_non!H14+raw_1998_MOE_TANF_non!G14+raw_1998_MOE_TANF_non!H14+raw_1998_fed_non_1!G14+raw_1998_fed_non_1!H14</f>
        <v>0</v>
      </c>
      <c r="G9">
        <f>raw_1998_MOE_SSP_non!I14+raw_1998_MOE_TANF_non!I14+raw_1998_fed_non_1!I14</f>
        <v>0</v>
      </c>
      <c r="H9">
        <f>raw_1998_MOE_SSP_non!J14+raw_1998_MOE_SSP_non!K14+raw_1998_MOE_TANF_non!J14+raw_1998_MOE_TANF_non!K14+raw_1998_fed_non_2!D14+raw_1998_fed_non_2!E14</f>
        <v>0</v>
      </c>
      <c r="I9">
        <f>raw_1998_MOE_SSP_non!N14+raw_1998_MOE_TANF_non!N14+raw_1998_fed_non_2!I14</f>
        <v>0</v>
      </c>
      <c r="J9">
        <f>raw_1998_MOE_SSP_non!L14+raw_1998_MOE_SSP_non!M14+raw_1998_MOE_TANF_non!L14+raw_1998_MOE_TANF_non!M14+raw_1998_fed_non_2!F14+raw_1998_fed_non_2!H14</f>
        <v>7465477</v>
      </c>
      <c r="K9">
        <f>raw_1998_fed_spending!E14</f>
        <v>3229098</v>
      </c>
      <c r="L9">
        <f>raw_1998_MOE_SSP_non!B14+raw_1998_MOE_SSP_assist!B14+raw_1998_MOE_TANF_non!B14+raw_1998_MOE_TANF_assist!B14+raw_1998_fed_spending!C14+raw_1998_fed_spending!E14+raw_1998_fed_spending!J14</f>
        <v>59734780</v>
      </c>
      <c r="N9">
        <f t="shared" si="0"/>
        <v>59734780</v>
      </c>
      <c r="O9" t="str">
        <f t="shared" si="1"/>
        <v>Match</v>
      </c>
      <c r="P9">
        <f>SUM(I2:I52)</f>
        <v>2825647404</v>
      </c>
      <c r="Q9" t="str">
        <f>IF(P9=I53, "Match", "No Match")</f>
        <v>Match</v>
      </c>
    </row>
    <row r="10" spans="1:17" x14ac:dyDescent="0.2">
      <c r="A10" t="s">
        <v>16</v>
      </c>
      <c r="B10">
        <f>raw_1998_MOE_SSP_assist!C15+raw_1998_MOE_TANF_assist!C15+raw_1998_fed_assist!C15</f>
        <v>95055200</v>
      </c>
      <c r="C10">
        <f>raw_1998_MOE_SSP_non!D15+raw_1998_MOE_SSP_assist!D15+raw_1998_MOE_TANF_non!D15+raw_1998_MOE_TANF_assist!D15+raw_1998_fed_non_1!D15+raw_1998_fed_assist!D15+raw_1998_fed_spending!C15</f>
        <v>16862272</v>
      </c>
      <c r="D10">
        <f>raw_1998_MOE_SSP_non!C15+raw_1998_MOE_SSP_non!E15+raw_1998_MOE_SSP_non!F15+raw_1998_MOE_SSP_assist!E15+raw_1998_MOE_TANF_non!C15+raw_1998_MOE_TANF_non!E15+raw_1998_MOE_TANF_non!F15+raw_1998_MOE_TANF_assist!E15+raw_1998_fed_non_1!C15+raw_1998_fed_non_1!E15+raw_1998_fed_non_1!F15+raw_1998_fed_assist!E15</f>
        <v>16777743</v>
      </c>
      <c r="E10">
        <f>raw_1998_fed_non_1!J15+raw_1998_fed_assist!F15</f>
        <v>0</v>
      </c>
      <c r="F10">
        <f>raw_1998_MOE_SSP_non!G15+raw_1998_MOE_SSP_non!H15+raw_1998_MOE_TANF_non!G15+raw_1998_MOE_TANF_non!H15+raw_1998_fed_non_1!G15+raw_1998_fed_non_1!H15</f>
        <v>0</v>
      </c>
      <c r="G10">
        <f>raw_1998_MOE_SSP_non!I15+raw_1998_MOE_TANF_non!I15+raw_1998_fed_non_1!I15</f>
        <v>0</v>
      </c>
      <c r="H10">
        <f>raw_1998_MOE_SSP_non!J15+raw_1998_MOE_SSP_non!K15+raw_1998_MOE_TANF_non!J15+raw_1998_MOE_TANF_non!K15+raw_1998_fed_non_2!D15+raw_1998_fed_non_2!E15</f>
        <v>0</v>
      </c>
      <c r="I10">
        <f>raw_1998_MOE_SSP_non!N15+raw_1998_MOE_TANF_non!N15+raw_1998_fed_non_2!I15</f>
        <v>12256289</v>
      </c>
      <c r="J10">
        <f>raw_1998_MOE_SSP_non!L15+raw_1998_MOE_SSP_non!M15+raw_1998_MOE_TANF_non!L15+raw_1998_MOE_TANF_non!M15+raw_1998_fed_non_2!F15+raw_1998_fed_non_2!H15</f>
        <v>14453005</v>
      </c>
      <c r="K10">
        <f>raw_1998_fed_spending!E15</f>
        <v>0</v>
      </c>
      <c r="L10">
        <f>raw_1998_MOE_SSP_non!B15+raw_1998_MOE_SSP_assist!B15+raw_1998_MOE_TANF_non!B15+raw_1998_MOE_TANF_assist!B15+raw_1998_fed_spending!C15+raw_1998_fed_spending!E15+raw_1998_fed_spending!J15</f>
        <v>155404509</v>
      </c>
      <c r="N10">
        <f t="shared" si="0"/>
        <v>155404509</v>
      </c>
      <c r="O10" t="str">
        <f t="shared" si="1"/>
        <v>Match</v>
      </c>
      <c r="P10">
        <f>SUM(J2:J52)</f>
        <v>2271741799</v>
      </c>
      <c r="Q10" t="str">
        <f>IF(P10=J53, "Match", "No Match")</f>
        <v>Match</v>
      </c>
    </row>
    <row r="11" spans="1:17" x14ac:dyDescent="0.2">
      <c r="A11" t="s">
        <v>17</v>
      </c>
      <c r="B11">
        <f>raw_1998_MOE_SSP_assist!C16+raw_1998_MOE_TANF_assist!C16+raw_1998_fed_assist!C16</f>
        <v>364447578</v>
      </c>
      <c r="C11">
        <f>raw_1998_MOE_SSP_non!D16+raw_1998_MOE_SSP_assist!D16+raw_1998_MOE_TANF_non!D16+raw_1998_MOE_TANF_assist!D16+raw_1998_fed_non_1!D16+raw_1998_fed_assist!D16+raw_1998_fed_spending!C16</f>
        <v>134942737</v>
      </c>
      <c r="D11">
        <f>raw_1998_MOE_SSP_non!C16+raw_1998_MOE_SSP_non!E16+raw_1998_MOE_SSP_non!F16+raw_1998_MOE_SSP_assist!E16+raw_1998_MOE_TANF_non!C16+raw_1998_MOE_TANF_non!E16+raw_1998_MOE_TANF_non!F16+raw_1998_MOE_TANF_assist!E16+raw_1998_fed_non_1!C16+raw_1998_fed_non_1!E16+raw_1998_fed_non_1!F16+raw_1998_fed_assist!E16</f>
        <v>82547469</v>
      </c>
      <c r="E11">
        <f>raw_1998_fed_non_1!J16+raw_1998_fed_assist!F16</f>
        <v>0</v>
      </c>
      <c r="F11">
        <f>raw_1998_MOE_SSP_non!G16+raw_1998_MOE_SSP_non!H16+raw_1998_MOE_TANF_non!G16+raw_1998_MOE_TANF_non!H16+raw_1998_fed_non_1!G16+raw_1998_fed_non_1!H16</f>
        <v>0</v>
      </c>
      <c r="G11">
        <f>raw_1998_MOE_SSP_non!I16+raw_1998_MOE_TANF_non!I16+raw_1998_fed_non_1!I16</f>
        <v>0</v>
      </c>
      <c r="H11">
        <f>raw_1998_MOE_SSP_non!J16+raw_1998_MOE_SSP_non!K16+raw_1998_MOE_TANF_non!J16+raw_1998_MOE_TANF_non!K16+raw_1998_fed_non_2!D16+raw_1998_fed_non_2!E16</f>
        <v>0</v>
      </c>
      <c r="I11">
        <f>raw_1998_MOE_SSP_non!N16+raw_1998_MOE_TANF_non!N16+raw_1998_fed_non_2!I16</f>
        <v>84260033</v>
      </c>
      <c r="J11">
        <f>raw_1998_MOE_SSP_non!L16+raw_1998_MOE_SSP_non!M16+raw_1998_MOE_TANF_non!L16+raw_1998_MOE_TANF_non!M16+raw_1998_fed_non_2!F16+raw_1998_fed_non_2!H16</f>
        <v>57007355</v>
      </c>
      <c r="K11">
        <f>raw_1998_fed_spending!E16</f>
        <v>57688688</v>
      </c>
      <c r="L11">
        <f>raw_1998_MOE_SSP_non!B16+raw_1998_MOE_SSP_assist!B16+raw_1998_MOE_TANF_non!B16+raw_1998_MOE_TANF_assist!B16+raw_1998_fed_spending!C16+raw_1998_fed_spending!E16+raw_1998_fed_spending!J16</f>
        <v>780893860</v>
      </c>
      <c r="N11">
        <f t="shared" si="0"/>
        <v>780893860</v>
      </c>
      <c r="O11" t="str">
        <f t="shared" si="1"/>
        <v>Match</v>
      </c>
      <c r="P11">
        <f>SUM(K2:K52)</f>
        <v>1118203453</v>
      </c>
      <c r="Q11" t="str">
        <f>IF(P11=K53, "Match", "No Match")</f>
        <v>Match</v>
      </c>
    </row>
    <row r="12" spans="1:17" x14ac:dyDescent="0.2">
      <c r="A12" t="s">
        <v>18</v>
      </c>
      <c r="B12">
        <f>raw_1998_MOE_SSP_assist!C17+raw_1998_MOE_TANF_assist!C17+raw_1998_fed_assist!C17</f>
        <v>301387905</v>
      </c>
      <c r="C12">
        <f>raw_1998_MOE_SSP_non!D17+raw_1998_MOE_SSP_assist!D17+raw_1998_MOE_TANF_non!D17+raw_1998_MOE_TANF_assist!D17+raw_1998_fed_non_1!D17+raw_1998_fed_assist!D17+raw_1998_fed_spending!C17</f>
        <v>57132410</v>
      </c>
      <c r="D12">
        <f>raw_1998_MOE_SSP_non!C17+raw_1998_MOE_SSP_non!E17+raw_1998_MOE_SSP_non!F17+raw_1998_MOE_SSP_assist!E17+raw_1998_MOE_TANF_non!C17+raw_1998_MOE_TANF_non!E17+raw_1998_MOE_TANF_non!F17+raw_1998_MOE_TANF_assist!E17+raw_1998_fed_non_1!C17+raw_1998_fed_non_1!E17+raw_1998_fed_non_1!F17+raw_1998_fed_assist!E17</f>
        <v>18611715</v>
      </c>
      <c r="E12">
        <f>raw_1998_fed_non_1!J17+raw_1998_fed_assist!F17</f>
        <v>0</v>
      </c>
      <c r="F12">
        <f>raw_1998_MOE_SSP_non!G17+raw_1998_MOE_SSP_non!H17+raw_1998_MOE_TANF_non!G17+raw_1998_MOE_TANF_non!H17+raw_1998_fed_non_1!G17+raw_1998_fed_non_1!H17</f>
        <v>0</v>
      </c>
      <c r="G12">
        <f>raw_1998_MOE_SSP_non!I17+raw_1998_MOE_TANF_non!I17+raw_1998_fed_non_1!I17</f>
        <v>0</v>
      </c>
      <c r="H12">
        <f>raw_1998_MOE_SSP_non!J17+raw_1998_MOE_SSP_non!K17+raw_1998_MOE_TANF_non!J17+raw_1998_MOE_TANF_non!K17+raw_1998_fed_non_2!D17+raw_1998_fed_non_2!E17</f>
        <v>0</v>
      </c>
      <c r="I12">
        <f>raw_1998_MOE_SSP_non!N17+raw_1998_MOE_TANF_non!N17+raw_1998_fed_non_2!I17</f>
        <v>59172425</v>
      </c>
      <c r="J12">
        <f>raw_1998_MOE_SSP_non!L17+raw_1998_MOE_SSP_non!M17+raw_1998_MOE_TANF_non!L17+raw_1998_MOE_TANF_non!M17+raw_1998_fed_non_2!F17+raw_1998_fed_non_2!H17</f>
        <v>24010979</v>
      </c>
      <c r="K12">
        <f>raw_1998_fed_spending!E17</f>
        <v>39897051</v>
      </c>
      <c r="L12">
        <f>raw_1998_MOE_SSP_non!B17+raw_1998_MOE_SSP_assist!B17+raw_1998_MOE_TANF_non!B17+raw_1998_MOE_TANF_assist!B17+raw_1998_fed_spending!C17+raw_1998_fed_spending!E17+raw_1998_fed_spending!J17</f>
        <v>500212485</v>
      </c>
      <c r="N12">
        <f t="shared" si="0"/>
        <v>500212485</v>
      </c>
      <c r="O12" t="str">
        <f t="shared" si="1"/>
        <v>Match</v>
      </c>
      <c r="P12">
        <f>SUM(L2:L52)</f>
        <v>23942013061</v>
      </c>
      <c r="Q12" t="str">
        <f>IF(P12=L53, "Match", "No Match")</f>
        <v>Match</v>
      </c>
    </row>
    <row r="13" spans="1:17" x14ac:dyDescent="0.2">
      <c r="A13" t="s">
        <v>19</v>
      </c>
      <c r="B13">
        <f>raw_1998_MOE_SSP_assist!C18+raw_1998_MOE_TANF_assist!C18+raw_1998_fed_assist!C18</f>
        <v>153244306</v>
      </c>
      <c r="C13">
        <f>raw_1998_MOE_SSP_non!D18+raw_1998_MOE_SSP_assist!D18+raw_1998_MOE_TANF_non!D18+raw_1998_MOE_TANF_assist!D18+raw_1998_fed_non_1!D18+raw_1998_fed_assist!D18+raw_1998_fed_spending!C18</f>
        <v>7400000</v>
      </c>
      <c r="D13">
        <f>raw_1998_MOE_SSP_non!C18+raw_1998_MOE_SSP_non!E18+raw_1998_MOE_SSP_non!F18+raw_1998_MOE_SSP_assist!E18+raw_1998_MOE_TANF_non!C18+raw_1998_MOE_TANF_non!E18+raw_1998_MOE_TANF_non!F18+raw_1998_MOE_TANF_assist!E18+raw_1998_fed_non_1!C18+raw_1998_fed_non_1!E18+raw_1998_fed_non_1!F18+raw_1998_fed_assist!E18</f>
        <v>5584751</v>
      </c>
      <c r="E13">
        <f>raw_1998_fed_non_1!J18+raw_1998_fed_assist!F18</f>
        <v>0</v>
      </c>
      <c r="F13">
        <f>raw_1998_MOE_SSP_non!G18+raw_1998_MOE_SSP_non!H18+raw_1998_MOE_TANF_non!G18+raw_1998_MOE_TANF_non!H18+raw_1998_fed_non_1!G18+raw_1998_fed_non_1!H18</f>
        <v>0</v>
      </c>
      <c r="G13">
        <f>raw_1998_MOE_SSP_non!I18+raw_1998_MOE_TANF_non!I18+raw_1998_fed_non_1!I18</f>
        <v>0</v>
      </c>
      <c r="H13">
        <f>raw_1998_MOE_SSP_non!J18+raw_1998_MOE_SSP_non!K18+raw_1998_MOE_TANF_non!J18+raw_1998_MOE_TANF_non!K18+raw_1998_fed_non_2!D18+raw_1998_fed_non_2!E18</f>
        <v>0</v>
      </c>
      <c r="I13">
        <f>raw_1998_MOE_SSP_non!N18+raw_1998_MOE_TANF_non!N18+raw_1998_fed_non_2!I18</f>
        <v>0</v>
      </c>
      <c r="J13">
        <f>raw_1998_MOE_SSP_non!L18+raw_1998_MOE_SSP_non!M18+raw_1998_MOE_TANF_non!L18+raw_1998_MOE_TANF_non!M18+raw_1998_fed_non_2!F18+raw_1998_fed_non_2!H18</f>
        <v>11801724</v>
      </c>
      <c r="K13">
        <f>raw_1998_fed_spending!E18</f>
        <v>1000000</v>
      </c>
      <c r="L13">
        <f>raw_1998_MOE_SSP_non!B18+raw_1998_MOE_SSP_assist!B18+raw_1998_MOE_TANF_non!B18+raw_1998_MOE_TANF_assist!B18+raw_1998_fed_spending!C18+raw_1998_fed_spending!E18+raw_1998_fed_spending!J18</f>
        <v>179030781</v>
      </c>
      <c r="N13">
        <f t="shared" si="0"/>
        <v>179030781</v>
      </c>
      <c r="O13" t="str">
        <f t="shared" si="1"/>
        <v>Match</v>
      </c>
    </row>
    <row r="14" spans="1:17" x14ac:dyDescent="0.2">
      <c r="A14" t="s">
        <v>20</v>
      </c>
      <c r="B14">
        <f>raw_1998_MOE_SSP_assist!C19+raw_1998_MOE_TANF_assist!C19+raw_1998_fed_assist!C19</f>
        <v>6007108</v>
      </c>
      <c r="C14">
        <f>raw_1998_MOE_SSP_non!D19+raw_1998_MOE_SSP_assist!D19+raw_1998_MOE_TANF_non!D19+raw_1998_MOE_TANF_assist!D19+raw_1998_fed_non_1!D19+raw_1998_fed_assist!D19+raw_1998_fed_spending!C19</f>
        <v>1175819</v>
      </c>
      <c r="D14">
        <f>raw_1998_MOE_SSP_non!C19+raw_1998_MOE_SSP_non!E19+raw_1998_MOE_SSP_non!F19+raw_1998_MOE_SSP_assist!E19+raw_1998_MOE_TANF_non!C19+raw_1998_MOE_TANF_non!E19+raw_1998_MOE_TANF_non!F19+raw_1998_MOE_TANF_assist!E19+raw_1998_fed_non_1!C19+raw_1998_fed_non_1!E19+raw_1998_fed_non_1!F19+raw_1998_fed_assist!E19</f>
        <v>672760</v>
      </c>
      <c r="E14">
        <f>raw_1998_fed_non_1!J19+raw_1998_fed_assist!F19</f>
        <v>0</v>
      </c>
      <c r="F14">
        <f>raw_1998_MOE_SSP_non!G19+raw_1998_MOE_SSP_non!H19+raw_1998_MOE_TANF_non!G19+raw_1998_MOE_TANF_non!H19+raw_1998_fed_non_1!G19+raw_1998_fed_non_1!H19</f>
        <v>0</v>
      </c>
      <c r="G14">
        <f>raw_1998_MOE_SSP_non!I19+raw_1998_MOE_TANF_non!I19+raw_1998_fed_non_1!I19</f>
        <v>0</v>
      </c>
      <c r="H14">
        <f>raw_1998_MOE_SSP_non!J19+raw_1998_MOE_SSP_non!K19+raw_1998_MOE_TANF_non!J19+raw_1998_MOE_TANF_non!K19+raw_1998_fed_non_2!D19+raw_1998_fed_non_2!E19</f>
        <v>0</v>
      </c>
      <c r="I14">
        <f>raw_1998_MOE_SSP_non!N19+raw_1998_MOE_TANF_non!N19+raw_1998_fed_non_2!I19</f>
        <v>10029014</v>
      </c>
      <c r="J14">
        <f>raw_1998_MOE_SSP_non!L19+raw_1998_MOE_SSP_non!M19+raw_1998_MOE_TANF_non!L19+raw_1998_MOE_TANF_non!M19+raw_1998_fed_non_2!F19+raw_1998_fed_non_2!H19</f>
        <v>3315099</v>
      </c>
      <c r="K14">
        <f>raw_1998_fed_spending!E19</f>
        <v>3278000</v>
      </c>
      <c r="L14">
        <f>raw_1998_MOE_SSP_non!B19+raw_1998_MOE_SSP_assist!B19+raw_1998_MOE_TANF_non!B19+raw_1998_MOE_TANF_assist!B19+raw_1998_fed_spending!C19+raw_1998_fed_spending!E19+raw_1998_fed_spending!J19</f>
        <v>24477800</v>
      </c>
      <c r="N14">
        <f t="shared" si="0"/>
        <v>24477800</v>
      </c>
      <c r="O14" t="str">
        <f t="shared" si="1"/>
        <v>Match</v>
      </c>
    </row>
    <row r="15" spans="1:17" x14ac:dyDescent="0.2">
      <c r="A15" t="s">
        <v>21</v>
      </c>
      <c r="B15">
        <f>raw_1998_MOE_SSP_assist!C20+raw_1998_MOE_TANF_assist!C20+raw_1998_fed_assist!C20</f>
        <v>761917844</v>
      </c>
      <c r="C15">
        <f>raw_1998_MOE_SSP_non!D20+raw_1998_MOE_SSP_assist!D20+raw_1998_MOE_TANF_non!D20+raw_1998_MOE_TANF_assist!D20+raw_1998_fed_non_1!D20+raw_1998_fed_assist!D20+raw_1998_fed_spending!C20</f>
        <v>74640280</v>
      </c>
      <c r="D15">
        <f>raw_1998_MOE_SSP_non!C20+raw_1998_MOE_SSP_non!E20+raw_1998_MOE_SSP_non!F20+raw_1998_MOE_SSP_assist!E20+raw_1998_MOE_TANF_non!C20+raw_1998_MOE_TANF_non!E20+raw_1998_MOE_TANF_non!F20+raw_1998_MOE_TANF_assist!E20+raw_1998_fed_non_1!C20+raw_1998_fed_non_1!E20+raw_1998_fed_non_1!F20+raw_1998_fed_assist!E20</f>
        <v>37909054</v>
      </c>
      <c r="E15">
        <f>raw_1998_fed_non_1!J20+raw_1998_fed_assist!F20</f>
        <v>0</v>
      </c>
      <c r="F15">
        <f>raw_1998_MOE_SSP_non!G20+raw_1998_MOE_SSP_non!H20+raw_1998_MOE_TANF_non!G20+raw_1998_MOE_TANF_non!H20+raw_1998_fed_non_1!G20+raw_1998_fed_non_1!H20</f>
        <v>0</v>
      </c>
      <c r="G15">
        <f>raw_1998_MOE_SSP_non!I20+raw_1998_MOE_TANF_non!I20+raw_1998_fed_non_1!I20</f>
        <v>0</v>
      </c>
      <c r="H15">
        <f>raw_1998_MOE_SSP_non!J20+raw_1998_MOE_SSP_non!K20+raw_1998_MOE_TANF_non!J20+raw_1998_MOE_TANF_non!K20+raw_1998_fed_non_2!D20+raw_1998_fed_non_2!E20</f>
        <v>0</v>
      </c>
      <c r="I15">
        <f>raw_1998_MOE_SSP_non!N20+raw_1998_MOE_TANF_non!N20+raw_1998_fed_non_2!I20</f>
        <v>0</v>
      </c>
      <c r="J15">
        <f>raw_1998_MOE_SSP_non!L20+raw_1998_MOE_SSP_non!M20+raw_1998_MOE_TANF_non!L20+raw_1998_MOE_TANF_non!M20+raw_1998_fed_non_2!F20+raw_1998_fed_non_2!H20</f>
        <v>148160249</v>
      </c>
      <c r="K15">
        <f>raw_1998_fed_spending!E20</f>
        <v>58500000</v>
      </c>
      <c r="L15">
        <f>raw_1998_MOE_SSP_non!B20+raw_1998_MOE_SSP_assist!B20+raw_1998_MOE_TANF_non!B20+raw_1998_MOE_TANF_assist!B20+raw_1998_fed_spending!C20+raw_1998_fed_spending!E20+raw_1998_fed_spending!J20</f>
        <v>1081127427</v>
      </c>
      <c r="N15">
        <f t="shared" si="0"/>
        <v>1081127427</v>
      </c>
      <c r="O15" t="str">
        <f t="shared" si="1"/>
        <v>Match</v>
      </c>
    </row>
    <row r="16" spans="1:17" x14ac:dyDescent="0.2">
      <c r="A16" t="s">
        <v>22</v>
      </c>
      <c r="B16">
        <f>raw_1998_MOE_SSP_assist!C21+raw_1998_MOE_TANF_assist!C21+raw_1998_fed_assist!C21</f>
        <v>104382009</v>
      </c>
      <c r="C16">
        <f>raw_1998_MOE_SSP_non!D21+raw_1998_MOE_SSP_assist!D21+raw_1998_MOE_TANF_non!D21+raw_1998_MOE_TANF_assist!D21+raw_1998_fed_non_1!D21+raw_1998_fed_assist!D21+raw_1998_fed_spending!C21</f>
        <v>57395949</v>
      </c>
      <c r="D16">
        <f>raw_1998_MOE_SSP_non!C21+raw_1998_MOE_SSP_non!E21+raw_1998_MOE_SSP_non!F21+raw_1998_MOE_SSP_assist!E21+raw_1998_MOE_TANF_non!C21+raw_1998_MOE_TANF_non!E21+raw_1998_MOE_TANF_non!F21+raw_1998_MOE_TANF_assist!E21+raw_1998_fed_non_1!C21+raw_1998_fed_non_1!E21+raw_1998_fed_non_1!F21+raw_1998_fed_assist!E21</f>
        <v>5141459</v>
      </c>
      <c r="E16">
        <f>raw_1998_fed_non_1!J21+raw_1998_fed_assist!F21</f>
        <v>0</v>
      </c>
      <c r="F16">
        <f>raw_1998_MOE_SSP_non!G21+raw_1998_MOE_SSP_non!H21+raw_1998_MOE_TANF_non!G21+raw_1998_MOE_TANF_non!H21+raw_1998_fed_non_1!G21+raw_1998_fed_non_1!H21</f>
        <v>0</v>
      </c>
      <c r="G16">
        <f>raw_1998_MOE_SSP_non!I21+raw_1998_MOE_TANF_non!I21+raw_1998_fed_non_1!I21</f>
        <v>0</v>
      </c>
      <c r="H16">
        <f>raw_1998_MOE_SSP_non!J21+raw_1998_MOE_SSP_non!K21+raw_1998_MOE_TANF_non!J21+raw_1998_MOE_TANF_non!K21+raw_1998_fed_non_2!D21+raw_1998_fed_non_2!E21</f>
        <v>0</v>
      </c>
      <c r="I16">
        <f>raw_1998_MOE_SSP_non!N21+raw_1998_MOE_TANF_non!N21+raw_1998_fed_non_2!I21</f>
        <v>15684240</v>
      </c>
      <c r="J16">
        <f>raw_1998_MOE_SSP_non!L21+raw_1998_MOE_SSP_non!M21+raw_1998_MOE_TANF_non!L21+raw_1998_MOE_TANF_non!M21+raw_1998_fed_non_2!F21+raw_1998_fed_non_2!H21</f>
        <v>51887209</v>
      </c>
      <c r="K16">
        <f>raw_1998_fed_spending!E21</f>
        <v>26000000</v>
      </c>
      <c r="L16">
        <f>raw_1998_MOE_SSP_non!B21+raw_1998_MOE_SSP_assist!B21+raw_1998_MOE_TANF_non!B21+raw_1998_MOE_TANF_assist!B21+raw_1998_fed_spending!C21+raw_1998_fed_spending!E21+raw_1998_fed_spending!J21</f>
        <v>260490866</v>
      </c>
      <c r="N16">
        <f t="shared" si="0"/>
        <v>260490866</v>
      </c>
      <c r="O16" t="str">
        <f t="shared" si="1"/>
        <v>Match</v>
      </c>
    </row>
    <row r="17" spans="1:15" x14ac:dyDescent="0.2">
      <c r="A17" t="s">
        <v>23</v>
      </c>
      <c r="B17">
        <f>raw_1998_MOE_SSP_assist!C22+raw_1998_MOE_TANF_assist!C22+raw_1998_fed_assist!C22</f>
        <v>101103315</v>
      </c>
      <c r="C17">
        <f>raw_1998_MOE_SSP_non!D22+raw_1998_MOE_SSP_assist!D22+raw_1998_MOE_TANF_non!D22+raw_1998_MOE_TANF_assist!D22+raw_1998_fed_non_1!D22+raw_1998_fed_assist!D22+raw_1998_fed_spending!C22</f>
        <v>9875425</v>
      </c>
      <c r="D17">
        <f>raw_1998_MOE_SSP_non!C22+raw_1998_MOE_SSP_non!E22+raw_1998_MOE_SSP_non!F22+raw_1998_MOE_SSP_assist!E22+raw_1998_MOE_TANF_non!C22+raw_1998_MOE_TANF_non!E22+raw_1998_MOE_TANF_non!F22+raw_1998_MOE_TANF_assist!E22+raw_1998_fed_non_1!C22+raw_1998_fed_non_1!E22+raw_1998_fed_non_1!F22+raw_1998_fed_assist!E22</f>
        <v>20597745</v>
      </c>
      <c r="E17">
        <f>raw_1998_fed_non_1!J22+raw_1998_fed_assist!F22</f>
        <v>0</v>
      </c>
      <c r="F17">
        <f>raw_1998_MOE_SSP_non!G22+raw_1998_MOE_SSP_non!H22+raw_1998_MOE_TANF_non!G22+raw_1998_MOE_TANF_non!H22+raw_1998_fed_non_1!G22+raw_1998_fed_non_1!H22</f>
        <v>0</v>
      </c>
      <c r="G17">
        <f>raw_1998_MOE_SSP_non!I22+raw_1998_MOE_TANF_non!I22+raw_1998_fed_non_1!I22</f>
        <v>0</v>
      </c>
      <c r="H17">
        <f>raw_1998_MOE_SSP_non!J22+raw_1998_MOE_SSP_non!K22+raw_1998_MOE_TANF_non!J22+raw_1998_MOE_TANF_non!K22+raw_1998_fed_non_2!D22+raw_1998_fed_non_2!E22</f>
        <v>0</v>
      </c>
      <c r="I17">
        <f>raw_1998_MOE_SSP_non!N22+raw_1998_MOE_TANF_non!N22+raw_1998_fed_non_2!I22</f>
        <v>24080000</v>
      </c>
      <c r="J17">
        <f>raw_1998_MOE_SSP_non!L22+raw_1998_MOE_SSP_non!M22+raw_1998_MOE_TANF_non!L22+raw_1998_MOE_TANF_non!M22+raw_1998_fed_non_2!F22+raw_1998_fed_non_2!H22</f>
        <v>18312868</v>
      </c>
      <c r="K17">
        <f>raw_1998_fed_spending!E22</f>
        <v>6646606</v>
      </c>
      <c r="L17">
        <f>raw_1998_MOE_SSP_non!B22+raw_1998_MOE_SSP_assist!B22+raw_1998_MOE_TANF_non!B22+raw_1998_MOE_TANF_assist!B22+raw_1998_fed_spending!C22+raw_1998_fed_spending!E22+raw_1998_fed_spending!J22</f>
        <v>180615959</v>
      </c>
      <c r="N17">
        <f t="shared" si="0"/>
        <v>180615959</v>
      </c>
      <c r="O17" t="str">
        <f t="shared" si="1"/>
        <v>Match</v>
      </c>
    </row>
    <row r="18" spans="1:15" x14ac:dyDescent="0.2">
      <c r="A18" t="s">
        <v>24</v>
      </c>
      <c r="B18">
        <f>raw_1998_MOE_SSP_assist!C23+raw_1998_MOE_TANF_assist!C23+raw_1998_fed_assist!C23</f>
        <v>40940651</v>
      </c>
      <c r="C18">
        <f>raw_1998_MOE_SSP_non!D23+raw_1998_MOE_SSP_assist!D23+raw_1998_MOE_TANF_non!D23+raw_1998_MOE_TANF_assist!D23+raw_1998_fed_non_1!D23+raw_1998_fed_assist!D23+raw_1998_fed_spending!C23</f>
        <v>11183346</v>
      </c>
      <c r="D18">
        <f>raw_1998_MOE_SSP_non!C23+raw_1998_MOE_SSP_non!E23+raw_1998_MOE_SSP_non!F23+raw_1998_MOE_SSP_assist!E23+raw_1998_MOE_TANF_non!C23+raw_1998_MOE_TANF_non!E23+raw_1998_MOE_TANF_non!F23+raw_1998_MOE_TANF_assist!E23+raw_1998_fed_non_1!C23+raw_1998_fed_non_1!E23+raw_1998_fed_non_1!F23+raw_1998_fed_assist!E23</f>
        <v>2648199</v>
      </c>
      <c r="E18">
        <f>raw_1998_fed_non_1!J23+raw_1998_fed_assist!F23</f>
        <v>0</v>
      </c>
      <c r="F18">
        <f>raw_1998_MOE_SSP_non!G23+raw_1998_MOE_SSP_non!H23+raw_1998_MOE_TANF_non!G23+raw_1998_MOE_TANF_non!H23+raw_1998_fed_non_1!G23+raw_1998_fed_non_1!H23</f>
        <v>0</v>
      </c>
      <c r="G18">
        <f>raw_1998_MOE_SSP_non!I23+raw_1998_MOE_TANF_non!I23+raw_1998_fed_non_1!I23</f>
        <v>0</v>
      </c>
      <c r="H18">
        <f>raw_1998_MOE_SSP_non!J23+raw_1998_MOE_SSP_non!K23+raw_1998_MOE_TANF_non!J23+raw_1998_MOE_TANF_non!K23+raw_1998_fed_non_2!D23+raw_1998_fed_non_2!E23</f>
        <v>0</v>
      </c>
      <c r="I18">
        <f>raw_1998_MOE_SSP_non!N23+raw_1998_MOE_TANF_non!N23+raw_1998_fed_non_2!I23</f>
        <v>93688482</v>
      </c>
      <c r="J18">
        <f>raw_1998_MOE_SSP_non!L23+raw_1998_MOE_SSP_non!M23+raw_1998_MOE_TANF_non!L23+raw_1998_MOE_TANF_non!M23+raw_1998_fed_non_2!F23+raw_1998_fed_non_2!H23</f>
        <v>7447369</v>
      </c>
      <c r="K18">
        <f>raw_1998_fed_spending!E23</f>
        <v>10193106</v>
      </c>
      <c r="L18">
        <f>raw_1998_MOE_SSP_non!B23+raw_1998_MOE_SSP_assist!B23+raw_1998_MOE_TANF_non!B23+raw_1998_MOE_TANF_assist!B23+raw_1998_fed_spending!C23+raw_1998_fed_spending!E23+raw_1998_fed_spending!J23</f>
        <v>166101153</v>
      </c>
      <c r="N18">
        <f t="shared" si="0"/>
        <v>166101153</v>
      </c>
      <c r="O18" t="str">
        <f t="shared" si="1"/>
        <v>Match</v>
      </c>
    </row>
    <row r="19" spans="1:15" x14ac:dyDescent="0.2">
      <c r="A19" t="s">
        <v>25</v>
      </c>
      <c r="B19">
        <f>raw_1998_MOE_SSP_assist!C24+raw_1998_MOE_TANF_assist!C24+raw_1998_fed_assist!C24</f>
        <v>146654310</v>
      </c>
      <c r="C19">
        <f>raw_1998_MOE_SSP_non!D24+raw_1998_MOE_SSP_assist!D24+raw_1998_MOE_TANF_non!D24+raw_1998_MOE_TANF_assist!D24+raw_1998_fed_non_1!D24+raw_1998_fed_assist!D24+raw_1998_fed_spending!C24</f>
        <v>18000000</v>
      </c>
      <c r="D19">
        <f>raw_1998_MOE_SSP_non!C24+raw_1998_MOE_SSP_non!E24+raw_1998_MOE_SSP_non!F24+raw_1998_MOE_SSP_assist!E24+raw_1998_MOE_TANF_non!C24+raw_1998_MOE_TANF_non!E24+raw_1998_MOE_TANF_non!F24+raw_1998_MOE_TANF_assist!E24+raw_1998_fed_non_1!C24+raw_1998_fed_non_1!E24+raw_1998_fed_non_1!F24+raw_1998_fed_assist!E24</f>
        <v>9672079</v>
      </c>
      <c r="E19">
        <f>raw_1998_fed_non_1!J24+raw_1998_fed_assist!F24</f>
        <v>0</v>
      </c>
      <c r="F19">
        <f>raw_1998_MOE_SSP_non!G24+raw_1998_MOE_SSP_non!H24+raw_1998_MOE_TANF_non!G24+raw_1998_MOE_TANF_non!H24+raw_1998_fed_non_1!G24+raw_1998_fed_non_1!H24</f>
        <v>0</v>
      </c>
      <c r="G19">
        <f>raw_1998_MOE_SSP_non!I24+raw_1998_MOE_TANF_non!I24+raw_1998_fed_non_1!I24</f>
        <v>0</v>
      </c>
      <c r="H19">
        <f>raw_1998_MOE_SSP_non!J24+raw_1998_MOE_SSP_non!K24+raw_1998_MOE_TANF_non!J24+raw_1998_MOE_TANF_non!K24+raw_1998_fed_non_2!D24+raw_1998_fed_non_2!E24</f>
        <v>0</v>
      </c>
      <c r="I19">
        <f>raw_1998_MOE_SSP_non!N24+raw_1998_MOE_TANF_non!N24+raw_1998_fed_non_2!I24</f>
        <v>11887512</v>
      </c>
      <c r="J19">
        <f>raw_1998_MOE_SSP_non!L24+raw_1998_MOE_SSP_non!M24+raw_1998_MOE_TANF_non!L24+raw_1998_MOE_TANF_non!M24+raw_1998_fed_non_2!F24+raw_1998_fed_non_2!H24</f>
        <v>26462147</v>
      </c>
      <c r="K19">
        <f>raw_1998_fed_spending!E24</f>
        <v>9200000</v>
      </c>
      <c r="L19">
        <f>raw_1998_MOE_SSP_non!B24+raw_1998_MOE_SSP_assist!B24+raw_1998_MOE_TANF_non!B24+raw_1998_MOE_TANF_assist!B24+raw_1998_fed_spending!C24+raw_1998_fed_spending!E24+raw_1998_fed_spending!J24</f>
        <v>221876048</v>
      </c>
      <c r="N19">
        <f t="shared" si="0"/>
        <v>221876048</v>
      </c>
      <c r="O19" t="str">
        <f t="shared" si="1"/>
        <v>Match</v>
      </c>
    </row>
    <row r="20" spans="1:15" x14ac:dyDescent="0.2">
      <c r="A20" t="s">
        <v>26</v>
      </c>
      <c r="B20">
        <f>raw_1998_MOE_SSP_assist!C25+raw_1998_MOE_TANF_assist!C25+raw_1998_fed_assist!C25</f>
        <v>92310771</v>
      </c>
      <c r="C20">
        <f>raw_1998_MOE_SSP_non!D25+raw_1998_MOE_SSP_assist!D25+raw_1998_MOE_TANF_non!D25+raw_1998_MOE_TANF_assist!D25+raw_1998_fed_non_1!D25+raw_1998_fed_assist!D25+raw_1998_fed_spending!C25</f>
        <v>9340753</v>
      </c>
      <c r="D20">
        <f>raw_1998_MOE_SSP_non!C25+raw_1998_MOE_SSP_non!E25+raw_1998_MOE_SSP_non!F25+raw_1998_MOE_SSP_assist!E25+raw_1998_MOE_TANF_non!C25+raw_1998_MOE_TANF_non!E25+raw_1998_MOE_TANF_non!F25+raw_1998_MOE_TANF_assist!E25+raw_1998_fed_non_1!C25+raw_1998_fed_non_1!E25+raw_1998_fed_non_1!F25+raw_1998_fed_assist!E25</f>
        <v>18728893</v>
      </c>
      <c r="E20">
        <f>raw_1998_fed_non_1!J25+raw_1998_fed_assist!F25</f>
        <v>0</v>
      </c>
      <c r="F20">
        <f>raw_1998_MOE_SSP_non!G25+raw_1998_MOE_SSP_non!H25+raw_1998_MOE_TANF_non!G25+raw_1998_MOE_TANF_non!H25+raw_1998_fed_non_1!G25+raw_1998_fed_non_1!H25</f>
        <v>0</v>
      </c>
      <c r="G20">
        <f>raw_1998_MOE_SSP_non!I25+raw_1998_MOE_TANF_non!I25+raw_1998_fed_non_1!I25</f>
        <v>0</v>
      </c>
      <c r="H20">
        <f>raw_1998_MOE_SSP_non!J25+raw_1998_MOE_SSP_non!K25+raw_1998_MOE_TANF_non!J25+raw_1998_MOE_TANF_non!K25+raw_1998_fed_non_2!D25+raw_1998_fed_non_2!E25</f>
        <v>0</v>
      </c>
      <c r="I20">
        <f>raw_1998_MOE_SSP_non!N25+raw_1998_MOE_TANF_non!N25+raw_1998_fed_non_2!I25</f>
        <v>26963014</v>
      </c>
      <c r="J20">
        <f>raw_1998_MOE_SSP_non!L25+raw_1998_MOE_SSP_non!M25+raw_1998_MOE_TANF_non!L25+raw_1998_MOE_TANF_non!M25+raw_1998_fed_non_2!F25+raw_1998_fed_non_2!H25</f>
        <v>17592478</v>
      </c>
      <c r="K20">
        <f>raw_1998_fed_spending!E25</f>
        <v>0</v>
      </c>
      <c r="L20">
        <f>raw_1998_MOE_SSP_non!B25+raw_1998_MOE_SSP_assist!B25+raw_1998_MOE_TANF_non!B25+raw_1998_MOE_TANF_assist!B25+raw_1998_fed_spending!C25+raw_1998_fed_spending!E25+raw_1998_fed_spending!J25</f>
        <v>164935909</v>
      </c>
      <c r="N20">
        <f t="shared" si="0"/>
        <v>164935909</v>
      </c>
      <c r="O20" t="str">
        <f t="shared" si="1"/>
        <v>Match</v>
      </c>
    </row>
    <row r="21" spans="1:15" x14ac:dyDescent="0.2">
      <c r="A21" t="s">
        <v>27</v>
      </c>
      <c r="B21">
        <f>raw_1998_MOE_SSP_assist!C26+raw_1998_MOE_TANF_assist!C26+raw_1998_fed_assist!C26</f>
        <v>79869173</v>
      </c>
      <c r="C21">
        <f>raw_1998_MOE_SSP_non!D26+raw_1998_MOE_SSP_assist!D26+raw_1998_MOE_TANF_non!D26+raw_1998_MOE_TANF_assist!D26+raw_1998_fed_non_1!D26+raw_1998_fed_assist!D26+raw_1998_fed_spending!C26</f>
        <v>9753226</v>
      </c>
      <c r="D21">
        <f>raw_1998_MOE_SSP_non!C26+raw_1998_MOE_SSP_non!E26+raw_1998_MOE_SSP_non!F26+raw_1998_MOE_SSP_assist!E26+raw_1998_MOE_TANF_non!C26+raw_1998_MOE_TANF_non!E26+raw_1998_MOE_TANF_non!F26+raw_1998_MOE_TANF_assist!E26+raw_1998_fed_non_1!C26+raw_1998_fed_non_1!E26+raw_1998_fed_non_1!F26+raw_1998_fed_assist!E26</f>
        <v>7572624</v>
      </c>
      <c r="E21">
        <f>raw_1998_fed_non_1!J26+raw_1998_fed_assist!F26</f>
        <v>0</v>
      </c>
      <c r="F21">
        <f>raw_1998_MOE_SSP_non!G26+raw_1998_MOE_SSP_non!H26+raw_1998_MOE_TANF_non!G26+raw_1998_MOE_TANF_non!H26+raw_1998_fed_non_1!G26+raw_1998_fed_non_1!H26</f>
        <v>0</v>
      </c>
      <c r="G21">
        <f>raw_1998_MOE_SSP_non!I26+raw_1998_MOE_TANF_non!I26+raw_1998_fed_non_1!I26</f>
        <v>0</v>
      </c>
      <c r="H21">
        <f>raw_1998_MOE_SSP_non!J26+raw_1998_MOE_SSP_non!K26+raw_1998_MOE_TANF_non!J26+raw_1998_MOE_TANF_non!K26+raw_1998_fed_non_2!D26+raw_1998_fed_non_2!E26</f>
        <v>0</v>
      </c>
      <c r="I21">
        <f>raw_1998_MOE_SSP_non!N26+raw_1998_MOE_TANF_non!N26+raw_1998_fed_non_2!I26</f>
        <v>6712105</v>
      </c>
      <c r="J21">
        <f>raw_1998_MOE_SSP_non!L26+raw_1998_MOE_SSP_non!M26+raw_1998_MOE_TANF_non!L26+raw_1998_MOE_TANF_non!M26+raw_1998_fed_non_2!F26+raw_1998_fed_non_2!H26</f>
        <v>12460189</v>
      </c>
      <c r="K21">
        <f>raw_1998_fed_spending!E26</f>
        <v>2500000</v>
      </c>
      <c r="L21">
        <f>raw_1998_MOE_SSP_non!B26+raw_1998_MOE_SSP_assist!B26+raw_1998_MOE_TANF_non!B26+raw_1998_MOE_TANF_assist!B26+raw_1998_fed_spending!C26+raw_1998_fed_spending!E26+raw_1998_fed_spending!J26</f>
        <v>118867317</v>
      </c>
      <c r="N21">
        <f t="shared" si="0"/>
        <v>118867317</v>
      </c>
      <c r="O21" t="str">
        <f t="shared" si="1"/>
        <v>Match</v>
      </c>
    </row>
    <row r="22" spans="1:15" x14ac:dyDescent="0.2">
      <c r="A22" t="s">
        <v>28</v>
      </c>
      <c r="B22">
        <f>raw_1998_MOE_SSP_assist!C27+raw_1998_MOE_TANF_assist!C27+raw_1998_fed_assist!C27</f>
        <v>185300907</v>
      </c>
      <c r="C22">
        <f>raw_1998_MOE_SSP_non!D27+raw_1998_MOE_SSP_assist!D27+raw_1998_MOE_TANF_non!D27+raw_1998_MOE_TANF_assist!D27+raw_1998_fed_non_1!D27+raw_1998_fed_assist!D27+raw_1998_fed_spending!C27</f>
        <v>30336059</v>
      </c>
      <c r="D22">
        <f>raw_1998_MOE_SSP_non!C27+raw_1998_MOE_SSP_non!E27+raw_1998_MOE_SSP_non!F27+raw_1998_MOE_SSP_assist!E27+raw_1998_MOE_TANF_non!C27+raw_1998_MOE_TANF_non!E27+raw_1998_MOE_TANF_non!F27+raw_1998_MOE_TANF_assist!E27+raw_1998_fed_non_1!C27+raw_1998_fed_non_1!E27+raw_1998_fed_non_1!F27+raw_1998_fed_assist!E27</f>
        <v>47042467</v>
      </c>
      <c r="E22">
        <f>raw_1998_fed_non_1!J27+raw_1998_fed_assist!F27</f>
        <v>0</v>
      </c>
      <c r="F22">
        <f>raw_1998_MOE_SSP_non!G27+raw_1998_MOE_SSP_non!H27+raw_1998_MOE_TANF_non!G27+raw_1998_MOE_TANF_non!H27+raw_1998_fed_non_1!G27+raw_1998_fed_non_1!H27</f>
        <v>0</v>
      </c>
      <c r="G22">
        <f>raw_1998_MOE_SSP_non!I27+raw_1998_MOE_TANF_non!I27+raw_1998_fed_non_1!I27</f>
        <v>0</v>
      </c>
      <c r="H22">
        <f>raw_1998_MOE_SSP_non!J27+raw_1998_MOE_SSP_non!K27+raw_1998_MOE_TANF_non!J27+raw_1998_MOE_TANF_non!K27+raw_1998_fed_non_2!D27+raw_1998_fed_non_2!E27</f>
        <v>0</v>
      </c>
      <c r="I22">
        <f>raw_1998_MOE_SSP_non!N27+raw_1998_MOE_TANF_non!N27+raw_1998_fed_non_2!I27</f>
        <v>2923971</v>
      </c>
      <c r="J22">
        <f>raw_1998_MOE_SSP_non!L27+raw_1998_MOE_SSP_non!M27+raw_1998_MOE_TANF_non!L27+raw_1998_MOE_TANF_non!M27+raw_1998_fed_non_2!F27+raw_1998_fed_non_2!H27</f>
        <v>48452386</v>
      </c>
      <c r="K22">
        <f>raw_1998_fed_spending!E27</f>
        <v>22909803</v>
      </c>
      <c r="L22">
        <f>raw_1998_MOE_SSP_non!B27+raw_1998_MOE_SSP_assist!B27+raw_1998_MOE_TANF_non!B27+raw_1998_MOE_TANF_assist!B27+raw_1998_fed_spending!C27+raw_1998_fed_spending!E27+raw_1998_fed_spending!J27</f>
        <v>336965593</v>
      </c>
      <c r="N22">
        <f t="shared" si="0"/>
        <v>336965593</v>
      </c>
      <c r="O22" t="str">
        <f t="shared" si="1"/>
        <v>Match</v>
      </c>
    </row>
    <row r="23" spans="1:15" x14ac:dyDescent="0.2">
      <c r="A23" t="s">
        <v>29</v>
      </c>
      <c r="B23">
        <f>raw_1998_MOE_SSP_assist!C28+raw_1998_MOE_TANF_assist!C28+raw_1998_fed_assist!C28</f>
        <v>415938190</v>
      </c>
      <c r="C23">
        <f>raw_1998_MOE_SSP_non!D28+raw_1998_MOE_SSP_assist!D28+raw_1998_MOE_TANF_non!D28+raw_1998_MOE_TANF_assist!D28+raw_1998_fed_non_1!D28+raw_1998_fed_assist!D28+raw_1998_fed_spending!C28</f>
        <v>148652776</v>
      </c>
      <c r="D23">
        <f>raw_1998_MOE_SSP_non!C28+raw_1998_MOE_SSP_non!E28+raw_1998_MOE_SSP_non!F28+raw_1998_MOE_SSP_assist!E28+raw_1998_MOE_TANF_non!C28+raw_1998_MOE_TANF_non!E28+raw_1998_MOE_TANF_non!F28+raw_1998_MOE_TANF_assist!E28+raw_1998_fed_non_1!C28+raw_1998_fed_non_1!E28+raw_1998_fed_non_1!F28+raw_1998_fed_assist!E28</f>
        <v>25432204</v>
      </c>
      <c r="E23">
        <f>raw_1998_fed_non_1!J28+raw_1998_fed_assist!F28</f>
        <v>0</v>
      </c>
      <c r="F23">
        <f>raw_1998_MOE_SSP_non!G28+raw_1998_MOE_SSP_non!H28+raw_1998_MOE_TANF_non!G28+raw_1998_MOE_TANF_non!H28+raw_1998_fed_non_1!G28+raw_1998_fed_non_1!H28</f>
        <v>0</v>
      </c>
      <c r="G23">
        <f>raw_1998_MOE_SSP_non!I28+raw_1998_MOE_TANF_non!I28+raw_1998_fed_non_1!I28</f>
        <v>0</v>
      </c>
      <c r="H23">
        <f>raw_1998_MOE_SSP_non!J28+raw_1998_MOE_SSP_non!K28+raw_1998_MOE_TANF_non!J28+raw_1998_MOE_TANF_non!K28+raw_1998_fed_non_2!D28+raw_1998_fed_non_2!E28</f>
        <v>0</v>
      </c>
      <c r="I23">
        <f>raw_1998_MOE_SSP_non!N28+raw_1998_MOE_TANF_non!N28+raw_1998_fed_non_2!I28</f>
        <v>86386881</v>
      </c>
      <c r="J23">
        <f>raw_1998_MOE_SSP_non!L28+raw_1998_MOE_SSP_non!M28+raw_1998_MOE_TANF_non!L28+raw_1998_MOE_TANF_non!M28+raw_1998_fed_non_2!F28+raw_1998_fed_non_2!H28</f>
        <v>95971476</v>
      </c>
      <c r="K23">
        <f>raw_1998_fed_spending!E28</f>
        <v>45937112</v>
      </c>
      <c r="L23">
        <f>raw_1998_MOE_SSP_non!B28+raw_1998_MOE_SSP_assist!B28+raw_1998_MOE_TANF_non!B28+raw_1998_MOE_TANF_assist!B28+raw_1998_fed_spending!C28+raw_1998_fed_spending!E28+raw_1998_fed_spending!J28</f>
        <v>818318639</v>
      </c>
      <c r="N23">
        <f t="shared" si="0"/>
        <v>818318639</v>
      </c>
      <c r="O23" t="str">
        <f t="shared" si="1"/>
        <v>Match</v>
      </c>
    </row>
    <row r="24" spans="1:15" x14ac:dyDescent="0.2">
      <c r="A24" t="s">
        <v>30</v>
      </c>
      <c r="B24">
        <f>raw_1998_MOE_SSP_assist!C29+raw_1998_MOE_TANF_assist!C29+raw_1998_fed_assist!C29</f>
        <v>540149479</v>
      </c>
      <c r="C24">
        <f>raw_1998_MOE_SSP_non!D29+raw_1998_MOE_SSP_assist!D29+raw_1998_MOE_TANF_non!D29+raw_1998_MOE_TANF_assist!D29+raw_1998_fed_non_1!D29+raw_1998_fed_assist!D29+raw_1998_fed_spending!C29</f>
        <v>282209659</v>
      </c>
      <c r="D24">
        <f>raw_1998_MOE_SSP_non!C29+raw_1998_MOE_SSP_non!E29+raw_1998_MOE_SSP_non!F29+raw_1998_MOE_SSP_assist!E29+raw_1998_MOE_TANF_non!C29+raw_1998_MOE_TANF_non!E29+raw_1998_MOE_TANF_non!F29+raw_1998_MOE_TANF_assist!E29+raw_1998_fed_non_1!C29+raw_1998_fed_non_1!E29+raw_1998_fed_non_1!F29+raw_1998_fed_assist!E29</f>
        <v>106259433</v>
      </c>
      <c r="E24">
        <f>raw_1998_fed_non_1!J29+raw_1998_fed_assist!F29</f>
        <v>0</v>
      </c>
      <c r="F24">
        <f>raw_1998_MOE_SSP_non!G29+raw_1998_MOE_SSP_non!H29+raw_1998_MOE_TANF_non!G29+raw_1998_MOE_TANF_non!H29+raw_1998_fed_non_1!G29+raw_1998_fed_non_1!H29</f>
        <v>0</v>
      </c>
      <c r="G24">
        <f>raw_1998_MOE_SSP_non!I29+raw_1998_MOE_TANF_non!I29+raw_1998_fed_non_1!I29</f>
        <v>0</v>
      </c>
      <c r="H24">
        <f>raw_1998_MOE_SSP_non!J29+raw_1998_MOE_SSP_non!K29+raw_1998_MOE_TANF_non!J29+raw_1998_MOE_TANF_non!K29+raw_1998_fed_non_2!D29+raw_1998_fed_non_2!E29</f>
        <v>0</v>
      </c>
      <c r="I24">
        <f>raw_1998_MOE_SSP_non!N29+raw_1998_MOE_TANF_non!N29+raw_1998_fed_non_2!I29</f>
        <v>121393880</v>
      </c>
      <c r="J24">
        <f>raw_1998_MOE_SSP_non!L29+raw_1998_MOE_SSP_non!M29+raw_1998_MOE_TANF_non!L29+raw_1998_MOE_TANF_non!M29+raw_1998_fed_non_2!F29+raw_1998_fed_non_2!H29</f>
        <v>65496247</v>
      </c>
      <c r="K24">
        <f>raw_1998_fed_spending!E29</f>
        <v>72782007</v>
      </c>
      <c r="L24">
        <f>raw_1998_MOE_SSP_non!B29+raw_1998_MOE_SSP_assist!B29+raw_1998_MOE_TANF_non!B29+raw_1998_MOE_TANF_assist!B29+raw_1998_fed_spending!C29+raw_1998_fed_spending!E29+raw_1998_fed_spending!J29</f>
        <v>1188290705</v>
      </c>
      <c r="N24">
        <f t="shared" si="0"/>
        <v>1188290705</v>
      </c>
      <c r="O24" t="str">
        <f t="shared" si="1"/>
        <v>Match</v>
      </c>
    </row>
    <row r="25" spans="1:15" x14ac:dyDescent="0.2">
      <c r="A25" t="s">
        <v>31</v>
      </c>
      <c r="B25">
        <f>raw_1998_MOE_SSP_assist!C30+raw_1998_MOE_TANF_assist!C30+raw_1998_fed_assist!C30</f>
        <v>264593985</v>
      </c>
      <c r="C25">
        <f>raw_1998_MOE_SSP_non!D30+raw_1998_MOE_SSP_assist!D30+raw_1998_MOE_TANF_non!D30+raw_1998_MOE_TANF_assist!D30+raw_1998_fed_non_1!D30+raw_1998_fed_assist!D30+raw_1998_fed_spending!C30</f>
        <v>29766232</v>
      </c>
      <c r="D25">
        <f>raw_1998_MOE_SSP_non!C30+raw_1998_MOE_SSP_non!E30+raw_1998_MOE_SSP_non!F30+raw_1998_MOE_SSP_assist!E30+raw_1998_MOE_TANF_non!C30+raw_1998_MOE_TANF_non!E30+raw_1998_MOE_TANF_non!F30+raw_1998_MOE_TANF_assist!E30+raw_1998_fed_non_1!C30+raw_1998_fed_non_1!E30+raw_1998_fed_non_1!F30+raw_1998_fed_assist!E30</f>
        <v>26943295</v>
      </c>
      <c r="E25">
        <f>raw_1998_fed_non_1!J30+raw_1998_fed_assist!F30</f>
        <v>0</v>
      </c>
      <c r="F25">
        <f>raw_1998_MOE_SSP_non!G30+raw_1998_MOE_SSP_non!H30+raw_1998_MOE_TANF_non!G30+raw_1998_MOE_TANF_non!H30+raw_1998_fed_non_1!G30+raw_1998_fed_non_1!H30</f>
        <v>0</v>
      </c>
      <c r="G25">
        <f>raw_1998_MOE_SSP_non!I30+raw_1998_MOE_TANF_non!I30+raw_1998_fed_non_1!I30</f>
        <v>0</v>
      </c>
      <c r="H25">
        <f>raw_1998_MOE_SSP_non!J30+raw_1998_MOE_SSP_non!K30+raw_1998_MOE_TANF_non!J30+raw_1998_MOE_TANF_non!K30+raw_1998_fed_non_2!D30+raw_1998_fed_non_2!E30</f>
        <v>0</v>
      </c>
      <c r="I25">
        <f>raw_1998_MOE_SSP_non!N30+raw_1998_MOE_TANF_non!N30+raw_1998_fed_non_2!I30</f>
        <v>0</v>
      </c>
      <c r="J25">
        <f>raw_1998_MOE_SSP_non!L30+raw_1998_MOE_SSP_non!M30+raw_1998_MOE_TANF_non!L30+raw_1998_MOE_TANF_non!M30+raw_1998_fed_non_2!F30+raw_1998_fed_non_2!H30</f>
        <v>56944378</v>
      </c>
      <c r="K25">
        <f>raw_1998_fed_spending!E30</f>
        <v>100000</v>
      </c>
      <c r="L25">
        <f>raw_1998_MOE_SSP_non!B30+raw_1998_MOE_SSP_assist!B30+raw_1998_MOE_TANF_non!B30+raw_1998_MOE_TANF_assist!B30+raw_1998_fed_spending!C30+raw_1998_fed_spending!E30+raw_1998_fed_spending!J30</f>
        <v>378347890</v>
      </c>
      <c r="N25">
        <f t="shared" si="0"/>
        <v>378347890</v>
      </c>
      <c r="O25" t="str">
        <f t="shared" si="1"/>
        <v>Match</v>
      </c>
    </row>
    <row r="26" spans="1:15" x14ac:dyDescent="0.2">
      <c r="A26" t="s">
        <v>32</v>
      </c>
      <c r="B26">
        <f>raw_1998_MOE_SSP_assist!C31+raw_1998_MOE_TANF_assist!C31+raw_1998_fed_assist!C31</f>
        <v>32906487</v>
      </c>
      <c r="C26">
        <f>raw_1998_MOE_SSP_non!D31+raw_1998_MOE_SSP_assist!D31+raw_1998_MOE_TANF_non!D31+raw_1998_MOE_TANF_assist!D31+raw_1998_fed_non_1!D31+raw_1998_fed_assist!D31+raw_1998_fed_spending!C31</f>
        <v>1715431</v>
      </c>
      <c r="D26">
        <f>raw_1998_MOE_SSP_non!C31+raw_1998_MOE_SSP_non!E31+raw_1998_MOE_SSP_non!F31+raw_1998_MOE_SSP_assist!E31+raw_1998_MOE_TANF_non!C31+raw_1998_MOE_TANF_non!E31+raw_1998_MOE_TANF_non!F31+raw_1998_MOE_TANF_assist!E31+raw_1998_fed_non_1!C31+raw_1998_fed_non_1!E31+raw_1998_fed_non_1!F31+raw_1998_fed_assist!E31</f>
        <v>18109171</v>
      </c>
      <c r="E26">
        <f>raw_1998_fed_non_1!J31+raw_1998_fed_assist!F31</f>
        <v>0</v>
      </c>
      <c r="F26">
        <f>raw_1998_MOE_SSP_non!G31+raw_1998_MOE_SSP_non!H31+raw_1998_MOE_TANF_non!G31+raw_1998_MOE_TANF_non!H31+raw_1998_fed_non_1!G31+raw_1998_fed_non_1!H31</f>
        <v>0</v>
      </c>
      <c r="G26">
        <f>raw_1998_MOE_SSP_non!I31+raw_1998_MOE_TANF_non!I31+raw_1998_fed_non_1!I31</f>
        <v>0</v>
      </c>
      <c r="H26">
        <f>raw_1998_MOE_SSP_non!J31+raw_1998_MOE_SSP_non!K31+raw_1998_MOE_TANF_non!J31+raw_1998_MOE_TANF_non!K31+raw_1998_fed_non_2!D31+raw_1998_fed_non_2!E31</f>
        <v>0</v>
      </c>
      <c r="I26">
        <f>raw_1998_MOE_SSP_non!N31+raw_1998_MOE_TANF_non!N31+raw_1998_fed_non_2!I31</f>
        <v>321803</v>
      </c>
      <c r="J26">
        <f>raw_1998_MOE_SSP_non!L31+raw_1998_MOE_SSP_non!M31+raw_1998_MOE_TANF_non!L31+raw_1998_MOE_TANF_non!M31+raw_1998_fed_non_2!F31+raw_1998_fed_non_2!H31</f>
        <v>2821681</v>
      </c>
      <c r="K26">
        <f>raw_1998_fed_spending!E31</f>
        <v>8676578</v>
      </c>
      <c r="L26">
        <f>raw_1998_MOE_SSP_non!B31+raw_1998_MOE_SSP_assist!B31+raw_1998_MOE_TANF_non!B31+raw_1998_MOE_TANF_assist!B31+raw_1998_fed_spending!C31+raw_1998_fed_spending!E31+raw_1998_fed_spending!J31</f>
        <v>64551151</v>
      </c>
      <c r="N26">
        <f t="shared" si="0"/>
        <v>64551151</v>
      </c>
      <c r="O26" t="str">
        <f t="shared" si="1"/>
        <v>Match</v>
      </c>
    </row>
    <row r="27" spans="1:15" x14ac:dyDescent="0.2">
      <c r="A27" t="s">
        <v>33</v>
      </c>
      <c r="B27">
        <f>raw_1998_MOE_SSP_assist!C32+raw_1998_MOE_TANF_assist!C32+raw_1998_fed_assist!C32</f>
        <v>179823854</v>
      </c>
      <c r="C27">
        <f>raw_1998_MOE_SSP_non!D32+raw_1998_MOE_SSP_assist!D32+raw_1998_MOE_TANF_non!D32+raw_1998_MOE_TANF_assist!D32+raw_1998_fed_non_1!D32+raw_1998_fed_assist!D32+raw_1998_fed_spending!C32</f>
        <v>35328243</v>
      </c>
      <c r="D27">
        <f>raw_1998_MOE_SSP_non!C32+raw_1998_MOE_SSP_non!E32+raw_1998_MOE_SSP_non!F32+raw_1998_MOE_SSP_assist!E32+raw_1998_MOE_TANF_non!C32+raw_1998_MOE_TANF_non!E32+raw_1998_MOE_TANF_non!F32+raw_1998_MOE_TANF_assist!E32+raw_1998_fed_non_1!C32+raw_1998_fed_non_1!E32+raw_1998_fed_non_1!F32+raw_1998_fed_assist!E32</f>
        <v>32437867</v>
      </c>
      <c r="E27">
        <f>raw_1998_fed_non_1!J32+raw_1998_fed_assist!F32</f>
        <v>0</v>
      </c>
      <c r="F27">
        <f>raw_1998_MOE_SSP_non!G32+raw_1998_MOE_SSP_non!H32+raw_1998_MOE_TANF_non!G32+raw_1998_MOE_TANF_non!H32+raw_1998_fed_non_1!G32+raw_1998_fed_non_1!H32</f>
        <v>0</v>
      </c>
      <c r="G27">
        <f>raw_1998_MOE_SSP_non!I32+raw_1998_MOE_TANF_non!I32+raw_1998_fed_non_1!I32</f>
        <v>0</v>
      </c>
      <c r="H27">
        <f>raw_1998_MOE_SSP_non!J32+raw_1998_MOE_SSP_non!K32+raw_1998_MOE_TANF_non!J32+raw_1998_MOE_TANF_non!K32+raw_1998_fed_non_2!D32+raw_1998_fed_non_2!E32</f>
        <v>0</v>
      </c>
      <c r="I27">
        <f>raw_1998_MOE_SSP_non!N32+raw_1998_MOE_TANF_non!N32+raw_1998_fed_non_2!I32</f>
        <v>24942685</v>
      </c>
      <c r="J27">
        <f>raw_1998_MOE_SSP_non!L32+raw_1998_MOE_SSP_non!M32+raw_1998_MOE_TANF_non!L32+raw_1998_MOE_TANF_non!M32+raw_1998_fed_non_2!F32+raw_1998_fed_non_2!H32</f>
        <v>40758386</v>
      </c>
      <c r="K27">
        <f>raw_1998_fed_spending!E32</f>
        <v>21705174</v>
      </c>
      <c r="L27">
        <f>raw_1998_MOE_SSP_non!B32+raw_1998_MOE_SSP_assist!B32+raw_1998_MOE_TANF_non!B32+raw_1998_MOE_TANF_assist!B32+raw_1998_fed_spending!C32+raw_1998_fed_spending!E32+raw_1998_fed_spending!J32</f>
        <v>334996209</v>
      </c>
      <c r="N27">
        <f t="shared" si="0"/>
        <v>334996209</v>
      </c>
      <c r="O27" t="str">
        <f t="shared" si="1"/>
        <v>Match</v>
      </c>
    </row>
    <row r="28" spans="1:15" x14ac:dyDescent="0.2">
      <c r="A28" t="s">
        <v>34</v>
      </c>
      <c r="B28">
        <f>raw_1998_MOE_SSP_assist!C33+raw_1998_MOE_TANF_assist!C33+raw_1998_fed_assist!C33</f>
        <v>30171003</v>
      </c>
      <c r="C28">
        <f>raw_1998_MOE_SSP_non!D33+raw_1998_MOE_SSP_assist!D33+raw_1998_MOE_TANF_non!D33+raw_1998_MOE_TANF_assist!D33+raw_1998_fed_non_1!D33+raw_1998_fed_assist!D33+raw_1998_fed_spending!C33</f>
        <v>1829961</v>
      </c>
      <c r="D28">
        <f>raw_1998_MOE_SSP_non!C33+raw_1998_MOE_SSP_non!E33+raw_1998_MOE_SSP_non!F33+raw_1998_MOE_SSP_assist!E33+raw_1998_MOE_TANF_non!C33+raw_1998_MOE_TANF_non!E33+raw_1998_MOE_TANF_non!F33+raw_1998_MOE_TANF_assist!E33+raw_1998_fed_non_1!C33+raw_1998_fed_non_1!E33+raw_1998_fed_non_1!F33+raw_1998_fed_assist!E33</f>
        <v>3395330</v>
      </c>
      <c r="E28">
        <f>raw_1998_fed_non_1!J33+raw_1998_fed_assist!F33</f>
        <v>0</v>
      </c>
      <c r="F28">
        <f>raw_1998_MOE_SSP_non!G33+raw_1998_MOE_SSP_non!H33+raw_1998_MOE_TANF_non!G33+raw_1998_MOE_TANF_non!H33+raw_1998_fed_non_1!G33+raw_1998_fed_non_1!H33</f>
        <v>0</v>
      </c>
      <c r="G28">
        <f>raw_1998_MOE_SSP_non!I33+raw_1998_MOE_TANF_non!I33+raw_1998_fed_non_1!I33</f>
        <v>0</v>
      </c>
      <c r="H28">
        <f>raw_1998_MOE_SSP_non!J33+raw_1998_MOE_SSP_non!K33+raw_1998_MOE_TANF_non!J33+raw_1998_MOE_TANF_non!K33+raw_1998_fed_non_2!D33+raw_1998_fed_non_2!E33</f>
        <v>0</v>
      </c>
      <c r="I28">
        <f>raw_1998_MOE_SSP_non!N33+raw_1998_MOE_TANF_non!N33+raw_1998_fed_non_2!I33</f>
        <v>2716769</v>
      </c>
      <c r="J28">
        <f>raw_1998_MOE_SSP_non!L33+raw_1998_MOE_SSP_non!M33+raw_1998_MOE_TANF_non!L33+raw_1998_MOE_TANF_non!M33+raw_1998_fed_non_2!F33+raw_1998_fed_non_2!H33</f>
        <v>6539385</v>
      </c>
      <c r="K28">
        <f>raw_1998_fed_spending!E33</f>
        <v>0</v>
      </c>
      <c r="L28">
        <f>raw_1998_MOE_SSP_non!B33+raw_1998_MOE_SSP_assist!B33+raw_1998_MOE_TANF_non!B33+raw_1998_MOE_TANF_assist!B33+raw_1998_fed_spending!C33+raw_1998_fed_spending!E33+raw_1998_fed_spending!J33</f>
        <v>44652448</v>
      </c>
      <c r="N28">
        <f t="shared" si="0"/>
        <v>44652448</v>
      </c>
      <c r="O28" t="str">
        <f t="shared" si="1"/>
        <v>Match</v>
      </c>
    </row>
    <row r="29" spans="1:15" x14ac:dyDescent="0.2">
      <c r="A29" t="s">
        <v>35</v>
      </c>
      <c r="B29">
        <f>raw_1998_MOE_SSP_assist!C34+raw_1998_MOE_TANF_assist!C34+raw_1998_fed_assist!C34</f>
        <v>37299439</v>
      </c>
      <c r="C29">
        <f>raw_1998_MOE_SSP_non!D34+raw_1998_MOE_SSP_assist!D34+raw_1998_MOE_TANF_non!D34+raw_1998_MOE_TANF_assist!D34+raw_1998_fed_non_1!D34+raw_1998_fed_assist!D34+raw_1998_fed_spending!C34</f>
        <v>0</v>
      </c>
      <c r="D29">
        <f>raw_1998_MOE_SSP_non!C34+raw_1998_MOE_SSP_non!E34+raw_1998_MOE_SSP_non!F34+raw_1998_MOE_SSP_assist!E34+raw_1998_MOE_TANF_non!C34+raw_1998_MOE_TANF_non!E34+raw_1998_MOE_TANF_non!F34+raw_1998_MOE_TANF_assist!E34+raw_1998_fed_non_1!C34+raw_1998_fed_non_1!E34+raw_1998_fed_non_1!F34+raw_1998_fed_assist!E34</f>
        <v>6114222</v>
      </c>
      <c r="E29">
        <f>raw_1998_fed_non_1!J34+raw_1998_fed_assist!F34</f>
        <v>0</v>
      </c>
      <c r="F29">
        <f>raw_1998_MOE_SSP_non!G34+raw_1998_MOE_SSP_non!H34+raw_1998_MOE_TANF_non!G34+raw_1998_MOE_TANF_non!H34+raw_1998_fed_non_1!G34+raw_1998_fed_non_1!H34</f>
        <v>0</v>
      </c>
      <c r="G29">
        <f>raw_1998_MOE_SSP_non!I34+raw_1998_MOE_TANF_non!I34+raw_1998_fed_non_1!I34</f>
        <v>0</v>
      </c>
      <c r="H29">
        <f>raw_1998_MOE_SSP_non!J34+raw_1998_MOE_SSP_non!K34+raw_1998_MOE_TANF_non!J34+raw_1998_MOE_TANF_non!K34+raw_1998_fed_non_2!D34+raw_1998_fed_non_2!E34</f>
        <v>0</v>
      </c>
      <c r="I29">
        <f>raw_1998_MOE_SSP_non!N34+raw_1998_MOE_TANF_non!N34+raw_1998_fed_non_2!I34</f>
        <v>0</v>
      </c>
      <c r="J29">
        <f>raw_1998_MOE_SSP_non!L34+raw_1998_MOE_SSP_non!M34+raw_1998_MOE_TANF_non!L34+raw_1998_MOE_TANF_non!M34+raw_1998_fed_non_2!F34+raw_1998_fed_non_2!H34</f>
        <v>18086762</v>
      </c>
      <c r="K29">
        <f>raw_1998_fed_spending!E34</f>
        <v>0</v>
      </c>
      <c r="L29">
        <f>raw_1998_MOE_SSP_non!B34+raw_1998_MOE_SSP_assist!B34+raw_1998_MOE_TANF_non!B34+raw_1998_MOE_TANF_assist!B34+raw_1998_fed_spending!C34+raw_1998_fed_spending!E34+raw_1998_fed_spending!J34</f>
        <v>61500423</v>
      </c>
      <c r="N29">
        <f t="shared" si="0"/>
        <v>61500423</v>
      </c>
      <c r="O29" t="str">
        <f t="shared" si="1"/>
        <v>Match</v>
      </c>
    </row>
    <row r="30" spans="1:15" x14ac:dyDescent="0.2">
      <c r="A30" t="s">
        <v>36</v>
      </c>
      <c r="B30">
        <f>raw_1998_MOE_SSP_assist!C35+raw_1998_MOE_TANF_assist!C35+raw_1998_fed_assist!C35</f>
        <v>31059040</v>
      </c>
      <c r="C30">
        <f>raw_1998_MOE_SSP_non!D35+raw_1998_MOE_SSP_assist!D35+raw_1998_MOE_TANF_non!D35+raw_1998_MOE_TANF_assist!D35+raw_1998_fed_non_1!D35+raw_1998_fed_assist!D35+raw_1998_fed_spending!C35</f>
        <v>995948</v>
      </c>
      <c r="D30">
        <f>raw_1998_MOE_SSP_non!C35+raw_1998_MOE_SSP_non!E35+raw_1998_MOE_SSP_non!F35+raw_1998_MOE_SSP_assist!E35+raw_1998_MOE_TANF_non!C35+raw_1998_MOE_TANF_non!E35+raw_1998_MOE_TANF_non!F35+raw_1998_MOE_TANF_assist!E35+raw_1998_fed_non_1!C35+raw_1998_fed_non_1!E35+raw_1998_fed_non_1!F35+raw_1998_fed_assist!E35</f>
        <v>965935</v>
      </c>
      <c r="E30">
        <f>raw_1998_fed_non_1!J35+raw_1998_fed_assist!F35</f>
        <v>0</v>
      </c>
      <c r="F30">
        <f>raw_1998_MOE_SSP_non!G35+raw_1998_MOE_SSP_non!H35+raw_1998_MOE_TANF_non!G35+raw_1998_MOE_TANF_non!H35+raw_1998_fed_non_1!G35+raw_1998_fed_non_1!H35</f>
        <v>0</v>
      </c>
      <c r="G30">
        <f>raw_1998_MOE_SSP_non!I35+raw_1998_MOE_TANF_non!I35+raw_1998_fed_non_1!I35</f>
        <v>0</v>
      </c>
      <c r="H30">
        <f>raw_1998_MOE_SSP_non!J35+raw_1998_MOE_SSP_non!K35+raw_1998_MOE_TANF_non!J35+raw_1998_MOE_TANF_non!K35+raw_1998_fed_non_2!D35+raw_1998_fed_non_2!E35</f>
        <v>0</v>
      </c>
      <c r="I30">
        <f>raw_1998_MOE_SSP_non!N35+raw_1998_MOE_TANF_non!N35+raw_1998_fed_non_2!I35</f>
        <v>18505481</v>
      </c>
      <c r="J30">
        <f>raw_1998_MOE_SSP_non!L35+raw_1998_MOE_SSP_non!M35+raw_1998_MOE_TANF_non!L35+raw_1998_MOE_TANF_non!M35+raw_1998_fed_non_2!F35+raw_1998_fed_non_2!H35</f>
        <v>11834049</v>
      </c>
      <c r="K30">
        <f>raw_1998_fed_spending!E35</f>
        <v>0</v>
      </c>
      <c r="L30">
        <f>raw_1998_MOE_SSP_non!B35+raw_1998_MOE_SSP_assist!B35+raw_1998_MOE_TANF_non!B35+raw_1998_MOE_TANF_assist!B35+raw_1998_fed_spending!C35+raw_1998_fed_spending!E35+raw_1998_fed_spending!J35</f>
        <v>63360453</v>
      </c>
      <c r="N30">
        <f t="shared" si="0"/>
        <v>63360453</v>
      </c>
      <c r="O30" t="str">
        <f t="shared" si="1"/>
        <v>Match</v>
      </c>
    </row>
    <row r="31" spans="1:15" x14ac:dyDescent="0.2">
      <c r="A31" t="s">
        <v>37</v>
      </c>
      <c r="B31">
        <f>raw_1998_MOE_SSP_assist!C36+raw_1998_MOE_TANF_assist!C36+raw_1998_fed_assist!C36</f>
        <v>39012620</v>
      </c>
      <c r="C31">
        <f>raw_1998_MOE_SSP_non!D36+raw_1998_MOE_SSP_assist!D36+raw_1998_MOE_TANF_non!D36+raw_1998_MOE_TANF_assist!D36+raw_1998_fed_non_1!D36+raw_1998_fed_assist!D36+raw_1998_fed_spending!C36</f>
        <v>4635960</v>
      </c>
      <c r="D31">
        <f>raw_1998_MOE_SSP_non!C36+raw_1998_MOE_SSP_non!E36+raw_1998_MOE_SSP_non!F36+raw_1998_MOE_SSP_assist!E36+raw_1998_MOE_TANF_non!C36+raw_1998_MOE_TANF_non!E36+raw_1998_MOE_TANF_non!F36+raw_1998_MOE_TANF_assist!E36+raw_1998_fed_non_1!C36+raw_1998_fed_non_1!E36+raw_1998_fed_non_1!F36+raw_1998_fed_assist!E36</f>
        <v>3667736</v>
      </c>
      <c r="E31">
        <f>raw_1998_fed_non_1!J36+raw_1998_fed_assist!F36</f>
        <v>0</v>
      </c>
      <c r="F31">
        <f>raw_1998_MOE_SSP_non!G36+raw_1998_MOE_SSP_non!H36+raw_1998_MOE_TANF_non!G36+raw_1998_MOE_TANF_non!H36+raw_1998_fed_non_1!G36+raw_1998_fed_non_1!H36</f>
        <v>0</v>
      </c>
      <c r="G31">
        <f>raw_1998_MOE_SSP_non!I36+raw_1998_MOE_TANF_non!I36+raw_1998_fed_non_1!I36</f>
        <v>0</v>
      </c>
      <c r="H31">
        <f>raw_1998_MOE_SSP_non!J36+raw_1998_MOE_SSP_non!K36+raw_1998_MOE_TANF_non!J36+raw_1998_MOE_TANF_non!K36+raw_1998_fed_non_2!D36+raw_1998_fed_non_2!E36</f>
        <v>0</v>
      </c>
      <c r="I31">
        <f>raw_1998_MOE_SSP_non!N36+raw_1998_MOE_TANF_non!N36+raw_1998_fed_non_2!I36</f>
        <v>7321038</v>
      </c>
      <c r="J31">
        <f>raw_1998_MOE_SSP_non!L36+raw_1998_MOE_SSP_non!M36+raw_1998_MOE_TANF_non!L36+raw_1998_MOE_TANF_non!M36+raw_1998_fed_non_2!F36+raw_1998_fed_non_2!H36</f>
        <v>11953362</v>
      </c>
      <c r="K31">
        <f>raw_1998_fed_spending!E36</f>
        <v>0</v>
      </c>
      <c r="L31">
        <f>raw_1998_MOE_SSP_non!B36+raw_1998_MOE_SSP_assist!B36+raw_1998_MOE_TANF_non!B36+raw_1998_MOE_TANF_assist!B36+raw_1998_fed_spending!C36+raw_1998_fed_spending!E36+raw_1998_fed_spending!J36</f>
        <v>66590716</v>
      </c>
      <c r="N31">
        <f t="shared" si="0"/>
        <v>66590716</v>
      </c>
      <c r="O31" t="str">
        <f t="shared" si="1"/>
        <v>Match</v>
      </c>
    </row>
    <row r="32" spans="1:15" x14ac:dyDescent="0.2">
      <c r="A32" t="s">
        <v>38</v>
      </c>
      <c r="B32">
        <f>raw_1998_MOE_SSP_assist!C37+raw_1998_MOE_TANF_assist!C37+raw_1998_fed_assist!C37</f>
        <v>356791270</v>
      </c>
      <c r="C32">
        <f>raw_1998_MOE_SSP_non!D37+raw_1998_MOE_SSP_assist!D37+raw_1998_MOE_TANF_non!D37+raw_1998_MOE_TANF_assist!D37+raw_1998_fed_non_1!D37+raw_1998_fed_assist!D37+raw_1998_fed_spending!C37</f>
        <v>159003099</v>
      </c>
      <c r="D32">
        <f>raw_1998_MOE_SSP_non!C37+raw_1998_MOE_SSP_non!E37+raw_1998_MOE_SSP_non!F37+raw_1998_MOE_SSP_assist!E37+raw_1998_MOE_TANF_non!C37+raw_1998_MOE_TANF_non!E37+raw_1998_MOE_TANF_non!F37+raw_1998_MOE_TANF_assist!E37+raw_1998_fed_non_1!C37+raw_1998_fed_non_1!E37+raw_1998_fed_non_1!F37+raw_1998_fed_assist!E37</f>
        <v>44879625</v>
      </c>
      <c r="E32">
        <f>raw_1998_fed_non_1!J37+raw_1998_fed_assist!F37</f>
        <v>0</v>
      </c>
      <c r="F32">
        <f>raw_1998_MOE_SSP_non!G37+raw_1998_MOE_SSP_non!H37+raw_1998_MOE_TANF_non!G37+raw_1998_MOE_TANF_non!H37+raw_1998_fed_non_1!G37+raw_1998_fed_non_1!H37</f>
        <v>0</v>
      </c>
      <c r="G32">
        <f>raw_1998_MOE_SSP_non!I37+raw_1998_MOE_TANF_non!I37+raw_1998_fed_non_1!I37</f>
        <v>0</v>
      </c>
      <c r="H32">
        <f>raw_1998_MOE_SSP_non!J37+raw_1998_MOE_SSP_non!K37+raw_1998_MOE_TANF_non!J37+raw_1998_MOE_TANF_non!K37+raw_1998_fed_non_2!D37+raw_1998_fed_non_2!E37</f>
        <v>0</v>
      </c>
      <c r="I32">
        <f>raw_1998_MOE_SSP_non!N37+raw_1998_MOE_TANF_non!N37+raw_1998_fed_non_2!I37</f>
        <v>0</v>
      </c>
      <c r="J32">
        <f>raw_1998_MOE_SSP_non!L37+raw_1998_MOE_SSP_non!M37+raw_1998_MOE_TANF_non!L37+raw_1998_MOE_TANF_non!M37+raw_1998_fed_non_2!F37+raw_1998_fed_non_2!H37</f>
        <v>103117354</v>
      </c>
      <c r="K32">
        <f>raw_1998_fed_spending!E37</f>
        <v>40403482</v>
      </c>
      <c r="L32">
        <f>raw_1998_MOE_SSP_non!B37+raw_1998_MOE_SSP_assist!B37+raw_1998_MOE_TANF_non!B37+raw_1998_MOE_TANF_assist!B37+raw_1998_fed_spending!C37+raw_1998_fed_spending!E37+raw_1998_fed_spending!J37</f>
        <v>704194830</v>
      </c>
      <c r="N32">
        <f t="shared" si="0"/>
        <v>704194830</v>
      </c>
      <c r="O32" t="str">
        <f t="shared" si="1"/>
        <v>Match</v>
      </c>
    </row>
    <row r="33" spans="1:15" x14ac:dyDescent="0.2">
      <c r="A33" t="s">
        <v>39</v>
      </c>
      <c r="B33">
        <f>raw_1998_MOE_SSP_assist!C38+raw_1998_MOE_TANF_assist!C38+raw_1998_fed_assist!C38</f>
        <v>89680767</v>
      </c>
      <c r="C33">
        <f>raw_1998_MOE_SSP_non!D38+raw_1998_MOE_SSP_assist!D38+raw_1998_MOE_TANF_non!D38+raw_1998_MOE_TANF_assist!D38+raw_1998_fed_non_1!D38+raw_1998_fed_assist!D38+raw_1998_fed_spending!C38</f>
        <v>13304750</v>
      </c>
      <c r="D33">
        <f>raw_1998_MOE_SSP_non!C38+raw_1998_MOE_SSP_non!E38+raw_1998_MOE_SSP_non!F38+raw_1998_MOE_SSP_assist!E38+raw_1998_MOE_TANF_non!C38+raw_1998_MOE_TANF_non!E38+raw_1998_MOE_TANF_non!F38+raw_1998_MOE_TANF_assist!E38+raw_1998_fed_non_1!C38+raw_1998_fed_non_1!E38+raw_1998_fed_non_1!F38+raw_1998_fed_assist!E38</f>
        <v>-90917</v>
      </c>
      <c r="E33">
        <f>raw_1998_fed_non_1!J38+raw_1998_fed_assist!F38</f>
        <v>0</v>
      </c>
      <c r="F33">
        <f>raw_1998_MOE_SSP_non!G38+raw_1998_MOE_SSP_non!H38+raw_1998_MOE_TANF_non!G38+raw_1998_MOE_TANF_non!H38+raw_1998_fed_non_1!G38+raw_1998_fed_non_1!H38</f>
        <v>0</v>
      </c>
      <c r="G33">
        <f>raw_1998_MOE_SSP_non!I38+raw_1998_MOE_TANF_non!I38+raw_1998_fed_non_1!I38</f>
        <v>0</v>
      </c>
      <c r="H33">
        <f>raw_1998_MOE_SSP_non!J38+raw_1998_MOE_SSP_non!K38+raw_1998_MOE_TANF_non!J38+raw_1998_MOE_TANF_non!K38+raw_1998_fed_non_2!D38+raw_1998_fed_non_2!E38</f>
        <v>0</v>
      </c>
      <c r="I33">
        <f>raw_1998_MOE_SSP_non!N38+raw_1998_MOE_TANF_non!N38+raw_1998_fed_non_2!I38</f>
        <v>605196</v>
      </c>
      <c r="J33">
        <f>raw_1998_MOE_SSP_non!L38+raw_1998_MOE_SSP_non!M38+raw_1998_MOE_TANF_non!L38+raw_1998_MOE_TANF_non!M38+raw_1998_fed_non_2!F38+raw_1998_fed_non_2!H38</f>
        <v>6856262</v>
      </c>
      <c r="K33">
        <f>raw_1998_fed_spending!E38</f>
        <v>0</v>
      </c>
      <c r="L33">
        <f>raw_1998_MOE_SSP_non!B38+raw_1998_MOE_SSP_assist!B38+raw_1998_MOE_TANF_non!B38+raw_1998_MOE_TANF_assist!B38+raw_1998_fed_spending!C38+raw_1998_fed_spending!E38+raw_1998_fed_spending!J38</f>
        <v>110356058</v>
      </c>
      <c r="N33">
        <f t="shared" si="0"/>
        <v>110356058</v>
      </c>
      <c r="O33" t="str">
        <f t="shared" si="1"/>
        <v>Match</v>
      </c>
    </row>
    <row r="34" spans="1:15" x14ac:dyDescent="0.2">
      <c r="A34" t="s">
        <v>40</v>
      </c>
      <c r="B34">
        <f>raw_1998_MOE_SSP_assist!C39+raw_1998_MOE_TANF_assist!C39+raw_1998_fed_assist!C39</f>
        <v>2204031003</v>
      </c>
      <c r="C34">
        <f>raw_1998_MOE_SSP_non!D39+raw_1998_MOE_SSP_assist!D39+raw_1998_MOE_TANF_non!D39+raw_1998_MOE_TANF_assist!D39+raw_1998_fed_non_1!D39+raw_1998_fed_assist!D39+raw_1998_fed_spending!C39</f>
        <v>113177396</v>
      </c>
      <c r="D34">
        <f>raw_1998_MOE_SSP_non!C39+raw_1998_MOE_SSP_non!E39+raw_1998_MOE_SSP_non!F39+raw_1998_MOE_SSP_assist!E39+raw_1998_MOE_TANF_non!C39+raw_1998_MOE_TANF_non!E39+raw_1998_MOE_TANF_non!F39+raw_1998_MOE_TANF_assist!E39+raw_1998_fed_non_1!C39+raw_1998_fed_non_1!E39+raw_1998_fed_non_1!F39+raw_1998_fed_assist!E39</f>
        <v>183608268</v>
      </c>
      <c r="E34">
        <f>raw_1998_fed_non_1!J39+raw_1998_fed_assist!F39</f>
        <v>0</v>
      </c>
      <c r="F34">
        <f>raw_1998_MOE_SSP_non!G39+raw_1998_MOE_SSP_non!H39+raw_1998_MOE_TANF_non!G39+raw_1998_MOE_TANF_non!H39+raw_1998_fed_non_1!G39+raw_1998_fed_non_1!H39</f>
        <v>0</v>
      </c>
      <c r="G34">
        <f>raw_1998_MOE_SSP_non!I39+raw_1998_MOE_TANF_non!I39+raw_1998_fed_non_1!I39</f>
        <v>0</v>
      </c>
      <c r="H34">
        <f>raw_1998_MOE_SSP_non!J39+raw_1998_MOE_SSP_non!K39+raw_1998_MOE_TANF_non!J39+raw_1998_MOE_TANF_non!K39+raw_1998_fed_non_2!D39+raw_1998_fed_non_2!E39</f>
        <v>0</v>
      </c>
      <c r="I34">
        <f>raw_1998_MOE_SSP_non!N39+raw_1998_MOE_TANF_non!N39+raw_1998_fed_non_2!I39</f>
        <v>371429921</v>
      </c>
      <c r="J34">
        <f>raw_1998_MOE_SSP_non!L39+raw_1998_MOE_SSP_non!M39+raw_1998_MOE_TANF_non!L39+raw_1998_MOE_TANF_non!M39+raw_1998_fed_non_2!F39+raw_1998_fed_non_2!H39</f>
        <v>462987699</v>
      </c>
      <c r="K34">
        <f>raw_1998_fed_spending!E39</f>
        <v>221000000</v>
      </c>
      <c r="L34">
        <f>raw_1998_MOE_SSP_non!B39+raw_1998_MOE_SSP_assist!B39+raw_1998_MOE_TANF_non!B39+raw_1998_MOE_TANF_assist!B39+raw_1998_fed_spending!C39+raw_1998_fed_spending!E39+raw_1998_fed_spending!J39</f>
        <v>3556234287</v>
      </c>
      <c r="N34">
        <f t="shared" si="0"/>
        <v>3556234287</v>
      </c>
      <c r="O34" t="str">
        <f t="shared" si="1"/>
        <v>Match</v>
      </c>
    </row>
    <row r="35" spans="1:15" x14ac:dyDescent="0.2">
      <c r="A35" t="s">
        <v>41</v>
      </c>
      <c r="B35">
        <f>raw_1998_MOE_SSP_assist!C40+raw_1998_MOE_TANF_assist!C40+raw_1998_fed_assist!C40</f>
        <v>177867913</v>
      </c>
      <c r="C35">
        <f>raw_1998_MOE_SSP_non!D40+raw_1998_MOE_SSP_assist!D40+raw_1998_MOE_TANF_non!D40+raw_1998_MOE_TANF_assist!D40+raw_1998_fed_non_1!D40+raw_1998_fed_assist!D40+raw_1998_fed_spending!C40</f>
        <v>60325009</v>
      </c>
      <c r="D35">
        <f>raw_1998_MOE_SSP_non!C40+raw_1998_MOE_SSP_non!E40+raw_1998_MOE_SSP_non!F40+raw_1998_MOE_SSP_assist!E40+raw_1998_MOE_TANF_non!C40+raw_1998_MOE_TANF_non!E40+raw_1998_MOE_TANF_non!F40+raw_1998_MOE_TANF_assist!E40+raw_1998_fed_non_1!C40+raw_1998_fed_non_1!E40+raw_1998_fed_non_1!F40+raw_1998_fed_assist!E40</f>
        <v>4384025</v>
      </c>
      <c r="E35">
        <f>raw_1998_fed_non_1!J40+raw_1998_fed_assist!F40</f>
        <v>0</v>
      </c>
      <c r="F35">
        <f>raw_1998_MOE_SSP_non!G40+raw_1998_MOE_SSP_non!H40+raw_1998_MOE_TANF_non!G40+raw_1998_MOE_TANF_non!H40+raw_1998_fed_non_1!G40+raw_1998_fed_non_1!H40</f>
        <v>0</v>
      </c>
      <c r="G35">
        <f>raw_1998_MOE_SSP_non!I40+raw_1998_MOE_TANF_non!I40+raw_1998_fed_non_1!I40</f>
        <v>0</v>
      </c>
      <c r="H35">
        <f>raw_1998_MOE_SSP_non!J40+raw_1998_MOE_SSP_non!K40+raw_1998_MOE_TANF_non!J40+raw_1998_MOE_TANF_non!K40+raw_1998_fed_non_2!D40+raw_1998_fed_non_2!E40</f>
        <v>0</v>
      </c>
      <c r="I35">
        <f>raw_1998_MOE_SSP_non!N40+raw_1998_MOE_TANF_non!N40+raw_1998_fed_non_2!I40</f>
        <v>119957708</v>
      </c>
      <c r="J35">
        <f>raw_1998_MOE_SSP_non!L40+raw_1998_MOE_SSP_non!M40+raw_1998_MOE_TANF_non!L40+raw_1998_MOE_TANF_non!M40+raw_1998_fed_non_2!F40+raw_1998_fed_non_2!H40</f>
        <v>24256990</v>
      </c>
      <c r="K35">
        <f>raw_1998_fed_spending!E40</f>
        <v>970581</v>
      </c>
      <c r="L35">
        <f>raw_1998_MOE_SSP_non!B40+raw_1998_MOE_SSP_assist!B40+raw_1998_MOE_TANF_non!B40+raw_1998_MOE_TANF_assist!B40+raw_1998_fed_spending!C40+raw_1998_fed_spending!E40+raw_1998_fed_spending!J40</f>
        <v>387762226</v>
      </c>
      <c r="N35">
        <f t="shared" si="0"/>
        <v>387762226</v>
      </c>
      <c r="O35" t="str">
        <f t="shared" si="1"/>
        <v>Match</v>
      </c>
    </row>
    <row r="36" spans="1:15" x14ac:dyDescent="0.2">
      <c r="A36" t="s">
        <v>42</v>
      </c>
      <c r="B36">
        <f>raw_1998_MOE_SSP_assist!C41+raw_1998_MOE_TANF_assist!C41+raw_1998_fed_assist!C41</f>
        <v>21771032</v>
      </c>
      <c r="C36">
        <f>raw_1998_MOE_SSP_non!D41+raw_1998_MOE_SSP_assist!D41+raw_1998_MOE_TANF_non!D41+raw_1998_MOE_TANF_assist!D41+raw_1998_fed_non_1!D41+raw_1998_fed_assist!D41+raw_1998_fed_spending!C41</f>
        <v>947671</v>
      </c>
      <c r="D36">
        <f>raw_1998_MOE_SSP_non!C41+raw_1998_MOE_SSP_non!E41+raw_1998_MOE_SSP_non!F41+raw_1998_MOE_SSP_assist!E41+raw_1998_MOE_TANF_non!C41+raw_1998_MOE_TANF_non!E41+raw_1998_MOE_TANF_non!F41+raw_1998_MOE_TANF_assist!E41+raw_1998_fed_non_1!C41+raw_1998_fed_non_1!E41+raw_1998_fed_non_1!F41+raw_1998_fed_assist!E41</f>
        <v>1387144</v>
      </c>
      <c r="E36">
        <f>raw_1998_fed_non_1!J41+raw_1998_fed_assist!F41</f>
        <v>0</v>
      </c>
      <c r="F36">
        <f>raw_1998_MOE_SSP_non!G41+raw_1998_MOE_SSP_non!H41+raw_1998_MOE_TANF_non!G41+raw_1998_MOE_TANF_non!H41+raw_1998_fed_non_1!G41+raw_1998_fed_non_1!H41</f>
        <v>0</v>
      </c>
      <c r="G36">
        <f>raw_1998_MOE_SSP_non!I41+raw_1998_MOE_TANF_non!I41+raw_1998_fed_non_1!I41</f>
        <v>0</v>
      </c>
      <c r="H36">
        <f>raw_1998_MOE_SSP_non!J41+raw_1998_MOE_SSP_non!K41+raw_1998_MOE_TANF_non!J41+raw_1998_MOE_TANF_non!K41+raw_1998_fed_non_2!D41+raw_1998_fed_non_2!E41</f>
        <v>0</v>
      </c>
      <c r="I36">
        <f>raw_1998_MOE_SSP_non!N41+raw_1998_MOE_TANF_non!N41+raw_1998_fed_non_2!I41</f>
        <v>2503936</v>
      </c>
      <c r="J36">
        <f>raw_1998_MOE_SSP_non!L41+raw_1998_MOE_SSP_non!M41+raw_1998_MOE_TANF_non!L41+raw_1998_MOE_TANF_non!M41+raw_1998_fed_non_2!F41+raw_1998_fed_non_2!H41</f>
        <v>8482532</v>
      </c>
      <c r="K36">
        <f>raw_1998_fed_spending!E41</f>
        <v>0</v>
      </c>
      <c r="L36">
        <f>raw_1998_MOE_SSP_non!B41+raw_1998_MOE_SSP_assist!B41+raw_1998_MOE_TANF_non!B41+raw_1998_MOE_TANF_assist!B41+raw_1998_fed_spending!C41+raw_1998_fed_spending!E41+raw_1998_fed_spending!J41</f>
        <v>35092315</v>
      </c>
      <c r="N36">
        <f t="shared" si="0"/>
        <v>35092315</v>
      </c>
      <c r="O36" t="str">
        <f t="shared" si="1"/>
        <v>Match</v>
      </c>
    </row>
    <row r="37" spans="1:15" x14ac:dyDescent="0.2">
      <c r="A37" t="s">
        <v>43</v>
      </c>
      <c r="B37">
        <f>raw_1998_MOE_SSP_assist!C42+raw_1998_MOE_TANF_assist!C42+raw_1998_fed_assist!C42</f>
        <v>521898072</v>
      </c>
      <c r="C37">
        <f>raw_1998_MOE_SSP_non!D42+raw_1998_MOE_SSP_assist!D42+raw_1998_MOE_TANF_non!D42+raw_1998_MOE_TANF_assist!D42+raw_1998_fed_non_1!D42+raw_1998_fed_assist!D42+raw_1998_fed_spending!C42</f>
        <v>51850611</v>
      </c>
      <c r="D37">
        <f>raw_1998_MOE_SSP_non!C42+raw_1998_MOE_SSP_non!E42+raw_1998_MOE_SSP_non!F42+raw_1998_MOE_SSP_assist!E42+raw_1998_MOE_TANF_non!C42+raw_1998_MOE_TANF_non!E42+raw_1998_MOE_TANF_non!F42+raw_1998_MOE_TANF_assist!E42+raw_1998_fed_non_1!C42+raw_1998_fed_non_1!E42+raw_1998_fed_non_1!F42+raw_1998_fed_assist!E42</f>
        <v>17172546</v>
      </c>
      <c r="E37">
        <f>raw_1998_fed_non_1!J42+raw_1998_fed_assist!F42</f>
        <v>0</v>
      </c>
      <c r="F37">
        <f>raw_1998_MOE_SSP_non!G42+raw_1998_MOE_SSP_non!H42+raw_1998_MOE_TANF_non!G42+raw_1998_MOE_TANF_non!H42+raw_1998_fed_non_1!G42+raw_1998_fed_non_1!H42</f>
        <v>0</v>
      </c>
      <c r="G37">
        <f>raw_1998_MOE_SSP_non!I42+raw_1998_MOE_TANF_non!I42+raw_1998_fed_non_1!I42</f>
        <v>0</v>
      </c>
      <c r="H37">
        <f>raw_1998_MOE_SSP_non!J42+raw_1998_MOE_SSP_non!K42+raw_1998_MOE_TANF_non!J42+raw_1998_MOE_TANF_non!K42+raw_1998_fed_non_2!D42+raw_1998_fed_non_2!E42</f>
        <v>0</v>
      </c>
      <c r="I37">
        <f>raw_1998_MOE_SSP_non!N42+raw_1998_MOE_TANF_non!N42+raw_1998_fed_non_2!I42</f>
        <v>117119190</v>
      </c>
      <c r="J37">
        <f>raw_1998_MOE_SSP_non!L42+raw_1998_MOE_SSP_non!M42+raw_1998_MOE_TANF_non!L42+raw_1998_MOE_TANF_non!M42+raw_1998_fed_non_2!F42+raw_1998_fed_non_2!H42</f>
        <v>65545057</v>
      </c>
      <c r="K37">
        <f>raw_1998_fed_spending!E42</f>
        <v>72796826</v>
      </c>
      <c r="L37">
        <f>raw_1998_MOE_SSP_non!B42+raw_1998_MOE_SSP_assist!B42+raw_1998_MOE_TANF_non!B42+raw_1998_MOE_TANF_assist!B42+raw_1998_fed_spending!C42+raw_1998_fed_spending!E42+raw_1998_fed_spending!J42</f>
        <v>846382302</v>
      </c>
      <c r="N37">
        <f t="shared" si="0"/>
        <v>846382302</v>
      </c>
      <c r="O37" t="str">
        <f t="shared" si="1"/>
        <v>Match</v>
      </c>
    </row>
    <row r="38" spans="1:15" x14ac:dyDescent="0.2">
      <c r="A38" t="s">
        <v>44</v>
      </c>
      <c r="B38">
        <f>raw_1998_MOE_SSP_assist!C43+raw_1998_MOE_TANF_assist!C43+raw_1998_fed_assist!C43</f>
        <v>71768110</v>
      </c>
      <c r="C38">
        <f>raw_1998_MOE_SSP_non!D43+raw_1998_MOE_SSP_assist!D43+raw_1998_MOE_TANF_non!D43+raw_1998_MOE_TANF_assist!D43+raw_1998_fed_non_1!D43+raw_1998_fed_assist!D43+raw_1998_fed_spending!C43</f>
        <v>19856472</v>
      </c>
      <c r="D38">
        <f>raw_1998_MOE_SSP_non!C43+raw_1998_MOE_SSP_non!E43+raw_1998_MOE_SSP_non!F43+raw_1998_MOE_SSP_assist!E43+raw_1998_MOE_TANF_non!C43+raw_1998_MOE_TANF_non!E43+raw_1998_MOE_TANF_non!F43+raw_1998_MOE_TANF_assist!E43+raw_1998_fed_non_1!C43+raw_1998_fed_non_1!E43+raw_1998_fed_non_1!F43+raw_1998_fed_assist!E43</f>
        <v>23230890</v>
      </c>
      <c r="E38">
        <f>raw_1998_fed_non_1!J43+raw_1998_fed_assist!F43</f>
        <v>0</v>
      </c>
      <c r="F38">
        <f>raw_1998_MOE_SSP_non!G43+raw_1998_MOE_SSP_non!H43+raw_1998_MOE_TANF_non!G43+raw_1998_MOE_TANF_non!H43+raw_1998_fed_non_1!G43+raw_1998_fed_non_1!H43</f>
        <v>0</v>
      </c>
      <c r="G38">
        <f>raw_1998_MOE_SSP_non!I43+raw_1998_MOE_TANF_non!I43+raw_1998_fed_non_1!I43</f>
        <v>0</v>
      </c>
      <c r="H38">
        <f>raw_1998_MOE_SSP_non!J43+raw_1998_MOE_SSP_non!K43+raw_1998_MOE_TANF_non!J43+raw_1998_MOE_TANF_non!K43+raw_1998_fed_non_2!D43+raw_1998_fed_non_2!E43</f>
        <v>0</v>
      </c>
      <c r="I38">
        <f>raw_1998_MOE_SSP_non!N43+raw_1998_MOE_TANF_non!N43+raw_1998_fed_non_2!I43</f>
        <v>17459671</v>
      </c>
      <c r="J38">
        <f>raw_1998_MOE_SSP_non!L43+raw_1998_MOE_SSP_non!M43+raw_1998_MOE_TANF_non!L43+raw_1998_MOE_TANF_non!M43+raw_1998_fed_non_2!F43+raw_1998_fed_non_2!H43</f>
        <v>16070307</v>
      </c>
      <c r="K38">
        <f>raw_1998_fed_spending!E43</f>
        <v>11100000</v>
      </c>
      <c r="L38">
        <f>raw_1998_MOE_SSP_non!B43+raw_1998_MOE_SSP_assist!B43+raw_1998_MOE_TANF_non!B43+raw_1998_MOE_TANF_assist!B43+raw_1998_fed_spending!C43+raw_1998_fed_spending!E43+raw_1998_fed_spending!J43</f>
        <v>159485450</v>
      </c>
      <c r="N38">
        <f t="shared" si="0"/>
        <v>159485450</v>
      </c>
      <c r="O38" t="str">
        <f t="shared" si="1"/>
        <v>Match</v>
      </c>
    </row>
    <row r="39" spans="1:15" x14ac:dyDescent="0.2">
      <c r="A39" t="s">
        <v>45</v>
      </c>
      <c r="B39">
        <f>raw_1998_MOE_SSP_assist!C44+raw_1998_MOE_TANF_assist!C44+raw_1998_fed_assist!C44</f>
        <v>107649823</v>
      </c>
      <c r="C39">
        <f>raw_1998_MOE_SSP_non!D44+raw_1998_MOE_SSP_assist!D44+raw_1998_MOE_TANF_non!D44+raw_1998_MOE_TANF_assist!D44+raw_1998_fed_non_1!D44+raw_1998_fed_assist!D44+raw_1998_fed_spending!C44</f>
        <v>13613092</v>
      </c>
      <c r="D39">
        <f>raw_1998_MOE_SSP_non!C44+raw_1998_MOE_SSP_non!E44+raw_1998_MOE_SSP_non!F44+raw_1998_MOE_SSP_assist!E44+raw_1998_MOE_TANF_non!C44+raw_1998_MOE_TANF_non!E44+raw_1998_MOE_TANF_non!F44+raw_1998_MOE_TANF_assist!E44+raw_1998_fed_non_1!C44+raw_1998_fed_non_1!E44+raw_1998_fed_non_1!F44+raw_1998_fed_assist!E44</f>
        <v>69245214</v>
      </c>
      <c r="E39">
        <f>raw_1998_fed_non_1!J44+raw_1998_fed_assist!F44</f>
        <v>0</v>
      </c>
      <c r="F39">
        <f>raw_1998_MOE_SSP_non!G44+raw_1998_MOE_SSP_non!H44+raw_1998_MOE_TANF_non!G44+raw_1998_MOE_TANF_non!H44+raw_1998_fed_non_1!G44+raw_1998_fed_non_1!H44</f>
        <v>0</v>
      </c>
      <c r="G39">
        <f>raw_1998_MOE_SSP_non!I44+raw_1998_MOE_TANF_non!I44+raw_1998_fed_non_1!I44</f>
        <v>0</v>
      </c>
      <c r="H39">
        <f>raw_1998_MOE_SSP_non!J44+raw_1998_MOE_SSP_non!K44+raw_1998_MOE_TANF_non!J44+raw_1998_MOE_TANF_non!K44+raw_1998_fed_non_2!D44+raw_1998_fed_non_2!E44</f>
        <v>0</v>
      </c>
      <c r="I39">
        <f>raw_1998_MOE_SSP_non!N44+raw_1998_MOE_TANF_non!N44+raw_1998_fed_non_2!I44</f>
        <v>303323</v>
      </c>
      <c r="J39">
        <f>raw_1998_MOE_SSP_non!L44+raw_1998_MOE_SSP_non!M44+raw_1998_MOE_TANF_non!L44+raw_1998_MOE_TANF_non!M44+raw_1998_fed_non_2!F44+raw_1998_fed_non_2!H44</f>
        <v>33686874</v>
      </c>
      <c r="K39">
        <f>raw_1998_fed_spending!E44</f>
        <v>0</v>
      </c>
      <c r="L39">
        <f>raw_1998_MOE_SSP_non!B44+raw_1998_MOE_SSP_assist!B44+raw_1998_MOE_TANF_non!B44+raw_1998_MOE_TANF_assist!B44+raw_1998_fed_spending!C44+raw_1998_fed_spending!E44+raw_1998_fed_spending!J44</f>
        <v>224498326</v>
      </c>
      <c r="N39">
        <f t="shared" si="0"/>
        <v>224498326</v>
      </c>
      <c r="O39" t="str">
        <f t="shared" si="1"/>
        <v>Match</v>
      </c>
    </row>
    <row r="40" spans="1:15" x14ac:dyDescent="0.2">
      <c r="A40" t="s">
        <v>46</v>
      </c>
      <c r="B40">
        <f>raw_1998_MOE_SSP_assist!C45+raw_1998_MOE_TANF_assist!C45+raw_1998_fed_assist!C45</f>
        <v>497954471</v>
      </c>
      <c r="C40">
        <f>raw_1998_MOE_SSP_non!D45+raw_1998_MOE_SSP_assist!D45+raw_1998_MOE_TANF_non!D45+raw_1998_MOE_TANF_assist!D45+raw_1998_fed_non_1!D45+raw_1998_fed_assist!D45+raw_1998_fed_spending!C45</f>
        <v>46629051</v>
      </c>
      <c r="D40">
        <f>raw_1998_MOE_SSP_non!C45+raw_1998_MOE_SSP_non!E45+raw_1998_MOE_SSP_non!F45+raw_1998_MOE_SSP_assist!E45+raw_1998_MOE_TANF_non!C45+raw_1998_MOE_TANF_non!E45+raw_1998_MOE_TANF_non!F45+raw_1998_MOE_TANF_assist!E45+raw_1998_fed_non_1!C45+raw_1998_fed_non_1!E45+raw_1998_fed_non_1!F45+raw_1998_fed_assist!E45</f>
        <v>103534502</v>
      </c>
      <c r="E40">
        <f>raw_1998_fed_non_1!J45+raw_1998_fed_assist!F45</f>
        <v>0</v>
      </c>
      <c r="F40">
        <f>raw_1998_MOE_SSP_non!G45+raw_1998_MOE_SSP_non!H45+raw_1998_MOE_TANF_non!G45+raw_1998_MOE_TANF_non!H45+raw_1998_fed_non_1!G45+raw_1998_fed_non_1!H45</f>
        <v>0</v>
      </c>
      <c r="G40">
        <f>raw_1998_MOE_SSP_non!I45+raw_1998_MOE_TANF_non!I45+raw_1998_fed_non_1!I45</f>
        <v>0</v>
      </c>
      <c r="H40">
        <f>raw_1998_MOE_SSP_non!J45+raw_1998_MOE_SSP_non!K45+raw_1998_MOE_TANF_non!J45+raw_1998_MOE_TANF_non!K45+raw_1998_fed_non_2!D45+raw_1998_fed_non_2!E45</f>
        <v>0</v>
      </c>
      <c r="I40">
        <f>raw_1998_MOE_SSP_non!N45+raw_1998_MOE_TANF_non!N45+raw_1998_fed_non_2!I45</f>
        <v>215503271</v>
      </c>
      <c r="J40">
        <f>raw_1998_MOE_SSP_non!L45+raw_1998_MOE_SSP_non!M45+raw_1998_MOE_TANF_non!L45+raw_1998_MOE_TANF_non!M45+raw_1998_fed_non_2!F45+raw_1998_fed_non_2!H45</f>
        <v>78998073</v>
      </c>
      <c r="K40">
        <f>raw_1998_fed_spending!E45</f>
        <v>53003526</v>
      </c>
      <c r="L40">
        <f>raw_1998_MOE_SSP_non!B45+raw_1998_MOE_SSP_assist!B45+raw_1998_MOE_TANF_non!B45+raw_1998_MOE_TANF_assist!B45+raw_1998_fed_spending!C45+raw_1998_fed_spending!E45+raw_1998_fed_spending!J45</f>
        <v>995622894</v>
      </c>
      <c r="N40">
        <f t="shared" si="0"/>
        <v>995622894</v>
      </c>
      <c r="O40" t="str">
        <f t="shared" si="1"/>
        <v>Match</v>
      </c>
    </row>
    <row r="41" spans="1:15" x14ac:dyDescent="0.2">
      <c r="A41" t="s">
        <v>47</v>
      </c>
      <c r="B41">
        <f>raw_1998_MOE_SSP_assist!C46+raw_1998_MOE_TANF_assist!C46+raw_1998_fed_assist!C46</f>
        <v>117478120</v>
      </c>
      <c r="C41">
        <f>raw_1998_MOE_SSP_non!D46+raw_1998_MOE_SSP_assist!D46+raw_1998_MOE_TANF_non!D46+raw_1998_MOE_TANF_assist!D46+raw_1998_fed_non_1!D46+raw_1998_fed_assist!D46+raw_1998_fed_spending!C46</f>
        <v>11212115</v>
      </c>
      <c r="D41">
        <f>raw_1998_MOE_SSP_non!C46+raw_1998_MOE_SSP_non!E46+raw_1998_MOE_SSP_non!F46+raw_1998_MOE_SSP_assist!E46+raw_1998_MOE_TANF_non!C46+raw_1998_MOE_TANF_non!E46+raw_1998_MOE_TANF_non!F46+raw_1998_MOE_TANF_assist!E46+raw_1998_fed_non_1!C46+raw_1998_fed_non_1!E46+raw_1998_fed_non_1!F46+raw_1998_fed_assist!E46</f>
        <v>5437117</v>
      </c>
      <c r="E41">
        <f>raw_1998_fed_non_1!J46+raw_1998_fed_assist!F46</f>
        <v>0</v>
      </c>
      <c r="F41">
        <f>raw_1998_MOE_SSP_non!G46+raw_1998_MOE_SSP_non!H46+raw_1998_MOE_TANF_non!G46+raw_1998_MOE_TANF_non!H46+raw_1998_fed_non_1!G46+raw_1998_fed_non_1!H46</f>
        <v>0</v>
      </c>
      <c r="G41">
        <f>raw_1998_MOE_SSP_non!I46+raw_1998_MOE_TANF_non!I46+raw_1998_fed_non_1!I46</f>
        <v>0</v>
      </c>
      <c r="H41">
        <f>raw_1998_MOE_SSP_non!J46+raw_1998_MOE_SSP_non!K46+raw_1998_MOE_TANF_non!J46+raw_1998_MOE_TANF_non!K46+raw_1998_fed_non_2!D46+raw_1998_fed_non_2!E46</f>
        <v>0</v>
      </c>
      <c r="I41">
        <f>raw_1998_MOE_SSP_non!N46+raw_1998_MOE_TANF_non!N46+raw_1998_fed_non_2!I46</f>
        <v>8085897</v>
      </c>
      <c r="J41">
        <f>raw_1998_MOE_SSP_non!L46+raw_1998_MOE_SSP_non!M46+raw_1998_MOE_TANF_non!L46+raw_1998_MOE_TANF_non!M46+raw_1998_fed_non_2!F46+raw_1998_fed_non_2!H46</f>
        <v>21428743</v>
      </c>
      <c r="K41">
        <f>raw_1998_fed_spending!E46</f>
        <v>0</v>
      </c>
      <c r="L41">
        <f>raw_1998_MOE_SSP_non!B46+raw_1998_MOE_SSP_assist!B46+raw_1998_MOE_TANF_non!B46+raw_1998_MOE_TANF_assist!B46+raw_1998_fed_spending!C46+raw_1998_fed_spending!E46+raw_1998_fed_spending!J46</f>
        <v>163641992</v>
      </c>
      <c r="N41">
        <f t="shared" si="0"/>
        <v>163641992</v>
      </c>
      <c r="O41" t="str">
        <f t="shared" si="1"/>
        <v>Match</v>
      </c>
    </row>
    <row r="42" spans="1:15" x14ac:dyDescent="0.2">
      <c r="A42" t="s">
        <v>48</v>
      </c>
      <c r="B42">
        <f>raw_1998_MOE_SSP_assist!C47+raw_1998_MOE_TANF_assist!C47+raw_1998_fed_assist!C47</f>
        <v>-12155237</v>
      </c>
      <c r="C42">
        <f>raw_1998_MOE_SSP_non!D47+raw_1998_MOE_SSP_assist!D47+raw_1998_MOE_TANF_non!D47+raw_1998_MOE_TANF_assist!D47+raw_1998_fed_non_1!D47+raw_1998_fed_assist!D47+raw_1998_fed_spending!C47</f>
        <v>5632576</v>
      </c>
      <c r="D42">
        <f>raw_1998_MOE_SSP_non!C47+raw_1998_MOE_SSP_non!E47+raw_1998_MOE_SSP_non!F47+raw_1998_MOE_SSP_assist!E47+raw_1998_MOE_TANF_non!C47+raw_1998_MOE_TANF_non!E47+raw_1998_MOE_TANF_non!F47+raw_1998_MOE_TANF_assist!E47+raw_1998_fed_non_1!C47+raw_1998_fed_non_1!E47+raw_1998_fed_non_1!F47+raw_1998_fed_assist!E47</f>
        <v>6965065</v>
      </c>
      <c r="E42">
        <f>raw_1998_fed_non_1!J47+raw_1998_fed_assist!F47</f>
        <v>0</v>
      </c>
      <c r="F42">
        <f>raw_1998_MOE_SSP_non!G47+raw_1998_MOE_SSP_non!H47+raw_1998_MOE_TANF_non!G47+raw_1998_MOE_TANF_non!H47+raw_1998_fed_non_1!G47+raw_1998_fed_non_1!H47</f>
        <v>0</v>
      </c>
      <c r="G42">
        <f>raw_1998_MOE_SSP_non!I47+raw_1998_MOE_TANF_non!I47+raw_1998_fed_non_1!I47</f>
        <v>0</v>
      </c>
      <c r="H42">
        <f>raw_1998_MOE_SSP_non!J47+raw_1998_MOE_SSP_non!K47+raw_1998_MOE_TANF_non!J47+raw_1998_MOE_TANF_non!K47+raw_1998_fed_non_2!D47+raw_1998_fed_non_2!E47</f>
        <v>0</v>
      </c>
      <c r="I42">
        <f>raw_1998_MOE_SSP_non!N47+raw_1998_MOE_TANF_non!N47+raw_1998_fed_non_2!I47</f>
        <v>-3566916</v>
      </c>
      <c r="J42">
        <f>raw_1998_MOE_SSP_non!L47+raw_1998_MOE_SSP_non!M47+raw_1998_MOE_TANF_non!L47+raw_1998_MOE_TANF_non!M47+raw_1998_fed_non_2!F47+raw_1998_fed_non_2!H47</f>
        <v>-210524</v>
      </c>
      <c r="K42">
        <f>raw_1998_fed_spending!E47</f>
        <v>612101</v>
      </c>
      <c r="L42">
        <f>raw_1998_MOE_SSP_non!B47+raw_1998_MOE_SSP_assist!B47+raw_1998_MOE_TANF_non!B47+raw_1998_MOE_TANF_assist!B47+raw_1998_fed_spending!C47+raw_1998_fed_spending!E47+raw_1998_fed_spending!J47</f>
        <v>-2722935</v>
      </c>
      <c r="N42">
        <f t="shared" si="0"/>
        <v>-2722935</v>
      </c>
      <c r="O42" t="str">
        <f t="shared" si="1"/>
        <v>Match</v>
      </c>
    </row>
    <row r="43" spans="1:15" x14ac:dyDescent="0.2">
      <c r="A43" t="s">
        <v>49</v>
      </c>
      <c r="B43">
        <f>raw_1998_MOE_SSP_assist!C48+raw_1998_MOE_TANF_assist!C48+raw_1998_fed_assist!C48</f>
        <v>13935122</v>
      </c>
      <c r="C43">
        <f>raw_1998_MOE_SSP_non!D48+raw_1998_MOE_SSP_assist!D48+raw_1998_MOE_TANF_non!D48+raw_1998_MOE_TANF_assist!D48+raw_1998_fed_non_1!D48+raw_1998_fed_assist!D48+raw_1998_fed_spending!C48</f>
        <v>802914</v>
      </c>
      <c r="D43">
        <f>raw_1998_MOE_SSP_non!C48+raw_1998_MOE_SSP_non!E48+raw_1998_MOE_SSP_non!F48+raw_1998_MOE_SSP_assist!E48+raw_1998_MOE_TANF_non!C48+raw_1998_MOE_TANF_non!E48+raw_1998_MOE_TANF_non!F48+raw_1998_MOE_TANF_assist!E48+raw_1998_fed_non_1!C48+raw_1998_fed_non_1!E48+raw_1998_fed_non_1!F48+raw_1998_fed_assist!E48</f>
        <v>2531612</v>
      </c>
      <c r="E43">
        <f>raw_1998_fed_non_1!J48+raw_1998_fed_assist!F48</f>
        <v>0</v>
      </c>
      <c r="F43">
        <f>raw_1998_MOE_SSP_non!G48+raw_1998_MOE_SSP_non!H48+raw_1998_MOE_TANF_non!G48+raw_1998_MOE_TANF_non!H48+raw_1998_fed_non_1!G48+raw_1998_fed_non_1!H48</f>
        <v>0</v>
      </c>
      <c r="G43">
        <f>raw_1998_MOE_SSP_non!I48+raw_1998_MOE_TANF_non!I48+raw_1998_fed_non_1!I48</f>
        <v>0</v>
      </c>
      <c r="H43">
        <f>raw_1998_MOE_SSP_non!J48+raw_1998_MOE_SSP_non!K48+raw_1998_MOE_TANF_non!J48+raw_1998_MOE_TANF_non!K48+raw_1998_fed_non_2!D48+raw_1998_fed_non_2!E48</f>
        <v>0</v>
      </c>
      <c r="I43">
        <f>raw_1998_MOE_SSP_non!N48+raw_1998_MOE_TANF_non!N48+raw_1998_fed_non_2!I48</f>
        <v>4300278</v>
      </c>
      <c r="J43">
        <f>raw_1998_MOE_SSP_non!L48+raw_1998_MOE_SSP_non!M48+raw_1998_MOE_TANF_non!L48+raw_1998_MOE_TANF_non!M48+raw_1998_fed_non_2!F48+raw_1998_fed_non_2!H48</f>
        <v>2423414</v>
      </c>
      <c r="K43">
        <f>raw_1998_fed_spending!E48</f>
        <v>2131341</v>
      </c>
      <c r="L43">
        <f>raw_1998_MOE_SSP_non!B48+raw_1998_MOE_SSP_assist!B48+raw_1998_MOE_TANF_non!B48+raw_1998_MOE_TANF_assist!B48+raw_1998_fed_spending!C48+raw_1998_fed_spending!E48+raw_1998_fed_spending!J48</f>
        <v>26124681</v>
      </c>
      <c r="N43">
        <f t="shared" si="0"/>
        <v>26124681</v>
      </c>
      <c r="O43" t="str">
        <f t="shared" si="1"/>
        <v>Match</v>
      </c>
    </row>
    <row r="44" spans="1:15" x14ac:dyDescent="0.2">
      <c r="A44" t="s">
        <v>50</v>
      </c>
      <c r="B44">
        <f>raw_1998_MOE_SSP_assist!C49+raw_1998_MOE_TANF_assist!C49+raw_1998_fed_assist!C49</f>
        <v>-21956002</v>
      </c>
      <c r="C44">
        <f>raw_1998_MOE_SSP_non!D49+raw_1998_MOE_SSP_assist!D49+raw_1998_MOE_TANF_non!D49+raw_1998_MOE_TANF_assist!D49+raw_1998_fed_non_1!D49+raw_1998_fed_assist!D49+raw_1998_fed_spending!C49</f>
        <v>21137529</v>
      </c>
      <c r="D44">
        <f>raw_1998_MOE_SSP_non!C49+raw_1998_MOE_SSP_non!E49+raw_1998_MOE_SSP_non!F49+raw_1998_MOE_SSP_assist!E49+raw_1998_MOE_TANF_non!C49+raw_1998_MOE_TANF_non!E49+raw_1998_MOE_TANF_non!F49+raw_1998_MOE_TANF_assist!E49+raw_1998_fed_non_1!C49+raw_1998_fed_non_1!E49+raw_1998_fed_non_1!F49+raw_1998_fed_assist!E49</f>
        <v>21108368</v>
      </c>
      <c r="E44">
        <f>raw_1998_fed_non_1!J49+raw_1998_fed_assist!F49</f>
        <v>0</v>
      </c>
      <c r="F44">
        <f>raw_1998_MOE_SSP_non!G49+raw_1998_MOE_SSP_non!H49+raw_1998_MOE_TANF_non!G49+raw_1998_MOE_TANF_non!H49+raw_1998_fed_non_1!G49+raw_1998_fed_non_1!H49</f>
        <v>0</v>
      </c>
      <c r="G44">
        <f>raw_1998_MOE_SSP_non!I49+raw_1998_MOE_TANF_non!I49+raw_1998_fed_non_1!I49</f>
        <v>0</v>
      </c>
      <c r="H44">
        <f>raw_1998_MOE_SSP_non!J49+raw_1998_MOE_SSP_non!K49+raw_1998_MOE_TANF_non!J49+raw_1998_MOE_TANF_non!K49+raw_1998_fed_non_2!D49+raw_1998_fed_non_2!E49</f>
        <v>0</v>
      </c>
      <c r="I44">
        <f>raw_1998_MOE_SSP_non!N49+raw_1998_MOE_TANF_non!N49+raw_1998_fed_non_2!I49</f>
        <v>-19393396</v>
      </c>
      <c r="J44">
        <f>raw_1998_MOE_SSP_non!L49+raw_1998_MOE_SSP_non!M49+raw_1998_MOE_TANF_non!L49+raw_1998_MOE_TANF_non!M49+raw_1998_fed_non_2!F49+raw_1998_fed_non_2!H49</f>
        <v>565364</v>
      </c>
      <c r="K44">
        <f>raw_1998_fed_spending!E49</f>
        <v>909900</v>
      </c>
      <c r="L44">
        <f>raw_1998_MOE_SSP_non!B49+raw_1998_MOE_SSP_assist!B49+raw_1998_MOE_TANF_non!B49+raw_1998_MOE_TANF_assist!B49+raw_1998_fed_spending!C49+raw_1998_fed_spending!E49+raw_1998_fed_spending!J49</f>
        <v>2371763</v>
      </c>
      <c r="N44">
        <f t="shared" si="0"/>
        <v>2371763</v>
      </c>
      <c r="O44" t="str">
        <f t="shared" si="1"/>
        <v>Match</v>
      </c>
    </row>
    <row r="45" spans="1:15" x14ac:dyDescent="0.2">
      <c r="A45" t="s">
        <v>51</v>
      </c>
      <c r="B45">
        <f>raw_1998_MOE_SSP_assist!C50+raw_1998_MOE_TANF_assist!C50+raw_1998_fed_assist!C50</f>
        <v>292306804</v>
      </c>
      <c r="C45">
        <f>raw_1998_MOE_SSP_non!D50+raw_1998_MOE_SSP_assist!D50+raw_1998_MOE_TANF_non!D50+raw_1998_MOE_TANF_assist!D50+raw_1998_fed_non_1!D50+raw_1998_fed_assist!D50+raw_1998_fed_spending!C50</f>
        <v>46865057</v>
      </c>
      <c r="D45">
        <f>raw_1998_MOE_SSP_non!C50+raw_1998_MOE_SSP_non!E50+raw_1998_MOE_SSP_non!F50+raw_1998_MOE_SSP_assist!E50+raw_1998_MOE_TANF_non!C50+raw_1998_MOE_TANF_non!E50+raw_1998_MOE_TANF_non!F50+raw_1998_MOE_TANF_assist!E50+raw_1998_fed_non_1!C50+raw_1998_fed_non_1!E50+raw_1998_fed_non_1!F50+raw_1998_fed_assist!E50</f>
        <v>55812863</v>
      </c>
      <c r="E45">
        <f>raw_1998_fed_non_1!J50+raw_1998_fed_assist!F50</f>
        <v>0</v>
      </c>
      <c r="F45">
        <f>raw_1998_MOE_SSP_non!G50+raw_1998_MOE_SSP_non!H50+raw_1998_MOE_TANF_non!G50+raw_1998_MOE_TANF_non!H50+raw_1998_fed_non_1!G50+raw_1998_fed_non_1!H50</f>
        <v>0</v>
      </c>
      <c r="G45">
        <f>raw_1998_MOE_SSP_non!I50+raw_1998_MOE_TANF_non!I50+raw_1998_fed_non_1!I50</f>
        <v>0</v>
      </c>
      <c r="H45">
        <f>raw_1998_MOE_SSP_non!J50+raw_1998_MOE_SSP_non!K50+raw_1998_MOE_TANF_non!J50+raw_1998_MOE_TANF_non!K50+raw_1998_fed_non_2!D50+raw_1998_fed_non_2!E50</f>
        <v>0</v>
      </c>
      <c r="I45">
        <f>raw_1998_MOE_SSP_non!N50+raw_1998_MOE_TANF_non!N50+raw_1998_fed_non_2!I50</f>
        <v>139371495</v>
      </c>
      <c r="J45">
        <f>raw_1998_MOE_SSP_non!L50+raw_1998_MOE_SSP_non!M50+raw_1998_MOE_TANF_non!L50+raw_1998_MOE_TANF_non!M50+raw_1998_fed_non_2!F50+raw_1998_fed_non_2!H50</f>
        <v>40218017</v>
      </c>
      <c r="K45">
        <f>raw_1998_fed_spending!E50</f>
        <v>23105516</v>
      </c>
      <c r="L45">
        <f>raw_1998_MOE_SSP_non!B50+raw_1998_MOE_SSP_assist!B50+raw_1998_MOE_TANF_non!B50+raw_1998_MOE_TANF_assist!B50+raw_1998_fed_spending!C50+raw_1998_fed_spending!E50+raw_1998_fed_spending!J50</f>
        <v>597679752</v>
      </c>
      <c r="N45">
        <f t="shared" si="0"/>
        <v>597679752</v>
      </c>
      <c r="O45" t="str">
        <f t="shared" si="1"/>
        <v>Match</v>
      </c>
    </row>
    <row r="46" spans="1:15" x14ac:dyDescent="0.2">
      <c r="A46" t="s">
        <v>52</v>
      </c>
      <c r="B46">
        <f>raw_1998_MOE_SSP_assist!C51+raw_1998_MOE_TANF_assist!C51+raw_1998_fed_assist!C51</f>
        <v>50383595</v>
      </c>
      <c r="C46">
        <f>raw_1998_MOE_SSP_non!D51+raw_1998_MOE_SSP_assist!D51+raw_1998_MOE_TANF_non!D51+raw_1998_MOE_TANF_assist!D51+raw_1998_fed_non_1!D51+raw_1998_fed_assist!D51+raw_1998_fed_spending!C51</f>
        <v>8925957</v>
      </c>
      <c r="D46">
        <f>raw_1998_MOE_SSP_non!C51+raw_1998_MOE_SSP_non!E51+raw_1998_MOE_SSP_non!F51+raw_1998_MOE_SSP_assist!E51+raw_1998_MOE_TANF_non!C51+raw_1998_MOE_TANF_non!E51+raw_1998_MOE_TANF_non!F51+raw_1998_MOE_TANF_assist!E51+raw_1998_fed_non_1!C51+raw_1998_fed_non_1!E51+raw_1998_fed_non_1!F51+raw_1998_fed_assist!E51</f>
        <v>23304553</v>
      </c>
      <c r="E46">
        <f>raw_1998_fed_non_1!J51+raw_1998_fed_assist!F51</f>
        <v>0</v>
      </c>
      <c r="F46">
        <f>raw_1998_MOE_SSP_non!G51+raw_1998_MOE_SSP_non!H51+raw_1998_MOE_TANF_non!G51+raw_1998_MOE_TANF_non!H51+raw_1998_fed_non_1!G51+raw_1998_fed_non_1!H51</f>
        <v>0</v>
      </c>
      <c r="G46">
        <f>raw_1998_MOE_SSP_non!I51+raw_1998_MOE_TANF_non!I51+raw_1998_fed_non_1!I51</f>
        <v>0</v>
      </c>
      <c r="H46">
        <f>raw_1998_MOE_SSP_non!J51+raw_1998_MOE_SSP_non!K51+raw_1998_MOE_TANF_non!J51+raw_1998_MOE_TANF_non!K51+raw_1998_fed_non_2!D51+raw_1998_fed_non_2!E51</f>
        <v>0</v>
      </c>
      <c r="I46">
        <f>raw_1998_MOE_SSP_non!N51+raw_1998_MOE_TANF_non!N51+raw_1998_fed_non_2!I51</f>
        <v>129939</v>
      </c>
      <c r="J46">
        <f>raw_1998_MOE_SSP_non!L51+raw_1998_MOE_SSP_non!M51+raw_1998_MOE_TANF_non!L51+raw_1998_MOE_TANF_non!M51+raw_1998_fed_non_2!F51+raw_1998_fed_non_2!H51</f>
        <v>7704857</v>
      </c>
      <c r="K46">
        <f>raw_1998_fed_spending!E51</f>
        <v>3116423</v>
      </c>
      <c r="L46">
        <f>raw_1998_MOE_SSP_non!B51+raw_1998_MOE_SSP_assist!B51+raw_1998_MOE_TANF_non!B51+raw_1998_MOE_TANF_assist!B51+raw_1998_fed_spending!C51+raw_1998_fed_spending!E51+raw_1998_fed_spending!J51</f>
        <v>93565324</v>
      </c>
      <c r="N46">
        <f t="shared" si="0"/>
        <v>93565324</v>
      </c>
      <c r="O46" t="str">
        <f t="shared" si="1"/>
        <v>Match</v>
      </c>
    </row>
    <row r="47" spans="1:15" x14ac:dyDescent="0.2">
      <c r="A47" t="s">
        <v>53</v>
      </c>
      <c r="B47">
        <f>raw_1998_MOE_SSP_assist!C52+raw_1998_MOE_TANF_assist!C52+raw_1998_fed_assist!C52</f>
        <v>49482712</v>
      </c>
      <c r="C47">
        <f>raw_1998_MOE_SSP_non!D52+raw_1998_MOE_SSP_assist!D52+raw_1998_MOE_TANF_non!D52+raw_1998_MOE_TANF_assist!D52+raw_1998_fed_non_1!D52+raw_1998_fed_assist!D52+raw_1998_fed_spending!C52</f>
        <v>-17599535</v>
      </c>
      <c r="D47">
        <f>raw_1998_MOE_SSP_non!C52+raw_1998_MOE_SSP_non!E52+raw_1998_MOE_SSP_non!F52+raw_1998_MOE_SSP_assist!E52+raw_1998_MOE_TANF_non!C52+raw_1998_MOE_TANF_non!E52+raw_1998_MOE_TANF_non!F52+raw_1998_MOE_TANF_assist!E52+raw_1998_fed_non_1!C52+raw_1998_fed_non_1!E52+raw_1998_fed_non_1!F52+raw_1998_fed_assist!E52</f>
        <v>282905</v>
      </c>
      <c r="E47">
        <f>raw_1998_fed_non_1!J52+raw_1998_fed_assist!F52</f>
        <v>0</v>
      </c>
      <c r="F47">
        <f>raw_1998_MOE_SSP_non!G52+raw_1998_MOE_SSP_non!H52+raw_1998_MOE_TANF_non!G52+raw_1998_MOE_TANF_non!H52+raw_1998_fed_non_1!G52+raw_1998_fed_non_1!H52</f>
        <v>0</v>
      </c>
      <c r="G47">
        <f>raw_1998_MOE_SSP_non!I52+raw_1998_MOE_TANF_non!I52+raw_1998_fed_non_1!I52</f>
        <v>0</v>
      </c>
      <c r="H47">
        <f>raw_1998_MOE_SSP_non!J52+raw_1998_MOE_SSP_non!K52+raw_1998_MOE_TANF_non!J52+raw_1998_MOE_TANF_non!K52+raw_1998_fed_non_2!D52+raw_1998_fed_non_2!E52</f>
        <v>0</v>
      </c>
      <c r="I47">
        <f>raw_1998_MOE_SSP_non!N52+raw_1998_MOE_TANF_non!N52+raw_1998_fed_non_2!I52</f>
        <v>0</v>
      </c>
      <c r="J47">
        <f>raw_1998_MOE_SSP_non!L52+raw_1998_MOE_SSP_non!M52+raw_1998_MOE_TANF_non!L52+raw_1998_MOE_TANF_non!M52+raw_1998_fed_non_2!F52+raw_1998_fed_non_2!H52</f>
        <v>7750176</v>
      </c>
      <c r="K47">
        <f>raw_1998_fed_spending!E52</f>
        <v>6863119</v>
      </c>
      <c r="L47">
        <f>raw_1998_MOE_SSP_non!B52+raw_1998_MOE_SSP_assist!B52+raw_1998_MOE_TANF_non!B52+raw_1998_MOE_TANF_assist!B52+raw_1998_fed_spending!C52+raw_1998_fed_spending!E52+raw_1998_fed_spending!J52</f>
        <v>46779377</v>
      </c>
      <c r="N47">
        <f t="shared" si="0"/>
        <v>46779377</v>
      </c>
      <c r="O47" t="str">
        <f t="shared" si="1"/>
        <v>Match</v>
      </c>
    </row>
    <row r="48" spans="1:15" x14ac:dyDescent="0.2">
      <c r="A48" t="s">
        <v>54</v>
      </c>
      <c r="B48">
        <f>raw_1998_MOE_SSP_assist!C53+raw_1998_MOE_TANF_assist!C53+raw_1998_fed_assist!C53</f>
        <v>13348746</v>
      </c>
      <c r="C48">
        <f>raw_1998_MOE_SSP_non!D53+raw_1998_MOE_SSP_assist!D53+raw_1998_MOE_TANF_non!D53+raw_1998_MOE_TANF_assist!D53+raw_1998_fed_non_1!D53+raw_1998_fed_assist!D53+raw_1998_fed_spending!C53</f>
        <v>38068400</v>
      </c>
      <c r="D48">
        <f>raw_1998_MOE_SSP_non!C53+raw_1998_MOE_SSP_non!E53+raw_1998_MOE_SSP_non!F53+raw_1998_MOE_SSP_assist!E53+raw_1998_MOE_TANF_non!C53+raw_1998_MOE_TANF_non!E53+raw_1998_MOE_TANF_non!F53+raw_1998_MOE_TANF_assist!E53+raw_1998_fed_non_1!C53+raw_1998_fed_non_1!E53+raw_1998_fed_non_1!F53+raw_1998_fed_assist!E53</f>
        <v>39680673</v>
      </c>
      <c r="E48">
        <f>raw_1998_fed_non_1!J53+raw_1998_fed_assist!F53</f>
        <v>0</v>
      </c>
      <c r="F48">
        <f>raw_1998_MOE_SSP_non!G53+raw_1998_MOE_SSP_non!H53+raw_1998_MOE_TANF_non!G53+raw_1998_MOE_TANF_non!H53+raw_1998_fed_non_1!G53+raw_1998_fed_non_1!H53</f>
        <v>0</v>
      </c>
      <c r="G48">
        <f>raw_1998_MOE_SSP_non!I53+raw_1998_MOE_TANF_non!I53+raw_1998_fed_non_1!I53</f>
        <v>0</v>
      </c>
      <c r="H48">
        <f>raw_1998_MOE_SSP_non!J53+raw_1998_MOE_SSP_non!K53+raw_1998_MOE_TANF_non!J53+raw_1998_MOE_TANF_non!K53+raw_1998_fed_non_2!D53+raw_1998_fed_non_2!E53</f>
        <v>0</v>
      </c>
      <c r="I48">
        <f>raw_1998_MOE_SSP_non!N53+raw_1998_MOE_TANF_non!N53+raw_1998_fed_non_2!I53</f>
        <v>-49</v>
      </c>
      <c r="J48">
        <f>raw_1998_MOE_SSP_non!L53+raw_1998_MOE_SSP_non!M53+raw_1998_MOE_TANF_non!L53+raw_1998_MOE_TANF_non!M53+raw_1998_fed_non_2!F53+raw_1998_fed_non_2!H53</f>
        <v>28955208</v>
      </c>
      <c r="K48">
        <f>raw_1998_fed_spending!E53</f>
        <v>398031</v>
      </c>
      <c r="L48">
        <f>raw_1998_MOE_SSP_non!B53+raw_1998_MOE_SSP_assist!B53+raw_1998_MOE_TANF_non!B53+raw_1998_MOE_TANF_assist!B53+raw_1998_fed_spending!C53+raw_1998_fed_spending!E53+raw_1998_fed_spending!J53</f>
        <v>120451009</v>
      </c>
      <c r="N48">
        <f t="shared" si="0"/>
        <v>120451009</v>
      </c>
      <c r="O48" t="str">
        <f t="shared" si="1"/>
        <v>Match</v>
      </c>
    </row>
    <row r="49" spans="1:15" x14ac:dyDescent="0.2">
      <c r="A49" t="s">
        <v>55</v>
      </c>
      <c r="B49">
        <f>raw_1998_MOE_SSP_assist!C54+raw_1998_MOE_TANF_assist!C54+raw_1998_fed_assist!C54</f>
        <v>442680712</v>
      </c>
      <c r="C49">
        <f>raw_1998_MOE_SSP_non!D54+raw_1998_MOE_SSP_assist!D54+raw_1998_MOE_TANF_non!D54+raw_1998_MOE_TANF_assist!D54+raw_1998_fed_non_1!D54+raw_1998_fed_assist!D54+raw_1998_fed_spending!C54</f>
        <v>70185342</v>
      </c>
      <c r="D49">
        <f>raw_1998_MOE_SSP_non!C54+raw_1998_MOE_SSP_non!E54+raw_1998_MOE_SSP_non!F54+raw_1998_MOE_SSP_assist!E54+raw_1998_MOE_TANF_non!C54+raw_1998_MOE_TANF_non!E54+raw_1998_MOE_TANF_non!F54+raw_1998_MOE_TANF_assist!E54+raw_1998_fed_non_1!C54+raw_1998_fed_non_1!E54+raw_1998_fed_non_1!F54+raw_1998_fed_assist!E54</f>
        <v>27473003</v>
      </c>
      <c r="E49">
        <f>raw_1998_fed_non_1!J54+raw_1998_fed_assist!F54</f>
        <v>0</v>
      </c>
      <c r="F49">
        <f>raw_1998_MOE_SSP_non!G54+raw_1998_MOE_SSP_non!H54+raw_1998_MOE_TANF_non!G54+raw_1998_MOE_TANF_non!H54+raw_1998_fed_non_1!G54+raw_1998_fed_non_1!H54</f>
        <v>0</v>
      </c>
      <c r="G49">
        <f>raw_1998_MOE_SSP_non!I54+raw_1998_MOE_TANF_non!I54+raw_1998_fed_non_1!I54</f>
        <v>0</v>
      </c>
      <c r="H49">
        <f>raw_1998_MOE_SSP_non!J54+raw_1998_MOE_SSP_non!K54+raw_1998_MOE_TANF_non!J54+raw_1998_MOE_TANF_non!K54+raw_1998_fed_non_2!D54+raw_1998_fed_non_2!E54</f>
        <v>0</v>
      </c>
      <c r="I49">
        <f>raw_1998_MOE_SSP_non!N54+raw_1998_MOE_TANF_non!N54+raw_1998_fed_non_2!I54</f>
        <v>50551183</v>
      </c>
      <c r="J49">
        <f>raw_1998_MOE_SSP_non!L54+raw_1998_MOE_SSP_non!M54+raw_1998_MOE_TANF_non!L54+raw_1998_MOE_TANF_non!M54+raw_1998_fed_non_2!F54+raw_1998_fed_non_2!H54</f>
        <v>60185253</v>
      </c>
      <c r="K49">
        <f>raw_1998_fed_spending!E54</f>
        <v>0</v>
      </c>
      <c r="L49">
        <f>raw_1998_MOE_SSP_non!B54+raw_1998_MOE_SSP_assist!B54+raw_1998_MOE_TANF_non!B54+raw_1998_MOE_TANF_assist!B54+raw_1998_fed_spending!C54+raw_1998_fed_spending!E54+raw_1998_fed_spending!J54</f>
        <v>651075493</v>
      </c>
      <c r="N49">
        <f t="shared" si="0"/>
        <v>651075493</v>
      </c>
      <c r="O49" t="str">
        <f t="shared" si="1"/>
        <v>Match</v>
      </c>
    </row>
    <row r="50" spans="1:15" x14ac:dyDescent="0.2">
      <c r="A50" t="s">
        <v>56</v>
      </c>
      <c r="B50">
        <f>raw_1998_MOE_SSP_assist!C55+raw_1998_MOE_TANF_assist!C55+raw_1998_fed_assist!C55</f>
        <v>32045344</v>
      </c>
      <c r="C50">
        <f>raw_1998_MOE_SSP_non!D55+raw_1998_MOE_SSP_assist!D55+raw_1998_MOE_TANF_non!D55+raw_1998_MOE_TANF_assist!D55+raw_1998_fed_non_1!D55+raw_1998_fed_assist!D55+raw_1998_fed_spending!C55</f>
        <v>12971393</v>
      </c>
      <c r="D50">
        <f>raw_1998_MOE_SSP_non!C55+raw_1998_MOE_SSP_non!E55+raw_1998_MOE_SSP_non!F55+raw_1998_MOE_SSP_assist!E55+raw_1998_MOE_TANF_non!C55+raw_1998_MOE_TANF_non!E55+raw_1998_MOE_TANF_non!F55+raw_1998_MOE_TANF_assist!E55+raw_1998_fed_non_1!C55+raw_1998_fed_non_1!E55+raw_1998_fed_non_1!F55+raw_1998_fed_assist!E55</f>
        <v>1568377</v>
      </c>
      <c r="E50">
        <f>raw_1998_fed_non_1!J55+raw_1998_fed_assist!F55</f>
        <v>0</v>
      </c>
      <c r="F50">
        <f>raw_1998_MOE_SSP_non!G55+raw_1998_MOE_SSP_non!H55+raw_1998_MOE_TANF_non!G55+raw_1998_MOE_TANF_non!H55+raw_1998_fed_non_1!G55+raw_1998_fed_non_1!H55</f>
        <v>0</v>
      </c>
      <c r="G50">
        <f>raw_1998_MOE_SSP_non!I55+raw_1998_MOE_TANF_non!I55+raw_1998_fed_non_1!I55</f>
        <v>0</v>
      </c>
      <c r="H50">
        <f>raw_1998_MOE_SSP_non!J55+raw_1998_MOE_SSP_non!K55+raw_1998_MOE_TANF_non!J55+raw_1998_MOE_TANF_non!K55+raw_1998_fed_non_2!D55+raw_1998_fed_non_2!E55</f>
        <v>0</v>
      </c>
      <c r="I50">
        <f>raw_1998_MOE_SSP_non!N55+raw_1998_MOE_TANF_non!N55+raw_1998_fed_non_2!I55</f>
        <v>4138642</v>
      </c>
      <c r="J50">
        <f>raw_1998_MOE_SSP_non!L55+raw_1998_MOE_SSP_non!M55+raw_1998_MOE_TANF_non!L55+raw_1998_MOE_TANF_non!M55+raw_1998_fed_non_2!F55+raw_1998_fed_non_2!H55</f>
        <v>14861324</v>
      </c>
      <c r="K50">
        <f>raw_1998_fed_spending!E55</f>
        <v>7400000</v>
      </c>
      <c r="L50">
        <f>raw_1998_MOE_SSP_non!B55+raw_1998_MOE_SSP_assist!B55+raw_1998_MOE_TANF_non!B55+raw_1998_MOE_TANF_assist!B55+raw_1998_fed_spending!C55+raw_1998_fed_spending!E55+raw_1998_fed_spending!J55</f>
        <v>72985080</v>
      </c>
      <c r="N50">
        <f t="shared" si="0"/>
        <v>72985080</v>
      </c>
      <c r="O50" t="str">
        <f t="shared" si="1"/>
        <v>Match</v>
      </c>
    </row>
    <row r="51" spans="1:15" x14ac:dyDescent="0.2">
      <c r="A51" t="s">
        <v>57</v>
      </c>
      <c r="B51">
        <f>raw_1998_MOE_SSP_assist!C56+raw_1998_MOE_TANF_assist!C56+raw_1998_fed_assist!C56</f>
        <v>145407120</v>
      </c>
      <c r="C51">
        <f>raw_1998_MOE_SSP_non!D56+raw_1998_MOE_SSP_assist!D56+raw_1998_MOE_TANF_non!D56+raw_1998_MOE_TANF_assist!D56+raw_1998_fed_non_1!D56+raw_1998_fed_assist!D56+raw_1998_fed_spending!C56</f>
        <v>52755728</v>
      </c>
      <c r="D51">
        <f>raw_1998_MOE_SSP_non!C56+raw_1998_MOE_SSP_non!E56+raw_1998_MOE_SSP_non!F56+raw_1998_MOE_SSP_assist!E56+raw_1998_MOE_TANF_non!C56+raw_1998_MOE_TANF_non!E56+raw_1998_MOE_TANF_non!F56+raw_1998_MOE_TANF_assist!E56+raw_1998_fed_non_1!C56+raw_1998_fed_non_1!E56+raw_1998_fed_non_1!F56+raw_1998_fed_assist!E56</f>
        <v>79433150</v>
      </c>
      <c r="E51">
        <f>raw_1998_fed_non_1!J56+raw_1998_fed_assist!F56</f>
        <v>0</v>
      </c>
      <c r="F51">
        <f>raw_1998_MOE_SSP_non!G56+raw_1998_MOE_SSP_non!H56+raw_1998_MOE_TANF_non!G56+raw_1998_MOE_TANF_non!H56+raw_1998_fed_non_1!G56+raw_1998_fed_non_1!H56</f>
        <v>0</v>
      </c>
      <c r="G51">
        <f>raw_1998_MOE_SSP_non!I56+raw_1998_MOE_TANF_non!I56+raw_1998_fed_non_1!I56</f>
        <v>0</v>
      </c>
      <c r="H51">
        <f>raw_1998_MOE_SSP_non!J56+raw_1998_MOE_SSP_non!K56+raw_1998_MOE_TANF_non!J56+raw_1998_MOE_TANF_non!K56+raw_1998_fed_non_2!D56+raw_1998_fed_non_2!E56</f>
        <v>0</v>
      </c>
      <c r="I51">
        <f>raw_1998_MOE_SSP_non!N56+raw_1998_MOE_TANF_non!N56+raw_1998_fed_non_2!I56</f>
        <v>6353543</v>
      </c>
      <c r="J51">
        <f>raw_1998_MOE_SSP_non!L56+raw_1998_MOE_SSP_non!M56+raw_1998_MOE_TANF_non!L56+raw_1998_MOE_TANF_non!M56+raw_1998_fed_non_2!F56+raw_1998_fed_non_2!H56</f>
        <v>54744780</v>
      </c>
      <c r="K51">
        <f>raw_1998_fed_spending!E56</f>
        <v>39700000</v>
      </c>
      <c r="L51">
        <f>raw_1998_MOE_SSP_non!B56+raw_1998_MOE_SSP_assist!B56+raw_1998_MOE_TANF_non!B56+raw_1998_MOE_TANF_assist!B56+raw_1998_fed_spending!C56+raw_1998_fed_spending!E56+raw_1998_fed_spending!J56</f>
        <v>378394321</v>
      </c>
      <c r="N51">
        <f t="shared" si="0"/>
        <v>378394321</v>
      </c>
      <c r="O51" t="str">
        <f t="shared" si="1"/>
        <v>Match</v>
      </c>
    </row>
    <row r="52" spans="1:15" x14ac:dyDescent="0.2">
      <c r="A52" t="s">
        <v>58</v>
      </c>
      <c r="B52">
        <f>raw_1998_MOE_SSP_assist!C57+raw_1998_MOE_TANF_assist!C57+raw_1998_fed_assist!C57</f>
        <v>6573183</v>
      </c>
      <c r="C52">
        <f>raw_1998_MOE_SSP_non!D57+raw_1998_MOE_SSP_assist!D57+raw_1998_MOE_TANF_non!D57+raw_1998_MOE_TANF_assist!D57+raw_1998_fed_non_1!D57+raw_1998_fed_assist!D57+raw_1998_fed_spending!C57</f>
        <v>2264098</v>
      </c>
      <c r="D52">
        <f>raw_1998_MOE_SSP_non!C57+raw_1998_MOE_SSP_non!E57+raw_1998_MOE_SSP_non!F57+raw_1998_MOE_SSP_assist!E57+raw_1998_MOE_TANF_non!C57+raw_1998_MOE_TANF_non!E57+raw_1998_MOE_TANF_non!F57+raw_1998_MOE_TANF_assist!E57+raw_1998_fed_non_1!C57+raw_1998_fed_non_1!E57+raw_1998_fed_non_1!F57+raw_1998_fed_assist!E57</f>
        <v>1784911</v>
      </c>
      <c r="E52">
        <f>raw_1998_fed_non_1!J57+raw_1998_fed_assist!F57</f>
        <v>0</v>
      </c>
      <c r="F52">
        <f>raw_1998_MOE_SSP_non!G57+raw_1998_MOE_SSP_non!H57+raw_1998_MOE_TANF_non!G57+raw_1998_MOE_TANF_non!H57+raw_1998_fed_non_1!G57+raw_1998_fed_non_1!H57</f>
        <v>0</v>
      </c>
      <c r="G52">
        <f>raw_1998_MOE_SSP_non!I57+raw_1998_MOE_TANF_non!I57+raw_1998_fed_non_1!I57</f>
        <v>0</v>
      </c>
      <c r="H52">
        <f>raw_1998_MOE_SSP_non!J57+raw_1998_MOE_SSP_non!K57+raw_1998_MOE_TANF_non!J57+raw_1998_MOE_TANF_non!K57+raw_1998_fed_non_2!D57+raw_1998_fed_non_2!E57</f>
        <v>0</v>
      </c>
      <c r="I52">
        <f>raw_1998_MOE_SSP_non!N57+raw_1998_MOE_TANF_non!N57+raw_1998_fed_non_2!I57</f>
        <v>0</v>
      </c>
      <c r="J52">
        <f>raw_1998_MOE_SSP_non!L57+raw_1998_MOE_SSP_non!M57+raw_1998_MOE_TANF_non!L57+raw_1998_MOE_TANF_non!M57+raw_1998_fed_non_2!F57+raw_1998_fed_non_2!H57</f>
        <v>1194802</v>
      </c>
      <c r="K52">
        <f>raw_1998_fed_spending!E57</f>
        <v>0</v>
      </c>
      <c r="L52">
        <f>raw_1998_MOE_SSP_non!B57+raw_1998_MOE_SSP_assist!B57+raw_1998_MOE_TANF_non!B57+raw_1998_MOE_TANF_assist!B57+raw_1998_fed_spending!C57+raw_1998_fed_spending!E57+raw_1998_fed_spending!J57</f>
        <v>11816994</v>
      </c>
      <c r="N52">
        <f t="shared" si="0"/>
        <v>11816994</v>
      </c>
      <c r="O52" t="str">
        <f t="shared" si="1"/>
        <v>Match</v>
      </c>
    </row>
    <row r="53" spans="1:15" x14ac:dyDescent="0.2">
      <c r="A53" t="s">
        <v>117</v>
      </c>
      <c r="B53">
        <f>raw_1998_MOE_SSP_assist!C58+raw_1998_MOE_TANF_assist!C58+raw_1998_fed_assist!C58</f>
        <v>13927623731</v>
      </c>
      <c r="C53">
        <f>raw_1998_MOE_SSP_non!D58+raw_1998_MOE_SSP_assist!D58+raw_1998_MOE_TANF_non!D58+raw_1998_MOE_TANF_assist!D58+raw_1998_fed_non_1!D58+raw_1998_fed_assist!D58+raw_1998_fed_spending!C58</f>
        <v>2217171466</v>
      </c>
      <c r="D53">
        <f>raw_1998_MOE_SSP_non!C58+raw_1998_MOE_SSP_non!E58+raw_1998_MOE_SSP_non!F58+raw_1998_MOE_SSP_assist!E58+raw_1998_MOE_TANF_non!C58+raw_1998_MOE_TANF_non!E58+raw_1998_MOE_TANF_non!F58+raw_1998_MOE_TANF_assist!E58+raw_1998_fed_non_1!C58+raw_1998_fed_non_1!E58+raw_1998_fed_non_1!F58+raw_1998_fed_assist!E58</f>
        <v>1581625208</v>
      </c>
      <c r="E53">
        <f>raw_1998_fed_non_1!J58+raw_1998_fed_assist!F58</f>
        <v>0</v>
      </c>
      <c r="F53">
        <f>raw_1998_MOE_SSP_non!G58+raw_1998_MOE_SSP_non!H58+raw_1998_MOE_TANF_non!G58+raw_1998_MOE_TANF_non!H58+raw_1998_fed_non_1!G58+raw_1998_fed_non_1!H58</f>
        <v>0</v>
      </c>
      <c r="G53">
        <f>raw_1998_MOE_SSP_non!I58+raw_1998_MOE_TANF_non!I58+raw_1998_fed_non_1!I58</f>
        <v>0</v>
      </c>
      <c r="H53">
        <f>raw_1998_MOE_SSP_non!J58+raw_1998_MOE_SSP_non!K58+raw_1998_MOE_TANF_non!J58+raw_1998_MOE_TANF_non!K58+raw_1998_fed_non_2!D58+raw_1998_fed_non_2!E58</f>
        <v>0</v>
      </c>
      <c r="I53">
        <f>raw_1998_MOE_SSP_non!N58+raw_1998_MOE_TANF_non!N58+raw_1998_fed_non_2!I58</f>
        <v>2825647404</v>
      </c>
      <c r="J53">
        <f>raw_1998_MOE_SSP_non!L58+raw_1998_MOE_SSP_non!M58+raw_1998_MOE_TANF_non!L58+raw_1998_MOE_TANF_non!M58+raw_1998_fed_non_2!F58+raw_1998_fed_non_2!H58</f>
        <v>2271741799</v>
      </c>
      <c r="K53">
        <f>raw_1998_fed_spending!E58</f>
        <v>1118203453</v>
      </c>
      <c r="L53">
        <f>raw_1998_MOE_SSP_non!B58+raw_1998_MOE_SSP_assist!B58+raw_1998_MOE_TANF_non!B58+raw_1998_MOE_TANF_assist!B58+raw_1998_fed_spending!C58+raw_1998_fed_spending!E58+raw_1998_fed_spending!J58</f>
        <v>23942013061</v>
      </c>
      <c r="N53">
        <f>SUM(B53:K53)</f>
        <v>23942013061</v>
      </c>
      <c r="O53" t="str">
        <f>IF(L53=N53, "Match", "No Match")</f>
        <v>Match</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882</v>
      </c>
      <c r="C1" t="s">
        <v>883</v>
      </c>
      <c r="D1" t="s">
        <v>884</v>
      </c>
      <c r="E1" t="s">
        <v>885</v>
      </c>
      <c r="F1" t="s">
        <v>886</v>
      </c>
      <c r="G1" t="s">
        <v>887</v>
      </c>
      <c r="H1" t="s">
        <v>888</v>
      </c>
      <c r="I1" t="s">
        <v>889</v>
      </c>
      <c r="J1" t="s">
        <v>890</v>
      </c>
      <c r="K1" t="s">
        <v>891</v>
      </c>
      <c r="L1" t="s">
        <v>934</v>
      </c>
      <c r="N1" t="s">
        <v>829</v>
      </c>
      <c r="O1" t="s">
        <v>606</v>
      </c>
      <c r="P1" t="s">
        <v>850</v>
      </c>
      <c r="Q1" t="s">
        <v>606</v>
      </c>
    </row>
    <row r="2" spans="1:17" x14ac:dyDescent="0.2">
      <c r="A2" t="s">
        <v>8</v>
      </c>
      <c r="B2">
        <f>raw_1999_MOE_SSP_assist!C7+raw_1999_MOE_TANF_assist!C7+raw_1999_fed_assist!C7</f>
        <v>38455341</v>
      </c>
      <c r="C2">
        <f>raw_1999_MOE_SSP_non!D7+raw_1999_MOE_SSP_assist!D7+raw_1999_MOE_TANF_non!D7+raw_1999_MOE_TANF_assist!D7+raw_1999_fed_non_1!D7+raw_1999_fed_assist!D7+raw_1999_fed_spending!C7</f>
        <v>57208036</v>
      </c>
      <c r="D2">
        <f>raw_1999_MOE_SSP_non!C7+raw_1999_MOE_SSP_non!E7+raw_1999_MOE_SSP_non!F7+raw_1999_MOE_SSP_assist!E7+raw_1999_MOE_TANF_non!C7+raw_1999_MOE_TANF_non!E7+raw_1999_MOE_TANF_non!F7+raw_1999_MOE_TANF_assist!E7+raw_1999_fed_non_1!C7+raw_1999_fed_non_1!E7+raw_1999_fed_non_1!F7+raw_1999_fed_assist!E7</f>
        <v>15370335</v>
      </c>
      <c r="E2">
        <f>raw_1999_fed_non_1!J7+raw_1999_fed_assist!F7</f>
        <v>0</v>
      </c>
      <c r="F2">
        <f>raw_1999_MOE_SSP_non!G7+raw_1999_MOE_SSP_non!H7+raw_1999_MOE_TANF_non!G7+raw_1999_MOE_TANF_non!H7+raw_1999_fed_non_1!G7+raw_1999_fed_non_1!H7</f>
        <v>0</v>
      </c>
      <c r="G2">
        <f>raw_1999_MOE_SSP_non!I7+raw_1999_MOE_TANF_non!I7+raw_1999_fed_non_1!I7</f>
        <v>0</v>
      </c>
      <c r="H2">
        <f>raw_1999_MOE_SSP_non!J7+raw_1999_MOE_SSP_non!K7+raw_1999_MOE_TANF_non!J7+raw_1999_MOE_TANF_non!K7+raw_1999_fed_non_2!D7+raw_1999_fed_non_2!E7</f>
        <v>0</v>
      </c>
      <c r="I2">
        <f>raw_1999_MOE_SSP_non!N7+raw_1999_MOE_TANF_non!N7+raw_1999_fed_non_2!I7</f>
        <v>16451457</v>
      </c>
      <c r="J2">
        <f>raw_1999_MOE_SSP_non!L7+raw_1999_MOE_SSP_non!M7+raw_1999_MOE_TANF_non!L7+raw_1999_MOE_TANF_non!M7+raw_1999_fed_non_2!F7+raw_1999_fed_non_2!H7</f>
        <v>11740480</v>
      </c>
      <c r="K2">
        <f>raw_1999_fed_spending!E7</f>
        <v>20003790</v>
      </c>
      <c r="L2">
        <f>raw_1999_MOE_SSP_non!B7+raw_1999_MOE_SSP_assist!B7+raw_1999_MOE_TANF_non!B7+raw_1999_MOE_TANF_assist!B7+raw_1999_fed_spending!C7+raw_1999_fed_spending!E7+raw_1999_fed_spending!J7</f>
        <v>159229439</v>
      </c>
      <c r="N2">
        <f>SUM(B2:K2)</f>
        <v>159229439</v>
      </c>
      <c r="O2" t="str">
        <f>IF(L2=N2, "Match", "No Match")</f>
        <v>Match</v>
      </c>
      <c r="P2">
        <f>SUM(B2:B52)</f>
        <v>13165747213</v>
      </c>
      <c r="Q2" t="str">
        <f>IF(P2=B53, "Match", "No Match")</f>
        <v>Match</v>
      </c>
    </row>
    <row r="3" spans="1:17" x14ac:dyDescent="0.2">
      <c r="A3" t="s">
        <v>9</v>
      </c>
      <c r="B3">
        <f>raw_1999_MOE_SSP_assist!C8+raw_1999_MOE_TANF_assist!C8+raw_1999_fed_assist!C8</f>
        <v>64286383</v>
      </c>
      <c r="C3">
        <f>raw_1999_MOE_SSP_non!D8+raw_1999_MOE_SSP_assist!D8+raw_1999_MOE_TANF_non!D8+raw_1999_MOE_TANF_assist!D8+raw_1999_fed_non_1!D8+raw_1999_fed_assist!D8+raw_1999_fed_spending!C8</f>
        <v>35564400</v>
      </c>
      <c r="D3">
        <f>raw_1999_MOE_SSP_non!C8+raw_1999_MOE_SSP_non!E8+raw_1999_MOE_SSP_non!F8+raw_1999_MOE_SSP_assist!E8+raw_1999_MOE_TANF_non!C8+raw_1999_MOE_TANF_non!E8+raw_1999_MOE_TANF_non!F8+raw_1999_MOE_TANF_assist!E8+raw_1999_fed_non_1!C8+raw_1999_fed_non_1!E8+raw_1999_fed_non_1!F8+raw_1999_fed_assist!E8</f>
        <v>10250840</v>
      </c>
      <c r="E3">
        <f>raw_1999_fed_non_1!J8+raw_1999_fed_assist!F8</f>
        <v>0</v>
      </c>
      <c r="F3">
        <f>raw_1999_MOE_SSP_non!G8+raw_1999_MOE_SSP_non!H8+raw_1999_MOE_TANF_non!G8+raw_1999_MOE_TANF_non!H8+raw_1999_fed_non_1!G8+raw_1999_fed_non_1!H8</f>
        <v>0</v>
      </c>
      <c r="G3">
        <f>raw_1999_MOE_SSP_non!I8+raw_1999_MOE_TANF_non!I8+raw_1999_fed_non_1!I8</f>
        <v>0</v>
      </c>
      <c r="H3">
        <f>raw_1999_MOE_SSP_non!J8+raw_1999_MOE_SSP_non!K8+raw_1999_MOE_TANF_non!J8+raw_1999_MOE_TANF_non!K8+raw_1999_fed_non_2!D8+raw_1999_fed_non_2!E8</f>
        <v>0</v>
      </c>
      <c r="I3">
        <f>raw_1999_MOE_SSP_non!N8+raw_1999_MOE_TANF_non!N8+raw_1999_fed_non_2!I8</f>
        <v>606773</v>
      </c>
      <c r="J3">
        <f>raw_1999_MOE_SSP_non!L8+raw_1999_MOE_SSP_non!M8+raw_1999_MOE_TANF_non!L8+raw_1999_MOE_TANF_non!M8+raw_1999_fed_non_2!F8+raw_1999_fed_non_2!H8</f>
        <v>8485310</v>
      </c>
      <c r="K3">
        <f>raw_1999_fed_spending!E8</f>
        <v>5551200</v>
      </c>
      <c r="L3">
        <f>raw_1999_MOE_SSP_non!B8+raw_1999_MOE_SSP_assist!B8+raw_1999_MOE_TANF_non!B8+raw_1999_MOE_TANF_assist!B8+raw_1999_fed_spending!C8+raw_1999_fed_spending!E8+raw_1999_fed_spending!J8</f>
        <v>124744906</v>
      </c>
      <c r="N3">
        <f t="shared" ref="N3:N53" si="0">SUM(B3:K3)</f>
        <v>124744906</v>
      </c>
      <c r="O3" t="str">
        <f t="shared" ref="O3:O53" si="1">IF(L3=N3, "Match", "No Match")</f>
        <v>Match</v>
      </c>
      <c r="P3">
        <f>SUM(C2:C52)</f>
        <v>4678913986</v>
      </c>
      <c r="Q3" t="str">
        <f>IF(P3=C53, "Match", "No Match")</f>
        <v>Match</v>
      </c>
    </row>
    <row r="4" spans="1:17" x14ac:dyDescent="0.2">
      <c r="A4" t="s">
        <v>10</v>
      </c>
      <c r="B4">
        <f>raw_1999_MOE_SSP_assist!C9+raw_1999_MOE_TANF_assist!C9+raw_1999_fed_assist!C9</f>
        <v>114818966</v>
      </c>
      <c r="C4">
        <f>raw_1999_MOE_SSP_non!D9+raw_1999_MOE_SSP_assist!D9+raw_1999_MOE_TANF_non!D9+raw_1999_MOE_TANF_assist!D9+raw_1999_fed_non_1!D9+raw_1999_fed_assist!D9+raw_1999_fed_spending!C9</f>
        <v>62808878</v>
      </c>
      <c r="D4">
        <f>raw_1999_MOE_SSP_non!C9+raw_1999_MOE_SSP_non!E9+raw_1999_MOE_SSP_non!F9+raw_1999_MOE_SSP_assist!E9+raw_1999_MOE_TANF_non!C9+raw_1999_MOE_TANF_non!E9+raw_1999_MOE_TANF_non!F9+raw_1999_MOE_TANF_assist!E9+raw_1999_fed_non_1!C9+raw_1999_fed_non_1!E9+raw_1999_fed_non_1!F9+raw_1999_fed_assist!E9</f>
        <v>21969356</v>
      </c>
      <c r="E4">
        <f>raw_1999_fed_non_1!J9+raw_1999_fed_assist!F9</f>
        <v>0</v>
      </c>
      <c r="F4">
        <f>raw_1999_MOE_SSP_non!G9+raw_1999_MOE_SSP_non!H9+raw_1999_MOE_TANF_non!G9+raw_1999_MOE_TANF_non!H9+raw_1999_fed_non_1!G9+raw_1999_fed_non_1!H9</f>
        <v>0</v>
      </c>
      <c r="G4">
        <f>raw_1999_MOE_SSP_non!I9+raw_1999_MOE_TANF_non!I9+raw_1999_fed_non_1!I9</f>
        <v>0</v>
      </c>
      <c r="H4">
        <f>raw_1999_MOE_SSP_non!J9+raw_1999_MOE_SSP_non!K9+raw_1999_MOE_TANF_non!J9+raw_1999_MOE_TANF_non!K9+raw_1999_fed_non_2!D9+raw_1999_fed_non_2!E9</f>
        <v>0</v>
      </c>
      <c r="I4">
        <f>raw_1999_MOE_SSP_non!N9+raw_1999_MOE_TANF_non!N9+raw_1999_fed_non_2!I9</f>
        <v>53041203</v>
      </c>
      <c r="J4">
        <f>raw_1999_MOE_SSP_non!L9+raw_1999_MOE_SSP_non!M9+raw_1999_MOE_TANF_non!L9+raw_1999_MOE_TANF_non!M9+raw_1999_fed_non_2!F9+raw_1999_fed_non_2!H9</f>
        <v>35101254</v>
      </c>
      <c r="K4">
        <f>raw_1999_fed_spending!E9</f>
        <v>34405537</v>
      </c>
      <c r="L4">
        <f>raw_1999_MOE_SSP_non!B9+raw_1999_MOE_SSP_assist!B9+raw_1999_MOE_TANF_non!B9+raw_1999_MOE_TANF_assist!B9+raw_1999_fed_spending!C9+raw_1999_fed_spending!E9+raw_1999_fed_spending!J9</f>
        <v>322145194</v>
      </c>
      <c r="N4">
        <f t="shared" si="0"/>
        <v>322145194</v>
      </c>
      <c r="O4" t="str">
        <f t="shared" si="1"/>
        <v>Match</v>
      </c>
      <c r="P4">
        <f>SUM(D2:D52)</f>
        <v>1903815796</v>
      </c>
      <c r="Q4" t="str">
        <f>IF(P4=D53, "Match", "No Match")</f>
        <v>Match</v>
      </c>
    </row>
    <row r="5" spans="1:17" x14ac:dyDescent="0.2">
      <c r="A5" t="s">
        <v>11</v>
      </c>
      <c r="B5">
        <f>raw_1999_MOE_SSP_assist!C10+raw_1999_MOE_TANF_assist!C10+raw_1999_fed_assist!C10</f>
        <v>15672673</v>
      </c>
      <c r="C5">
        <f>raw_1999_MOE_SSP_non!D10+raw_1999_MOE_SSP_assist!D10+raw_1999_MOE_TANF_non!D10+raw_1999_MOE_TANF_assist!D10+raw_1999_fed_non_1!D10+raw_1999_fed_assist!D10+raw_1999_fed_spending!C10</f>
        <v>0</v>
      </c>
      <c r="D5">
        <f>raw_1999_MOE_SSP_non!C10+raw_1999_MOE_SSP_non!E10+raw_1999_MOE_SSP_non!F10+raw_1999_MOE_SSP_assist!E10+raw_1999_MOE_TANF_non!C10+raw_1999_MOE_TANF_non!E10+raw_1999_MOE_TANF_non!F10+raw_1999_MOE_TANF_assist!E10+raw_1999_fed_non_1!C10+raw_1999_fed_non_1!E10+raw_1999_fed_non_1!F10+raw_1999_fed_assist!E10</f>
        <v>8691474</v>
      </c>
      <c r="E5">
        <f>raw_1999_fed_non_1!J10+raw_1999_fed_assist!F10</f>
        <v>0</v>
      </c>
      <c r="F5">
        <f>raw_1999_MOE_SSP_non!G10+raw_1999_MOE_SSP_non!H10+raw_1999_MOE_TANF_non!G10+raw_1999_MOE_TANF_non!H10+raw_1999_fed_non_1!G10+raw_1999_fed_non_1!H10</f>
        <v>0</v>
      </c>
      <c r="G5">
        <f>raw_1999_MOE_SSP_non!I10+raw_1999_MOE_TANF_non!I10+raw_1999_fed_non_1!I10</f>
        <v>0</v>
      </c>
      <c r="H5">
        <f>raw_1999_MOE_SSP_non!J10+raw_1999_MOE_SSP_non!K10+raw_1999_MOE_TANF_non!J10+raw_1999_MOE_TANF_non!K10+raw_1999_fed_non_2!D10+raw_1999_fed_non_2!E10</f>
        <v>0</v>
      </c>
      <c r="I5">
        <f>raw_1999_MOE_SSP_non!N10+raw_1999_MOE_TANF_non!N10+raw_1999_fed_non_2!I10</f>
        <v>3738767</v>
      </c>
      <c r="J5">
        <f>raw_1999_MOE_SSP_non!L10+raw_1999_MOE_SSP_non!M10+raw_1999_MOE_TANF_non!L10+raw_1999_MOE_TANF_non!M10+raw_1999_fed_non_2!F10+raw_1999_fed_non_2!H10</f>
        <v>1683881</v>
      </c>
      <c r="K5">
        <f>raw_1999_fed_spending!E10</f>
        <v>0</v>
      </c>
      <c r="L5">
        <f>raw_1999_MOE_SSP_non!B10+raw_1999_MOE_SSP_assist!B10+raw_1999_MOE_TANF_non!B10+raw_1999_MOE_TANF_assist!B10+raw_1999_fed_spending!C10+raw_1999_fed_spending!E10+raw_1999_fed_spending!J10</f>
        <v>29786795</v>
      </c>
      <c r="N5">
        <f t="shared" si="0"/>
        <v>29786795</v>
      </c>
      <c r="O5" t="str">
        <f t="shared" si="1"/>
        <v>Match</v>
      </c>
      <c r="P5">
        <f>SUM(E2:E52)</f>
        <v>28844617</v>
      </c>
      <c r="Q5" t="str">
        <f>IF(P5=E53, "Match", "No Match")</f>
        <v>Match</v>
      </c>
    </row>
    <row r="6" spans="1:17" x14ac:dyDescent="0.2">
      <c r="A6" t="s">
        <v>12</v>
      </c>
      <c r="B6">
        <f>raw_1999_MOE_SSP_assist!C11+raw_1999_MOE_TANF_assist!C11+raw_1999_fed_assist!C11</f>
        <v>4127606283</v>
      </c>
      <c r="C6">
        <f>raw_1999_MOE_SSP_non!D11+raw_1999_MOE_SSP_assist!D11+raw_1999_MOE_TANF_non!D11+raw_1999_MOE_TANF_assist!D11+raw_1999_fed_non_1!D11+raw_1999_fed_assist!D11+raw_1999_fed_spending!C11</f>
        <v>762507334</v>
      </c>
      <c r="D6">
        <f>raw_1999_MOE_SSP_non!C11+raw_1999_MOE_SSP_non!E11+raw_1999_MOE_SSP_non!F11+raw_1999_MOE_SSP_assist!E11+raw_1999_MOE_TANF_non!C11+raw_1999_MOE_TANF_non!E11+raw_1999_MOE_TANF_non!F11+raw_1999_MOE_TANF_assist!E11+raw_1999_fed_non_1!C11+raw_1999_fed_non_1!E11+raw_1999_fed_non_1!F11+raw_1999_fed_assist!E11</f>
        <v>371069715</v>
      </c>
      <c r="E6">
        <f>raw_1999_fed_non_1!J11+raw_1999_fed_assist!F11</f>
        <v>0</v>
      </c>
      <c r="F6">
        <f>raw_1999_MOE_SSP_non!G11+raw_1999_MOE_SSP_non!H11+raw_1999_MOE_TANF_non!G11+raw_1999_MOE_TANF_non!H11+raw_1999_fed_non_1!G11+raw_1999_fed_non_1!H11</f>
        <v>0</v>
      </c>
      <c r="G6">
        <f>raw_1999_MOE_SSP_non!I11+raw_1999_MOE_TANF_non!I11+raw_1999_fed_non_1!I11</f>
        <v>0</v>
      </c>
      <c r="H6">
        <f>raw_1999_MOE_SSP_non!J11+raw_1999_MOE_SSP_non!K11+raw_1999_MOE_TANF_non!J11+raw_1999_MOE_TANF_non!K11+raw_1999_fed_non_2!D11+raw_1999_fed_non_2!E11</f>
        <v>0</v>
      </c>
      <c r="I6">
        <f>raw_1999_MOE_SSP_non!N11+raw_1999_MOE_TANF_non!N11+raw_1999_fed_non_2!I11</f>
        <v>817754786</v>
      </c>
      <c r="J6">
        <f>raw_1999_MOE_SSP_non!L11+raw_1999_MOE_SSP_non!M11+raw_1999_MOE_TANF_non!L11+raw_1999_MOE_TANF_non!M11+raw_1999_fed_non_2!F11+raw_1999_fed_non_2!H11</f>
        <v>471563472</v>
      </c>
      <c r="K6">
        <f>raw_1999_fed_spending!E11</f>
        <v>0</v>
      </c>
      <c r="L6">
        <f>raw_1999_MOE_SSP_non!B11+raw_1999_MOE_SSP_assist!B11+raw_1999_MOE_TANF_non!B11+raw_1999_MOE_TANF_assist!B11+raw_1999_fed_spending!C11+raw_1999_fed_spending!E11+raw_1999_fed_spending!J11</f>
        <v>6550501590</v>
      </c>
      <c r="N6">
        <f t="shared" si="0"/>
        <v>6550501590</v>
      </c>
      <c r="O6" t="str">
        <f t="shared" si="1"/>
        <v>Match</v>
      </c>
      <c r="P6">
        <f>SUM(F2:F52)</f>
        <v>11300000</v>
      </c>
      <c r="Q6" t="str">
        <f>IF(P6=F53, "Match", "No Match")</f>
        <v>Match</v>
      </c>
    </row>
    <row r="7" spans="1:17" x14ac:dyDescent="0.2">
      <c r="A7" t="s">
        <v>13</v>
      </c>
      <c r="B7">
        <f>raw_1999_MOE_SSP_assist!C12+raw_1999_MOE_TANF_assist!C12+raw_1999_fed_assist!C12</f>
        <v>62252757</v>
      </c>
      <c r="C7">
        <f>raw_1999_MOE_SSP_non!D12+raw_1999_MOE_SSP_assist!D12+raw_1999_MOE_TANF_non!D12+raw_1999_MOE_TANF_assist!D12+raw_1999_fed_non_1!D12+raw_1999_fed_assist!D12+raw_1999_fed_spending!C12</f>
        <v>40699294</v>
      </c>
      <c r="D7">
        <f>raw_1999_MOE_SSP_non!C12+raw_1999_MOE_SSP_non!E12+raw_1999_MOE_SSP_non!F12+raw_1999_MOE_SSP_assist!E12+raw_1999_MOE_TANF_non!C12+raw_1999_MOE_TANF_non!E12+raw_1999_MOE_TANF_non!F12+raw_1999_MOE_TANF_assist!E12+raw_1999_fed_non_1!C12+raw_1999_fed_non_1!E12+raw_1999_fed_non_1!F12+raw_1999_fed_assist!E12</f>
        <v>10067568</v>
      </c>
      <c r="E7">
        <f>raw_1999_fed_non_1!J12+raw_1999_fed_assist!F12</f>
        <v>0</v>
      </c>
      <c r="F7">
        <f>raw_1999_MOE_SSP_non!G12+raw_1999_MOE_SSP_non!H12+raw_1999_MOE_TANF_non!G12+raw_1999_MOE_TANF_non!H12+raw_1999_fed_non_1!G12+raw_1999_fed_non_1!H12</f>
        <v>0</v>
      </c>
      <c r="G7">
        <f>raw_1999_MOE_SSP_non!I12+raw_1999_MOE_TANF_non!I12+raw_1999_fed_non_1!I12</f>
        <v>0</v>
      </c>
      <c r="H7">
        <f>raw_1999_MOE_SSP_non!J12+raw_1999_MOE_SSP_non!K12+raw_1999_MOE_TANF_non!J12+raw_1999_MOE_TANF_non!K12+raw_1999_fed_non_2!D12+raw_1999_fed_non_2!E12</f>
        <v>0</v>
      </c>
      <c r="I7">
        <f>raw_1999_MOE_SSP_non!N12+raw_1999_MOE_TANF_non!N12+raw_1999_fed_non_2!I12</f>
        <v>73425215</v>
      </c>
      <c r="J7">
        <f>raw_1999_MOE_SSP_non!L12+raw_1999_MOE_SSP_non!M12+raw_1999_MOE_TANF_non!L12+raw_1999_MOE_TANF_non!M12+raw_1999_fed_non_2!F12+raw_1999_fed_non_2!H12</f>
        <v>17219739</v>
      </c>
      <c r="K7">
        <f>raw_1999_fed_spending!E12</f>
        <v>27693930</v>
      </c>
      <c r="L7">
        <f>raw_1999_MOE_SSP_non!B12+raw_1999_MOE_SSP_assist!B12+raw_1999_MOE_TANF_non!B12+raw_1999_MOE_TANF_assist!B12+raw_1999_fed_spending!C12+raw_1999_fed_spending!E12+raw_1999_fed_spending!J12</f>
        <v>231358503</v>
      </c>
      <c r="N7">
        <f t="shared" si="0"/>
        <v>231358503</v>
      </c>
      <c r="O7" t="str">
        <f t="shared" si="1"/>
        <v>Match</v>
      </c>
      <c r="P7">
        <f>SUM(G2:G52)</f>
        <v>0</v>
      </c>
      <c r="Q7" t="str">
        <f>IF(P7=G53, "Match", "No Match")</f>
        <v>Match</v>
      </c>
    </row>
    <row r="8" spans="1:17" x14ac:dyDescent="0.2">
      <c r="A8" t="s">
        <v>14</v>
      </c>
      <c r="B8">
        <f>raw_1999_MOE_SSP_assist!C13+raw_1999_MOE_TANF_assist!C13+raw_1999_fed_assist!C13</f>
        <v>202336827</v>
      </c>
      <c r="C8">
        <f>raw_1999_MOE_SSP_non!D13+raw_1999_MOE_SSP_assist!D13+raw_1999_MOE_TANF_non!D13+raw_1999_MOE_TANF_assist!D13+raw_1999_fed_non_1!D13+raw_1999_fed_assist!D13+raw_1999_fed_spending!C13</f>
        <v>114471506</v>
      </c>
      <c r="D8">
        <f>raw_1999_MOE_SSP_non!C13+raw_1999_MOE_SSP_non!E13+raw_1999_MOE_SSP_non!F13+raw_1999_MOE_SSP_assist!E13+raw_1999_MOE_TANF_non!C13+raw_1999_MOE_TANF_non!E13+raw_1999_MOE_TANF_non!F13+raw_1999_MOE_TANF_assist!E13+raw_1999_fed_non_1!C13+raw_1999_fed_non_1!E13+raw_1999_fed_non_1!F13+raw_1999_fed_assist!E13</f>
        <v>15559471</v>
      </c>
      <c r="E8">
        <f>raw_1999_fed_non_1!J13+raw_1999_fed_assist!F13</f>
        <v>0</v>
      </c>
      <c r="F8">
        <f>raw_1999_MOE_SSP_non!G13+raw_1999_MOE_SSP_non!H13+raw_1999_MOE_TANF_non!G13+raw_1999_MOE_TANF_non!H13+raw_1999_fed_non_1!G13+raw_1999_fed_non_1!H13</f>
        <v>0</v>
      </c>
      <c r="G8">
        <f>raw_1999_MOE_SSP_non!I13+raw_1999_MOE_TANF_non!I13+raw_1999_fed_non_1!I13</f>
        <v>0</v>
      </c>
      <c r="H8">
        <f>raw_1999_MOE_SSP_non!J13+raw_1999_MOE_SSP_non!K13+raw_1999_MOE_TANF_non!J13+raw_1999_MOE_TANF_non!K13+raw_1999_fed_non_2!D13+raw_1999_fed_non_2!E13</f>
        <v>0</v>
      </c>
      <c r="I8">
        <f>raw_1999_MOE_SSP_non!N13+raw_1999_MOE_TANF_non!N13+raw_1999_fed_non_2!I13</f>
        <v>55811184</v>
      </c>
      <c r="J8">
        <f>raw_1999_MOE_SSP_non!L13+raw_1999_MOE_SSP_non!M13+raw_1999_MOE_TANF_non!L13+raw_1999_MOE_TANF_non!M13+raw_1999_fed_non_2!F13+raw_1999_fed_non_2!H13</f>
        <v>37969620</v>
      </c>
      <c r="K8">
        <f>raw_1999_fed_spending!E13</f>
        <v>24104956</v>
      </c>
      <c r="L8">
        <f>raw_1999_MOE_SSP_non!B13+raw_1999_MOE_SSP_assist!B13+raw_1999_MOE_TANF_non!B13+raw_1999_MOE_TANF_assist!B13+raw_1999_fed_spending!C13+raw_1999_fed_spending!E13+raw_1999_fed_spending!J13</f>
        <v>450253564</v>
      </c>
      <c r="N8">
        <f t="shared" si="0"/>
        <v>450253564</v>
      </c>
      <c r="O8" t="str">
        <f t="shared" si="1"/>
        <v>Match</v>
      </c>
      <c r="P8">
        <f>SUM(H2:H52)</f>
        <v>2174044</v>
      </c>
      <c r="Q8" t="str">
        <f>IF(P8=H53, "Match", "No Match")</f>
        <v>Match</v>
      </c>
    </row>
    <row r="9" spans="1:17" x14ac:dyDescent="0.2">
      <c r="A9" t="s">
        <v>15</v>
      </c>
      <c r="B9">
        <f>raw_1999_MOE_SSP_assist!C14+raw_1999_MOE_TANF_assist!C14+raw_1999_fed_assist!C14</f>
        <v>24952190</v>
      </c>
      <c r="C9">
        <f>raw_1999_MOE_SSP_non!D14+raw_1999_MOE_SSP_assist!D14+raw_1999_MOE_TANF_non!D14+raw_1999_MOE_TANF_assist!D14+raw_1999_fed_non_1!D14+raw_1999_fed_assist!D14+raw_1999_fed_spending!C14</f>
        <v>12944194</v>
      </c>
      <c r="D9">
        <f>raw_1999_MOE_SSP_non!C14+raw_1999_MOE_SSP_non!E14+raw_1999_MOE_SSP_non!F14+raw_1999_MOE_SSP_assist!E14+raw_1999_MOE_TANF_non!C14+raw_1999_MOE_TANF_non!E14+raw_1999_MOE_TANF_non!F14+raw_1999_MOE_TANF_assist!E14+raw_1999_fed_non_1!C14+raw_1999_fed_non_1!E14+raw_1999_fed_non_1!F14+raw_1999_fed_assist!E14</f>
        <v>10481690</v>
      </c>
      <c r="E9">
        <f>raw_1999_fed_non_1!J14+raw_1999_fed_assist!F14</f>
        <v>0</v>
      </c>
      <c r="F9">
        <f>raw_1999_MOE_SSP_non!G14+raw_1999_MOE_SSP_non!H14+raw_1999_MOE_TANF_non!G14+raw_1999_MOE_TANF_non!H14+raw_1999_fed_non_1!G14+raw_1999_fed_non_1!H14</f>
        <v>0</v>
      </c>
      <c r="G9">
        <f>raw_1999_MOE_SSP_non!I14+raw_1999_MOE_TANF_non!I14+raw_1999_fed_non_1!I14</f>
        <v>0</v>
      </c>
      <c r="H9">
        <f>raw_1999_MOE_SSP_non!J14+raw_1999_MOE_SSP_non!K14+raw_1999_MOE_TANF_non!J14+raw_1999_MOE_TANF_non!K14+raw_1999_fed_non_2!D14+raw_1999_fed_non_2!E14</f>
        <v>0</v>
      </c>
      <c r="I9">
        <f>raw_1999_MOE_SSP_non!N14+raw_1999_MOE_TANF_non!N14+raw_1999_fed_non_2!I14</f>
        <v>0</v>
      </c>
      <c r="J9">
        <f>raw_1999_MOE_SSP_non!L14+raw_1999_MOE_SSP_non!M14+raw_1999_MOE_TANF_non!L14+raw_1999_MOE_TANF_non!M14+raw_1999_fed_non_2!F14+raw_1999_fed_non_2!H14</f>
        <v>13853545</v>
      </c>
      <c r="K9">
        <f>raw_1999_fed_spending!E14</f>
        <v>0</v>
      </c>
      <c r="L9">
        <f>raw_1999_MOE_SSP_non!B14+raw_1999_MOE_SSP_assist!B14+raw_1999_MOE_TANF_non!B14+raw_1999_MOE_TANF_assist!B14+raw_1999_fed_spending!C14+raw_1999_fed_spending!E14+raw_1999_fed_spending!J14</f>
        <v>62231619</v>
      </c>
      <c r="N9">
        <f t="shared" si="0"/>
        <v>62231619</v>
      </c>
      <c r="O9" t="str">
        <f t="shared" si="1"/>
        <v>Match</v>
      </c>
      <c r="P9">
        <f>SUM(I2:I52)</f>
        <v>3459469887</v>
      </c>
      <c r="Q9" t="str">
        <f>IF(P9=I53, "Match", "No Match")</f>
        <v>Match</v>
      </c>
    </row>
    <row r="10" spans="1:17" x14ac:dyDescent="0.2">
      <c r="A10" t="s">
        <v>16</v>
      </c>
      <c r="B10">
        <f>raw_1999_MOE_SSP_assist!C15+raw_1999_MOE_TANF_assist!C15+raw_1999_fed_assist!C15</f>
        <v>80361954</v>
      </c>
      <c r="C10">
        <f>raw_1999_MOE_SSP_non!D15+raw_1999_MOE_SSP_assist!D15+raw_1999_MOE_TANF_non!D15+raw_1999_MOE_TANF_assist!D15+raw_1999_fed_non_1!D15+raw_1999_fed_assist!D15+raw_1999_fed_spending!C15</f>
        <v>45496689</v>
      </c>
      <c r="D10">
        <f>raw_1999_MOE_SSP_non!C15+raw_1999_MOE_SSP_non!E15+raw_1999_MOE_SSP_non!F15+raw_1999_MOE_SSP_assist!E15+raw_1999_MOE_TANF_non!C15+raw_1999_MOE_TANF_non!E15+raw_1999_MOE_TANF_non!F15+raw_1999_MOE_TANF_assist!E15+raw_1999_fed_non_1!C15+raw_1999_fed_non_1!E15+raw_1999_fed_non_1!F15+raw_1999_fed_assist!E15</f>
        <v>12325742</v>
      </c>
      <c r="E10">
        <f>raw_1999_fed_non_1!J15+raw_1999_fed_assist!F15</f>
        <v>0</v>
      </c>
      <c r="F10">
        <f>raw_1999_MOE_SSP_non!G15+raw_1999_MOE_SSP_non!H15+raw_1999_MOE_TANF_non!G15+raw_1999_MOE_TANF_non!H15+raw_1999_fed_non_1!G15+raw_1999_fed_non_1!H15</f>
        <v>0</v>
      </c>
      <c r="G10">
        <f>raw_1999_MOE_SSP_non!I15+raw_1999_MOE_TANF_non!I15+raw_1999_fed_non_1!I15</f>
        <v>0</v>
      </c>
      <c r="H10">
        <f>raw_1999_MOE_SSP_non!J15+raw_1999_MOE_SSP_non!K15+raw_1999_MOE_TANF_non!J15+raw_1999_MOE_TANF_non!K15+raw_1999_fed_non_2!D15+raw_1999_fed_non_2!E15</f>
        <v>0</v>
      </c>
      <c r="I10">
        <f>raw_1999_MOE_SSP_non!N15+raw_1999_MOE_TANF_non!N15+raw_1999_fed_non_2!I15</f>
        <v>1836086</v>
      </c>
      <c r="J10">
        <f>raw_1999_MOE_SSP_non!L15+raw_1999_MOE_SSP_non!M15+raw_1999_MOE_TANF_non!L15+raw_1999_MOE_TANF_non!M15+raw_1999_fed_non_2!F15+raw_1999_fed_non_2!H15</f>
        <v>12495656</v>
      </c>
      <c r="K10">
        <f>raw_1999_fed_spending!E15</f>
        <v>9260981</v>
      </c>
      <c r="L10">
        <f>raw_1999_MOE_SSP_non!B15+raw_1999_MOE_SSP_assist!B15+raw_1999_MOE_TANF_non!B15+raw_1999_MOE_TANF_assist!B15+raw_1999_fed_spending!C15+raw_1999_fed_spending!E15+raw_1999_fed_spending!J15</f>
        <v>161777108</v>
      </c>
      <c r="N10">
        <f t="shared" si="0"/>
        <v>161777108</v>
      </c>
      <c r="O10" t="str">
        <f t="shared" si="1"/>
        <v>Match</v>
      </c>
      <c r="P10">
        <f>SUM(J2:J52)</f>
        <v>2439928818</v>
      </c>
      <c r="Q10" t="str">
        <f>IF(P10=J53, "Match", "No Match")</f>
        <v>Match</v>
      </c>
    </row>
    <row r="11" spans="1:17" x14ac:dyDescent="0.2">
      <c r="A11" t="s">
        <v>17</v>
      </c>
      <c r="B11">
        <f>raw_1999_MOE_SSP_assist!C16+raw_1999_MOE_TANF_assist!C16+raw_1999_fed_assist!C16</f>
        <v>282674481</v>
      </c>
      <c r="C11">
        <f>raw_1999_MOE_SSP_non!D16+raw_1999_MOE_SSP_assist!D16+raw_1999_MOE_TANF_non!D16+raw_1999_MOE_TANF_assist!D16+raw_1999_fed_non_1!D16+raw_1999_fed_assist!D16+raw_1999_fed_spending!C16</f>
        <v>243247530</v>
      </c>
      <c r="D11">
        <f>raw_1999_MOE_SSP_non!C16+raw_1999_MOE_SSP_non!E16+raw_1999_MOE_SSP_non!F16+raw_1999_MOE_SSP_assist!E16+raw_1999_MOE_TANF_non!C16+raw_1999_MOE_TANF_non!E16+raw_1999_MOE_TANF_non!F16+raw_1999_MOE_TANF_assist!E16+raw_1999_fed_non_1!C16+raw_1999_fed_non_1!E16+raw_1999_fed_non_1!F16+raw_1999_fed_assist!E16</f>
        <v>161716809</v>
      </c>
      <c r="E11">
        <f>raw_1999_fed_non_1!J16+raw_1999_fed_assist!F16</f>
        <v>0</v>
      </c>
      <c r="F11">
        <f>raw_1999_MOE_SSP_non!G16+raw_1999_MOE_SSP_non!H16+raw_1999_MOE_TANF_non!G16+raw_1999_MOE_TANF_non!H16+raw_1999_fed_non_1!G16+raw_1999_fed_non_1!H16</f>
        <v>0</v>
      </c>
      <c r="G11">
        <f>raw_1999_MOE_SSP_non!I16+raw_1999_MOE_TANF_non!I16+raw_1999_fed_non_1!I16</f>
        <v>0</v>
      </c>
      <c r="H11">
        <f>raw_1999_MOE_SSP_non!J16+raw_1999_MOE_SSP_non!K16+raw_1999_MOE_TANF_non!J16+raw_1999_MOE_TANF_non!K16+raw_1999_fed_non_2!D16+raw_1999_fed_non_2!E16</f>
        <v>0</v>
      </c>
      <c r="I11">
        <f>raw_1999_MOE_SSP_non!N16+raw_1999_MOE_TANF_non!N16+raw_1999_fed_non_2!I16</f>
        <v>27168944</v>
      </c>
      <c r="J11">
        <f>raw_1999_MOE_SSP_non!L16+raw_1999_MOE_SSP_non!M16+raw_1999_MOE_TANF_non!L16+raw_1999_MOE_TANF_non!M16+raw_1999_fed_non_2!F16+raw_1999_fed_non_2!H16</f>
        <v>76467797</v>
      </c>
      <c r="K11">
        <f>raw_1999_fed_spending!E16</f>
        <v>115413744</v>
      </c>
      <c r="L11">
        <f>raw_1999_MOE_SSP_non!B16+raw_1999_MOE_SSP_assist!B16+raw_1999_MOE_TANF_non!B16+raw_1999_MOE_TANF_assist!B16+raw_1999_fed_spending!C16+raw_1999_fed_spending!E16+raw_1999_fed_spending!J16</f>
        <v>906689305</v>
      </c>
      <c r="N11">
        <f t="shared" si="0"/>
        <v>906689305</v>
      </c>
      <c r="O11" t="str">
        <f t="shared" si="1"/>
        <v>Match</v>
      </c>
      <c r="P11">
        <f>SUM(K2:K52)</f>
        <v>1317950149</v>
      </c>
      <c r="Q11" t="str">
        <f>IF(P11=K53, "Match", "No Match")</f>
        <v>Match</v>
      </c>
    </row>
    <row r="12" spans="1:17" x14ac:dyDescent="0.2">
      <c r="A12" t="s">
        <v>18</v>
      </c>
      <c r="B12">
        <f>raw_1999_MOE_SSP_assist!C17+raw_1999_MOE_TANF_assist!C17+raw_1999_fed_assist!C17</f>
        <v>139179398</v>
      </c>
      <c r="C12">
        <f>raw_1999_MOE_SSP_non!D17+raw_1999_MOE_SSP_assist!D17+raw_1999_MOE_TANF_non!D17+raw_1999_MOE_TANF_assist!D17+raw_1999_fed_non_1!D17+raw_1999_fed_assist!D17+raw_1999_fed_spending!C17</f>
        <v>34026259</v>
      </c>
      <c r="D12">
        <f>raw_1999_MOE_SSP_non!C17+raw_1999_MOE_SSP_non!E17+raw_1999_MOE_SSP_non!F17+raw_1999_MOE_SSP_assist!E17+raw_1999_MOE_TANF_non!C17+raw_1999_MOE_TANF_non!E17+raw_1999_MOE_TANF_non!F17+raw_1999_MOE_TANF_assist!E17+raw_1999_fed_non_1!C17+raw_1999_fed_non_1!E17+raw_1999_fed_non_1!F17+raw_1999_fed_assist!E17</f>
        <v>41220021</v>
      </c>
      <c r="E12">
        <f>raw_1999_fed_non_1!J17+raw_1999_fed_assist!F17</f>
        <v>0</v>
      </c>
      <c r="F12">
        <f>raw_1999_MOE_SSP_non!G17+raw_1999_MOE_SSP_non!H17+raw_1999_MOE_TANF_non!G17+raw_1999_MOE_TANF_non!H17+raw_1999_fed_non_1!G17+raw_1999_fed_non_1!H17</f>
        <v>0</v>
      </c>
      <c r="G12">
        <f>raw_1999_MOE_SSP_non!I17+raw_1999_MOE_TANF_non!I17+raw_1999_fed_non_1!I17</f>
        <v>0</v>
      </c>
      <c r="H12">
        <f>raw_1999_MOE_SSP_non!J17+raw_1999_MOE_SSP_non!K17+raw_1999_MOE_TANF_non!J17+raw_1999_MOE_TANF_non!K17+raw_1999_fed_non_2!D17+raw_1999_fed_non_2!E17</f>
        <v>0</v>
      </c>
      <c r="I12">
        <f>raw_1999_MOE_SSP_non!N17+raw_1999_MOE_TANF_non!N17+raw_1999_fed_non_2!I17</f>
        <v>186725175</v>
      </c>
      <c r="J12">
        <f>raw_1999_MOE_SSP_non!L17+raw_1999_MOE_SSP_non!M17+raw_1999_MOE_TANF_non!L17+raw_1999_MOE_TANF_non!M17+raw_1999_fed_non_2!F17+raw_1999_fed_non_2!H17</f>
        <v>40361454</v>
      </c>
      <c r="K12">
        <f>raw_1999_fed_spending!E17</f>
        <v>35257775</v>
      </c>
      <c r="L12">
        <f>raw_1999_MOE_SSP_non!B17+raw_1999_MOE_SSP_assist!B17+raw_1999_MOE_TANF_non!B17+raw_1999_MOE_TANF_assist!B17+raw_1999_fed_spending!C17+raw_1999_fed_spending!E17+raw_1999_fed_spending!J17</f>
        <v>476770082</v>
      </c>
      <c r="N12">
        <f t="shared" si="0"/>
        <v>476770082</v>
      </c>
      <c r="O12" t="str">
        <f t="shared" si="1"/>
        <v>Match</v>
      </c>
      <c r="P12">
        <f>SUM(L2:L52)</f>
        <v>27008144510</v>
      </c>
      <c r="Q12" t="str">
        <f>IF(P12=L53, "Match", "No Match")</f>
        <v>Match</v>
      </c>
    </row>
    <row r="13" spans="1:17" x14ac:dyDescent="0.2">
      <c r="A13" t="s">
        <v>19</v>
      </c>
      <c r="B13">
        <f>raw_1999_MOE_SSP_assist!C18+raw_1999_MOE_TANF_assist!C18+raw_1999_fed_assist!C18</f>
        <v>150447589</v>
      </c>
      <c r="C13">
        <f>raw_1999_MOE_SSP_non!D18+raw_1999_MOE_SSP_assist!D18+raw_1999_MOE_TANF_non!D18+raw_1999_MOE_TANF_assist!D18+raw_1999_fed_non_1!D18+raw_1999_fed_assist!D18+raw_1999_fed_spending!C18</f>
        <v>11898506</v>
      </c>
      <c r="D13">
        <f>raw_1999_MOE_SSP_non!C18+raw_1999_MOE_SSP_non!E18+raw_1999_MOE_SSP_non!F18+raw_1999_MOE_SSP_assist!E18+raw_1999_MOE_TANF_non!C18+raw_1999_MOE_TANF_non!E18+raw_1999_MOE_TANF_non!F18+raw_1999_MOE_TANF_assist!E18+raw_1999_fed_non_1!C18+raw_1999_fed_non_1!E18+raw_1999_fed_non_1!F18+raw_1999_fed_assist!E18</f>
        <v>4727553</v>
      </c>
      <c r="E13">
        <f>raw_1999_fed_non_1!J18+raw_1999_fed_assist!F18</f>
        <v>0</v>
      </c>
      <c r="F13">
        <f>raw_1999_MOE_SSP_non!G18+raw_1999_MOE_SSP_non!H18+raw_1999_MOE_TANF_non!G18+raw_1999_MOE_TANF_non!H18+raw_1999_fed_non_1!G18+raw_1999_fed_non_1!H18</f>
        <v>0</v>
      </c>
      <c r="G13">
        <f>raw_1999_MOE_SSP_non!I18+raw_1999_MOE_TANF_non!I18+raw_1999_fed_non_1!I18</f>
        <v>0</v>
      </c>
      <c r="H13">
        <f>raw_1999_MOE_SSP_non!J18+raw_1999_MOE_SSP_non!K18+raw_1999_MOE_TANF_non!J18+raw_1999_MOE_TANF_non!K18+raw_1999_fed_non_2!D18+raw_1999_fed_non_2!E18</f>
        <v>0</v>
      </c>
      <c r="I13">
        <f>raw_1999_MOE_SSP_non!N18+raw_1999_MOE_TANF_non!N18+raw_1999_fed_non_2!I18</f>
        <v>0</v>
      </c>
      <c r="J13">
        <f>raw_1999_MOE_SSP_non!L18+raw_1999_MOE_SSP_non!M18+raw_1999_MOE_TANF_non!L18+raw_1999_MOE_TANF_non!M18+raw_1999_fed_non_2!F18+raw_1999_fed_non_2!H18</f>
        <v>12936070</v>
      </c>
      <c r="K13">
        <f>raw_1999_fed_spending!E18</f>
        <v>2000000</v>
      </c>
      <c r="L13">
        <f>raw_1999_MOE_SSP_non!B18+raw_1999_MOE_SSP_assist!B18+raw_1999_MOE_TANF_non!B18+raw_1999_MOE_TANF_assist!B18+raw_1999_fed_spending!C18+raw_1999_fed_spending!E18+raw_1999_fed_spending!J18</f>
        <v>182009718</v>
      </c>
      <c r="N13">
        <f t="shared" si="0"/>
        <v>182009718</v>
      </c>
      <c r="O13" t="str">
        <f t="shared" si="1"/>
        <v>Match</v>
      </c>
    </row>
    <row r="14" spans="1:17" x14ac:dyDescent="0.2">
      <c r="A14" t="s">
        <v>20</v>
      </c>
      <c r="B14">
        <f>raw_1999_MOE_SSP_assist!C19+raw_1999_MOE_TANF_assist!C19+raw_1999_fed_assist!C19</f>
        <v>5142042</v>
      </c>
      <c r="C14">
        <f>raw_1999_MOE_SSP_non!D19+raw_1999_MOE_SSP_assist!D19+raw_1999_MOE_TANF_non!D19+raw_1999_MOE_TANF_assist!D19+raw_1999_fed_non_1!D19+raw_1999_fed_assist!D19+raw_1999_fed_spending!C19</f>
        <v>7785912</v>
      </c>
      <c r="D14">
        <f>raw_1999_MOE_SSP_non!C19+raw_1999_MOE_SSP_non!E19+raw_1999_MOE_SSP_non!F19+raw_1999_MOE_SSP_assist!E19+raw_1999_MOE_TANF_non!C19+raw_1999_MOE_TANF_non!E19+raw_1999_MOE_TANF_non!F19+raw_1999_MOE_TANF_assist!E19+raw_1999_fed_non_1!C19+raw_1999_fed_non_1!E19+raw_1999_fed_non_1!F19+raw_1999_fed_assist!E19</f>
        <v>1818926</v>
      </c>
      <c r="E14">
        <f>raw_1999_fed_non_1!J19+raw_1999_fed_assist!F19</f>
        <v>0</v>
      </c>
      <c r="F14">
        <f>raw_1999_MOE_SSP_non!G19+raw_1999_MOE_SSP_non!H19+raw_1999_MOE_TANF_non!G19+raw_1999_MOE_TANF_non!H19+raw_1999_fed_non_1!G19+raw_1999_fed_non_1!H19</f>
        <v>0</v>
      </c>
      <c r="G14">
        <f>raw_1999_MOE_SSP_non!I19+raw_1999_MOE_TANF_non!I19+raw_1999_fed_non_1!I19</f>
        <v>0</v>
      </c>
      <c r="H14">
        <f>raw_1999_MOE_SSP_non!J19+raw_1999_MOE_SSP_non!K19+raw_1999_MOE_TANF_non!J19+raw_1999_MOE_TANF_non!K19+raw_1999_fed_non_2!D19+raw_1999_fed_non_2!E19</f>
        <v>0</v>
      </c>
      <c r="I14">
        <f>raw_1999_MOE_SSP_non!N19+raw_1999_MOE_TANF_non!N19+raw_1999_fed_non_2!I19</f>
        <v>22206260</v>
      </c>
      <c r="J14">
        <f>raw_1999_MOE_SSP_non!L19+raw_1999_MOE_SSP_non!M19+raw_1999_MOE_TANF_non!L19+raw_1999_MOE_TANF_non!M19+raw_1999_fed_non_2!F19+raw_1999_fed_non_2!H19</f>
        <v>3909409</v>
      </c>
      <c r="K14">
        <f>raw_1999_fed_spending!E19</f>
        <v>3305046</v>
      </c>
      <c r="L14">
        <f>raw_1999_MOE_SSP_non!B19+raw_1999_MOE_SSP_assist!B19+raw_1999_MOE_TANF_non!B19+raw_1999_MOE_TANF_assist!B19+raw_1999_fed_spending!C19+raw_1999_fed_spending!E19+raw_1999_fed_spending!J19</f>
        <v>44167595</v>
      </c>
      <c r="N14">
        <f t="shared" si="0"/>
        <v>44167595</v>
      </c>
      <c r="O14" t="str">
        <f t="shared" si="1"/>
        <v>Match</v>
      </c>
    </row>
    <row r="15" spans="1:17" x14ac:dyDescent="0.2">
      <c r="A15" t="s">
        <v>21</v>
      </c>
      <c r="B15">
        <f>raw_1999_MOE_SSP_assist!C20+raw_1999_MOE_TANF_assist!C20+raw_1999_fed_assist!C20</f>
        <v>575283328</v>
      </c>
      <c r="C15">
        <f>raw_1999_MOE_SSP_non!D20+raw_1999_MOE_SSP_assist!D20+raw_1999_MOE_TANF_non!D20+raw_1999_MOE_TANF_assist!D20+raw_1999_fed_non_1!D20+raw_1999_fed_assist!D20+raw_1999_fed_spending!C20</f>
        <v>233998749</v>
      </c>
      <c r="D15">
        <f>raw_1999_MOE_SSP_non!C20+raw_1999_MOE_SSP_non!E20+raw_1999_MOE_SSP_non!F20+raw_1999_MOE_SSP_assist!E20+raw_1999_MOE_TANF_non!C20+raw_1999_MOE_TANF_non!E20+raw_1999_MOE_TANF_non!F20+raw_1999_MOE_TANF_assist!E20+raw_1999_fed_non_1!C20+raw_1999_fed_non_1!E20+raw_1999_fed_non_1!F20+raw_1999_fed_assist!E20</f>
        <v>33294659</v>
      </c>
      <c r="E15">
        <f>raw_1999_fed_non_1!J20+raw_1999_fed_assist!F20</f>
        <v>0</v>
      </c>
      <c r="F15">
        <f>raw_1999_MOE_SSP_non!G20+raw_1999_MOE_SSP_non!H20+raw_1999_MOE_TANF_non!G20+raw_1999_MOE_TANF_non!H20+raw_1999_fed_non_1!G20+raw_1999_fed_non_1!H20</f>
        <v>0</v>
      </c>
      <c r="G15">
        <f>raw_1999_MOE_SSP_non!I20+raw_1999_MOE_TANF_non!I20+raw_1999_fed_non_1!I20</f>
        <v>0</v>
      </c>
      <c r="H15">
        <f>raw_1999_MOE_SSP_non!J20+raw_1999_MOE_SSP_non!K20+raw_1999_MOE_TANF_non!J20+raw_1999_MOE_TANF_non!K20+raw_1999_fed_non_2!D20+raw_1999_fed_non_2!E20</f>
        <v>0</v>
      </c>
      <c r="I15">
        <f>raw_1999_MOE_SSP_non!N20+raw_1999_MOE_TANF_non!N20+raw_1999_fed_non_2!I20</f>
        <v>0</v>
      </c>
      <c r="J15">
        <f>raw_1999_MOE_SSP_non!L20+raw_1999_MOE_SSP_non!M20+raw_1999_MOE_TANF_non!L20+raw_1999_MOE_TANF_non!M20+raw_1999_fed_non_2!F20+raw_1999_fed_non_2!H20</f>
        <v>115283320</v>
      </c>
      <c r="K15">
        <f>raw_1999_fed_spending!E20</f>
        <v>58505696</v>
      </c>
      <c r="L15">
        <f>raw_1999_MOE_SSP_non!B20+raw_1999_MOE_SSP_assist!B20+raw_1999_MOE_TANF_non!B20+raw_1999_MOE_TANF_assist!B20+raw_1999_fed_spending!C20+raw_1999_fed_spending!E20+raw_1999_fed_spending!J20</f>
        <v>1016365752</v>
      </c>
      <c r="N15">
        <f t="shared" si="0"/>
        <v>1016365752</v>
      </c>
      <c r="O15" t="str">
        <f t="shared" si="1"/>
        <v>Match</v>
      </c>
    </row>
    <row r="16" spans="1:17" x14ac:dyDescent="0.2">
      <c r="A16" t="s">
        <v>22</v>
      </c>
      <c r="B16">
        <f>raw_1999_MOE_SSP_assist!C21+raw_1999_MOE_TANF_assist!C21+raw_1999_fed_assist!C21</f>
        <v>80230325</v>
      </c>
      <c r="C16">
        <f>raw_1999_MOE_SSP_non!D21+raw_1999_MOE_SSP_assist!D21+raw_1999_MOE_TANF_non!D21+raw_1999_MOE_TANF_assist!D21+raw_1999_fed_non_1!D21+raw_1999_fed_assist!D21+raw_1999_fed_spending!C21</f>
        <v>143113104</v>
      </c>
      <c r="D16">
        <f>raw_1999_MOE_SSP_non!C21+raw_1999_MOE_SSP_non!E21+raw_1999_MOE_SSP_non!F21+raw_1999_MOE_SSP_assist!E21+raw_1999_MOE_TANF_non!C21+raw_1999_MOE_TANF_non!E21+raw_1999_MOE_TANF_non!F21+raw_1999_MOE_TANF_assist!E21+raw_1999_fed_non_1!C21+raw_1999_fed_non_1!E21+raw_1999_fed_non_1!F21+raw_1999_fed_assist!E21</f>
        <v>13083921</v>
      </c>
      <c r="E16">
        <f>raw_1999_fed_non_1!J21+raw_1999_fed_assist!F21</f>
        <v>0</v>
      </c>
      <c r="F16">
        <f>raw_1999_MOE_SSP_non!G21+raw_1999_MOE_SSP_non!H21+raw_1999_MOE_TANF_non!G21+raw_1999_MOE_TANF_non!H21+raw_1999_fed_non_1!G21+raw_1999_fed_non_1!H21</f>
        <v>0</v>
      </c>
      <c r="G16">
        <f>raw_1999_MOE_SSP_non!I21+raw_1999_MOE_TANF_non!I21+raw_1999_fed_non_1!I21</f>
        <v>0</v>
      </c>
      <c r="H16">
        <f>raw_1999_MOE_SSP_non!J21+raw_1999_MOE_SSP_non!K21+raw_1999_MOE_TANF_non!J21+raw_1999_MOE_TANF_non!K21+raw_1999_fed_non_2!D21+raw_1999_fed_non_2!E21</f>
        <v>0</v>
      </c>
      <c r="I16">
        <f>raw_1999_MOE_SSP_non!N21+raw_1999_MOE_TANF_non!N21+raw_1999_fed_non_2!I21</f>
        <v>141124970</v>
      </c>
      <c r="J16">
        <f>raw_1999_MOE_SSP_non!L21+raw_1999_MOE_SSP_non!M21+raw_1999_MOE_TANF_non!L21+raw_1999_MOE_TANF_non!M21+raw_1999_fed_non_2!F21+raw_1999_fed_non_2!H21</f>
        <v>51523922</v>
      </c>
      <c r="K16">
        <f>raw_1999_fed_spending!E21</f>
        <v>6000000</v>
      </c>
      <c r="L16">
        <f>raw_1999_MOE_SSP_non!B21+raw_1999_MOE_SSP_assist!B21+raw_1999_MOE_TANF_non!B21+raw_1999_MOE_TANF_assist!B21+raw_1999_fed_spending!C21+raw_1999_fed_spending!E21+raw_1999_fed_spending!J21</f>
        <v>435076242</v>
      </c>
      <c r="N16">
        <f t="shared" si="0"/>
        <v>435076242</v>
      </c>
      <c r="O16" t="str">
        <f t="shared" si="1"/>
        <v>Match</v>
      </c>
    </row>
    <row r="17" spans="1:15" x14ac:dyDescent="0.2">
      <c r="A17" t="s">
        <v>23</v>
      </c>
      <c r="B17">
        <f>raw_1999_MOE_SSP_assist!C22+raw_1999_MOE_TANF_assist!C22+raw_1999_fed_assist!C22</f>
        <v>91862880</v>
      </c>
      <c r="C17">
        <f>raw_1999_MOE_SSP_non!D22+raw_1999_MOE_SSP_assist!D22+raw_1999_MOE_TANF_non!D22+raw_1999_MOE_TANF_assist!D22+raw_1999_fed_non_1!D22+raw_1999_fed_assist!D22+raw_1999_fed_spending!C22</f>
        <v>20647874</v>
      </c>
      <c r="D17">
        <f>raw_1999_MOE_SSP_non!C22+raw_1999_MOE_SSP_non!E22+raw_1999_MOE_SSP_non!F22+raw_1999_MOE_SSP_assist!E22+raw_1999_MOE_TANF_non!C22+raw_1999_MOE_TANF_non!E22+raw_1999_MOE_TANF_non!F22+raw_1999_MOE_TANF_assist!E22+raw_1999_fed_non_1!C22+raw_1999_fed_non_1!E22+raw_1999_fed_non_1!F22+raw_1999_fed_assist!E22</f>
        <v>24323854</v>
      </c>
      <c r="E17">
        <f>raw_1999_fed_non_1!J22+raw_1999_fed_assist!F22</f>
        <v>0</v>
      </c>
      <c r="F17">
        <f>raw_1999_MOE_SSP_non!G22+raw_1999_MOE_SSP_non!H22+raw_1999_MOE_TANF_non!G22+raw_1999_MOE_TANF_non!H22+raw_1999_fed_non_1!G22+raw_1999_fed_non_1!H22</f>
        <v>0</v>
      </c>
      <c r="G17">
        <f>raw_1999_MOE_SSP_non!I22+raw_1999_MOE_TANF_non!I22+raw_1999_fed_non_1!I22</f>
        <v>0</v>
      </c>
      <c r="H17">
        <f>raw_1999_MOE_SSP_non!J22+raw_1999_MOE_SSP_non!K22+raw_1999_MOE_TANF_non!J22+raw_1999_MOE_TANF_non!K22+raw_1999_fed_non_2!D22+raw_1999_fed_non_2!E22</f>
        <v>0</v>
      </c>
      <c r="I17">
        <f>raw_1999_MOE_SSP_non!N22+raw_1999_MOE_TANF_non!N22+raw_1999_fed_non_2!I22</f>
        <v>23690257</v>
      </c>
      <c r="J17">
        <f>raw_1999_MOE_SSP_non!L22+raw_1999_MOE_SSP_non!M22+raw_1999_MOE_TANF_non!L22+raw_1999_MOE_TANF_non!M22+raw_1999_fed_non_2!F22+raw_1999_fed_non_2!H22</f>
        <v>29104791</v>
      </c>
      <c r="K17">
        <f>raw_1999_fed_spending!E22</f>
        <v>12822427</v>
      </c>
      <c r="L17">
        <f>raw_1999_MOE_SSP_non!B22+raw_1999_MOE_SSP_assist!B22+raw_1999_MOE_TANF_non!B22+raw_1999_MOE_TANF_assist!B22+raw_1999_fed_spending!C22+raw_1999_fed_spending!E22+raw_1999_fed_spending!J22</f>
        <v>202452083</v>
      </c>
      <c r="N17">
        <f t="shared" si="0"/>
        <v>202452083</v>
      </c>
      <c r="O17" t="str">
        <f t="shared" si="1"/>
        <v>Match</v>
      </c>
    </row>
    <row r="18" spans="1:15" x14ac:dyDescent="0.2">
      <c r="A18" t="s">
        <v>24</v>
      </c>
      <c r="B18">
        <f>raw_1999_MOE_SSP_assist!C23+raw_1999_MOE_TANF_assist!C23+raw_1999_fed_assist!C23</f>
        <v>45676752</v>
      </c>
      <c r="C18">
        <f>raw_1999_MOE_SSP_non!D23+raw_1999_MOE_SSP_assist!D23+raw_1999_MOE_TANF_non!D23+raw_1999_MOE_TANF_assist!D23+raw_1999_fed_non_1!D23+raw_1999_fed_assist!D23+raw_1999_fed_spending!C23</f>
        <v>12746486</v>
      </c>
      <c r="D18">
        <f>raw_1999_MOE_SSP_non!C23+raw_1999_MOE_SSP_non!E23+raw_1999_MOE_SSP_non!F23+raw_1999_MOE_SSP_assist!E23+raw_1999_MOE_TANF_non!C23+raw_1999_MOE_TANF_non!E23+raw_1999_MOE_TANF_non!F23+raw_1999_MOE_TANF_assist!E23+raw_1999_fed_non_1!C23+raw_1999_fed_non_1!E23+raw_1999_fed_non_1!F23+raw_1999_fed_assist!E23</f>
        <v>7518816</v>
      </c>
      <c r="E18">
        <f>raw_1999_fed_non_1!J23+raw_1999_fed_assist!F23</f>
        <v>0</v>
      </c>
      <c r="F18">
        <f>raw_1999_MOE_SSP_non!G23+raw_1999_MOE_SSP_non!H23+raw_1999_MOE_TANF_non!G23+raw_1999_MOE_TANF_non!H23+raw_1999_fed_non_1!G23+raw_1999_fed_non_1!H23</f>
        <v>0</v>
      </c>
      <c r="G18">
        <f>raw_1999_MOE_SSP_non!I23+raw_1999_MOE_TANF_non!I23+raw_1999_fed_non_1!I23</f>
        <v>0</v>
      </c>
      <c r="H18">
        <f>raw_1999_MOE_SSP_non!J23+raw_1999_MOE_SSP_non!K23+raw_1999_MOE_TANF_non!J23+raw_1999_MOE_TANF_non!K23+raw_1999_fed_non_2!D23+raw_1999_fed_non_2!E23</f>
        <v>0</v>
      </c>
      <c r="I18">
        <f>raw_1999_MOE_SSP_non!N23+raw_1999_MOE_TANF_non!N23+raw_1999_fed_non_2!I23</f>
        <v>84708476</v>
      </c>
      <c r="J18">
        <f>raw_1999_MOE_SSP_non!L23+raw_1999_MOE_SSP_non!M23+raw_1999_MOE_TANF_non!L23+raw_1999_MOE_TANF_non!M23+raw_1999_fed_non_2!F23+raw_1999_fed_non_2!H23</f>
        <v>9432655</v>
      </c>
      <c r="K18">
        <f>raw_1999_fed_spending!E23</f>
        <v>10193106</v>
      </c>
      <c r="L18">
        <f>raw_1999_MOE_SSP_non!B23+raw_1999_MOE_SSP_assist!B23+raw_1999_MOE_TANF_non!B23+raw_1999_MOE_TANF_assist!B23+raw_1999_fed_spending!C23+raw_1999_fed_spending!E23+raw_1999_fed_spending!J23</f>
        <v>170276291</v>
      </c>
      <c r="N18">
        <f t="shared" si="0"/>
        <v>170276291</v>
      </c>
      <c r="O18" t="str">
        <f t="shared" si="1"/>
        <v>Match</v>
      </c>
    </row>
    <row r="19" spans="1:15" x14ac:dyDescent="0.2">
      <c r="A19" t="s">
        <v>25</v>
      </c>
      <c r="B19">
        <f>raw_1999_MOE_SSP_assist!C24+raw_1999_MOE_TANF_assist!C24+raw_1999_fed_assist!C24</f>
        <v>120143386</v>
      </c>
      <c r="C19">
        <f>raw_1999_MOE_SSP_non!D24+raw_1999_MOE_SSP_assist!D24+raw_1999_MOE_TANF_non!D24+raw_1999_MOE_TANF_assist!D24+raw_1999_fed_non_1!D24+raw_1999_fed_assist!D24+raw_1999_fed_spending!C24</f>
        <v>73003297</v>
      </c>
      <c r="D19">
        <f>raw_1999_MOE_SSP_non!C24+raw_1999_MOE_SSP_non!E24+raw_1999_MOE_SSP_non!F24+raw_1999_MOE_SSP_assist!E24+raw_1999_MOE_TANF_non!C24+raw_1999_MOE_TANF_non!E24+raw_1999_MOE_TANF_non!F24+raw_1999_MOE_TANF_assist!E24+raw_1999_fed_non_1!C24+raw_1999_fed_non_1!E24+raw_1999_fed_non_1!F24+raw_1999_fed_assist!E24</f>
        <v>18001688</v>
      </c>
      <c r="E19">
        <f>raw_1999_fed_non_1!J24+raw_1999_fed_assist!F24</f>
        <v>0</v>
      </c>
      <c r="F19">
        <f>raw_1999_MOE_SSP_non!G24+raw_1999_MOE_SSP_non!H24+raw_1999_MOE_TANF_non!G24+raw_1999_MOE_TANF_non!H24+raw_1999_fed_non_1!G24+raw_1999_fed_non_1!H24</f>
        <v>0</v>
      </c>
      <c r="G19">
        <f>raw_1999_MOE_SSP_non!I24+raw_1999_MOE_TANF_non!I24+raw_1999_fed_non_1!I24</f>
        <v>0</v>
      </c>
      <c r="H19">
        <f>raw_1999_MOE_SSP_non!J24+raw_1999_MOE_SSP_non!K24+raw_1999_MOE_TANF_non!J24+raw_1999_MOE_TANF_non!K24+raw_1999_fed_non_2!D24+raw_1999_fed_non_2!E24</f>
        <v>0</v>
      </c>
      <c r="I19">
        <f>raw_1999_MOE_SSP_non!N24+raw_1999_MOE_TANF_non!N24+raw_1999_fed_non_2!I24</f>
        <v>37998334</v>
      </c>
      <c r="J19">
        <f>raw_1999_MOE_SSP_non!L24+raw_1999_MOE_SSP_non!M24+raw_1999_MOE_TANF_non!L24+raw_1999_MOE_TANF_non!M24+raw_1999_fed_non_2!F24+raw_1999_fed_non_2!H24</f>
        <v>22345055</v>
      </c>
      <c r="K19">
        <f>raw_1999_fed_spending!E24</f>
        <v>27040000</v>
      </c>
      <c r="L19">
        <f>raw_1999_MOE_SSP_non!B24+raw_1999_MOE_SSP_assist!B24+raw_1999_MOE_TANF_non!B24+raw_1999_MOE_TANF_assist!B24+raw_1999_fed_spending!C24+raw_1999_fed_spending!E24+raw_1999_fed_spending!J24</f>
        <v>298531760</v>
      </c>
      <c r="N19">
        <f t="shared" si="0"/>
        <v>298531760</v>
      </c>
      <c r="O19" t="str">
        <f t="shared" si="1"/>
        <v>Match</v>
      </c>
    </row>
    <row r="20" spans="1:15" x14ac:dyDescent="0.2">
      <c r="A20" t="s">
        <v>26</v>
      </c>
      <c r="B20">
        <f>raw_1999_MOE_SSP_assist!C25+raw_1999_MOE_TANF_assist!C25+raw_1999_fed_assist!C25</f>
        <v>74533107</v>
      </c>
      <c r="C20">
        <f>raw_1999_MOE_SSP_non!D25+raw_1999_MOE_SSP_assist!D25+raw_1999_MOE_TANF_non!D25+raw_1999_MOE_TANF_assist!D25+raw_1999_fed_non_1!D25+raw_1999_fed_assist!D25+raw_1999_fed_spending!C25</f>
        <v>107323819</v>
      </c>
      <c r="D20">
        <f>raw_1999_MOE_SSP_non!C25+raw_1999_MOE_SSP_non!E25+raw_1999_MOE_SSP_non!F25+raw_1999_MOE_SSP_assist!E25+raw_1999_MOE_TANF_non!C25+raw_1999_MOE_TANF_non!E25+raw_1999_MOE_TANF_non!F25+raw_1999_MOE_TANF_assist!E25+raw_1999_fed_non_1!C25+raw_1999_fed_non_1!E25+raw_1999_fed_non_1!F25+raw_1999_fed_assist!E25</f>
        <v>18511876</v>
      </c>
      <c r="E20">
        <f>raw_1999_fed_non_1!J25+raw_1999_fed_assist!F25</f>
        <v>0</v>
      </c>
      <c r="F20">
        <f>raw_1999_MOE_SSP_non!G25+raw_1999_MOE_SSP_non!H25+raw_1999_MOE_TANF_non!G25+raw_1999_MOE_TANF_non!H25+raw_1999_fed_non_1!G25+raw_1999_fed_non_1!H25</f>
        <v>0</v>
      </c>
      <c r="G20">
        <f>raw_1999_MOE_SSP_non!I25+raw_1999_MOE_TANF_non!I25+raw_1999_fed_non_1!I25</f>
        <v>0</v>
      </c>
      <c r="H20">
        <f>raw_1999_MOE_SSP_non!J25+raw_1999_MOE_SSP_non!K25+raw_1999_MOE_TANF_non!J25+raw_1999_MOE_TANF_non!K25+raw_1999_fed_non_2!D25+raw_1999_fed_non_2!E25</f>
        <v>0</v>
      </c>
      <c r="I20">
        <f>raw_1999_MOE_SSP_non!N25+raw_1999_MOE_TANF_non!N25+raw_1999_fed_non_2!I25</f>
        <v>21042118</v>
      </c>
      <c r="J20">
        <f>raw_1999_MOE_SSP_non!L25+raw_1999_MOE_SSP_non!M25+raw_1999_MOE_TANF_non!L25+raw_1999_MOE_TANF_non!M25+raw_1999_fed_non_2!F25+raw_1999_fed_non_2!H25</f>
        <v>20762004</v>
      </c>
      <c r="K20">
        <f>raw_1999_fed_spending!E25</f>
        <v>0</v>
      </c>
      <c r="L20">
        <f>raw_1999_MOE_SSP_non!B25+raw_1999_MOE_SSP_assist!B25+raw_1999_MOE_TANF_non!B25+raw_1999_MOE_TANF_assist!B25+raw_1999_fed_spending!C25+raw_1999_fed_spending!E25+raw_1999_fed_spending!J25</f>
        <v>242172924</v>
      </c>
      <c r="N20">
        <f t="shared" si="0"/>
        <v>242172924</v>
      </c>
      <c r="O20" t="str">
        <f t="shared" si="1"/>
        <v>Match</v>
      </c>
    </row>
    <row r="21" spans="1:15" x14ac:dyDescent="0.2">
      <c r="A21" t="s">
        <v>27</v>
      </c>
      <c r="B21">
        <f>raw_1999_MOE_SSP_assist!C26+raw_1999_MOE_TANF_assist!C26+raw_1999_fed_assist!C26</f>
        <v>74324688</v>
      </c>
      <c r="C21">
        <f>raw_1999_MOE_SSP_non!D26+raw_1999_MOE_SSP_assist!D26+raw_1999_MOE_TANF_non!D26+raw_1999_MOE_TANF_assist!D26+raw_1999_fed_non_1!D26+raw_1999_fed_assist!D26+raw_1999_fed_spending!C26</f>
        <v>16500009</v>
      </c>
      <c r="D21">
        <f>raw_1999_MOE_SSP_non!C26+raw_1999_MOE_SSP_non!E26+raw_1999_MOE_SSP_non!F26+raw_1999_MOE_SSP_assist!E26+raw_1999_MOE_TANF_non!C26+raw_1999_MOE_TANF_non!E26+raw_1999_MOE_TANF_non!F26+raw_1999_MOE_TANF_assist!E26+raw_1999_fed_non_1!C26+raw_1999_fed_non_1!E26+raw_1999_fed_non_1!F26+raw_1999_fed_assist!E26</f>
        <v>9781925</v>
      </c>
      <c r="E21">
        <f>raw_1999_fed_non_1!J26+raw_1999_fed_assist!F26</f>
        <v>0</v>
      </c>
      <c r="F21">
        <f>raw_1999_MOE_SSP_non!G26+raw_1999_MOE_SSP_non!H26+raw_1999_MOE_TANF_non!G26+raw_1999_MOE_TANF_non!H26+raw_1999_fed_non_1!G26+raw_1999_fed_non_1!H26</f>
        <v>0</v>
      </c>
      <c r="G21">
        <f>raw_1999_MOE_SSP_non!I26+raw_1999_MOE_TANF_non!I26+raw_1999_fed_non_1!I26</f>
        <v>0</v>
      </c>
      <c r="H21">
        <f>raw_1999_MOE_SSP_non!J26+raw_1999_MOE_SSP_non!K26+raw_1999_MOE_TANF_non!J26+raw_1999_MOE_TANF_non!K26+raw_1999_fed_non_2!D26+raw_1999_fed_non_2!E26</f>
        <v>0</v>
      </c>
      <c r="I21">
        <f>raw_1999_MOE_SSP_non!N26+raw_1999_MOE_TANF_non!N26+raw_1999_fed_non_2!I26</f>
        <v>4637451</v>
      </c>
      <c r="J21">
        <f>raw_1999_MOE_SSP_non!L26+raw_1999_MOE_SSP_non!M26+raw_1999_MOE_TANF_non!L26+raw_1999_MOE_TANF_non!M26+raw_1999_fed_non_2!F26+raw_1999_fed_non_2!H26</f>
        <v>12391010</v>
      </c>
      <c r="K21">
        <f>raw_1999_fed_spending!E26</f>
        <v>2500000</v>
      </c>
      <c r="L21">
        <f>raw_1999_MOE_SSP_non!B26+raw_1999_MOE_SSP_assist!B26+raw_1999_MOE_TANF_non!B26+raw_1999_MOE_TANF_assist!B26+raw_1999_fed_spending!C26+raw_1999_fed_spending!E26+raw_1999_fed_spending!J26</f>
        <v>120135083</v>
      </c>
      <c r="N21">
        <f t="shared" si="0"/>
        <v>120135083</v>
      </c>
      <c r="O21" t="str">
        <f t="shared" si="1"/>
        <v>Match</v>
      </c>
    </row>
    <row r="22" spans="1:15" x14ac:dyDescent="0.2">
      <c r="A22" t="s">
        <v>28</v>
      </c>
      <c r="B22">
        <f>raw_1999_MOE_SSP_assist!C27+raw_1999_MOE_TANF_assist!C27+raw_1999_fed_assist!C27</f>
        <v>204730106</v>
      </c>
      <c r="C22">
        <f>raw_1999_MOE_SSP_non!D27+raw_1999_MOE_SSP_assist!D27+raw_1999_MOE_TANF_non!D27+raw_1999_MOE_TANF_assist!D27+raw_1999_fed_non_1!D27+raw_1999_fed_assist!D27+raw_1999_fed_spending!C27</f>
        <v>117717607</v>
      </c>
      <c r="D22">
        <f>raw_1999_MOE_SSP_non!C27+raw_1999_MOE_SSP_non!E27+raw_1999_MOE_SSP_non!F27+raw_1999_MOE_SSP_assist!E27+raw_1999_MOE_TANF_non!C27+raw_1999_MOE_TANF_non!E27+raw_1999_MOE_TANF_non!F27+raw_1999_MOE_TANF_assist!E27+raw_1999_fed_non_1!C27+raw_1999_fed_non_1!E27+raw_1999_fed_non_1!F27+raw_1999_fed_assist!E27</f>
        <v>52178984</v>
      </c>
      <c r="E22">
        <f>raw_1999_fed_non_1!J27+raw_1999_fed_assist!F27</f>
        <v>0</v>
      </c>
      <c r="F22">
        <f>raw_1999_MOE_SSP_non!G27+raw_1999_MOE_SSP_non!H27+raw_1999_MOE_TANF_non!G27+raw_1999_MOE_TANF_non!H27+raw_1999_fed_non_1!G27+raw_1999_fed_non_1!H27</f>
        <v>0</v>
      </c>
      <c r="G22">
        <f>raw_1999_MOE_SSP_non!I27+raw_1999_MOE_TANF_non!I27+raw_1999_fed_non_1!I27</f>
        <v>0</v>
      </c>
      <c r="H22">
        <f>raw_1999_MOE_SSP_non!J27+raw_1999_MOE_SSP_non!K27+raw_1999_MOE_TANF_non!J27+raw_1999_MOE_TANF_non!K27+raw_1999_fed_non_2!D27+raw_1999_fed_non_2!E27</f>
        <v>0</v>
      </c>
      <c r="I22">
        <f>raw_1999_MOE_SSP_non!N27+raw_1999_MOE_TANF_non!N27+raw_1999_fed_non_2!I27</f>
        <v>2574046</v>
      </c>
      <c r="J22">
        <f>raw_1999_MOE_SSP_non!L27+raw_1999_MOE_SSP_non!M27+raw_1999_MOE_TANF_non!L27+raw_1999_MOE_TANF_non!M27+raw_1999_fed_non_2!F27+raw_1999_fed_non_2!H27</f>
        <v>58064456</v>
      </c>
      <c r="K22">
        <f>raw_1999_fed_spending!E27</f>
        <v>22909803</v>
      </c>
      <c r="L22">
        <f>raw_1999_MOE_SSP_non!B27+raw_1999_MOE_SSP_assist!B27+raw_1999_MOE_TANF_non!B27+raw_1999_MOE_TANF_assist!B27+raw_1999_fed_spending!C27+raw_1999_fed_spending!E27+raw_1999_fed_spending!J27</f>
        <v>458175002</v>
      </c>
      <c r="N22">
        <f t="shared" si="0"/>
        <v>458175002</v>
      </c>
      <c r="O22" t="str">
        <f t="shared" si="1"/>
        <v>Match</v>
      </c>
    </row>
    <row r="23" spans="1:15" x14ac:dyDescent="0.2">
      <c r="A23" t="s">
        <v>29</v>
      </c>
      <c r="B23">
        <f>raw_1999_MOE_SSP_assist!C28+raw_1999_MOE_TANF_assist!C28+raw_1999_fed_assist!C28</f>
        <v>384424606</v>
      </c>
      <c r="C23">
        <f>raw_1999_MOE_SSP_non!D28+raw_1999_MOE_SSP_assist!D28+raw_1999_MOE_TANF_non!D28+raw_1999_MOE_TANF_assist!D28+raw_1999_fed_non_1!D28+raw_1999_fed_assist!D28+raw_1999_fed_spending!C28</f>
        <v>191533818</v>
      </c>
      <c r="D23">
        <f>raw_1999_MOE_SSP_non!C28+raw_1999_MOE_SSP_non!E28+raw_1999_MOE_SSP_non!F28+raw_1999_MOE_SSP_assist!E28+raw_1999_MOE_TANF_non!C28+raw_1999_MOE_TANF_non!E28+raw_1999_MOE_TANF_non!F28+raw_1999_MOE_TANF_assist!E28+raw_1999_fed_non_1!C28+raw_1999_fed_non_1!E28+raw_1999_fed_non_1!F28+raw_1999_fed_assist!E28</f>
        <v>35361387</v>
      </c>
      <c r="E23">
        <f>raw_1999_fed_non_1!J28+raw_1999_fed_assist!F28</f>
        <v>0</v>
      </c>
      <c r="F23">
        <f>raw_1999_MOE_SSP_non!G28+raw_1999_MOE_SSP_non!H28+raw_1999_MOE_TANF_non!G28+raw_1999_MOE_TANF_non!H28+raw_1999_fed_non_1!G28+raw_1999_fed_non_1!H28</f>
        <v>0</v>
      </c>
      <c r="G23">
        <f>raw_1999_MOE_SSP_non!I28+raw_1999_MOE_TANF_non!I28+raw_1999_fed_non_1!I28</f>
        <v>0</v>
      </c>
      <c r="H23">
        <f>raw_1999_MOE_SSP_non!J28+raw_1999_MOE_SSP_non!K28+raw_1999_MOE_TANF_non!J28+raw_1999_MOE_TANF_non!K28+raw_1999_fed_non_2!D28+raw_1999_fed_non_2!E28</f>
        <v>0</v>
      </c>
      <c r="I23">
        <f>raw_1999_MOE_SSP_non!N28+raw_1999_MOE_TANF_non!N28+raw_1999_fed_non_2!I28</f>
        <v>92097017</v>
      </c>
      <c r="J23">
        <f>raw_1999_MOE_SSP_non!L28+raw_1999_MOE_SSP_non!M28+raw_1999_MOE_TANF_non!L28+raw_1999_MOE_TANF_non!M28+raw_1999_fed_non_2!F28+raw_1999_fed_non_2!H28</f>
        <v>86964699</v>
      </c>
      <c r="K23">
        <f>raw_1999_fed_spending!E28</f>
        <v>47937112</v>
      </c>
      <c r="L23">
        <f>raw_1999_MOE_SSP_non!B28+raw_1999_MOE_SSP_assist!B28+raw_1999_MOE_TANF_non!B28+raw_1999_MOE_TANF_assist!B28+raw_1999_fed_spending!C28+raw_1999_fed_spending!E28+raw_1999_fed_spending!J28</f>
        <v>838318639</v>
      </c>
      <c r="N23">
        <f t="shared" si="0"/>
        <v>838318639</v>
      </c>
      <c r="O23" t="str">
        <f t="shared" si="1"/>
        <v>Match</v>
      </c>
    </row>
    <row r="24" spans="1:15" x14ac:dyDescent="0.2">
      <c r="A24" t="s">
        <v>30</v>
      </c>
      <c r="B24">
        <f>raw_1999_MOE_SSP_assist!C29+raw_1999_MOE_TANF_assist!C29+raw_1999_fed_assist!C29</f>
        <v>406415652</v>
      </c>
      <c r="C24">
        <f>raw_1999_MOE_SSP_non!D29+raw_1999_MOE_SSP_assist!D29+raw_1999_MOE_TANF_non!D29+raw_1999_MOE_TANF_assist!D29+raw_1999_fed_non_1!D29+raw_1999_fed_assist!D29+raw_1999_fed_spending!C29</f>
        <v>404555587</v>
      </c>
      <c r="D24">
        <f>raw_1999_MOE_SSP_non!C29+raw_1999_MOE_SSP_non!E29+raw_1999_MOE_SSP_non!F29+raw_1999_MOE_SSP_assist!E29+raw_1999_MOE_TANF_non!C29+raw_1999_MOE_TANF_non!E29+raw_1999_MOE_TANF_non!F29+raw_1999_MOE_TANF_assist!E29+raw_1999_fed_non_1!C29+raw_1999_fed_non_1!E29+raw_1999_fed_non_1!F29+raw_1999_fed_assist!E29</f>
        <v>151702306</v>
      </c>
      <c r="E24">
        <f>raw_1999_fed_non_1!J29+raw_1999_fed_assist!F29</f>
        <v>28844617</v>
      </c>
      <c r="F24">
        <f>raw_1999_MOE_SSP_non!G29+raw_1999_MOE_SSP_non!H29+raw_1999_MOE_TANF_non!G29+raw_1999_MOE_TANF_non!H29+raw_1999_fed_non_1!G29+raw_1999_fed_non_1!H29</f>
        <v>11300000</v>
      </c>
      <c r="G24">
        <f>raw_1999_MOE_SSP_non!I29+raw_1999_MOE_TANF_non!I29+raw_1999_fed_non_1!I29</f>
        <v>0</v>
      </c>
      <c r="H24">
        <f>raw_1999_MOE_SSP_non!J29+raw_1999_MOE_SSP_non!K29+raw_1999_MOE_TANF_non!J29+raw_1999_MOE_TANF_non!K29+raw_1999_fed_non_2!D29+raw_1999_fed_non_2!E29</f>
        <v>0</v>
      </c>
      <c r="I24">
        <f>raw_1999_MOE_SSP_non!N29+raw_1999_MOE_TANF_non!N29+raw_1999_fed_non_2!I29</f>
        <v>67161642</v>
      </c>
      <c r="J24">
        <f>raw_1999_MOE_SSP_non!L29+raw_1999_MOE_SSP_non!M29+raw_1999_MOE_TANF_non!L29+raw_1999_MOE_TANF_non!M29+raw_1999_fed_non_2!F29+raw_1999_fed_non_2!H29</f>
        <v>60321209</v>
      </c>
      <c r="K24">
        <f>raw_1999_fed_spending!E29</f>
        <v>79535285</v>
      </c>
      <c r="L24">
        <f>raw_1999_MOE_SSP_non!B29+raw_1999_MOE_SSP_assist!B29+raw_1999_MOE_TANF_non!B29+raw_1999_MOE_TANF_assist!B29+raw_1999_fed_spending!C29+raw_1999_fed_spending!E29+raw_1999_fed_spending!J29</f>
        <v>1209836298</v>
      </c>
      <c r="N24">
        <f t="shared" si="0"/>
        <v>1209836298</v>
      </c>
      <c r="O24" t="str">
        <f t="shared" si="1"/>
        <v>Match</v>
      </c>
    </row>
    <row r="25" spans="1:15" x14ac:dyDescent="0.2">
      <c r="A25" t="s">
        <v>31</v>
      </c>
      <c r="B25">
        <f>raw_1999_MOE_SSP_assist!C30+raw_1999_MOE_TANF_assist!C30+raw_1999_fed_assist!C30</f>
        <v>229052335</v>
      </c>
      <c r="C25">
        <f>raw_1999_MOE_SSP_non!D30+raw_1999_MOE_SSP_assist!D30+raw_1999_MOE_TANF_non!D30+raw_1999_MOE_TANF_assist!D30+raw_1999_fed_non_1!D30+raw_1999_fed_assist!D30+raw_1999_fed_spending!C30</f>
        <v>102628346</v>
      </c>
      <c r="D25">
        <f>raw_1999_MOE_SSP_non!C30+raw_1999_MOE_SSP_non!E30+raw_1999_MOE_SSP_non!F30+raw_1999_MOE_SSP_assist!E30+raw_1999_MOE_TANF_non!C30+raw_1999_MOE_TANF_non!E30+raw_1999_MOE_TANF_non!F30+raw_1999_MOE_TANF_assist!E30+raw_1999_fed_non_1!C30+raw_1999_fed_non_1!E30+raw_1999_fed_non_1!F30+raw_1999_fed_assist!E30</f>
        <v>46895653</v>
      </c>
      <c r="E25">
        <f>raw_1999_fed_non_1!J30+raw_1999_fed_assist!F30</f>
        <v>0</v>
      </c>
      <c r="F25">
        <f>raw_1999_MOE_SSP_non!G30+raw_1999_MOE_SSP_non!H30+raw_1999_MOE_TANF_non!G30+raw_1999_MOE_TANF_non!H30+raw_1999_fed_non_1!G30+raw_1999_fed_non_1!H30</f>
        <v>0</v>
      </c>
      <c r="G25">
        <f>raw_1999_MOE_SSP_non!I30+raw_1999_MOE_TANF_non!I30+raw_1999_fed_non_1!I30</f>
        <v>0</v>
      </c>
      <c r="H25">
        <f>raw_1999_MOE_SSP_non!J30+raw_1999_MOE_SSP_non!K30+raw_1999_MOE_TANF_non!J30+raw_1999_MOE_TANF_non!K30+raw_1999_fed_non_2!D30+raw_1999_fed_non_2!E30</f>
        <v>0</v>
      </c>
      <c r="I25">
        <f>raw_1999_MOE_SSP_non!N30+raw_1999_MOE_TANF_non!N30+raw_1999_fed_non_2!I30</f>
        <v>333202</v>
      </c>
      <c r="J25">
        <f>raw_1999_MOE_SSP_non!L30+raw_1999_MOE_SSP_non!M30+raw_1999_MOE_TANF_non!L30+raw_1999_MOE_TANF_non!M30+raw_1999_fed_non_2!F30+raw_1999_fed_non_2!H30</f>
        <v>45831016</v>
      </c>
      <c r="K25">
        <f>raw_1999_fed_spending!E30</f>
        <v>53435211</v>
      </c>
      <c r="L25">
        <f>raw_1999_MOE_SSP_non!B30+raw_1999_MOE_SSP_assist!B30+raw_1999_MOE_TANF_non!B30+raw_1999_MOE_TANF_assist!B30+raw_1999_fed_spending!C30+raw_1999_fed_spending!E30+raw_1999_fed_spending!J30</f>
        <v>478175763</v>
      </c>
      <c r="N25">
        <f t="shared" si="0"/>
        <v>478175763</v>
      </c>
      <c r="O25" t="str">
        <f t="shared" si="1"/>
        <v>Match</v>
      </c>
    </row>
    <row r="26" spans="1:15" x14ac:dyDescent="0.2">
      <c r="A26" t="s">
        <v>32</v>
      </c>
      <c r="B26">
        <f>raw_1999_MOE_SSP_assist!C31+raw_1999_MOE_TANF_assist!C31+raw_1999_fed_assist!C31</f>
        <v>28896980</v>
      </c>
      <c r="C26">
        <f>raw_1999_MOE_SSP_non!D31+raw_1999_MOE_SSP_assist!D31+raw_1999_MOE_TANF_non!D31+raw_1999_MOE_TANF_assist!D31+raw_1999_fed_non_1!D31+raw_1999_fed_assist!D31+raw_1999_fed_spending!C31</f>
        <v>25622737</v>
      </c>
      <c r="D26">
        <f>raw_1999_MOE_SSP_non!C31+raw_1999_MOE_SSP_non!E31+raw_1999_MOE_SSP_non!F31+raw_1999_MOE_SSP_assist!E31+raw_1999_MOE_TANF_non!C31+raw_1999_MOE_TANF_non!E31+raw_1999_MOE_TANF_non!F31+raw_1999_MOE_TANF_assist!E31+raw_1999_fed_non_1!C31+raw_1999_fed_non_1!E31+raw_1999_fed_non_1!F31+raw_1999_fed_assist!E31</f>
        <v>-111450</v>
      </c>
      <c r="E26">
        <f>raw_1999_fed_non_1!J31+raw_1999_fed_assist!F31</f>
        <v>0</v>
      </c>
      <c r="F26">
        <f>raw_1999_MOE_SSP_non!G31+raw_1999_MOE_SSP_non!H31+raw_1999_MOE_TANF_non!G31+raw_1999_MOE_TANF_non!H31+raw_1999_fed_non_1!G31+raw_1999_fed_non_1!H31</f>
        <v>0</v>
      </c>
      <c r="G26">
        <f>raw_1999_MOE_SSP_non!I31+raw_1999_MOE_TANF_non!I31+raw_1999_fed_non_1!I31</f>
        <v>0</v>
      </c>
      <c r="H26">
        <f>raw_1999_MOE_SSP_non!J31+raw_1999_MOE_SSP_non!K31+raw_1999_MOE_TANF_non!J31+raw_1999_MOE_TANF_non!K31+raw_1999_fed_non_2!D31+raw_1999_fed_non_2!E31</f>
        <v>0</v>
      </c>
      <c r="I26">
        <f>raw_1999_MOE_SSP_non!N31+raw_1999_MOE_TANF_non!N31+raw_1999_fed_non_2!I31</f>
        <v>524553</v>
      </c>
      <c r="J26">
        <f>raw_1999_MOE_SSP_non!L31+raw_1999_MOE_SSP_non!M31+raw_1999_MOE_TANF_non!L31+raw_1999_MOE_TANF_non!M31+raw_1999_fed_non_2!F31+raw_1999_fed_non_2!H31</f>
        <v>11023033</v>
      </c>
      <c r="K26">
        <f>raw_1999_fed_spending!E31</f>
        <v>17353696</v>
      </c>
      <c r="L26">
        <f>raw_1999_MOE_SSP_non!B31+raw_1999_MOE_SSP_assist!B31+raw_1999_MOE_TANF_non!B31+raw_1999_MOE_TANF_assist!B31+raw_1999_fed_spending!C31+raw_1999_fed_spending!E31+raw_1999_fed_spending!J31</f>
        <v>83309549</v>
      </c>
      <c r="N26">
        <f t="shared" si="0"/>
        <v>83309549</v>
      </c>
      <c r="O26" t="str">
        <f t="shared" si="1"/>
        <v>Match</v>
      </c>
    </row>
    <row r="27" spans="1:15" x14ac:dyDescent="0.2">
      <c r="A27" t="s">
        <v>33</v>
      </c>
      <c r="B27">
        <f>raw_1999_MOE_SSP_assist!C32+raw_1999_MOE_TANF_assist!C32+raw_1999_fed_assist!C32</f>
        <v>165455875</v>
      </c>
      <c r="C27">
        <f>raw_1999_MOE_SSP_non!D32+raw_1999_MOE_SSP_assist!D32+raw_1999_MOE_TANF_non!D32+raw_1999_MOE_TANF_assist!D32+raw_1999_fed_non_1!D32+raw_1999_fed_assist!D32+raw_1999_fed_spending!C32</f>
        <v>86543427</v>
      </c>
      <c r="D27">
        <f>raw_1999_MOE_SSP_non!C32+raw_1999_MOE_SSP_non!E32+raw_1999_MOE_SSP_non!F32+raw_1999_MOE_SSP_assist!E32+raw_1999_MOE_TANF_non!C32+raw_1999_MOE_TANF_non!E32+raw_1999_MOE_TANF_non!F32+raw_1999_MOE_TANF_assist!E32+raw_1999_fed_non_1!C32+raw_1999_fed_non_1!E32+raw_1999_fed_non_1!F32+raw_1999_fed_assist!E32</f>
        <v>40821082</v>
      </c>
      <c r="E27">
        <f>raw_1999_fed_non_1!J32+raw_1999_fed_assist!F32</f>
        <v>0</v>
      </c>
      <c r="F27">
        <f>raw_1999_MOE_SSP_non!G32+raw_1999_MOE_SSP_non!H32+raw_1999_MOE_TANF_non!G32+raw_1999_MOE_TANF_non!H32+raw_1999_fed_non_1!G32+raw_1999_fed_non_1!H32</f>
        <v>0</v>
      </c>
      <c r="G27">
        <f>raw_1999_MOE_SSP_non!I32+raw_1999_MOE_TANF_non!I32+raw_1999_fed_non_1!I32</f>
        <v>0</v>
      </c>
      <c r="H27">
        <f>raw_1999_MOE_SSP_non!J32+raw_1999_MOE_SSP_non!K32+raw_1999_MOE_TANF_non!J32+raw_1999_MOE_TANF_non!K32+raw_1999_fed_non_2!D32+raw_1999_fed_non_2!E32</f>
        <v>0</v>
      </c>
      <c r="I27">
        <f>raw_1999_MOE_SSP_non!N32+raw_1999_MOE_TANF_non!N32+raw_1999_fed_non_2!I32</f>
        <v>46554527</v>
      </c>
      <c r="J27">
        <f>raw_1999_MOE_SSP_non!L32+raw_1999_MOE_SSP_non!M32+raw_1999_MOE_TANF_non!L32+raw_1999_MOE_TANF_non!M32+raw_1999_fed_non_2!F32+raw_1999_fed_non_2!H32</f>
        <v>20563201</v>
      </c>
      <c r="K27">
        <f>raw_1999_fed_spending!E32</f>
        <v>21705174</v>
      </c>
      <c r="L27">
        <f>raw_1999_MOE_SSP_non!B32+raw_1999_MOE_SSP_assist!B32+raw_1999_MOE_TANF_non!B32+raw_1999_MOE_TANF_assist!B32+raw_1999_fed_spending!C32+raw_1999_fed_spending!E32+raw_1999_fed_spending!J32</f>
        <v>381643286</v>
      </c>
      <c r="N27">
        <f t="shared" si="0"/>
        <v>381643286</v>
      </c>
      <c r="O27" t="str">
        <f t="shared" si="1"/>
        <v>Match</v>
      </c>
    </row>
    <row r="28" spans="1:15" x14ac:dyDescent="0.2">
      <c r="A28" t="s">
        <v>34</v>
      </c>
      <c r="B28">
        <f>raw_1999_MOE_SSP_assist!C33+raw_1999_MOE_TANF_assist!C33+raw_1999_fed_assist!C33</f>
        <v>26178252</v>
      </c>
      <c r="C28">
        <f>raw_1999_MOE_SSP_non!D33+raw_1999_MOE_SSP_assist!D33+raw_1999_MOE_TANF_non!D33+raw_1999_MOE_TANF_assist!D33+raw_1999_fed_non_1!D33+raw_1999_fed_assist!D33+raw_1999_fed_spending!C33</f>
        <v>18955688</v>
      </c>
      <c r="D28">
        <f>raw_1999_MOE_SSP_non!C33+raw_1999_MOE_SSP_non!E33+raw_1999_MOE_SSP_non!F33+raw_1999_MOE_SSP_assist!E33+raw_1999_MOE_TANF_non!C33+raw_1999_MOE_TANF_non!E33+raw_1999_MOE_TANF_non!F33+raw_1999_MOE_TANF_assist!E33+raw_1999_fed_non_1!C33+raw_1999_fed_non_1!E33+raw_1999_fed_non_1!F33+raw_1999_fed_assist!E33</f>
        <v>5530527</v>
      </c>
      <c r="E28">
        <f>raw_1999_fed_non_1!J33+raw_1999_fed_assist!F33</f>
        <v>0</v>
      </c>
      <c r="F28">
        <f>raw_1999_MOE_SSP_non!G33+raw_1999_MOE_SSP_non!H33+raw_1999_MOE_TANF_non!G33+raw_1999_MOE_TANF_non!H33+raw_1999_fed_non_1!G33+raw_1999_fed_non_1!H33</f>
        <v>0</v>
      </c>
      <c r="G28">
        <f>raw_1999_MOE_SSP_non!I33+raw_1999_MOE_TANF_non!I33+raw_1999_fed_non_1!I33</f>
        <v>0</v>
      </c>
      <c r="H28">
        <f>raw_1999_MOE_SSP_non!J33+raw_1999_MOE_SSP_non!K33+raw_1999_MOE_TANF_non!J33+raw_1999_MOE_TANF_non!K33+raw_1999_fed_non_2!D33+raw_1999_fed_non_2!E33</f>
        <v>0</v>
      </c>
      <c r="I28">
        <f>raw_1999_MOE_SSP_non!N33+raw_1999_MOE_TANF_non!N33+raw_1999_fed_non_2!I33</f>
        <v>2477393</v>
      </c>
      <c r="J28">
        <f>raw_1999_MOE_SSP_non!L33+raw_1999_MOE_SSP_non!M33+raw_1999_MOE_TANF_non!L33+raw_1999_MOE_TANF_non!M33+raw_1999_fed_non_2!F33+raw_1999_fed_non_2!H33</f>
        <v>8402917</v>
      </c>
      <c r="K28">
        <f>raw_1999_fed_spending!E33</f>
        <v>3624065</v>
      </c>
      <c r="L28">
        <f>raw_1999_MOE_SSP_non!B33+raw_1999_MOE_SSP_assist!B33+raw_1999_MOE_TANF_non!B33+raw_1999_MOE_TANF_assist!B33+raw_1999_fed_spending!C33+raw_1999_fed_spending!E33+raw_1999_fed_spending!J33</f>
        <v>65168842</v>
      </c>
      <c r="N28">
        <f t="shared" si="0"/>
        <v>65168842</v>
      </c>
      <c r="O28" t="str">
        <f t="shared" si="1"/>
        <v>Match</v>
      </c>
    </row>
    <row r="29" spans="1:15" x14ac:dyDescent="0.2">
      <c r="A29" t="s">
        <v>35</v>
      </c>
      <c r="B29">
        <f>raw_1999_MOE_SSP_assist!C34+raw_1999_MOE_TANF_assist!C34+raw_1999_fed_assist!C34</f>
        <v>80781659</v>
      </c>
      <c r="C29">
        <f>raw_1999_MOE_SSP_non!D34+raw_1999_MOE_SSP_assist!D34+raw_1999_MOE_TANF_non!D34+raw_1999_MOE_TANF_assist!D34+raw_1999_fed_non_1!D34+raw_1999_fed_assist!D34+raw_1999_fed_spending!C34</f>
        <v>12288826</v>
      </c>
      <c r="D29">
        <f>raw_1999_MOE_SSP_non!C34+raw_1999_MOE_SSP_non!E34+raw_1999_MOE_SSP_non!F34+raw_1999_MOE_SSP_assist!E34+raw_1999_MOE_TANF_non!C34+raw_1999_MOE_TANF_non!E34+raw_1999_MOE_TANF_non!F34+raw_1999_MOE_TANF_assist!E34+raw_1999_fed_non_1!C34+raw_1999_fed_non_1!E34+raw_1999_fed_non_1!F34+raw_1999_fed_assist!E34</f>
        <v>15600515</v>
      </c>
      <c r="E29">
        <f>raw_1999_fed_non_1!J34+raw_1999_fed_assist!F34</f>
        <v>0</v>
      </c>
      <c r="F29">
        <f>raw_1999_MOE_SSP_non!G34+raw_1999_MOE_SSP_non!H34+raw_1999_MOE_TANF_non!G34+raw_1999_MOE_TANF_non!H34+raw_1999_fed_non_1!G34+raw_1999_fed_non_1!H34</f>
        <v>0</v>
      </c>
      <c r="G29">
        <f>raw_1999_MOE_SSP_non!I34+raw_1999_MOE_TANF_non!I34+raw_1999_fed_non_1!I34</f>
        <v>0</v>
      </c>
      <c r="H29">
        <f>raw_1999_MOE_SSP_non!J34+raw_1999_MOE_SSP_non!K34+raw_1999_MOE_TANF_non!J34+raw_1999_MOE_TANF_non!K34+raw_1999_fed_non_2!D34+raw_1999_fed_non_2!E34</f>
        <v>0</v>
      </c>
      <c r="I29">
        <f>raw_1999_MOE_SSP_non!N34+raw_1999_MOE_TANF_non!N34+raw_1999_fed_non_2!I34</f>
        <v>0</v>
      </c>
      <c r="J29">
        <f>raw_1999_MOE_SSP_non!L34+raw_1999_MOE_SSP_non!M34+raw_1999_MOE_TANF_non!L34+raw_1999_MOE_TANF_non!M34+raw_1999_fed_non_2!F34+raw_1999_fed_non_2!H34</f>
        <v>23906056</v>
      </c>
      <c r="K29">
        <f>raw_1999_fed_spending!E34</f>
        <v>0</v>
      </c>
      <c r="L29">
        <f>raw_1999_MOE_SSP_non!B34+raw_1999_MOE_SSP_assist!B34+raw_1999_MOE_TANF_non!B34+raw_1999_MOE_TANF_assist!B34+raw_1999_fed_spending!C34+raw_1999_fed_spending!E34+raw_1999_fed_spending!J34</f>
        <v>132577056</v>
      </c>
      <c r="N29">
        <f t="shared" si="0"/>
        <v>132577056</v>
      </c>
      <c r="O29" t="str">
        <f t="shared" si="1"/>
        <v>Match</v>
      </c>
    </row>
    <row r="30" spans="1:15" x14ac:dyDescent="0.2">
      <c r="A30" t="s">
        <v>36</v>
      </c>
      <c r="B30">
        <f>raw_1999_MOE_SSP_assist!C35+raw_1999_MOE_TANF_assist!C35+raw_1999_fed_assist!C35</f>
        <v>28863061</v>
      </c>
      <c r="C30">
        <f>raw_1999_MOE_SSP_non!D35+raw_1999_MOE_SSP_assist!D35+raw_1999_MOE_TANF_non!D35+raw_1999_MOE_TANF_assist!D35+raw_1999_fed_non_1!D35+raw_1999_fed_assist!D35+raw_1999_fed_spending!C35</f>
        <v>2216738</v>
      </c>
      <c r="D30">
        <f>raw_1999_MOE_SSP_non!C35+raw_1999_MOE_SSP_non!E35+raw_1999_MOE_SSP_non!F35+raw_1999_MOE_SSP_assist!E35+raw_1999_MOE_TANF_non!C35+raw_1999_MOE_TANF_non!E35+raw_1999_MOE_TANF_non!F35+raw_1999_MOE_TANF_assist!E35+raw_1999_fed_non_1!C35+raw_1999_fed_non_1!E35+raw_1999_fed_non_1!F35+raw_1999_fed_assist!E35</f>
        <v>1055019</v>
      </c>
      <c r="E30">
        <f>raw_1999_fed_non_1!J35+raw_1999_fed_assist!F35</f>
        <v>0</v>
      </c>
      <c r="F30">
        <f>raw_1999_MOE_SSP_non!G35+raw_1999_MOE_SSP_non!H35+raw_1999_MOE_TANF_non!G35+raw_1999_MOE_TANF_non!H35+raw_1999_fed_non_1!G35+raw_1999_fed_non_1!H35</f>
        <v>0</v>
      </c>
      <c r="G30">
        <f>raw_1999_MOE_SSP_non!I35+raw_1999_MOE_TANF_non!I35+raw_1999_fed_non_1!I35</f>
        <v>0</v>
      </c>
      <c r="H30">
        <f>raw_1999_MOE_SSP_non!J35+raw_1999_MOE_SSP_non!K35+raw_1999_MOE_TANF_non!J35+raw_1999_MOE_TANF_non!K35+raw_1999_fed_non_2!D35+raw_1999_fed_non_2!E35</f>
        <v>2174044</v>
      </c>
      <c r="I30">
        <f>raw_1999_MOE_SSP_non!N35+raw_1999_MOE_TANF_non!N35+raw_1999_fed_non_2!I35</f>
        <v>21334752</v>
      </c>
      <c r="J30">
        <f>raw_1999_MOE_SSP_non!L35+raw_1999_MOE_SSP_non!M35+raw_1999_MOE_TANF_non!L35+raw_1999_MOE_TANF_non!M35+raw_1999_fed_non_2!F35+raw_1999_fed_non_2!H35</f>
        <v>13354621</v>
      </c>
      <c r="K30">
        <f>raw_1999_fed_spending!E35</f>
        <v>1189967</v>
      </c>
      <c r="L30">
        <f>raw_1999_MOE_SSP_non!B35+raw_1999_MOE_SSP_assist!B35+raw_1999_MOE_TANF_non!B35+raw_1999_MOE_TANF_assist!B35+raw_1999_fed_spending!C35+raw_1999_fed_spending!E35+raw_1999_fed_spending!J35</f>
        <v>70188202</v>
      </c>
      <c r="N30">
        <f t="shared" si="0"/>
        <v>70188202</v>
      </c>
      <c r="O30" t="str">
        <f t="shared" si="1"/>
        <v>Match</v>
      </c>
    </row>
    <row r="31" spans="1:15" x14ac:dyDescent="0.2">
      <c r="A31" t="s">
        <v>37</v>
      </c>
      <c r="B31">
        <f>raw_1999_MOE_SSP_assist!C36+raw_1999_MOE_TANF_assist!C36+raw_1999_fed_assist!C36</f>
        <v>40441825</v>
      </c>
      <c r="C31">
        <f>raw_1999_MOE_SSP_non!D36+raw_1999_MOE_SSP_assist!D36+raw_1999_MOE_TANF_non!D36+raw_1999_MOE_TANF_assist!D36+raw_1999_fed_non_1!D36+raw_1999_fed_assist!D36+raw_1999_fed_spending!C36</f>
        <v>4581870</v>
      </c>
      <c r="D31">
        <f>raw_1999_MOE_SSP_non!C36+raw_1999_MOE_SSP_non!E36+raw_1999_MOE_SSP_non!F36+raw_1999_MOE_SSP_assist!E36+raw_1999_MOE_TANF_non!C36+raw_1999_MOE_TANF_non!E36+raw_1999_MOE_TANF_non!F36+raw_1999_MOE_TANF_assist!E36+raw_1999_fed_non_1!C36+raw_1999_fed_non_1!E36+raw_1999_fed_non_1!F36+raw_1999_fed_assist!E36</f>
        <v>3521685</v>
      </c>
      <c r="E31">
        <f>raw_1999_fed_non_1!J36+raw_1999_fed_assist!F36</f>
        <v>0</v>
      </c>
      <c r="F31">
        <f>raw_1999_MOE_SSP_non!G36+raw_1999_MOE_SSP_non!H36+raw_1999_MOE_TANF_non!G36+raw_1999_MOE_TANF_non!H36+raw_1999_fed_non_1!G36+raw_1999_fed_non_1!H36</f>
        <v>0</v>
      </c>
      <c r="G31">
        <f>raw_1999_MOE_SSP_non!I36+raw_1999_MOE_TANF_non!I36+raw_1999_fed_non_1!I36</f>
        <v>0</v>
      </c>
      <c r="H31">
        <f>raw_1999_MOE_SSP_non!J36+raw_1999_MOE_SSP_non!K36+raw_1999_MOE_TANF_non!J36+raw_1999_MOE_TANF_non!K36+raw_1999_fed_non_2!D36+raw_1999_fed_non_2!E36</f>
        <v>0</v>
      </c>
      <c r="I31">
        <f>raw_1999_MOE_SSP_non!N36+raw_1999_MOE_TANF_non!N36+raw_1999_fed_non_2!I36</f>
        <v>7058968</v>
      </c>
      <c r="J31">
        <f>raw_1999_MOE_SSP_non!L36+raw_1999_MOE_SSP_non!M36+raw_1999_MOE_TANF_non!L36+raw_1999_MOE_TANF_non!M36+raw_1999_fed_non_2!F36+raw_1999_fed_non_2!H36</f>
        <v>10409442</v>
      </c>
      <c r="K31">
        <f>raw_1999_fed_spending!E36</f>
        <v>0</v>
      </c>
      <c r="L31">
        <f>raw_1999_MOE_SSP_non!B36+raw_1999_MOE_SSP_assist!B36+raw_1999_MOE_TANF_non!B36+raw_1999_MOE_TANF_assist!B36+raw_1999_fed_spending!C36+raw_1999_fed_spending!E36+raw_1999_fed_spending!J36</f>
        <v>66013790</v>
      </c>
      <c r="N31">
        <f t="shared" si="0"/>
        <v>66013790</v>
      </c>
      <c r="O31" t="str">
        <f t="shared" si="1"/>
        <v>Match</v>
      </c>
    </row>
    <row r="32" spans="1:15" x14ac:dyDescent="0.2">
      <c r="A32" t="s">
        <v>38</v>
      </c>
      <c r="B32">
        <f>raw_1999_MOE_SSP_assist!C37+raw_1999_MOE_TANF_assist!C37+raw_1999_fed_assist!C37</f>
        <v>282753010</v>
      </c>
      <c r="C32">
        <f>raw_1999_MOE_SSP_non!D37+raw_1999_MOE_SSP_assist!D37+raw_1999_MOE_TANF_non!D37+raw_1999_MOE_TANF_assist!D37+raw_1999_fed_non_1!D37+raw_1999_fed_assist!D37+raw_1999_fed_spending!C37</f>
        <v>107768848</v>
      </c>
      <c r="D32">
        <f>raw_1999_MOE_SSP_non!C37+raw_1999_MOE_SSP_non!E37+raw_1999_MOE_SSP_non!F37+raw_1999_MOE_SSP_assist!E37+raw_1999_MOE_TANF_non!C37+raw_1999_MOE_TANF_non!E37+raw_1999_MOE_TANF_non!F37+raw_1999_MOE_TANF_assist!E37+raw_1999_fed_non_1!C37+raw_1999_fed_non_1!E37+raw_1999_fed_non_1!F37+raw_1999_fed_assist!E37</f>
        <v>73052666</v>
      </c>
      <c r="E32">
        <f>raw_1999_fed_non_1!J37+raw_1999_fed_assist!F37</f>
        <v>0</v>
      </c>
      <c r="F32">
        <f>raw_1999_MOE_SSP_non!G37+raw_1999_MOE_SSP_non!H37+raw_1999_MOE_TANF_non!G37+raw_1999_MOE_TANF_non!H37+raw_1999_fed_non_1!G37+raw_1999_fed_non_1!H37</f>
        <v>0</v>
      </c>
      <c r="G32">
        <f>raw_1999_MOE_SSP_non!I37+raw_1999_MOE_TANF_non!I37+raw_1999_fed_non_1!I37</f>
        <v>0</v>
      </c>
      <c r="H32">
        <f>raw_1999_MOE_SSP_non!J37+raw_1999_MOE_SSP_non!K37+raw_1999_MOE_TANF_non!J37+raw_1999_MOE_TANF_non!K37+raw_1999_fed_non_2!D37+raw_1999_fed_non_2!E37</f>
        <v>0</v>
      </c>
      <c r="I32">
        <f>raw_1999_MOE_SSP_non!N37+raw_1999_MOE_TANF_non!N37+raw_1999_fed_non_2!I37</f>
        <v>0</v>
      </c>
      <c r="J32">
        <f>raw_1999_MOE_SSP_non!L37+raw_1999_MOE_SSP_non!M37+raw_1999_MOE_TANF_non!L37+raw_1999_MOE_TANF_non!M37+raw_1999_fed_non_2!F37+raw_1999_fed_non_2!H37</f>
        <v>82836501</v>
      </c>
      <c r="K32">
        <f>raw_1999_fed_spending!E37</f>
        <v>40403482</v>
      </c>
      <c r="L32">
        <f>raw_1999_MOE_SSP_non!B37+raw_1999_MOE_SSP_assist!B37+raw_1999_MOE_TANF_non!B37+raw_1999_MOE_TANF_assist!B37+raw_1999_fed_spending!C37+raw_1999_fed_spending!E37+raw_1999_fed_spending!J37</f>
        <v>586814507</v>
      </c>
      <c r="N32">
        <f t="shared" si="0"/>
        <v>586814507</v>
      </c>
      <c r="O32" t="str">
        <f t="shared" si="1"/>
        <v>Match</v>
      </c>
    </row>
    <row r="33" spans="1:15" x14ac:dyDescent="0.2">
      <c r="A33" t="s">
        <v>39</v>
      </c>
      <c r="B33">
        <f>raw_1999_MOE_SSP_assist!C38+raw_1999_MOE_TANF_assist!C38+raw_1999_fed_assist!C38</f>
        <v>144314258</v>
      </c>
      <c r="C33">
        <f>raw_1999_MOE_SSP_non!D38+raw_1999_MOE_SSP_assist!D38+raw_1999_MOE_TANF_non!D38+raw_1999_MOE_TANF_assist!D38+raw_1999_fed_non_1!D38+raw_1999_fed_assist!D38+raw_1999_fed_spending!C38</f>
        <v>16583624</v>
      </c>
      <c r="D33">
        <f>raw_1999_MOE_SSP_non!C38+raw_1999_MOE_SSP_non!E38+raw_1999_MOE_SSP_non!F38+raw_1999_MOE_SSP_assist!E38+raw_1999_MOE_TANF_non!C38+raw_1999_MOE_TANF_non!E38+raw_1999_MOE_TANF_non!F38+raw_1999_MOE_TANF_assist!E38+raw_1999_fed_non_1!C38+raw_1999_fed_non_1!E38+raw_1999_fed_non_1!F38+raw_1999_fed_assist!E38</f>
        <v>8264</v>
      </c>
      <c r="E33">
        <f>raw_1999_fed_non_1!J38+raw_1999_fed_assist!F38</f>
        <v>0</v>
      </c>
      <c r="F33">
        <f>raw_1999_MOE_SSP_non!G38+raw_1999_MOE_SSP_non!H38+raw_1999_MOE_TANF_non!G38+raw_1999_MOE_TANF_non!H38+raw_1999_fed_non_1!G38+raw_1999_fed_non_1!H38</f>
        <v>0</v>
      </c>
      <c r="G33">
        <f>raw_1999_MOE_SSP_non!I38+raw_1999_MOE_TANF_non!I38+raw_1999_fed_non_1!I38</f>
        <v>0</v>
      </c>
      <c r="H33">
        <f>raw_1999_MOE_SSP_non!J38+raw_1999_MOE_SSP_non!K38+raw_1999_MOE_TANF_non!J38+raw_1999_MOE_TANF_non!K38+raw_1999_fed_non_2!D38+raw_1999_fed_non_2!E38</f>
        <v>0</v>
      </c>
      <c r="I33">
        <f>raw_1999_MOE_SSP_non!N38+raw_1999_MOE_TANF_non!N38+raw_1999_fed_non_2!I38</f>
        <v>17088490</v>
      </c>
      <c r="J33">
        <f>raw_1999_MOE_SSP_non!L38+raw_1999_MOE_SSP_non!M38+raw_1999_MOE_TANF_non!L38+raw_1999_MOE_TANF_non!M38+raw_1999_fed_non_2!F38+raw_1999_fed_non_2!H38</f>
        <v>9609085</v>
      </c>
      <c r="K33">
        <f>raw_1999_fed_spending!E38</f>
        <v>0</v>
      </c>
      <c r="L33">
        <f>raw_1999_MOE_SSP_non!B38+raw_1999_MOE_SSP_assist!B38+raw_1999_MOE_TANF_non!B38+raw_1999_MOE_TANF_assist!B38+raw_1999_fed_spending!C38+raw_1999_fed_spending!E38+raw_1999_fed_spending!J38</f>
        <v>187603721</v>
      </c>
      <c r="N33">
        <f t="shared" si="0"/>
        <v>187603721</v>
      </c>
      <c r="O33" t="str">
        <f t="shared" si="1"/>
        <v>Match</v>
      </c>
    </row>
    <row r="34" spans="1:15" x14ac:dyDescent="0.2">
      <c r="A34" t="s">
        <v>40</v>
      </c>
      <c r="B34">
        <f>raw_1999_MOE_SSP_assist!C39+raw_1999_MOE_TANF_assist!C39+raw_1999_fed_assist!C39</f>
        <v>2284889361</v>
      </c>
      <c r="C34">
        <f>raw_1999_MOE_SSP_non!D39+raw_1999_MOE_SSP_assist!D39+raw_1999_MOE_TANF_non!D39+raw_1999_MOE_TANF_assist!D39+raw_1999_fed_non_1!D39+raw_1999_fed_assist!D39+raw_1999_fed_spending!C39</f>
        <v>475499397</v>
      </c>
      <c r="D34">
        <f>raw_1999_MOE_SSP_non!C39+raw_1999_MOE_SSP_non!E39+raw_1999_MOE_SSP_non!F39+raw_1999_MOE_SSP_assist!E39+raw_1999_MOE_TANF_non!C39+raw_1999_MOE_TANF_non!E39+raw_1999_MOE_TANF_non!F39+raw_1999_MOE_TANF_assist!E39+raw_1999_fed_non_1!C39+raw_1999_fed_non_1!E39+raw_1999_fed_non_1!F39+raw_1999_fed_assist!E39</f>
        <v>207090627</v>
      </c>
      <c r="E34">
        <f>raw_1999_fed_non_1!J39+raw_1999_fed_assist!F39</f>
        <v>0</v>
      </c>
      <c r="F34">
        <f>raw_1999_MOE_SSP_non!G39+raw_1999_MOE_SSP_non!H39+raw_1999_MOE_TANF_non!G39+raw_1999_MOE_TANF_non!H39+raw_1999_fed_non_1!G39+raw_1999_fed_non_1!H39</f>
        <v>0</v>
      </c>
      <c r="G34">
        <f>raw_1999_MOE_SSP_non!I39+raw_1999_MOE_TANF_non!I39+raw_1999_fed_non_1!I39</f>
        <v>0</v>
      </c>
      <c r="H34">
        <f>raw_1999_MOE_SSP_non!J39+raw_1999_MOE_SSP_non!K39+raw_1999_MOE_TANF_non!J39+raw_1999_MOE_TANF_non!K39+raw_1999_fed_non_2!D39+raw_1999_fed_non_2!E39</f>
        <v>0</v>
      </c>
      <c r="I34">
        <f>raw_1999_MOE_SSP_non!N39+raw_1999_MOE_TANF_non!N39+raw_1999_fed_non_2!I39</f>
        <v>514136719</v>
      </c>
      <c r="J34">
        <f>raw_1999_MOE_SSP_non!L39+raw_1999_MOE_SSP_non!M39+raw_1999_MOE_TANF_non!L39+raw_1999_MOE_TANF_non!M39+raw_1999_fed_non_2!F39+raw_1999_fed_non_2!H39</f>
        <v>465429180</v>
      </c>
      <c r="K34">
        <f>raw_1999_fed_spending!E39</f>
        <v>244000000</v>
      </c>
      <c r="L34">
        <f>raw_1999_MOE_SSP_non!B39+raw_1999_MOE_SSP_assist!B39+raw_1999_MOE_TANF_non!B39+raw_1999_MOE_TANF_assist!B39+raw_1999_fed_spending!C39+raw_1999_fed_spending!E39+raw_1999_fed_spending!J39</f>
        <v>4191045284</v>
      </c>
      <c r="N34">
        <f t="shared" si="0"/>
        <v>4191045284</v>
      </c>
      <c r="O34" t="str">
        <f t="shared" si="1"/>
        <v>Match</v>
      </c>
    </row>
    <row r="35" spans="1:15" x14ac:dyDescent="0.2">
      <c r="A35" t="s">
        <v>41</v>
      </c>
      <c r="B35">
        <f>raw_1999_MOE_SSP_assist!C40+raw_1999_MOE_TANF_assist!C40+raw_1999_fed_assist!C40</f>
        <v>199963387</v>
      </c>
      <c r="C35">
        <f>raw_1999_MOE_SSP_non!D40+raw_1999_MOE_SSP_assist!D40+raw_1999_MOE_TANF_non!D40+raw_1999_MOE_TANF_assist!D40+raw_1999_fed_non_1!D40+raw_1999_fed_assist!D40+raw_1999_fed_spending!C40</f>
        <v>120869167</v>
      </c>
      <c r="D35">
        <f>raw_1999_MOE_SSP_non!C40+raw_1999_MOE_SSP_non!E40+raw_1999_MOE_SSP_non!F40+raw_1999_MOE_SSP_assist!E40+raw_1999_MOE_TANF_non!C40+raw_1999_MOE_TANF_non!E40+raw_1999_MOE_TANF_non!F40+raw_1999_MOE_TANF_assist!E40+raw_1999_fed_non_1!C40+raw_1999_fed_non_1!E40+raw_1999_fed_non_1!F40+raw_1999_fed_assist!E40</f>
        <v>23902579</v>
      </c>
      <c r="E35">
        <f>raw_1999_fed_non_1!J40+raw_1999_fed_assist!F40</f>
        <v>0</v>
      </c>
      <c r="F35">
        <f>raw_1999_MOE_SSP_non!G40+raw_1999_MOE_SSP_non!H40+raw_1999_MOE_TANF_non!G40+raw_1999_MOE_TANF_non!H40+raw_1999_fed_non_1!G40+raw_1999_fed_non_1!H40</f>
        <v>0</v>
      </c>
      <c r="G35">
        <f>raw_1999_MOE_SSP_non!I40+raw_1999_MOE_TANF_non!I40+raw_1999_fed_non_1!I40</f>
        <v>0</v>
      </c>
      <c r="H35">
        <f>raw_1999_MOE_SSP_non!J40+raw_1999_MOE_SSP_non!K40+raw_1999_MOE_TANF_non!J40+raw_1999_MOE_TANF_non!K40+raw_1999_fed_non_2!D40+raw_1999_fed_non_2!E40</f>
        <v>0</v>
      </c>
      <c r="I35">
        <f>raw_1999_MOE_SSP_non!N40+raw_1999_MOE_TANF_non!N40+raw_1999_fed_non_2!I40</f>
        <v>147690193</v>
      </c>
      <c r="J35">
        <f>raw_1999_MOE_SSP_non!L40+raw_1999_MOE_SSP_non!M40+raw_1999_MOE_TANF_non!L40+raw_1999_MOE_TANF_non!M40+raw_1999_fed_non_2!F40+raw_1999_fed_non_2!H40</f>
        <v>31872711</v>
      </c>
      <c r="K35">
        <f>raw_1999_fed_spending!E40</f>
        <v>7759313</v>
      </c>
      <c r="L35">
        <f>raw_1999_MOE_SSP_non!B40+raw_1999_MOE_SSP_assist!B40+raw_1999_MOE_TANF_non!B40+raw_1999_MOE_TANF_assist!B40+raw_1999_fed_spending!C40+raw_1999_fed_spending!E40+raw_1999_fed_spending!J40</f>
        <v>532057350</v>
      </c>
      <c r="N35">
        <f t="shared" si="0"/>
        <v>532057350</v>
      </c>
      <c r="O35" t="str">
        <f t="shared" si="1"/>
        <v>Match</v>
      </c>
    </row>
    <row r="36" spans="1:15" x14ac:dyDescent="0.2">
      <c r="A36" t="s">
        <v>42</v>
      </c>
      <c r="B36">
        <f>raw_1999_MOE_SSP_assist!C41+raw_1999_MOE_TANF_assist!C41+raw_1999_fed_assist!C41</f>
        <v>21948832</v>
      </c>
      <c r="C36">
        <f>raw_1999_MOE_SSP_non!D41+raw_1999_MOE_SSP_assist!D41+raw_1999_MOE_TANF_non!D41+raw_1999_MOE_TANF_assist!D41+raw_1999_fed_non_1!D41+raw_1999_fed_assist!D41+raw_1999_fed_spending!C41</f>
        <v>1017036</v>
      </c>
      <c r="D36">
        <f>raw_1999_MOE_SSP_non!C41+raw_1999_MOE_SSP_non!E41+raw_1999_MOE_SSP_non!F41+raw_1999_MOE_SSP_assist!E41+raw_1999_MOE_TANF_non!C41+raw_1999_MOE_TANF_non!E41+raw_1999_MOE_TANF_non!F41+raw_1999_MOE_TANF_assist!E41+raw_1999_fed_non_1!C41+raw_1999_fed_non_1!E41+raw_1999_fed_non_1!F41+raw_1999_fed_assist!E41</f>
        <v>1601817</v>
      </c>
      <c r="E36">
        <f>raw_1999_fed_non_1!J41+raw_1999_fed_assist!F41</f>
        <v>0</v>
      </c>
      <c r="F36">
        <f>raw_1999_MOE_SSP_non!G41+raw_1999_MOE_SSP_non!H41+raw_1999_MOE_TANF_non!G41+raw_1999_MOE_TANF_non!H41+raw_1999_fed_non_1!G41+raw_1999_fed_non_1!H41</f>
        <v>0</v>
      </c>
      <c r="G36">
        <f>raw_1999_MOE_SSP_non!I41+raw_1999_MOE_TANF_non!I41+raw_1999_fed_non_1!I41</f>
        <v>0</v>
      </c>
      <c r="H36">
        <f>raw_1999_MOE_SSP_non!J41+raw_1999_MOE_SSP_non!K41+raw_1999_MOE_TANF_non!J41+raw_1999_MOE_TANF_non!K41+raw_1999_fed_non_2!D41+raw_1999_fed_non_2!E41</f>
        <v>0</v>
      </c>
      <c r="I36">
        <f>raw_1999_MOE_SSP_non!N41+raw_1999_MOE_TANF_non!N41+raw_1999_fed_non_2!I41</f>
        <v>2598874</v>
      </c>
      <c r="J36">
        <f>raw_1999_MOE_SSP_non!L41+raw_1999_MOE_SSP_non!M41+raw_1999_MOE_TANF_non!L41+raw_1999_MOE_TANF_non!M41+raw_1999_fed_non_2!F41+raw_1999_fed_non_2!H41</f>
        <v>5741121</v>
      </c>
      <c r="K36">
        <f>raw_1999_fed_spending!E41</f>
        <v>0</v>
      </c>
      <c r="L36">
        <f>raw_1999_MOE_SSP_non!B41+raw_1999_MOE_SSP_assist!B41+raw_1999_MOE_TANF_non!B41+raw_1999_MOE_TANF_assist!B41+raw_1999_fed_spending!C41+raw_1999_fed_spending!E41+raw_1999_fed_spending!J41</f>
        <v>32907680</v>
      </c>
      <c r="N36">
        <f t="shared" si="0"/>
        <v>32907680</v>
      </c>
      <c r="O36" t="str">
        <f t="shared" si="1"/>
        <v>Match</v>
      </c>
    </row>
    <row r="37" spans="1:15" x14ac:dyDescent="0.2">
      <c r="A37" t="s">
        <v>43</v>
      </c>
      <c r="B37">
        <f>raw_1999_MOE_SSP_assist!C42+raw_1999_MOE_TANF_assist!C42+raw_1999_fed_assist!C42</f>
        <v>414976875</v>
      </c>
      <c r="C37">
        <f>raw_1999_MOE_SSP_non!D42+raw_1999_MOE_SSP_assist!D42+raw_1999_MOE_TANF_non!D42+raw_1999_MOE_TANF_assist!D42+raw_1999_fed_non_1!D42+raw_1999_fed_assist!D42+raw_1999_fed_spending!C42</f>
        <v>78851996</v>
      </c>
      <c r="D37">
        <f>raw_1999_MOE_SSP_non!C42+raw_1999_MOE_SSP_non!E42+raw_1999_MOE_SSP_non!F42+raw_1999_MOE_SSP_assist!E42+raw_1999_MOE_TANF_non!C42+raw_1999_MOE_TANF_non!E42+raw_1999_MOE_TANF_non!F42+raw_1999_MOE_TANF_assist!E42+raw_1999_fed_non_1!C42+raw_1999_fed_non_1!E42+raw_1999_fed_non_1!F42+raw_1999_fed_assist!E42</f>
        <v>5170884</v>
      </c>
      <c r="E37">
        <f>raw_1999_fed_non_1!J42+raw_1999_fed_assist!F42</f>
        <v>0</v>
      </c>
      <c r="F37">
        <f>raw_1999_MOE_SSP_non!G42+raw_1999_MOE_SSP_non!H42+raw_1999_MOE_TANF_non!G42+raw_1999_MOE_TANF_non!H42+raw_1999_fed_non_1!G42+raw_1999_fed_non_1!H42</f>
        <v>0</v>
      </c>
      <c r="G37">
        <f>raw_1999_MOE_SSP_non!I42+raw_1999_MOE_TANF_non!I42+raw_1999_fed_non_1!I42</f>
        <v>0</v>
      </c>
      <c r="H37">
        <f>raw_1999_MOE_SSP_non!J42+raw_1999_MOE_SSP_non!K42+raw_1999_MOE_TANF_non!J42+raw_1999_MOE_TANF_non!K42+raw_1999_fed_non_2!D42+raw_1999_fed_non_2!E42</f>
        <v>0</v>
      </c>
      <c r="I37">
        <f>raw_1999_MOE_SSP_non!N42+raw_1999_MOE_TANF_non!N42+raw_1999_fed_non_2!I42</f>
        <v>196593657</v>
      </c>
      <c r="J37">
        <f>raw_1999_MOE_SSP_non!L42+raw_1999_MOE_SSP_non!M42+raw_1999_MOE_TANF_non!L42+raw_1999_MOE_TANF_non!M42+raw_1999_fed_non_2!F42+raw_1999_fed_non_2!H42</f>
        <v>113761969</v>
      </c>
      <c r="K37">
        <f>raw_1999_fed_spending!E42</f>
        <v>145593652</v>
      </c>
      <c r="L37">
        <f>raw_1999_MOE_SSP_non!B42+raw_1999_MOE_SSP_assist!B42+raw_1999_MOE_TANF_non!B42+raw_1999_MOE_TANF_assist!B42+raw_1999_fed_spending!C42+raw_1999_fed_spending!E42+raw_1999_fed_spending!J42</f>
        <v>954949033</v>
      </c>
      <c r="N37">
        <f t="shared" si="0"/>
        <v>954949033</v>
      </c>
      <c r="O37" t="str">
        <f t="shared" si="1"/>
        <v>Match</v>
      </c>
    </row>
    <row r="38" spans="1:15" x14ac:dyDescent="0.2">
      <c r="A38" t="s">
        <v>44</v>
      </c>
      <c r="B38">
        <f>raw_1999_MOE_SSP_assist!C43+raw_1999_MOE_TANF_assist!C43+raw_1999_fed_assist!C43</f>
        <v>57316392</v>
      </c>
      <c r="C38">
        <f>raw_1999_MOE_SSP_non!D43+raw_1999_MOE_SSP_assist!D43+raw_1999_MOE_TANF_non!D43+raw_1999_MOE_TANF_assist!D43+raw_1999_fed_non_1!D43+raw_1999_fed_assist!D43+raw_1999_fed_spending!C43</f>
        <v>106607457</v>
      </c>
      <c r="D38">
        <f>raw_1999_MOE_SSP_non!C43+raw_1999_MOE_SSP_non!E43+raw_1999_MOE_SSP_non!F43+raw_1999_MOE_SSP_assist!E43+raw_1999_MOE_TANF_non!C43+raw_1999_MOE_TANF_non!E43+raw_1999_MOE_TANF_non!F43+raw_1999_MOE_TANF_assist!E43+raw_1999_fed_non_1!C43+raw_1999_fed_non_1!E43+raw_1999_fed_non_1!F43+raw_1999_fed_assist!E43</f>
        <v>26754700</v>
      </c>
      <c r="E38">
        <f>raw_1999_fed_non_1!J43+raw_1999_fed_assist!F43</f>
        <v>0</v>
      </c>
      <c r="F38">
        <f>raw_1999_MOE_SSP_non!G43+raw_1999_MOE_SSP_non!H43+raw_1999_MOE_TANF_non!G43+raw_1999_MOE_TANF_non!H43+raw_1999_fed_non_1!G43+raw_1999_fed_non_1!H43</f>
        <v>0</v>
      </c>
      <c r="G38">
        <f>raw_1999_MOE_SSP_non!I43+raw_1999_MOE_TANF_non!I43+raw_1999_fed_non_1!I43</f>
        <v>0</v>
      </c>
      <c r="H38">
        <f>raw_1999_MOE_SSP_non!J43+raw_1999_MOE_SSP_non!K43+raw_1999_MOE_TANF_non!J43+raw_1999_MOE_TANF_non!K43+raw_1999_fed_non_2!D43+raw_1999_fed_non_2!E43</f>
        <v>0</v>
      </c>
      <c r="I38">
        <f>raw_1999_MOE_SSP_non!N43+raw_1999_MOE_TANF_non!N43+raw_1999_fed_non_2!I43</f>
        <v>30341308</v>
      </c>
      <c r="J38">
        <f>raw_1999_MOE_SSP_non!L43+raw_1999_MOE_SSP_non!M43+raw_1999_MOE_TANF_non!L43+raw_1999_MOE_TANF_non!M43+raw_1999_fed_non_2!F43+raw_1999_fed_non_2!H43</f>
        <v>7536040</v>
      </c>
      <c r="K38">
        <f>raw_1999_fed_spending!E43</f>
        <v>33245166</v>
      </c>
      <c r="L38">
        <f>raw_1999_MOE_SSP_non!B43+raw_1999_MOE_SSP_assist!B43+raw_1999_MOE_TANF_non!B43+raw_1999_MOE_TANF_assist!B43+raw_1999_fed_spending!C43+raw_1999_fed_spending!E43+raw_1999_fed_spending!J43</f>
        <v>261801063</v>
      </c>
      <c r="N38">
        <f t="shared" si="0"/>
        <v>261801063</v>
      </c>
      <c r="O38" t="str">
        <f t="shared" si="1"/>
        <v>Match</v>
      </c>
    </row>
    <row r="39" spans="1:15" x14ac:dyDescent="0.2">
      <c r="A39" t="s">
        <v>45</v>
      </c>
      <c r="B39">
        <f>raw_1999_MOE_SSP_assist!C44+raw_1999_MOE_TANF_assist!C44+raw_1999_fed_assist!C44</f>
        <v>241261266</v>
      </c>
      <c r="C39">
        <f>raw_1999_MOE_SSP_non!D44+raw_1999_MOE_SSP_assist!D44+raw_1999_MOE_TANF_non!D44+raw_1999_MOE_TANF_assist!D44+raw_1999_fed_non_1!D44+raw_1999_fed_assist!D44+raw_1999_fed_spending!C44</f>
        <v>37208669</v>
      </c>
      <c r="D39">
        <f>raw_1999_MOE_SSP_non!C44+raw_1999_MOE_SSP_non!E44+raw_1999_MOE_SSP_non!F44+raw_1999_MOE_SSP_assist!E44+raw_1999_MOE_TANF_non!C44+raw_1999_MOE_TANF_non!E44+raw_1999_MOE_TANF_non!F44+raw_1999_MOE_TANF_assist!E44+raw_1999_fed_non_1!C44+raw_1999_fed_non_1!E44+raw_1999_fed_non_1!F44+raw_1999_fed_assist!E44</f>
        <v>74897453</v>
      </c>
      <c r="E39">
        <f>raw_1999_fed_non_1!J44+raw_1999_fed_assist!F44</f>
        <v>0</v>
      </c>
      <c r="F39">
        <f>raw_1999_MOE_SSP_non!G44+raw_1999_MOE_SSP_non!H44+raw_1999_MOE_TANF_non!G44+raw_1999_MOE_TANF_non!H44+raw_1999_fed_non_1!G44+raw_1999_fed_non_1!H44</f>
        <v>0</v>
      </c>
      <c r="G39">
        <f>raw_1999_MOE_SSP_non!I44+raw_1999_MOE_TANF_non!I44+raw_1999_fed_non_1!I44</f>
        <v>0</v>
      </c>
      <c r="H39">
        <f>raw_1999_MOE_SSP_non!J44+raw_1999_MOE_SSP_non!K44+raw_1999_MOE_TANF_non!J44+raw_1999_MOE_TANF_non!K44+raw_1999_fed_non_2!D44+raw_1999_fed_non_2!E44</f>
        <v>0</v>
      </c>
      <c r="I39">
        <f>raw_1999_MOE_SSP_non!N44+raw_1999_MOE_TANF_non!N44+raw_1999_fed_non_2!I44</f>
        <v>1029110</v>
      </c>
      <c r="J39">
        <f>raw_1999_MOE_SSP_non!L44+raw_1999_MOE_SSP_non!M44+raw_1999_MOE_TANF_non!L44+raw_1999_MOE_TANF_non!M44+raw_1999_fed_non_2!F44+raw_1999_fed_non_2!H44</f>
        <v>47053209</v>
      </c>
      <c r="K39">
        <f>raw_1999_fed_spending!E44</f>
        <v>0</v>
      </c>
      <c r="L39">
        <f>raw_1999_MOE_SSP_non!B44+raw_1999_MOE_SSP_assist!B44+raw_1999_MOE_TANF_non!B44+raw_1999_MOE_TANF_assist!B44+raw_1999_fed_spending!C44+raw_1999_fed_spending!E44+raw_1999_fed_spending!J44</f>
        <v>401449707</v>
      </c>
      <c r="N39">
        <f t="shared" si="0"/>
        <v>401449707</v>
      </c>
      <c r="O39" t="str">
        <f t="shared" si="1"/>
        <v>Match</v>
      </c>
    </row>
    <row r="40" spans="1:15" x14ac:dyDescent="0.2">
      <c r="A40" t="s">
        <v>46</v>
      </c>
      <c r="B40">
        <f>raw_1999_MOE_SSP_assist!C45+raw_1999_MOE_TANF_assist!C45+raw_1999_fed_assist!C45</f>
        <v>248973847</v>
      </c>
      <c r="C40">
        <f>raw_1999_MOE_SSP_non!D45+raw_1999_MOE_SSP_assist!D45+raw_1999_MOE_TANF_non!D45+raw_1999_MOE_TANF_assist!D45+raw_1999_fed_non_1!D45+raw_1999_fed_assist!D45+raw_1999_fed_spending!C45</f>
        <v>126969000</v>
      </c>
      <c r="D40">
        <f>raw_1999_MOE_SSP_non!C45+raw_1999_MOE_SSP_non!E45+raw_1999_MOE_SSP_non!F45+raw_1999_MOE_SSP_assist!E45+raw_1999_MOE_TANF_non!C45+raw_1999_MOE_TANF_non!E45+raw_1999_MOE_TANF_non!F45+raw_1999_MOE_TANF_assist!E45+raw_1999_fed_non_1!C45+raw_1999_fed_non_1!E45+raw_1999_fed_non_1!F45+raw_1999_fed_assist!E45</f>
        <v>30812363</v>
      </c>
      <c r="E40">
        <f>raw_1999_fed_non_1!J45+raw_1999_fed_assist!F45</f>
        <v>0</v>
      </c>
      <c r="F40">
        <f>raw_1999_MOE_SSP_non!G45+raw_1999_MOE_SSP_non!H45+raw_1999_MOE_TANF_non!G45+raw_1999_MOE_TANF_non!H45+raw_1999_fed_non_1!G45+raw_1999_fed_non_1!H45</f>
        <v>0</v>
      </c>
      <c r="G40">
        <f>raw_1999_MOE_SSP_non!I45+raw_1999_MOE_TANF_non!I45+raw_1999_fed_non_1!I45</f>
        <v>0</v>
      </c>
      <c r="H40">
        <f>raw_1999_MOE_SSP_non!J45+raw_1999_MOE_SSP_non!K45+raw_1999_MOE_TANF_non!J45+raw_1999_MOE_TANF_non!K45+raw_1999_fed_non_2!D45+raw_1999_fed_non_2!E45</f>
        <v>0</v>
      </c>
      <c r="I40">
        <f>raw_1999_MOE_SSP_non!N45+raw_1999_MOE_TANF_non!N45+raw_1999_fed_non_2!I45</f>
        <v>260219674</v>
      </c>
      <c r="J40">
        <f>raw_1999_MOE_SSP_non!L45+raw_1999_MOE_SSP_non!M45+raw_1999_MOE_TANF_non!L45+raw_1999_MOE_TANF_non!M45+raw_1999_fed_non_2!F45+raw_1999_fed_non_2!H45</f>
        <v>35569316</v>
      </c>
      <c r="K40">
        <f>raw_1999_fed_spending!E45</f>
        <v>0</v>
      </c>
      <c r="L40">
        <f>raw_1999_MOE_SSP_non!B45+raw_1999_MOE_SSP_assist!B45+raw_1999_MOE_TANF_non!B45+raw_1999_MOE_TANF_assist!B45+raw_1999_fed_spending!C45+raw_1999_fed_spending!E45+raw_1999_fed_spending!J45</f>
        <v>702544200</v>
      </c>
      <c r="N40">
        <f t="shared" si="0"/>
        <v>702544200</v>
      </c>
      <c r="O40" t="str">
        <f t="shared" si="1"/>
        <v>Match</v>
      </c>
    </row>
    <row r="41" spans="1:15" x14ac:dyDescent="0.2">
      <c r="A41" t="s">
        <v>47</v>
      </c>
      <c r="B41">
        <f>raw_1999_MOE_SSP_assist!C46+raw_1999_MOE_TANF_assist!C46+raw_1999_fed_assist!C46</f>
        <v>116179002</v>
      </c>
      <c r="C41">
        <f>raw_1999_MOE_SSP_non!D46+raw_1999_MOE_SSP_assist!D46+raw_1999_MOE_TANF_non!D46+raw_1999_MOE_TANF_assist!D46+raw_1999_fed_non_1!D46+raw_1999_fed_assist!D46+raw_1999_fed_spending!C46</f>
        <v>27948672</v>
      </c>
      <c r="D41">
        <f>raw_1999_MOE_SSP_non!C46+raw_1999_MOE_SSP_non!E46+raw_1999_MOE_SSP_non!F46+raw_1999_MOE_SSP_assist!E46+raw_1999_MOE_TANF_non!C46+raw_1999_MOE_TANF_non!E46+raw_1999_MOE_TANF_non!F46+raw_1999_MOE_TANF_assist!E46+raw_1999_fed_non_1!C46+raw_1999_fed_non_1!E46+raw_1999_fed_non_1!F46+raw_1999_fed_assist!E46</f>
        <v>7597286</v>
      </c>
      <c r="E41">
        <f>raw_1999_fed_non_1!J46+raw_1999_fed_assist!F46</f>
        <v>0</v>
      </c>
      <c r="F41">
        <f>raw_1999_MOE_SSP_non!G46+raw_1999_MOE_SSP_non!H46+raw_1999_MOE_TANF_non!G46+raw_1999_MOE_TANF_non!H46+raw_1999_fed_non_1!G46+raw_1999_fed_non_1!H46</f>
        <v>0</v>
      </c>
      <c r="G41">
        <f>raw_1999_MOE_SSP_non!I46+raw_1999_MOE_TANF_non!I46+raw_1999_fed_non_1!I46</f>
        <v>0</v>
      </c>
      <c r="H41">
        <f>raw_1999_MOE_SSP_non!J46+raw_1999_MOE_SSP_non!K46+raw_1999_MOE_TANF_non!J46+raw_1999_MOE_TANF_non!K46+raw_1999_fed_non_2!D46+raw_1999_fed_non_2!E46</f>
        <v>0</v>
      </c>
      <c r="I41">
        <f>raw_1999_MOE_SSP_non!N46+raw_1999_MOE_TANF_non!N46+raw_1999_fed_non_2!I46</f>
        <v>9594023</v>
      </c>
      <c r="J41">
        <f>raw_1999_MOE_SSP_non!L46+raw_1999_MOE_SSP_non!M46+raw_1999_MOE_TANF_non!L46+raw_1999_MOE_TANF_non!M46+raw_1999_fed_non_2!F46+raw_1999_fed_non_2!H46</f>
        <v>17870130</v>
      </c>
      <c r="K41">
        <f>raw_1999_fed_spending!E46</f>
        <v>2188456</v>
      </c>
      <c r="L41">
        <f>raw_1999_MOE_SSP_non!B46+raw_1999_MOE_SSP_assist!B46+raw_1999_MOE_TANF_non!B46+raw_1999_MOE_TANF_assist!B46+raw_1999_fed_spending!C46+raw_1999_fed_spending!E46+raw_1999_fed_spending!J46</f>
        <v>181377569</v>
      </c>
      <c r="N41">
        <f t="shared" si="0"/>
        <v>181377569</v>
      </c>
      <c r="O41" t="str">
        <f t="shared" si="1"/>
        <v>Match</v>
      </c>
    </row>
    <row r="42" spans="1:15" x14ac:dyDescent="0.2">
      <c r="A42" t="s">
        <v>48</v>
      </c>
      <c r="B42">
        <f>raw_1999_MOE_SSP_assist!C47+raw_1999_MOE_TANF_assist!C47+raw_1999_fed_assist!C47</f>
        <v>34363025</v>
      </c>
      <c r="C42">
        <f>raw_1999_MOE_SSP_non!D47+raw_1999_MOE_SSP_assist!D47+raw_1999_MOE_TANF_non!D47+raw_1999_MOE_TANF_assist!D47+raw_1999_fed_non_1!D47+raw_1999_fed_assist!D47+raw_1999_fed_spending!C47</f>
        <v>7579233</v>
      </c>
      <c r="D42">
        <f>raw_1999_MOE_SSP_non!C47+raw_1999_MOE_SSP_non!E47+raw_1999_MOE_SSP_non!F47+raw_1999_MOE_SSP_assist!E47+raw_1999_MOE_TANF_non!C47+raw_1999_MOE_TANF_non!E47+raw_1999_MOE_TANF_non!F47+raw_1999_MOE_TANF_assist!E47+raw_1999_fed_non_1!C47+raw_1999_fed_non_1!E47+raw_1999_fed_non_1!F47+raw_1999_fed_assist!E47</f>
        <v>21791091</v>
      </c>
      <c r="E42">
        <f>raw_1999_fed_non_1!J47+raw_1999_fed_assist!F47</f>
        <v>0</v>
      </c>
      <c r="F42">
        <f>raw_1999_MOE_SSP_non!G47+raw_1999_MOE_SSP_non!H47+raw_1999_MOE_TANF_non!G47+raw_1999_MOE_TANF_non!H47+raw_1999_fed_non_1!G47+raw_1999_fed_non_1!H47</f>
        <v>0</v>
      </c>
      <c r="G42">
        <f>raw_1999_MOE_SSP_non!I47+raw_1999_MOE_TANF_non!I47+raw_1999_fed_non_1!I47</f>
        <v>0</v>
      </c>
      <c r="H42">
        <f>raw_1999_MOE_SSP_non!J47+raw_1999_MOE_SSP_non!K47+raw_1999_MOE_TANF_non!J47+raw_1999_MOE_TANF_non!K47+raw_1999_fed_non_2!D47+raw_1999_fed_non_2!E47</f>
        <v>0</v>
      </c>
      <c r="I42">
        <f>raw_1999_MOE_SSP_non!N47+raw_1999_MOE_TANF_non!N47+raw_1999_fed_non_2!I47</f>
        <v>18620974</v>
      </c>
      <c r="J42">
        <f>raw_1999_MOE_SSP_non!L47+raw_1999_MOE_SSP_non!M47+raw_1999_MOE_TANF_non!L47+raw_1999_MOE_TANF_non!M47+raw_1999_fed_non_2!F47+raw_1999_fed_non_2!H47</f>
        <v>19731295</v>
      </c>
      <c r="K42">
        <f>raw_1999_fed_spending!E47</f>
        <v>9996782</v>
      </c>
      <c r="L42">
        <f>raw_1999_MOE_SSP_non!B47+raw_1999_MOE_SSP_assist!B47+raw_1999_MOE_TANF_non!B47+raw_1999_MOE_TANF_assist!B47+raw_1999_fed_spending!C47+raw_1999_fed_spending!E47+raw_1999_fed_spending!J47</f>
        <v>112082400</v>
      </c>
      <c r="N42">
        <f t="shared" si="0"/>
        <v>112082400</v>
      </c>
      <c r="O42" t="str">
        <f t="shared" si="1"/>
        <v>Match</v>
      </c>
    </row>
    <row r="43" spans="1:15" x14ac:dyDescent="0.2">
      <c r="A43" t="s">
        <v>49</v>
      </c>
      <c r="B43">
        <f>raw_1999_MOE_SSP_assist!C48+raw_1999_MOE_TANF_assist!C48+raw_1999_fed_assist!C48</f>
        <v>11056218</v>
      </c>
      <c r="C43">
        <f>raw_1999_MOE_SSP_non!D48+raw_1999_MOE_SSP_assist!D48+raw_1999_MOE_TANF_non!D48+raw_1999_MOE_TANF_assist!D48+raw_1999_fed_non_1!D48+raw_1999_fed_assist!D48+raw_1999_fed_spending!C48</f>
        <v>2402914</v>
      </c>
      <c r="D43">
        <f>raw_1999_MOE_SSP_non!C48+raw_1999_MOE_SSP_non!E48+raw_1999_MOE_SSP_non!F48+raw_1999_MOE_SSP_assist!E48+raw_1999_MOE_TANF_non!C48+raw_1999_MOE_TANF_non!E48+raw_1999_MOE_TANF_non!F48+raw_1999_MOE_TANF_assist!E48+raw_1999_fed_non_1!C48+raw_1999_fed_non_1!E48+raw_1999_fed_non_1!F48+raw_1999_fed_assist!E48</f>
        <v>3621389</v>
      </c>
      <c r="E43">
        <f>raw_1999_fed_non_1!J48+raw_1999_fed_assist!F48</f>
        <v>0</v>
      </c>
      <c r="F43">
        <f>raw_1999_MOE_SSP_non!G48+raw_1999_MOE_SSP_non!H48+raw_1999_MOE_TANF_non!G48+raw_1999_MOE_TANF_non!H48+raw_1999_fed_non_1!G48+raw_1999_fed_non_1!H48</f>
        <v>0</v>
      </c>
      <c r="G43">
        <f>raw_1999_MOE_SSP_non!I48+raw_1999_MOE_TANF_non!I48+raw_1999_fed_non_1!I48</f>
        <v>0</v>
      </c>
      <c r="H43">
        <f>raw_1999_MOE_SSP_non!J48+raw_1999_MOE_SSP_non!K48+raw_1999_MOE_TANF_non!J48+raw_1999_MOE_TANF_non!K48+raw_1999_fed_non_2!D48+raw_1999_fed_non_2!E48</f>
        <v>0</v>
      </c>
      <c r="I43">
        <f>raw_1999_MOE_SSP_non!N48+raw_1999_MOE_TANF_non!N48+raw_1999_fed_non_2!I48</f>
        <v>2420862</v>
      </c>
      <c r="J43">
        <f>raw_1999_MOE_SSP_non!L48+raw_1999_MOE_SSP_non!M48+raw_1999_MOE_TANF_non!L48+raw_1999_MOE_TANF_non!M48+raw_1999_fed_non_2!F48+raw_1999_fed_non_2!H48</f>
        <v>3289980</v>
      </c>
      <c r="K43">
        <f>raw_1999_fed_spending!E48</f>
        <v>3940630</v>
      </c>
      <c r="L43">
        <f>raw_1999_MOE_SSP_non!B48+raw_1999_MOE_SSP_assist!B48+raw_1999_MOE_TANF_non!B48+raw_1999_MOE_TANF_assist!B48+raw_1999_fed_spending!C48+raw_1999_fed_spending!E48+raw_1999_fed_spending!J48</f>
        <v>26731993</v>
      </c>
      <c r="N43">
        <f t="shared" si="0"/>
        <v>26731993</v>
      </c>
      <c r="O43" t="str">
        <f t="shared" si="1"/>
        <v>Match</v>
      </c>
    </row>
    <row r="44" spans="1:15" x14ac:dyDescent="0.2">
      <c r="A44" t="s">
        <v>50</v>
      </c>
      <c r="B44">
        <f>raw_1999_MOE_SSP_assist!C49+raw_1999_MOE_TANF_assist!C49+raw_1999_fed_assist!C49</f>
        <v>210743549</v>
      </c>
      <c r="C44">
        <f>raw_1999_MOE_SSP_non!D49+raw_1999_MOE_SSP_assist!D49+raw_1999_MOE_TANF_non!D49+raw_1999_MOE_TANF_assist!D49+raw_1999_fed_non_1!D49+raw_1999_fed_assist!D49+raw_1999_fed_spending!C49</f>
        <v>36584316</v>
      </c>
      <c r="D44">
        <f>raw_1999_MOE_SSP_non!C49+raw_1999_MOE_SSP_non!E49+raw_1999_MOE_SSP_non!F49+raw_1999_MOE_SSP_assist!E49+raw_1999_MOE_TANF_non!C49+raw_1999_MOE_TANF_non!E49+raw_1999_MOE_TANF_non!F49+raw_1999_MOE_TANF_assist!E49+raw_1999_fed_non_1!C49+raw_1999_fed_non_1!E49+raw_1999_fed_non_1!F49+raw_1999_fed_assist!E49</f>
        <v>39107589</v>
      </c>
      <c r="E44">
        <f>raw_1999_fed_non_1!J49+raw_1999_fed_assist!F49</f>
        <v>0</v>
      </c>
      <c r="F44">
        <f>raw_1999_MOE_SSP_non!G49+raw_1999_MOE_SSP_non!H49+raw_1999_MOE_TANF_non!G49+raw_1999_MOE_TANF_non!H49+raw_1999_fed_non_1!G49+raw_1999_fed_non_1!H49</f>
        <v>0</v>
      </c>
      <c r="G44">
        <f>raw_1999_MOE_SSP_non!I49+raw_1999_MOE_TANF_non!I49+raw_1999_fed_non_1!I49</f>
        <v>0</v>
      </c>
      <c r="H44">
        <f>raw_1999_MOE_SSP_non!J49+raw_1999_MOE_SSP_non!K49+raw_1999_MOE_TANF_non!J49+raw_1999_MOE_TANF_non!K49+raw_1999_fed_non_2!D49+raw_1999_fed_non_2!E49</f>
        <v>0</v>
      </c>
      <c r="I44">
        <f>raw_1999_MOE_SSP_non!N49+raw_1999_MOE_TANF_non!N49+raw_1999_fed_non_2!I49</f>
        <v>94774692</v>
      </c>
      <c r="J44">
        <f>raw_1999_MOE_SSP_non!L49+raw_1999_MOE_SSP_non!M49+raw_1999_MOE_TANF_non!L49+raw_1999_MOE_TANF_non!M49+raw_1999_fed_non_2!F49+raw_1999_fed_non_2!H49</f>
        <v>37028958</v>
      </c>
      <c r="K44">
        <f>raw_1999_fed_spending!E49</f>
        <v>0</v>
      </c>
      <c r="L44">
        <f>raw_1999_MOE_SSP_non!B49+raw_1999_MOE_SSP_assist!B49+raw_1999_MOE_TANF_non!B49+raw_1999_MOE_TANF_assist!B49+raw_1999_fed_spending!C49+raw_1999_fed_spending!E49+raw_1999_fed_spending!J49</f>
        <v>418239104</v>
      </c>
      <c r="N44">
        <f t="shared" si="0"/>
        <v>418239104</v>
      </c>
      <c r="O44" t="str">
        <f t="shared" si="1"/>
        <v>Match</v>
      </c>
    </row>
    <row r="45" spans="1:15" x14ac:dyDescent="0.2">
      <c r="A45" t="s">
        <v>51</v>
      </c>
      <c r="B45">
        <f>raw_1999_MOE_SSP_assist!C50+raw_1999_MOE_TANF_assist!C50+raw_1999_fed_assist!C50</f>
        <v>227432998</v>
      </c>
      <c r="C45">
        <f>raw_1999_MOE_SSP_non!D50+raw_1999_MOE_SSP_assist!D50+raw_1999_MOE_TANF_non!D50+raw_1999_MOE_TANF_assist!D50+raw_1999_fed_non_1!D50+raw_1999_fed_assist!D50+raw_1999_fed_spending!C50</f>
        <v>152859418</v>
      </c>
      <c r="D45">
        <f>raw_1999_MOE_SSP_non!C50+raw_1999_MOE_SSP_non!E50+raw_1999_MOE_SSP_non!F50+raw_1999_MOE_SSP_assist!E50+raw_1999_MOE_TANF_non!C50+raw_1999_MOE_TANF_non!E50+raw_1999_MOE_TANF_non!F50+raw_1999_MOE_TANF_assist!E50+raw_1999_fed_non_1!C50+raw_1999_fed_non_1!E50+raw_1999_fed_non_1!F50+raw_1999_fed_assist!E50</f>
        <v>52636302</v>
      </c>
      <c r="E45">
        <f>raw_1999_fed_non_1!J50+raw_1999_fed_assist!F50</f>
        <v>0</v>
      </c>
      <c r="F45">
        <f>raw_1999_MOE_SSP_non!G50+raw_1999_MOE_SSP_non!H50+raw_1999_MOE_TANF_non!G50+raw_1999_MOE_TANF_non!H50+raw_1999_fed_non_1!G50+raw_1999_fed_non_1!H50</f>
        <v>0</v>
      </c>
      <c r="G45">
        <f>raw_1999_MOE_SSP_non!I50+raw_1999_MOE_TANF_non!I50+raw_1999_fed_non_1!I50</f>
        <v>0</v>
      </c>
      <c r="H45">
        <f>raw_1999_MOE_SSP_non!J50+raw_1999_MOE_SSP_non!K50+raw_1999_MOE_TANF_non!J50+raw_1999_MOE_TANF_non!K50+raw_1999_fed_non_2!D50+raw_1999_fed_non_2!E50</f>
        <v>0</v>
      </c>
      <c r="I45">
        <f>raw_1999_MOE_SSP_non!N50+raw_1999_MOE_TANF_non!N50+raw_1999_fed_non_2!I50</f>
        <v>223999284</v>
      </c>
      <c r="J45">
        <f>raw_1999_MOE_SSP_non!L50+raw_1999_MOE_SSP_non!M50+raw_1999_MOE_TANF_non!L50+raw_1999_MOE_TANF_non!M50+raw_1999_fed_non_2!F50+raw_1999_fed_non_2!H50</f>
        <v>64304668</v>
      </c>
      <c r="K45">
        <f>raw_1999_fed_spending!E50</f>
        <v>99704863</v>
      </c>
      <c r="L45">
        <f>raw_1999_MOE_SSP_non!B50+raw_1999_MOE_SSP_assist!B50+raw_1999_MOE_TANF_non!B50+raw_1999_MOE_TANF_assist!B50+raw_1999_fed_spending!C50+raw_1999_fed_spending!E50+raw_1999_fed_spending!J50</f>
        <v>820937533</v>
      </c>
      <c r="N45">
        <f t="shared" si="0"/>
        <v>820937533</v>
      </c>
      <c r="O45" t="str">
        <f t="shared" si="1"/>
        <v>Match</v>
      </c>
    </row>
    <row r="46" spans="1:15" x14ac:dyDescent="0.2">
      <c r="A46" t="s">
        <v>52</v>
      </c>
      <c r="B46">
        <f>raw_1999_MOE_SSP_assist!C51+raw_1999_MOE_TANF_assist!C51+raw_1999_fed_assist!C51</f>
        <v>47459574</v>
      </c>
      <c r="C46">
        <f>raw_1999_MOE_SSP_non!D51+raw_1999_MOE_SSP_assist!D51+raw_1999_MOE_TANF_non!D51+raw_1999_MOE_TANF_assist!D51+raw_1999_fed_non_1!D51+raw_1999_fed_assist!D51+raw_1999_fed_spending!C51</f>
        <v>9688224</v>
      </c>
      <c r="D46">
        <f>raw_1999_MOE_SSP_non!C51+raw_1999_MOE_SSP_non!E51+raw_1999_MOE_SSP_non!F51+raw_1999_MOE_SSP_assist!E51+raw_1999_MOE_TANF_non!C51+raw_1999_MOE_TANF_non!E51+raw_1999_MOE_TANF_non!F51+raw_1999_MOE_TANF_assist!E51+raw_1999_fed_non_1!C51+raw_1999_fed_non_1!E51+raw_1999_fed_non_1!F51+raw_1999_fed_assist!E51</f>
        <v>29505200</v>
      </c>
      <c r="E46">
        <f>raw_1999_fed_non_1!J51+raw_1999_fed_assist!F51</f>
        <v>0</v>
      </c>
      <c r="F46">
        <f>raw_1999_MOE_SSP_non!G51+raw_1999_MOE_SSP_non!H51+raw_1999_MOE_TANF_non!G51+raw_1999_MOE_TANF_non!H51+raw_1999_fed_non_1!G51+raw_1999_fed_non_1!H51</f>
        <v>0</v>
      </c>
      <c r="G46">
        <f>raw_1999_MOE_SSP_non!I51+raw_1999_MOE_TANF_non!I51+raw_1999_fed_non_1!I51</f>
        <v>0</v>
      </c>
      <c r="H46">
        <f>raw_1999_MOE_SSP_non!J51+raw_1999_MOE_SSP_non!K51+raw_1999_MOE_TANF_non!J51+raw_1999_MOE_TANF_non!K51+raw_1999_fed_non_2!D51+raw_1999_fed_non_2!E51</f>
        <v>0</v>
      </c>
      <c r="I46">
        <f>raw_1999_MOE_SSP_non!N51+raw_1999_MOE_TANF_non!N51+raw_1999_fed_non_2!I51</f>
        <v>24722</v>
      </c>
      <c r="J46">
        <f>raw_1999_MOE_SSP_non!L51+raw_1999_MOE_SSP_non!M51+raw_1999_MOE_TANF_non!L51+raw_1999_MOE_TANF_non!M51+raw_1999_fed_non_2!F51+raw_1999_fed_non_2!H51</f>
        <v>10498336</v>
      </c>
      <c r="K46">
        <f>raw_1999_fed_spending!E51</f>
        <v>4898000</v>
      </c>
      <c r="L46">
        <f>raw_1999_MOE_SSP_non!B51+raw_1999_MOE_SSP_assist!B51+raw_1999_MOE_TANF_non!B51+raw_1999_MOE_TANF_assist!B51+raw_1999_fed_spending!C51+raw_1999_fed_spending!E51+raw_1999_fed_spending!J51</f>
        <v>102074056</v>
      </c>
      <c r="N46">
        <f t="shared" si="0"/>
        <v>102074056</v>
      </c>
      <c r="O46" t="str">
        <f t="shared" si="1"/>
        <v>Match</v>
      </c>
    </row>
    <row r="47" spans="1:15" x14ac:dyDescent="0.2">
      <c r="A47" t="s">
        <v>53</v>
      </c>
      <c r="B47">
        <f>raw_1999_MOE_SSP_assist!C52+raw_1999_MOE_TANF_assist!C52+raw_1999_fed_assist!C52</f>
        <v>52335688</v>
      </c>
      <c r="C47">
        <f>raw_1999_MOE_SSP_non!D52+raw_1999_MOE_SSP_assist!D52+raw_1999_MOE_TANF_non!D52+raw_1999_MOE_TANF_assist!D52+raw_1999_fed_non_1!D52+raw_1999_fed_assist!D52+raw_1999_fed_spending!C52</f>
        <v>11981142</v>
      </c>
      <c r="D47">
        <f>raw_1999_MOE_SSP_non!C52+raw_1999_MOE_SSP_non!E52+raw_1999_MOE_SSP_non!F52+raw_1999_MOE_SSP_assist!E52+raw_1999_MOE_TANF_non!C52+raw_1999_MOE_TANF_non!E52+raw_1999_MOE_TANF_non!F52+raw_1999_MOE_TANF_assist!E52+raw_1999_fed_non_1!C52+raw_1999_fed_non_1!E52+raw_1999_fed_non_1!F52+raw_1999_fed_assist!E52</f>
        <v>258548</v>
      </c>
      <c r="E47">
        <f>raw_1999_fed_non_1!J52+raw_1999_fed_assist!F52</f>
        <v>0</v>
      </c>
      <c r="F47">
        <f>raw_1999_MOE_SSP_non!G52+raw_1999_MOE_SSP_non!H52+raw_1999_MOE_TANF_non!G52+raw_1999_MOE_TANF_non!H52+raw_1999_fed_non_1!G52+raw_1999_fed_non_1!H52</f>
        <v>0</v>
      </c>
      <c r="G47">
        <f>raw_1999_MOE_SSP_non!I52+raw_1999_MOE_TANF_non!I52+raw_1999_fed_non_1!I52</f>
        <v>0</v>
      </c>
      <c r="H47">
        <f>raw_1999_MOE_SSP_non!J52+raw_1999_MOE_SSP_non!K52+raw_1999_MOE_TANF_non!J52+raw_1999_MOE_TANF_non!K52+raw_1999_fed_non_2!D52+raw_1999_fed_non_2!E52</f>
        <v>0</v>
      </c>
      <c r="I47">
        <f>raw_1999_MOE_SSP_non!N52+raw_1999_MOE_TANF_non!N52+raw_1999_fed_non_2!I52</f>
        <v>0</v>
      </c>
      <c r="J47">
        <f>raw_1999_MOE_SSP_non!L52+raw_1999_MOE_SSP_non!M52+raw_1999_MOE_TANF_non!L52+raw_1999_MOE_TANF_non!M52+raw_1999_fed_non_2!F52+raw_1999_fed_non_2!H52</f>
        <v>8011241</v>
      </c>
      <c r="K47">
        <f>raw_1999_fed_spending!E52</f>
        <v>4735318</v>
      </c>
      <c r="L47">
        <f>raw_1999_MOE_SSP_non!B52+raw_1999_MOE_SSP_assist!B52+raw_1999_MOE_TANF_non!B52+raw_1999_MOE_TANF_assist!B52+raw_1999_fed_spending!C52+raw_1999_fed_spending!E52+raw_1999_fed_spending!J52</f>
        <v>77321937</v>
      </c>
      <c r="N47">
        <f t="shared" si="0"/>
        <v>77321937</v>
      </c>
      <c r="O47" t="str">
        <f t="shared" si="1"/>
        <v>Match</v>
      </c>
    </row>
    <row r="48" spans="1:15" x14ac:dyDescent="0.2">
      <c r="A48" t="s">
        <v>54</v>
      </c>
      <c r="B48">
        <f>raw_1999_MOE_SSP_assist!C53+raw_1999_MOE_TANF_assist!C53+raw_1999_fed_assist!C53</f>
        <v>128026147</v>
      </c>
      <c r="C48">
        <f>raw_1999_MOE_SSP_non!D53+raw_1999_MOE_SSP_assist!D53+raw_1999_MOE_TANF_non!D53+raw_1999_MOE_TANF_assist!D53+raw_1999_fed_non_1!D53+raw_1999_fed_assist!D53+raw_1999_fed_spending!C53</f>
        <v>60608325</v>
      </c>
      <c r="D48">
        <f>raw_1999_MOE_SSP_non!C53+raw_1999_MOE_SSP_non!E53+raw_1999_MOE_SSP_non!F53+raw_1999_MOE_SSP_assist!E53+raw_1999_MOE_TANF_non!C53+raw_1999_MOE_TANF_non!E53+raw_1999_MOE_TANF_non!F53+raw_1999_MOE_TANF_assist!E53+raw_1999_fed_non_1!C53+raw_1999_fed_non_1!E53+raw_1999_fed_non_1!F53+raw_1999_fed_assist!E53</f>
        <v>40651378</v>
      </c>
      <c r="E48">
        <f>raw_1999_fed_non_1!J53+raw_1999_fed_assist!F53</f>
        <v>0</v>
      </c>
      <c r="F48">
        <f>raw_1999_MOE_SSP_non!G53+raw_1999_MOE_SSP_non!H53+raw_1999_MOE_TANF_non!G53+raw_1999_MOE_TANF_non!H53+raw_1999_fed_non_1!G53+raw_1999_fed_non_1!H53</f>
        <v>0</v>
      </c>
      <c r="G48">
        <f>raw_1999_MOE_SSP_non!I53+raw_1999_MOE_TANF_non!I53+raw_1999_fed_non_1!I53</f>
        <v>0</v>
      </c>
      <c r="H48">
        <f>raw_1999_MOE_SSP_non!J53+raw_1999_MOE_SSP_non!K53+raw_1999_MOE_TANF_non!J53+raw_1999_MOE_TANF_non!K53+raw_1999_fed_non_2!D53+raw_1999_fed_non_2!E53</f>
        <v>0</v>
      </c>
      <c r="I48">
        <f>raw_1999_MOE_SSP_non!N53+raw_1999_MOE_TANF_non!N53+raw_1999_fed_non_2!I53</f>
        <v>904</v>
      </c>
      <c r="J48">
        <f>raw_1999_MOE_SSP_non!L53+raw_1999_MOE_SSP_non!M53+raw_1999_MOE_TANF_non!L53+raw_1999_MOE_TANF_non!M53+raw_1999_fed_non_2!F53+raw_1999_fed_non_2!H53</f>
        <v>22300919</v>
      </c>
      <c r="K48">
        <f>raw_1999_fed_spending!E53</f>
        <v>27301874</v>
      </c>
      <c r="L48">
        <f>raw_1999_MOE_SSP_non!B53+raw_1999_MOE_SSP_assist!B53+raw_1999_MOE_TANF_non!B53+raw_1999_MOE_TANF_assist!B53+raw_1999_fed_spending!C53+raw_1999_fed_spending!E53+raw_1999_fed_spending!J53</f>
        <v>278889547</v>
      </c>
      <c r="N48">
        <f t="shared" si="0"/>
        <v>278889547</v>
      </c>
      <c r="O48" t="str">
        <f t="shared" si="1"/>
        <v>Match</v>
      </c>
    </row>
    <row r="49" spans="1:15" x14ac:dyDescent="0.2">
      <c r="A49" t="s">
        <v>55</v>
      </c>
      <c r="B49">
        <f>raw_1999_MOE_SSP_assist!C54+raw_1999_MOE_TANF_assist!C54+raw_1999_fed_assist!C54</f>
        <v>330479805</v>
      </c>
      <c r="C49">
        <f>raw_1999_MOE_SSP_non!D54+raw_1999_MOE_SSP_assist!D54+raw_1999_MOE_TANF_non!D54+raw_1999_MOE_TANF_assist!D54+raw_1999_fed_non_1!D54+raw_1999_fed_assist!D54+raw_1999_fed_spending!C54</f>
        <v>152715320</v>
      </c>
      <c r="D49">
        <f>raw_1999_MOE_SSP_non!C54+raw_1999_MOE_SSP_non!E54+raw_1999_MOE_SSP_non!F54+raw_1999_MOE_SSP_assist!E54+raw_1999_MOE_TANF_non!C54+raw_1999_MOE_TANF_non!E54+raw_1999_MOE_TANF_non!F54+raw_1999_MOE_TANF_assist!E54+raw_1999_fed_non_1!C54+raw_1999_fed_non_1!E54+raw_1999_fed_non_1!F54+raw_1999_fed_assist!E54</f>
        <v>38775110</v>
      </c>
      <c r="E49">
        <f>raw_1999_fed_non_1!J54+raw_1999_fed_assist!F54</f>
        <v>0</v>
      </c>
      <c r="F49">
        <f>raw_1999_MOE_SSP_non!G54+raw_1999_MOE_SSP_non!H54+raw_1999_MOE_TANF_non!G54+raw_1999_MOE_TANF_non!H54+raw_1999_fed_non_1!G54+raw_1999_fed_non_1!H54</f>
        <v>0</v>
      </c>
      <c r="G49">
        <f>raw_1999_MOE_SSP_non!I54+raw_1999_MOE_TANF_non!I54+raw_1999_fed_non_1!I54</f>
        <v>0</v>
      </c>
      <c r="H49">
        <f>raw_1999_MOE_SSP_non!J54+raw_1999_MOE_SSP_non!K54+raw_1999_MOE_TANF_non!J54+raw_1999_MOE_TANF_non!K54+raw_1999_fed_non_2!D54+raw_1999_fed_non_2!E54</f>
        <v>0</v>
      </c>
      <c r="I49">
        <f>raw_1999_MOE_SSP_non!N54+raw_1999_MOE_TANF_non!N54+raw_1999_fed_non_2!I54</f>
        <v>56098699</v>
      </c>
      <c r="J49">
        <f>raw_1999_MOE_SSP_non!L54+raw_1999_MOE_SSP_non!M54+raw_1999_MOE_TANF_non!L54+raw_1999_MOE_TANF_non!M54+raw_1999_fed_non_2!F54+raw_1999_fed_non_2!H54</f>
        <v>58627537</v>
      </c>
      <c r="K49">
        <f>raw_1999_fed_spending!E54</f>
        <v>0</v>
      </c>
      <c r="L49">
        <f>raw_1999_MOE_SSP_non!B54+raw_1999_MOE_SSP_assist!B54+raw_1999_MOE_TANF_non!B54+raw_1999_MOE_TANF_assist!B54+raw_1999_fed_spending!C54+raw_1999_fed_spending!E54+raw_1999_fed_spending!J54</f>
        <v>636696471</v>
      </c>
      <c r="N49">
        <f t="shared" si="0"/>
        <v>636696471</v>
      </c>
      <c r="O49" t="str">
        <f t="shared" si="1"/>
        <v>Match</v>
      </c>
    </row>
    <row r="50" spans="1:15" x14ac:dyDescent="0.2">
      <c r="A50" t="s">
        <v>56</v>
      </c>
      <c r="B50">
        <f>raw_1999_MOE_SSP_assist!C55+raw_1999_MOE_TANF_assist!C55+raw_1999_fed_assist!C55</f>
        <v>52620227</v>
      </c>
      <c r="C50">
        <f>raw_1999_MOE_SSP_non!D55+raw_1999_MOE_SSP_assist!D55+raw_1999_MOE_TANF_non!D55+raw_1999_MOE_TANF_assist!D55+raw_1999_fed_non_1!D55+raw_1999_fed_assist!D55+raw_1999_fed_spending!C55</f>
        <v>15942786</v>
      </c>
      <c r="D50">
        <f>raw_1999_MOE_SSP_non!C55+raw_1999_MOE_SSP_non!E55+raw_1999_MOE_SSP_non!F55+raw_1999_MOE_SSP_assist!E55+raw_1999_MOE_TANF_non!C55+raw_1999_MOE_TANF_non!E55+raw_1999_MOE_TANF_non!F55+raw_1999_MOE_TANF_assist!E55+raw_1999_fed_non_1!C55+raw_1999_fed_non_1!E55+raw_1999_fed_non_1!F55+raw_1999_fed_assist!E55</f>
        <v>3264536</v>
      </c>
      <c r="E50">
        <f>raw_1999_fed_non_1!J55+raw_1999_fed_assist!F55</f>
        <v>0</v>
      </c>
      <c r="F50">
        <f>raw_1999_MOE_SSP_non!G55+raw_1999_MOE_SSP_non!H55+raw_1999_MOE_TANF_non!G55+raw_1999_MOE_TANF_non!H55+raw_1999_fed_non_1!G55+raw_1999_fed_non_1!H55</f>
        <v>0</v>
      </c>
      <c r="G50">
        <f>raw_1999_MOE_SSP_non!I55+raw_1999_MOE_TANF_non!I55+raw_1999_fed_non_1!I55</f>
        <v>0</v>
      </c>
      <c r="H50">
        <f>raw_1999_MOE_SSP_non!J55+raw_1999_MOE_SSP_non!K55+raw_1999_MOE_TANF_non!J55+raw_1999_MOE_TANF_non!K55+raw_1999_fed_non_2!D55+raw_1999_fed_non_2!E55</f>
        <v>0</v>
      </c>
      <c r="I50">
        <f>raw_1999_MOE_SSP_non!N55+raw_1999_MOE_TANF_non!N55+raw_1999_fed_non_2!I55</f>
        <v>627487</v>
      </c>
      <c r="J50">
        <f>raw_1999_MOE_SSP_non!L55+raw_1999_MOE_SSP_non!M55+raw_1999_MOE_TANF_non!L55+raw_1999_MOE_TANF_non!M55+raw_1999_fed_non_2!F55+raw_1999_fed_non_2!H55</f>
        <v>27113730</v>
      </c>
      <c r="K50">
        <f>raw_1999_fed_spending!E55</f>
        <v>14635262</v>
      </c>
      <c r="L50">
        <f>raw_1999_MOE_SSP_non!B55+raw_1999_MOE_SSP_assist!B55+raw_1999_MOE_TANF_non!B55+raw_1999_MOE_TANF_assist!B55+raw_1999_fed_spending!C55+raw_1999_fed_spending!E55+raw_1999_fed_spending!J55</f>
        <v>114204028</v>
      </c>
      <c r="N50">
        <f t="shared" si="0"/>
        <v>114204028</v>
      </c>
      <c r="O50" t="str">
        <f t="shared" si="1"/>
        <v>Match</v>
      </c>
    </row>
    <row r="51" spans="1:15" x14ac:dyDescent="0.2">
      <c r="A51" t="s">
        <v>57</v>
      </c>
      <c r="B51">
        <f>raw_1999_MOE_SSP_assist!C56+raw_1999_MOE_TANF_assist!C56+raw_1999_fed_assist!C56</f>
        <v>94151128</v>
      </c>
      <c r="C51">
        <f>raw_1999_MOE_SSP_non!D56+raw_1999_MOE_SSP_assist!D56+raw_1999_MOE_TANF_non!D56+raw_1999_MOE_TANF_assist!D56+raw_1999_fed_non_1!D56+raw_1999_fed_assist!D56+raw_1999_fed_spending!C56</f>
        <v>116856094</v>
      </c>
      <c r="D51">
        <f>raw_1999_MOE_SSP_non!C56+raw_1999_MOE_SSP_non!E56+raw_1999_MOE_SSP_non!F56+raw_1999_MOE_SSP_assist!E56+raw_1999_MOE_TANF_non!C56+raw_1999_MOE_TANF_non!E56+raw_1999_MOE_TANF_non!F56+raw_1999_MOE_TANF_assist!E56+raw_1999_fed_non_1!C56+raw_1999_fed_non_1!E56+raw_1999_fed_non_1!F56+raw_1999_fed_assist!E56</f>
        <v>62545245</v>
      </c>
      <c r="E51">
        <f>raw_1999_fed_non_1!J56+raw_1999_fed_assist!F56</f>
        <v>0</v>
      </c>
      <c r="F51">
        <f>raw_1999_MOE_SSP_non!G56+raw_1999_MOE_SSP_non!H56+raw_1999_MOE_TANF_non!G56+raw_1999_MOE_TANF_non!H56+raw_1999_fed_non_1!G56+raw_1999_fed_non_1!H56</f>
        <v>0</v>
      </c>
      <c r="G51">
        <f>raw_1999_MOE_SSP_non!I56+raw_1999_MOE_TANF_non!I56+raw_1999_fed_non_1!I56</f>
        <v>0</v>
      </c>
      <c r="H51">
        <f>raw_1999_MOE_SSP_non!J56+raw_1999_MOE_SSP_non!K56+raw_1999_MOE_TANF_non!J56+raw_1999_MOE_TANF_non!K56+raw_1999_fed_non_2!D56+raw_1999_fed_non_2!E56</f>
        <v>0</v>
      </c>
      <c r="I51">
        <f>raw_1999_MOE_SSP_non!N56+raw_1999_MOE_TANF_non!N56+raw_1999_fed_non_2!I56</f>
        <v>71526659</v>
      </c>
      <c r="J51">
        <f>raw_1999_MOE_SSP_non!L56+raw_1999_MOE_SSP_non!M56+raw_1999_MOE_TANF_non!L56+raw_1999_MOE_TANF_non!M56+raw_1999_fed_non_2!F56+raw_1999_fed_non_2!H56</f>
        <v>28885671</v>
      </c>
      <c r="K51">
        <f>raw_1999_fed_spending!E56</f>
        <v>31750000</v>
      </c>
      <c r="L51">
        <f>raw_1999_MOE_SSP_non!B56+raw_1999_MOE_SSP_assist!B56+raw_1999_MOE_TANF_non!B56+raw_1999_MOE_TANF_assist!B56+raw_1999_fed_spending!C56+raw_1999_fed_spending!E56+raw_1999_fed_spending!J56</f>
        <v>405714797</v>
      </c>
      <c r="N51">
        <f t="shared" si="0"/>
        <v>405714797</v>
      </c>
      <c r="O51" t="str">
        <f t="shared" si="1"/>
        <v>Match</v>
      </c>
    </row>
    <row r="52" spans="1:15" x14ac:dyDescent="0.2">
      <c r="A52" t="s">
        <v>58</v>
      </c>
      <c r="B52">
        <f>raw_1999_MOE_SSP_assist!C57+raw_1999_MOE_TANF_assist!C57+raw_1999_fed_assist!C57</f>
        <v>-979077</v>
      </c>
      <c r="C52">
        <f>raw_1999_MOE_SSP_non!D57+raw_1999_MOE_SSP_assist!D57+raw_1999_MOE_TANF_non!D57+raw_1999_MOE_TANF_assist!D57+raw_1999_fed_non_1!D57+raw_1999_fed_assist!D57+raw_1999_fed_spending!C57</f>
        <v>9735828</v>
      </c>
      <c r="D52">
        <f>raw_1999_MOE_SSP_non!C57+raw_1999_MOE_SSP_non!E57+raw_1999_MOE_SSP_non!F57+raw_1999_MOE_SSP_assist!E57+raw_1999_MOE_TANF_non!C57+raw_1999_MOE_TANF_non!E57+raw_1999_MOE_TANF_non!F57+raw_1999_MOE_TANF_assist!E57+raw_1999_fed_non_1!C57+raw_1999_fed_non_1!E57+raw_1999_fed_non_1!F57+raw_1999_fed_assist!E57</f>
        <v>-1571178</v>
      </c>
      <c r="E52">
        <f>raw_1999_fed_non_1!J57+raw_1999_fed_assist!F57</f>
        <v>0</v>
      </c>
      <c r="F52">
        <f>raw_1999_MOE_SSP_non!G57+raw_1999_MOE_SSP_non!H57+raw_1999_MOE_TANF_non!G57+raw_1999_MOE_TANF_non!H57+raw_1999_fed_non_1!G57+raw_1999_fed_non_1!H57</f>
        <v>0</v>
      </c>
      <c r="G52">
        <f>raw_1999_MOE_SSP_non!I57+raw_1999_MOE_TANF_non!I57+raw_1999_fed_non_1!I57</f>
        <v>0</v>
      </c>
      <c r="H52">
        <f>raw_1999_MOE_SSP_non!J57+raw_1999_MOE_SSP_non!K57+raw_1999_MOE_TANF_non!J57+raw_1999_MOE_TANF_non!K57+raw_1999_fed_non_2!D57+raw_1999_fed_non_2!E57</f>
        <v>0</v>
      </c>
      <c r="I52">
        <f>raw_1999_MOE_SSP_non!N57+raw_1999_MOE_TANF_non!N57+raw_1999_fed_non_2!I57</f>
        <v>0</v>
      </c>
      <c r="J52">
        <f>raw_1999_MOE_SSP_non!L57+raw_1999_MOE_SSP_non!M57+raw_1999_MOE_TANF_non!L57+raw_1999_MOE_TANF_non!M57+raw_1999_fed_non_2!F57+raw_1999_fed_non_2!H57</f>
        <v>-613873</v>
      </c>
      <c r="K52">
        <f>raw_1999_fed_spending!E57</f>
        <v>6048850</v>
      </c>
      <c r="L52">
        <f>raw_1999_MOE_SSP_non!B57+raw_1999_MOE_SSP_assist!B57+raw_1999_MOE_TANF_non!B57+raw_1999_MOE_TANF_assist!B57+raw_1999_fed_spending!C57+raw_1999_fed_spending!E57+raw_1999_fed_spending!J57</f>
        <v>12620550</v>
      </c>
      <c r="N52">
        <f t="shared" si="0"/>
        <v>12620550</v>
      </c>
      <c r="O52" t="str">
        <f t="shared" si="1"/>
        <v>Match</v>
      </c>
    </row>
    <row r="53" spans="1:15" x14ac:dyDescent="0.2">
      <c r="A53" t="s">
        <v>117</v>
      </c>
      <c r="B53">
        <f>raw_1999_MOE_SSP_assist!C58+raw_1999_MOE_TANF_assist!C58+raw_1999_fed_assist!C58</f>
        <v>13165747213</v>
      </c>
      <c r="C53">
        <f>raw_1999_MOE_SSP_non!D58+raw_1999_MOE_SSP_assist!D58+raw_1999_MOE_TANF_non!D58+raw_1999_MOE_TANF_assist!D58+raw_1999_fed_non_1!D58+raw_1999_fed_assist!D58+raw_1999_fed_spending!C58</f>
        <v>4678913986</v>
      </c>
      <c r="D53">
        <f>raw_1999_MOE_SSP_non!C58+raw_1999_MOE_SSP_non!E58+raw_1999_MOE_SSP_non!F58+raw_1999_MOE_SSP_assist!E58+raw_1999_MOE_TANF_non!C58+raw_1999_MOE_TANF_non!E58+raw_1999_MOE_TANF_non!F58+raw_1999_MOE_TANF_assist!E58+raw_1999_fed_non_1!C58+raw_1999_fed_non_1!E58+raw_1999_fed_non_1!F58+raw_1999_fed_assist!E58</f>
        <v>1903815796</v>
      </c>
      <c r="E53">
        <f>raw_1999_fed_non_1!J58+raw_1999_fed_assist!F58</f>
        <v>28844617</v>
      </c>
      <c r="F53">
        <f>raw_1999_MOE_SSP_non!G58+raw_1999_MOE_SSP_non!H58+raw_1999_MOE_TANF_non!G58+raw_1999_MOE_TANF_non!H58+raw_1999_fed_non_1!G58+raw_1999_fed_non_1!H58</f>
        <v>11300000</v>
      </c>
      <c r="G53">
        <f>raw_1999_MOE_SSP_non!I58+raw_1999_MOE_TANF_non!I58+raw_1999_fed_non_1!I58</f>
        <v>0</v>
      </c>
      <c r="H53">
        <f>raw_1999_MOE_SSP_non!J58+raw_1999_MOE_SSP_non!K58+raw_1999_MOE_TANF_non!J58+raw_1999_MOE_TANF_non!K58+raw_1999_fed_non_2!D58+raw_1999_fed_non_2!E58</f>
        <v>2174044</v>
      </c>
      <c r="I53">
        <f>raw_1999_MOE_SSP_non!N58+raw_1999_MOE_TANF_non!N58+raw_1999_fed_non_2!I58</f>
        <v>3459469887</v>
      </c>
      <c r="J53">
        <f>raw_1999_MOE_SSP_non!L58+raw_1999_MOE_SSP_non!M58+raw_1999_MOE_TANF_non!L58+raw_1999_MOE_TANF_non!M58+raw_1999_fed_non_2!F58+raw_1999_fed_non_2!H58</f>
        <v>2439928818</v>
      </c>
      <c r="K53">
        <f>raw_1999_fed_spending!E58</f>
        <v>1317950149</v>
      </c>
      <c r="L53">
        <f>raw_1999_MOE_SSP_non!B58+raw_1999_MOE_SSP_assist!B58+raw_1999_MOE_TANF_non!B58+raw_1999_MOE_TANF_assist!B58+raw_1999_fed_spending!C58+raw_1999_fed_spending!E58+raw_1999_fed_spending!J58</f>
        <v>27008144510</v>
      </c>
      <c r="N53">
        <f t="shared" si="0"/>
        <v>27008144510</v>
      </c>
      <c r="O53" t="str">
        <f t="shared" si="1"/>
        <v>Match</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872</v>
      </c>
      <c r="C1" t="s">
        <v>873</v>
      </c>
      <c r="D1" t="s">
        <v>874</v>
      </c>
      <c r="E1" t="s">
        <v>875</v>
      </c>
      <c r="F1" t="s">
        <v>876</v>
      </c>
      <c r="G1" t="s">
        <v>877</v>
      </c>
      <c r="H1" t="s">
        <v>878</v>
      </c>
      <c r="I1" t="s">
        <v>879</v>
      </c>
      <c r="J1" t="s">
        <v>880</v>
      </c>
      <c r="K1" t="s">
        <v>881</v>
      </c>
      <c r="L1" t="s">
        <v>935</v>
      </c>
      <c r="N1" t="s">
        <v>829</v>
      </c>
      <c r="O1" t="s">
        <v>606</v>
      </c>
      <c r="P1" t="s">
        <v>850</v>
      </c>
      <c r="Q1" t="s">
        <v>606</v>
      </c>
    </row>
    <row r="2" spans="1:17" x14ac:dyDescent="0.2">
      <c r="A2" t="s">
        <v>8</v>
      </c>
      <c r="B2">
        <f>raw_2000_MOE_SSP_assist!C7+raw_2000_MOE_TANF_assist!C7+raw_2000_fed_assist!C7</f>
        <v>36346033</v>
      </c>
      <c r="C2">
        <f>raw_2000_MOE_SSP_non!D7+raw_2000_MOE_SSP_assist!D7+raw_2000_MOE_TANF_non!D7+raw_2000_MOE_TANF_assist!D7+raw_2000_fed_non_1!D7+raw_2000_fed_assist!D7+raw_2000_fed_spending!C7</f>
        <v>28839975</v>
      </c>
      <c r="D2">
        <f>raw_2000_MOE_SSP_non!C7+raw_2000_MOE_SSP_non!E7+raw_2000_MOE_SSP_non!F7+raw_2000_MOE_SSP_assist!E7+raw_2000_MOE_TANF_non!C7+raw_2000_MOE_TANF_non!E7+raw_2000_MOE_TANF_non!F7+raw_2000_MOE_TANF_assist!E7+raw_2000_fed_non_1!C7+raw_2000_fed_non_1!E7+raw_2000_fed_non_1!F7+raw_2000_fed_assist!E7</f>
        <v>18112351</v>
      </c>
      <c r="E2">
        <f>raw_2000_fed_non_1!J7+raw_2000_fed_assist!F7</f>
        <v>0</v>
      </c>
      <c r="F2">
        <f>raw_2000_MOE_SSP_non!G7+raw_2000_MOE_SSP_non!H7+raw_2000_MOE_TANF_non!G7+raw_2000_MOE_TANF_non!H7+raw_2000_fed_non_1!G7+raw_2000_fed_non_1!H7</f>
        <v>0</v>
      </c>
      <c r="G2">
        <f>raw_2000_MOE_SSP_non!I7+raw_2000_MOE_TANF_non!I7+raw_2000_fed_non_1!I7</f>
        <v>0</v>
      </c>
      <c r="H2">
        <f>raw_2000_MOE_SSP_non!J7+raw_2000_MOE_SSP_non!K7+raw_2000_MOE_TANF_non!J7+raw_2000_MOE_TANF_non!K7+raw_2000_fed_non_2!D7+raw_2000_fed_non_2!E7</f>
        <v>850000</v>
      </c>
      <c r="I2">
        <f>raw_2000_MOE_SSP_non!N7+raw_2000_MOE_TANF_non!N7+raw_2000_fed_non_2!I7</f>
        <v>18719793</v>
      </c>
      <c r="J2">
        <f>raw_2000_MOE_SSP_non!L7+raw_2000_MOE_SSP_non!M7+raw_2000_MOE_TANF_non!L7+raw_2000_MOE_TANF_non!M7+raw_2000_fed_non_2!F7+raw_2000_fed_non_2!H7</f>
        <v>13640724</v>
      </c>
      <c r="K2">
        <f>raw_2000_fed_spending!E7</f>
        <v>12153160</v>
      </c>
      <c r="L2">
        <f>raw_2000_MOE_SSP_non!B7+raw_2000_MOE_SSP_assist!B7+raw_2000_MOE_TANF_non!B7+raw_2000_MOE_TANF_assist!B7+raw_2000_fed_spending!C7+raw_2000_fed_spending!E7+raw_2000_fed_spending!J7</f>
        <v>128662036</v>
      </c>
      <c r="N2">
        <f>SUM(B2:K2)</f>
        <v>128662036</v>
      </c>
      <c r="O2" t="str">
        <f>IF(L2=N2, "Match", "No Match")</f>
        <v>Match</v>
      </c>
      <c r="P2">
        <f>SUM(B2:B52)</f>
        <v>11180400974</v>
      </c>
      <c r="Q2" t="str">
        <f>IF(P2=B53, "Match", "No Match")</f>
        <v>Match</v>
      </c>
    </row>
    <row r="3" spans="1:17" x14ac:dyDescent="0.2">
      <c r="A3" t="s">
        <v>9</v>
      </c>
      <c r="B3">
        <f>raw_2000_MOE_SSP_assist!C8+raw_2000_MOE_TANF_assist!C8+raw_2000_fed_assist!C8</f>
        <v>55365359</v>
      </c>
      <c r="C3">
        <f>raw_2000_MOE_SSP_non!D8+raw_2000_MOE_SSP_assist!D8+raw_2000_MOE_TANF_non!D8+raw_2000_MOE_TANF_assist!D8+raw_2000_fed_non_1!D8+raw_2000_fed_assist!D8+raw_2000_fed_spending!C8</f>
        <v>23726546</v>
      </c>
      <c r="D3">
        <f>raw_2000_MOE_SSP_non!C8+raw_2000_MOE_SSP_non!E8+raw_2000_MOE_SSP_non!F8+raw_2000_MOE_SSP_assist!E8+raw_2000_MOE_TANF_non!C8+raw_2000_MOE_TANF_non!E8+raw_2000_MOE_TANF_non!F8+raw_2000_MOE_TANF_assist!E8+raw_2000_fed_non_1!C8+raw_2000_fed_non_1!E8+raw_2000_fed_non_1!F8+raw_2000_fed_assist!E8</f>
        <v>11123264</v>
      </c>
      <c r="E3">
        <f>raw_2000_fed_non_1!J8+raw_2000_fed_assist!F8</f>
        <v>0</v>
      </c>
      <c r="F3">
        <f>raw_2000_MOE_SSP_non!G8+raw_2000_MOE_SSP_non!H8+raw_2000_MOE_TANF_non!G8+raw_2000_MOE_TANF_non!H8+raw_2000_fed_non_1!G8+raw_2000_fed_non_1!H8</f>
        <v>0</v>
      </c>
      <c r="G3">
        <f>raw_2000_MOE_SSP_non!I8+raw_2000_MOE_TANF_non!I8+raw_2000_fed_non_1!I8</f>
        <v>279402</v>
      </c>
      <c r="H3">
        <f>raw_2000_MOE_SSP_non!J8+raw_2000_MOE_SSP_non!K8+raw_2000_MOE_TANF_non!J8+raw_2000_MOE_TANF_non!K8+raw_2000_fed_non_2!D8+raw_2000_fed_non_2!E8</f>
        <v>953248</v>
      </c>
      <c r="I3">
        <f>raw_2000_MOE_SSP_non!N8+raw_2000_MOE_TANF_non!N8+raw_2000_fed_non_2!I8</f>
        <v>5383087</v>
      </c>
      <c r="J3">
        <f>raw_2000_MOE_SSP_non!L8+raw_2000_MOE_SSP_non!M8+raw_2000_MOE_TANF_non!L8+raw_2000_MOE_TANF_non!M8+raw_2000_fed_non_2!F8+raw_2000_fed_non_2!H8</f>
        <v>9731029</v>
      </c>
      <c r="K3">
        <f>raw_2000_fed_spending!E8</f>
        <v>6523650</v>
      </c>
      <c r="L3">
        <f>raw_2000_MOE_SSP_non!B8+raw_2000_MOE_SSP_assist!B8+raw_2000_MOE_TANF_non!B8+raw_2000_MOE_TANF_assist!B8+raw_2000_fed_spending!C8+raw_2000_fed_spending!E8+raw_2000_fed_spending!J8</f>
        <v>113085585</v>
      </c>
      <c r="N3">
        <f t="shared" ref="N3:N53" si="0">SUM(B3:K3)</f>
        <v>113085585</v>
      </c>
      <c r="O3" t="str">
        <f t="shared" ref="O3:O53" si="1">IF(L3=N3, "Match", "No Match")</f>
        <v>Match</v>
      </c>
      <c r="P3">
        <f>SUM(C2:C52)</f>
        <v>5931703019</v>
      </c>
      <c r="Q3" t="str">
        <f>IF(P3=C53, "Match", "No Match")</f>
        <v>Match</v>
      </c>
    </row>
    <row r="4" spans="1:17" x14ac:dyDescent="0.2">
      <c r="A4" t="s">
        <v>10</v>
      </c>
      <c r="B4">
        <f>raw_2000_MOE_SSP_assist!C9+raw_2000_MOE_TANF_assist!C9+raw_2000_fed_assist!C9</f>
        <v>107384566</v>
      </c>
      <c r="C4">
        <f>raw_2000_MOE_SSP_non!D9+raw_2000_MOE_SSP_assist!D9+raw_2000_MOE_TANF_non!D9+raw_2000_MOE_TANF_assist!D9+raw_2000_fed_non_1!D9+raw_2000_fed_assist!D9+raw_2000_fed_spending!C9</f>
        <v>89052079</v>
      </c>
      <c r="D4">
        <f>raw_2000_MOE_SSP_non!C9+raw_2000_MOE_SSP_non!E9+raw_2000_MOE_SSP_non!F9+raw_2000_MOE_SSP_assist!E9+raw_2000_MOE_TANF_non!C9+raw_2000_MOE_TANF_non!E9+raw_2000_MOE_TANF_non!F9+raw_2000_MOE_TANF_assist!E9+raw_2000_fed_non_1!C9+raw_2000_fed_non_1!E9+raw_2000_fed_non_1!F9+raw_2000_fed_assist!E9</f>
        <v>37499467</v>
      </c>
      <c r="E4">
        <f>raw_2000_fed_non_1!J9+raw_2000_fed_assist!F9</f>
        <v>6472595</v>
      </c>
      <c r="F4">
        <f>raw_2000_MOE_SSP_non!G9+raw_2000_MOE_SSP_non!H9+raw_2000_MOE_TANF_non!G9+raw_2000_MOE_TANF_non!H9+raw_2000_fed_non_1!G9+raw_2000_fed_non_1!H9</f>
        <v>0</v>
      </c>
      <c r="G4">
        <f>raw_2000_MOE_SSP_non!I9+raw_2000_MOE_TANF_non!I9+raw_2000_fed_non_1!I9</f>
        <v>0</v>
      </c>
      <c r="H4">
        <f>raw_2000_MOE_SSP_non!J9+raw_2000_MOE_SSP_non!K9+raw_2000_MOE_TANF_non!J9+raw_2000_MOE_TANF_non!K9+raw_2000_fed_non_2!D9+raw_2000_fed_non_2!E9</f>
        <v>1443949</v>
      </c>
      <c r="I4">
        <f>raw_2000_MOE_SSP_non!N9+raw_2000_MOE_TANF_non!N9+raw_2000_fed_non_2!I9</f>
        <v>26388626</v>
      </c>
      <c r="J4">
        <f>raw_2000_MOE_SSP_non!L9+raw_2000_MOE_SSP_non!M9+raw_2000_MOE_TANF_non!L9+raw_2000_MOE_TANF_non!M9+raw_2000_fed_non_2!F9+raw_2000_fed_non_2!H9</f>
        <v>44226944</v>
      </c>
      <c r="K4">
        <f>raw_2000_fed_spending!E9</f>
        <v>25867089</v>
      </c>
      <c r="L4">
        <f>raw_2000_MOE_SSP_non!B9+raw_2000_MOE_SSP_assist!B9+raw_2000_MOE_TANF_non!B9+raw_2000_MOE_TANF_assist!B9+raw_2000_fed_spending!C9+raw_2000_fed_spending!E9+raw_2000_fed_spending!J9</f>
        <v>338335315</v>
      </c>
      <c r="N4">
        <f t="shared" si="0"/>
        <v>338335315</v>
      </c>
      <c r="O4" t="str">
        <f t="shared" si="1"/>
        <v>Match</v>
      </c>
      <c r="P4">
        <f>SUM(D2:D52)</f>
        <v>3166037954</v>
      </c>
      <c r="Q4" t="str">
        <f>IF(P4=D53, "Match", "No Match")</f>
        <v>Match</v>
      </c>
    </row>
    <row r="5" spans="1:17" x14ac:dyDescent="0.2">
      <c r="A5" t="s">
        <v>11</v>
      </c>
      <c r="B5">
        <f>raw_2000_MOE_SSP_assist!C10+raw_2000_MOE_TANF_assist!C10+raw_2000_fed_assist!C10</f>
        <v>33981599</v>
      </c>
      <c r="C5">
        <f>raw_2000_MOE_SSP_non!D10+raw_2000_MOE_SSP_assist!D10+raw_2000_MOE_TANF_non!D10+raw_2000_MOE_TANF_assist!D10+raw_2000_fed_non_1!D10+raw_2000_fed_assist!D10+raw_2000_fed_spending!C10</f>
        <v>20874662</v>
      </c>
      <c r="D5">
        <f>raw_2000_MOE_SSP_non!C10+raw_2000_MOE_SSP_non!E10+raw_2000_MOE_SSP_non!F10+raw_2000_MOE_SSP_assist!E10+raw_2000_MOE_TANF_non!C10+raw_2000_MOE_TANF_non!E10+raw_2000_MOE_TANF_non!F10+raw_2000_MOE_TANF_assist!E10+raw_2000_fed_non_1!C10+raw_2000_fed_non_1!E10+raw_2000_fed_non_1!F10+raw_2000_fed_assist!E10</f>
        <v>49463808</v>
      </c>
      <c r="E5">
        <f>raw_2000_fed_non_1!J10+raw_2000_fed_assist!F10</f>
        <v>0</v>
      </c>
      <c r="F5">
        <f>raw_2000_MOE_SSP_non!G10+raw_2000_MOE_SSP_non!H10+raw_2000_MOE_TANF_non!G10+raw_2000_MOE_TANF_non!H10+raw_2000_fed_non_1!G10+raw_2000_fed_non_1!H10</f>
        <v>0</v>
      </c>
      <c r="G5">
        <f>raw_2000_MOE_SSP_non!I10+raw_2000_MOE_TANF_non!I10+raw_2000_fed_non_1!I10</f>
        <v>0</v>
      </c>
      <c r="H5">
        <f>raw_2000_MOE_SSP_non!J10+raw_2000_MOE_SSP_non!K10+raw_2000_MOE_TANF_non!J10+raw_2000_MOE_TANF_non!K10+raw_2000_fed_non_2!D10+raw_2000_fed_non_2!E10</f>
        <v>3781305</v>
      </c>
      <c r="I5">
        <f>raw_2000_MOE_SSP_non!N10+raw_2000_MOE_TANF_non!N10+raw_2000_fed_non_2!I10</f>
        <v>14688978</v>
      </c>
      <c r="J5">
        <f>raw_2000_MOE_SSP_non!L10+raw_2000_MOE_SSP_non!M10+raw_2000_MOE_TANF_non!L10+raw_2000_MOE_TANF_non!M10+raw_2000_fed_non_2!F10+raw_2000_fed_non_2!H10</f>
        <v>20753230</v>
      </c>
      <c r="K5">
        <f>raw_2000_fed_spending!E10</f>
        <v>6197131</v>
      </c>
      <c r="L5">
        <f>raw_2000_MOE_SSP_non!B10+raw_2000_MOE_SSP_assist!B10+raw_2000_MOE_TANF_non!B10+raw_2000_MOE_TANF_assist!B10+raw_2000_fed_spending!C10+raw_2000_fed_spending!E10+raw_2000_fed_spending!J10</f>
        <v>149740713</v>
      </c>
      <c r="N5">
        <f t="shared" si="0"/>
        <v>149740713</v>
      </c>
      <c r="O5" t="str">
        <f t="shared" si="1"/>
        <v>Match</v>
      </c>
      <c r="P5">
        <f>SUM(E2:E52)</f>
        <v>1225039126</v>
      </c>
      <c r="Q5" t="str">
        <f>IF(P5=E53, "Match", "No Match")</f>
        <v>Match</v>
      </c>
    </row>
    <row r="6" spans="1:17" x14ac:dyDescent="0.2">
      <c r="A6" t="s">
        <v>12</v>
      </c>
      <c r="B6">
        <f>raw_2000_MOE_SSP_assist!C11+raw_2000_MOE_TANF_assist!C11+raw_2000_fed_assist!C11</f>
        <v>3642622413</v>
      </c>
      <c r="C6">
        <f>raw_2000_MOE_SSP_non!D11+raw_2000_MOE_SSP_assist!D11+raw_2000_MOE_TANF_non!D11+raw_2000_MOE_TANF_assist!D11+raw_2000_fed_non_1!D11+raw_2000_fed_assist!D11+raw_2000_fed_spending!C11</f>
        <v>1450736559</v>
      </c>
      <c r="D6">
        <f>raw_2000_MOE_SSP_non!C11+raw_2000_MOE_SSP_non!E11+raw_2000_MOE_SSP_non!F11+raw_2000_MOE_SSP_assist!E11+raw_2000_MOE_TANF_non!C11+raw_2000_MOE_TANF_non!E11+raw_2000_MOE_TANF_non!F11+raw_2000_MOE_TANF_assist!E11+raw_2000_fed_non_1!C11+raw_2000_fed_non_1!E11+raw_2000_fed_non_1!F11+raw_2000_fed_assist!E11</f>
        <v>671247499</v>
      </c>
      <c r="E6">
        <f>raw_2000_fed_non_1!J11+raw_2000_fed_assist!F11</f>
        <v>424947401</v>
      </c>
      <c r="F6">
        <f>raw_2000_MOE_SSP_non!G11+raw_2000_MOE_SSP_non!H11+raw_2000_MOE_TANF_non!G11+raw_2000_MOE_TANF_non!H11+raw_2000_fed_non_1!G11+raw_2000_fed_non_1!H11</f>
        <v>0</v>
      </c>
      <c r="G6">
        <f>raw_2000_MOE_SSP_non!I11+raw_2000_MOE_TANF_non!I11+raw_2000_fed_non_1!I11</f>
        <v>731868</v>
      </c>
      <c r="H6">
        <f>raw_2000_MOE_SSP_non!J11+raw_2000_MOE_SSP_non!K11+raw_2000_MOE_TANF_non!J11+raw_2000_MOE_TANF_non!K11+raw_2000_fed_non_2!D11+raw_2000_fed_non_2!E11</f>
        <v>1434334</v>
      </c>
      <c r="I6">
        <f>raw_2000_MOE_SSP_non!N11+raw_2000_MOE_TANF_non!N11+raw_2000_fed_non_2!I11</f>
        <v>207410513</v>
      </c>
      <c r="J6">
        <f>raw_2000_MOE_SSP_non!L11+raw_2000_MOE_SSP_non!M11+raw_2000_MOE_TANF_non!L11+raw_2000_MOE_TANF_non!M11+raw_2000_fed_non_2!F11+raw_2000_fed_non_2!H11</f>
        <v>562274643</v>
      </c>
      <c r="K6">
        <f>raw_2000_fed_spending!E11</f>
        <v>0</v>
      </c>
      <c r="L6">
        <f>raw_2000_MOE_SSP_non!B11+raw_2000_MOE_SSP_assist!B11+raw_2000_MOE_TANF_non!B11+raw_2000_MOE_TANF_assist!B11+raw_2000_fed_spending!C11+raw_2000_fed_spending!E11+raw_2000_fed_spending!J11</f>
        <v>6961405230</v>
      </c>
      <c r="N6">
        <f t="shared" si="0"/>
        <v>6961405230</v>
      </c>
      <c r="O6" t="str">
        <f t="shared" si="1"/>
        <v>Match</v>
      </c>
      <c r="P6">
        <f>SUM(F2:F52)</f>
        <v>689047459</v>
      </c>
      <c r="Q6" t="str">
        <f>IF(P6=F53, "Match", "No Match")</f>
        <v>Match</v>
      </c>
    </row>
    <row r="7" spans="1:17" x14ac:dyDescent="0.2">
      <c r="A7" t="s">
        <v>13</v>
      </c>
      <c r="B7">
        <f>raw_2000_MOE_SSP_assist!C12+raw_2000_MOE_TANF_assist!C12+raw_2000_fed_assist!C12</f>
        <v>47808184</v>
      </c>
      <c r="C7">
        <f>raw_2000_MOE_SSP_non!D12+raw_2000_MOE_SSP_assist!D12+raw_2000_MOE_TANF_non!D12+raw_2000_MOE_TANF_assist!D12+raw_2000_fed_non_1!D12+raw_2000_fed_assist!D12+raw_2000_fed_spending!C12</f>
        <v>37777709</v>
      </c>
      <c r="D7">
        <f>raw_2000_MOE_SSP_non!C12+raw_2000_MOE_SSP_non!E12+raw_2000_MOE_SSP_non!F12+raw_2000_MOE_SSP_assist!E12+raw_2000_MOE_TANF_non!C12+raw_2000_MOE_TANF_non!E12+raw_2000_MOE_TANF_non!F12+raw_2000_MOE_TANF_assist!E12+raw_2000_fed_non_1!C12+raw_2000_fed_non_1!E12+raw_2000_fed_non_1!F12+raw_2000_fed_assist!E12</f>
        <v>7102309</v>
      </c>
      <c r="E7">
        <f>raw_2000_fed_non_1!J12+raw_2000_fed_assist!F12</f>
        <v>605548</v>
      </c>
      <c r="F7">
        <f>raw_2000_MOE_SSP_non!G12+raw_2000_MOE_SSP_non!H12+raw_2000_MOE_TANF_non!G12+raw_2000_MOE_TANF_non!H12+raw_2000_fed_non_1!G12+raw_2000_fed_non_1!H12</f>
        <v>0</v>
      </c>
      <c r="G7">
        <f>raw_2000_MOE_SSP_non!I12+raw_2000_MOE_TANF_non!I12+raw_2000_fed_non_1!I12</f>
        <v>5529874</v>
      </c>
      <c r="H7">
        <f>raw_2000_MOE_SSP_non!J12+raw_2000_MOE_SSP_non!K12+raw_2000_MOE_TANF_non!J12+raw_2000_MOE_TANF_non!K12+raw_2000_fed_non_2!D12+raw_2000_fed_non_2!E12</f>
        <v>0</v>
      </c>
      <c r="I7">
        <f>raw_2000_MOE_SSP_non!N12+raw_2000_MOE_TANF_non!N12+raw_2000_fed_non_2!I12</f>
        <v>123160847</v>
      </c>
      <c r="J7">
        <f>raw_2000_MOE_SSP_non!L12+raw_2000_MOE_SSP_non!M12+raw_2000_MOE_TANF_non!L12+raw_2000_MOE_TANF_non!M12+raw_2000_fed_non_2!F12+raw_2000_fed_non_2!H12</f>
        <v>17895335</v>
      </c>
      <c r="K7">
        <f>raw_2000_fed_spending!E12</f>
        <v>8576573</v>
      </c>
      <c r="L7">
        <f>raw_2000_MOE_SSP_non!B12+raw_2000_MOE_SSP_assist!B12+raw_2000_MOE_TANF_non!B12+raw_2000_MOE_TANF_assist!B12+raw_2000_fed_spending!C12+raw_2000_fed_spending!E12+raw_2000_fed_spending!J12</f>
        <v>248456379</v>
      </c>
      <c r="N7">
        <f t="shared" si="0"/>
        <v>248456379</v>
      </c>
      <c r="O7" t="str">
        <f t="shared" si="1"/>
        <v>Match</v>
      </c>
      <c r="P7">
        <f>SUM(G2:G52)</f>
        <v>147150891</v>
      </c>
      <c r="Q7" t="str">
        <f>IF(P7=G53, "Match", "No Match")</f>
        <v>Match</v>
      </c>
    </row>
    <row r="8" spans="1:17" x14ac:dyDescent="0.2">
      <c r="A8" t="s">
        <v>14</v>
      </c>
      <c r="B8">
        <f>raw_2000_MOE_SSP_assist!C13+raw_2000_MOE_TANF_assist!C13+raw_2000_fed_assist!C13</f>
        <v>166109891</v>
      </c>
      <c r="C8">
        <f>raw_2000_MOE_SSP_non!D13+raw_2000_MOE_SSP_assist!D13+raw_2000_MOE_TANF_non!D13+raw_2000_MOE_TANF_assist!D13+raw_2000_fed_non_1!D13+raw_2000_fed_assist!D13+raw_2000_fed_spending!C13</f>
        <v>119024260</v>
      </c>
      <c r="D8">
        <f>raw_2000_MOE_SSP_non!C13+raw_2000_MOE_SSP_non!E13+raw_2000_MOE_SSP_non!F13+raw_2000_MOE_SSP_assist!E13+raw_2000_MOE_TANF_non!C13+raw_2000_MOE_TANF_non!E13+raw_2000_MOE_TANF_non!F13+raw_2000_MOE_TANF_assist!E13+raw_2000_fed_non_1!C13+raw_2000_fed_non_1!E13+raw_2000_fed_non_1!F13+raw_2000_fed_assist!E13</f>
        <v>25855308</v>
      </c>
      <c r="E8">
        <f>raw_2000_fed_non_1!J13+raw_2000_fed_assist!F13</f>
        <v>12365129</v>
      </c>
      <c r="F8">
        <f>raw_2000_MOE_SSP_non!G13+raw_2000_MOE_SSP_non!H13+raw_2000_MOE_TANF_non!G13+raw_2000_MOE_TANF_non!H13+raw_2000_fed_non_1!G13+raw_2000_fed_non_1!H13</f>
        <v>0</v>
      </c>
      <c r="G8">
        <f>raw_2000_MOE_SSP_non!I13+raw_2000_MOE_TANF_non!I13+raw_2000_fed_non_1!I13</f>
        <v>113019</v>
      </c>
      <c r="H8">
        <f>raw_2000_MOE_SSP_non!J13+raw_2000_MOE_SSP_non!K13+raw_2000_MOE_TANF_non!J13+raw_2000_MOE_TANF_non!K13+raw_2000_fed_non_2!D13+raw_2000_fed_non_2!E13</f>
        <v>1242653</v>
      </c>
      <c r="I8">
        <f>raw_2000_MOE_SSP_non!N13+raw_2000_MOE_TANF_non!N13+raw_2000_fed_non_2!I13</f>
        <v>72360144</v>
      </c>
      <c r="J8">
        <f>raw_2000_MOE_SSP_non!L13+raw_2000_MOE_SSP_non!M13+raw_2000_MOE_TANF_non!L13+raw_2000_MOE_TANF_non!M13+raw_2000_fed_non_2!F13+raw_2000_fed_non_2!H13</f>
        <v>38849374</v>
      </c>
      <c r="K8">
        <f>raw_2000_fed_spending!E13</f>
        <v>24377045</v>
      </c>
      <c r="L8">
        <f>raw_2000_MOE_SSP_non!B13+raw_2000_MOE_SSP_assist!B13+raw_2000_MOE_TANF_non!B13+raw_2000_MOE_TANF_assist!B13+raw_2000_fed_spending!C13+raw_2000_fed_spending!E13+raw_2000_fed_spending!J13</f>
        <v>460296823</v>
      </c>
      <c r="N8">
        <f t="shared" si="0"/>
        <v>460296823</v>
      </c>
      <c r="O8" t="str">
        <f t="shared" si="1"/>
        <v>Match</v>
      </c>
      <c r="P8">
        <f>SUM(H2:H52)</f>
        <v>284242952</v>
      </c>
      <c r="Q8" t="str">
        <f>IF(P8=H53, "Match", "No Match")</f>
        <v>Match</v>
      </c>
    </row>
    <row r="9" spans="1:17" x14ac:dyDescent="0.2">
      <c r="A9" t="s">
        <v>15</v>
      </c>
      <c r="B9">
        <f>raw_2000_MOE_SSP_assist!C14+raw_2000_MOE_TANF_assist!C14+raw_2000_fed_assist!C14</f>
        <v>19759641</v>
      </c>
      <c r="C9">
        <f>raw_2000_MOE_SSP_non!D14+raw_2000_MOE_SSP_assist!D14+raw_2000_MOE_TANF_non!D14+raw_2000_MOE_TANF_assist!D14+raw_2000_fed_non_1!D14+raw_2000_fed_assist!D14+raw_2000_fed_spending!C14</f>
        <v>21810747</v>
      </c>
      <c r="D9">
        <f>raw_2000_MOE_SSP_non!C14+raw_2000_MOE_SSP_non!E14+raw_2000_MOE_SSP_non!F14+raw_2000_MOE_SSP_assist!E14+raw_2000_MOE_TANF_non!C14+raw_2000_MOE_TANF_non!E14+raw_2000_MOE_TANF_non!F14+raw_2000_MOE_TANF_assist!E14+raw_2000_fed_non_1!C14+raw_2000_fed_non_1!E14+raw_2000_fed_non_1!F14+raw_2000_fed_assist!E14</f>
        <v>10002640</v>
      </c>
      <c r="E9">
        <f>raw_2000_fed_non_1!J14+raw_2000_fed_assist!F14</f>
        <v>0</v>
      </c>
      <c r="F9">
        <f>raw_2000_MOE_SSP_non!G14+raw_2000_MOE_SSP_non!H14+raw_2000_MOE_TANF_non!G14+raw_2000_MOE_TANF_non!H14+raw_2000_fed_non_1!G14+raw_2000_fed_non_1!H14</f>
        <v>0</v>
      </c>
      <c r="G9">
        <f>raw_2000_MOE_SSP_non!I14+raw_2000_MOE_TANF_non!I14+raw_2000_fed_non_1!I14</f>
        <v>0</v>
      </c>
      <c r="H9">
        <f>raw_2000_MOE_SSP_non!J14+raw_2000_MOE_SSP_non!K14+raw_2000_MOE_TANF_non!J14+raw_2000_MOE_TANF_non!K14+raw_2000_fed_non_2!D14+raw_2000_fed_non_2!E14</f>
        <v>0</v>
      </c>
      <c r="I9">
        <f>raw_2000_MOE_SSP_non!N14+raw_2000_MOE_TANF_non!N14+raw_2000_fed_non_2!I14</f>
        <v>0</v>
      </c>
      <c r="J9">
        <f>raw_2000_MOE_SSP_non!L14+raw_2000_MOE_SSP_non!M14+raw_2000_MOE_TANF_non!L14+raw_2000_MOE_TANF_non!M14+raw_2000_fed_non_2!F14+raw_2000_fed_non_2!H14</f>
        <v>8596616</v>
      </c>
      <c r="K9">
        <f>raw_2000_fed_spending!E14</f>
        <v>0</v>
      </c>
      <c r="L9">
        <f>raw_2000_MOE_SSP_non!B14+raw_2000_MOE_SSP_assist!B14+raw_2000_MOE_TANF_non!B14+raw_2000_MOE_TANF_assist!B14+raw_2000_fed_spending!C14+raw_2000_fed_spending!E14+raw_2000_fed_spending!J14</f>
        <v>60169644</v>
      </c>
      <c r="N9">
        <f t="shared" si="0"/>
        <v>60169644</v>
      </c>
      <c r="O9" t="str">
        <f t="shared" si="1"/>
        <v>Match</v>
      </c>
      <c r="P9">
        <f>SUM(I2:I52)</f>
        <v>1968557990</v>
      </c>
      <c r="Q9" t="str">
        <f>IF(P9=I53, "Match", "No Match")</f>
        <v>Match</v>
      </c>
    </row>
    <row r="10" spans="1:17" x14ac:dyDescent="0.2">
      <c r="A10" t="s">
        <v>16</v>
      </c>
      <c r="B10">
        <f>raw_2000_MOE_SSP_assist!C15+raw_2000_MOE_TANF_assist!C15+raw_2000_fed_assist!C15</f>
        <v>72153694</v>
      </c>
      <c r="C10">
        <f>raw_2000_MOE_SSP_non!D15+raw_2000_MOE_SSP_assist!D15+raw_2000_MOE_TANF_non!D15+raw_2000_MOE_TANF_assist!D15+raw_2000_fed_non_1!D15+raw_2000_fed_assist!D15+raw_2000_fed_spending!C15</f>
        <v>53883676</v>
      </c>
      <c r="D10">
        <f>raw_2000_MOE_SSP_non!C15+raw_2000_MOE_SSP_non!E15+raw_2000_MOE_SSP_non!F15+raw_2000_MOE_SSP_assist!E15+raw_2000_MOE_TANF_non!C15+raw_2000_MOE_TANF_non!E15+raw_2000_MOE_TANF_non!F15+raw_2000_MOE_TANF_assist!E15+raw_2000_fed_non_1!C15+raw_2000_fed_non_1!E15+raw_2000_fed_non_1!F15+raw_2000_fed_assist!E15</f>
        <v>13901060</v>
      </c>
      <c r="E10">
        <f>raw_2000_fed_non_1!J15+raw_2000_fed_assist!F15</f>
        <v>0</v>
      </c>
      <c r="F10">
        <f>raw_2000_MOE_SSP_non!G15+raw_2000_MOE_SSP_non!H15+raw_2000_MOE_TANF_non!G15+raw_2000_MOE_TANF_non!H15+raw_2000_fed_non_1!G15+raw_2000_fed_non_1!H15</f>
        <v>0</v>
      </c>
      <c r="G10">
        <f>raw_2000_MOE_SSP_non!I15+raw_2000_MOE_TANF_non!I15+raw_2000_fed_non_1!I15</f>
        <v>0</v>
      </c>
      <c r="H10">
        <f>raw_2000_MOE_SSP_non!J15+raw_2000_MOE_SSP_non!K15+raw_2000_MOE_TANF_non!J15+raw_2000_MOE_TANF_non!K15+raw_2000_fed_non_2!D15+raw_2000_fed_non_2!E15</f>
        <v>12121588</v>
      </c>
      <c r="I10">
        <f>raw_2000_MOE_SSP_non!N15+raw_2000_MOE_TANF_non!N15+raw_2000_fed_non_2!I15</f>
        <v>1764321</v>
      </c>
      <c r="J10">
        <f>raw_2000_MOE_SSP_non!L15+raw_2000_MOE_SSP_non!M15+raw_2000_MOE_TANF_non!L15+raw_2000_MOE_TANF_non!M15+raw_2000_fed_non_2!F15+raw_2000_fed_non_2!H15</f>
        <v>21884437</v>
      </c>
      <c r="K10">
        <f>raw_2000_fed_spending!E15</f>
        <v>9260981</v>
      </c>
      <c r="L10">
        <f>raw_2000_MOE_SSP_non!B15+raw_2000_MOE_SSP_assist!B15+raw_2000_MOE_TANF_non!B15+raw_2000_MOE_TANF_assist!B15+raw_2000_fed_spending!C15+raw_2000_fed_spending!E15+raw_2000_fed_spending!J15</f>
        <v>184969757</v>
      </c>
      <c r="N10">
        <f t="shared" si="0"/>
        <v>184969757</v>
      </c>
      <c r="O10" t="str">
        <f t="shared" si="1"/>
        <v>Match</v>
      </c>
      <c r="P10">
        <f>SUM(J2:J52)</f>
        <v>2602094349</v>
      </c>
      <c r="Q10" t="str">
        <f>IF(P10=J53, "Match", "No Match")</f>
        <v>Match</v>
      </c>
    </row>
    <row r="11" spans="1:17" x14ac:dyDescent="0.2">
      <c r="A11" t="s">
        <v>17</v>
      </c>
      <c r="B11">
        <f>raw_2000_MOE_SSP_assist!C16+raw_2000_MOE_TANF_assist!C16+raw_2000_fed_assist!C16</f>
        <v>234307415</v>
      </c>
      <c r="C11">
        <f>raw_2000_MOE_SSP_non!D16+raw_2000_MOE_SSP_assist!D16+raw_2000_MOE_TANF_non!D16+raw_2000_MOE_TANF_assist!D16+raw_2000_fed_non_1!D16+raw_2000_fed_assist!D16+raw_2000_fed_spending!C16</f>
        <v>283648018</v>
      </c>
      <c r="D11">
        <f>raw_2000_MOE_SSP_non!C16+raw_2000_MOE_SSP_non!E16+raw_2000_MOE_SSP_non!F16+raw_2000_MOE_SSP_assist!E16+raw_2000_MOE_TANF_non!C16+raw_2000_MOE_TANF_non!E16+raw_2000_MOE_TANF_non!F16+raw_2000_MOE_TANF_assist!E16+raw_2000_fed_non_1!C16+raw_2000_fed_non_1!E16+raw_2000_fed_non_1!F16+raw_2000_fed_assist!E16</f>
        <v>185031956</v>
      </c>
      <c r="E11">
        <f>raw_2000_fed_non_1!J16+raw_2000_fed_assist!F16</f>
        <v>0</v>
      </c>
      <c r="F11">
        <f>raw_2000_MOE_SSP_non!G16+raw_2000_MOE_SSP_non!H16+raw_2000_MOE_TANF_non!G16+raw_2000_MOE_TANF_non!H16+raw_2000_fed_non_1!G16+raw_2000_fed_non_1!H16</f>
        <v>0</v>
      </c>
      <c r="G11">
        <f>raw_2000_MOE_SSP_non!I16+raw_2000_MOE_TANF_non!I16+raw_2000_fed_non_1!I16</f>
        <v>8924468</v>
      </c>
      <c r="H11">
        <f>raw_2000_MOE_SSP_non!J16+raw_2000_MOE_SSP_non!K16+raw_2000_MOE_TANF_non!J16+raw_2000_MOE_TANF_non!K16+raw_2000_fed_non_2!D16+raw_2000_fed_non_2!E16</f>
        <v>36576416</v>
      </c>
      <c r="I11">
        <f>raw_2000_MOE_SSP_non!N16+raw_2000_MOE_TANF_non!N16+raw_2000_fed_non_2!I16</f>
        <v>53661424</v>
      </c>
      <c r="J11">
        <f>raw_2000_MOE_SSP_non!L16+raw_2000_MOE_SSP_non!M16+raw_2000_MOE_TANF_non!L16+raw_2000_MOE_TANF_non!M16+raw_2000_fed_non_2!F16+raw_2000_fed_non_2!H16</f>
        <v>96409075</v>
      </c>
      <c r="K11">
        <f>raw_2000_fed_spending!E16</f>
        <v>60325972</v>
      </c>
      <c r="L11">
        <f>raw_2000_MOE_SSP_non!B16+raw_2000_MOE_SSP_assist!B16+raw_2000_MOE_TANF_non!B16+raw_2000_MOE_TANF_assist!B16+raw_2000_fed_spending!C16+raw_2000_fed_spending!E16+raw_2000_fed_spending!J16</f>
        <v>958884744</v>
      </c>
      <c r="N11">
        <f t="shared" si="0"/>
        <v>958884744</v>
      </c>
      <c r="O11" t="str">
        <f t="shared" si="1"/>
        <v>Match</v>
      </c>
      <c r="P11">
        <f>SUM(K2:K52)</f>
        <v>1096283464</v>
      </c>
      <c r="Q11" t="str">
        <f>IF(P11=K53, "Match", "No Match")</f>
        <v>Match</v>
      </c>
    </row>
    <row r="12" spans="1:17" x14ac:dyDescent="0.2">
      <c r="A12" t="s">
        <v>18</v>
      </c>
      <c r="B12">
        <f>raw_2000_MOE_SSP_assist!C17+raw_2000_MOE_TANF_assist!C17+raw_2000_fed_assist!C17</f>
        <v>180040872</v>
      </c>
      <c r="C12">
        <f>raw_2000_MOE_SSP_non!D17+raw_2000_MOE_SSP_assist!D17+raw_2000_MOE_TANF_non!D17+raw_2000_MOE_TANF_assist!D17+raw_2000_fed_non_1!D17+raw_2000_fed_assist!D17+raw_2000_fed_spending!C17</f>
        <v>92804976</v>
      </c>
      <c r="D12">
        <f>raw_2000_MOE_SSP_non!C17+raw_2000_MOE_SSP_non!E17+raw_2000_MOE_SSP_non!F17+raw_2000_MOE_SSP_assist!E17+raw_2000_MOE_TANF_non!C17+raw_2000_MOE_TANF_non!E17+raw_2000_MOE_TANF_non!F17+raw_2000_MOE_TANF_assist!E17+raw_2000_fed_non_1!C17+raw_2000_fed_non_1!E17+raw_2000_fed_non_1!F17+raw_2000_fed_assist!E17</f>
        <v>233601670</v>
      </c>
      <c r="E12">
        <f>raw_2000_fed_non_1!J17+raw_2000_fed_assist!F17</f>
        <v>293284</v>
      </c>
      <c r="F12">
        <f>raw_2000_MOE_SSP_non!G17+raw_2000_MOE_SSP_non!H17+raw_2000_MOE_TANF_non!G17+raw_2000_MOE_TANF_non!H17+raw_2000_fed_non_1!G17+raw_2000_fed_non_1!H17</f>
        <v>0</v>
      </c>
      <c r="G12">
        <f>raw_2000_MOE_SSP_non!I17+raw_2000_MOE_TANF_non!I17+raw_2000_fed_non_1!I17</f>
        <v>87467</v>
      </c>
      <c r="H12">
        <f>raw_2000_MOE_SSP_non!J17+raw_2000_MOE_SSP_non!K17+raw_2000_MOE_TANF_non!J17+raw_2000_MOE_TANF_non!K17+raw_2000_fed_non_2!D17+raw_2000_fed_non_2!E17</f>
        <v>45605530</v>
      </c>
      <c r="I12">
        <f>raw_2000_MOE_SSP_non!N17+raw_2000_MOE_TANF_non!N17+raw_2000_fed_non_2!I17</f>
        <v>-114325162</v>
      </c>
      <c r="J12">
        <f>raw_2000_MOE_SSP_non!L17+raw_2000_MOE_SSP_non!M17+raw_2000_MOE_TANF_non!L17+raw_2000_MOE_TANF_non!M17+raw_2000_fed_non_2!F17+raw_2000_fed_non_2!H17</f>
        <v>-113468</v>
      </c>
      <c r="K12">
        <f>raw_2000_fed_spending!E17</f>
        <v>35835614</v>
      </c>
      <c r="L12">
        <f>raw_2000_MOE_SSP_non!B17+raw_2000_MOE_SSP_assist!B17+raw_2000_MOE_TANF_non!B17+raw_2000_MOE_TANF_assist!B17+raw_2000_fed_spending!C17+raw_2000_fed_spending!E17+raw_2000_fed_spending!J17</f>
        <v>473830783</v>
      </c>
      <c r="N12">
        <f t="shared" si="0"/>
        <v>473830783</v>
      </c>
      <c r="O12" t="str">
        <f t="shared" si="1"/>
        <v>Match</v>
      </c>
      <c r="P12">
        <f>SUM(L2:L52)</f>
        <v>28290558178</v>
      </c>
      <c r="Q12" t="str">
        <f>IF(P12=L53, "Match", "No Match")</f>
        <v>Match</v>
      </c>
    </row>
    <row r="13" spans="1:17" x14ac:dyDescent="0.2">
      <c r="A13" t="s">
        <v>19</v>
      </c>
      <c r="B13">
        <f>raw_2000_MOE_SSP_assist!C18+raw_2000_MOE_TANF_assist!C18+raw_2000_fed_assist!C18</f>
        <v>140970974</v>
      </c>
      <c r="C13">
        <f>raw_2000_MOE_SSP_non!D18+raw_2000_MOE_SSP_assist!D18+raw_2000_MOE_TANF_non!D18+raw_2000_MOE_TANF_assist!D18+raw_2000_fed_non_1!D18+raw_2000_fed_assist!D18+raw_2000_fed_spending!C18</f>
        <v>915000</v>
      </c>
      <c r="D13">
        <f>raw_2000_MOE_SSP_non!C18+raw_2000_MOE_SSP_non!E18+raw_2000_MOE_SSP_non!F18+raw_2000_MOE_SSP_assist!E18+raw_2000_MOE_TANF_non!C18+raw_2000_MOE_TANF_non!E18+raw_2000_MOE_TANF_non!F18+raw_2000_MOE_TANF_assist!E18+raw_2000_fed_non_1!C18+raw_2000_fed_non_1!E18+raw_2000_fed_non_1!F18+raw_2000_fed_assist!E18</f>
        <v>9812457</v>
      </c>
      <c r="E13">
        <f>raw_2000_fed_non_1!J18+raw_2000_fed_assist!F18</f>
        <v>0</v>
      </c>
      <c r="F13">
        <f>raw_2000_MOE_SSP_non!G18+raw_2000_MOE_SSP_non!H18+raw_2000_MOE_TANF_non!G18+raw_2000_MOE_TANF_non!H18+raw_2000_fed_non_1!G18+raw_2000_fed_non_1!H18</f>
        <v>0</v>
      </c>
      <c r="G13">
        <f>raw_2000_MOE_SSP_non!I18+raw_2000_MOE_TANF_non!I18+raw_2000_fed_non_1!I18</f>
        <v>0</v>
      </c>
      <c r="H13">
        <f>raw_2000_MOE_SSP_non!J18+raw_2000_MOE_SSP_non!K18+raw_2000_MOE_TANF_non!J18+raw_2000_MOE_TANF_non!K18+raw_2000_fed_non_2!D18+raw_2000_fed_non_2!E18</f>
        <v>0</v>
      </c>
      <c r="I13">
        <f>raw_2000_MOE_SSP_non!N18+raw_2000_MOE_TANF_non!N18+raw_2000_fed_non_2!I18</f>
        <v>0</v>
      </c>
      <c r="J13">
        <f>raw_2000_MOE_SSP_non!L18+raw_2000_MOE_SSP_non!M18+raw_2000_MOE_TANF_non!L18+raw_2000_MOE_TANF_non!M18+raw_2000_fed_non_2!F18+raw_2000_fed_non_2!H18</f>
        <v>11521055</v>
      </c>
      <c r="K13">
        <f>raw_2000_fed_spending!E18</f>
        <v>1000000</v>
      </c>
      <c r="L13">
        <f>raw_2000_MOE_SSP_non!B18+raw_2000_MOE_SSP_assist!B18+raw_2000_MOE_TANF_non!B18+raw_2000_MOE_TANF_assist!B18+raw_2000_fed_spending!C18+raw_2000_fed_spending!E18+raw_2000_fed_spending!J18</f>
        <v>164219486</v>
      </c>
      <c r="N13">
        <f t="shared" si="0"/>
        <v>164219486</v>
      </c>
      <c r="O13" t="str">
        <f t="shared" si="1"/>
        <v>Match</v>
      </c>
    </row>
    <row r="14" spans="1:17" x14ac:dyDescent="0.2">
      <c r="A14" t="s">
        <v>20</v>
      </c>
      <c r="B14">
        <f>raw_2000_MOE_SSP_assist!C19+raw_2000_MOE_TANF_assist!C19+raw_2000_fed_assist!C19</f>
        <v>3289730</v>
      </c>
      <c r="C14">
        <f>raw_2000_MOE_SSP_non!D19+raw_2000_MOE_SSP_assist!D19+raw_2000_MOE_TANF_non!D19+raw_2000_MOE_TANF_assist!D19+raw_2000_fed_non_1!D19+raw_2000_fed_assist!D19+raw_2000_fed_spending!C19</f>
        <v>10463144</v>
      </c>
      <c r="D14">
        <f>raw_2000_MOE_SSP_non!C19+raw_2000_MOE_SSP_non!E19+raw_2000_MOE_SSP_non!F19+raw_2000_MOE_SSP_assist!E19+raw_2000_MOE_TANF_non!C19+raw_2000_MOE_TANF_non!E19+raw_2000_MOE_TANF_non!F19+raw_2000_MOE_TANF_assist!E19+raw_2000_fed_non_1!C19+raw_2000_fed_non_1!E19+raw_2000_fed_non_1!F19+raw_2000_fed_assist!E19</f>
        <v>8072313</v>
      </c>
      <c r="E14">
        <f>raw_2000_fed_non_1!J19+raw_2000_fed_assist!F19</f>
        <v>0</v>
      </c>
      <c r="F14">
        <f>raw_2000_MOE_SSP_non!G19+raw_2000_MOE_SSP_non!H19+raw_2000_MOE_TANF_non!G19+raw_2000_MOE_TANF_non!H19+raw_2000_fed_non_1!G19+raw_2000_fed_non_1!H19</f>
        <v>0</v>
      </c>
      <c r="G14">
        <f>raw_2000_MOE_SSP_non!I19+raw_2000_MOE_TANF_non!I19+raw_2000_fed_non_1!I19</f>
        <v>2674983</v>
      </c>
      <c r="H14">
        <f>raw_2000_MOE_SSP_non!J19+raw_2000_MOE_SSP_non!K19+raw_2000_MOE_TANF_non!J19+raw_2000_MOE_TANF_non!K19+raw_2000_fed_non_2!D19+raw_2000_fed_non_2!E19</f>
        <v>6086304</v>
      </c>
      <c r="I14">
        <f>raw_2000_MOE_SSP_non!N19+raw_2000_MOE_TANF_non!N19+raw_2000_fed_non_2!I19</f>
        <v>16480135</v>
      </c>
      <c r="J14">
        <f>raw_2000_MOE_SSP_non!L19+raw_2000_MOE_SSP_non!M19+raw_2000_MOE_TANF_non!L19+raw_2000_MOE_TANF_non!M19+raw_2000_fed_non_2!F19+raw_2000_fed_non_2!H19</f>
        <v>3011238</v>
      </c>
      <c r="K14">
        <f>raw_2000_fed_spending!E19</f>
        <v>3312473</v>
      </c>
      <c r="L14">
        <f>raw_2000_MOE_SSP_non!B19+raw_2000_MOE_SSP_assist!B19+raw_2000_MOE_TANF_non!B19+raw_2000_MOE_TANF_assist!B19+raw_2000_fed_spending!C19+raw_2000_fed_spending!E19+raw_2000_fed_spending!J19</f>
        <v>53390320</v>
      </c>
      <c r="N14">
        <f t="shared" si="0"/>
        <v>53390320</v>
      </c>
      <c r="O14" t="str">
        <f t="shared" si="1"/>
        <v>Match</v>
      </c>
    </row>
    <row r="15" spans="1:17" x14ac:dyDescent="0.2">
      <c r="A15" t="s">
        <v>21</v>
      </c>
      <c r="B15">
        <f>raw_2000_MOE_SSP_assist!C20+raw_2000_MOE_TANF_assist!C20+raw_2000_fed_assist!C20</f>
        <v>269391206</v>
      </c>
      <c r="C15">
        <f>raw_2000_MOE_SSP_non!D20+raw_2000_MOE_SSP_assist!D20+raw_2000_MOE_TANF_non!D20+raw_2000_MOE_TANF_assist!D20+raw_2000_fed_non_1!D20+raw_2000_fed_assist!D20+raw_2000_fed_spending!C20</f>
        <v>387598968</v>
      </c>
      <c r="D15">
        <f>raw_2000_MOE_SSP_non!C20+raw_2000_MOE_SSP_non!E20+raw_2000_MOE_SSP_non!F20+raw_2000_MOE_SSP_assist!E20+raw_2000_MOE_TANF_non!C20+raw_2000_MOE_TANF_non!E20+raw_2000_MOE_TANF_non!F20+raw_2000_MOE_TANF_assist!E20+raw_2000_fed_non_1!C20+raw_2000_fed_non_1!E20+raw_2000_fed_non_1!F20+raw_2000_fed_assist!E20</f>
        <v>67417183</v>
      </c>
      <c r="E15">
        <f>raw_2000_fed_non_1!J20+raw_2000_fed_assist!F20</f>
        <v>0</v>
      </c>
      <c r="F15">
        <f>raw_2000_MOE_SSP_non!G20+raw_2000_MOE_SSP_non!H20+raw_2000_MOE_TANF_non!G20+raw_2000_MOE_TANF_non!H20+raw_2000_fed_non_1!G20+raw_2000_fed_non_1!H20</f>
        <v>0</v>
      </c>
      <c r="G15">
        <f>raw_2000_MOE_SSP_non!I20+raw_2000_MOE_TANF_non!I20+raw_2000_fed_non_1!I20</f>
        <v>0</v>
      </c>
      <c r="H15">
        <f>raw_2000_MOE_SSP_non!J20+raw_2000_MOE_SSP_non!K20+raw_2000_MOE_TANF_non!J20+raw_2000_MOE_TANF_non!K20+raw_2000_fed_non_2!D20+raw_2000_fed_non_2!E20</f>
        <v>1108200</v>
      </c>
      <c r="I15">
        <f>raw_2000_MOE_SSP_non!N20+raw_2000_MOE_TANF_non!N20+raw_2000_fed_non_2!I20</f>
        <v>173871910</v>
      </c>
      <c r="J15">
        <f>raw_2000_MOE_SSP_non!L20+raw_2000_MOE_SSP_non!M20+raw_2000_MOE_TANF_non!L20+raw_2000_MOE_TANF_non!M20+raw_2000_fed_non_2!F20+raw_2000_fed_non_2!H20</f>
        <v>105158126</v>
      </c>
      <c r="K15">
        <f>raw_2000_fed_spending!E20</f>
        <v>62662889</v>
      </c>
      <c r="L15">
        <f>raw_2000_MOE_SSP_non!B20+raw_2000_MOE_SSP_assist!B20+raw_2000_MOE_TANF_non!B20+raw_2000_MOE_TANF_assist!B20+raw_2000_fed_spending!C20+raw_2000_fed_spending!E20+raw_2000_fed_spending!J20</f>
        <v>1067208482</v>
      </c>
      <c r="N15">
        <f t="shared" si="0"/>
        <v>1067208482</v>
      </c>
      <c r="O15" t="str">
        <f t="shared" si="1"/>
        <v>Match</v>
      </c>
    </row>
    <row r="16" spans="1:17" x14ac:dyDescent="0.2">
      <c r="A16" t="s">
        <v>22</v>
      </c>
      <c r="B16">
        <f>raw_2000_MOE_SSP_assist!C21+raw_2000_MOE_TANF_assist!C21+raw_2000_fed_assist!C21</f>
        <v>86561515</v>
      </c>
      <c r="C16">
        <f>raw_2000_MOE_SSP_non!D21+raw_2000_MOE_SSP_assist!D21+raw_2000_MOE_TANF_non!D21+raw_2000_MOE_TANF_assist!D21+raw_2000_fed_non_1!D21+raw_2000_fed_assist!D21+raw_2000_fed_spending!C21</f>
        <v>167824806</v>
      </c>
      <c r="D16">
        <f>raw_2000_MOE_SSP_non!C21+raw_2000_MOE_SSP_non!E21+raw_2000_MOE_SSP_non!F21+raw_2000_MOE_SSP_assist!E21+raw_2000_MOE_TANF_non!C21+raw_2000_MOE_TANF_non!E21+raw_2000_MOE_TANF_non!F21+raw_2000_MOE_TANF_assist!E21+raw_2000_fed_non_1!C21+raw_2000_fed_non_1!E21+raw_2000_fed_non_1!F21+raw_2000_fed_assist!E21</f>
        <v>13942445</v>
      </c>
      <c r="E16">
        <f>raw_2000_fed_non_1!J21+raw_2000_fed_assist!F21</f>
        <v>0</v>
      </c>
      <c r="F16">
        <f>raw_2000_MOE_SSP_non!G21+raw_2000_MOE_SSP_non!H21+raw_2000_MOE_TANF_non!G21+raw_2000_MOE_TANF_non!H21+raw_2000_fed_non_1!G21+raw_2000_fed_non_1!H21</f>
        <v>15033761</v>
      </c>
      <c r="G16">
        <f>raw_2000_MOE_SSP_non!I21+raw_2000_MOE_TANF_non!I21+raw_2000_fed_non_1!I21</f>
        <v>0</v>
      </c>
      <c r="H16">
        <f>raw_2000_MOE_SSP_non!J21+raw_2000_MOE_SSP_non!K21+raw_2000_MOE_TANF_non!J21+raw_2000_MOE_TANF_non!K21+raw_2000_fed_non_2!D21+raw_2000_fed_non_2!E21</f>
        <v>0</v>
      </c>
      <c r="I16">
        <f>raw_2000_MOE_SSP_non!N21+raw_2000_MOE_TANF_non!N21+raw_2000_fed_non_2!I21</f>
        <v>60571108</v>
      </c>
      <c r="J16">
        <f>raw_2000_MOE_SSP_non!L21+raw_2000_MOE_SSP_non!M21+raw_2000_MOE_TANF_non!L21+raw_2000_MOE_TANF_non!M21+raw_2000_fed_non_2!F21+raw_2000_fed_non_2!H21</f>
        <v>39579616</v>
      </c>
      <c r="K16">
        <f>raw_2000_fed_spending!E21</f>
        <v>20679178</v>
      </c>
      <c r="L16">
        <f>raw_2000_MOE_SSP_non!B21+raw_2000_MOE_SSP_assist!B21+raw_2000_MOE_TANF_non!B21+raw_2000_MOE_TANF_assist!B21+raw_2000_fed_spending!C21+raw_2000_fed_spending!E21+raw_2000_fed_spending!J21</f>
        <v>404192429</v>
      </c>
      <c r="N16">
        <f t="shared" si="0"/>
        <v>404192429</v>
      </c>
      <c r="O16" t="str">
        <f t="shared" si="1"/>
        <v>Match</v>
      </c>
    </row>
    <row r="17" spans="1:15" x14ac:dyDescent="0.2">
      <c r="A17" t="s">
        <v>23</v>
      </c>
      <c r="B17">
        <f>raw_2000_MOE_SSP_assist!C22+raw_2000_MOE_TANF_assist!C22+raw_2000_fed_assist!C22</f>
        <v>78811516</v>
      </c>
      <c r="C17">
        <f>raw_2000_MOE_SSP_non!D22+raw_2000_MOE_SSP_assist!D22+raw_2000_MOE_TANF_non!D22+raw_2000_MOE_TANF_assist!D22+raw_2000_fed_non_1!D22+raw_2000_fed_assist!D22+raw_2000_fed_spending!C22</f>
        <v>29797771</v>
      </c>
      <c r="D17">
        <f>raw_2000_MOE_SSP_non!C22+raw_2000_MOE_SSP_non!E22+raw_2000_MOE_SSP_non!F22+raw_2000_MOE_SSP_assist!E22+raw_2000_MOE_TANF_non!C22+raw_2000_MOE_TANF_non!E22+raw_2000_MOE_TANF_non!F22+raw_2000_MOE_TANF_assist!E22+raw_2000_fed_non_1!C22+raw_2000_fed_non_1!E22+raw_2000_fed_non_1!F22+raw_2000_fed_assist!E22</f>
        <v>26443634</v>
      </c>
      <c r="E17">
        <f>raw_2000_fed_non_1!J22+raw_2000_fed_assist!F22</f>
        <v>0</v>
      </c>
      <c r="F17">
        <f>raw_2000_MOE_SSP_non!G22+raw_2000_MOE_SSP_non!H22+raw_2000_MOE_TANF_non!G22+raw_2000_MOE_TANF_non!H22+raw_2000_fed_non_1!G22+raw_2000_fed_non_1!H22</f>
        <v>0</v>
      </c>
      <c r="G17">
        <f>raw_2000_MOE_SSP_non!I22+raw_2000_MOE_TANF_non!I22+raw_2000_fed_non_1!I22</f>
        <v>4647864</v>
      </c>
      <c r="H17">
        <f>raw_2000_MOE_SSP_non!J22+raw_2000_MOE_SSP_non!K22+raw_2000_MOE_TANF_non!J22+raw_2000_MOE_TANF_non!K22+raw_2000_fed_non_2!D22+raw_2000_fed_non_2!E22</f>
        <v>51642</v>
      </c>
      <c r="I17">
        <f>raw_2000_MOE_SSP_non!N22+raw_2000_MOE_TANF_non!N22+raw_2000_fed_non_2!I22</f>
        <v>25834008</v>
      </c>
      <c r="J17">
        <f>raw_2000_MOE_SSP_non!L22+raw_2000_MOE_SSP_non!M22+raw_2000_MOE_TANF_non!L22+raw_2000_MOE_TANF_non!M22+raw_2000_fed_non_2!F22+raw_2000_fed_non_2!H22</f>
        <v>23894469</v>
      </c>
      <c r="K17">
        <f>raw_2000_fed_spending!E22</f>
        <v>12720929</v>
      </c>
      <c r="L17">
        <f>raw_2000_MOE_SSP_non!B22+raw_2000_MOE_SSP_assist!B22+raw_2000_MOE_TANF_non!B22+raw_2000_MOE_TANF_assist!B22+raw_2000_fed_spending!C22+raw_2000_fed_spending!E22+raw_2000_fed_spending!J22</f>
        <v>202201833</v>
      </c>
      <c r="N17">
        <f t="shared" si="0"/>
        <v>202201833</v>
      </c>
      <c r="O17" t="str">
        <f t="shared" si="1"/>
        <v>Match</v>
      </c>
    </row>
    <row r="18" spans="1:15" x14ac:dyDescent="0.2">
      <c r="A18" t="s">
        <v>24</v>
      </c>
      <c r="B18">
        <f>raw_2000_MOE_SSP_assist!C23+raw_2000_MOE_TANF_assist!C23+raw_2000_fed_assist!C23</f>
        <v>42533502</v>
      </c>
      <c r="C18">
        <f>raw_2000_MOE_SSP_non!D23+raw_2000_MOE_SSP_assist!D23+raw_2000_MOE_TANF_non!D23+raw_2000_MOE_TANF_assist!D23+raw_2000_fed_non_1!D23+raw_2000_fed_assist!D23+raw_2000_fed_spending!C23</f>
        <v>22140009</v>
      </c>
      <c r="D18">
        <f>raw_2000_MOE_SSP_non!C23+raw_2000_MOE_SSP_non!E23+raw_2000_MOE_SSP_non!F23+raw_2000_MOE_SSP_assist!E23+raw_2000_MOE_TANF_non!C23+raw_2000_MOE_TANF_non!E23+raw_2000_MOE_TANF_non!F23+raw_2000_MOE_TANF_assist!E23+raw_2000_fed_non_1!C23+raw_2000_fed_non_1!E23+raw_2000_fed_non_1!F23+raw_2000_fed_assist!E23</f>
        <v>8318698</v>
      </c>
      <c r="E18">
        <f>raw_2000_fed_non_1!J23+raw_2000_fed_assist!F23</f>
        <v>122383734</v>
      </c>
      <c r="F18">
        <f>raw_2000_MOE_SSP_non!G23+raw_2000_MOE_SSP_non!H23+raw_2000_MOE_TANF_non!G23+raw_2000_MOE_TANF_non!H23+raw_2000_fed_non_1!G23+raw_2000_fed_non_1!H23</f>
        <v>0</v>
      </c>
      <c r="G18">
        <f>raw_2000_MOE_SSP_non!I23+raw_2000_MOE_TANF_non!I23+raw_2000_fed_non_1!I23</f>
        <v>0</v>
      </c>
      <c r="H18">
        <f>raw_2000_MOE_SSP_non!J23+raw_2000_MOE_SSP_non!K23+raw_2000_MOE_TANF_non!J23+raw_2000_MOE_TANF_non!K23+raw_2000_fed_non_2!D23+raw_2000_fed_non_2!E23</f>
        <v>400000</v>
      </c>
      <c r="I18">
        <f>raw_2000_MOE_SSP_non!N23+raw_2000_MOE_TANF_non!N23+raw_2000_fed_non_2!I23</f>
        <v>-76828960</v>
      </c>
      <c r="J18">
        <f>raw_2000_MOE_SSP_non!L23+raw_2000_MOE_SSP_non!M23+raw_2000_MOE_TANF_non!L23+raw_2000_MOE_TANF_non!M23+raw_2000_fed_non_2!F23+raw_2000_fed_non_2!H23</f>
        <v>47573878</v>
      </c>
      <c r="K18">
        <f>raw_2000_fed_spending!E23</f>
        <v>10193106</v>
      </c>
      <c r="L18">
        <f>raw_2000_MOE_SSP_non!B23+raw_2000_MOE_SSP_assist!B23+raw_2000_MOE_TANF_non!B23+raw_2000_MOE_TANF_assist!B23+raw_2000_fed_spending!C23+raw_2000_fed_spending!E23+raw_2000_fed_spending!J23</f>
        <v>176713967</v>
      </c>
      <c r="N18">
        <f t="shared" si="0"/>
        <v>176713967</v>
      </c>
      <c r="O18" t="str">
        <f t="shared" si="1"/>
        <v>Match</v>
      </c>
    </row>
    <row r="19" spans="1:15" x14ac:dyDescent="0.2">
      <c r="A19" t="s">
        <v>25</v>
      </c>
      <c r="B19">
        <f>raw_2000_MOE_SSP_assist!C24+raw_2000_MOE_TANF_assist!C24+raw_2000_fed_assist!C24</f>
        <v>104259210</v>
      </c>
      <c r="C19">
        <f>raw_2000_MOE_SSP_non!D24+raw_2000_MOE_SSP_assist!D24+raw_2000_MOE_TANF_non!D24+raw_2000_MOE_TANF_assist!D24+raw_2000_fed_non_1!D24+raw_2000_fed_assist!D24+raw_2000_fed_spending!C24</f>
        <v>39037522</v>
      </c>
      <c r="D19">
        <f>raw_2000_MOE_SSP_non!C24+raw_2000_MOE_SSP_non!E24+raw_2000_MOE_SSP_non!F24+raw_2000_MOE_SSP_assist!E24+raw_2000_MOE_TANF_non!C24+raw_2000_MOE_TANF_non!E24+raw_2000_MOE_TANF_non!F24+raw_2000_MOE_TANF_assist!E24+raw_2000_fed_non_1!C24+raw_2000_fed_non_1!E24+raw_2000_fed_non_1!F24+raw_2000_fed_assist!E24</f>
        <v>52417539</v>
      </c>
      <c r="E19">
        <f>raw_2000_fed_non_1!J24+raw_2000_fed_assist!F24</f>
        <v>0</v>
      </c>
      <c r="F19">
        <f>raw_2000_MOE_SSP_non!G24+raw_2000_MOE_SSP_non!H24+raw_2000_MOE_TANF_non!G24+raw_2000_MOE_TANF_non!H24+raw_2000_fed_non_1!G24+raw_2000_fed_non_1!H24</f>
        <v>0</v>
      </c>
      <c r="G19">
        <f>raw_2000_MOE_SSP_non!I24+raw_2000_MOE_TANF_non!I24+raw_2000_fed_non_1!I24</f>
        <v>0</v>
      </c>
      <c r="H19">
        <f>raw_2000_MOE_SSP_non!J24+raw_2000_MOE_SSP_non!K24+raw_2000_MOE_TANF_non!J24+raw_2000_MOE_TANF_non!K24+raw_2000_fed_non_2!D24+raw_2000_fed_non_2!E24</f>
        <v>8452569</v>
      </c>
      <c r="I19">
        <f>raw_2000_MOE_SSP_non!N24+raw_2000_MOE_TANF_non!N24+raw_2000_fed_non_2!I24</f>
        <v>10724525</v>
      </c>
      <c r="J19">
        <f>raw_2000_MOE_SSP_non!L24+raw_2000_MOE_SSP_non!M24+raw_2000_MOE_TANF_non!L24+raw_2000_MOE_TANF_non!M24+raw_2000_fed_non_2!F24+raw_2000_fed_non_2!H24</f>
        <v>24756333</v>
      </c>
      <c r="K19">
        <f>raw_2000_fed_spending!E24</f>
        <v>18120000</v>
      </c>
      <c r="L19">
        <f>raw_2000_MOE_SSP_non!B24+raw_2000_MOE_SSP_assist!B24+raw_2000_MOE_TANF_non!B24+raw_2000_MOE_TANF_assist!B24+raw_2000_fed_spending!C24+raw_2000_fed_spending!E24+raw_2000_fed_spending!J24</f>
        <v>257767698</v>
      </c>
      <c r="N19">
        <f t="shared" si="0"/>
        <v>257767698</v>
      </c>
      <c r="O19" t="str">
        <f t="shared" si="1"/>
        <v>Match</v>
      </c>
    </row>
    <row r="20" spans="1:15" x14ac:dyDescent="0.2">
      <c r="A20" t="s">
        <v>26</v>
      </c>
      <c r="B20">
        <f>raw_2000_MOE_SSP_assist!C25+raw_2000_MOE_TANF_assist!C25+raw_2000_fed_assist!C25</f>
        <v>57998810</v>
      </c>
      <c r="C20">
        <f>raw_2000_MOE_SSP_non!D25+raw_2000_MOE_SSP_assist!D25+raw_2000_MOE_TANF_non!D25+raw_2000_MOE_TANF_assist!D25+raw_2000_fed_non_1!D25+raw_2000_fed_assist!D25+raw_2000_fed_spending!C25</f>
        <v>59332866</v>
      </c>
      <c r="D20">
        <f>raw_2000_MOE_SSP_non!C25+raw_2000_MOE_SSP_non!E25+raw_2000_MOE_SSP_non!F25+raw_2000_MOE_SSP_assist!E25+raw_2000_MOE_TANF_non!C25+raw_2000_MOE_TANF_non!E25+raw_2000_MOE_TANF_non!F25+raw_2000_MOE_TANF_assist!E25+raw_2000_fed_non_1!C25+raw_2000_fed_non_1!E25+raw_2000_fed_non_1!F25+raw_2000_fed_assist!E25</f>
        <v>17125837</v>
      </c>
      <c r="E20">
        <f>raw_2000_fed_non_1!J25+raw_2000_fed_assist!F25</f>
        <v>0</v>
      </c>
      <c r="F20">
        <f>raw_2000_MOE_SSP_non!G25+raw_2000_MOE_SSP_non!H25+raw_2000_MOE_TANF_non!G25+raw_2000_MOE_TANF_non!H25+raw_2000_fed_non_1!G25+raw_2000_fed_non_1!H25</f>
        <v>0</v>
      </c>
      <c r="G20">
        <f>raw_2000_MOE_SSP_non!I25+raw_2000_MOE_TANF_non!I25+raw_2000_fed_non_1!I25</f>
        <v>0</v>
      </c>
      <c r="H20">
        <f>raw_2000_MOE_SSP_non!J25+raw_2000_MOE_SSP_non!K25+raw_2000_MOE_TANF_non!J25+raw_2000_MOE_TANF_non!K25+raw_2000_fed_non_2!D25+raw_2000_fed_non_2!E25</f>
        <v>441328</v>
      </c>
      <c r="I20">
        <f>raw_2000_MOE_SSP_non!N25+raw_2000_MOE_TANF_non!N25+raw_2000_fed_non_2!I25</f>
        <v>17135298</v>
      </c>
      <c r="J20">
        <f>raw_2000_MOE_SSP_non!L25+raw_2000_MOE_SSP_non!M25+raw_2000_MOE_TANF_non!L25+raw_2000_MOE_TANF_non!M25+raw_2000_fed_non_2!F25+raw_2000_fed_non_2!H25</f>
        <v>20161997</v>
      </c>
      <c r="K20">
        <f>raw_2000_fed_spending!E25</f>
        <v>0</v>
      </c>
      <c r="L20">
        <f>raw_2000_MOE_SSP_non!B25+raw_2000_MOE_SSP_assist!B25+raw_2000_MOE_TANF_non!B25+raw_2000_MOE_TANF_assist!B25+raw_2000_fed_spending!C25+raw_2000_fed_spending!E25+raw_2000_fed_spending!J25</f>
        <v>172196136</v>
      </c>
      <c r="N20">
        <f t="shared" si="0"/>
        <v>172196136</v>
      </c>
      <c r="O20" t="str">
        <f t="shared" si="1"/>
        <v>Match</v>
      </c>
    </row>
    <row r="21" spans="1:15" x14ac:dyDescent="0.2">
      <c r="A21" t="s">
        <v>27</v>
      </c>
      <c r="B21">
        <f>raw_2000_MOE_SSP_assist!C26+raw_2000_MOE_TANF_assist!C26+raw_2000_fed_assist!C26</f>
        <v>72805886</v>
      </c>
      <c r="C21">
        <f>raw_2000_MOE_SSP_non!D26+raw_2000_MOE_SSP_assist!D26+raw_2000_MOE_TANF_non!D26+raw_2000_MOE_TANF_assist!D26+raw_2000_fed_non_1!D26+raw_2000_fed_assist!D26+raw_2000_fed_spending!C26</f>
        <v>17249815</v>
      </c>
      <c r="D21">
        <f>raw_2000_MOE_SSP_non!C26+raw_2000_MOE_SSP_non!E26+raw_2000_MOE_SSP_non!F26+raw_2000_MOE_SSP_assist!E26+raw_2000_MOE_TANF_non!C26+raw_2000_MOE_TANF_non!E26+raw_2000_MOE_TANF_non!F26+raw_2000_MOE_TANF_assist!E26+raw_2000_fed_non_1!C26+raw_2000_fed_non_1!E26+raw_2000_fed_non_1!F26+raw_2000_fed_assist!E26</f>
        <v>18471654</v>
      </c>
      <c r="E21">
        <f>raw_2000_fed_non_1!J26+raw_2000_fed_assist!F26</f>
        <v>0</v>
      </c>
      <c r="F21">
        <f>raw_2000_MOE_SSP_non!G26+raw_2000_MOE_SSP_non!H26+raw_2000_MOE_TANF_non!G26+raw_2000_MOE_TANF_non!H26+raw_2000_fed_non_1!G26+raw_2000_fed_non_1!H26</f>
        <v>0</v>
      </c>
      <c r="G21">
        <f>raw_2000_MOE_SSP_non!I26+raw_2000_MOE_TANF_non!I26+raw_2000_fed_non_1!I26</f>
        <v>935058</v>
      </c>
      <c r="H21">
        <f>raw_2000_MOE_SSP_non!J26+raw_2000_MOE_SSP_non!K26+raw_2000_MOE_TANF_non!J26+raw_2000_MOE_TANF_non!K26+raw_2000_fed_non_2!D26+raw_2000_fed_non_2!E26</f>
        <v>13687</v>
      </c>
      <c r="I21">
        <f>raw_2000_MOE_SSP_non!N26+raw_2000_MOE_TANF_non!N26+raw_2000_fed_non_2!I26</f>
        <v>0</v>
      </c>
      <c r="J21">
        <f>raw_2000_MOE_SSP_non!L26+raw_2000_MOE_SSP_non!M26+raw_2000_MOE_TANF_non!L26+raw_2000_MOE_TANF_non!M26+raw_2000_fed_non_2!F26+raw_2000_fed_non_2!H26</f>
        <v>5622074</v>
      </c>
      <c r="K21">
        <f>raw_2000_fed_spending!E26</f>
        <v>3025000</v>
      </c>
      <c r="L21">
        <f>raw_2000_MOE_SSP_non!B26+raw_2000_MOE_SSP_assist!B26+raw_2000_MOE_TANF_non!B26+raw_2000_MOE_TANF_assist!B26+raw_2000_fed_spending!C26+raw_2000_fed_spending!E26+raw_2000_fed_spending!J26</f>
        <v>118123174</v>
      </c>
      <c r="N21">
        <f t="shared" si="0"/>
        <v>118123174</v>
      </c>
      <c r="O21" t="str">
        <f t="shared" si="1"/>
        <v>Match</v>
      </c>
    </row>
    <row r="22" spans="1:15" x14ac:dyDescent="0.2">
      <c r="A22" t="s">
        <v>28</v>
      </c>
      <c r="B22">
        <f>raw_2000_MOE_SSP_assist!C27+raw_2000_MOE_TANF_assist!C27+raw_2000_fed_assist!C27</f>
        <v>195936929</v>
      </c>
      <c r="C22">
        <f>raw_2000_MOE_SSP_non!D27+raw_2000_MOE_SSP_assist!D27+raw_2000_MOE_TANF_non!D27+raw_2000_MOE_TANF_assist!D27+raw_2000_fed_non_1!D27+raw_2000_fed_assist!D27+raw_2000_fed_spending!C27</f>
        <v>98028490</v>
      </c>
      <c r="D22">
        <f>raw_2000_MOE_SSP_non!C27+raw_2000_MOE_SSP_non!E27+raw_2000_MOE_SSP_non!F27+raw_2000_MOE_SSP_assist!E27+raw_2000_MOE_TANF_non!C27+raw_2000_MOE_TANF_non!E27+raw_2000_MOE_TANF_non!F27+raw_2000_MOE_TANF_assist!E27+raw_2000_fed_non_1!C27+raw_2000_fed_non_1!E27+raw_2000_fed_non_1!F27+raw_2000_fed_assist!E27</f>
        <v>36288527</v>
      </c>
      <c r="E22">
        <f>raw_2000_fed_non_1!J27+raw_2000_fed_assist!F27</f>
        <v>0</v>
      </c>
      <c r="F22">
        <f>raw_2000_MOE_SSP_non!G27+raw_2000_MOE_SSP_non!H27+raw_2000_MOE_TANF_non!G27+raw_2000_MOE_TANF_non!H27+raw_2000_fed_non_1!G27+raw_2000_fed_non_1!H27</f>
        <v>0</v>
      </c>
      <c r="G22">
        <f>raw_2000_MOE_SSP_non!I27+raw_2000_MOE_TANF_non!I27+raw_2000_fed_non_1!I27</f>
        <v>0</v>
      </c>
      <c r="H22">
        <f>raw_2000_MOE_SSP_non!J27+raw_2000_MOE_SSP_non!K27+raw_2000_MOE_TANF_non!J27+raw_2000_MOE_TANF_non!K27+raw_2000_fed_non_2!D27+raw_2000_fed_non_2!E27</f>
        <v>16511092</v>
      </c>
      <c r="I22">
        <f>raw_2000_MOE_SSP_non!N27+raw_2000_MOE_TANF_non!N27+raw_2000_fed_non_2!I27</f>
        <v>7088349</v>
      </c>
      <c r="J22">
        <f>raw_2000_MOE_SSP_non!L27+raw_2000_MOE_SSP_non!M27+raw_2000_MOE_TANF_non!L27+raw_2000_MOE_TANF_non!M27+raw_2000_fed_non_2!F27+raw_2000_fed_non_2!H27</f>
        <v>27798436</v>
      </c>
      <c r="K22">
        <f>raw_2000_fed_spending!E27</f>
        <v>22909803</v>
      </c>
      <c r="L22">
        <f>raw_2000_MOE_SSP_non!B27+raw_2000_MOE_SSP_assist!B27+raw_2000_MOE_TANF_non!B27+raw_2000_MOE_TANF_assist!B27+raw_2000_fed_spending!C27+raw_2000_fed_spending!E27+raw_2000_fed_spending!J27</f>
        <v>404561626</v>
      </c>
      <c r="N22">
        <f t="shared" si="0"/>
        <v>404561626</v>
      </c>
      <c r="O22" t="str">
        <f t="shared" si="1"/>
        <v>Match</v>
      </c>
    </row>
    <row r="23" spans="1:15" x14ac:dyDescent="0.2">
      <c r="A23" t="s">
        <v>29</v>
      </c>
      <c r="B23">
        <f>raw_2000_MOE_SSP_assist!C28+raw_2000_MOE_TANF_assist!C28+raw_2000_fed_assist!C28</f>
        <v>335610328</v>
      </c>
      <c r="C23">
        <f>raw_2000_MOE_SSP_non!D28+raw_2000_MOE_SSP_assist!D28+raw_2000_MOE_TANF_non!D28+raw_2000_MOE_TANF_assist!D28+raw_2000_fed_non_1!D28+raw_2000_fed_assist!D28+raw_2000_fed_spending!C28</f>
        <v>264426002</v>
      </c>
      <c r="D23">
        <f>raw_2000_MOE_SSP_non!C28+raw_2000_MOE_SSP_non!E28+raw_2000_MOE_SSP_non!F28+raw_2000_MOE_SSP_assist!E28+raw_2000_MOE_TANF_non!C28+raw_2000_MOE_TANF_non!E28+raw_2000_MOE_TANF_non!F28+raw_2000_MOE_TANF_assist!E28+raw_2000_fed_non_1!C28+raw_2000_fed_non_1!E28+raw_2000_fed_non_1!F28+raw_2000_fed_assist!E28</f>
        <v>40133845</v>
      </c>
      <c r="E23">
        <f>raw_2000_fed_non_1!J28+raw_2000_fed_assist!F28</f>
        <v>0</v>
      </c>
      <c r="F23">
        <f>raw_2000_MOE_SSP_non!G28+raw_2000_MOE_SSP_non!H28+raw_2000_MOE_TANF_non!G28+raw_2000_MOE_TANF_non!H28+raw_2000_fed_non_1!G28+raw_2000_fed_non_1!H28</f>
        <v>36016119</v>
      </c>
      <c r="G23">
        <f>raw_2000_MOE_SSP_non!I28+raw_2000_MOE_TANF_non!I28+raw_2000_fed_non_1!I28</f>
        <v>38120309</v>
      </c>
      <c r="H23">
        <f>raw_2000_MOE_SSP_non!J28+raw_2000_MOE_SSP_non!K28+raw_2000_MOE_TANF_non!J28+raw_2000_MOE_TANF_non!K28+raw_2000_fed_non_2!D28+raw_2000_fed_non_2!E28</f>
        <v>331508</v>
      </c>
      <c r="I23">
        <f>raw_2000_MOE_SSP_non!N28+raw_2000_MOE_TANF_non!N28+raw_2000_fed_non_2!I28</f>
        <v>21029944</v>
      </c>
      <c r="J23">
        <f>raw_2000_MOE_SSP_non!L28+raw_2000_MOE_SSP_non!M28+raw_2000_MOE_TANF_non!L28+raw_2000_MOE_TANF_non!M28+raw_2000_fed_non_2!F28+raw_2000_fed_non_2!H28</f>
        <v>46567743</v>
      </c>
      <c r="K23">
        <f>raw_2000_fed_spending!E28</f>
        <v>46993334</v>
      </c>
      <c r="L23">
        <f>raw_2000_MOE_SSP_non!B28+raw_2000_MOE_SSP_assist!B28+raw_2000_MOE_TANF_non!B28+raw_2000_MOE_TANF_assist!B28+raw_2000_fed_spending!C28+raw_2000_fed_spending!E28+raw_2000_fed_spending!J28</f>
        <v>829229132</v>
      </c>
      <c r="N23">
        <f t="shared" si="0"/>
        <v>829229132</v>
      </c>
      <c r="O23" t="str">
        <f t="shared" si="1"/>
        <v>Match</v>
      </c>
    </row>
    <row r="24" spans="1:15" x14ac:dyDescent="0.2">
      <c r="A24" t="s">
        <v>30</v>
      </c>
      <c r="B24">
        <f>raw_2000_MOE_SSP_assist!C29+raw_2000_MOE_TANF_assist!C29+raw_2000_fed_assist!C29</f>
        <v>386442480</v>
      </c>
      <c r="C24">
        <f>raw_2000_MOE_SSP_non!D29+raw_2000_MOE_SSP_assist!D29+raw_2000_MOE_TANF_non!D29+raw_2000_MOE_TANF_assist!D29+raw_2000_fed_non_1!D29+raw_2000_fed_assist!D29+raw_2000_fed_spending!C29</f>
        <v>412598286</v>
      </c>
      <c r="D24">
        <f>raw_2000_MOE_SSP_non!C29+raw_2000_MOE_SSP_non!E29+raw_2000_MOE_SSP_non!F29+raw_2000_MOE_SSP_assist!E29+raw_2000_MOE_TANF_non!C29+raw_2000_MOE_TANF_non!E29+raw_2000_MOE_TANF_non!F29+raw_2000_MOE_TANF_assist!E29+raw_2000_fed_non_1!C29+raw_2000_fed_non_1!E29+raw_2000_fed_non_1!F29+raw_2000_fed_assist!E29</f>
        <v>174609968</v>
      </c>
      <c r="E24">
        <f>raw_2000_fed_non_1!J29+raw_2000_fed_assist!F29</f>
        <v>49443153</v>
      </c>
      <c r="F24">
        <f>raw_2000_MOE_SSP_non!G29+raw_2000_MOE_SSP_non!H29+raw_2000_MOE_TANF_non!G29+raw_2000_MOE_TANF_non!H29+raw_2000_fed_non_1!G29+raw_2000_fed_non_1!H29</f>
        <v>27000000</v>
      </c>
      <c r="G24">
        <f>raw_2000_MOE_SSP_non!I29+raw_2000_MOE_TANF_non!I29+raw_2000_fed_non_1!I29</f>
        <v>0</v>
      </c>
      <c r="H24">
        <f>raw_2000_MOE_SSP_non!J29+raw_2000_MOE_SSP_non!K29+raw_2000_MOE_TANF_non!J29+raw_2000_MOE_TANF_non!K29+raw_2000_fed_non_2!D29+raw_2000_fed_non_2!E29</f>
        <v>60251767</v>
      </c>
      <c r="I24">
        <f>raw_2000_MOE_SSP_non!N29+raw_2000_MOE_TANF_non!N29+raw_2000_fed_non_2!I29</f>
        <v>100500406</v>
      </c>
      <c r="J24">
        <f>raw_2000_MOE_SSP_non!L29+raw_2000_MOE_SSP_non!M29+raw_2000_MOE_TANF_non!L29+raw_2000_MOE_TANF_non!M29+raw_2000_fed_non_2!F29+raw_2000_fed_non_2!H29</f>
        <v>63189278</v>
      </c>
      <c r="K24">
        <f>raw_2000_fed_spending!E29</f>
        <v>79788415</v>
      </c>
      <c r="L24">
        <f>raw_2000_MOE_SSP_non!B29+raw_2000_MOE_SSP_assist!B29+raw_2000_MOE_TANF_non!B29+raw_2000_MOE_TANF_assist!B29+raw_2000_fed_spending!C29+raw_2000_fed_spending!E29+raw_2000_fed_spending!J29</f>
        <v>1353823753</v>
      </c>
      <c r="N24">
        <f t="shared" si="0"/>
        <v>1353823753</v>
      </c>
      <c r="O24" t="str">
        <f t="shared" si="1"/>
        <v>Match</v>
      </c>
    </row>
    <row r="25" spans="1:15" x14ac:dyDescent="0.2">
      <c r="A25" t="s">
        <v>31</v>
      </c>
      <c r="B25">
        <f>raw_2000_MOE_SSP_assist!C30+raw_2000_MOE_TANF_assist!C30+raw_2000_fed_assist!C30</f>
        <v>192910265</v>
      </c>
      <c r="C25">
        <f>raw_2000_MOE_SSP_non!D30+raw_2000_MOE_SSP_assist!D30+raw_2000_MOE_TANF_non!D30+raw_2000_MOE_TANF_assist!D30+raw_2000_fed_non_1!D30+raw_2000_fed_assist!D30+raw_2000_fed_spending!C30</f>
        <v>79043088</v>
      </c>
      <c r="D25">
        <f>raw_2000_MOE_SSP_non!C30+raw_2000_MOE_SSP_non!E30+raw_2000_MOE_SSP_non!F30+raw_2000_MOE_SSP_assist!E30+raw_2000_MOE_TANF_non!C30+raw_2000_MOE_TANF_non!E30+raw_2000_MOE_TANF_non!F30+raw_2000_MOE_TANF_assist!E30+raw_2000_fed_non_1!C30+raw_2000_fed_non_1!E30+raw_2000_fed_non_1!F30+raw_2000_fed_assist!E30</f>
        <v>44974658</v>
      </c>
      <c r="E25">
        <f>raw_2000_fed_non_1!J30+raw_2000_fed_assist!F30</f>
        <v>0</v>
      </c>
      <c r="F25">
        <f>raw_2000_MOE_SSP_non!G30+raw_2000_MOE_SSP_non!H30+raw_2000_MOE_TANF_non!G30+raw_2000_MOE_TANF_non!H30+raw_2000_fed_non_1!G30+raw_2000_fed_non_1!H30</f>
        <v>21839216</v>
      </c>
      <c r="G25">
        <f>raw_2000_MOE_SSP_non!I30+raw_2000_MOE_TANF_non!I30+raw_2000_fed_non_1!I30</f>
        <v>16997571</v>
      </c>
      <c r="H25">
        <f>raw_2000_MOE_SSP_non!J30+raw_2000_MOE_SSP_non!K30+raw_2000_MOE_TANF_non!J30+raw_2000_MOE_TANF_non!K30+raw_2000_fed_non_2!D30+raw_2000_fed_non_2!E30</f>
        <v>108300</v>
      </c>
      <c r="I25">
        <f>raw_2000_MOE_SSP_non!N30+raw_2000_MOE_TANF_non!N30+raw_2000_fed_non_2!I30</f>
        <v>576920</v>
      </c>
      <c r="J25">
        <f>raw_2000_MOE_SSP_non!L30+raw_2000_MOE_SSP_non!M30+raw_2000_MOE_TANF_non!L30+raw_2000_MOE_TANF_non!M30+raw_2000_fed_non_2!F30+raw_2000_fed_non_2!H30</f>
        <v>41777533</v>
      </c>
      <c r="K25">
        <f>raw_2000_fed_spending!E30</f>
        <v>16244789</v>
      </c>
      <c r="L25">
        <f>raw_2000_MOE_SSP_non!B30+raw_2000_MOE_SSP_assist!B30+raw_2000_MOE_TANF_non!B30+raw_2000_MOE_TANF_assist!B30+raw_2000_fed_spending!C30+raw_2000_fed_spending!E30+raw_2000_fed_spending!J30</f>
        <v>414472340</v>
      </c>
      <c r="N25">
        <f t="shared" si="0"/>
        <v>414472340</v>
      </c>
      <c r="O25" t="str">
        <f t="shared" si="1"/>
        <v>Match</v>
      </c>
    </row>
    <row r="26" spans="1:15" x14ac:dyDescent="0.2">
      <c r="A26" t="s">
        <v>32</v>
      </c>
      <c r="B26">
        <f>raw_2000_MOE_SSP_assist!C31+raw_2000_MOE_TANF_assist!C31+raw_2000_fed_assist!C31</f>
        <v>18028492</v>
      </c>
      <c r="C26">
        <f>raw_2000_MOE_SSP_non!D31+raw_2000_MOE_SSP_assist!D31+raw_2000_MOE_TANF_non!D31+raw_2000_MOE_TANF_assist!D31+raw_2000_fed_non_1!D31+raw_2000_fed_assist!D31+raw_2000_fed_spending!C31</f>
        <v>26540094</v>
      </c>
      <c r="D26">
        <f>raw_2000_MOE_SSP_non!C31+raw_2000_MOE_SSP_non!E31+raw_2000_MOE_SSP_non!F31+raw_2000_MOE_SSP_assist!E31+raw_2000_MOE_TANF_non!C31+raw_2000_MOE_TANF_non!E31+raw_2000_MOE_TANF_non!F31+raw_2000_MOE_TANF_assist!E31+raw_2000_fed_non_1!C31+raw_2000_fed_non_1!E31+raw_2000_fed_non_1!F31+raw_2000_fed_assist!E31</f>
        <v>27481714</v>
      </c>
      <c r="E26">
        <f>raw_2000_fed_non_1!J31+raw_2000_fed_assist!F31</f>
        <v>0</v>
      </c>
      <c r="F26">
        <f>raw_2000_MOE_SSP_non!G31+raw_2000_MOE_SSP_non!H31+raw_2000_MOE_TANF_non!G31+raw_2000_MOE_TANF_non!H31+raw_2000_fed_non_1!G31+raw_2000_fed_non_1!H31</f>
        <v>0</v>
      </c>
      <c r="G26">
        <f>raw_2000_MOE_SSP_non!I31+raw_2000_MOE_TANF_non!I31+raw_2000_fed_non_1!I31</f>
        <v>0</v>
      </c>
      <c r="H26">
        <f>raw_2000_MOE_SSP_non!J31+raw_2000_MOE_SSP_non!K31+raw_2000_MOE_TANF_non!J31+raw_2000_MOE_TANF_non!K31+raw_2000_fed_non_2!D31+raw_2000_fed_non_2!E31</f>
        <v>1532272</v>
      </c>
      <c r="I26">
        <f>raw_2000_MOE_SSP_non!N31+raw_2000_MOE_TANF_non!N31+raw_2000_fed_non_2!I31</f>
        <v>1802947</v>
      </c>
      <c r="J26">
        <f>raw_2000_MOE_SSP_non!L31+raw_2000_MOE_SSP_non!M31+raw_2000_MOE_TANF_non!L31+raw_2000_MOE_TANF_non!M31+raw_2000_fed_non_2!F31+raw_2000_fed_non_2!H31</f>
        <v>5051152</v>
      </c>
      <c r="K26">
        <f>raw_2000_fed_spending!E31</f>
        <v>9345999</v>
      </c>
      <c r="L26">
        <f>raw_2000_MOE_SSP_non!B31+raw_2000_MOE_SSP_assist!B31+raw_2000_MOE_TANF_non!B31+raw_2000_MOE_TANF_assist!B31+raw_2000_fed_spending!C31+raw_2000_fed_spending!E31+raw_2000_fed_spending!J31</f>
        <v>89782670</v>
      </c>
      <c r="N26">
        <f t="shared" si="0"/>
        <v>89782670</v>
      </c>
      <c r="O26" t="str">
        <f t="shared" si="1"/>
        <v>Match</v>
      </c>
    </row>
    <row r="27" spans="1:15" x14ac:dyDescent="0.2">
      <c r="A27" t="s">
        <v>33</v>
      </c>
      <c r="B27">
        <f>raw_2000_MOE_SSP_assist!C32+raw_2000_MOE_TANF_assist!C32+raw_2000_fed_assist!C32</f>
        <v>138956361</v>
      </c>
      <c r="C27">
        <f>raw_2000_MOE_SSP_non!D32+raw_2000_MOE_SSP_assist!D32+raw_2000_MOE_TANF_non!D32+raw_2000_MOE_TANF_assist!D32+raw_2000_fed_non_1!D32+raw_2000_fed_assist!D32+raw_2000_fed_spending!C32</f>
        <v>79114038</v>
      </c>
      <c r="D27">
        <f>raw_2000_MOE_SSP_non!C32+raw_2000_MOE_SSP_non!E32+raw_2000_MOE_SSP_non!F32+raw_2000_MOE_SSP_assist!E32+raw_2000_MOE_TANF_non!C32+raw_2000_MOE_TANF_non!E32+raw_2000_MOE_TANF_non!F32+raw_2000_MOE_TANF_assist!E32+raw_2000_fed_non_1!C32+raw_2000_fed_non_1!E32+raw_2000_fed_non_1!F32+raw_2000_fed_assist!E32</f>
        <v>46434876</v>
      </c>
      <c r="E27">
        <f>raw_2000_fed_non_1!J32+raw_2000_fed_assist!F32</f>
        <v>49551060</v>
      </c>
      <c r="F27">
        <f>raw_2000_MOE_SSP_non!G32+raw_2000_MOE_SSP_non!H32+raw_2000_MOE_TANF_non!G32+raw_2000_MOE_TANF_non!H32+raw_2000_fed_non_1!G32+raw_2000_fed_non_1!H32</f>
        <v>0</v>
      </c>
      <c r="G27">
        <f>raw_2000_MOE_SSP_non!I32+raw_2000_MOE_TANF_non!I32+raw_2000_fed_non_1!I32</f>
        <v>24736</v>
      </c>
      <c r="H27">
        <f>raw_2000_MOE_SSP_non!J32+raw_2000_MOE_SSP_non!K32+raw_2000_MOE_TANF_non!J32+raw_2000_MOE_TANF_non!K32+raw_2000_fed_non_2!D32+raw_2000_fed_non_2!E32</f>
        <v>4354276</v>
      </c>
      <c r="I27">
        <f>raw_2000_MOE_SSP_non!N32+raw_2000_MOE_TANF_non!N32+raw_2000_fed_non_2!I32</f>
        <v>0</v>
      </c>
      <c r="J27">
        <f>raw_2000_MOE_SSP_non!L32+raw_2000_MOE_SSP_non!M32+raw_2000_MOE_TANF_non!L32+raw_2000_MOE_TANF_non!M32+raw_2000_fed_non_2!F32+raw_2000_fed_non_2!H32</f>
        <v>22793448</v>
      </c>
      <c r="K27">
        <f>raw_2000_fed_spending!E32</f>
        <v>21705174</v>
      </c>
      <c r="L27">
        <f>raw_2000_MOE_SSP_non!B32+raw_2000_MOE_SSP_assist!B32+raw_2000_MOE_TANF_non!B32+raw_2000_MOE_TANF_assist!B32+raw_2000_fed_spending!C32+raw_2000_fed_spending!E32+raw_2000_fed_spending!J32</f>
        <v>362933969</v>
      </c>
      <c r="N27">
        <f t="shared" si="0"/>
        <v>362933969</v>
      </c>
      <c r="O27" t="str">
        <f t="shared" si="1"/>
        <v>Match</v>
      </c>
    </row>
    <row r="28" spans="1:15" x14ac:dyDescent="0.2">
      <c r="A28" t="s">
        <v>34</v>
      </c>
      <c r="B28">
        <f>raw_2000_MOE_SSP_assist!C33+raw_2000_MOE_TANF_assist!C33+raw_2000_fed_assist!C33</f>
        <v>21452328</v>
      </c>
      <c r="C28">
        <f>raw_2000_MOE_SSP_non!D33+raw_2000_MOE_SSP_assist!D33+raw_2000_MOE_TANF_non!D33+raw_2000_MOE_TANF_assist!D33+raw_2000_fed_non_1!D33+raw_2000_fed_assist!D33+raw_2000_fed_spending!C33</f>
        <v>8926229</v>
      </c>
      <c r="D28">
        <f>raw_2000_MOE_SSP_non!C33+raw_2000_MOE_SSP_non!E33+raw_2000_MOE_SSP_non!F33+raw_2000_MOE_SSP_assist!E33+raw_2000_MOE_TANF_non!C33+raw_2000_MOE_TANF_non!E33+raw_2000_MOE_TANF_non!F33+raw_2000_MOE_TANF_assist!E33+raw_2000_fed_non_1!C33+raw_2000_fed_non_1!E33+raw_2000_fed_non_1!F33+raw_2000_fed_assist!E33</f>
        <v>7229628</v>
      </c>
      <c r="E28">
        <f>raw_2000_fed_non_1!J33+raw_2000_fed_assist!F33</f>
        <v>2243051</v>
      </c>
      <c r="F28">
        <f>raw_2000_MOE_SSP_non!G33+raw_2000_MOE_SSP_non!H33+raw_2000_MOE_TANF_non!G33+raw_2000_MOE_TANF_non!H33+raw_2000_fed_non_1!G33+raw_2000_fed_non_1!H33</f>
        <v>0</v>
      </c>
      <c r="G28">
        <f>raw_2000_MOE_SSP_non!I33+raw_2000_MOE_TANF_non!I33+raw_2000_fed_non_1!I33</f>
        <v>0</v>
      </c>
      <c r="H28">
        <f>raw_2000_MOE_SSP_non!J33+raw_2000_MOE_SSP_non!K33+raw_2000_MOE_TANF_non!J33+raw_2000_MOE_TANF_non!K33+raw_2000_fed_non_2!D33+raw_2000_fed_non_2!E33</f>
        <v>0</v>
      </c>
      <c r="I28">
        <f>raw_2000_MOE_SSP_non!N33+raw_2000_MOE_TANF_non!N33+raw_2000_fed_non_2!I33</f>
        <v>3676787</v>
      </c>
      <c r="J28">
        <f>raw_2000_MOE_SSP_non!L33+raw_2000_MOE_SSP_non!M33+raw_2000_MOE_TANF_non!L33+raw_2000_MOE_TANF_non!M33+raw_2000_fed_non_2!F33+raw_2000_fed_non_2!H33</f>
        <v>8354405</v>
      </c>
      <c r="K28">
        <f>raw_2000_fed_spending!E33</f>
        <v>4250000</v>
      </c>
      <c r="L28">
        <f>raw_2000_MOE_SSP_non!B33+raw_2000_MOE_SSP_assist!B33+raw_2000_MOE_TANF_non!B33+raw_2000_MOE_TANF_assist!B33+raw_2000_fed_spending!C33+raw_2000_fed_spending!E33+raw_2000_fed_spending!J33</f>
        <v>56132428</v>
      </c>
      <c r="N28">
        <f t="shared" si="0"/>
        <v>56132428</v>
      </c>
      <c r="O28" t="str">
        <f t="shared" si="1"/>
        <v>Match</v>
      </c>
    </row>
    <row r="29" spans="1:15" x14ac:dyDescent="0.2">
      <c r="A29" t="s">
        <v>35</v>
      </c>
      <c r="B29">
        <f>raw_2000_MOE_SSP_assist!C34+raw_2000_MOE_TANF_assist!C34+raw_2000_fed_assist!C34</f>
        <v>41225565</v>
      </c>
      <c r="C29">
        <f>raw_2000_MOE_SSP_non!D34+raw_2000_MOE_SSP_assist!D34+raw_2000_MOE_TANF_non!D34+raw_2000_MOE_TANF_assist!D34+raw_2000_fed_non_1!D34+raw_2000_fed_assist!D34+raw_2000_fed_spending!C34</f>
        <v>17498898</v>
      </c>
      <c r="D29">
        <f>raw_2000_MOE_SSP_non!C34+raw_2000_MOE_SSP_non!E34+raw_2000_MOE_SSP_non!F34+raw_2000_MOE_SSP_assist!E34+raw_2000_MOE_TANF_non!C34+raw_2000_MOE_TANF_non!E34+raw_2000_MOE_TANF_non!F34+raw_2000_MOE_TANF_assist!E34+raw_2000_fed_non_1!C34+raw_2000_fed_non_1!E34+raw_2000_fed_non_1!F34+raw_2000_fed_assist!E34</f>
        <v>15830836</v>
      </c>
      <c r="E29">
        <f>raw_2000_fed_non_1!J34+raw_2000_fed_assist!F34</f>
        <v>0</v>
      </c>
      <c r="F29">
        <f>raw_2000_MOE_SSP_non!G34+raw_2000_MOE_SSP_non!H34+raw_2000_MOE_TANF_non!G34+raw_2000_MOE_TANF_non!H34+raw_2000_fed_non_1!G34+raw_2000_fed_non_1!H34</f>
        <v>0</v>
      </c>
      <c r="G29">
        <f>raw_2000_MOE_SSP_non!I34+raw_2000_MOE_TANF_non!I34+raw_2000_fed_non_1!I34</f>
        <v>0</v>
      </c>
      <c r="H29">
        <f>raw_2000_MOE_SSP_non!J34+raw_2000_MOE_SSP_non!K34+raw_2000_MOE_TANF_non!J34+raw_2000_MOE_TANF_non!K34+raw_2000_fed_non_2!D34+raw_2000_fed_non_2!E34</f>
        <v>0</v>
      </c>
      <c r="I29">
        <f>raw_2000_MOE_SSP_non!N34+raw_2000_MOE_TANF_non!N34+raw_2000_fed_non_2!I34</f>
        <v>0</v>
      </c>
      <c r="J29">
        <f>raw_2000_MOE_SSP_non!L34+raw_2000_MOE_SSP_non!M34+raw_2000_MOE_TANF_non!L34+raw_2000_MOE_TANF_non!M34+raw_2000_fed_non_2!F34+raw_2000_fed_non_2!H34</f>
        <v>13785998</v>
      </c>
      <c r="K29">
        <f>raw_2000_fed_spending!E34</f>
        <v>0</v>
      </c>
      <c r="L29">
        <f>raw_2000_MOE_SSP_non!B34+raw_2000_MOE_SSP_assist!B34+raw_2000_MOE_TANF_non!B34+raw_2000_MOE_TANF_assist!B34+raw_2000_fed_spending!C34+raw_2000_fed_spending!E34+raw_2000_fed_spending!J34</f>
        <v>88341297</v>
      </c>
      <c r="N29">
        <f t="shared" si="0"/>
        <v>88341297</v>
      </c>
      <c r="O29" t="str">
        <f t="shared" si="1"/>
        <v>Match</v>
      </c>
    </row>
    <row r="30" spans="1:15" x14ac:dyDescent="0.2">
      <c r="A30" t="s">
        <v>36</v>
      </c>
      <c r="B30">
        <f>raw_2000_MOE_SSP_assist!C35+raw_2000_MOE_TANF_assist!C35+raw_2000_fed_assist!C35</f>
        <v>28271399</v>
      </c>
      <c r="C30">
        <f>raw_2000_MOE_SSP_non!D35+raw_2000_MOE_SSP_assist!D35+raw_2000_MOE_TANF_non!D35+raw_2000_MOE_TANF_assist!D35+raw_2000_fed_non_1!D35+raw_2000_fed_assist!D35+raw_2000_fed_spending!C35</f>
        <v>2870836</v>
      </c>
      <c r="D30">
        <f>raw_2000_MOE_SSP_non!C35+raw_2000_MOE_SSP_non!E35+raw_2000_MOE_SSP_non!F35+raw_2000_MOE_SSP_assist!E35+raw_2000_MOE_TANF_non!C35+raw_2000_MOE_TANF_non!E35+raw_2000_MOE_TANF_non!F35+raw_2000_MOE_TANF_assist!E35+raw_2000_fed_non_1!C35+raw_2000_fed_non_1!E35+raw_2000_fed_non_1!F35+raw_2000_fed_assist!E35</f>
        <v>4339761</v>
      </c>
      <c r="E30">
        <f>raw_2000_fed_non_1!J35+raw_2000_fed_assist!F35</f>
        <v>5739818</v>
      </c>
      <c r="F30">
        <f>raw_2000_MOE_SSP_non!G35+raw_2000_MOE_SSP_non!H35+raw_2000_MOE_TANF_non!G35+raw_2000_MOE_TANF_non!H35+raw_2000_fed_non_1!G35+raw_2000_fed_non_1!H35</f>
        <v>0</v>
      </c>
      <c r="G30">
        <f>raw_2000_MOE_SSP_non!I35+raw_2000_MOE_TANF_non!I35+raw_2000_fed_non_1!I35</f>
        <v>44975</v>
      </c>
      <c r="H30">
        <f>raw_2000_MOE_SSP_non!J35+raw_2000_MOE_SSP_non!K35+raw_2000_MOE_TANF_non!J35+raw_2000_MOE_TANF_non!K35+raw_2000_fed_non_2!D35+raw_2000_fed_non_2!E35</f>
        <v>0</v>
      </c>
      <c r="I30">
        <f>raw_2000_MOE_SSP_non!N35+raw_2000_MOE_TANF_non!N35+raw_2000_fed_non_2!I35</f>
        <v>9835356</v>
      </c>
      <c r="J30">
        <f>raw_2000_MOE_SSP_non!L35+raw_2000_MOE_SSP_non!M35+raw_2000_MOE_TANF_non!L35+raw_2000_MOE_TANF_non!M35+raw_2000_fed_non_2!F35+raw_2000_fed_non_2!H35</f>
        <v>17737016</v>
      </c>
      <c r="K30">
        <f>raw_2000_fed_spending!E35</f>
        <v>1798587</v>
      </c>
      <c r="L30">
        <f>raw_2000_MOE_SSP_non!B35+raw_2000_MOE_SSP_assist!B35+raw_2000_MOE_TANF_non!B35+raw_2000_MOE_TANF_assist!B35+raw_2000_fed_spending!C35+raw_2000_fed_spending!E35+raw_2000_fed_spending!J35</f>
        <v>70637748</v>
      </c>
      <c r="N30">
        <f t="shared" si="0"/>
        <v>70637748</v>
      </c>
      <c r="O30" t="str">
        <f t="shared" si="1"/>
        <v>Match</v>
      </c>
    </row>
    <row r="31" spans="1:15" x14ac:dyDescent="0.2">
      <c r="A31" t="s">
        <v>37</v>
      </c>
      <c r="B31">
        <f>raw_2000_MOE_SSP_assist!C36+raw_2000_MOE_TANF_assist!C36+raw_2000_fed_assist!C36</f>
        <v>32054643</v>
      </c>
      <c r="C31">
        <f>raw_2000_MOE_SSP_non!D36+raw_2000_MOE_SSP_assist!D36+raw_2000_MOE_TANF_non!D36+raw_2000_MOE_TANF_assist!D36+raw_2000_fed_non_1!D36+raw_2000_fed_assist!D36+raw_2000_fed_spending!C36</f>
        <v>4581870</v>
      </c>
      <c r="D31">
        <f>raw_2000_MOE_SSP_non!C36+raw_2000_MOE_SSP_non!E36+raw_2000_MOE_SSP_non!F36+raw_2000_MOE_SSP_assist!E36+raw_2000_MOE_TANF_non!C36+raw_2000_MOE_TANF_non!E36+raw_2000_MOE_TANF_non!F36+raw_2000_MOE_TANF_assist!E36+raw_2000_fed_non_1!C36+raw_2000_fed_non_1!E36+raw_2000_fed_non_1!F36+raw_2000_fed_assist!E36</f>
        <v>3649575</v>
      </c>
      <c r="E31">
        <f>raw_2000_fed_non_1!J36+raw_2000_fed_assist!F36</f>
        <v>9542487</v>
      </c>
      <c r="F31">
        <f>raw_2000_MOE_SSP_non!G36+raw_2000_MOE_SSP_non!H36+raw_2000_MOE_TANF_non!G36+raw_2000_MOE_TANF_non!H36+raw_2000_fed_non_1!G36+raw_2000_fed_non_1!H36</f>
        <v>0</v>
      </c>
      <c r="G31">
        <f>raw_2000_MOE_SSP_non!I36+raw_2000_MOE_TANF_non!I36+raw_2000_fed_non_1!I36</f>
        <v>0</v>
      </c>
      <c r="H31">
        <f>raw_2000_MOE_SSP_non!J36+raw_2000_MOE_SSP_non!K36+raw_2000_MOE_TANF_non!J36+raw_2000_MOE_TANF_non!K36+raw_2000_fed_non_2!D36+raw_2000_fed_non_2!E36</f>
        <v>101701</v>
      </c>
      <c r="I31">
        <f>raw_2000_MOE_SSP_non!N36+raw_2000_MOE_TANF_non!N36+raw_2000_fed_non_2!I36</f>
        <v>7928008</v>
      </c>
      <c r="J31">
        <f>raw_2000_MOE_SSP_non!L36+raw_2000_MOE_SSP_non!M36+raw_2000_MOE_TANF_non!L36+raw_2000_MOE_TANF_non!M36+raw_2000_fed_non_2!F36+raw_2000_fed_non_2!H36</f>
        <v>15361110</v>
      </c>
      <c r="K31">
        <f>raw_2000_fed_spending!E36</f>
        <v>0</v>
      </c>
      <c r="L31">
        <f>raw_2000_MOE_SSP_non!B36+raw_2000_MOE_SSP_assist!B36+raw_2000_MOE_TANF_non!B36+raw_2000_MOE_TANF_assist!B36+raw_2000_fed_spending!C36+raw_2000_fed_spending!E36+raw_2000_fed_spending!J36</f>
        <v>73219394</v>
      </c>
      <c r="N31">
        <f t="shared" si="0"/>
        <v>73219394</v>
      </c>
      <c r="O31" t="str">
        <f t="shared" si="1"/>
        <v>Match</v>
      </c>
    </row>
    <row r="32" spans="1:15" x14ac:dyDescent="0.2">
      <c r="A32" t="s">
        <v>38</v>
      </c>
      <c r="B32">
        <f>raw_2000_MOE_SSP_assist!C37+raw_2000_MOE_TANF_assist!C37+raw_2000_fed_assist!C37</f>
        <v>221595922</v>
      </c>
      <c r="C32">
        <f>raw_2000_MOE_SSP_non!D37+raw_2000_MOE_SSP_assist!D37+raw_2000_MOE_TANF_non!D37+raw_2000_MOE_TANF_assist!D37+raw_2000_fed_non_1!D37+raw_2000_fed_assist!D37+raw_2000_fed_spending!C37</f>
        <v>79795989</v>
      </c>
      <c r="D32">
        <f>raw_2000_MOE_SSP_non!C37+raw_2000_MOE_SSP_non!E37+raw_2000_MOE_SSP_non!F37+raw_2000_MOE_SSP_assist!E37+raw_2000_MOE_TANF_non!C37+raw_2000_MOE_TANF_non!E37+raw_2000_MOE_TANF_non!F37+raw_2000_MOE_TANF_assist!E37+raw_2000_fed_non_1!C37+raw_2000_fed_non_1!E37+raw_2000_fed_non_1!F37+raw_2000_fed_assist!E37</f>
        <v>58219103</v>
      </c>
      <c r="E32">
        <f>raw_2000_fed_non_1!J37+raw_2000_fed_assist!F37</f>
        <v>0</v>
      </c>
      <c r="F32">
        <f>raw_2000_MOE_SSP_non!G37+raw_2000_MOE_SSP_non!H37+raw_2000_MOE_TANF_non!G37+raw_2000_MOE_TANF_non!H37+raw_2000_fed_non_1!G37+raw_2000_fed_non_1!H37</f>
        <v>0</v>
      </c>
      <c r="G32">
        <f>raw_2000_MOE_SSP_non!I37+raw_2000_MOE_TANF_non!I37+raw_2000_fed_non_1!I37</f>
        <v>567417</v>
      </c>
      <c r="H32">
        <f>raw_2000_MOE_SSP_non!J37+raw_2000_MOE_SSP_non!K37+raw_2000_MOE_TANF_non!J37+raw_2000_MOE_TANF_non!K37+raw_2000_fed_non_2!D37+raw_2000_fed_non_2!E37</f>
        <v>161479</v>
      </c>
      <c r="I32">
        <f>raw_2000_MOE_SSP_non!N37+raw_2000_MOE_TANF_non!N37+raw_2000_fed_non_2!I37</f>
        <v>0</v>
      </c>
      <c r="J32">
        <f>raw_2000_MOE_SSP_non!L37+raw_2000_MOE_SSP_non!M37+raw_2000_MOE_TANF_non!L37+raw_2000_MOE_TANF_non!M37+raw_2000_fed_non_2!F37+raw_2000_fed_non_2!H37</f>
        <v>40180070</v>
      </c>
      <c r="K32">
        <f>raw_2000_fed_spending!E37</f>
        <v>40397994</v>
      </c>
      <c r="L32">
        <f>raw_2000_MOE_SSP_non!B37+raw_2000_MOE_SSP_assist!B37+raw_2000_MOE_TANF_non!B37+raw_2000_MOE_TANF_assist!B37+raw_2000_fed_spending!C37+raw_2000_fed_spending!E37+raw_2000_fed_spending!J37</f>
        <v>440917974</v>
      </c>
      <c r="N32">
        <f t="shared" si="0"/>
        <v>440917974</v>
      </c>
      <c r="O32" t="str">
        <f t="shared" si="1"/>
        <v>Match</v>
      </c>
    </row>
    <row r="33" spans="1:15" x14ac:dyDescent="0.2">
      <c r="A33" t="s">
        <v>39</v>
      </c>
      <c r="B33">
        <f>raw_2000_MOE_SSP_assist!C38+raw_2000_MOE_TANF_assist!C38+raw_2000_fed_assist!C38</f>
        <v>112792121</v>
      </c>
      <c r="C33">
        <f>raw_2000_MOE_SSP_non!D38+raw_2000_MOE_SSP_assist!D38+raw_2000_MOE_TANF_non!D38+raw_2000_MOE_TANF_assist!D38+raw_2000_fed_non_1!D38+raw_2000_fed_assist!D38+raw_2000_fed_spending!C38</f>
        <v>22423486</v>
      </c>
      <c r="D33">
        <f>raw_2000_MOE_SSP_non!C38+raw_2000_MOE_SSP_non!E38+raw_2000_MOE_SSP_non!F38+raw_2000_MOE_SSP_assist!E38+raw_2000_MOE_TANF_non!C38+raw_2000_MOE_TANF_non!E38+raw_2000_MOE_TANF_non!F38+raw_2000_MOE_TANF_assist!E38+raw_2000_fed_non_1!C38+raw_2000_fed_non_1!E38+raw_2000_fed_non_1!F38+raw_2000_fed_assist!E38</f>
        <v>17079186</v>
      </c>
      <c r="E33">
        <f>raw_2000_fed_non_1!J38+raw_2000_fed_assist!F38</f>
        <v>0</v>
      </c>
      <c r="F33">
        <f>raw_2000_MOE_SSP_non!G38+raw_2000_MOE_SSP_non!H38+raw_2000_MOE_TANF_non!G38+raw_2000_MOE_TANF_non!H38+raw_2000_fed_non_1!G38+raw_2000_fed_non_1!H38</f>
        <v>3600000</v>
      </c>
      <c r="G33">
        <f>raw_2000_MOE_SSP_non!I38+raw_2000_MOE_TANF_non!I38+raw_2000_fed_non_1!I38</f>
        <v>0</v>
      </c>
      <c r="H33">
        <f>raw_2000_MOE_SSP_non!J38+raw_2000_MOE_SSP_non!K38+raw_2000_MOE_TANF_non!J38+raw_2000_MOE_TANF_non!K38+raw_2000_fed_non_2!D38+raw_2000_fed_non_2!E38</f>
        <v>0</v>
      </c>
      <c r="I33">
        <f>raw_2000_MOE_SSP_non!N38+raw_2000_MOE_TANF_non!N38+raw_2000_fed_non_2!I38</f>
        <v>3323381</v>
      </c>
      <c r="J33">
        <f>raw_2000_MOE_SSP_non!L38+raw_2000_MOE_SSP_non!M38+raw_2000_MOE_TANF_non!L38+raw_2000_MOE_TANF_non!M38+raw_2000_fed_non_2!F38+raw_2000_fed_non_2!H38</f>
        <v>9400038</v>
      </c>
      <c r="K33">
        <f>raw_2000_fed_spending!E38</f>
        <v>0</v>
      </c>
      <c r="L33">
        <f>raw_2000_MOE_SSP_non!B38+raw_2000_MOE_SSP_assist!B38+raw_2000_MOE_TANF_non!B38+raw_2000_MOE_TANF_assist!B38+raw_2000_fed_spending!C38+raw_2000_fed_spending!E38+raw_2000_fed_spending!J38</f>
        <v>168618212</v>
      </c>
      <c r="N33">
        <f t="shared" si="0"/>
        <v>168618212</v>
      </c>
      <c r="O33" t="str">
        <f t="shared" si="1"/>
        <v>Match</v>
      </c>
    </row>
    <row r="34" spans="1:15" x14ac:dyDescent="0.2">
      <c r="A34" t="s">
        <v>40</v>
      </c>
      <c r="B34">
        <f>raw_2000_MOE_SSP_assist!C39+raw_2000_MOE_TANF_assist!C39+raw_2000_fed_assist!C39</f>
        <v>1554423956</v>
      </c>
      <c r="C34">
        <f>raw_2000_MOE_SSP_non!D39+raw_2000_MOE_SSP_assist!D39+raw_2000_MOE_TANF_non!D39+raw_2000_MOE_TANF_assist!D39+raw_2000_fed_non_1!D39+raw_2000_fed_assist!D39+raw_2000_fed_spending!C39</f>
        <v>565333364</v>
      </c>
      <c r="D34">
        <f>raw_2000_MOE_SSP_non!C39+raw_2000_MOE_SSP_non!E39+raw_2000_MOE_SSP_non!F39+raw_2000_MOE_SSP_assist!E39+raw_2000_MOE_TANF_non!C39+raw_2000_MOE_TANF_non!E39+raw_2000_MOE_TANF_non!F39+raw_2000_MOE_TANF_assist!E39+raw_2000_fed_non_1!C39+raw_2000_fed_non_1!E39+raw_2000_fed_non_1!F39+raw_2000_fed_assist!E39</f>
        <v>213287239</v>
      </c>
      <c r="E34">
        <f>raw_2000_fed_non_1!J39+raw_2000_fed_assist!F39</f>
        <v>308965621</v>
      </c>
      <c r="F34">
        <f>raw_2000_MOE_SSP_non!G39+raw_2000_MOE_SSP_non!H39+raw_2000_MOE_TANF_non!G39+raw_2000_MOE_TANF_non!H39+raw_2000_fed_non_1!G39+raw_2000_fed_non_1!H39</f>
        <v>504068705</v>
      </c>
      <c r="G34">
        <f>raw_2000_MOE_SSP_non!I39+raw_2000_MOE_TANF_non!I39+raw_2000_fed_non_1!I39</f>
        <v>0</v>
      </c>
      <c r="H34">
        <f>raw_2000_MOE_SSP_non!J39+raw_2000_MOE_SSP_non!K39+raw_2000_MOE_TANF_non!J39+raw_2000_MOE_TANF_non!K39+raw_2000_fed_non_2!D39+raw_2000_fed_non_2!E39</f>
        <v>0</v>
      </c>
      <c r="I34">
        <f>raw_2000_MOE_SSP_non!N39+raw_2000_MOE_TANF_non!N39+raw_2000_fed_non_2!I39</f>
        <v>421293028</v>
      </c>
      <c r="J34">
        <f>raw_2000_MOE_SSP_non!L39+raw_2000_MOE_SSP_non!M39+raw_2000_MOE_TANF_non!L39+raw_2000_MOE_TANF_non!M39+raw_2000_fed_non_2!F39+raw_2000_fed_non_2!H39</f>
        <v>382103683</v>
      </c>
      <c r="K34">
        <f>raw_2000_fed_spending!E39</f>
        <v>244000000</v>
      </c>
      <c r="L34">
        <f>raw_2000_MOE_SSP_non!B39+raw_2000_MOE_SSP_assist!B39+raw_2000_MOE_TANF_non!B39+raw_2000_MOE_TANF_assist!B39+raw_2000_fed_spending!C39+raw_2000_fed_spending!E39+raw_2000_fed_spending!J39</f>
        <v>4193475596</v>
      </c>
      <c r="N34">
        <f t="shared" si="0"/>
        <v>4193475596</v>
      </c>
      <c r="O34" t="str">
        <f t="shared" si="1"/>
        <v>Match</v>
      </c>
    </row>
    <row r="35" spans="1:15" x14ac:dyDescent="0.2">
      <c r="A35" t="s">
        <v>41</v>
      </c>
      <c r="B35">
        <f>raw_2000_MOE_SSP_assist!C40+raw_2000_MOE_TANF_assist!C40+raw_2000_fed_assist!C40</f>
        <v>140129420</v>
      </c>
      <c r="C35">
        <f>raw_2000_MOE_SSP_non!D40+raw_2000_MOE_SSP_assist!D40+raw_2000_MOE_TANF_non!D40+raw_2000_MOE_TANF_assist!D40+raw_2000_fed_non_1!D40+raw_2000_fed_assist!D40+raw_2000_fed_spending!C40</f>
        <v>147458106</v>
      </c>
      <c r="D35">
        <f>raw_2000_MOE_SSP_non!C40+raw_2000_MOE_SSP_non!E40+raw_2000_MOE_SSP_non!F40+raw_2000_MOE_SSP_assist!E40+raw_2000_MOE_TANF_non!C40+raw_2000_MOE_TANF_non!E40+raw_2000_MOE_TANF_non!F40+raw_2000_MOE_TANF_assist!E40+raw_2000_fed_non_1!C40+raw_2000_fed_non_1!E40+raw_2000_fed_non_1!F40+raw_2000_fed_assist!E40</f>
        <v>76395033</v>
      </c>
      <c r="E35">
        <f>raw_2000_fed_non_1!J40+raw_2000_fed_assist!F40</f>
        <v>70416799</v>
      </c>
      <c r="F35">
        <f>raw_2000_MOE_SSP_non!G40+raw_2000_MOE_SSP_non!H40+raw_2000_MOE_TANF_non!G40+raw_2000_MOE_TANF_non!H40+raw_2000_fed_non_1!G40+raw_2000_fed_non_1!H40</f>
        <v>0</v>
      </c>
      <c r="G35">
        <f>raw_2000_MOE_SSP_non!I40+raw_2000_MOE_TANF_non!I40+raw_2000_fed_non_1!I40</f>
        <v>8925327</v>
      </c>
      <c r="H35">
        <f>raw_2000_MOE_SSP_non!J40+raw_2000_MOE_SSP_non!K40+raw_2000_MOE_TANF_non!J40+raw_2000_MOE_TANF_non!K40+raw_2000_fed_non_2!D40+raw_2000_fed_non_2!E40</f>
        <v>668883</v>
      </c>
      <c r="I35">
        <f>raw_2000_MOE_SSP_non!N40+raw_2000_MOE_TANF_non!N40+raw_2000_fed_non_2!I40</f>
        <v>22886141</v>
      </c>
      <c r="J35">
        <f>raw_2000_MOE_SSP_non!L40+raw_2000_MOE_SSP_non!M40+raw_2000_MOE_TANF_non!L40+raw_2000_MOE_TANF_non!M40+raw_2000_fed_non_2!F40+raw_2000_fed_non_2!H40</f>
        <v>39325262</v>
      </c>
      <c r="K35">
        <f>raw_2000_fed_spending!E40</f>
        <v>23020332</v>
      </c>
      <c r="L35">
        <f>raw_2000_MOE_SSP_non!B40+raw_2000_MOE_SSP_assist!B40+raw_2000_MOE_TANF_non!B40+raw_2000_MOE_TANF_assist!B40+raw_2000_fed_spending!C40+raw_2000_fed_spending!E40+raw_2000_fed_spending!J40</f>
        <v>529225303</v>
      </c>
      <c r="N35">
        <f t="shared" si="0"/>
        <v>529225303</v>
      </c>
      <c r="O35" t="str">
        <f t="shared" si="1"/>
        <v>Match</v>
      </c>
    </row>
    <row r="36" spans="1:15" x14ac:dyDescent="0.2">
      <c r="A36" t="s">
        <v>42</v>
      </c>
      <c r="B36">
        <f>raw_2000_MOE_SSP_assist!C41+raw_2000_MOE_TANF_assist!C41+raw_2000_fed_assist!C41</f>
        <v>11814347</v>
      </c>
      <c r="C36">
        <f>raw_2000_MOE_SSP_non!D41+raw_2000_MOE_SSP_assist!D41+raw_2000_MOE_TANF_non!D41+raw_2000_MOE_TANF_assist!D41+raw_2000_fed_non_1!D41+raw_2000_fed_assist!D41+raw_2000_fed_spending!C41</f>
        <v>2496184</v>
      </c>
      <c r="D36">
        <f>raw_2000_MOE_SSP_non!C41+raw_2000_MOE_SSP_non!E41+raw_2000_MOE_SSP_non!F41+raw_2000_MOE_SSP_assist!E41+raw_2000_MOE_TANF_non!C41+raw_2000_MOE_TANF_non!E41+raw_2000_MOE_TANF_non!F41+raw_2000_MOE_TANF_assist!E41+raw_2000_fed_non_1!C41+raw_2000_fed_non_1!E41+raw_2000_fed_non_1!F41+raw_2000_fed_assist!E41</f>
        <v>2613933</v>
      </c>
      <c r="E36">
        <f>raw_2000_fed_non_1!J41+raw_2000_fed_assist!F41</f>
        <v>9782250</v>
      </c>
      <c r="F36">
        <f>raw_2000_MOE_SSP_non!G41+raw_2000_MOE_SSP_non!H41+raw_2000_MOE_TANF_non!G41+raw_2000_MOE_TANF_non!H41+raw_2000_fed_non_1!G41+raw_2000_fed_non_1!H41</f>
        <v>0</v>
      </c>
      <c r="G36">
        <f>raw_2000_MOE_SSP_non!I41+raw_2000_MOE_TANF_non!I41+raw_2000_fed_non_1!I41</f>
        <v>0</v>
      </c>
      <c r="H36">
        <f>raw_2000_MOE_SSP_non!J41+raw_2000_MOE_SSP_non!K41+raw_2000_MOE_TANF_non!J41+raw_2000_MOE_TANF_non!K41+raw_2000_fed_non_2!D41+raw_2000_fed_non_2!E41</f>
        <v>0</v>
      </c>
      <c r="I36">
        <f>raw_2000_MOE_SSP_non!N41+raw_2000_MOE_TANF_non!N41+raw_2000_fed_non_2!I41</f>
        <v>721121</v>
      </c>
      <c r="J36">
        <f>raw_2000_MOE_SSP_non!L41+raw_2000_MOE_SSP_non!M41+raw_2000_MOE_TANF_non!L41+raw_2000_MOE_TANF_non!M41+raw_2000_fed_non_2!F41+raw_2000_fed_non_2!H41</f>
        <v>5692711</v>
      </c>
      <c r="K36">
        <f>raw_2000_fed_spending!E41</f>
        <v>0</v>
      </c>
      <c r="L36">
        <f>raw_2000_MOE_SSP_non!B41+raw_2000_MOE_SSP_assist!B41+raw_2000_MOE_TANF_non!B41+raw_2000_MOE_TANF_assist!B41+raw_2000_fed_spending!C41+raw_2000_fed_spending!E41+raw_2000_fed_spending!J41</f>
        <v>33120546</v>
      </c>
      <c r="N36">
        <f t="shared" si="0"/>
        <v>33120546</v>
      </c>
      <c r="O36" t="str">
        <f t="shared" si="1"/>
        <v>Match</v>
      </c>
    </row>
    <row r="37" spans="1:15" x14ac:dyDescent="0.2">
      <c r="A37" t="s">
        <v>43</v>
      </c>
      <c r="B37">
        <f>raw_2000_MOE_SSP_assist!C42+raw_2000_MOE_TANF_assist!C42+raw_2000_fed_assist!C42</f>
        <v>368213004</v>
      </c>
      <c r="C37">
        <f>raw_2000_MOE_SSP_non!D42+raw_2000_MOE_SSP_assist!D42+raw_2000_MOE_TANF_non!D42+raw_2000_MOE_TANF_assist!D42+raw_2000_fed_non_1!D42+raw_2000_fed_assist!D42+raw_2000_fed_spending!C42</f>
        <v>201865397</v>
      </c>
      <c r="D37">
        <f>raw_2000_MOE_SSP_non!C42+raw_2000_MOE_SSP_non!E42+raw_2000_MOE_SSP_non!F42+raw_2000_MOE_SSP_assist!E42+raw_2000_MOE_TANF_non!C42+raw_2000_MOE_TANF_non!E42+raw_2000_MOE_TANF_non!F42+raw_2000_MOE_TANF_assist!E42+raw_2000_fed_non_1!C42+raw_2000_fed_non_1!E42+raw_2000_fed_non_1!F42+raw_2000_fed_assist!E42</f>
        <v>114782746</v>
      </c>
      <c r="E37">
        <f>raw_2000_fed_non_1!J42+raw_2000_fed_assist!F42</f>
        <v>0</v>
      </c>
      <c r="F37">
        <f>raw_2000_MOE_SSP_non!G42+raw_2000_MOE_SSP_non!H42+raw_2000_MOE_TANF_non!G42+raw_2000_MOE_TANF_non!H42+raw_2000_fed_non_1!G42+raw_2000_fed_non_1!H42</f>
        <v>0</v>
      </c>
      <c r="G37">
        <f>raw_2000_MOE_SSP_non!I42+raw_2000_MOE_TANF_non!I42+raw_2000_fed_non_1!I42</f>
        <v>30148424</v>
      </c>
      <c r="H37">
        <f>raw_2000_MOE_SSP_non!J42+raw_2000_MOE_SSP_non!K42+raw_2000_MOE_TANF_non!J42+raw_2000_MOE_TANF_non!K42+raw_2000_fed_non_2!D42+raw_2000_fed_non_2!E42</f>
        <v>807046</v>
      </c>
      <c r="I37">
        <f>raw_2000_MOE_SSP_non!N42+raw_2000_MOE_TANF_non!N42+raw_2000_fed_non_2!I42</f>
        <v>197566179</v>
      </c>
      <c r="J37">
        <f>raw_2000_MOE_SSP_non!L42+raw_2000_MOE_SSP_non!M42+raw_2000_MOE_TANF_non!L42+raw_2000_MOE_TANF_non!M42+raw_2000_fed_non_2!F42+raw_2000_fed_non_2!H42</f>
        <v>159442452</v>
      </c>
      <c r="K37">
        <f>raw_2000_fed_spending!E42</f>
        <v>72796826</v>
      </c>
      <c r="L37">
        <f>raw_2000_MOE_SSP_non!B42+raw_2000_MOE_SSP_assist!B42+raw_2000_MOE_TANF_non!B42+raw_2000_MOE_TANF_assist!B42+raw_2000_fed_spending!C42+raw_2000_fed_spending!E42+raw_2000_fed_spending!J42</f>
        <v>1145622074</v>
      </c>
      <c r="N37">
        <f t="shared" si="0"/>
        <v>1145622074</v>
      </c>
      <c r="O37" t="str">
        <f t="shared" si="1"/>
        <v>Match</v>
      </c>
    </row>
    <row r="38" spans="1:15" x14ac:dyDescent="0.2">
      <c r="A38" t="s">
        <v>44</v>
      </c>
      <c r="B38">
        <f>raw_2000_MOE_SSP_assist!C43+raw_2000_MOE_TANF_assist!C43+raw_2000_fed_assist!C43</f>
        <v>78319646</v>
      </c>
      <c r="C38">
        <f>raw_2000_MOE_SSP_non!D43+raw_2000_MOE_SSP_assist!D43+raw_2000_MOE_TANF_non!D43+raw_2000_MOE_TANF_assist!D43+raw_2000_fed_non_1!D43+raw_2000_fed_assist!D43+raw_2000_fed_spending!C43</f>
        <v>55708659</v>
      </c>
      <c r="D38">
        <f>raw_2000_MOE_SSP_non!C43+raw_2000_MOE_SSP_non!E43+raw_2000_MOE_SSP_non!F43+raw_2000_MOE_SSP_assist!E43+raw_2000_MOE_TANF_non!C43+raw_2000_MOE_TANF_non!E43+raw_2000_MOE_TANF_non!F43+raw_2000_MOE_TANF_assist!E43+raw_2000_fed_non_1!C43+raw_2000_fed_non_1!E43+raw_2000_fed_non_1!F43+raw_2000_fed_assist!E43</f>
        <v>16950156</v>
      </c>
      <c r="E38">
        <f>raw_2000_fed_non_1!J43+raw_2000_fed_assist!F43</f>
        <v>0</v>
      </c>
      <c r="F38">
        <f>raw_2000_MOE_SSP_non!G43+raw_2000_MOE_SSP_non!H43+raw_2000_MOE_TANF_non!G43+raw_2000_MOE_TANF_non!H43+raw_2000_fed_non_1!G43+raw_2000_fed_non_1!H43</f>
        <v>0</v>
      </c>
      <c r="G38">
        <f>raw_2000_MOE_SSP_non!I43+raw_2000_MOE_TANF_non!I43+raw_2000_fed_non_1!I43</f>
        <v>0</v>
      </c>
      <c r="H38">
        <f>raw_2000_MOE_SSP_non!J43+raw_2000_MOE_SSP_non!K43+raw_2000_MOE_TANF_non!J43+raw_2000_MOE_TANF_non!K43+raw_2000_fed_non_2!D43+raw_2000_fed_non_2!E43</f>
        <v>0</v>
      </c>
      <c r="I38">
        <f>raw_2000_MOE_SSP_non!N43+raw_2000_MOE_TANF_non!N43+raw_2000_fed_non_2!I43</f>
        <v>-5096098</v>
      </c>
      <c r="J38">
        <f>raw_2000_MOE_SSP_non!L43+raw_2000_MOE_SSP_non!M43+raw_2000_MOE_TANF_non!L43+raw_2000_MOE_TANF_non!M43+raw_2000_fed_non_2!F43+raw_2000_fed_non_2!H43</f>
        <v>13832691</v>
      </c>
      <c r="K38">
        <f>raw_2000_fed_spending!E43</f>
        <v>15099935</v>
      </c>
      <c r="L38">
        <f>raw_2000_MOE_SSP_non!B43+raw_2000_MOE_SSP_assist!B43+raw_2000_MOE_TANF_non!B43+raw_2000_MOE_TANF_assist!B43+raw_2000_fed_spending!C43+raw_2000_fed_spending!E43+raw_2000_fed_spending!J43</f>
        <v>174814989</v>
      </c>
      <c r="N38">
        <f t="shared" si="0"/>
        <v>174814989</v>
      </c>
      <c r="O38" t="str">
        <f t="shared" si="1"/>
        <v>Match</v>
      </c>
    </row>
    <row r="39" spans="1:15" x14ac:dyDescent="0.2">
      <c r="A39" t="s">
        <v>45</v>
      </c>
      <c r="B39">
        <f>raw_2000_MOE_SSP_assist!C44+raw_2000_MOE_TANF_assist!C44+raw_2000_fed_assist!C44</f>
        <v>33907454</v>
      </c>
      <c r="C39">
        <f>raw_2000_MOE_SSP_non!D44+raw_2000_MOE_SSP_assist!D44+raw_2000_MOE_TANF_non!D44+raw_2000_MOE_TANF_assist!D44+raw_2000_fed_non_1!D44+raw_2000_fed_assist!D44+raw_2000_fed_spending!C44</f>
        <v>16833976</v>
      </c>
      <c r="D39">
        <f>raw_2000_MOE_SSP_non!C44+raw_2000_MOE_SSP_non!E44+raw_2000_MOE_SSP_non!F44+raw_2000_MOE_SSP_assist!E44+raw_2000_MOE_TANF_non!C44+raw_2000_MOE_TANF_non!E44+raw_2000_MOE_TANF_non!F44+raw_2000_MOE_TANF_assist!E44+raw_2000_fed_non_1!C44+raw_2000_fed_non_1!E44+raw_2000_fed_non_1!F44+raw_2000_fed_assist!E44</f>
        <v>36770277</v>
      </c>
      <c r="E39">
        <f>raw_2000_fed_non_1!J44+raw_2000_fed_assist!F44</f>
        <v>4000831</v>
      </c>
      <c r="F39">
        <f>raw_2000_MOE_SSP_non!G44+raw_2000_MOE_SSP_non!H44+raw_2000_MOE_TANF_non!G44+raw_2000_MOE_TANF_non!H44+raw_2000_fed_non_1!G44+raw_2000_fed_non_1!H44</f>
        <v>0</v>
      </c>
      <c r="G39">
        <f>raw_2000_MOE_SSP_non!I44+raw_2000_MOE_TANF_non!I44+raw_2000_fed_non_1!I44</f>
        <v>0</v>
      </c>
      <c r="H39">
        <f>raw_2000_MOE_SSP_non!J44+raw_2000_MOE_SSP_non!K44+raw_2000_MOE_TANF_non!J44+raw_2000_MOE_TANF_non!K44+raw_2000_fed_non_2!D44+raw_2000_fed_non_2!E44</f>
        <v>2864</v>
      </c>
      <c r="I39">
        <f>raw_2000_MOE_SSP_non!N44+raw_2000_MOE_TANF_non!N44+raw_2000_fed_non_2!I44</f>
        <v>64509050</v>
      </c>
      <c r="J39">
        <f>raw_2000_MOE_SSP_non!L44+raw_2000_MOE_SSP_non!M44+raw_2000_MOE_TANF_non!L44+raw_2000_MOE_TANF_non!M44+raw_2000_fed_non_2!F44+raw_2000_fed_non_2!H44</f>
        <v>13316948</v>
      </c>
      <c r="K39">
        <f>raw_2000_fed_spending!E44</f>
        <v>0</v>
      </c>
      <c r="L39">
        <f>raw_2000_MOE_SSP_non!B44+raw_2000_MOE_SSP_assist!B44+raw_2000_MOE_TANF_non!B44+raw_2000_MOE_TANF_assist!B44+raw_2000_fed_spending!C44+raw_2000_fed_spending!E44+raw_2000_fed_spending!J44</f>
        <v>169341400</v>
      </c>
      <c r="N39">
        <f t="shared" si="0"/>
        <v>169341400</v>
      </c>
      <c r="O39" t="str">
        <f t="shared" si="1"/>
        <v>Match</v>
      </c>
    </row>
    <row r="40" spans="1:15" x14ac:dyDescent="0.2">
      <c r="A40" t="s">
        <v>46</v>
      </c>
      <c r="B40">
        <f>raw_2000_MOE_SSP_assist!C45+raw_2000_MOE_TANF_assist!C45+raw_2000_fed_assist!C45</f>
        <v>573399672</v>
      </c>
      <c r="C40">
        <f>raw_2000_MOE_SSP_non!D45+raw_2000_MOE_SSP_assist!D45+raw_2000_MOE_TANF_non!D45+raw_2000_MOE_TANF_assist!D45+raw_2000_fed_non_1!D45+raw_2000_fed_assist!D45+raw_2000_fed_spending!C45</f>
        <v>174312982</v>
      </c>
      <c r="D40">
        <f>raw_2000_MOE_SSP_non!C45+raw_2000_MOE_SSP_non!E45+raw_2000_MOE_SSP_non!F45+raw_2000_MOE_SSP_assist!E45+raw_2000_MOE_TANF_non!C45+raw_2000_MOE_TANF_non!E45+raw_2000_MOE_TANF_non!F45+raw_2000_MOE_TANF_assist!E45+raw_2000_fed_non_1!C45+raw_2000_fed_non_1!E45+raw_2000_fed_non_1!F45+raw_2000_fed_assist!E45</f>
        <v>191547144</v>
      </c>
      <c r="E40">
        <f>raw_2000_fed_non_1!J45+raw_2000_fed_assist!F45</f>
        <v>38626548</v>
      </c>
      <c r="F40">
        <f>raw_2000_MOE_SSP_non!G45+raw_2000_MOE_SSP_non!H45+raw_2000_MOE_TANF_non!G45+raw_2000_MOE_TANF_non!H45+raw_2000_fed_non_1!G45+raw_2000_fed_non_1!H45</f>
        <v>0</v>
      </c>
      <c r="G40">
        <f>raw_2000_MOE_SSP_non!I45+raw_2000_MOE_TANF_non!I45+raw_2000_fed_non_1!I45</f>
        <v>1487017</v>
      </c>
      <c r="H40">
        <f>raw_2000_MOE_SSP_non!J45+raw_2000_MOE_SSP_non!K45+raw_2000_MOE_TANF_non!J45+raw_2000_MOE_TANF_non!K45+raw_2000_fed_non_2!D45+raw_2000_fed_non_2!E45</f>
        <v>3913658</v>
      </c>
      <c r="I40">
        <f>raw_2000_MOE_SSP_non!N45+raw_2000_MOE_TANF_non!N45+raw_2000_fed_non_2!I45</f>
        <v>230891799</v>
      </c>
      <c r="J40">
        <f>raw_2000_MOE_SSP_non!L45+raw_2000_MOE_SSP_non!M45+raw_2000_MOE_TANF_non!L45+raw_2000_MOE_TANF_non!M45+raw_2000_fed_non_2!F45+raw_2000_fed_non_2!H45</f>
        <v>180265104</v>
      </c>
      <c r="K40">
        <f>raw_2000_fed_spending!E45</f>
        <v>54924000</v>
      </c>
      <c r="L40">
        <f>raw_2000_MOE_SSP_non!B45+raw_2000_MOE_SSP_assist!B45+raw_2000_MOE_TANF_non!B45+raw_2000_MOE_TANF_assist!B45+raw_2000_fed_spending!C45+raw_2000_fed_spending!E45+raw_2000_fed_spending!J45</f>
        <v>1449367924</v>
      </c>
      <c r="N40">
        <f t="shared" si="0"/>
        <v>1449367924</v>
      </c>
      <c r="O40" t="str">
        <f t="shared" si="1"/>
        <v>Match</v>
      </c>
    </row>
    <row r="41" spans="1:15" x14ac:dyDescent="0.2">
      <c r="A41" t="s">
        <v>47</v>
      </c>
      <c r="B41">
        <f>raw_2000_MOE_SSP_assist!C46+raw_2000_MOE_TANF_assist!C46+raw_2000_fed_assist!C46</f>
        <v>105011360</v>
      </c>
      <c r="C41">
        <f>raw_2000_MOE_SSP_non!D46+raw_2000_MOE_SSP_assist!D46+raw_2000_MOE_TANF_non!D46+raw_2000_MOE_TANF_assist!D46+raw_2000_fed_non_1!D46+raw_2000_fed_assist!D46+raw_2000_fed_spending!C46</f>
        <v>27498412</v>
      </c>
      <c r="D41">
        <f>raw_2000_MOE_SSP_non!C46+raw_2000_MOE_SSP_non!E46+raw_2000_MOE_SSP_non!F46+raw_2000_MOE_SSP_assist!E46+raw_2000_MOE_TANF_non!C46+raw_2000_MOE_TANF_non!E46+raw_2000_MOE_TANF_non!F46+raw_2000_MOE_TANF_assist!E46+raw_2000_fed_non_1!C46+raw_2000_fed_non_1!E46+raw_2000_fed_non_1!F46+raw_2000_fed_assist!E46</f>
        <v>9728611</v>
      </c>
      <c r="E41">
        <f>raw_2000_fed_non_1!J46+raw_2000_fed_assist!F46</f>
        <v>0</v>
      </c>
      <c r="F41">
        <f>raw_2000_MOE_SSP_non!G46+raw_2000_MOE_SSP_non!H46+raw_2000_MOE_TANF_non!G46+raw_2000_MOE_TANF_non!H46+raw_2000_fed_non_1!G46+raw_2000_fed_non_1!H46</f>
        <v>0</v>
      </c>
      <c r="G41">
        <f>raw_2000_MOE_SSP_non!I46+raw_2000_MOE_TANF_non!I46+raw_2000_fed_non_1!I46</f>
        <v>0</v>
      </c>
      <c r="H41">
        <f>raw_2000_MOE_SSP_non!J46+raw_2000_MOE_SSP_non!K46+raw_2000_MOE_TANF_non!J46+raw_2000_MOE_TANF_non!K46+raw_2000_fed_non_2!D46+raw_2000_fed_non_2!E46</f>
        <v>0</v>
      </c>
      <c r="I41">
        <f>raw_2000_MOE_SSP_non!N46+raw_2000_MOE_TANF_non!N46+raw_2000_fed_non_2!I46</f>
        <v>21658890</v>
      </c>
      <c r="J41">
        <f>raw_2000_MOE_SSP_non!L46+raw_2000_MOE_SSP_non!M46+raw_2000_MOE_TANF_non!L46+raw_2000_MOE_TANF_non!M46+raw_2000_fed_non_2!F46+raw_2000_fed_non_2!H46</f>
        <v>12063529</v>
      </c>
      <c r="K41">
        <f>raw_2000_fed_spending!E46</f>
        <v>3614150</v>
      </c>
      <c r="L41">
        <f>raw_2000_MOE_SSP_non!B46+raw_2000_MOE_SSP_assist!B46+raw_2000_MOE_TANF_non!B46+raw_2000_MOE_TANF_assist!B46+raw_2000_fed_spending!C46+raw_2000_fed_spending!E46+raw_2000_fed_spending!J46</f>
        <v>179574952</v>
      </c>
      <c r="N41">
        <f t="shared" si="0"/>
        <v>179574952</v>
      </c>
      <c r="O41" t="str">
        <f t="shared" si="1"/>
        <v>Match</v>
      </c>
    </row>
    <row r="42" spans="1:15" x14ac:dyDescent="0.2">
      <c r="A42" t="s">
        <v>48</v>
      </c>
      <c r="B42">
        <f>raw_2000_MOE_SSP_assist!C47+raw_2000_MOE_TANF_assist!C47+raw_2000_fed_assist!C47</f>
        <v>91019633</v>
      </c>
      <c r="C42">
        <f>raw_2000_MOE_SSP_non!D47+raw_2000_MOE_SSP_assist!D47+raw_2000_MOE_TANF_non!D47+raw_2000_MOE_TANF_assist!D47+raw_2000_fed_non_1!D47+raw_2000_fed_assist!D47+raw_2000_fed_spending!C47</f>
        <v>9219260</v>
      </c>
      <c r="D42">
        <f>raw_2000_MOE_SSP_non!C47+raw_2000_MOE_SSP_non!E47+raw_2000_MOE_SSP_non!F47+raw_2000_MOE_SSP_assist!E47+raw_2000_MOE_TANF_non!C47+raw_2000_MOE_TANF_non!E47+raw_2000_MOE_TANF_non!F47+raw_2000_MOE_TANF_assist!E47+raw_2000_fed_non_1!C47+raw_2000_fed_non_1!E47+raw_2000_fed_non_1!F47+raw_2000_fed_assist!E47</f>
        <v>56302383</v>
      </c>
      <c r="E42">
        <f>raw_2000_fed_non_1!J47+raw_2000_fed_assist!F47</f>
        <v>0</v>
      </c>
      <c r="F42">
        <f>raw_2000_MOE_SSP_non!G47+raw_2000_MOE_SSP_non!H47+raw_2000_MOE_TANF_non!G47+raw_2000_MOE_TANF_non!H47+raw_2000_fed_non_1!G47+raw_2000_fed_non_1!H47</f>
        <v>0</v>
      </c>
      <c r="G42">
        <f>raw_2000_MOE_SSP_non!I47+raw_2000_MOE_TANF_non!I47+raw_2000_fed_non_1!I47</f>
        <v>0</v>
      </c>
      <c r="H42">
        <f>raw_2000_MOE_SSP_non!J47+raw_2000_MOE_SSP_non!K47+raw_2000_MOE_TANF_non!J47+raw_2000_MOE_TANF_non!K47+raw_2000_fed_non_2!D47+raw_2000_fed_non_2!E47</f>
        <v>8109291</v>
      </c>
      <c r="I42">
        <f>raw_2000_MOE_SSP_non!N47+raw_2000_MOE_TANF_non!N47+raw_2000_fed_non_2!I47</f>
        <v>39472749</v>
      </c>
      <c r="J42">
        <f>raw_2000_MOE_SSP_non!L47+raw_2000_MOE_SSP_non!M47+raw_2000_MOE_TANF_non!L47+raw_2000_MOE_TANF_non!M47+raw_2000_fed_non_2!F47+raw_2000_fed_non_2!H47</f>
        <v>42288778</v>
      </c>
      <c r="K42">
        <f>raw_2000_fed_spending!E47</f>
        <v>19381463</v>
      </c>
      <c r="L42">
        <f>raw_2000_MOE_SSP_non!B47+raw_2000_MOE_SSP_assist!B47+raw_2000_MOE_TANF_non!B47+raw_2000_MOE_TANF_assist!B47+raw_2000_fed_spending!C47+raw_2000_fed_spending!E47+raw_2000_fed_spending!J47</f>
        <v>265793557</v>
      </c>
      <c r="N42">
        <f t="shared" si="0"/>
        <v>265793557</v>
      </c>
      <c r="O42" t="str">
        <f t="shared" si="1"/>
        <v>Match</v>
      </c>
    </row>
    <row r="43" spans="1:15" x14ac:dyDescent="0.2">
      <c r="A43" t="s">
        <v>49</v>
      </c>
      <c r="B43">
        <f>raw_2000_MOE_SSP_assist!C48+raw_2000_MOE_TANF_assist!C48+raw_2000_fed_assist!C48</f>
        <v>10223868</v>
      </c>
      <c r="C43">
        <f>raw_2000_MOE_SSP_non!D48+raw_2000_MOE_SSP_assist!D48+raw_2000_MOE_TANF_non!D48+raw_2000_MOE_TANF_assist!D48+raw_2000_fed_non_1!D48+raw_2000_fed_assist!D48+raw_2000_fed_spending!C48</f>
        <v>5166275</v>
      </c>
      <c r="D43">
        <f>raw_2000_MOE_SSP_non!C48+raw_2000_MOE_SSP_non!E48+raw_2000_MOE_SSP_non!F48+raw_2000_MOE_SSP_assist!E48+raw_2000_MOE_TANF_non!C48+raw_2000_MOE_TANF_non!E48+raw_2000_MOE_TANF_non!F48+raw_2000_MOE_TANF_assist!E48+raw_2000_fed_non_1!C48+raw_2000_fed_non_1!E48+raw_2000_fed_non_1!F48+raw_2000_fed_assist!E48</f>
        <v>3555340</v>
      </c>
      <c r="E43">
        <f>raw_2000_fed_non_1!J48+raw_2000_fed_assist!F48</f>
        <v>10334136</v>
      </c>
      <c r="F43">
        <f>raw_2000_MOE_SSP_non!G48+raw_2000_MOE_SSP_non!H48+raw_2000_MOE_TANF_non!G48+raw_2000_MOE_TANF_non!H48+raw_2000_fed_non_1!G48+raw_2000_fed_non_1!H48</f>
        <v>0</v>
      </c>
      <c r="G43">
        <f>raw_2000_MOE_SSP_non!I48+raw_2000_MOE_TANF_non!I48+raw_2000_fed_non_1!I48</f>
        <v>0</v>
      </c>
      <c r="H43">
        <f>raw_2000_MOE_SSP_non!J48+raw_2000_MOE_SSP_non!K48+raw_2000_MOE_TANF_non!J48+raw_2000_MOE_TANF_non!K48+raw_2000_fed_non_2!D48+raw_2000_fed_non_2!E48</f>
        <v>204933</v>
      </c>
      <c r="I43">
        <f>raw_2000_MOE_SSP_non!N48+raw_2000_MOE_TANF_non!N48+raw_2000_fed_non_2!I48</f>
        <v>-6300930</v>
      </c>
      <c r="J43">
        <f>raw_2000_MOE_SSP_non!L48+raw_2000_MOE_SSP_non!M48+raw_2000_MOE_TANF_non!L48+raw_2000_MOE_TANF_non!M48+raw_2000_fed_non_2!F48+raw_2000_fed_non_2!H48</f>
        <v>2669862</v>
      </c>
      <c r="K43">
        <f>raw_2000_fed_spending!E48</f>
        <v>2181681</v>
      </c>
      <c r="L43">
        <f>raw_2000_MOE_SSP_non!B48+raw_2000_MOE_SSP_assist!B48+raw_2000_MOE_TANF_non!B48+raw_2000_MOE_TANF_assist!B48+raw_2000_fed_spending!C48+raw_2000_fed_spending!E48+raw_2000_fed_spending!J48</f>
        <v>28035165</v>
      </c>
      <c r="N43">
        <f t="shared" si="0"/>
        <v>28035165</v>
      </c>
      <c r="O43" t="str">
        <f t="shared" si="1"/>
        <v>Match</v>
      </c>
    </row>
    <row r="44" spans="1:15" x14ac:dyDescent="0.2">
      <c r="A44" t="s">
        <v>50</v>
      </c>
      <c r="B44">
        <f>raw_2000_MOE_SSP_assist!C49+raw_2000_MOE_TANF_assist!C49+raw_2000_fed_assist!C49</f>
        <v>145841285</v>
      </c>
      <c r="C44">
        <f>raw_2000_MOE_SSP_non!D49+raw_2000_MOE_SSP_assist!D49+raw_2000_MOE_TANF_non!D49+raw_2000_MOE_TANF_assist!D49+raw_2000_fed_non_1!D49+raw_2000_fed_assist!D49+raw_2000_fed_spending!C49</f>
        <v>150482119</v>
      </c>
      <c r="D44">
        <f>raw_2000_MOE_SSP_non!C49+raw_2000_MOE_SSP_non!E49+raw_2000_MOE_SSP_non!F49+raw_2000_MOE_SSP_assist!E49+raw_2000_MOE_TANF_non!C49+raw_2000_MOE_TANF_non!E49+raw_2000_MOE_TANF_non!F49+raw_2000_MOE_TANF_assist!E49+raw_2000_fed_non_1!C49+raw_2000_fed_non_1!E49+raw_2000_fed_non_1!F49+raw_2000_fed_assist!E49</f>
        <v>54817492</v>
      </c>
      <c r="E44">
        <f>raw_2000_fed_non_1!J49+raw_2000_fed_assist!F49</f>
        <v>0</v>
      </c>
      <c r="F44">
        <f>raw_2000_MOE_SSP_non!G49+raw_2000_MOE_SSP_non!H49+raw_2000_MOE_TANF_non!G49+raw_2000_MOE_TANF_non!H49+raw_2000_fed_non_1!G49+raw_2000_fed_non_1!H49</f>
        <v>0</v>
      </c>
      <c r="G44">
        <f>raw_2000_MOE_SSP_non!I49+raw_2000_MOE_TANF_non!I49+raw_2000_fed_non_1!I49</f>
        <v>0</v>
      </c>
      <c r="H44">
        <f>raw_2000_MOE_SSP_non!J49+raw_2000_MOE_SSP_non!K49+raw_2000_MOE_TANF_non!J49+raw_2000_MOE_TANF_non!K49+raw_2000_fed_non_2!D49+raw_2000_fed_non_2!E49</f>
        <v>0</v>
      </c>
      <c r="I44">
        <f>raw_2000_MOE_SSP_non!N49+raw_2000_MOE_TANF_non!N49+raw_2000_fed_non_2!I49</f>
        <v>-34877396</v>
      </c>
      <c r="J44">
        <f>raw_2000_MOE_SSP_non!L49+raw_2000_MOE_SSP_non!M49+raw_2000_MOE_TANF_non!L49+raw_2000_MOE_TANF_non!M49+raw_2000_fed_non_2!F49+raw_2000_fed_non_2!H49</f>
        <v>43223247</v>
      </c>
      <c r="K44">
        <f>raw_2000_fed_spending!E49</f>
        <v>0</v>
      </c>
      <c r="L44">
        <f>raw_2000_MOE_SSP_non!B49+raw_2000_MOE_SSP_assist!B49+raw_2000_MOE_TANF_non!B49+raw_2000_MOE_TANF_assist!B49+raw_2000_fed_spending!C49+raw_2000_fed_spending!E49+raw_2000_fed_spending!J49</f>
        <v>359486747</v>
      </c>
      <c r="N44">
        <f t="shared" si="0"/>
        <v>359486747</v>
      </c>
      <c r="O44" t="str">
        <f t="shared" si="1"/>
        <v>Match</v>
      </c>
    </row>
    <row r="45" spans="1:15" x14ac:dyDescent="0.2">
      <c r="A45" t="s">
        <v>51</v>
      </c>
      <c r="B45">
        <f>raw_2000_MOE_SSP_assist!C50+raw_2000_MOE_TANF_assist!C50+raw_2000_fed_assist!C50</f>
        <v>247909122</v>
      </c>
      <c r="C45">
        <f>raw_2000_MOE_SSP_non!D50+raw_2000_MOE_SSP_assist!D50+raw_2000_MOE_TANF_non!D50+raw_2000_MOE_TANF_assist!D50+raw_2000_fed_non_1!D50+raw_2000_fed_assist!D50+raw_2000_fed_spending!C50</f>
        <v>72973618</v>
      </c>
      <c r="D45">
        <f>raw_2000_MOE_SSP_non!C50+raw_2000_MOE_SSP_non!E50+raw_2000_MOE_SSP_non!F50+raw_2000_MOE_SSP_assist!E50+raw_2000_MOE_TANF_non!C50+raw_2000_MOE_TANF_non!E50+raw_2000_MOE_TANF_non!F50+raw_2000_MOE_TANF_assist!E50+raw_2000_fed_non_1!C50+raw_2000_fed_non_1!E50+raw_2000_fed_non_1!F50+raw_2000_fed_assist!E50</f>
        <v>79970232</v>
      </c>
      <c r="E45">
        <f>raw_2000_fed_non_1!J50+raw_2000_fed_assist!F50</f>
        <v>63797495</v>
      </c>
      <c r="F45">
        <f>raw_2000_MOE_SSP_non!G50+raw_2000_MOE_SSP_non!H50+raw_2000_MOE_TANF_non!G50+raw_2000_MOE_TANF_non!H50+raw_2000_fed_non_1!G50+raw_2000_fed_non_1!H50</f>
        <v>0</v>
      </c>
      <c r="G45">
        <f>raw_2000_MOE_SSP_non!I50+raw_2000_MOE_TANF_non!I50+raw_2000_fed_non_1!I50</f>
        <v>5401000</v>
      </c>
      <c r="H45">
        <f>raw_2000_MOE_SSP_non!J50+raw_2000_MOE_SSP_non!K50+raw_2000_MOE_TANF_non!J50+raw_2000_MOE_TANF_non!K50+raw_2000_fed_non_2!D50+raw_2000_fed_non_2!E50</f>
        <v>13295910</v>
      </c>
      <c r="I45">
        <f>raw_2000_MOE_SSP_non!N50+raw_2000_MOE_TANF_non!N50+raw_2000_fed_non_2!I50</f>
        <v>181852841</v>
      </c>
      <c r="J45">
        <f>raw_2000_MOE_SSP_non!L50+raw_2000_MOE_SSP_non!M50+raw_2000_MOE_TANF_non!L50+raw_2000_MOE_TANF_non!M50+raw_2000_fed_non_2!F50+raw_2000_fed_non_2!H50</f>
        <v>100525932</v>
      </c>
      <c r="K45">
        <f>raw_2000_fed_spending!E50</f>
        <v>4370667</v>
      </c>
      <c r="L45">
        <f>raw_2000_MOE_SSP_non!B50+raw_2000_MOE_SSP_assist!B50+raw_2000_MOE_TANF_non!B50+raw_2000_MOE_TANF_assist!B50+raw_2000_fed_spending!C50+raw_2000_fed_spending!E50+raw_2000_fed_spending!J50</f>
        <v>770096817</v>
      </c>
      <c r="N45">
        <f t="shared" si="0"/>
        <v>770096817</v>
      </c>
      <c r="O45" t="str">
        <f t="shared" si="1"/>
        <v>Match</v>
      </c>
    </row>
    <row r="46" spans="1:15" x14ac:dyDescent="0.2">
      <c r="A46" t="s">
        <v>52</v>
      </c>
      <c r="B46">
        <f>raw_2000_MOE_SSP_assist!C51+raw_2000_MOE_TANF_assist!C51+raw_2000_fed_assist!C51</f>
        <v>39521641</v>
      </c>
      <c r="C46">
        <f>raw_2000_MOE_SSP_non!D51+raw_2000_MOE_SSP_assist!D51+raw_2000_MOE_TANF_non!D51+raw_2000_MOE_TANF_assist!D51+raw_2000_fed_non_1!D51+raw_2000_fed_assist!D51+raw_2000_fed_spending!C51</f>
        <v>14961134</v>
      </c>
      <c r="D46">
        <f>raw_2000_MOE_SSP_non!C51+raw_2000_MOE_SSP_non!E51+raw_2000_MOE_SSP_non!F51+raw_2000_MOE_SSP_assist!E51+raw_2000_MOE_TANF_non!C51+raw_2000_MOE_TANF_non!E51+raw_2000_MOE_TANF_non!F51+raw_2000_MOE_TANF_assist!E51+raw_2000_fed_non_1!C51+raw_2000_fed_non_1!E51+raw_2000_fed_non_1!F51+raw_2000_fed_assist!E51</f>
        <v>25509298</v>
      </c>
      <c r="E46">
        <f>raw_2000_fed_non_1!J51+raw_2000_fed_assist!F51</f>
        <v>0</v>
      </c>
      <c r="F46">
        <f>raw_2000_MOE_SSP_non!G51+raw_2000_MOE_SSP_non!H51+raw_2000_MOE_TANF_non!G51+raw_2000_MOE_TANF_non!H51+raw_2000_fed_non_1!G51+raw_2000_fed_non_1!H51</f>
        <v>0</v>
      </c>
      <c r="G46">
        <f>raw_2000_MOE_SSP_non!I51+raw_2000_MOE_TANF_non!I51+raw_2000_fed_non_1!I51</f>
        <v>1461030</v>
      </c>
      <c r="H46">
        <f>raw_2000_MOE_SSP_non!J51+raw_2000_MOE_SSP_non!K51+raw_2000_MOE_TANF_non!J51+raw_2000_MOE_TANF_non!K51+raw_2000_fed_non_2!D51+raw_2000_fed_non_2!E51</f>
        <v>399127</v>
      </c>
      <c r="I46">
        <f>raw_2000_MOE_SSP_non!N51+raw_2000_MOE_TANF_non!N51+raw_2000_fed_non_2!I51</f>
        <v>81627</v>
      </c>
      <c r="J46">
        <f>raw_2000_MOE_SSP_non!L51+raw_2000_MOE_SSP_non!M51+raw_2000_MOE_TANF_non!L51+raw_2000_MOE_TANF_non!M51+raw_2000_fed_non_2!F51+raw_2000_fed_non_2!H51</f>
        <v>18001914</v>
      </c>
      <c r="K46">
        <f>raw_2000_fed_spending!E51</f>
        <v>5037000</v>
      </c>
      <c r="L46">
        <f>raw_2000_MOE_SSP_non!B51+raw_2000_MOE_SSP_assist!B51+raw_2000_MOE_TANF_non!B51+raw_2000_MOE_TANF_assist!B51+raw_2000_fed_spending!C51+raw_2000_fed_spending!E51+raw_2000_fed_spending!J51</f>
        <v>104972771</v>
      </c>
      <c r="N46">
        <f t="shared" si="0"/>
        <v>104972771</v>
      </c>
      <c r="O46" t="str">
        <f t="shared" si="1"/>
        <v>Match</v>
      </c>
    </row>
    <row r="47" spans="1:15" x14ac:dyDescent="0.2">
      <c r="A47" t="s">
        <v>53</v>
      </c>
      <c r="B47">
        <f>raw_2000_MOE_SSP_assist!C52+raw_2000_MOE_TANF_assist!C52+raw_2000_fed_assist!C52</f>
        <v>38966893</v>
      </c>
      <c r="C47">
        <f>raw_2000_MOE_SSP_non!D52+raw_2000_MOE_SSP_assist!D52+raw_2000_MOE_TANF_non!D52+raw_2000_MOE_TANF_assist!D52+raw_2000_fed_non_1!D52+raw_2000_fed_assist!D52+raw_2000_fed_spending!C52</f>
        <v>14590688</v>
      </c>
      <c r="D47">
        <f>raw_2000_MOE_SSP_non!C52+raw_2000_MOE_SSP_non!E52+raw_2000_MOE_SSP_non!F52+raw_2000_MOE_SSP_assist!E52+raw_2000_MOE_TANF_non!C52+raw_2000_MOE_TANF_non!E52+raw_2000_MOE_TANF_non!F52+raw_2000_MOE_TANF_assist!E52+raw_2000_fed_non_1!C52+raw_2000_fed_non_1!E52+raw_2000_fed_non_1!F52+raw_2000_fed_assist!E52</f>
        <v>6176823</v>
      </c>
      <c r="E47">
        <f>raw_2000_fed_non_1!J52+raw_2000_fed_assist!F52</f>
        <v>0</v>
      </c>
      <c r="F47">
        <f>raw_2000_MOE_SSP_non!G52+raw_2000_MOE_SSP_non!H52+raw_2000_MOE_TANF_non!G52+raw_2000_MOE_TANF_non!H52+raw_2000_fed_non_1!G52+raw_2000_fed_non_1!H52</f>
        <v>2182568</v>
      </c>
      <c r="G47">
        <f>raw_2000_MOE_SSP_non!I52+raw_2000_MOE_TANF_non!I52+raw_2000_fed_non_1!I52</f>
        <v>779780</v>
      </c>
      <c r="H47">
        <f>raw_2000_MOE_SSP_non!J52+raw_2000_MOE_SSP_non!K52+raw_2000_MOE_TANF_non!J52+raw_2000_MOE_TANF_non!K52+raw_2000_fed_non_2!D52+raw_2000_fed_non_2!E52</f>
        <v>0</v>
      </c>
      <c r="I47">
        <f>raw_2000_MOE_SSP_non!N52+raw_2000_MOE_TANF_non!N52+raw_2000_fed_non_2!I52</f>
        <v>0</v>
      </c>
      <c r="J47">
        <f>raw_2000_MOE_SSP_non!L52+raw_2000_MOE_SSP_non!M52+raw_2000_MOE_TANF_non!L52+raw_2000_MOE_TANF_non!M52+raw_2000_fed_non_2!F52+raw_2000_fed_non_2!H52</f>
        <v>7034611</v>
      </c>
      <c r="K47">
        <f>raw_2000_fed_spending!E52</f>
        <v>4735318</v>
      </c>
      <c r="L47">
        <f>raw_2000_MOE_SSP_non!B52+raw_2000_MOE_SSP_assist!B52+raw_2000_MOE_TANF_non!B52+raw_2000_MOE_TANF_assist!B52+raw_2000_fed_spending!C52+raw_2000_fed_spending!E52+raw_2000_fed_spending!J52</f>
        <v>74466681</v>
      </c>
      <c r="N47">
        <f t="shared" si="0"/>
        <v>74466681</v>
      </c>
      <c r="O47" t="str">
        <f t="shared" si="1"/>
        <v>Match</v>
      </c>
    </row>
    <row r="48" spans="1:15" x14ac:dyDescent="0.2">
      <c r="A48" t="s">
        <v>54</v>
      </c>
      <c r="B48">
        <f>raw_2000_MOE_SSP_assist!C53+raw_2000_MOE_TANF_assist!C53+raw_2000_fed_assist!C53</f>
        <v>186469567</v>
      </c>
      <c r="C48">
        <f>raw_2000_MOE_SSP_non!D53+raw_2000_MOE_SSP_assist!D53+raw_2000_MOE_TANF_non!D53+raw_2000_MOE_TANF_assist!D53+raw_2000_fed_non_1!D53+raw_2000_fed_assist!D53+raw_2000_fed_spending!C53</f>
        <v>102724954</v>
      </c>
      <c r="D48">
        <f>raw_2000_MOE_SSP_non!C53+raw_2000_MOE_SSP_non!E53+raw_2000_MOE_SSP_non!F53+raw_2000_MOE_SSP_assist!E53+raw_2000_MOE_TANF_non!C53+raw_2000_MOE_TANF_non!E53+raw_2000_MOE_TANF_non!F53+raw_2000_MOE_TANF_assist!E53+raw_2000_fed_non_1!C53+raw_2000_fed_non_1!E53+raw_2000_fed_non_1!F53+raw_2000_fed_assist!E53</f>
        <v>98016133</v>
      </c>
      <c r="E48">
        <f>raw_2000_fed_non_1!J53+raw_2000_fed_assist!F53</f>
        <v>0</v>
      </c>
      <c r="F48">
        <f>raw_2000_MOE_SSP_non!G53+raw_2000_MOE_SSP_non!H53+raw_2000_MOE_TANF_non!G53+raw_2000_MOE_TANF_non!H53+raw_2000_fed_non_1!G53+raw_2000_fed_non_1!H53</f>
        <v>0</v>
      </c>
      <c r="G48">
        <f>raw_2000_MOE_SSP_non!I53+raw_2000_MOE_TANF_non!I53+raw_2000_fed_non_1!I53</f>
        <v>2329360</v>
      </c>
      <c r="H48">
        <f>raw_2000_MOE_SSP_non!J53+raw_2000_MOE_SSP_non!K53+raw_2000_MOE_TANF_non!J53+raw_2000_MOE_TANF_non!K53+raw_2000_fed_non_2!D53+raw_2000_fed_non_2!E53</f>
        <v>1809690</v>
      </c>
      <c r="I48">
        <f>raw_2000_MOE_SSP_non!N53+raw_2000_MOE_TANF_non!N53+raw_2000_fed_non_2!I53</f>
        <v>447563</v>
      </c>
      <c r="J48">
        <f>raw_2000_MOE_SSP_non!L53+raw_2000_MOE_SSP_non!M53+raw_2000_MOE_TANF_non!L53+raw_2000_MOE_TANF_non!M53+raw_2000_fed_non_2!F53+raw_2000_fed_non_2!H53</f>
        <v>54137179</v>
      </c>
      <c r="K48">
        <f>raw_2000_fed_spending!E53</f>
        <v>15828517</v>
      </c>
      <c r="L48">
        <f>raw_2000_MOE_SSP_non!B53+raw_2000_MOE_SSP_assist!B53+raw_2000_MOE_TANF_non!B53+raw_2000_MOE_TANF_assist!B53+raw_2000_fed_spending!C53+raw_2000_fed_spending!E53+raw_2000_fed_spending!J53</f>
        <v>461762963</v>
      </c>
      <c r="N48">
        <f t="shared" si="0"/>
        <v>461762963</v>
      </c>
      <c r="O48" t="str">
        <f t="shared" si="1"/>
        <v>Match</v>
      </c>
    </row>
    <row r="49" spans="1:15" x14ac:dyDescent="0.2">
      <c r="A49" t="s">
        <v>55</v>
      </c>
      <c r="B49">
        <f>raw_2000_MOE_SSP_assist!C54+raw_2000_MOE_TANF_assist!C54+raw_2000_fed_assist!C54</f>
        <v>312436398</v>
      </c>
      <c r="C49">
        <f>raw_2000_MOE_SSP_non!D54+raw_2000_MOE_SSP_assist!D54+raw_2000_MOE_TANF_non!D54+raw_2000_MOE_TANF_assist!D54+raw_2000_fed_non_1!D54+raw_2000_fed_assist!D54+raw_2000_fed_spending!C54</f>
        <v>132246737</v>
      </c>
      <c r="D49">
        <f>raw_2000_MOE_SSP_non!C54+raw_2000_MOE_SSP_non!E54+raw_2000_MOE_SSP_non!F54+raw_2000_MOE_SSP_assist!E54+raw_2000_MOE_TANF_non!C54+raw_2000_MOE_TANF_non!E54+raw_2000_MOE_TANF_non!F54+raw_2000_MOE_TANF_assist!E54+raw_2000_fed_non_1!C54+raw_2000_fed_non_1!E54+raw_2000_fed_non_1!F54+raw_2000_fed_assist!E54</f>
        <v>131723900</v>
      </c>
      <c r="E49">
        <f>raw_2000_fed_non_1!J54+raw_2000_fed_assist!F54</f>
        <v>35528186</v>
      </c>
      <c r="F49">
        <f>raw_2000_MOE_SSP_non!G54+raw_2000_MOE_SSP_non!H54+raw_2000_MOE_TANF_non!G54+raw_2000_MOE_TANF_non!H54+raw_2000_fed_non_1!G54+raw_2000_fed_non_1!H54</f>
        <v>0</v>
      </c>
      <c r="G49">
        <f>raw_2000_MOE_SSP_non!I54+raw_2000_MOE_TANF_non!I54+raw_2000_fed_non_1!I54</f>
        <v>4916096</v>
      </c>
      <c r="H49">
        <f>raw_2000_MOE_SSP_non!J54+raw_2000_MOE_SSP_non!K54+raw_2000_MOE_TANF_non!J54+raw_2000_MOE_TANF_non!K54+raw_2000_fed_non_2!D54+raw_2000_fed_non_2!E54</f>
        <v>262124</v>
      </c>
      <c r="I49">
        <f>raw_2000_MOE_SSP_non!N54+raw_2000_MOE_TANF_non!N54+raw_2000_fed_non_2!I54</f>
        <v>-32252897</v>
      </c>
      <c r="J49">
        <f>raw_2000_MOE_SSP_non!L54+raw_2000_MOE_SSP_non!M54+raw_2000_MOE_TANF_non!L54+raw_2000_MOE_TANF_non!M54+raw_2000_fed_non_2!F54+raw_2000_fed_non_2!H54</f>
        <v>47207661</v>
      </c>
      <c r="K49">
        <f>raw_2000_fed_spending!E54</f>
        <v>26707762</v>
      </c>
      <c r="L49">
        <f>raw_2000_MOE_SSP_non!B54+raw_2000_MOE_SSP_assist!B54+raw_2000_MOE_TANF_non!B54+raw_2000_MOE_TANF_assist!B54+raw_2000_fed_spending!C54+raw_2000_fed_spending!E54+raw_2000_fed_spending!J54</f>
        <v>658775967</v>
      </c>
      <c r="N49">
        <f t="shared" si="0"/>
        <v>658775967</v>
      </c>
      <c r="O49" t="str">
        <f t="shared" si="1"/>
        <v>Match</v>
      </c>
    </row>
    <row r="50" spans="1:15" x14ac:dyDescent="0.2">
      <c r="A50" t="s">
        <v>56</v>
      </c>
      <c r="B50">
        <f>raw_2000_MOE_SSP_assist!C55+raw_2000_MOE_TANF_assist!C55+raw_2000_fed_assist!C55</f>
        <v>49223685</v>
      </c>
      <c r="C50">
        <f>raw_2000_MOE_SSP_non!D55+raw_2000_MOE_SSP_assist!D55+raw_2000_MOE_TANF_non!D55+raw_2000_MOE_TANF_assist!D55+raw_2000_fed_non_1!D55+raw_2000_fed_assist!D55+raw_2000_fed_spending!C55</f>
        <v>5045149</v>
      </c>
      <c r="D50">
        <f>raw_2000_MOE_SSP_non!C55+raw_2000_MOE_SSP_non!E55+raw_2000_MOE_SSP_non!F55+raw_2000_MOE_SSP_assist!E55+raw_2000_MOE_TANF_non!C55+raw_2000_MOE_TANF_non!E55+raw_2000_MOE_TANF_non!F55+raw_2000_MOE_TANF_assist!E55+raw_2000_fed_non_1!C55+raw_2000_fed_non_1!E55+raw_2000_fed_non_1!F55+raw_2000_fed_assist!E55</f>
        <v>19893648</v>
      </c>
      <c r="E50">
        <f>raw_2000_fed_non_1!J55+raw_2000_fed_assist!F55</f>
        <v>0</v>
      </c>
      <c r="F50">
        <f>raw_2000_MOE_SSP_non!G55+raw_2000_MOE_SSP_non!H55+raw_2000_MOE_TANF_non!G55+raw_2000_MOE_TANF_non!H55+raw_2000_fed_non_1!G55+raw_2000_fed_non_1!H55</f>
        <v>0</v>
      </c>
      <c r="G50">
        <f>raw_2000_MOE_SSP_non!I55+raw_2000_MOE_TANF_non!I55+raw_2000_fed_non_1!I55</f>
        <v>0</v>
      </c>
      <c r="H50">
        <f>raw_2000_MOE_SSP_non!J55+raw_2000_MOE_SSP_non!K55+raw_2000_MOE_TANF_non!J55+raw_2000_MOE_TANF_non!K55+raw_2000_fed_non_2!D55+raw_2000_fed_non_2!E55</f>
        <v>34092553</v>
      </c>
      <c r="I50">
        <f>raw_2000_MOE_SSP_non!N55+raw_2000_MOE_TANF_non!N55+raw_2000_fed_non_2!I55</f>
        <v>2233070</v>
      </c>
      <c r="J50">
        <f>raw_2000_MOE_SSP_non!L55+raw_2000_MOE_SSP_non!M55+raw_2000_MOE_TANF_non!L55+raw_2000_MOE_TANF_non!M55+raw_2000_fed_non_2!F55+raw_2000_fed_non_2!H55</f>
        <v>18907909</v>
      </c>
      <c r="K50">
        <f>raw_2000_fed_spending!E55</f>
        <v>6441969</v>
      </c>
      <c r="L50">
        <f>raw_2000_MOE_SSP_non!B55+raw_2000_MOE_SSP_assist!B55+raw_2000_MOE_TANF_non!B55+raw_2000_MOE_TANF_assist!B55+raw_2000_fed_spending!C55+raw_2000_fed_spending!E55+raw_2000_fed_spending!J55</f>
        <v>135837983</v>
      </c>
      <c r="N50">
        <f t="shared" si="0"/>
        <v>135837983</v>
      </c>
      <c r="O50" t="str">
        <f t="shared" si="1"/>
        <v>Match</v>
      </c>
    </row>
    <row r="51" spans="1:15" x14ac:dyDescent="0.2">
      <c r="A51" t="s">
        <v>57</v>
      </c>
      <c r="B51">
        <f>raw_2000_MOE_SSP_assist!C56+raw_2000_MOE_TANF_assist!C56+raw_2000_fed_assist!C56</f>
        <v>6984532</v>
      </c>
      <c r="C51">
        <f>raw_2000_MOE_SSP_non!D56+raw_2000_MOE_SSP_assist!D56+raw_2000_MOE_TANF_non!D56+raw_2000_MOE_TANF_assist!D56+raw_2000_fed_non_1!D56+raw_2000_fed_assist!D56+raw_2000_fed_spending!C56</f>
        <v>177928004</v>
      </c>
      <c r="D51">
        <f>raw_2000_MOE_SSP_non!C56+raw_2000_MOE_SSP_non!E56+raw_2000_MOE_SSP_non!F56+raw_2000_MOE_SSP_assist!E56+raw_2000_MOE_TANF_non!C56+raw_2000_MOE_TANF_non!E56+raw_2000_MOE_TANF_non!F56+raw_2000_MOE_TANF_assist!E56+raw_2000_fed_non_1!C56+raw_2000_fed_non_1!E56+raw_2000_fed_non_1!F56+raw_2000_fed_assist!E56</f>
        <v>63158798</v>
      </c>
      <c r="E51">
        <f>raw_2000_fed_non_1!J56+raw_2000_fed_assist!F56</f>
        <v>0</v>
      </c>
      <c r="F51">
        <f>raw_2000_MOE_SSP_non!G56+raw_2000_MOE_SSP_non!H56+raw_2000_MOE_TANF_non!G56+raw_2000_MOE_TANF_non!H56+raw_2000_fed_non_1!G56+raw_2000_fed_non_1!H56</f>
        <v>79307090</v>
      </c>
      <c r="G51">
        <f>raw_2000_MOE_SSP_non!I56+raw_2000_MOE_TANF_non!I56+raw_2000_fed_non_1!I56</f>
        <v>12023846</v>
      </c>
      <c r="H51">
        <f>raw_2000_MOE_SSP_non!J56+raw_2000_MOE_SSP_non!K56+raw_2000_MOE_TANF_non!J56+raw_2000_MOE_TANF_non!K56+raw_2000_fed_non_2!D56+raw_2000_fed_non_2!E56</f>
        <v>16761725</v>
      </c>
      <c r="I51">
        <f>raw_2000_MOE_SSP_non!N56+raw_2000_MOE_TANF_non!N56+raw_2000_fed_non_2!I56</f>
        <v>56902176</v>
      </c>
      <c r="J51">
        <f>raw_2000_MOE_SSP_non!L56+raw_2000_MOE_SSP_non!M56+raw_2000_MOE_TANF_non!L56+raw_2000_MOE_TANF_non!M56+raw_2000_fed_non_2!F56+raw_2000_fed_non_2!H56</f>
        <v>32254546</v>
      </c>
      <c r="K51">
        <f>raw_2000_fed_spending!E56</f>
        <v>31704759</v>
      </c>
      <c r="L51">
        <f>raw_2000_MOE_SSP_non!B56+raw_2000_MOE_SSP_assist!B56+raw_2000_MOE_TANF_non!B56+raw_2000_MOE_TANF_assist!B56+raw_2000_fed_spending!C56+raw_2000_fed_spending!E56+raw_2000_fed_spending!J56</f>
        <v>477025476</v>
      </c>
      <c r="N51">
        <f t="shared" si="0"/>
        <v>477025476</v>
      </c>
      <c r="O51" t="str">
        <f t="shared" si="1"/>
        <v>Match</v>
      </c>
    </row>
    <row r="52" spans="1:15" x14ac:dyDescent="0.2">
      <c r="A52" t="s">
        <v>58</v>
      </c>
      <c r="B52">
        <f>raw_2000_MOE_SSP_assist!C57+raw_2000_MOE_TANF_assist!C57+raw_2000_fed_assist!C57</f>
        <v>8806642</v>
      </c>
      <c r="C52">
        <f>raw_2000_MOE_SSP_non!D57+raw_2000_MOE_SSP_assist!D57+raw_2000_MOE_TANF_non!D57+raw_2000_MOE_TANF_assist!D57+raw_2000_fed_non_1!D57+raw_2000_fed_assist!D57+raw_2000_fed_spending!C57</f>
        <v>2471587</v>
      </c>
      <c r="D52">
        <f>raw_2000_MOE_SSP_non!C57+raw_2000_MOE_SSP_non!E57+raw_2000_MOE_SSP_non!F57+raw_2000_MOE_SSP_assist!E57+raw_2000_MOE_TANF_non!C57+raw_2000_MOE_TANF_non!E57+raw_2000_MOE_TANF_non!F57+raw_2000_MOE_TANF_assist!E57+raw_2000_fed_non_1!C57+raw_2000_fed_non_1!E57+raw_2000_fed_non_1!F57+raw_2000_fed_assist!E57</f>
        <v>3603999</v>
      </c>
      <c r="E52">
        <f>raw_2000_fed_non_1!J57+raw_2000_fed_assist!F57</f>
        <v>0</v>
      </c>
      <c r="F52">
        <f>raw_2000_MOE_SSP_non!G57+raw_2000_MOE_SSP_non!H57+raw_2000_MOE_TANF_non!G57+raw_2000_MOE_TANF_non!H57+raw_2000_fed_non_1!G57+raw_2000_fed_non_1!H57</f>
        <v>0</v>
      </c>
      <c r="G52">
        <f>raw_2000_MOE_SSP_non!I57+raw_2000_MOE_TANF_non!I57+raw_2000_fed_non_1!I57</f>
        <v>0</v>
      </c>
      <c r="H52">
        <f>raw_2000_MOE_SSP_non!J57+raw_2000_MOE_SSP_non!K57+raw_2000_MOE_TANF_non!J57+raw_2000_MOE_TANF_non!K57+raw_2000_fed_non_2!D57+raw_2000_fed_non_2!E57</f>
        <v>0</v>
      </c>
      <c r="I52">
        <f>raw_2000_MOE_SSP_non!N57+raw_2000_MOE_TANF_non!N57+raw_2000_fed_non_2!I57</f>
        <v>13806384</v>
      </c>
      <c r="J52">
        <f>raw_2000_MOE_SSP_non!L57+raw_2000_MOE_SSP_non!M57+raw_2000_MOE_TANF_non!L57+raw_2000_MOE_TANF_non!M57+raw_2000_fed_non_2!F57+raw_2000_fed_non_2!H57</f>
        <v>2377378</v>
      </c>
      <c r="K52">
        <f>raw_2000_fed_spending!E57</f>
        <v>2174200</v>
      </c>
      <c r="L52">
        <f>raw_2000_MOE_SSP_non!B57+raw_2000_MOE_SSP_assist!B57+raw_2000_MOE_TANF_non!B57+raw_2000_MOE_TANF_assist!B57+raw_2000_fed_spending!C57+raw_2000_fed_spending!E57+raw_2000_fed_spending!J57</f>
        <v>33240190</v>
      </c>
      <c r="N52">
        <f t="shared" si="0"/>
        <v>33240190</v>
      </c>
      <c r="O52" t="str">
        <f t="shared" si="1"/>
        <v>Match</v>
      </c>
    </row>
    <row r="53" spans="1:15" x14ac:dyDescent="0.2">
      <c r="A53" t="s">
        <v>117</v>
      </c>
      <c r="B53">
        <f>raw_2000_MOE_SSP_assist!C58+raw_2000_MOE_TANF_assist!C58+raw_2000_fed_assist!C58</f>
        <v>11180400974</v>
      </c>
      <c r="C53">
        <f>raw_2000_MOE_SSP_non!D58+raw_2000_MOE_SSP_assist!D58+raw_2000_MOE_TANF_non!D58+raw_2000_MOE_TANF_assist!D58+raw_2000_fed_non_1!D58+raw_2000_fed_assist!D58+raw_2000_fed_spending!C58</f>
        <v>5931703019</v>
      </c>
      <c r="D53">
        <f>raw_2000_MOE_SSP_non!C58+raw_2000_MOE_SSP_non!E58+raw_2000_MOE_SSP_non!F58+raw_2000_MOE_SSP_assist!E58+raw_2000_MOE_TANF_non!C58+raw_2000_MOE_TANF_non!E58+raw_2000_MOE_TANF_non!F58+raw_2000_MOE_TANF_assist!E58+raw_2000_fed_non_1!C58+raw_2000_fed_non_1!E58+raw_2000_fed_non_1!F58+raw_2000_fed_assist!E58</f>
        <v>3166037954</v>
      </c>
      <c r="E53">
        <f>raw_2000_fed_non_1!J58+raw_2000_fed_assist!F58</f>
        <v>1225039126</v>
      </c>
      <c r="F53">
        <f>raw_2000_MOE_SSP_non!G58+raw_2000_MOE_SSP_non!H58+raw_2000_MOE_TANF_non!G58+raw_2000_MOE_TANF_non!H58+raw_2000_fed_non_1!G58+raw_2000_fed_non_1!H58</f>
        <v>689047459</v>
      </c>
      <c r="G53">
        <f>raw_2000_MOE_SSP_non!I58+raw_2000_MOE_TANF_non!I58+raw_2000_fed_non_1!I58</f>
        <v>147150891</v>
      </c>
      <c r="H53">
        <f>raw_2000_MOE_SSP_non!J58+raw_2000_MOE_SSP_non!K58+raw_2000_MOE_TANF_non!J58+raw_2000_MOE_TANF_non!K58+raw_2000_fed_non_2!D58+raw_2000_fed_non_2!E58</f>
        <v>284242952</v>
      </c>
      <c r="I53">
        <f>raw_2000_MOE_SSP_non!N58+raw_2000_MOE_TANF_non!N58+raw_2000_fed_non_2!I58</f>
        <v>1968557990</v>
      </c>
      <c r="J53">
        <f>raw_2000_MOE_SSP_non!L58+raw_2000_MOE_SSP_non!M58+raw_2000_MOE_TANF_non!L58+raw_2000_MOE_TANF_non!M58+raw_2000_fed_non_2!F58+raw_2000_fed_non_2!H58</f>
        <v>2602094349</v>
      </c>
      <c r="K53">
        <f>raw_2000_fed_spending!E58</f>
        <v>1096283464</v>
      </c>
      <c r="L53">
        <f>raw_2000_MOE_SSP_non!B58+raw_2000_MOE_SSP_assist!B58+raw_2000_MOE_TANF_non!B58+raw_2000_MOE_TANF_assist!B58+raw_2000_fed_spending!C58+raw_2000_fed_spending!E58+raw_2000_fed_spending!J58</f>
        <v>28290558178</v>
      </c>
      <c r="N53">
        <f t="shared" si="0"/>
        <v>28290558178</v>
      </c>
      <c r="O53" t="str">
        <f t="shared" si="1"/>
        <v>Match</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K8" sqref="K8"/>
    </sheetView>
  </sheetViews>
  <sheetFormatPr baseColWidth="10" defaultRowHeight="16" x14ac:dyDescent="0.2"/>
  <sheetData>
    <row r="1" spans="1:17" x14ac:dyDescent="0.2">
      <c r="A1" t="s">
        <v>1</v>
      </c>
      <c r="B1" t="s">
        <v>862</v>
      </c>
      <c r="C1" t="s">
        <v>863</v>
      </c>
      <c r="D1" t="s">
        <v>864</v>
      </c>
      <c r="E1" t="s">
        <v>865</v>
      </c>
      <c r="F1" t="s">
        <v>866</v>
      </c>
      <c r="G1" t="s">
        <v>867</v>
      </c>
      <c r="H1" t="s">
        <v>868</v>
      </c>
      <c r="I1" t="s">
        <v>869</v>
      </c>
      <c r="J1" t="s">
        <v>870</v>
      </c>
      <c r="K1" t="s">
        <v>871</v>
      </c>
      <c r="L1" t="s">
        <v>936</v>
      </c>
      <c r="N1" t="s">
        <v>829</v>
      </c>
      <c r="O1" t="s">
        <v>606</v>
      </c>
      <c r="P1" t="s">
        <v>850</v>
      </c>
      <c r="Q1" t="s">
        <v>606</v>
      </c>
    </row>
    <row r="2" spans="1:17" x14ac:dyDescent="0.2">
      <c r="A2" t="s">
        <v>8</v>
      </c>
      <c r="B2">
        <f>raw_2001_MOE_SSP_assist!C7+raw_2001_MOE_TANF_assist!C7+raw_2001_fed_assist!C7</f>
        <v>31861159</v>
      </c>
      <c r="C2">
        <f>raw_2001_MOE_SSP_non!D7+raw_2001_MOE_SSP_assist!D7+raw_2001_MOE_TANF_non!D7+raw_2001_MOE_TANF_assist!D7+raw_2001_fed_non_1!D7+raw_2001_fed_assist!D7+raw_2001_fed_spending!C7</f>
        <v>32705246</v>
      </c>
      <c r="D2">
        <f>raw_2001_MOE_SSP_non!C7+raw_2001_MOE_SSP_non!E7+raw_2001_MOE_SSP_non!F7+raw_2001_MOE_SSP_assist!E7+raw_2001_MOE_TANF_non!C7+raw_2001_MOE_TANF_non!E7+raw_2001_MOE_TANF_non!F7+raw_2001_MOE_TANF_assist!E7+raw_2001_fed_non_1!C7+raw_2001_fed_non_1!E7+raw_2001_fed_non_1!F7+raw_2001_fed_assist!E7</f>
        <v>21301525</v>
      </c>
      <c r="E2">
        <f>raw_2001_fed_assist!F7+raw_2001_fed_non_1!J7</f>
        <v>16876298</v>
      </c>
      <c r="F2">
        <f>raw_2001_MOE_SSP_non!G7+raw_2001_MOE_SSP_non!H7+raw_2001_MOE_TANF_non!G7+raw_2001_MOE_TANF_non!H7+raw_2001_fed_non_1!H7+raw_2001_fed_non_1!G7</f>
        <v>0</v>
      </c>
      <c r="G2">
        <f>raw_2001_MOE_SSP_non!I7+raw_2001_MOE_TANF_non!I7+raw_2001_fed_non_1!I7</f>
        <v>0</v>
      </c>
      <c r="H2">
        <f>raw_2001_MOE_SSP_non!J7+raw_2001_MOE_SSP_non!K7+raw_2001_MOE_TANF_non!J7+raw_2001_MOE_TANF_non!K7+raw_2001_fed_non_2!D7+raw_2001_fed_non_2!E7</f>
        <v>2032646</v>
      </c>
      <c r="I2">
        <f>raw_2001_MOE_SSP_non!N7+raw_2001_MOE_TANF_non!N7+raw_2001_fed_non_2!I7</f>
        <v>12190455</v>
      </c>
      <c r="J2">
        <f>raw_2001_MOE_SSP_non!L7+raw_2001_MOE_SSP_non!M7+raw_2001_MOE_TANF_non!L7+raw_2001_MOE_TANF_non!M7+raw_2001_fed_non_2!F7+raw_2001_fed_non_2!H7</f>
        <v>14793600</v>
      </c>
      <c r="K2">
        <f>raw_2001_fed_spending!E7</f>
        <v>13407422</v>
      </c>
      <c r="L2">
        <f>raw_2001_MOE_SSP_non!B7+raw_2001_MOE_SSP_assist!B7+raw_2001_MOE_TANF_non!B7+raw_2001_MOE_TANF_assist!B7+raw_2001_fed_spending!J7+raw_2001_fed_spending!C7+raw_2001_fed_spending!E7</f>
        <v>145168351</v>
      </c>
      <c r="N2">
        <f>SUM(B2:K2)</f>
        <v>145168351</v>
      </c>
      <c r="O2" t="str">
        <f>IF(L2=N2, "Match", "No Match")</f>
        <v>Match</v>
      </c>
      <c r="P2">
        <f>SUM(B2:B52)</f>
        <v>10143465544</v>
      </c>
      <c r="Q2" t="str">
        <f>IF(P2=B53, "Match", "No Match")</f>
        <v>Match</v>
      </c>
    </row>
    <row r="3" spans="1:17" x14ac:dyDescent="0.2">
      <c r="A3" t="s">
        <v>9</v>
      </c>
      <c r="B3">
        <f>raw_2001_MOE_SSP_assist!C8+raw_2001_MOE_TANF_assist!C8+raw_2001_fed_assist!C8</f>
        <v>51217598</v>
      </c>
      <c r="C3">
        <f>raw_2001_MOE_SSP_non!D8+raw_2001_MOE_SSP_assist!D8+raw_2001_MOE_TANF_non!D8+raw_2001_MOE_TANF_assist!D8+raw_2001_fed_non_1!D8+raw_2001_fed_assist!D8+raw_2001_fed_spending!C8</f>
        <v>22466861</v>
      </c>
      <c r="D3">
        <f>raw_2001_MOE_SSP_non!C8+raw_2001_MOE_SSP_non!E8+raw_2001_MOE_SSP_non!F8+raw_2001_MOE_SSP_assist!E8+raw_2001_MOE_TANF_non!C8+raw_2001_MOE_TANF_non!E8+raw_2001_MOE_TANF_non!F8+raw_2001_MOE_TANF_assist!E8+raw_2001_fed_non_1!C8+raw_2001_fed_non_1!E8+raw_2001_fed_non_1!F8+raw_2001_fed_assist!E8</f>
        <v>11784171</v>
      </c>
      <c r="E3">
        <f>raw_2001_fed_assist!F8+raw_2001_fed_non_1!J8</f>
        <v>0</v>
      </c>
      <c r="F3">
        <f>raw_2001_MOE_SSP_non!G8+raw_2001_MOE_SSP_non!H8+raw_2001_MOE_TANF_non!G8+raw_2001_MOE_TANF_non!H8+raw_2001_fed_non_1!H8+raw_2001_fed_non_1!G8</f>
        <v>0</v>
      </c>
      <c r="G3">
        <f>raw_2001_MOE_SSP_non!I8+raw_2001_MOE_TANF_non!I8+raw_2001_fed_non_1!I8</f>
        <v>347074</v>
      </c>
      <c r="H3">
        <f>raw_2001_MOE_SSP_non!J8+raw_2001_MOE_SSP_non!K8+raw_2001_MOE_TANF_non!J8+raw_2001_MOE_TANF_non!K8+raw_2001_fed_non_2!D8+raw_2001_fed_non_2!E8</f>
        <v>662546</v>
      </c>
      <c r="I3">
        <f>raw_2001_MOE_SSP_non!N8+raw_2001_MOE_TANF_non!N8+raw_2001_fed_non_2!I8</f>
        <v>3428419</v>
      </c>
      <c r="J3">
        <f>raw_2001_MOE_SSP_non!L8+raw_2001_MOE_SSP_non!M8+raw_2001_MOE_TANF_non!L8+raw_2001_MOE_TANF_non!M8+raw_2001_fed_non_2!F8+raw_2001_fed_non_2!H8</f>
        <v>8872031</v>
      </c>
      <c r="K3">
        <f>raw_2001_fed_spending!E8</f>
        <v>4716500</v>
      </c>
      <c r="L3">
        <f>raw_2001_MOE_SSP_non!B8+raw_2001_MOE_SSP_assist!B8+raw_2001_MOE_TANF_non!B8+raw_2001_MOE_TANF_assist!B8+raw_2001_fed_spending!J8+raw_2001_fed_spending!C8+raw_2001_fed_spending!E8</f>
        <v>103495200</v>
      </c>
      <c r="N3">
        <f t="shared" ref="N3:N53" si="0">SUM(B3:K3)</f>
        <v>103495200</v>
      </c>
      <c r="O3" t="str">
        <f t="shared" ref="O3:O53" si="1">IF(L3=N3, "Match", "No Match")</f>
        <v>Match</v>
      </c>
      <c r="P3">
        <f>SUM(C2:C52)</f>
        <v>5349984218</v>
      </c>
      <c r="Q3" t="str">
        <f>IF(P3=C53, "Match", "No Match")</f>
        <v>Match</v>
      </c>
    </row>
    <row r="4" spans="1:17" x14ac:dyDescent="0.2">
      <c r="A4" t="s">
        <v>10</v>
      </c>
      <c r="B4">
        <f>raw_2001_MOE_SSP_assist!C9+raw_2001_MOE_TANF_assist!C9+raw_2001_fed_assist!C9</f>
        <v>91276949</v>
      </c>
      <c r="C4">
        <f>raw_2001_MOE_SSP_non!D9+raw_2001_MOE_SSP_assist!D9+raw_2001_MOE_TANF_non!D9+raw_2001_MOE_TANF_assist!D9+raw_2001_fed_non_1!D9+raw_2001_fed_assist!D9+raw_2001_fed_spending!C9</f>
        <v>47416313</v>
      </c>
      <c r="D4">
        <f>raw_2001_MOE_SSP_non!C9+raw_2001_MOE_SSP_non!E9+raw_2001_MOE_SSP_non!F9+raw_2001_MOE_SSP_assist!E9+raw_2001_MOE_TANF_non!C9+raw_2001_MOE_TANF_non!E9+raw_2001_MOE_TANF_non!F9+raw_2001_MOE_TANF_assist!E9+raw_2001_fed_non_1!C9+raw_2001_fed_non_1!E9+raw_2001_fed_non_1!F9+raw_2001_fed_assist!E9</f>
        <v>47345987</v>
      </c>
      <c r="E4">
        <f>raw_2001_fed_assist!F9+raw_2001_fed_non_1!J9</f>
        <v>29615439</v>
      </c>
      <c r="F4">
        <f>raw_2001_MOE_SSP_non!G9+raw_2001_MOE_SSP_non!H9+raw_2001_MOE_TANF_non!G9+raw_2001_MOE_TANF_non!H9+raw_2001_fed_non_1!H9+raw_2001_fed_non_1!G9</f>
        <v>0</v>
      </c>
      <c r="G4">
        <f>raw_2001_MOE_SSP_non!I9+raw_2001_MOE_TANF_non!I9+raw_2001_fed_non_1!I9</f>
        <v>0</v>
      </c>
      <c r="H4">
        <f>raw_2001_MOE_SSP_non!J9+raw_2001_MOE_SSP_non!K9+raw_2001_MOE_TANF_non!J9+raw_2001_MOE_TANF_non!K9+raw_2001_fed_non_2!D9+raw_2001_fed_non_2!E9</f>
        <v>2814911</v>
      </c>
      <c r="I4">
        <f>raw_2001_MOE_SSP_non!N9+raw_2001_MOE_TANF_non!N9+raw_2001_fed_non_2!I9</f>
        <v>34807643</v>
      </c>
      <c r="J4">
        <f>raw_2001_MOE_SSP_non!L9+raw_2001_MOE_SSP_non!M9+raw_2001_MOE_TANF_non!L9+raw_2001_MOE_TANF_non!M9+raw_2001_fed_non_2!F9+raw_2001_fed_non_2!H9</f>
        <v>21278528</v>
      </c>
      <c r="K4">
        <f>raw_2001_fed_spending!E9</f>
        <v>23302151</v>
      </c>
      <c r="L4">
        <f>raw_2001_MOE_SSP_non!B9+raw_2001_MOE_SSP_assist!B9+raw_2001_MOE_TANF_non!B9+raw_2001_MOE_TANF_assist!B9+raw_2001_fed_spending!J9+raw_2001_fed_spending!C9+raw_2001_fed_spending!E9</f>
        <v>297857921</v>
      </c>
      <c r="N4">
        <f t="shared" si="0"/>
        <v>297857921</v>
      </c>
      <c r="O4" t="str">
        <f t="shared" si="1"/>
        <v>Match</v>
      </c>
      <c r="P4">
        <f>SUM(D2:D52)</f>
        <v>3334998511</v>
      </c>
      <c r="Q4" t="str">
        <f>IF(P4=D53, "Match", "No Match")</f>
        <v>Match</v>
      </c>
    </row>
    <row r="5" spans="1:17" x14ac:dyDescent="0.2">
      <c r="A5" t="s">
        <v>11</v>
      </c>
      <c r="B5">
        <f>raw_2001_MOE_SSP_assist!C10+raw_2001_MOE_TANF_assist!C10+raw_2001_fed_assist!C10</f>
        <v>24602944</v>
      </c>
      <c r="C5">
        <f>raw_2001_MOE_SSP_non!D10+raw_2001_MOE_SSP_assist!D10+raw_2001_MOE_TANF_non!D10+raw_2001_MOE_TANF_assist!D10+raw_2001_fed_non_1!D10+raw_2001_fed_assist!D10+raw_2001_fed_spending!C10</f>
        <v>18824239</v>
      </c>
      <c r="D5">
        <f>raw_2001_MOE_SSP_non!C10+raw_2001_MOE_SSP_non!E10+raw_2001_MOE_SSP_non!F10+raw_2001_MOE_SSP_assist!E10+raw_2001_MOE_TANF_non!C10+raw_2001_MOE_TANF_non!E10+raw_2001_MOE_TANF_non!F10+raw_2001_MOE_TANF_assist!E10+raw_2001_fed_non_1!C10+raw_2001_fed_non_1!E10+raw_2001_fed_non_1!F10+raw_2001_fed_assist!E10</f>
        <v>35862319</v>
      </c>
      <c r="E5">
        <f>raw_2001_fed_assist!F10+raw_2001_fed_non_1!J10</f>
        <v>0</v>
      </c>
      <c r="F5">
        <f>raw_2001_MOE_SSP_non!G10+raw_2001_MOE_SSP_non!H10+raw_2001_MOE_TANF_non!G10+raw_2001_MOE_TANF_non!H10+raw_2001_fed_non_1!H10+raw_2001_fed_non_1!G10</f>
        <v>0</v>
      </c>
      <c r="G5">
        <f>raw_2001_MOE_SSP_non!I10+raw_2001_MOE_TANF_non!I10+raw_2001_fed_non_1!I10</f>
        <v>0</v>
      </c>
      <c r="H5">
        <f>raw_2001_MOE_SSP_non!J10+raw_2001_MOE_SSP_non!K10+raw_2001_MOE_TANF_non!J10+raw_2001_MOE_TANF_non!K10+raw_2001_fed_non_2!D10+raw_2001_fed_non_2!E10</f>
        <v>2419405</v>
      </c>
      <c r="I5">
        <f>raw_2001_MOE_SSP_non!N10+raw_2001_MOE_TANF_non!N10+raw_2001_fed_non_2!I10</f>
        <v>6232288</v>
      </c>
      <c r="J5">
        <f>raw_2001_MOE_SSP_non!L10+raw_2001_MOE_SSP_non!M10+raw_2001_MOE_TANF_non!L10+raw_2001_MOE_TANF_non!M10+raw_2001_fed_non_2!F10+raw_2001_fed_non_2!H10</f>
        <v>14536137</v>
      </c>
      <c r="K5">
        <f>raw_2001_fed_spending!E10</f>
        <v>2540025</v>
      </c>
      <c r="L5">
        <f>raw_2001_MOE_SSP_non!B10+raw_2001_MOE_SSP_assist!B10+raw_2001_MOE_TANF_non!B10+raw_2001_MOE_TANF_assist!B10+raw_2001_fed_spending!J10+raw_2001_fed_spending!C10+raw_2001_fed_spending!E10</f>
        <v>105017357</v>
      </c>
      <c r="N5">
        <f t="shared" si="0"/>
        <v>105017357</v>
      </c>
      <c r="O5" t="str">
        <f t="shared" si="1"/>
        <v>Match</v>
      </c>
      <c r="P5">
        <f>SUM(E2:E52)</f>
        <v>1625631589</v>
      </c>
      <c r="Q5" t="str">
        <f>IF(P5=E53, "Match", "No Match")</f>
        <v>Match</v>
      </c>
    </row>
    <row r="6" spans="1:17" x14ac:dyDescent="0.2">
      <c r="A6" t="s">
        <v>12</v>
      </c>
      <c r="B6">
        <f>raw_2001_MOE_SSP_assist!C11+raw_2001_MOE_TANF_assist!C11+raw_2001_fed_assist!C11</f>
        <v>3137518842</v>
      </c>
      <c r="C6">
        <f>raw_2001_MOE_SSP_non!D11+raw_2001_MOE_SSP_assist!D11+raw_2001_MOE_TANF_non!D11+raw_2001_MOE_TANF_assist!D11+raw_2001_fed_non_1!D11+raw_2001_fed_assist!D11+raw_2001_fed_spending!C11</f>
        <v>1108497344</v>
      </c>
      <c r="D6">
        <f>raw_2001_MOE_SSP_non!C11+raw_2001_MOE_SSP_non!E11+raw_2001_MOE_SSP_non!F11+raw_2001_MOE_SSP_assist!E11+raw_2001_MOE_TANF_non!C11+raw_2001_MOE_TANF_non!E11+raw_2001_MOE_TANF_non!F11+raw_2001_MOE_TANF_assist!E11+raw_2001_fed_non_1!C11+raw_2001_fed_non_1!E11+raw_2001_fed_non_1!F11+raw_2001_fed_assist!E11</f>
        <v>707585712</v>
      </c>
      <c r="E6">
        <f>raw_2001_fed_assist!F11+raw_2001_fed_non_1!J11</f>
        <v>444363565</v>
      </c>
      <c r="F6">
        <f>raw_2001_MOE_SSP_non!G11+raw_2001_MOE_SSP_non!H11+raw_2001_MOE_TANF_non!G11+raw_2001_MOE_TANF_non!H11+raw_2001_fed_non_1!H11+raw_2001_fed_non_1!G11</f>
        <v>0</v>
      </c>
      <c r="G6">
        <f>raw_2001_MOE_SSP_non!I11+raw_2001_MOE_TANF_non!I11+raw_2001_fed_non_1!I11</f>
        <v>966180</v>
      </c>
      <c r="H6">
        <f>raw_2001_MOE_SSP_non!J11+raw_2001_MOE_SSP_non!K11+raw_2001_MOE_TANF_non!J11+raw_2001_MOE_TANF_non!K11+raw_2001_fed_non_2!D11+raw_2001_fed_non_2!E11</f>
        <v>14716642</v>
      </c>
      <c r="I6">
        <f>raw_2001_MOE_SSP_non!N11+raw_2001_MOE_TANF_non!N11+raw_2001_fed_non_2!I11</f>
        <v>729800061</v>
      </c>
      <c r="J6">
        <f>raw_2001_MOE_SSP_non!L11+raw_2001_MOE_SSP_non!M11+raw_2001_MOE_TANF_non!L11+raw_2001_MOE_TANF_non!M11+raw_2001_fed_non_2!F11+raw_2001_fed_non_2!H11</f>
        <v>589779222</v>
      </c>
      <c r="K6">
        <f>raw_2001_fed_spending!E11</f>
        <v>20000000</v>
      </c>
      <c r="L6">
        <f>raw_2001_MOE_SSP_non!B11+raw_2001_MOE_SSP_assist!B11+raw_2001_MOE_TANF_non!B11+raw_2001_MOE_TANF_assist!B11+raw_2001_fed_spending!J11+raw_2001_fed_spending!C11+raw_2001_fed_spending!E11</f>
        <v>6753227568</v>
      </c>
      <c r="N6">
        <f t="shared" si="0"/>
        <v>6753227568</v>
      </c>
      <c r="O6" t="str">
        <f t="shared" si="1"/>
        <v>Match</v>
      </c>
      <c r="P6">
        <f>SUM(F2:F52)</f>
        <v>671822697</v>
      </c>
      <c r="Q6" t="str">
        <f>IF(P6=F53, "Match", "No Match")</f>
        <v>Match</v>
      </c>
    </row>
    <row r="7" spans="1:17" x14ac:dyDescent="0.2">
      <c r="A7" t="s">
        <v>13</v>
      </c>
      <c r="B7">
        <f>raw_2001_MOE_SSP_assist!C12+raw_2001_MOE_TANF_assist!C12+raw_2001_fed_assist!C12</f>
        <v>55173679</v>
      </c>
      <c r="C7">
        <f>raw_2001_MOE_SSP_non!D12+raw_2001_MOE_SSP_assist!D12+raw_2001_MOE_TANF_non!D12+raw_2001_MOE_TANF_assist!D12+raw_2001_fed_non_1!D12+raw_2001_fed_assist!D12+raw_2001_fed_spending!C12</f>
        <v>34429235</v>
      </c>
      <c r="D7">
        <f>raw_2001_MOE_SSP_non!C12+raw_2001_MOE_SSP_non!E12+raw_2001_MOE_SSP_non!F12+raw_2001_MOE_SSP_assist!E12+raw_2001_MOE_TANF_non!C12+raw_2001_MOE_TANF_non!E12+raw_2001_MOE_TANF_non!F12+raw_2001_MOE_TANF_assist!E12+raw_2001_fed_non_1!C12+raw_2001_fed_non_1!E12+raw_2001_fed_non_1!F12+raw_2001_fed_assist!E12</f>
        <v>7636030</v>
      </c>
      <c r="E7">
        <f>raw_2001_fed_assist!F12+raw_2001_fed_non_1!J12</f>
        <v>4308004</v>
      </c>
      <c r="F7">
        <f>raw_2001_MOE_SSP_non!G12+raw_2001_MOE_SSP_non!H12+raw_2001_MOE_TANF_non!G12+raw_2001_MOE_TANF_non!H12+raw_2001_fed_non_1!H12+raw_2001_fed_non_1!G12</f>
        <v>0</v>
      </c>
      <c r="G7">
        <f>raw_2001_MOE_SSP_non!I12+raw_2001_MOE_TANF_non!I12+raw_2001_fed_non_1!I12</f>
        <v>7652035</v>
      </c>
      <c r="H7">
        <f>raw_2001_MOE_SSP_non!J12+raw_2001_MOE_SSP_non!K12+raw_2001_MOE_TANF_non!J12+raw_2001_MOE_TANF_non!K12+raw_2001_fed_non_2!D12+raw_2001_fed_non_2!E12</f>
        <v>0</v>
      </c>
      <c r="I7">
        <f>raw_2001_MOE_SSP_non!N12+raw_2001_MOE_TANF_non!N12+raw_2001_fed_non_2!I12</f>
        <v>84482492</v>
      </c>
      <c r="J7">
        <f>raw_2001_MOE_SSP_non!L12+raw_2001_MOE_SSP_non!M12+raw_2001_MOE_TANF_non!L12+raw_2001_MOE_TANF_non!M12+raw_2001_fed_non_2!F12+raw_2001_fed_non_2!H12</f>
        <v>25234549</v>
      </c>
      <c r="K7">
        <f>raw_2001_fed_spending!E12</f>
        <v>12083120</v>
      </c>
      <c r="L7">
        <f>raw_2001_MOE_SSP_non!B12+raw_2001_MOE_SSP_assist!B12+raw_2001_MOE_TANF_non!B12+raw_2001_MOE_TANF_assist!B12+raw_2001_fed_spending!J12+raw_2001_fed_spending!C12+raw_2001_fed_spending!E12</f>
        <v>230999144</v>
      </c>
      <c r="N7">
        <f t="shared" si="0"/>
        <v>230999144</v>
      </c>
      <c r="O7" t="str">
        <f t="shared" si="1"/>
        <v>Match</v>
      </c>
      <c r="P7">
        <f>SUM(G2:G52)</f>
        <v>235949577</v>
      </c>
      <c r="Q7" t="str">
        <f>IF(P7=G53, "Match", "No Match")</f>
        <v>Match</v>
      </c>
    </row>
    <row r="8" spans="1:17" x14ac:dyDescent="0.2">
      <c r="A8" t="s">
        <v>14</v>
      </c>
      <c r="B8">
        <f>raw_2001_MOE_SSP_assist!C13+raw_2001_MOE_TANF_assist!C13+raw_2001_fed_assist!C13</f>
        <v>151081522</v>
      </c>
      <c r="C8">
        <f>raw_2001_MOE_SSP_non!D13+raw_2001_MOE_SSP_assist!D13+raw_2001_MOE_TANF_non!D13+raw_2001_MOE_TANF_assist!D13+raw_2001_fed_non_1!D13+raw_2001_fed_assist!D13+raw_2001_fed_spending!C13</f>
        <v>95858700</v>
      </c>
      <c r="D8">
        <f>raw_2001_MOE_SSP_non!C13+raw_2001_MOE_SSP_non!E13+raw_2001_MOE_SSP_non!F13+raw_2001_MOE_SSP_assist!E13+raw_2001_MOE_TANF_non!C13+raw_2001_MOE_TANF_non!E13+raw_2001_MOE_TANF_non!F13+raw_2001_MOE_TANF_assist!E13+raw_2001_fed_non_1!C13+raw_2001_fed_non_1!E13+raw_2001_fed_non_1!F13+raw_2001_fed_assist!E13</f>
        <v>26627893</v>
      </c>
      <c r="E8">
        <f>raw_2001_fed_assist!F13+raw_2001_fed_non_1!J13</f>
        <v>19444837</v>
      </c>
      <c r="F8">
        <f>raw_2001_MOE_SSP_non!G13+raw_2001_MOE_SSP_non!H13+raw_2001_MOE_TANF_non!G13+raw_2001_MOE_TANF_non!H13+raw_2001_fed_non_1!H13+raw_2001_fed_non_1!G13</f>
        <v>0</v>
      </c>
      <c r="G8">
        <f>raw_2001_MOE_SSP_non!I13+raw_2001_MOE_TANF_non!I13+raw_2001_fed_non_1!I13</f>
        <v>35366</v>
      </c>
      <c r="H8">
        <f>raw_2001_MOE_SSP_non!J13+raw_2001_MOE_SSP_non!K13+raw_2001_MOE_TANF_non!J13+raw_2001_MOE_TANF_non!K13+raw_2001_fed_non_2!D13+raw_2001_fed_non_2!E13</f>
        <v>21439212</v>
      </c>
      <c r="I8">
        <f>raw_2001_MOE_SSP_non!N13+raw_2001_MOE_TANF_non!N13+raw_2001_fed_non_2!I13</f>
        <v>62806157</v>
      </c>
      <c r="J8">
        <f>raw_2001_MOE_SSP_non!L13+raw_2001_MOE_SSP_non!M13+raw_2001_MOE_TANF_non!L13+raw_2001_MOE_TANF_non!M13+raw_2001_fed_non_2!F13+raw_2001_fed_non_2!H13</f>
        <v>35438743</v>
      </c>
      <c r="K8">
        <f>raw_2001_fed_spending!E13</f>
        <v>26678813</v>
      </c>
      <c r="L8">
        <f>raw_2001_MOE_SSP_non!B13+raw_2001_MOE_SSP_assist!B13+raw_2001_MOE_TANF_non!B13+raw_2001_MOE_TANF_assist!B13+raw_2001_fed_spending!J13+raw_2001_fed_spending!C13+raw_2001_fed_spending!E13</f>
        <v>439411243</v>
      </c>
      <c r="N8">
        <f t="shared" si="0"/>
        <v>439411243</v>
      </c>
      <c r="O8" t="str">
        <f t="shared" si="1"/>
        <v>Match</v>
      </c>
      <c r="P8">
        <f>SUM(H2:H52)</f>
        <v>396523087</v>
      </c>
      <c r="Q8" t="str">
        <f>IF(P8=H53, "Match", "No Match")</f>
        <v>Match</v>
      </c>
    </row>
    <row r="9" spans="1:17" x14ac:dyDescent="0.2">
      <c r="A9" t="s">
        <v>15</v>
      </c>
      <c r="B9">
        <f>raw_2001_MOE_SSP_assist!C14+raw_2001_MOE_TANF_assist!C14+raw_2001_fed_assist!C14</f>
        <v>20578715</v>
      </c>
      <c r="C9">
        <f>raw_2001_MOE_SSP_non!D14+raw_2001_MOE_SSP_assist!D14+raw_2001_MOE_TANF_non!D14+raw_2001_MOE_TANF_assist!D14+raw_2001_fed_non_1!D14+raw_2001_fed_assist!D14+raw_2001_fed_spending!C14</f>
        <v>14961934</v>
      </c>
      <c r="D9">
        <f>raw_2001_MOE_SSP_non!C14+raw_2001_MOE_SSP_non!E14+raw_2001_MOE_SSP_non!F14+raw_2001_MOE_SSP_assist!E14+raw_2001_MOE_TANF_non!C14+raw_2001_MOE_TANF_non!E14+raw_2001_MOE_TANF_non!F14+raw_2001_MOE_TANF_assist!E14+raw_2001_fed_non_1!C14+raw_2001_fed_non_1!E14+raw_2001_fed_non_1!F14+raw_2001_fed_assist!E14</f>
        <v>11765427</v>
      </c>
      <c r="E9">
        <f>raw_2001_fed_assist!F14+raw_2001_fed_non_1!J14</f>
        <v>0</v>
      </c>
      <c r="F9">
        <f>raw_2001_MOE_SSP_non!G14+raw_2001_MOE_SSP_non!H14+raw_2001_MOE_TANF_non!G14+raw_2001_MOE_TANF_non!H14+raw_2001_fed_non_1!H14+raw_2001_fed_non_1!G14</f>
        <v>0</v>
      </c>
      <c r="G9">
        <f>raw_2001_MOE_SSP_non!I14+raw_2001_MOE_TANF_non!I14+raw_2001_fed_non_1!I14</f>
        <v>0</v>
      </c>
      <c r="H9">
        <f>raw_2001_MOE_SSP_non!J14+raw_2001_MOE_SSP_non!K14+raw_2001_MOE_TANF_non!J14+raw_2001_MOE_TANF_non!K14+raw_2001_fed_non_2!D14+raw_2001_fed_non_2!E14</f>
        <v>17333</v>
      </c>
      <c r="I9">
        <f>raw_2001_MOE_SSP_non!N14+raw_2001_MOE_TANF_non!N14+raw_2001_fed_non_2!I14</f>
        <v>0</v>
      </c>
      <c r="J9">
        <f>raw_2001_MOE_SSP_non!L14+raw_2001_MOE_SSP_non!M14+raw_2001_MOE_TANF_non!L14+raw_2001_MOE_TANF_non!M14+raw_2001_fed_non_2!F14+raw_2001_fed_non_2!H14</f>
        <v>6828848</v>
      </c>
      <c r="K9">
        <f>raw_2001_fed_spending!E14</f>
        <v>4383073</v>
      </c>
      <c r="L9">
        <f>raw_2001_MOE_SSP_non!B14+raw_2001_MOE_SSP_assist!B14+raw_2001_MOE_TANF_non!B14+raw_2001_MOE_TANF_assist!B14+raw_2001_fed_spending!J14+raw_2001_fed_spending!C14+raw_2001_fed_spending!E14</f>
        <v>58535330</v>
      </c>
      <c r="N9">
        <f t="shared" si="0"/>
        <v>58535330</v>
      </c>
      <c r="O9" t="str">
        <f t="shared" si="1"/>
        <v>Match</v>
      </c>
      <c r="P9">
        <f>SUM(I2:I52)</f>
        <v>3154121828</v>
      </c>
      <c r="Q9" t="str">
        <f>IF(P9=I53, "Match", "No Match")</f>
        <v>Match</v>
      </c>
    </row>
    <row r="10" spans="1:17" x14ac:dyDescent="0.2">
      <c r="A10" t="s">
        <v>16</v>
      </c>
      <c r="B10">
        <f>raw_2001_MOE_SSP_assist!C15+raw_2001_MOE_TANF_assist!C15+raw_2001_fed_assist!C15</f>
        <v>67393207</v>
      </c>
      <c r="C10">
        <f>raw_2001_MOE_SSP_non!D15+raw_2001_MOE_SSP_assist!D15+raw_2001_MOE_TANF_non!D15+raw_2001_MOE_TANF_assist!D15+raw_2001_fed_non_1!D15+raw_2001_fed_assist!D15+raw_2001_fed_spending!C15</f>
        <v>62495562</v>
      </c>
      <c r="D10">
        <f>raw_2001_MOE_SSP_non!C15+raw_2001_MOE_SSP_non!E15+raw_2001_MOE_SSP_non!F15+raw_2001_MOE_SSP_assist!E15+raw_2001_MOE_TANF_non!C15+raw_2001_MOE_TANF_non!E15+raw_2001_MOE_TANF_non!F15+raw_2001_MOE_TANF_assist!E15+raw_2001_fed_non_1!C15+raw_2001_fed_non_1!E15+raw_2001_fed_non_1!F15+raw_2001_fed_assist!E15</f>
        <v>22830348</v>
      </c>
      <c r="E10">
        <f>raw_2001_fed_assist!F15+raw_2001_fed_non_1!J15</f>
        <v>0</v>
      </c>
      <c r="F10">
        <f>raw_2001_MOE_SSP_non!G15+raw_2001_MOE_SSP_non!H15+raw_2001_MOE_TANF_non!G15+raw_2001_MOE_TANF_non!H15+raw_2001_fed_non_1!H15+raw_2001_fed_non_1!G15</f>
        <v>0</v>
      </c>
      <c r="G10">
        <f>raw_2001_MOE_SSP_non!I15+raw_2001_MOE_TANF_non!I15+raw_2001_fed_non_1!I15</f>
        <v>0</v>
      </c>
      <c r="H10">
        <f>raw_2001_MOE_SSP_non!J15+raw_2001_MOE_SSP_non!K15+raw_2001_MOE_TANF_non!J15+raw_2001_MOE_TANF_non!K15+raw_2001_fed_non_2!D15+raw_2001_fed_non_2!E15</f>
        <v>12134211</v>
      </c>
      <c r="I10">
        <f>raw_2001_MOE_SSP_non!N15+raw_2001_MOE_TANF_non!N15+raw_2001_fed_non_2!I15</f>
        <v>3747340</v>
      </c>
      <c r="J10">
        <f>raw_2001_MOE_SSP_non!L15+raw_2001_MOE_SSP_non!M15+raw_2001_MOE_TANF_non!L15+raw_2001_MOE_TANF_non!M15+raw_2001_fed_non_2!F15+raw_2001_fed_non_2!H15</f>
        <v>17311614</v>
      </c>
      <c r="K10">
        <f>raw_2001_fed_spending!E15</f>
        <v>3935917</v>
      </c>
      <c r="L10">
        <f>raw_2001_MOE_SSP_non!B15+raw_2001_MOE_SSP_assist!B15+raw_2001_MOE_TANF_non!B15+raw_2001_MOE_TANF_assist!B15+raw_2001_fed_spending!J15+raw_2001_fed_spending!C15+raw_2001_fed_spending!E15</f>
        <v>189848199</v>
      </c>
      <c r="N10">
        <f t="shared" si="0"/>
        <v>189848199</v>
      </c>
      <c r="O10" t="str">
        <f t="shared" si="1"/>
        <v>Match</v>
      </c>
      <c r="P10">
        <f>SUM(J2:J52)</f>
        <v>2653038994</v>
      </c>
      <c r="Q10" t="str">
        <f>IF(P10=J53, "Match", "No Match")</f>
        <v>Match</v>
      </c>
    </row>
    <row r="11" spans="1:17" x14ac:dyDescent="0.2">
      <c r="A11" t="s">
        <v>17</v>
      </c>
      <c r="B11">
        <f>raw_2001_MOE_SSP_assist!C16+raw_2001_MOE_TANF_assist!C16+raw_2001_fed_assist!C16</f>
        <v>251433103</v>
      </c>
      <c r="C11">
        <f>raw_2001_MOE_SSP_non!D16+raw_2001_MOE_SSP_assist!D16+raw_2001_MOE_TANF_non!D16+raw_2001_MOE_TANF_assist!D16+raw_2001_fed_non_1!D16+raw_2001_fed_assist!D16+raw_2001_fed_spending!C16</f>
        <v>379878109</v>
      </c>
      <c r="D11">
        <f>raw_2001_MOE_SSP_non!C16+raw_2001_MOE_SSP_non!E16+raw_2001_MOE_SSP_non!F16+raw_2001_MOE_SSP_assist!E16+raw_2001_MOE_TANF_non!C16+raw_2001_MOE_TANF_non!E16+raw_2001_MOE_TANF_non!F16+raw_2001_MOE_TANF_assist!E16+raw_2001_fed_non_1!C16+raw_2001_fed_non_1!E16+raw_2001_fed_non_1!F16+raw_2001_fed_assist!E16</f>
        <v>146180077</v>
      </c>
      <c r="E11">
        <f>raw_2001_fed_assist!F16+raw_2001_fed_non_1!J16</f>
        <v>9193175</v>
      </c>
      <c r="F11">
        <f>raw_2001_MOE_SSP_non!G16+raw_2001_MOE_SSP_non!H16+raw_2001_MOE_TANF_non!G16+raw_2001_MOE_TANF_non!H16+raw_2001_fed_non_1!H16+raw_2001_fed_non_1!G16</f>
        <v>0</v>
      </c>
      <c r="G11">
        <f>raw_2001_MOE_SSP_non!I16+raw_2001_MOE_TANF_non!I16+raw_2001_fed_non_1!I16</f>
        <v>3049849</v>
      </c>
      <c r="H11">
        <f>raw_2001_MOE_SSP_non!J16+raw_2001_MOE_SSP_non!K16+raw_2001_MOE_TANF_non!J16+raw_2001_MOE_TANF_non!K16+raw_2001_fed_non_2!D16+raw_2001_fed_non_2!E16</f>
        <v>28851611</v>
      </c>
      <c r="I11">
        <f>raw_2001_MOE_SSP_non!N16+raw_2001_MOE_TANF_non!N16+raw_2001_fed_non_2!I16</f>
        <v>182490864</v>
      </c>
      <c r="J11">
        <f>raw_2001_MOE_SSP_non!L16+raw_2001_MOE_SSP_non!M16+raw_2001_MOE_TANF_non!L16+raw_2001_MOE_TANF_non!M16+raw_2001_fed_non_2!F16+raw_2001_fed_non_2!H16</f>
        <v>74948280</v>
      </c>
      <c r="K11">
        <f>raw_2001_fed_spending!E16</f>
        <v>35940017</v>
      </c>
      <c r="L11">
        <f>raw_2001_MOE_SSP_non!B16+raw_2001_MOE_SSP_assist!B16+raw_2001_MOE_TANF_non!B16+raw_2001_MOE_TANF_assist!B16+raw_2001_fed_spending!J16+raw_2001_fed_spending!C16+raw_2001_fed_spending!E16</f>
        <v>1111965085</v>
      </c>
      <c r="N11">
        <f t="shared" si="0"/>
        <v>1111965085</v>
      </c>
      <c r="O11" t="str">
        <f t="shared" si="1"/>
        <v>Match</v>
      </c>
      <c r="P11">
        <f>SUM(K2:K52)</f>
        <v>933654437</v>
      </c>
      <c r="Q11" t="str">
        <f>IF(P11=K53, "Match", "No Match")</f>
        <v>Match</v>
      </c>
    </row>
    <row r="12" spans="1:17" x14ac:dyDescent="0.2">
      <c r="A12" t="s">
        <v>18</v>
      </c>
      <c r="B12">
        <f>raw_2001_MOE_SSP_assist!C17+raw_2001_MOE_TANF_assist!C17+raw_2001_fed_assist!C17</f>
        <v>172434828</v>
      </c>
      <c r="C12">
        <f>raw_2001_MOE_SSP_non!D17+raw_2001_MOE_SSP_assist!D17+raw_2001_MOE_TANF_non!D17+raw_2001_MOE_TANF_assist!D17+raw_2001_fed_non_1!D17+raw_2001_fed_assist!D17+raw_2001_fed_spending!C17</f>
        <v>68887286</v>
      </c>
      <c r="D12">
        <f>raw_2001_MOE_SSP_non!C17+raw_2001_MOE_SSP_non!E17+raw_2001_MOE_SSP_non!F17+raw_2001_MOE_SSP_assist!E17+raw_2001_MOE_TANF_non!C17+raw_2001_MOE_TANF_non!E17+raw_2001_MOE_TANF_non!F17+raw_2001_MOE_TANF_assist!E17+raw_2001_fed_non_1!C17+raw_2001_fed_non_1!E17+raw_2001_fed_non_1!F17+raw_2001_fed_assist!E17</f>
        <v>117839719</v>
      </c>
      <c r="E12">
        <f>raw_2001_fed_assist!F17+raw_2001_fed_non_1!J17</f>
        <v>3318844</v>
      </c>
      <c r="F12">
        <f>raw_2001_MOE_SSP_non!G17+raw_2001_MOE_SSP_non!H17+raw_2001_MOE_TANF_non!G17+raw_2001_MOE_TANF_non!H17+raw_2001_fed_non_1!H17+raw_2001_fed_non_1!G17</f>
        <v>0</v>
      </c>
      <c r="G12">
        <f>raw_2001_MOE_SSP_non!I17+raw_2001_MOE_TANF_non!I17+raw_2001_fed_non_1!I17</f>
        <v>0</v>
      </c>
      <c r="H12">
        <f>raw_2001_MOE_SSP_non!J17+raw_2001_MOE_SSP_non!K17+raw_2001_MOE_TANF_non!J17+raw_2001_MOE_TANF_non!K17+raw_2001_fed_non_2!D17+raw_2001_fed_non_2!E17</f>
        <v>27828182</v>
      </c>
      <c r="I12">
        <f>raw_2001_MOE_SSP_non!N17+raw_2001_MOE_TANF_non!N17+raw_2001_fed_non_2!I17</f>
        <v>82350451</v>
      </c>
      <c r="J12">
        <f>raw_2001_MOE_SSP_non!L17+raw_2001_MOE_SSP_non!M17+raw_2001_MOE_TANF_non!L17+raw_2001_MOE_TANF_non!M17+raw_2001_fed_non_2!F17+raw_2001_fed_non_2!H17</f>
        <v>41355497</v>
      </c>
      <c r="K12">
        <f>raw_2001_fed_spending!E17</f>
        <v>14438109</v>
      </c>
      <c r="L12">
        <f>raw_2001_MOE_SSP_non!B17+raw_2001_MOE_SSP_assist!B17+raw_2001_MOE_TANF_non!B17+raw_2001_MOE_TANF_assist!B17+raw_2001_fed_spending!J17+raw_2001_fed_spending!C17+raw_2001_fed_spending!E17</f>
        <v>528452916</v>
      </c>
      <c r="N12">
        <f t="shared" si="0"/>
        <v>528452916</v>
      </c>
      <c r="O12" t="str">
        <f t="shared" si="1"/>
        <v>Match</v>
      </c>
      <c r="P12">
        <f>SUM(L2:L52)</f>
        <v>28499190482</v>
      </c>
      <c r="Q12" t="str">
        <f>IF(P12=L53, "Match", "No Match")</f>
        <v>Match</v>
      </c>
    </row>
    <row r="13" spans="1:17" x14ac:dyDescent="0.2">
      <c r="A13" t="s">
        <v>19</v>
      </c>
      <c r="B13">
        <f>raw_2001_MOE_SSP_assist!C18+raw_2001_MOE_TANF_assist!C18+raw_2001_fed_assist!C18</f>
        <v>125701802</v>
      </c>
      <c r="C13">
        <f>raw_2001_MOE_SSP_non!D18+raw_2001_MOE_SSP_assist!D18+raw_2001_MOE_TANF_non!D18+raw_2001_MOE_TANF_assist!D18+raw_2001_fed_non_1!D18+raw_2001_fed_assist!D18+raw_2001_fed_spending!C18</f>
        <v>6808367</v>
      </c>
      <c r="D13">
        <f>raw_2001_MOE_SSP_non!C18+raw_2001_MOE_SSP_non!E18+raw_2001_MOE_SSP_non!F18+raw_2001_MOE_SSP_assist!E18+raw_2001_MOE_TANF_non!C18+raw_2001_MOE_TANF_non!E18+raw_2001_MOE_TANF_non!F18+raw_2001_MOE_TANF_assist!E18+raw_2001_fed_non_1!C18+raw_2001_fed_non_1!E18+raw_2001_fed_non_1!F18+raw_2001_fed_assist!E18</f>
        <v>6672566</v>
      </c>
      <c r="E13">
        <f>raw_2001_fed_assist!F18+raw_2001_fed_non_1!J18</f>
        <v>0</v>
      </c>
      <c r="F13">
        <f>raw_2001_MOE_SSP_non!G18+raw_2001_MOE_SSP_non!H18+raw_2001_MOE_TANF_non!G18+raw_2001_MOE_TANF_non!H18+raw_2001_fed_non_1!H18+raw_2001_fed_non_1!G18</f>
        <v>0</v>
      </c>
      <c r="G13">
        <f>raw_2001_MOE_SSP_non!I18+raw_2001_MOE_TANF_non!I18+raw_2001_fed_non_1!I18</f>
        <v>0</v>
      </c>
      <c r="H13">
        <f>raw_2001_MOE_SSP_non!J18+raw_2001_MOE_SSP_non!K18+raw_2001_MOE_TANF_non!J18+raw_2001_MOE_TANF_non!K18+raw_2001_fed_non_2!D18+raw_2001_fed_non_2!E18</f>
        <v>0</v>
      </c>
      <c r="I13">
        <f>raw_2001_MOE_SSP_non!N18+raw_2001_MOE_TANF_non!N18+raw_2001_fed_non_2!I18</f>
        <v>0</v>
      </c>
      <c r="J13">
        <f>raw_2001_MOE_SSP_non!L18+raw_2001_MOE_SSP_non!M18+raw_2001_MOE_TANF_non!L18+raw_2001_MOE_TANF_non!M18+raw_2001_fed_non_2!F18+raw_2001_fed_non_2!H18</f>
        <v>15815559</v>
      </c>
      <c r="K13">
        <f>raw_2001_fed_spending!E18</f>
        <v>2000000</v>
      </c>
      <c r="L13">
        <f>raw_2001_MOE_SSP_non!B18+raw_2001_MOE_SSP_assist!B18+raw_2001_MOE_TANF_non!B18+raw_2001_MOE_TANF_assist!B18+raw_2001_fed_spending!J18+raw_2001_fed_spending!C18+raw_2001_fed_spending!E18</f>
        <v>156998294</v>
      </c>
      <c r="N13">
        <f t="shared" si="0"/>
        <v>156998294</v>
      </c>
      <c r="O13" t="str">
        <f t="shared" si="1"/>
        <v>Match</v>
      </c>
    </row>
    <row r="14" spans="1:17" x14ac:dyDescent="0.2">
      <c r="A14" t="s">
        <v>20</v>
      </c>
      <c r="B14">
        <f>raw_2001_MOE_SSP_assist!C19+raw_2001_MOE_TANF_assist!C19+raw_2001_fed_assist!C19</f>
        <v>4570543</v>
      </c>
      <c r="C14">
        <f>raw_2001_MOE_SSP_non!D19+raw_2001_MOE_SSP_assist!D19+raw_2001_MOE_TANF_non!D19+raw_2001_MOE_TANF_assist!D19+raw_2001_fed_non_1!D19+raw_2001_fed_assist!D19+raw_2001_fed_spending!C19</f>
        <v>11022800</v>
      </c>
      <c r="D14">
        <f>raw_2001_MOE_SSP_non!C19+raw_2001_MOE_SSP_non!E19+raw_2001_MOE_SSP_non!F19+raw_2001_MOE_SSP_assist!E19+raw_2001_MOE_TANF_non!C19+raw_2001_MOE_TANF_non!E19+raw_2001_MOE_TANF_non!F19+raw_2001_MOE_TANF_assist!E19+raw_2001_fed_non_1!C19+raw_2001_fed_non_1!E19+raw_2001_fed_non_1!F19+raw_2001_fed_assist!E19</f>
        <v>7906737</v>
      </c>
      <c r="E14">
        <f>raw_2001_fed_assist!F19+raw_2001_fed_non_1!J19</f>
        <v>0</v>
      </c>
      <c r="F14">
        <f>raw_2001_MOE_SSP_non!G19+raw_2001_MOE_SSP_non!H19+raw_2001_MOE_TANF_non!G19+raw_2001_MOE_TANF_non!H19+raw_2001_fed_non_1!H19+raw_2001_fed_non_1!G19</f>
        <v>0</v>
      </c>
      <c r="G14">
        <f>raw_2001_MOE_SSP_non!I19+raw_2001_MOE_TANF_non!I19+raw_2001_fed_non_1!I19</f>
        <v>2452394</v>
      </c>
      <c r="H14">
        <f>raw_2001_MOE_SSP_non!J19+raw_2001_MOE_SSP_non!K19+raw_2001_MOE_TANF_non!J19+raw_2001_MOE_TANF_non!K19+raw_2001_fed_non_2!D19+raw_2001_fed_non_2!E19</f>
        <v>6392044</v>
      </c>
      <c r="I14">
        <f>raw_2001_MOE_SSP_non!N19+raw_2001_MOE_TANF_non!N19+raw_2001_fed_non_2!I19</f>
        <v>19470893</v>
      </c>
      <c r="J14">
        <f>raw_2001_MOE_SSP_non!L19+raw_2001_MOE_SSP_non!M19+raw_2001_MOE_TANF_non!L19+raw_2001_MOE_TANF_non!M19+raw_2001_fed_non_2!F19+raw_2001_fed_non_2!H19</f>
        <v>2309854</v>
      </c>
      <c r="K14">
        <f>raw_2001_fed_spending!E19</f>
        <v>2141199</v>
      </c>
      <c r="L14">
        <f>raw_2001_MOE_SSP_non!B19+raw_2001_MOE_SSP_assist!B19+raw_2001_MOE_TANF_non!B19+raw_2001_MOE_TANF_assist!B19+raw_2001_fed_spending!J19+raw_2001_fed_spending!C19+raw_2001_fed_spending!E19</f>
        <v>56266464</v>
      </c>
      <c r="N14">
        <f t="shared" si="0"/>
        <v>56266464</v>
      </c>
      <c r="O14" t="str">
        <f t="shared" si="1"/>
        <v>Match</v>
      </c>
    </row>
    <row r="15" spans="1:17" x14ac:dyDescent="0.2">
      <c r="A15" t="s">
        <v>21</v>
      </c>
      <c r="B15">
        <f>raw_2001_MOE_SSP_assist!C20+raw_2001_MOE_TANF_assist!C20+raw_2001_fed_assist!C20</f>
        <v>190590551</v>
      </c>
      <c r="C15">
        <f>raw_2001_MOE_SSP_non!D20+raw_2001_MOE_SSP_assist!D20+raw_2001_MOE_TANF_non!D20+raw_2001_MOE_TANF_assist!D20+raw_2001_fed_non_1!D20+raw_2001_fed_assist!D20+raw_2001_fed_spending!C20</f>
        <v>344457121</v>
      </c>
      <c r="D15">
        <f>raw_2001_MOE_SSP_non!C20+raw_2001_MOE_SSP_non!E20+raw_2001_MOE_SSP_non!F20+raw_2001_MOE_SSP_assist!E20+raw_2001_MOE_TANF_non!C20+raw_2001_MOE_TANF_non!E20+raw_2001_MOE_TANF_non!F20+raw_2001_MOE_TANF_assist!E20+raw_2001_fed_non_1!C20+raw_2001_fed_non_1!E20+raw_2001_fed_non_1!F20+raw_2001_fed_assist!E20</f>
        <v>99565102</v>
      </c>
      <c r="E15">
        <f>raw_2001_fed_assist!F20+raw_2001_fed_non_1!J20</f>
        <v>152948749</v>
      </c>
      <c r="F15">
        <f>raw_2001_MOE_SSP_non!G20+raw_2001_MOE_SSP_non!H20+raw_2001_MOE_TANF_non!G20+raw_2001_MOE_TANF_non!H20+raw_2001_fed_non_1!H20+raw_2001_fed_non_1!G20</f>
        <v>0</v>
      </c>
      <c r="G15">
        <f>raw_2001_MOE_SSP_non!I20+raw_2001_MOE_TANF_non!I20+raw_2001_fed_non_1!I20</f>
        <v>0</v>
      </c>
      <c r="H15">
        <f>raw_2001_MOE_SSP_non!J20+raw_2001_MOE_SSP_non!K20+raw_2001_MOE_TANF_non!J20+raw_2001_MOE_TANF_non!K20+raw_2001_fed_non_2!D20+raw_2001_fed_non_2!E20</f>
        <v>841900</v>
      </c>
      <c r="I15">
        <f>raw_2001_MOE_SSP_non!N20+raw_2001_MOE_TANF_non!N20+raw_2001_fed_non_2!I20</f>
        <v>163497737</v>
      </c>
      <c r="J15">
        <f>raw_2001_MOE_SSP_non!L20+raw_2001_MOE_SSP_non!M20+raw_2001_MOE_TANF_non!L20+raw_2001_MOE_TANF_non!M20+raw_2001_fed_non_2!F20+raw_2001_fed_non_2!H20</f>
        <v>34284697</v>
      </c>
      <c r="K15">
        <f>raw_2001_fed_spending!E20</f>
        <v>60175045</v>
      </c>
      <c r="L15">
        <f>raw_2001_MOE_SSP_non!B20+raw_2001_MOE_SSP_assist!B20+raw_2001_MOE_TANF_non!B20+raw_2001_MOE_TANF_assist!B20+raw_2001_fed_spending!J20+raw_2001_fed_spending!C20+raw_2001_fed_spending!E20</f>
        <v>1046360902</v>
      </c>
      <c r="N15">
        <f t="shared" si="0"/>
        <v>1046360902</v>
      </c>
      <c r="O15" t="str">
        <f t="shared" si="1"/>
        <v>Match</v>
      </c>
    </row>
    <row r="16" spans="1:17" x14ac:dyDescent="0.2">
      <c r="A16" t="s">
        <v>22</v>
      </c>
      <c r="B16">
        <f>raw_2001_MOE_SSP_assist!C21+raw_2001_MOE_TANF_assist!C21+raw_2001_fed_assist!C21</f>
        <v>119632254</v>
      </c>
      <c r="C16">
        <f>raw_2001_MOE_SSP_non!D21+raw_2001_MOE_SSP_assist!D21+raw_2001_MOE_TANF_non!D21+raw_2001_MOE_TANF_assist!D21+raw_2001_fed_non_1!D21+raw_2001_fed_assist!D21+raw_2001_fed_spending!C21</f>
        <v>117616982</v>
      </c>
      <c r="D16">
        <f>raw_2001_MOE_SSP_non!C21+raw_2001_MOE_SSP_non!E21+raw_2001_MOE_SSP_non!F21+raw_2001_MOE_SSP_assist!E21+raw_2001_MOE_TANF_non!C21+raw_2001_MOE_TANF_non!E21+raw_2001_MOE_TANF_non!F21+raw_2001_MOE_TANF_assist!E21+raw_2001_fed_non_1!C21+raw_2001_fed_non_1!E21+raw_2001_fed_non_1!F21+raw_2001_fed_assist!E21</f>
        <v>18720941</v>
      </c>
      <c r="E16">
        <f>raw_2001_fed_assist!F21+raw_2001_fed_non_1!J21</f>
        <v>0</v>
      </c>
      <c r="F16">
        <f>raw_2001_MOE_SSP_non!G21+raw_2001_MOE_SSP_non!H21+raw_2001_MOE_TANF_non!G21+raw_2001_MOE_TANF_non!H21+raw_2001_fed_non_1!H21+raw_2001_fed_non_1!G21</f>
        <v>15057454</v>
      </c>
      <c r="G16">
        <f>raw_2001_MOE_SSP_non!I21+raw_2001_MOE_TANF_non!I21+raw_2001_fed_non_1!I21</f>
        <v>0</v>
      </c>
      <c r="H16">
        <f>raw_2001_MOE_SSP_non!J21+raw_2001_MOE_SSP_non!K21+raw_2001_MOE_TANF_non!J21+raw_2001_MOE_TANF_non!K21+raw_2001_fed_non_2!D21+raw_2001_fed_non_2!E21</f>
        <v>0</v>
      </c>
      <c r="I16">
        <f>raw_2001_MOE_SSP_non!N21+raw_2001_MOE_TANF_non!N21+raw_2001_fed_non_2!I21</f>
        <v>94469202</v>
      </c>
      <c r="J16">
        <f>raw_2001_MOE_SSP_non!L21+raw_2001_MOE_SSP_non!M21+raw_2001_MOE_TANF_non!L21+raw_2001_MOE_TANF_non!M21+raw_2001_fed_non_2!F21+raw_2001_fed_non_2!H21</f>
        <v>39624240</v>
      </c>
      <c r="K16">
        <f>raw_2001_fed_spending!E21</f>
        <v>8788962</v>
      </c>
      <c r="L16">
        <f>raw_2001_MOE_SSP_non!B21+raw_2001_MOE_SSP_assist!B21+raw_2001_MOE_TANF_non!B21+raw_2001_MOE_TANF_assist!B21+raw_2001_fed_spending!J21+raw_2001_fed_spending!C21+raw_2001_fed_spending!E21</f>
        <v>413910035</v>
      </c>
      <c r="N16">
        <f t="shared" si="0"/>
        <v>413910035</v>
      </c>
      <c r="O16" t="str">
        <f t="shared" si="1"/>
        <v>Match</v>
      </c>
    </row>
    <row r="17" spans="1:15" x14ac:dyDescent="0.2">
      <c r="A17" t="s">
        <v>23</v>
      </c>
      <c r="B17">
        <f>raw_2001_MOE_SSP_assist!C22+raw_2001_MOE_TANF_assist!C22+raw_2001_fed_assist!C22</f>
        <v>77767716</v>
      </c>
      <c r="C17">
        <f>raw_2001_MOE_SSP_non!D22+raw_2001_MOE_SSP_assist!D22+raw_2001_MOE_TANF_non!D22+raw_2001_MOE_TANF_assist!D22+raw_2001_fed_non_1!D22+raw_2001_fed_assist!D22+raw_2001_fed_spending!C22</f>
        <v>32701821</v>
      </c>
      <c r="D17">
        <f>raw_2001_MOE_SSP_non!C22+raw_2001_MOE_SSP_non!E22+raw_2001_MOE_SSP_non!F22+raw_2001_MOE_SSP_assist!E22+raw_2001_MOE_TANF_non!C22+raw_2001_MOE_TANF_non!E22+raw_2001_MOE_TANF_non!F22+raw_2001_MOE_TANF_assist!E22+raw_2001_fed_non_1!C22+raw_2001_fed_non_1!E22+raw_2001_fed_non_1!F22+raw_2001_fed_assist!E22</f>
        <v>25985809</v>
      </c>
      <c r="E17">
        <f>raw_2001_fed_assist!F22+raw_2001_fed_non_1!J22</f>
        <v>0</v>
      </c>
      <c r="F17">
        <f>raw_2001_MOE_SSP_non!G22+raw_2001_MOE_SSP_non!H22+raw_2001_MOE_TANF_non!G22+raw_2001_MOE_TANF_non!H22+raw_2001_fed_non_1!H22+raw_2001_fed_non_1!G22</f>
        <v>0</v>
      </c>
      <c r="G17">
        <f>raw_2001_MOE_SSP_non!I22+raw_2001_MOE_TANF_non!I22+raw_2001_fed_non_1!I22</f>
        <v>3385868</v>
      </c>
      <c r="H17">
        <f>raw_2001_MOE_SSP_non!J22+raw_2001_MOE_SSP_non!K22+raw_2001_MOE_TANF_non!J22+raw_2001_MOE_TANF_non!K22+raw_2001_fed_non_2!D22+raw_2001_fed_non_2!E22</f>
        <v>1829769</v>
      </c>
      <c r="I17">
        <f>raw_2001_MOE_SSP_non!N22+raw_2001_MOE_TANF_non!N22+raw_2001_fed_non_2!I22</f>
        <v>24180029</v>
      </c>
      <c r="J17">
        <f>raw_2001_MOE_SSP_non!L22+raw_2001_MOE_SSP_non!M22+raw_2001_MOE_TANF_non!L22+raw_2001_MOE_TANF_non!M22+raw_2001_fed_non_2!F22+raw_2001_fed_non_2!H22</f>
        <v>20153085</v>
      </c>
      <c r="K17">
        <f>raw_2001_fed_spending!E22</f>
        <v>11966225</v>
      </c>
      <c r="L17">
        <f>raw_2001_MOE_SSP_non!B22+raw_2001_MOE_SSP_assist!B22+raw_2001_MOE_TANF_non!B22+raw_2001_MOE_TANF_assist!B22+raw_2001_fed_spending!J22+raw_2001_fed_spending!C22+raw_2001_fed_spending!E22</f>
        <v>197970322</v>
      </c>
      <c r="N17">
        <f t="shared" si="0"/>
        <v>197970322</v>
      </c>
      <c r="O17" t="str">
        <f t="shared" si="1"/>
        <v>Match</v>
      </c>
    </row>
    <row r="18" spans="1:15" x14ac:dyDescent="0.2">
      <c r="A18" t="s">
        <v>24</v>
      </c>
      <c r="B18">
        <f>raw_2001_MOE_SSP_assist!C23+raw_2001_MOE_TANF_assist!C23+raw_2001_fed_assist!C23</f>
        <v>56355733</v>
      </c>
      <c r="C18">
        <f>raw_2001_MOE_SSP_non!D23+raw_2001_MOE_SSP_assist!D23+raw_2001_MOE_TANF_non!D23+raw_2001_MOE_TANF_assist!D23+raw_2001_fed_non_1!D23+raw_2001_fed_assist!D23+raw_2001_fed_spending!C23</f>
        <v>17662308</v>
      </c>
      <c r="D18">
        <f>raw_2001_MOE_SSP_non!C23+raw_2001_MOE_SSP_non!E23+raw_2001_MOE_SSP_non!F23+raw_2001_MOE_SSP_assist!E23+raw_2001_MOE_TANF_non!C23+raw_2001_MOE_TANF_non!E23+raw_2001_MOE_TANF_non!F23+raw_2001_MOE_TANF_assist!E23+raw_2001_fed_non_1!C23+raw_2001_fed_non_1!E23+raw_2001_fed_non_1!F23+raw_2001_fed_assist!E23</f>
        <v>8433611</v>
      </c>
      <c r="E18">
        <f>raw_2001_fed_assist!F23+raw_2001_fed_non_1!J23</f>
        <v>28459409</v>
      </c>
      <c r="F18">
        <f>raw_2001_MOE_SSP_non!G23+raw_2001_MOE_SSP_non!H23+raw_2001_MOE_TANF_non!G23+raw_2001_MOE_TANF_non!H23+raw_2001_fed_non_1!H23+raw_2001_fed_non_1!G23</f>
        <v>13183542</v>
      </c>
      <c r="G18">
        <f>raw_2001_MOE_SSP_non!I23+raw_2001_MOE_TANF_non!I23+raw_2001_fed_non_1!I23</f>
        <v>0</v>
      </c>
      <c r="H18">
        <f>raw_2001_MOE_SSP_non!J23+raw_2001_MOE_SSP_non!K23+raw_2001_MOE_TANF_non!J23+raw_2001_MOE_TANF_non!K23+raw_2001_fed_non_2!D23+raw_2001_fed_non_2!E23</f>
        <v>176000</v>
      </c>
      <c r="I18">
        <f>raw_2001_MOE_SSP_non!N23+raw_2001_MOE_TANF_non!N23+raw_2001_fed_non_2!I23</f>
        <v>28964929</v>
      </c>
      <c r="J18">
        <f>raw_2001_MOE_SSP_non!L23+raw_2001_MOE_SSP_non!M23+raw_2001_MOE_TANF_non!L23+raw_2001_MOE_TANF_non!M23+raw_2001_fed_non_2!F23+raw_2001_fed_non_2!H23</f>
        <v>7553372</v>
      </c>
      <c r="K18">
        <f>raw_2001_fed_spending!E23</f>
        <v>10193106</v>
      </c>
      <c r="L18">
        <f>raw_2001_MOE_SSP_non!B23+raw_2001_MOE_SSP_assist!B23+raw_2001_MOE_TANF_non!B23+raw_2001_MOE_TANF_assist!B23+raw_2001_fed_spending!J23+raw_2001_fed_spending!C23+raw_2001_fed_spending!E23</f>
        <v>170982010</v>
      </c>
      <c r="N18">
        <f t="shared" si="0"/>
        <v>170982010</v>
      </c>
      <c r="O18" t="str">
        <f t="shared" si="1"/>
        <v>Match</v>
      </c>
    </row>
    <row r="19" spans="1:15" x14ac:dyDescent="0.2">
      <c r="A19" t="s">
        <v>25</v>
      </c>
      <c r="B19">
        <f>raw_2001_MOE_SSP_assist!C24+raw_2001_MOE_TANF_assist!C24+raw_2001_fed_assist!C24</f>
        <v>113007306</v>
      </c>
      <c r="C19">
        <f>raw_2001_MOE_SSP_non!D24+raw_2001_MOE_SSP_assist!D24+raw_2001_MOE_TANF_non!D24+raw_2001_MOE_TANF_assist!D24+raw_2001_fed_non_1!D24+raw_2001_fed_assist!D24+raw_2001_fed_spending!C24</f>
        <v>53108044</v>
      </c>
      <c r="D19">
        <f>raw_2001_MOE_SSP_non!C24+raw_2001_MOE_SSP_non!E24+raw_2001_MOE_SSP_non!F24+raw_2001_MOE_SSP_assist!E24+raw_2001_MOE_TANF_non!C24+raw_2001_MOE_TANF_non!E24+raw_2001_MOE_TANF_non!F24+raw_2001_MOE_TANF_assist!E24+raw_2001_fed_non_1!C24+raw_2001_fed_non_1!E24+raw_2001_fed_non_1!F24+raw_2001_fed_assist!E24</f>
        <v>43333546</v>
      </c>
      <c r="E19">
        <f>raw_2001_fed_assist!F24+raw_2001_fed_non_1!J24</f>
        <v>0</v>
      </c>
      <c r="F19">
        <f>raw_2001_MOE_SSP_non!G24+raw_2001_MOE_SSP_non!H24+raw_2001_MOE_TANF_non!G24+raw_2001_MOE_TANF_non!H24+raw_2001_fed_non_1!H24+raw_2001_fed_non_1!G24</f>
        <v>0</v>
      </c>
      <c r="G19">
        <f>raw_2001_MOE_SSP_non!I24+raw_2001_MOE_TANF_non!I24+raw_2001_fed_non_1!I24</f>
        <v>0</v>
      </c>
      <c r="H19">
        <f>raw_2001_MOE_SSP_non!J24+raw_2001_MOE_SSP_non!K24+raw_2001_MOE_TANF_non!J24+raw_2001_MOE_TANF_non!K24+raw_2001_fed_non_2!D24+raw_2001_fed_non_2!E24</f>
        <v>270253</v>
      </c>
      <c r="I19">
        <f>raw_2001_MOE_SSP_non!N24+raw_2001_MOE_TANF_non!N24+raw_2001_fed_non_2!I24</f>
        <v>14576033</v>
      </c>
      <c r="J19">
        <f>raw_2001_MOE_SSP_non!L24+raw_2001_MOE_SSP_non!M24+raw_2001_MOE_TANF_non!L24+raw_2001_MOE_TANF_non!M24+raw_2001_fed_non_2!F24+raw_2001_fed_non_2!H24</f>
        <v>22564097</v>
      </c>
      <c r="K19">
        <f>raw_2001_fed_spending!E24</f>
        <v>7704700</v>
      </c>
      <c r="L19">
        <f>raw_2001_MOE_SSP_non!B24+raw_2001_MOE_SSP_assist!B24+raw_2001_MOE_TANF_non!B24+raw_2001_MOE_TANF_assist!B24+raw_2001_fed_spending!J24+raw_2001_fed_spending!C24+raw_2001_fed_spending!E24</f>
        <v>254563979</v>
      </c>
      <c r="N19">
        <f t="shared" si="0"/>
        <v>254563979</v>
      </c>
      <c r="O19" t="str">
        <f t="shared" si="1"/>
        <v>Match</v>
      </c>
    </row>
    <row r="20" spans="1:15" x14ac:dyDescent="0.2">
      <c r="A20" t="s">
        <v>26</v>
      </c>
      <c r="B20">
        <f>raw_2001_MOE_SSP_assist!C25+raw_2001_MOE_TANF_assist!C25+raw_2001_fed_assist!C25</f>
        <v>65872704</v>
      </c>
      <c r="C20">
        <f>raw_2001_MOE_SSP_non!D25+raw_2001_MOE_SSP_assist!D25+raw_2001_MOE_TANF_non!D25+raw_2001_MOE_TANF_assist!D25+raw_2001_fed_non_1!D25+raw_2001_fed_assist!D25+raw_2001_fed_spending!C25</f>
        <v>66371271</v>
      </c>
      <c r="D20">
        <f>raw_2001_MOE_SSP_non!C25+raw_2001_MOE_SSP_non!E25+raw_2001_MOE_SSP_non!F25+raw_2001_MOE_SSP_assist!E25+raw_2001_MOE_TANF_non!C25+raw_2001_MOE_TANF_non!E25+raw_2001_MOE_TANF_non!F25+raw_2001_MOE_TANF_assist!E25+raw_2001_fed_non_1!C25+raw_2001_fed_non_1!E25+raw_2001_fed_non_1!F25+raw_2001_fed_assist!E25</f>
        <v>14339855</v>
      </c>
      <c r="E20">
        <f>raw_2001_fed_assist!F25+raw_2001_fed_non_1!J25</f>
        <v>0</v>
      </c>
      <c r="F20">
        <f>raw_2001_MOE_SSP_non!G25+raw_2001_MOE_SSP_non!H25+raw_2001_MOE_TANF_non!G25+raw_2001_MOE_TANF_non!H25+raw_2001_fed_non_1!H25+raw_2001_fed_non_1!G25</f>
        <v>0</v>
      </c>
      <c r="G20">
        <f>raw_2001_MOE_SSP_non!I25+raw_2001_MOE_TANF_non!I25+raw_2001_fed_non_1!I25</f>
        <v>0</v>
      </c>
      <c r="H20">
        <f>raw_2001_MOE_SSP_non!J25+raw_2001_MOE_SSP_non!K25+raw_2001_MOE_TANF_non!J25+raw_2001_MOE_TANF_non!K25+raw_2001_fed_non_2!D25+raw_2001_fed_non_2!E25</f>
        <v>2379861</v>
      </c>
      <c r="I20">
        <f>raw_2001_MOE_SSP_non!N25+raw_2001_MOE_TANF_non!N25+raw_2001_fed_non_2!I25</f>
        <v>14662483</v>
      </c>
      <c r="J20">
        <f>raw_2001_MOE_SSP_non!L25+raw_2001_MOE_SSP_non!M25+raw_2001_MOE_TANF_non!L25+raw_2001_MOE_TANF_non!M25+raw_2001_fed_non_2!F25+raw_2001_fed_non_2!H25</f>
        <v>18564856</v>
      </c>
      <c r="K20">
        <f>raw_2001_fed_spending!E25</f>
        <v>0</v>
      </c>
      <c r="L20">
        <f>raw_2001_MOE_SSP_non!B25+raw_2001_MOE_SSP_assist!B25+raw_2001_MOE_TANF_non!B25+raw_2001_MOE_TANF_assist!B25+raw_2001_fed_spending!J25+raw_2001_fed_spending!C25+raw_2001_fed_spending!E25</f>
        <v>182191030</v>
      </c>
      <c r="N20">
        <f t="shared" si="0"/>
        <v>182191030</v>
      </c>
      <c r="O20" t="str">
        <f t="shared" si="1"/>
        <v>Match</v>
      </c>
    </row>
    <row r="21" spans="1:15" x14ac:dyDescent="0.2">
      <c r="A21" t="s">
        <v>27</v>
      </c>
      <c r="B21">
        <f>raw_2001_MOE_SSP_assist!C26+raw_2001_MOE_TANF_assist!C26+raw_2001_fed_assist!C26</f>
        <v>67818834</v>
      </c>
      <c r="C21">
        <f>raw_2001_MOE_SSP_non!D26+raw_2001_MOE_SSP_assist!D26+raw_2001_MOE_TANF_non!D26+raw_2001_MOE_TANF_assist!D26+raw_2001_fed_non_1!D26+raw_2001_fed_assist!D26+raw_2001_fed_spending!C26</f>
        <v>13211234</v>
      </c>
      <c r="D21">
        <f>raw_2001_MOE_SSP_non!C26+raw_2001_MOE_SSP_non!E26+raw_2001_MOE_SSP_non!F26+raw_2001_MOE_SSP_assist!E26+raw_2001_MOE_TANF_non!C26+raw_2001_MOE_TANF_non!E26+raw_2001_MOE_TANF_non!F26+raw_2001_MOE_TANF_assist!E26+raw_2001_fed_non_1!C26+raw_2001_fed_non_1!E26+raw_2001_fed_non_1!F26+raw_2001_fed_assist!E26</f>
        <v>14698714</v>
      </c>
      <c r="E21">
        <f>raw_2001_fed_assist!F26+raw_2001_fed_non_1!J26</f>
        <v>0</v>
      </c>
      <c r="F21">
        <f>raw_2001_MOE_SSP_non!G26+raw_2001_MOE_SSP_non!H26+raw_2001_MOE_TANF_non!G26+raw_2001_MOE_TANF_non!H26+raw_2001_fed_non_1!H26+raw_2001_fed_non_1!G26</f>
        <v>0</v>
      </c>
      <c r="G21">
        <f>raw_2001_MOE_SSP_non!I26+raw_2001_MOE_TANF_non!I26+raw_2001_fed_non_1!I26</f>
        <v>1071495</v>
      </c>
      <c r="H21">
        <f>raw_2001_MOE_SSP_non!J26+raw_2001_MOE_SSP_non!K26+raw_2001_MOE_TANF_non!J26+raw_2001_MOE_TANF_non!K26+raw_2001_fed_non_2!D26+raw_2001_fed_non_2!E26</f>
        <v>0</v>
      </c>
      <c r="I21">
        <f>raw_2001_MOE_SSP_non!N26+raw_2001_MOE_TANF_non!N26+raw_2001_fed_non_2!I26</f>
        <v>0</v>
      </c>
      <c r="J21">
        <f>raw_2001_MOE_SSP_non!L26+raw_2001_MOE_SSP_non!M26+raw_2001_MOE_TANF_non!L26+raw_2001_MOE_TANF_non!M26+raw_2001_fed_non_2!F26+raw_2001_fed_non_2!H26</f>
        <v>6877036</v>
      </c>
      <c r="K21">
        <f>raw_2001_fed_spending!E26</f>
        <v>3250000</v>
      </c>
      <c r="L21">
        <f>raw_2001_MOE_SSP_non!B26+raw_2001_MOE_SSP_assist!B26+raw_2001_MOE_TANF_non!B26+raw_2001_MOE_TANF_assist!B26+raw_2001_fed_spending!J26+raw_2001_fed_spending!C26+raw_2001_fed_spending!E26</f>
        <v>106927313</v>
      </c>
      <c r="N21">
        <f t="shared" si="0"/>
        <v>106927313</v>
      </c>
      <c r="O21" t="str">
        <f t="shared" si="1"/>
        <v>Match</v>
      </c>
    </row>
    <row r="22" spans="1:15" x14ac:dyDescent="0.2">
      <c r="A22" t="s">
        <v>28</v>
      </c>
      <c r="B22">
        <f>raw_2001_MOE_SSP_assist!C27+raw_2001_MOE_TANF_assist!C27+raw_2001_fed_assist!C27</f>
        <v>224198072</v>
      </c>
      <c r="C22">
        <f>raw_2001_MOE_SSP_non!D27+raw_2001_MOE_SSP_assist!D27+raw_2001_MOE_TANF_non!D27+raw_2001_MOE_TANF_assist!D27+raw_2001_fed_non_1!D27+raw_2001_fed_assist!D27+raw_2001_fed_spending!C27</f>
        <v>-6066587</v>
      </c>
      <c r="D22">
        <f>raw_2001_MOE_SSP_non!C27+raw_2001_MOE_SSP_non!E27+raw_2001_MOE_SSP_non!F27+raw_2001_MOE_SSP_assist!E27+raw_2001_MOE_TANF_non!C27+raw_2001_MOE_TANF_non!E27+raw_2001_MOE_TANF_non!F27+raw_2001_MOE_TANF_assist!E27+raw_2001_fed_non_1!C27+raw_2001_fed_non_1!E27+raw_2001_fed_non_1!F27+raw_2001_fed_assist!E27</f>
        <v>110372327</v>
      </c>
      <c r="E22">
        <f>raw_2001_fed_assist!F27+raw_2001_fed_non_1!J27</f>
        <v>0</v>
      </c>
      <c r="F22">
        <f>raw_2001_MOE_SSP_non!G27+raw_2001_MOE_SSP_non!H27+raw_2001_MOE_TANF_non!G27+raw_2001_MOE_TANF_non!H27+raw_2001_fed_non_1!H27+raw_2001_fed_non_1!G27</f>
        <v>0</v>
      </c>
      <c r="G22">
        <f>raw_2001_MOE_SSP_non!I27+raw_2001_MOE_TANF_non!I27+raw_2001_fed_non_1!I27</f>
        <v>0</v>
      </c>
      <c r="H22">
        <f>raw_2001_MOE_SSP_non!J27+raw_2001_MOE_SSP_non!K27+raw_2001_MOE_TANF_non!J27+raw_2001_MOE_TANF_non!K27+raw_2001_fed_non_2!D27+raw_2001_fed_non_2!E27</f>
        <v>27193590</v>
      </c>
      <c r="I22">
        <f>raw_2001_MOE_SSP_non!N27+raw_2001_MOE_TANF_non!N27+raw_2001_fed_non_2!I27</f>
        <v>-3731852</v>
      </c>
      <c r="J22">
        <f>raw_2001_MOE_SSP_non!L27+raw_2001_MOE_SSP_non!M27+raw_2001_MOE_TANF_non!L27+raw_2001_MOE_TANF_non!M27+raw_2001_fed_non_2!F27+raw_2001_fed_non_2!H27</f>
        <v>43484440</v>
      </c>
      <c r="K22">
        <f>raw_2001_fed_spending!E27</f>
        <v>22909803</v>
      </c>
      <c r="L22">
        <f>raw_2001_MOE_SSP_non!B27+raw_2001_MOE_SSP_assist!B27+raw_2001_MOE_TANF_non!B27+raw_2001_MOE_TANF_assist!B27+raw_2001_fed_spending!J27+raw_2001_fed_spending!C27+raw_2001_fed_spending!E27</f>
        <v>418359793</v>
      </c>
      <c r="N22">
        <f t="shared" si="0"/>
        <v>418359793</v>
      </c>
      <c r="O22" t="str">
        <f t="shared" si="1"/>
        <v>Match</v>
      </c>
    </row>
    <row r="23" spans="1:15" x14ac:dyDescent="0.2">
      <c r="A23" t="s">
        <v>29</v>
      </c>
      <c r="B23">
        <f>raw_2001_MOE_SSP_assist!C28+raw_2001_MOE_TANF_assist!C28+raw_2001_fed_assist!C28</f>
        <v>285808216</v>
      </c>
      <c r="C23">
        <f>raw_2001_MOE_SSP_non!D28+raw_2001_MOE_SSP_assist!D28+raw_2001_MOE_TANF_non!D28+raw_2001_MOE_TANF_assist!D28+raw_2001_fed_non_1!D28+raw_2001_fed_assist!D28+raw_2001_fed_spending!C28</f>
        <v>298930935</v>
      </c>
      <c r="D23">
        <f>raw_2001_MOE_SSP_non!C28+raw_2001_MOE_SSP_non!E28+raw_2001_MOE_SSP_non!F28+raw_2001_MOE_SSP_assist!E28+raw_2001_MOE_TANF_non!C28+raw_2001_MOE_TANF_non!E28+raw_2001_MOE_TANF_non!F28+raw_2001_MOE_TANF_assist!E28+raw_2001_fed_non_1!C28+raw_2001_fed_non_1!E28+raw_2001_fed_non_1!F28+raw_2001_fed_assist!E28</f>
        <v>38305929</v>
      </c>
      <c r="E23">
        <f>raw_2001_fed_assist!F28+raw_2001_fed_non_1!J28</f>
        <v>0</v>
      </c>
      <c r="F23">
        <f>raw_2001_MOE_SSP_non!G28+raw_2001_MOE_SSP_non!H28+raw_2001_MOE_TANF_non!G28+raw_2001_MOE_TANF_non!H28+raw_2001_fed_non_1!H28+raw_2001_fed_non_1!G28</f>
        <v>35837408</v>
      </c>
      <c r="G23">
        <f>raw_2001_MOE_SSP_non!I28+raw_2001_MOE_TANF_non!I28+raw_2001_fed_non_1!I28</f>
        <v>34187800</v>
      </c>
      <c r="H23">
        <f>raw_2001_MOE_SSP_non!J28+raw_2001_MOE_SSP_non!K28+raw_2001_MOE_TANF_non!J28+raw_2001_MOE_TANF_non!K28+raw_2001_fed_non_2!D28+raw_2001_fed_non_2!E28</f>
        <v>7776407</v>
      </c>
      <c r="I23">
        <f>raw_2001_MOE_SSP_non!N28+raw_2001_MOE_TANF_non!N28+raw_2001_fed_non_2!I28</f>
        <v>26495693</v>
      </c>
      <c r="J23">
        <f>raw_2001_MOE_SSP_non!L28+raw_2001_MOE_SSP_non!M28+raw_2001_MOE_TANF_non!L28+raw_2001_MOE_TANF_non!M28+raw_2001_fed_non_2!F28+raw_2001_fed_non_2!H28</f>
        <v>46003222</v>
      </c>
      <c r="K23">
        <f>raw_2001_fed_spending!E28</f>
        <v>44973029</v>
      </c>
      <c r="L23">
        <f>raw_2001_MOE_SSP_non!B28+raw_2001_MOE_SSP_assist!B28+raw_2001_MOE_TANF_non!B28+raw_2001_MOE_TANF_assist!B28+raw_2001_fed_spending!J28+raw_2001_fed_spending!C28+raw_2001_fed_spending!E28</f>
        <v>818318639</v>
      </c>
      <c r="N23">
        <f t="shared" si="0"/>
        <v>818318639</v>
      </c>
      <c r="O23" t="str">
        <f t="shared" si="1"/>
        <v>Match</v>
      </c>
    </row>
    <row r="24" spans="1:15" x14ac:dyDescent="0.2">
      <c r="A24" t="s">
        <v>30</v>
      </c>
      <c r="B24">
        <f>raw_2001_MOE_SSP_assist!C29+raw_2001_MOE_TANF_assist!C29+raw_2001_fed_assist!C29</f>
        <v>328517130</v>
      </c>
      <c r="C24">
        <f>raw_2001_MOE_SSP_non!D29+raw_2001_MOE_SSP_assist!D29+raw_2001_MOE_TANF_non!D29+raw_2001_MOE_TANF_assist!D29+raw_2001_fed_non_1!D29+raw_2001_fed_assist!D29+raw_2001_fed_spending!C29</f>
        <v>342768378</v>
      </c>
      <c r="D24">
        <f>raw_2001_MOE_SSP_non!C29+raw_2001_MOE_SSP_non!E29+raw_2001_MOE_SSP_non!F29+raw_2001_MOE_SSP_assist!E29+raw_2001_MOE_TANF_non!C29+raw_2001_MOE_TANF_non!E29+raw_2001_MOE_TANF_non!F29+raw_2001_MOE_TANF_assist!E29+raw_2001_fed_non_1!C29+raw_2001_fed_non_1!E29+raw_2001_fed_non_1!F29+raw_2001_fed_assist!E29</f>
        <v>144675637</v>
      </c>
      <c r="E24">
        <f>raw_2001_fed_assist!F29+raw_2001_fed_non_1!J29</f>
        <v>24225065</v>
      </c>
      <c r="F24">
        <f>raw_2001_MOE_SSP_non!G29+raw_2001_MOE_SSP_non!H29+raw_2001_MOE_TANF_non!G29+raw_2001_MOE_TANF_non!H29+raw_2001_fed_non_1!H29+raw_2001_fed_non_1!G29</f>
        <v>27000000</v>
      </c>
      <c r="G24">
        <f>raw_2001_MOE_SSP_non!I29+raw_2001_MOE_TANF_non!I29+raw_2001_fed_non_1!I29</f>
        <v>0</v>
      </c>
      <c r="H24">
        <f>raw_2001_MOE_SSP_non!J29+raw_2001_MOE_SSP_non!K29+raw_2001_MOE_TANF_non!J29+raw_2001_MOE_TANF_non!K29+raw_2001_fed_non_2!D29+raw_2001_fed_non_2!E29</f>
        <v>45207367</v>
      </c>
      <c r="I24">
        <f>raw_2001_MOE_SSP_non!N29+raw_2001_MOE_TANF_non!N29+raw_2001_fed_non_2!I29</f>
        <v>180546863</v>
      </c>
      <c r="J24">
        <f>raw_2001_MOE_SSP_non!L29+raw_2001_MOE_SSP_non!M29+raw_2001_MOE_TANF_non!L29+raw_2001_MOE_TANF_non!M29+raw_2001_fed_non_2!F29+raw_2001_fed_non_2!H29</f>
        <v>170624548</v>
      </c>
      <c r="K24">
        <f>raw_2001_fed_spending!E29</f>
        <v>18437183</v>
      </c>
      <c r="L24">
        <f>raw_2001_MOE_SSP_non!B29+raw_2001_MOE_SSP_assist!B29+raw_2001_MOE_TANF_non!B29+raw_2001_MOE_TANF_assist!B29+raw_2001_fed_spending!J29+raw_2001_fed_spending!C29+raw_2001_fed_spending!E29</f>
        <v>1282002171</v>
      </c>
      <c r="N24">
        <f t="shared" si="0"/>
        <v>1282002171</v>
      </c>
      <c r="O24" t="str">
        <f t="shared" si="1"/>
        <v>Match</v>
      </c>
    </row>
    <row r="25" spans="1:15" x14ac:dyDescent="0.2">
      <c r="A25" t="s">
        <v>31</v>
      </c>
      <c r="B25">
        <f>raw_2001_MOE_SSP_assist!C30+raw_2001_MOE_TANF_assist!C30+raw_2001_fed_assist!C30</f>
        <v>183673209</v>
      </c>
      <c r="C25">
        <f>raw_2001_MOE_SSP_non!D30+raw_2001_MOE_SSP_assist!D30+raw_2001_MOE_TANF_non!D30+raw_2001_MOE_TANF_assist!D30+raw_2001_fed_non_1!D30+raw_2001_fed_assist!D30+raw_2001_fed_spending!C30</f>
        <v>86006919</v>
      </c>
      <c r="D25">
        <f>raw_2001_MOE_SSP_non!C30+raw_2001_MOE_SSP_non!E30+raw_2001_MOE_SSP_non!F30+raw_2001_MOE_SSP_assist!E30+raw_2001_MOE_TANF_non!C30+raw_2001_MOE_TANF_non!E30+raw_2001_MOE_TANF_non!F30+raw_2001_MOE_TANF_assist!E30+raw_2001_fed_non_1!C30+raw_2001_fed_non_1!E30+raw_2001_fed_non_1!F30+raw_2001_fed_assist!E30</f>
        <v>58869935</v>
      </c>
      <c r="E25">
        <f>raw_2001_fed_assist!F30+raw_2001_fed_non_1!J30</f>
        <v>0</v>
      </c>
      <c r="F25">
        <f>raw_2001_MOE_SSP_non!G30+raw_2001_MOE_SSP_non!H30+raw_2001_MOE_TANF_non!G30+raw_2001_MOE_TANF_non!H30+raw_2001_fed_non_1!H30+raw_2001_fed_non_1!G30</f>
        <v>51337414</v>
      </c>
      <c r="G25">
        <f>raw_2001_MOE_SSP_non!I30+raw_2001_MOE_TANF_non!I30+raw_2001_fed_non_1!I30</f>
        <v>22717278</v>
      </c>
      <c r="H25">
        <f>raw_2001_MOE_SSP_non!J30+raw_2001_MOE_SSP_non!K30+raw_2001_MOE_TANF_non!J30+raw_2001_MOE_TANF_non!K30+raw_2001_fed_non_2!D30+raw_2001_fed_non_2!E30</f>
        <v>540184</v>
      </c>
      <c r="I25">
        <f>raw_2001_MOE_SSP_non!N30+raw_2001_MOE_TANF_non!N30+raw_2001_fed_non_2!I30</f>
        <v>561598</v>
      </c>
      <c r="J25">
        <f>raw_2001_MOE_SSP_non!L30+raw_2001_MOE_SSP_non!M30+raw_2001_MOE_TANF_non!L30+raw_2001_MOE_TANF_non!M30+raw_2001_fed_non_2!F30+raw_2001_fed_non_2!H30</f>
        <v>46341792</v>
      </c>
      <c r="K25">
        <f>raw_2001_fed_spending!E30</f>
        <v>26975366</v>
      </c>
      <c r="L25">
        <f>raw_2001_MOE_SSP_non!B30+raw_2001_MOE_SSP_assist!B30+raw_2001_MOE_TANF_non!B30+raw_2001_MOE_TANF_assist!B30+raw_2001_fed_spending!J30+raw_2001_fed_spending!C30+raw_2001_fed_spending!E30</f>
        <v>477023695</v>
      </c>
      <c r="N25">
        <f t="shared" si="0"/>
        <v>477023695</v>
      </c>
      <c r="O25" t="str">
        <f t="shared" si="1"/>
        <v>Match</v>
      </c>
    </row>
    <row r="26" spans="1:15" x14ac:dyDescent="0.2">
      <c r="A26" t="s">
        <v>32</v>
      </c>
      <c r="B26">
        <f>raw_2001_MOE_SSP_assist!C31+raw_2001_MOE_TANF_assist!C31+raw_2001_fed_assist!C31</f>
        <v>30981179</v>
      </c>
      <c r="C26">
        <f>raw_2001_MOE_SSP_non!D31+raw_2001_MOE_SSP_assist!D31+raw_2001_MOE_TANF_non!D31+raw_2001_MOE_TANF_assist!D31+raw_2001_fed_non_1!D31+raw_2001_fed_assist!D31+raw_2001_fed_spending!C31</f>
        <v>39879967</v>
      </c>
      <c r="D26">
        <f>raw_2001_MOE_SSP_non!C31+raw_2001_MOE_SSP_non!E31+raw_2001_MOE_SSP_non!F31+raw_2001_MOE_SSP_assist!E31+raw_2001_MOE_TANF_non!C31+raw_2001_MOE_TANF_non!E31+raw_2001_MOE_TANF_non!F31+raw_2001_MOE_TANF_assist!E31+raw_2001_fed_non_1!C31+raw_2001_fed_non_1!E31+raw_2001_fed_non_1!F31+raw_2001_fed_assist!E31</f>
        <v>47525087</v>
      </c>
      <c r="E26">
        <f>raw_2001_fed_assist!F31+raw_2001_fed_non_1!J31</f>
        <v>0</v>
      </c>
      <c r="F26">
        <f>raw_2001_MOE_SSP_non!G31+raw_2001_MOE_SSP_non!H31+raw_2001_MOE_TANF_non!G31+raw_2001_MOE_TANF_non!H31+raw_2001_fed_non_1!H31+raw_2001_fed_non_1!G31</f>
        <v>0</v>
      </c>
      <c r="G26">
        <f>raw_2001_MOE_SSP_non!I31+raw_2001_MOE_TANF_non!I31+raw_2001_fed_non_1!I31</f>
        <v>0</v>
      </c>
      <c r="H26">
        <f>raw_2001_MOE_SSP_non!J31+raw_2001_MOE_SSP_non!K31+raw_2001_MOE_TANF_non!J31+raw_2001_MOE_TANF_non!K31+raw_2001_fed_non_2!D31+raw_2001_fed_non_2!E31</f>
        <v>18285167</v>
      </c>
      <c r="I26">
        <f>raw_2001_MOE_SSP_non!N31+raw_2001_MOE_TANF_non!N31+raw_2001_fed_non_2!I31</f>
        <v>4785774</v>
      </c>
      <c r="J26">
        <f>raw_2001_MOE_SSP_non!L31+raw_2001_MOE_SSP_non!M31+raw_2001_MOE_TANF_non!L31+raw_2001_MOE_TANF_non!M31+raw_2001_fed_non_2!F31+raw_2001_fed_non_2!H31</f>
        <v>8926594</v>
      </c>
      <c r="K26">
        <f>raw_2001_fed_spending!E31</f>
        <v>9818163</v>
      </c>
      <c r="L26">
        <f>raw_2001_MOE_SSP_non!B31+raw_2001_MOE_SSP_assist!B31+raw_2001_MOE_TANF_non!B31+raw_2001_MOE_TANF_assist!B31+raw_2001_fed_spending!J31+raw_2001_fed_spending!C31+raw_2001_fed_spending!E31</f>
        <v>160201931</v>
      </c>
      <c r="N26">
        <f t="shared" si="0"/>
        <v>160201931</v>
      </c>
      <c r="O26" t="str">
        <f t="shared" si="1"/>
        <v>Match</v>
      </c>
    </row>
    <row r="27" spans="1:15" x14ac:dyDescent="0.2">
      <c r="A27" t="s">
        <v>33</v>
      </c>
      <c r="B27">
        <f>raw_2001_MOE_SSP_assist!C32+raw_2001_MOE_TANF_assist!C32+raw_2001_fed_assist!C32</f>
        <v>148463493</v>
      </c>
      <c r="C27">
        <f>raw_2001_MOE_SSP_non!D32+raw_2001_MOE_SSP_assist!D32+raw_2001_MOE_TANF_non!D32+raw_2001_MOE_TANF_assist!D32+raw_2001_fed_non_1!D32+raw_2001_fed_assist!D32+raw_2001_fed_spending!C32</f>
        <v>83830231</v>
      </c>
      <c r="D27">
        <f>raw_2001_MOE_SSP_non!C32+raw_2001_MOE_SSP_non!E32+raw_2001_MOE_SSP_non!F32+raw_2001_MOE_SSP_assist!E32+raw_2001_MOE_TANF_non!C32+raw_2001_MOE_TANF_non!E32+raw_2001_MOE_TANF_non!F32+raw_2001_MOE_TANF_assist!E32+raw_2001_fed_non_1!C32+raw_2001_fed_non_1!E32+raw_2001_fed_non_1!F32+raw_2001_fed_assist!E32</f>
        <v>45002282</v>
      </c>
      <c r="E27">
        <f>raw_2001_fed_assist!F32+raw_2001_fed_non_1!J32</f>
        <v>60080131</v>
      </c>
      <c r="F27">
        <f>raw_2001_MOE_SSP_non!G32+raw_2001_MOE_SSP_non!H32+raw_2001_MOE_TANF_non!G32+raw_2001_MOE_TANF_non!H32+raw_2001_fed_non_1!H32+raw_2001_fed_non_1!G32</f>
        <v>0</v>
      </c>
      <c r="G27">
        <f>raw_2001_MOE_SSP_non!I32+raw_2001_MOE_TANF_non!I32+raw_2001_fed_non_1!I32</f>
        <v>13313</v>
      </c>
      <c r="H27">
        <f>raw_2001_MOE_SSP_non!J32+raw_2001_MOE_SSP_non!K32+raw_2001_MOE_TANF_non!J32+raw_2001_MOE_TANF_non!K32+raw_2001_fed_non_2!D32+raw_2001_fed_non_2!E32</f>
        <v>3950724</v>
      </c>
      <c r="I27">
        <f>raw_2001_MOE_SSP_non!N32+raw_2001_MOE_TANF_non!N32+raw_2001_fed_non_2!I32</f>
        <v>0</v>
      </c>
      <c r="J27">
        <f>raw_2001_MOE_SSP_non!L32+raw_2001_MOE_SSP_non!M32+raw_2001_MOE_TANF_non!L32+raw_2001_MOE_TANF_non!M32+raw_2001_fed_non_2!F32+raw_2001_fed_non_2!H32</f>
        <v>21272707</v>
      </c>
      <c r="K27">
        <f>raw_2001_fed_spending!E32</f>
        <v>9224699</v>
      </c>
      <c r="L27">
        <f>raw_2001_MOE_SSP_non!B32+raw_2001_MOE_SSP_assist!B32+raw_2001_MOE_TANF_non!B32+raw_2001_MOE_TANF_assist!B32+raw_2001_fed_spending!J32+raw_2001_fed_spending!C32+raw_2001_fed_spending!E32</f>
        <v>371837580</v>
      </c>
      <c r="N27">
        <f t="shared" si="0"/>
        <v>371837580</v>
      </c>
      <c r="O27" t="str">
        <f t="shared" si="1"/>
        <v>Match</v>
      </c>
    </row>
    <row r="28" spans="1:15" x14ac:dyDescent="0.2">
      <c r="A28" t="s">
        <v>34</v>
      </c>
      <c r="B28">
        <f>raw_2001_MOE_SSP_assist!C33+raw_2001_MOE_TANF_assist!C33+raw_2001_fed_assist!C33</f>
        <v>25576565</v>
      </c>
      <c r="C28">
        <f>raw_2001_MOE_SSP_non!D33+raw_2001_MOE_SSP_assist!D33+raw_2001_MOE_TANF_non!D33+raw_2001_MOE_TANF_assist!D33+raw_2001_fed_non_1!D33+raw_2001_fed_assist!D33+raw_2001_fed_spending!C33</f>
        <v>8926229</v>
      </c>
      <c r="D28">
        <f>raw_2001_MOE_SSP_non!C33+raw_2001_MOE_SSP_non!E33+raw_2001_MOE_SSP_non!F33+raw_2001_MOE_SSP_assist!E33+raw_2001_MOE_TANF_non!C33+raw_2001_MOE_TANF_non!E33+raw_2001_MOE_TANF_non!F33+raw_2001_MOE_TANF_assist!E33+raw_2001_fed_non_1!C33+raw_2001_fed_non_1!E33+raw_2001_fed_non_1!F33+raw_2001_fed_assist!E33</f>
        <v>12310742</v>
      </c>
      <c r="E28">
        <f>raw_2001_fed_assist!F33+raw_2001_fed_non_1!J33</f>
        <v>6918435</v>
      </c>
      <c r="F28">
        <f>raw_2001_MOE_SSP_non!G33+raw_2001_MOE_SSP_non!H33+raw_2001_MOE_TANF_non!G33+raw_2001_MOE_TANF_non!H33+raw_2001_fed_non_1!H33+raw_2001_fed_non_1!G33</f>
        <v>0</v>
      </c>
      <c r="G28">
        <f>raw_2001_MOE_SSP_non!I33+raw_2001_MOE_TANF_non!I33+raw_2001_fed_non_1!I33</f>
        <v>525653</v>
      </c>
      <c r="H28">
        <f>raw_2001_MOE_SSP_non!J33+raw_2001_MOE_SSP_non!K33+raw_2001_MOE_TANF_non!J33+raw_2001_MOE_TANF_non!K33+raw_2001_fed_non_2!D33+raw_2001_fed_non_2!E33</f>
        <v>0</v>
      </c>
      <c r="I28">
        <f>raw_2001_MOE_SSP_non!N33+raw_2001_MOE_TANF_non!N33+raw_2001_fed_non_2!I33</f>
        <v>10359</v>
      </c>
      <c r="J28">
        <f>raw_2001_MOE_SSP_non!L33+raw_2001_MOE_SSP_non!M33+raw_2001_MOE_TANF_non!L33+raw_2001_MOE_TANF_non!M33+raw_2001_fed_non_2!F33+raw_2001_fed_non_2!H33</f>
        <v>4293396</v>
      </c>
      <c r="K28">
        <f>raw_2001_fed_spending!E33</f>
        <v>4250000</v>
      </c>
      <c r="L28">
        <f>raw_2001_MOE_SSP_non!B33+raw_2001_MOE_SSP_assist!B33+raw_2001_MOE_TANF_non!B33+raw_2001_MOE_TANF_assist!B33+raw_2001_fed_spending!J33+raw_2001_fed_spending!C33+raw_2001_fed_spending!E33</f>
        <v>62811379</v>
      </c>
      <c r="N28">
        <f t="shared" si="0"/>
        <v>62811379</v>
      </c>
      <c r="O28" t="str">
        <f t="shared" si="1"/>
        <v>Match</v>
      </c>
    </row>
    <row r="29" spans="1:15" x14ac:dyDescent="0.2">
      <c r="A29" t="s">
        <v>35</v>
      </c>
      <c r="B29">
        <f>raw_2001_MOE_SSP_assist!C34+raw_2001_MOE_TANF_assist!C34+raw_2001_fed_assist!C34</f>
        <v>39349872</v>
      </c>
      <c r="C29">
        <f>raw_2001_MOE_SSP_non!D34+raw_2001_MOE_SSP_assist!D34+raw_2001_MOE_TANF_non!D34+raw_2001_MOE_TANF_assist!D34+raw_2001_fed_non_1!D34+raw_2001_fed_assist!D34+raw_2001_fed_spending!C34</f>
        <v>15498998</v>
      </c>
      <c r="D29">
        <f>raw_2001_MOE_SSP_non!C34+raw_2001_MOE_SSP_non!E34+raw_2001_MOE_SSP_non!F34+raw_2001_MOE_SSP_assist!E34+raw_2001_MOE_TANF_non!C34+raw_2001_MOE_TANF_non!E34+raw_2001_MOE_TANF_non!F34+raw_2001_MOE_TANF_assist!E34+raw_2001_fed_non_1!C34+raw_2001_fed_non_1!E34+raw_2001_fed_non_1!F34+raw_2001_fed_assist!E34</f>
        <v>8092585</v>
      </c>
      <c r="E29">
        <f>raw_2001_fed_assist!F34+raw_2001_fed_non_1!J34</f>
        <v>0</v>
      </c>
      <c r="F29">
        <f>raw_2001_MOE_SSP_non!G34+raw_2001_MOE_SSP_non!H34+raw_2001_MOE_TANF_non!G34+raw_2001_MOE_TANF_non!H34+raw_2001_fed_non_1!H34+raw_2001_fed_non_1!G34</f>
        <v>0</v>
      </c>
      <c r="G29">
        <f>raw_2001_MOE_SSP_non!I34+raw_2001_MOE_TANF_non!I34+raw_2001_fed_non_1!I34</f>
        <v>0</v>
      </c>
      <c r="H29">
        <f>raw_2001_MOE_SSP_non!J34+raw_2001_MOE_SSP_non!K34+raw_2001_MOE_TANF_non!J34+raw_2001_MOE_TANF_non!K34+raw_2001_fed_non_2!D34+raw_2001_fed_non_2!E34</f>
        <v>0</v>
      </c>
      <c r="I29">
        <f>raw_2001_MOE_SSP_non!N34+raw_2001_MOE_TANF_non!N34+raw_2001_fed_non_2!I34</f>
        <v>0</v>
      </c>
      <c r="J29">
        <f>raw_2001_MOE_SSP_non!L34+raw_2001_MOE_SSP_non!M34+raw_2001_MOE_TANF_non!L34+raw_2001_MOE_TANF_non!M34+raw_2001_fed_non_2!F34+raw_2001_fed_non_2!H34</f>
        <v>8800765</v>
      </c>
      <c r="K29">
        <f>raw_2001_fed_spending!E34</f>
        <v>0</v>
      </c>
      <c r="L29">
        <f>raw_2001_MOE_SSP_non!B34+raw_2001_MOE_SSP_assist!B34+raw_2001_MOE_TANF_non!B34+raw_2001_MOE_TANF_assist!B34+raw_2001_fed_spending!J34+raw_2001_fed_spending!C34+raw_2001_fed_spending!E34</f>
        <v>71742220</v>
      </c>
      <c r="N29">
        <f t="shared" si="0"/>
        <v>71742220</v>
      </c>
      <c r="O29" t="str">
        <f t="shared" si="1"/>
        <v>Match</v>
      </c>
    </row>
    <row r="30" spans="1:15" x14ac:dyDescent="0.2">
      <c r="A30" t="s">
        <v>36</v>
      </c>
      <c r="B30">
        <f>raw_2001_MOE_SSP_assist!C35+raw_2001_MOE_TANF_assist!C35+raw_2001_fed_assist!C35</f>
        <v>25256381</v>
      </c>
      <c r="C30">
        <f>raw_2001_MOE_SSP_non!D35+raw_2001_MOE_SSP_assist!D35+raw_2001_MOE_TANF_non!D35+raw_2001_MOE_TANF_assist!D35+raw_2001_fed_non_1!D35+raw_2001_fed_assist!D35+raw_2001_fed_spending!C35</f>
        <v>1602746</v>
      </c>
      <c r="D30">
        <f>raw_2001_MOE_SSP_non!C35+raw_2001_MOE_SSP_non!E35+raw_2001_MOE_SSP_non!F35+raw_2001_MOE_SSP_assist!E35+raw_2001_MOE_TANF_non!C35+raw_2001_MOE_TANF_non!E35+raw_2001_MOE_TANF_non!F35+raw_2001_MOE_TANF_assist!E35+raw_2001_fed_non_1!C35+raw_2001_fed_non_1!E35+raw_2001_fed_non_1!F35+raw_2001_fed_assist!E35</f>
        <v>4670595</v>
      </c>
      <c r="E30">
        <f>raw_2001_fed_assist!F35+raw_2001_fed_non_1!J35</f>
        <v>8371735</v>
      </c>
      <c r="F30">
        <f>raw_2001_MOE_SSP_non!G35+raw_2001_MOE_SSP_non!H35+raw_2001_MOE_TANF_non!G35+raw_2001_MOE_TANF_non!H35+raw_2001_fed_non_1!H35+raw_2001_fed_non_1!G35</f>
        <v>0</v>
      </c>
      <c r="G30">
        <f>raw_2001_MOE_SSP_non!I35+raw_2001_MOE_TANF_non!I35+raw_2001_fed_non_1!I35</f>
        <v>61995</v>
      </c>
      <c r="H30">
        <f>raw_2001_MOE_SSP_non!J35+raw_2001_MOE_SSP_non!K35+raw_2001_MOE_TANF_non!J35+raw_2001_MOE_TANF_non!K35+raw_2001_fed_non_2!D35+raw_2001_fed_non_2!E35</f>
        <v>0</v>
      </c>
      <c r="I30">
        <f>raw_2001_MOE_SSP_non!N35+raw_2001_MOE_TANF_non!N35+raw_2001_fed_non_2!I35</f>
        <v>6496305</v>
      </c>
      <c r="J30">
        <f>raw_2001_MOE_SSP_non!L35+raw_2001_MOE_SSP_non!M35+raw_2001_MOE_TANF_non!L35+raw_2001_MOE_TANF_non!M35+raw_2001_fed_non_2!F35+raw_2001_fed_non_2!H35</f>
        <v>14920867</v>
      </c>
      <c r="K30">
        <f>raw_2001_fed_spending!E35</f>
        <v>1140783</v>
      </c>
      <c r="L30">
        <f>raw_2001_MOE_SSP_non!B35+raw_2001_MOE_SSP_assist!B35+raw_2001_MOE_TANF_non!B35+raw_2001_MOE_TANF_assist!B35+raw_2001_fed_spending!J35+raw_2001_fed_spending!C35+raw_2001_fed_spending!E35</f>
        <v>62521407</v>
      </c>
      <c r="N30">
        <f t="shared" si="0"/>
        <v>62521407</v>
      </c>
      <c r="O30" t="str">
        <f t="shared" si="1"/>
        <v>Match</v>
      </c>
    </row>
    <row r="31" spans="1:15" x14ac:dyDescent="0.2">
      <c r="A31" t="s">
        <v>37</v>
      </c>
      <c r="B31">
        <f>raw_2001_MOE_SSP_assist!C36+raw_2001_MOE_TANF_assist!C36+raw_2001_fed_assist!C36</f>
        <v>26908051</v>
      </c>
      <c r="C31">
        <f>raw_2001_MOE_SSP_non!D36+raw_2001_MOE_SSP_assist!D36+raw_2001_MOE_TANF_non!D36+raw_2001_MOE_TANF_assist!D36+raw_2001_fed_non_1!D36+raw_2001_fed_assist!D36+raw_2001_fed_spending!C36</f>
        <v>4581870</v>
      </c>
      <c r="D31">
        <f>raw_2001_MOE_SSP_non!C36+raw_2001_MOE_SSP_non!E36+raw_2001_MOE_SSP_non!F36+raw_2001_MOE_SSP_assist!E36+raw_2001_MOE_TANF_non!C36+raw_2001_MOE_TANF_non!E36+raw_2001_MOE_TANF_non!F36+raw_2001_MOE_TANF_assist!E36+raw_2001_fed_non_1!C36+raw_2001_fed_non_1!E36+raw_2001_fed_non_1!F36+raw_2001_fed_assist!E36</f>
        <v>7015983</v>
      </c>
      <c r="E31">
        <f>raw_2001_fed_assist!F36+raw_2001_fed_non_1!J36</f>
        <v>3524144</v>
      </c>
      <c r="F31">
        <f>raw_2001_MOE_SSP_non!G36+raw_2001_MOE_SSP_non!H36+raw_2001_MOE_TANF_non!G36+raw_2001_MOE_TANF_non!H36+raw_2001_fed_non_1!H36+raw_2001_fed_non_1!G36</f>
        <v>0</v>
      </c>
      <c r="G31">
        <f>raw_2001_MOE_SSP_non!I36+raw_2001_MOE_TANF_non!I36+raw_2001_fed_non_1!I36</f>
        <v>0</v>
      </c>
      <c r="H31">
        <f>raw_2001_MOE_SSP_non!J36+raw_2001_MOE_SSP_non!K36+raw_2001_MOE_TANF_non!J36+raw_2001_MOE_TANF_non!K36+raw_2001_fed_non_2!D36+raw_2001_fed_non_2!E36</f>
        <v>859713</v>
      </c>
      <c r="I31">
        <f>raw_2001_MOE_SSP_non!N36+raw_2001_MOE_TANF_non!N36+raw_2001_fed_non_2!I36</f>
        <v>6965920</v>
      </c>
      <c r="J31">
        <f>raw_2001_MOE_SSP_non!L36+raw_2001_MOE_SSP_non!M36+raw_2001_MOE_TANF_non!L36+raw_2001_MOE_TANF_non!M36+raw_2001_fed_non_2!F36+raw_2001_fed_non_2!H36</f>
        <v>13743577</v>
      </c>
      <c r="K31">
        <f>raw_2001_fed_spending!E36</f>
        <v>0</v>
      </c>
      <c r="L31">
        <f>raw_2001_MOE_SSP_non!B36+raw_2001_MOE_SSP_assist!B36+raw_2001_MOE_TANF_non!B36+raw_2001_MOE_TANF_assist!B36+raw_2001_fed_spending!J36+raw_2001_fed_spending!C36+raw_2001_fed_spending!E36</f>
        <v>63599258</v>
      </c>
      <c r="N31">
        <f t="shared" si="0"/>
        <v>63599258</v>
      </c>
      <c r="O31" t="str">
        <f t="shared" si="1"/>
        <v>Match</v>
      </c>
    </row>
    <row r="32" spans="1:15" x14ac:dyDescent="0.2">
      <c r="A32" t="s">
        <v>38</v>
      </c>
      <c r="B32">
        <f>raw_2001_MOE_SSP_assist!C37+raw_2001_MOE_TANF_assist!C37+raw_2001_fed_assist!C37</f>
        <v>198796258</v>
      </c>
      <c r="C32">
        <f>raw_2001_MOE_SSP_non!D37+raw_2001_MOE_SSP_assist!D37+raw_2001_MOE_TANF_non!D37+raw_2001_MOE_TANF_assist!D37+raw_2001_fed_non_1!D37+raw_2001_fed_assist!D37+raw_2001_fed_spending!C37</f>
        <v>58315583</v>
      </c>
      <c r="D32">
        <f>raw_2001_MOE_SSP_non!C37+raw_2001_MOE_SSP_non!E37+raw_2001_MOE_SSP_non!F37+raw_2001_MOE_SSP_assist!E37+raw_2001_MOE_TANF_non!C37+raw_2001_MOE_TANF_non!E37+raw_2001_MOE_TANF_non!F37+raw_2001_MOE_TANF_assist!E37+raw_2001_fed_non_1!C37+raw_2001_fed_non_1!E37+raw_2001_fed_non_1!F37+raw_2001_fed_assist!E37</f>
        <v>43179182</v>
      </c>
      <c r="E32">
        <f>raw_2001_fed_assist!F37+raw_2001_fed_non_1!J37</f>
        <v>1829844</v>
      </c>
      <c r="F32">
        <f>raw_2001_MOE_SSP_non!G37+raw_2001_MOE_SSP_non!H37+raw_2001_MOE_TANF_non!G37+raw_2001_MOE_TANF_non!H37+raw_2001_fed_non_1!H37+raw_2001_fed_non_1!G37</f>
        <v>48349847</v>
      </c>
      <c r="G32">
        <f>raw_2001_MOE_SSP_non!I37+raw_2001_MOE_TANF_non!I37+raw_2001_fed_non_1!I37</f>
        <v>1</v>
      </c>
      <c r="H32">
        <f>raw_2001_MOE_SSP_non!J37+raw_2001_MOE_SSP_non!K37+raw_2001_MOE_TANF_non!J37+raw_2001_MOE_TANF_non!K37+raw_2001_fed_non_2!D37+raw_2001_fed_non_2!E37</f>
        <v>85629833</v>
      </c>
      <c r="I32">
        <f>raw_2001_MOE_SSP_non!N37+raw_2001_MOE_TANF_non!N37+raw_2001_fed_non_2!I37</f>
        <v>3876194</v>
      </c>
      <c r="J32">
        <f>raw_2001_MOE_SSP_non!L37+raw_2001_MOE_SSP_non!M37+raw_2001_MOE_TANF_non!L37+raw_2001_MOE_TANF_non!M37+raw_2001_fed_non_2!F37+raw_2001_fed_non_2!H37</f>
        <v>115022913</v>
      </c>
      <c r="K32">
        <f>raw_2001_fed_spending!E37</f>
        <v>40403482</v>
      </c>
      <c r="L32">
        <f>raw_2001_MOE_SSP_non!B37+raw_2001_MOE_SSP_assist!B37+raw_2001_MOE_TANF_non!B37+raw_2001_MOE_TANF_assist!B37+raw_2001_fed_spending!J37+raw_2001_fed_spending!C37+raw_2001_fed_spending!E37</f>
        <v>595403137</v>
      </c>
      <c r="N32">
        <f t="shared" si="0"/>
        <v>595403137</v>
      </c>
      <c r="O32" t="str">
        <f t="shared" si="1"/>
        <v>Match</v>
      </c>
    </row>
    <row r="33" spans="1:15" x14ac:dyDescent="0.2">
      <c r="A33" t="s">
        <v>39</v>
      </c>
      <c r="B33">
        <f>raw_2001_MOE_SSP_assist!C38+raw_2001_MOE_TANF_assist!C38+raw_2001_fed_assist!C38</f>
        <v>105894440</v>
      </c>
      <c r="C33">
        <f>raw_2001_MOE_SSP_non!D38+raw_2001_MOE_SSP_assist!D38+raw_2001_MOE_TANF_non!D38+raw_2001_MOE_TANF_assist!D38+raw_2001_fed_non_1!D38+raw_2001_fed_assist!D38+raw_2001_fed_spending!C38</f>
        <v>34110346</v>
      </c>
      <c r="D33">
        <f>raw_2001_MOE_SSP_non!C38+raw_2001_MOE_SSP_non!E38+raw_2001_MOE_SSP_non!F38+raw_2001_MOE_SSP_assist!E38+raw_2001_MOE_TANF_non!C38+raw_2001_MOE_TANF_non!E38+raw_2001_MOE_TANF_non!F38+raw_2001_MOE_TANF_assist!E38+raw_2001_fed_non_1!C38+raw_2001_fed_non_1!E38+raw_2001_fed_non_1!F38+raw_2001_fed_assist!E38</f>
        <v>13826708</v>
      </c>
      <c r="E33">
        <f>raw_2001_fed_assist!F38+raw_2001_fed_non_1!J38</f>
        <v>0</v>
      </c>
      <c r="F33">
        <f>raw_2001_MOE_SSP_non!G38+raw_2001_MOE_SSP_non!H38+raw_2001_MOE_TANF_non!G38+raw_2001_MOE_TANF_non!H38+raw_2001_fed_non_1!H38+raw_2001_fed_non_1!G38</f>
        <v>-3600000</v>
      </c>
      <c r="G33">
        <f>raw_2001_MOE_SSP_non!I38+raw_2001_MOE_TANF_non!I38+raw_2001_fed_non_1!I38</f>
        <v>0</v>
      </c>
      <c r="H33">
        <f>raw_2001_MOE_SSP_non!J38+raw_2001_MOE_SSP_non!K38+raw_2001_MOE_TANF_non!J38+raw_2001_MOE_TANF_non!K38+raw_2001_fed_non_2!D38+raw_2001_fed_non_2!E38</f>
        <v>0</v>
      </c>
      <c r="I33">
        <f>raw_2001_MOE_SSP_non!N38+raw_2001_MOE_TANF_non!N38+raw_2001_fed_non_2!I38</f>
        <v>22720090</v>
      </c>
      <c r="J33">
        <f>raw_2001_MOE_SSP_non!L38+raw_2001_MOE_SSP_non!M38+raw_2001_MOE_TANF_non!L38+raw_2001_MOE_TANF_non!M38+raw_2001_fed_non_2!F38+raw_2001_fed_non_2!H38</f>
        <v>11252198</v>
      </c>
      <c r="K33">
        <f>raw_2001_fed_spending!E38</f>
        <v>0</v>
      </c>
      <c r="L33">
        <f>raw_2001_MOE_SSP_non!B38+raw_2001_MOE_SSP_assist!B38+raw_2001_MOE_TANF_non!B38+raw_2001_MOE_TANF_assist!B38+raw_2001_fed_spending!J38+raw_2001_fed_spending!C38+raw_2001_fed_spending!E38</f>
        <v>184203782</v>
      </c>
      <c r="N33">
        <f t="shared" si="0"/>
        <v>184203782</v>
      </c>
      <c r="O33" t="str">
        <f t="shared" si="1"/>
        <v>Match</v>
      </c>
    </row>
    <row r="34" spans="1:15" x14ac:dyDescent="0.2">
      <c r="A34" t="s">
        <v>40</v>
      </c>
      <c r="B34">
        <f>raw_2001_MOE_SSP_assist!C39+raw_2001_MOE_TANF_assist!C39+raw_2001_fed_assist!C39</f>
        <v>1619616753</v>
      </c>
      <c r="C34">
        <f>raw_2001_MOE_SSP_non!D39+raw_2001_MOE_SSP_assist!D39+raw_2001_MOE_TANF_non!D39+raw_2001_MOE_TANF_assist!D39+raw_2001_fed_non_1!D39+raw_2001_fed_assist!D39+raw_2001_fed_spending!C39</f>
        <v>476983998</v>
      </c>
      <c r="D34">
        <f>raw_2001_MOE_SSP_non!C39+raw_2001_MOE_SSP_non!E39+raw_2001_MOE_SSP_non!F39+raw_2001_MOE_SSP_assist!E39+raw_2001_MOE_TANF_non!C39+raw_2001_MOE_TANF_non!E39+raw_2001_MOE_TANF_non!F39+raw_2001_MOE_TANF_assist!E39+raw_2001_fed_non_1!C39+raw_2001_fed_non_1!E39+raw_2001_fed_non_1!F39+raw_2001_fed_assist!E39</f>
        <v>314277735</v>
      </c>
      <c r="E34">
        <f>raw_2001_fed_assist!F39+raw_2001_fed_non_1!J39</f>
        <v>333411069</v>
      </c>
      <c r="F34">
        <f>raw_2001_MOE_SSP_non!G39+raw_2001_MOE_SSP_non!H39+raw_2001_MOE_TANF_non!G39+raw_2001_MOE_TANF_non!H39+raw_2001_fed_non_1!H39+raw_2001_fed_non_1!G39</f>
        <v>382007253</v>
      </c>
      <c r="G34">
        <f>raw_2001_MOE_SSP_non!I39+raw_2001_MOE_TANF_non!I39+raw_2001_fed_non_1!I39</f>
        <v>7810197</v>
      </c>
      <c r="H34">
        <f>raw_2001_MOE_SSP_non!J39+raw_2001_MOE_SSP_non!K39+raw_2001_MOE_TANF_non!J39+raw_2001_MOE_TANF_non!K39+raw_2001_fed_non_2!D39+raw_2001_fed_non_2!E39</f>
        <v>11309188</v>
      </c>
      <c r="I34">
        <f>raw_2001_MOE_SSP_non!N39+raw_2001_MOE_TANF_non!N39+raw_2001_fed_non_2!I39</f>
        <v>604654050</v>
      </c>
      <c r="J34">
        <f>raw_2001_MOE_SSP_non!L39+raw_2001_MOE_SSP_non!M39+raw_2001_MOE_TANF_non!L39+raw_2001_MOE_TANF_non!M39+raw_2001_fed_non_2!F39+raw_2001_fed_non_2!H39</f>
        <v>429727261</v>
      </c>
      <c r="K34">
        <f>raw_2001_fed_spending!E39</f>
        <v>244000000</v>
      </c>
      <c r="L34">
        <f>raw_2001_MOE_SSP_non!B39+raw_2001_MOE_SSP_assist!B39+raw_2001_MOE_TANF_non!B39+raw_2001_MOE_TANF_assist!B39+raw_2001_fed_spending!J39+raw_2001_fed_spending!C39+raw_2001_fed_spending!E39</f>
        <v>4423797504</v>
      </c>
      <c r="N34">
        <f t="shared" si="0"/>
        <v>4423797504</v>
      </c>
      <c r="O34" t="str">
        <f t="shared" si="1"/>
        <v>Match</v>
      </c>
    </row>
    <row r="35" spans="1:15" x14ac:dyDescent="0.2">
      <c r="A35" t="s">
        <v>41</v>
      </c>
      <c r="B35">
        <f>raw_2001_MOE_SSP_assist!C40+raw_2001_MOE_TANF_assist!C40+raw_2001_fed_assist!C40</f>
        <v>135038072</v>
      </c>
      <c r="C35">
        <f>raw_2001_MOE_SSP_non!D40+raw_2001_MOE_SSP_assist!D40+raw_2001_MOE_TANF_non!D40+raw_2001_MOE_TANF_assist!D40+raw_2001_fed_non_1!D40+raw_2001_fed_assist!D40+raw_2001_fed_spending!C40</f>
        <v>182603628</v>
      </c>
      <c r="D35">
        <f>raw_2001_MOE_SSP_non!C40+raw_2001_MOE_SSP_non!E40+raw_2001_MOE_SSP_non!F40+raw_2001_MOE_SSP_assist!E40+raw_2001_MOE_TANF_non!C40+raw_2001_MOE_TANF_non!E40+raw_2001_MOE_TANF_non!F40+raw_2001_MOE_TANF_assist!E40+raw_2001_fed_non_1!C40+raw_2001_fed_non_1!E40+raw_2001_fed_non_1!F40+raw_2001_fed_assist!E40</f>
        <v>72962691</v>
      </c>
      <c r="E35">
        <f>raw_2001_fed_assist!F40+raw_2001_fed_non_1!J40</f>
        <v>71188600</v>
      </c>
      <c r="F35">
        <f>raw_2001_MOE_SSP_non!G40+raw_2001_MOE_SSP_non!H40+raw_2001_MOE_TANF_non!G40+raw_2001_MOE_TANF_non!H40+raw_2001_fed_non_1!H40+raw_2001_fed_non_1!G40</f>
        <v>0</v>
      </c>
      <c r="G35">
        <f>raw_2001_MOE_SSP_non!I40+raw_2001_MOE_TANF_non!I40+raw_2001_fed_non_1!I40</f>
        <v>9026023</v>
      </c>
      <c r="H35">
        <f>raw_2001_MOE_SSP_non!J40+raw_2001_MOE_SSP_non!K40+raw_2001_MOE_TANF_non!J40+raw_2001_MOE_TANF_non!K40+raw_2001_fed_non_2!D40+raw_2001_fed_non_2!E40</f>
        <v>127052</v>
      </c>
      <c r="I35">
        <f>raw_2001_MOE_SSP_non!N40+raw_2001_MOE_TANF_non!N40+raw_2001_fed_non_2!I40</f>
        <v>38083203</v>
      </c>
      <c r="J35">
        <f>raw_2001_MOE_SSP_non!L40+raw_2001_MOE_SSP_non!M40+raw_2001_MOE_TANF_non!L40+raw_2001_MOE_TANF_non!M40+raw_2001_fed_non_2!F40+raw_2001_fed_non_2!H40</f>
        <v>38932398</v>
      </c>
      <c r="K35">
        <f>raw_2001_fed_spending!E40</f>
        <v>6220801</v>
      </c>
      <c r="L35">
        <f>raw_2001_MOE_SSP_non!B40+raw_2001_MOE_SSP_assist!B40+raw_2001_MOE_TANF_non!B40+raw_2001_MOE_TANF_assist!B40+raw_2001_fed_spending!J40+raw_2001_fed_spending!C40+raw_2001_fed_spending!E40</f>
        <v>554182468</v>
      </c>
      <c r="N35">
        <f t="shared" si="0"/>
        <v>554182468</v>
      </c>
      <c r="O35" t="str">
        <f t="shared" si="1"/>
        <v>Match</v>
      </c>
    </row>
    <row r="36" spans="1:15" x14ac:dyDescent="0.2">
      <c r="A36" t="s">
        <v>42</v>
      </c>
      <c r="B36">
        <f>raw_2001_MOE_SSP_assist!C41+raw_2001_MOE_TANF_assist!C41+raw_2001_fed_assist!C41</f>
        <v>12973067</v>
      </c>
      <c r="C36">
        <f>raw_2001_MOE_SSP_non!D41+raw_2001_MOE_SSP_assist!D41+raw_2001_MOE_TANF_non!D41+raw_2001_MOE_TANF_assist!D41+raw_2001_fed_non_1!D41+raw_2001_fed_assist!D41+raw_2001_fed_spending!C41</f>
        <v>3614711</v>
      </c>
      <c r="D36">
        <f>raw_2001_MOE_SSP_non!C41+raw_2001_MOE_SSP_non!E41+raw_2001_MOE_SSP_non!F41+raw_2001_MOE_SSP_assist!E41+raw_2001_MOE_TANF_non!C41+raw_2001_MOE_TANF_non!E41+raw_2001_MOE_TANF_non!F41+raw_2001_MOE_TANF_assist!E41+raw_2001_fed_non_1!C41+raw_2001_fed_non_1!E41+raw_2001_fed_non_1!F41+raw_2001_fed_assist!E41</f>
        <v>3183285</v>
      </c>
      <c r="E36">
        <f>raw_2001_fed_assist!F41+raw_2001_fed_non_1!J41</f>
        <v>6103681</v>
      </c>
      <c r="F36">
        <f>raw_2001_MOE_SSP_non!G41+raw_2001_MOE_SSP_non!H41+raw_2001_MOE_TANF_non!G41+raw_2001_MOE_TANF_non!H41+raw_2001_fed_non_1!H41+raw_2001_fed_non_1!G41</f>
        <v>0</v>
      </c>
      <c r="G36">
        <f>raw_2001_MOE_SSP_non!I41+raw_2001_MOE_TANF_non!I41+raw_2001_fed_non_1!I41</f>
        <v>0</v>
      </c>
      <c r="H36">
        <f>raw_2001_MOE_SSP_non!J41+raw_2001_MOE_SSP_non!K41+raw_2001_MOE_TANF_non!J41+raw_2001_MOE_TANF_non!K41+raw_2001_fed_non_2!D41+raw_2001_fed_non_2!E41</f>
        <v>3890510</v>
      </c>
      <c r="I36">
        <f>raw_2001_MOE_SSP_non!N41+raw_2001_MOE_TANF_non!N41+raw_2001_fed_non_2!I41</f>
        <v>365074</v>
      </c>
      <c r="J36">
        <f>raw_2001_MOE_SSP_non!L41+raw_2001_MOE_SSP_non!M41+raw_2001_MOE_TANF_non!L41+raw_2001_MOE_TANF_non!M41+raw_2001_fed_non_2!F41+raw_2001_fed_non_2!H41</f>
        <v>6871236</v>
      </c>
      <c r="K36">
        <f>raw_2001_fed_spending!E41</f>
        <v>0</v>
      </c>
      <c r="L36">
        <f>raw_2001_MOE_SSP_non!B41+raw_2001_MOE_SSP_assist!B41+raw_2001_MOE_TANF_non!B41+raw_2001_MOE_TANF_assist!B41+raw_2001_fed_spending!J41+raw_2001_fed_spending!C41+raw_2001_fed_spending!E41</f>
        <v>37001564</v>
      </c>
      <c r="N36">
        <f t="shared" si="0"/>
        <v>37001564</v>
      </c>
      <c r="O36" t="str">
        <f t="shared" si="1"/>
        <v>Match</v>
      </c>
    </row>
    <row r="37" spans="1:15" x14ac:dyDescent="0.2">
      <c r="A37" t="s">
        <v>43</v>
      </c>
      <c r="B37">
        <f>raw_2001_MOE_SSP_assist!C42+raw_2001_MOE_TANF_assist!C42+raw_2001_fed_assist!C42</f>
        <v>336126148</v>
      </c>
      <c r="C37">
        <f>raw_2001_MOE_SSP_non!D42+raw_2001_MOE_SSP_assist!D42+raw_2001_MOE_TANF_non!D42+raw_2001_MOE_TANF_assist!D42+raw_2001_fed_non_1!D42+raw_2001_fed_assist!D42+raw_2001_fed_spending!C42</f>
        <v>267879495</v>
      </c>
      <c r="D37">
        <f>raw_2001_MOE_SSP_non!C42+raw_2001_MOE_SSP_non!E42+raw_2001_MOE_SSP_non!F42+raw_2001_MOE_SSP_assist!E42+raw_2001_MOE_TANF_non!C42+raw_2001_MOE_TANF_non!E42+raw_2001_MOE_TANF_non!F42+raw_2001_MOE_TANF_assist!E42+raw_2001_fed_non_1!C42+raw_2001_fed_non_1!E42+raw_2001_fed_non_1!F42+raw_2001_fed_assist!E42</f>
        <v>158284138</v>
      </c>
      <c r="E37">
        <f>raw_2001_fed_assist!F42+raw_2001_fed_non_1!J42</f>
        <v>0</v>
      </c>
      <c r="F37">
        <f>raw_2001_MOE_SSP_non!G42+raw_2001_MOE_SSP_non!H42+raw_2001_MOE_TANF_non!G42+raw_2001_MOE_TANF_non!H42+raw_2001_fed_non_1!H42+raw_2001_fed_non_1!G42</f>
        <v>0</v>
      </c>
      <c r="G37">
        <f>raw_2001_MOE_SSP_non!I42+raw_2001_MOE_TANF_non!I42+raw_2001_fed_non_1!I42</f>
        <v>107060499</v>
      </c>
      <c r="H37">
        <f>raw_2001_MOE_SSP_non!J42+raw_2001_MOE_SSP_non!K42+raw_2001_MOE_TANF_non!J42+raw_2001_MOE_TANF_non!K42+raw_2001_fed_non_2!D42+raw_2001_fed_non_2!E42</f>
        <v>2135499</v>
      </c>
      <c r="I37">
        <f>raw_2001_MOE_SSP_non!N42+raw_2001_MOE_TANF_non!N42+raw_2001_fed_non_2!I42</f>
        <v>253986007</v>
      </c>
      <c r="J37">
        <f>raw_2001_MOE_SSP_non!L42+raw_2001_MOE_SSP_non!M42+raw_2001_MOE_TANF_non!L42+raw_2001_MOE_TANF_non!M42+raw_2001_fed_non_2!F42+raw_2001_fed_non_2!H42</f>
        <v>169494021</v>
      </c>
      <c r="K37">
        <f>raw_2001_fed_spending!E42</f>
        <v>72796826</v>
      </c>
      <c r="L37">
        <f>raw_2001_MOE_SSP_non!B42+raw_2001_MOE_SSP_assist!B42+raw_2001_MOE_TANF_non!B42+raw_2001_MOE_TANF_assist!B42+raw_2001_fed_spending!J42+raw_2001_fed_spending!C42+raw_2001_fed_spending!E42</f>
        <v>1367762633</v>
      </c>
      <c r="N37">
        <f t="shared" si="0"/>
        <v>1367762633</v>
      </c>
      <c r="O37" t="str">
        <f t="shared" si="1"/>
        <v>Match</v>
      </c>
    </row>
    <row r="38" spans="1:15" x14ac:dyDescent="0.2">
      <c r="A38" t="s">
        <v>44</v>
      </c>
      <c r="B38">
        <f>raw_2001_MOE_SSP_assist!C43+raw_2001_MOE_TANF_assist!C43+raw_2001_fed_assist!C43</f>
        <v>52750694</v>
      </c>
      <c r="C38">
        <f>raw_2001_MOE_SSP_non!D43+raw_2001_MOE_SSP_assist!D43+raw_2001_MOE_TANF_non!D43+raw_2001_MOE_TANF_assist!D43+raw_2001_fed_non_1!D43+raw_2001_fed_assist!D43+raw_2001_fed_spending!C43</f>
        <v>40960517</v>
      </c>
      <c r="D38">
        <f>raw_2001_MOE_SSP_non!C43+raw_2001_MOE_SSP_non!E43+raw_2001_MOE_SSP_non!F43+raw_2001_MOE_SSP_assist!E43+raw_2001_MOE_TANF_non!C43+raw_2001_MOE_TANF_non!E43+raw_2001_MOE_TANF_non!F43+raw_2001_MOE_TANF_assist!E43+raw_2001_fed_non_1!C43+raw_2001_fed_non_1!E43+raw_2001_fed_non_1!F43+raw_2001_fed_assist!E43</f>
        <v>22246175</v>
      </c>
      <c r="E38">
        <f>raw_2001_fed_assist!F43+raw_2001_fed_non_1!J43</f>
        <v>8034091</v>
      </c>
      <c r="F38">
        <f>raw_2001_MOE_SSP_non!G43+raw_2001_MOE_SSP_non!H43+raw_2001_MOE_TANF_non!G43+raw_2001_MOE_TANF_non!H43+raw_2001_fed_non_1!H43+raw_2001_fed_non_1!G43</f>
        <v>0</v>
      </c>
      <c r="G38">
        <f>raw_2001_MOE_SSP_non!I43+raw_2001_MOE_TANF_non!I43+raw_2001_fed_non_1!I43</f>
        <v>11721778</v>
      </c>
      <c r="H38">
        <f>raw_2001_MOE_SSP_non!J43+raw_2001_MOE_SSP_non!K43+raw_2001_MOE_TANF_non!J43+raw_2001_MOE_TANF_non!K43+raw_2001_fed_non_2!D43+raw_2001_fed_non_2!E43</f>
        <v>740978</v>
      </c>
      <c r="I38">
        <f>raw_2001_MOE_SSP_non!N43+raw_2001_MOE_TANF_non!N43+raw_2001_fed_non_2!I43</f>
        <v>9724791</v>
      </c>
      <c r="J38">
        <f>raw_2001_MOE_SSP_non!L43+raw_2001_MOE_SSP_non!M43+raw_2001_MOE_TANF_non!L43+raw_2001_MOE_TANF_non!M43+raw_2001_fed_non_2!F43+raw_2001_fed_non_2!H43</f>
        <v>8628200</v>
      </c>
      <c r="K38">
        <f>raw_2001_fed_spending!E43</f>
        <v>15165142</v>
      </c>
      <c r="L38">
        <f>raw_2001_MOE_SSP_non!B43+raw_2001_MOE_SSP_assist!B43+raw_2001_MOE_TANF_non!B43+raw_2001_MOE_TANF_assist!B43+raw_2001_fed_spending!J43+raw_2001_fed_spending!C43+raw_2001_fed_spending!E43</f>
        <v>169972366</v>
      </c>
      <c r="N38">
        <f t="shared" si="0"/>
        <v>169972366</v>
      </c>
      <c r="O38" t="str">
        <f t="shared" si="1"/>
        <v>Match</v>
      </c>
    </row>
    <row r="39" spans="1:15" x14ac:dyDescent="0.2">
      <c r="A39" t="s">
        <v>45</v>
      </c>
      <c r="B39">
        <f>raw_2001_MOE_SSP_assist!C44+raw_2001_MOE_TANF_assist!C44+raw_2001_fed_assist!C44</f>
        <v>72645771</v>
      </c>
      <c r="C39">
        <f>raw_2001_MOE_SSP_non!D44+raw_2001_MOE_SSP_assist!D44+raw_2001_MOE_TANF_non!D44+raw_2001_MOE_TANF_assist!D44+raw_2001_fed_non_1!D44+raw_2001_fed_assist!D44+raw_2001_fed_spending!C44</f>
        <v>24528177</v>
      </c>
      <c r="D39">
        <f>raw_2001_MOE_SSP_non!C44+raw_2001_MOE_SSP_non!E44+raw_2001_MOE_SSP_non!F44+raw_2001_MOE_SSP_assist!E44+raw_2001_MOE_TANF_non!C44+raw_2001_MOE_TANF_non!E44+raw_2001_MOE_TANF_non!F44+raw_2001_MOE_TANF_assist!E44+raw_2001_fed_non_1!C44+raw_2001_fed_non_1!E44+raw_2001_fed_non_1!F44+raw_2001_fed_assist!E44</f>
        <v>58240827</v>
      </c>
      <c r="E39">
        <f>raw_2001_fed_assist!F44+raw_2001_fed_non_1!J44</f>
        <v>8650808</v>
      </c>
      <c r="F39">
        <f>raw_2001_MOE_SSP_non!G44+raw_2001_MOE_SSP_non!H44+raw_2001_MOE_TANF_non!G44+raw_2001_MOE_TANF_non!H44+raw_2001_fed_non_1!H44+raw_2001_fed_non_1!G44</f>
        <v>0</v>
      </c>
      <c r="G39">
        <f>raw_2001_MOE_SSP_non!I44+raw_2001_MOE_TANF_non!I44+raw_2001_fed_non_1!I44</f>
        <v>0</v>
      </c>
      <c r="H39">
        <f>raw_2001_MOE_SSP_non!J44+raw_2001_MOE_SSP_non!K44+raw_2001_MOE_TANF_non!J44+raw_2001_MOE_TANF_non!K44+raw_2001_fed_non_2!D44+raw_2001_fed_non_2!E44</f>
        <v>880641</v>
      </c>
      <c r="I39">
        <f>raw_2001_MOE_SSP_non!N44+raw_2001_MOE_TANF_non!N44+raw_2001_fed_non_2!I44</f>
        <v>101391341</v>
      </c>
      <c r="J39">
        <f>raw_2001_MOE_SSP_non!L44+raw_2001_MOE_SSP_non!M44+raw_2001_MOE_TANF_non!L44+raw_2001_MOE_TANF_non!M44+raw_2001_fed_non_2!F44+raw_2001_fed_non_2!H44</f>
        <v>24290027</v>
      </c>
      <c r="K39">
        <f>raw_2001_fed_spending!E44</f>
        <v>0</v>
      </c>
      <c r="L39">
        <f>raw_2001_MOE_SSP_non!B44+raw_2001_MOE_SSP_assist!B44+raw_2001_MOE_TANF_non!B44+raw_2001_MOE_TANF_assist!B44+raw_2001_fed_spending!J44+raw_2001_fed_spending!C44+raw_2001_fed_spending!E44</f>
        <v>290627592</v>
      </c>
      <c r="N39">
        <f t="shared" si="0"/>
        <v>290627592</v>
      </c>
      <c r="O39" t="str">
        <f t="shared" si="1"/>
        <v>Match</v>
      </c>
    </row>
    <row r="40" spans="1:15" x14ac:dyDescent="0.2">
      <c r="A40" t="s">
        <v>46</v>
      </c>
      <c r="B40">
        <f>raw_2001_MOE_SSP_assist!C45+raw_2001_MOE_TANF_assist!C45+raw_2001_fed_assist!C45</f>
        <v>305121970</v>
      </c>
      <c r="C40">
        <f>raw_2001_MOE_SSP_non!D45+raw_2001_MOE_SSP_assist!D45+raw_2001_MOE_TANF_non!D45+raw_2001_MOE_TANF_assist!D45+raw_2001_fed_non_1!D45+raw_2001_fed_assist!D45+raw_2001_fed_spending!C45</f>
        <v>127327703</v>
      </c>
      <c r="D40">
        <f>raw_2001_MOE_SSP_non!C45+raw_2001_MOE_SSP_non!E45+raw_2001_MOE_SSP_non!F45+raw_2001_MOE_SSP_assist!E45+raw_2001_MOE_TANF_non!C45+raw_2001_MOE_TANF_non!E45+raw_2001_MOE_TANF_non!F45+raw_2001_MOE_TANF_assist!E45+raw_2001_fed_non_1!C45+raw_2001_fed_non_1!E45+raw_2001_fed_non_1!F45+raw_2001_fed_assist!E45</f>
        <v>135257472</v>
      </c>
      <c r="E40">
        <f>raw_2001_fed_assist!F45+raw_2001_fed_non_1!J45</f>
        <v>304249451</v>
      </c>
      <c r="F40">
        <f>raw_2001_MOE_SSP_non!G45+raw_2001_MOE_SSP_non!H45+raw_2001_MOE_TANF_non!G45+raw_2001_MOE_TANF_non!H45+raw_2001_fed_non_1!H45+raw_2001_fed_non_1!G45</f>
        <v>0</v>
      </c>
      <c r="G40">
        <f>raw_2001_MOE_SSP_non!I45+raw_2001_MOE_TANF_non!I45+raw_2001_fed_non_1!I45</f>
        <v>3334544</v>
      </c>
      <c r="H40">
        <f>raw_2001_MOE_SSP_non!J45+raw_2001_MOE_SSP_non!K45+raw_2001_MOE_TANF_non!J45+raw_2001_MOE_TANF_non!K45+raw_2001_fed_non_2!D45+raw_2001_fed_non_2!E45</f>
        <v>7700057</v>
      </c>
      <c r="I40">
        <f>raw_2001_MOE_SSP_non!N45+raw_2001_MOE_TANF_non!N45+raw_2001_fed_non_2!I45</f>
        <v>15217341</v>
      </c>
      <c r="J40">
        <f>raw_2001_MOE_SSP_non!L45+raw_2001_MOE_SSP_non!M45+raw_2001_MOE_TANF_non!L45+raw_2001_MOE_TANF_non!M45+raw_2001_fed_non_2!F45+raw_2001_fed_non_2!H45</f>
        <v>102025663</v>
      </c>
      <c r="K40">
        <f>raw_2001_fed_spending!E45</f>
        <v>27167000</v>
      </c>
      <c r="L40">
        <f>raw_2001_MOE_SSP_non!B45+raw_2001_MOE_SSP_assist!B45+raw_2001_MOE_TANF_non!B45+raw_2001_MOE_TANF_assist!B45+raw_2001_fed_spending!J45+raw_2001_fed_spending!C45+raw_2001_fed_spending!E45</f>
        <v>1027401201</v>
      </c>
      <c r="N40">
        <f t="shared" si="0"/>
        <v>1027401201</v>
      </c>
      <c r="O40" t="str">
        <f t="shared" si="1"/>
        <v>Match</v>
      </c>
    </row>
    <row r="41" spans="1:15" x14ac:dyDescent="0.2">
      <c r="A41" t="s">
        <v>47</v>
      </c>
      <c r="B41">
        <f>raw_2001_MOE_SSP_assist!C46+raw_2001_MOE_TANF_assist!C46+raw_2001_fed_assist!C46</f>
        <v>88076328</v>
      </c>
      <c r="C41">
        <f>raw_2001_MOE_SSP_non!D46+raw_2001_MOE_SSP_assist!D46+raw_2001_MOE_TANF_non!D46+raw_2001_MOE_TANF_assist!D46+raw_2001_fed_non_1!D46+raw_2001_fed_assist!D46+raw_2001_fed_spending!C46</f>
        <v>30743694</v>
      </c>
      <c r="D41">
        <f>raw_2001_MOE_SSP_non!C46+raw_2001_MOE_SSP_non!E46+raw_2001_MOE_SSP_non!F46+raw_2001_MOE_SSP_assist!E46+raw_2001_MOE_TANF_non!C46+raw_2001_MOE_TANF_non!E46+raw_2001_MOE_TANF_non!F46+raw_2001_MOE_TANF_assist!E46+raw_2001_fed_non_1!C46+raw_2001_fed_non_1!E46+raw_2001_fed_non_1!F46+raw_2001_fed_assist!E46</f>
        <v>8921636</v>
      </c>
      <c r="E41">
        <f>raw_2001_fed_assist!F46+raw_2001_fed_non_1!J46</f>
        <v>0</v>
      </c>
      <c r="F41">
        <f>raw_2001_MOE_SSP_non!G46+raw_2001_MOE_SSP_non!H46+raw_2001_MOE_TANF_non!G46+raw_2001_MOE_TANF_non!H46+raw_2001_fed_non_1!H46+raw_2001_fed_non_1!G46</f>
        <v>0</v>
      </c>
      <c r="G41">
        <f>raw_2001_MOE_SSP_non!I46+raw_2001_MOE_TANF_non!I46+raw_2001_fed_non_1!I46</f>
        <v>0</v>
      </c>
      <c r="H41">
        <f>raw_2001_MOE_SSP_non!J46+raw_2001_MOE_SSP_non!K46+raw_2001_MOE_TANF_non!J46+raw_2001_MOE_TANF_non!K46+raw_2001_fed_non_2!D46+raw_2001_fed_non_2!E46</f>
        <v>0</v>
      </c>
      <c r="I41">
        <f>raw_2001_MOE_SSP_non!N46+raw_2001_MOE_TANF_non!N46+raw_2001_fed_non_2!I46</f>
        <v>21384188</v>
      </c>
      <c r="J41">
        <f>raw_2001_MOE_SSP_non!L46+raw_2001_MOE_SSP_non!M46+raw_2001_MOE_TANF_non!L46+raw_2001_MOE_TANF_non!M46+raw_2001_fed_non_2!F46+raw_2001_fed_non_2!H46</f>
        <v>13377731</v>
      </c>
      <c r="K41">
        <f>raw_2001_fed_spending!E46</f>
        <v>0</v>
      </c>
      <c r="L41">
        <f>raw_2001_MOE_SSP_non!B46+raw_2001_MOE_SSP_assist!B46+raw_2001_MOE_TANF_non!B46+raw_2001_MOE_TANF_assist!B46+raw_2001_fed_spending!J46+raw_2001_fed_spending!C46+raw_2001_fed_spending!E46</f>
        <v>162503577</v>
      </c>
      <c r="N41">
        <f t="shared" si="0"/>
        <v>162503577</v>
      </c>
      <c r="O41" t="str">
        <f t="shared" si="1"/>
        <v>Match</v>
      </c>
    </row>
    <row r="42" spans="1:15" x14ac:dyDescent="0.2">
      <c r="A42" t="s">
        <v>48</v>
      </c>
      <c r="B42">
        <f>raw_2001_MOE_SSP_assist!C47+raw_2001_MOE_TANF_assist!C47+raw_2001_fed_assist!C47</f>
        <v>32718124</v>
      </c>
      <c r="C42">
        <f>raw_2001_MOE_SSP_non!D47+raw_2001_MOE_SSP_assist!D47+raw_2001_MOE_TANF_non!D47+raw_2001_MOE_TANF_assist!D47+raw_2001_fed_non_1!D47+raw_2001_fed_assist!D47+raw_2001_fed_spending!C47</f>
        <v>5439886</v>
      </c>
      <c r="D42">
        <f>raw_2001_MOE_SSP_non!C47+raw_2001_MOE_SSP_non!E47+raw_2001_MOE_SSP_non!F47+raw_2001_MOE_SSP_assist!E47+raw_2001_MOE_TANF_non!C47+raw_2001_MOE_TANF_non!E47+raw_2001_MOE_TANF_non!F47+raw_2001_MOE_TANF_assist!E47+raw_2001_fed_non_1!C47+raw_2001_fed_non_1!E47+raw_2001_fed_non_1!F47+raw_2001_fed_assist!E47</f>
        <v>50719840</v>
      </c>
      <c r="E42">
        <f>raw_2001_fed_assist!F47+raw_2001_fed_non_1!J47</f>
        <v>0</v>
      </c>
      <c r="F42">
        <f>raw_2001_MOE_SSP_non!G47+raw_2001_MOE_SSP_non!H47+raw_2001_MOE_TANF_non!G47+raw_2001_MOE_TANF_non!H47+raw_2001_fed_non_1!H47+raw_2001_fed_non_1!G47</f>
        <v>0</v>
      </c>
      <c r="G42">
        <f>raw_2001_MOE_SSP_non!I47+raw_2001_MOE_TANF_non!I47+raw_2001_fed_non_1!I47</f>
        <v>0</v>
      </c>
      <c r="H42">
        <f>raw_2001_MOE_SSP_non!J47+raw_2001_MOE_SSP_non!K47+raw_2001_MOE_TANF_non!J47+raw_2001_MOE_TANF_non!K47+raw_2001_fed_non_2!D47+raw_2001_fed_non_2!E47</f>
        <v>8956356</v>
      </c>
      <c r="I42">
        <f>raw_2001_MOE_SSP_non!N47+raw_2001_MOE_TANF_non!N47+raw_2001_fed_non_2!I47</f>
        <v>14267419</v>
      </c>
      <c r="J42">
        <f>raw_2001_MOE_SSP_non!L47+raw_2001_MOE_SSP_non!M47+raw_2001_MOE_TANF_non!L47+raw_2001_MOE_TANF_non!M47+raw_2001_fed_non_2!F47+raw_2001_fed_non_2!H47</f>
        <v>17049685</v>
      </c>
      <c r="K42">
        <f>raw_2001_fed_spending!E47</f>
        <v>9996782</v>
      </c>
      <c r="L42">
        <f>raw_2001_MOE_SSP_non!B47+raw_2001_MOE_SSP_assist!B47+raw_2001_MOE_TANF_non!B47+raw_2001_MOE_TANF_assist!B47+raw_2001_fed_spending!J47+raw_2001_fed_spending!C47+raw_2001_fed_spending!E47</f>
        <v>139148092</v>
      </c>
      <c r="N42">
        <f t="shared" si="0"/>
        <v>139148092</v>
      </c>
      <c r="O42" t="str">
        <f t="shared" si="1"/>
        <v>Match</v>
      </c>
    </row>
    <row r="43" spans="1:15" x14ac:dyDescent="0.2">
      <c r="A43" t="s">
        <v>49</v>
      </c>
      <c r="B43">
        <f>raw_2001_MOE_SSP_assist!C48+raw_2001_MOE_TANF_assist!C48+raw_2001_fed_assist!C48</f>
        <v>9719525</v>
      </c>
      <c r="C43">
        <f>raw_2001_MOE_SSP_non!D48+raw_2001_MOE_SSP_assist!D48+raw_2001_MOE_TANF_non!D48+raw_2001_MOE_TANF_assist!D48+raw_2001_fed_non_1!D48+raw_2001_fed_assist!D48+raw_2001_fed_spending!C48</f>
        <v>4915135</v>
      </c>
      <c r="D43">
        <f>raw_2001_MOE_SSP_non!C48+raw_2001_MOE_SSP_non!E48+raw_2001_MOE_SSP_non!F48+raw_2001_MOE_SSP_assist!E48+raw_2001_MOE_TANF_non!C48+raw_2001_MOE_TANF_non!E48+raw_2001_MOE_TANF_non!F48+raw_2001_MOE_TANF_assist!E48+raw_2001_fed_non_1!C48+raw_2001_fed_non_1!E48+raw_2001_fed_non_1!F48+raw_2001_fed_assist!E48</f>
        <v>3344650</v>
      </c>
      <c r="E43">
        <f>raw_2001_fed_assist!F48+raw_2001_fed_non_1!J48</f>
        <v>3525665</v>
      </c>
      <c r="F43">
        <f>raw_2001_MOE_SSP_non!G48+raw_2001_MOE_SSP_non!H48+raw_2001_MOE_TANF_non!G48+raw_2001_MOE_TANF_non!H48+raw_2001_fed_non_1!H48+raw_2001_fed_non_1!G48</f>
        <v>0</v>
      </c>
      <c r="G43">
        <f>raw_2001_MOE_SSP_non!I48+raw_2001_MOE_TANF_non!I48+raw_2001_fed_non_1!I48</f>
        <v>0</v>
      </c>
      <c r="H43">
        <f>raw_2001_MOE_SSP_non!J48+raw_2001_MOE_SSP_non!K48+raw_2001_MOE_TANF_non!J48+raw_2001_MOE_TANF_non!K48+raw_2001_fed_non_2!D48+raw_2001_fed_non_2!E48</f>
        <v>492469</v>
      </c>
      <c r="I43">
        <f>raw_2001_MOE_SSP_non!N48+raw_2001_MOE_TANF_non!N48+raw_2001_fed_non_2!I48</f>
        <v>513799</v>
      </c>
      <c r="J43">
        <f>raw_2001_MOE_SSP_non!L48+raw_2001_MOE_SSP_non!M48+raw_2001_MOE_TANF_non!L48+raw_2001_MOE_TANF_non!M48+raw_2001_fed_non_2!F48+raw_2001_fed_non_2!H48</f>
        <v>2698779</v>
      </c>
      <c r="K43">
        <f>raw_2001_fed_spending!E48</f>
        <v>2127965</v>
      </c>
      <c r="L43">
        <f>raw_2001_MOE_SSP_non!B48+raw_2001_MOE_SSP_assist!B48+raw_2001_MOE_TANF_non!B48+raw_2001_MOE_TANF_assist!B48+raw_2001_fed_spending!J48+raw_2001_fed_spending!C48+raw_2001_fed_spending!E48</f>
        <v>27337987</v>
      </c>
      <c r="N43">
        <f t="shared" si="0"/>
        <v>27337987</v>
      </c>
      <c r="O43" t="str">
        <f t="shared" si="1"/>
        <v>Match</v>
      </c>
    </row>
    <row r="44" spans="1:15" x14ac:dyDescent="0.2">
      <c r="A44" t="s">
        <v>50</v>
      </c>
      <c r="B44">
        <f>raw_2001_MOE_SSP_assist!C49+raw_2001_MOE_TANF_assist!C49+raw_2001_fed_assist!C49</f>
        <v>123423166</v>
      </c>
      <c r="C44">
        <f>raw_2001_MOE_SSP_non!D49+raw_2001_MOE_SSP_assist!D49+raw_2001_MOE_TANF_non!D49+raw_2001_MOE_TANF_assist!D49+raw_2001_fed_non_1!D49+raw_2001_fed_assist!D49+raw_2001_fed_spending!C49</f>
        <v>110617985</v>
      </c>
      <c r="D44">
        <f>raw_2001_MOE_SSP_non!C49+raw_2001_MOE_SSP_non!E49+raw_2001_MOE_SSP_non!F49+raw_2001_MOE_SSP_assist!E49+raw_2001_MOE_TANF_non!C49+raw_2001_MOE_TANF_non!E49+raw_2001_MOE_TANF_non!F49+raw_2001_MOE_TANF_assist!E49+raw_2001_fed_non_1!C49+raw_2001_fed_non_1!E49+raw_2001_fed_non_1!F49+raw_2001_fed_assist!E49</f>
        <v>67092258</v>
      </c>
      <c r="E44">
        <f>raw_2001_fed_assist!F49+raw_2001_fed_non_1!J49</f>
        <v>0</v>
      </c>
      <c r="F44">
        <f>raw_2001_MOE_SSP_non!G49+raw_2001_MOE_SSP_non!H49+raw_2001_MOE_TANF_non!G49+raw_2001_MOE_TANF_non!H49+raw_2001_fed_non_1!H49+raw_2001_fed_non_1!G49</f>
        <v>0</v>
      </c>
      <c r="G44">
        <f>raw_2001_MOE_SSP_non!I49+raw_2001_MOE_TANF_non!I49+raw_2001_fed_non_1!I49</f>
        <v>0</v>
      </c>
      <c r="H44">
        <f>raw_2001_MOE_SSP_non!J49+raw_2001_MOE_SSP_non!K49+raw_2001_MOE_TANF_non!J49+raw_2001_MOE_TANF_non!K49+raw_2001_fed_non_2!D49+raw_2001_fed_non_2!E49</f>
        <v>1753044</v>
      </c>
      <c r="I44">
        <f>raw_2001_MOE_SSP_non!N49+raw_2001_MOE_TANF_non!N49+raw_2001_fed_non_2!I49</f>
        <v>19427707</v>
      </c>
      <c r="J44">
        <f>raw_2001_MOE_SSP_non!L49+raw_2001_MOE_SSP_non!M49+raw_2001_MOE_TANF_non!L49+raw_2001_MOE_TANF_non!M49+raw_2001_fed_non_2!F49+raw_2001_fed_non_2!H49</f>
        <v>33940178</v>
      </c>
      <c r="K44">
        <f>raw_2001_fed_spending!E49</f>
        <v>383262</v>
      </c>
      <c r="L44">
        <f>raw_2001_MOE_SSP_non!B49+raw_2001_MOE_SSP_assist!B49+raw_2001_MOE_TANF_non!B49+raw_2001_MOE_TANF_assist!B49+raw_2001_fed_spending!J49+raw_2001_fed_spending!C49+raw_2001_fed_spending!E49</f>
        <v>356637600</v>
      </c>
      <c r="N44">
        <f t="shared" si="0"/>
        <v>356637600</v>
      </c>
      <c r="O44" t="str">
        <f t="shared" si="1"/>
        <v>Match</v>
      </c>
    </row>
    <row r="45" spans="1:15" x14ac:dyDescent="0.2">
      <c r="A45" t="s">
        <v>51</v>
      </c>
      <c r="B45">
        <f>raw_2001_MOE_SSP_assist!C50+raw_2001_MOE_TANF_assist!C50+raw_2001_fed_assist!C50</f>
        <v>241757314</v>
      </c>
      <c r="C45">
        <f>raw_2001_MOE_SSP_non!D50+raw_2001_MOE_SSP_assist!D50+raw_2001_MOE_TANF_non!D50+raw_2001_MOE_TANF_assist!D50+raw_2001_fed_non_1!D50+raw_2001_fed_assist!D50+raw_2001_fed_spending!C50</f>
        <v>27745141</v>
      </c>
      <c r="D45">
        <f>raw_2001_MOE_SSP_non!C50+raw_2001_MOE_SSP_non!E50+raw_2001_MOE_SSP_non!F50+raw_2001_MOE_SSP_assist!E50+raw_2001_MOE_TANF_non!C50+raw_2001_MOE_TANF_non!E50+raw_2001_MOE_TANF_non!F50+raw_2001_MOE_TANF_assist!E50+raw_2001_fed_non_1!C50+raw_2001_fed_non_1!E50+raw_2001_fed_non_1!F50+raw_2001_fed_assist!E50</f>
        <v>69594942</v>
      </c>
      <c r="E45">
        <f>raw_2001_fed_assist!F50+raw_2001_fed_non_1!J50</f>
        <v>75071915</v>
      </c>
      <c r="F45">
        <f>raw_2001_MOE_SSP_non!G50+raw_2001_MOE_SSP_non!H50+raw_2001_MOE_TANF_non!G50+raw_2001_MOE_TANF_non!H50+raw_2001_fed_non_1!H50+raw_2001_fed_non_1!G50</f>
        <v>0</v>
      </c>
      <c r="G45">
        <f>raw_2001_MOE_SSP_non!I50+raw_2001_MOE_TANF_non!I50+raw_2001_fed_non_1!I50</f>
        <v>2973000</v>
      </c>
      <c r="H45">
        <f>raw_2001_MOE_SSP_non!J50+raw_2001_MOE_SSP_non!K50+raw_2001_MOE_TANF_non!J50+raw_2001_MOE_TANF_non!K50+raw_2001_fed_non_2!D50+raw_2001_fed_non_2!E50</f>
        <v>1661892</v>
      </c>
      <c r="I45">
        <f>raw_2001_MOE_SSP_non!N50+raw_2001_MOE_TANF_non!N50+raw_2001_fed_non_2!I50</f>
        <v>219952988</v>
      </c>
      <c r="J45">
        <f>raw_2001_MOE_SSP_non!L50+raw_2001_MOE_SSP_non!M50+raw_2001_MOE_TANF_non!L50+raw_2001_MOE_TANF_non!M50+raw_2001_fed_non_2!F50+raw_2001_fed_non_2!H50</f>
        <v>114228033</v>
      </c>
      <c r="K45">
        <f>raw_2001_fed_spending!E50</f>
        <v>14788048</v>
      </c>
      <c r="L45">
        <f>raw_2001_MOE_SSP_non!B50+raw_2001_MOE_SSP_assist!B50+raw_2001_MOE_TANF_non!B50+raw_2001_MOE_TANF_assist!B50+raw_2001_fed_spending!J50+raw_2001_fed_spending!C50+raw_2001_fed_spending!E50</f>
        <v>767773273</v>
      </c>
      <c r="N45">
        <f t="shared" si="0"/>
        <v>767773273</v>
      </c>
      <c r="O45" t="str">
        <f t="shared" si="1"/>
        <v>Match</v>
      </c>
    </row>
    <row r="46" spans="1:15" x14ac:dyDescent="0.2">
      <c r="A46" t="s">
        <v>52</v>
      </c>
      <c r="B46">
        <f>raw_2001_MOE_SSP_assist!C51+raw_2001_MOE_TANF_assist!C51+raw_2001_fed_assist!C51</f>
        <v>39085214</v>
      </c>
      <c r="C46">
        <f>raw_2001_MOE_SSP_non!D51+raw_2001_MOE_SSP_assist!D51+raw_2001_MOE_TANF_non!D51+raw_2001_MOE_TANF_assist!D51+raw_2001_fed_non_1!D51+raw_2001_fed_assist!D51+raw_2001_fed_spending!C51</f>
        <v>-4602945</v>
      </c>
      <c r="D46">
        <f>raw_2001_MOE_SSP_non!C51+raw_2001_MOE_SSP_non!E51+raw_2001_MOE_SSP_non!F51+raw_2001_MOE_SSP_assist!E51+raw_2001_MOE_TANF_non!C51+raw_2001_MOE_TANF_non!E51+raw_2001_MOE_TANF_non!F51+raw_2001_MOE_TANF_assist!E51+raw_2001_fed_non_1!C51+raw_2001_fed_non_1!E51+raw_2001_fed_non_1!F51+raw_2001_fed_assist!E51</f>
        <v>24769259</v>
      </c>
      <c r="E46">
        <f>raw_2001_fed_assist!F51+raw_2001_fed_non_1!J51</f>
        <v>0</v>
      </c>
      <c r="F46">
        <f>raw_2001_MOE_SSP_non!G51+raw_2001_MOE_SSP_non!H51+raw_2001_MOE_TANF_non!G51+raw_2001_MOE_TANF_non!H51+raw_2001_fed_non_1!H51+raw_2001_fed_non_1!G51</f>
        <v>0</v>
      </c>
      <c r="G46">
        <f>raw_2001_MOE_SSP_non!I51+raw_2001_MOE_TANF_non!I51+raw_2001_fed_non_1!I51</f>
        <v>1303044</v>
      </c>
      <c r="H46">
        <f>raw_2001_MOE_SSP_non!J51+raw_2001_MOE_SSP_non!K51+raw_2001_MOE_TANF_non!J51+raw_2001_MOE_TANF_non!K51+raw_2001_fed_non_2!D51+raw_2001_fed_non_2!E51</f>
        <v>380308</v>
      </c>
      <c r="I46">
        <f>raw_2001_MOE_SSP_non!N51+raw_2001_MOE_TANF_non!N51+raw_2001_fed_non_2!I51</f>
        <v>19056</v>
      </c>
      <c r="J46">
        <f>raw_2001_MOE_SSP_non!L51+raw_2001_MOE_SSP_non!M51+raw_2001_MOE_TANF_non!L51+raw_2001_MOE_TANF_non!M51+raw_2001_fed_non_2!F51+raw_2001_fed_non_2!H51</f>
        <v>18607694</v>
      </c>
      <c r="K46">
        <f>raw_2001_fed_spending!E51</f>
        <v>4737000</v>
      </c>
      <c r="L46">
        <f>raw_2001_MOE_SSP_non!B51+raw_2001_MOE_SSP_assist!B51+raw_2001_MOE_TANF_non!B51+raw_2001_MOE_TANF_assist!B51+raw_2001_fed_spending!J51+raw_2001_fed_spending!C51+raw_2001_fed_spending!E51</f>
        <v>84298630</v>
      </c>
      <c r="N46">
        <f t="shared" si="0"/>
        <v>84298630</v>
      </c>
      <c r="O46" t="str">
        <f t="shared" si="1"/>
        <v>Match</v>
      </c>
    </row>
    <row r="47" spans="1:15" x14ac:dyDescent="0.2">
      <c r="A47" t="s">
        <v>53</v>
      </c>
      <c r="B47">
        <f>raw_2001_MOE_SSP_assist!C52+raw_2001_MOE_TANF_assist!C52+raw_2001_fed_assist!C52</f>
        <v>34958731</v>
      </c>
      <c r="C47">
        <f>raw_2001_MOE_SSP_non!D52+raw_2001_MOE_SSP_assist!D52+raw_2001_MOE_TANF_non!D52+raw_2001_MOE_TANF_assist!D52+raw_2001_fed_non_1!D52+raw_2001_fed_assist!D52+raw_2001_fed_spending!C52</f>
        <v>13000651</v>
      </c>
      <c r="D47">
        <f>raw_2001_MOE_SSP_non!C52+raw_2001_MOE_SSP_non!E52+raw_2001_MOE_SSP_non!F52+raw_2001_MOE_SSP_assist!E52+raw_2001_MOE_TANF_non!C52+raw_2001_MOE_TANF_non!E52+raw_2001_MOE_TANF_non!F52+raw_2001_MOE_TANF_assist!E52+raw_2001_fed_non_1!C52+raw_2001_fed_non_1!E52+raw_2001_fed_non_1!F52+raw_2001_fed_assist!E52</f>
        <v>7399956</v>
      </c>
      <c r="E47">
        <f>raw_2001_fed_assist!F52+raw_2001_fed_non_1!J52</f>
        <v>0</v>
      </c>
      <c r="F47">
        <f>raw_2001_MOE_SSP_non!G52+raw_2001_MOE_SSP_non!H52+raw_2001_MOE_TANF_non!G52+raw_2001_MOE_TANF_non!H52+raw_2001_fed_non_1!H52+raw_2001_fed_non_1!G52</f>
        <v>3592185</v>
      </c>
      <c r="G47">
        <f>raw_2001_MOE_SSP_non!I52+raw_2001_MOE_TANF_non!I52+raw_2001_fed_non_1!I52</f>
        <v>815695</v>
      </c>
      <c r="H47">
        <f>raw_2001_MOE_SSP_non!J52+raw_2001_MOE_SSP_non!K52+raw_2001_MOE_TANF_non!J52+raw_2001_MOE_TANF_non!K52+raw_2001_fed_non_2!D52+raw_2001_fed_non_2!E52</f>
        <v>0</v>
      </c>
      <c r="I47">
        <f>raw_2001_MOE_SSP_non!N52+raw_2001_MOE_TANF_non!N52+raw_2001_fed_non_2!I52</f>
        <v>0</v>
      </c>
      <c r="J47">
        <f>raw_2001_MOE_SSP_non!L52+raw_2001_MOE_SSP_non!M52+raw_2001_MOE_TANF_non!L52+raw_2001_MOE_TANF_non!M52+raw_2001_fed_non_2!F52+raw_2001_fed_non_2!H52</f>
        <v>7716504</v>
      </c>
      <c r="K47">
        <f>raw_2001_fed_spending!E52</f>
        <v>4735318</v>
      </c>
      <c r="L47">
        <f>raw_2001_MOE_SSP_non!B52+raw_2001_MOE_SSP_assist!B52+raw_2001_MOE_TANF_non!B52+raw_2001_MOE_TANF_assist!B52+raw_2001_fed_spending!J52+raw_2001_fed_spending!C52+raw_2001_fed_spending!E52</f>
        <v>72219040</v>
      </c>
      <c r="N47">
        <f t="shared" si="0"/>
        <v>72219040</v>
      </c>
      <c r="O47" t="str">
        <f t="shared" si="1"/>
        <v>Match</v>
      </c>
    </row>
    <row r="48" spans="1:15" x14ac:dyDescent="0.2">
      <c r="A48" t="s">
        <v>54</v>
      </c>
      <c r="B48">
        <f>raw_2001_MOE_SSP_assist!C53+raw_2001_MOE_TANF_assist!C53+raw_2001_fed_assist!C53</f>
        <v>102801144</v>
      </c>
      <c r="C48">
        <f>raw_2001_MOE_SSP_non!D53+raw_2001_MOE_SSP_assist!D53+raw_2001_MOE_TANF_non!D53+raw_2001_MOE_TANF_assist!D53+raw_2001_fed_non_1!D53+raw_2001_fed_assist!D53+raw_2001_fed_spending!C53</f>
        <v>49168915</v>
      </c>
      <c r="D48">
        <f>raw_2001_MOE_SSP_non!C53+raw_2001_MOE_SSP_non!E53+raw_2001_MOE_SSP_non!F53+raw_2001_MOE_SSP_assist!E53+raw_2001_MOE_TANF_non!C53+raw_2001_MOE_TANF_non!E53+raw_2001_MOE_TANF_non!F53+raw_2001_MOE_TANF_assist!E53+raw_2001_fed_non_1!C53+raw_2001_fed_non_1!E53+raw_2001_fed_non_1!F53+raw_2001_fed_assist!E53</f>
        <v>74219126</v>
      </c>
      <c r="E48">
        <f>raw_2001_fed_assist!F53+raw_2001_fed_non_1!J53</f>
        <v>0</v>
      </c>
      <c r="F48">
        <f>raw_2001_MOE_SSP_non!G53+raw_2001_MOE_SSP_non!H53+raw_2001_MOE_TANF_non!G53+raw_2001_MOE_TANF_non!H53+raw_2001_fed_non_1!H53+raw_2001_fed_non_1!G53</f>
        <v>0</v>
      </c>
      <c r="G48">
        <f>raw_2001_MOE_SSP_non!I53+raw_2001_MOE_TANF_non!I53+raw_2001_fed_non_1!I53</f>
        <v>4050627</v>
      </c>
      <c r="H48">
        <f>raw_2001_MOE_SSP_non!J53+raw_2001_MOE_SSP_non!K53+raw_2001_MOE_TANF_non!J53+raw_2001_MOE_TANF_non!K53+raw_2001_fed_non_2!D53+raw_2001_fed_non_2!E53</f>
        <v>1340214</v>
      </c>
      <c r="I48">
        <f>raw_2001_MOE_SSP_non!N53+raw_2001_MOE_TANF_non!N53+raw_2001_fed_non_2!I53</f>
        <v>15744618</v>
      </c>
      <c r="J48">
        <f>raw_2001_MOE_SSP_non!L53+raw_2001_MOE_SSP_non!M53+raw_2001_MOE_TANF_non!L53+raw_2001_MOE_TANF_non!M53+raw_2001_fed_non_2!F53+raw_2001_fed_non_2!H53</f>
        <v>35519874</v>
      </c>
      <c r="K48">
        <f>raw_2001_fed_spending!E53</f>
        <v>15828517</v>
      </c>
      <c r="L48">
        <f>raw_2001_MOE_SSP_non!B53+raw_2001_MOE_SSP_assist!B53+raw_2001_MOE_TANF_non!B53+raw_2001_MOE_TANF_assist!B53+raw_2001_fed_spending!J53+raw_2001_fed_spending!C53+raw_2001_fed_spending!E53</f>
        <v>298673035</v>
      </c>
      <c r="N48">
        <f t="shared" si="0"/>
        <v>298673035</v>
      </c>
      <c r="O48" t="str">
        <f t="shared" si="1"/>
        <v>Match</v>
      </c>
    </row>
    <row r="49" spans="1:15" x14ac:dyDescent="0.2">
      <c r="A49" t="s">
        <v>55</v>
      </c>
      <c r="B49">
        <f>raw_2001_MOE_SSP_assist!C54+raw_2001_MOE_TANF_assist!C54+raw_2001_fed_assist!C54</f>
        <v>288318333</v>
      </c>
      <c r="C49">
        <f>raw_2001_MOE_SSP_non!D54+raw_2001_MOE_SSP_assist!D54+raw_2001_MOE_TANF_non!D54+raw_2001_MOE_TANF_assist!D54+raw_2001_fed_non_1!D54+raw_2001_fed_assist!D54+raw_2001_fed_spending!C54</f>
        <v>213873183</v>
      </c>
      <c r="D49">
        <f>raw_2001_MOE_SSP_non!C54+raw_2001_MOE_SSP_non!E54+raw_2001_MOE_SSP_non!F54+raw_2001_MOE_SSP_assist!E54+raw_2001_MOE_TANF_non!C54+raw_2001_MOE_TANF_non!E54+raw_2001_MOE_TANF_non!F54+raw_2001_MOE_TANF_assist!E54+raw_2001_fed_non_1!C54+raw_2001_fed_non_1!E54+raw_2001_fed_non_1!F54+raw_2001_fed_assist!E54</f>
        <v>165028899</v>
      </c>
      <c r="E49">
        <f>raw_2001_fed_assist!F54+raw_2001_fed_non_1!J54</f>
        <v>1918635</v>
      </c>
      <c r="F49">
        <f>raw_2001_MOE_SSP_non!G54+raw_2001_MOE_SSP_non!H54+raw_2001_MOE_TANF_non!G54+raw_2001_MOE_TANF_non!H54+raw_2001_fed_non_1!H54+raw_2001_fed_non_1!G54</f>
        <v>0</v>
      </c>
      <c r="G49">
        <f>raw_2001_MOE_SSP_non!I54+raw_2001_MOE_TANF_non!I54+raw_2001_fed_non_1!I54</f>
        <v>4052561</v>
      </c>
      <c r="H49">
        <f>raw_2001_MOE_SSP_non!J54+raw_2001_MOE_SSP_non!K54+raw_2001_MOE_TANF_non!J54+raw_2001_MOE_TANF_non!K54+raw_2001_fed_non_2!D54+raw_2001_fed_non_2!E54</f>
        <v>3060022</v>
      </c>
      <c r="I49">
        <f>raw_2001_MOE_SSP_non!N54+raw_2001_MOE_TANF_non!N54+raw_2001_fed_non_2!I54</f>
        <v>17694105</v>
      </c>
      <c r="J49">
        <f>raw_2001_MOE_SSP_non!L54+raw_2001_MOE_SSP_non!M54+raw_2001_MOE_TANF_non!L54+raw_2001_MOE_TANF_non!M54+raw_2001_fed_non_2!F54+raw_2001_fed_non_2!H54</f>
        <v>51738229</v>
      </c>
      <c r="K49">
        <f>raw_2001_fed_spending!E54</f>
        <v>31325000</v>
      </c>
      <c r="L49">
        <f>raw_2001_MOE_SSP_non!B54+raw_2001_MOE_SSP_assist!B54+raw_2001_MOE_TANF_non!B54+raw_2001_MOE_TANF_assist!B54+raw_2001_fed_spending!J54+raw_2001_fed_spending!C54+raw_2001_fed_spending!E54</f>
        <v>777008967</v>
      </c>
      <c r="N49">
        <f t="shared" si="0"/>
        <v>777008967</v>
      </c>
      <c r="O49" t="str">
        <f t="shared" si="1"/>
        <v>Match</v>
      </c>
    </row>
    <row r="50" spans="1:15" x14ac:dyDescent="0.2">
      <c r="A50" t="s">
        <v>56</v>
      </c>
      <c r="B50">
        <f>raw_2001_MOE_SSP_assist!C55+raw_2001_MOE_TANF_assist!C55+raw_2001_fed_assist!C55</f>
        <v>64447685</v>
      </c>
      <c r="C50">
        <f>raw_2001_MOE_SSP_non!D55+raw_2001_MOE_SSP_assist!D55+raw_2001_MOE_TANF_non!D55+raw_2001_MOE_TANF_assist!D55+raw_2001_fed_non_1!D55+raw_2001_fed_assist!D55+raw_2001_fed_spending!C55</f>
        <v>30245534</v>
      </c>
      <c r="D50">
        <f>raw_2001_MOE_SSP_non!C55+raw_2001_MOE_SSP_non!E55+raw_2001_MOE_SSP_non!F55+raw_2001_MOE_SSP_assist!E55+raw_2001_MOE_TANF_non!C55+raw_2001_MOE_TANF_non!E55+raw_2001_MOE_TANF_non!F55+raw_2001_MOE_TANF_assist!E55+raw_2001_fed_non_1!C55+raw_2001_fed_non_1!E55+raw_2001_fed_non_1!F55+raw_2001_fed_assist!E55</f>
        <v>42146234</v>
      </c>
      <c r="E50">
        <f>raw_2001_fed_assist!F55+raw_2001_fed_non_1!J55</f>
        <v>0</v>
      </c>
      <c r="F50">
        <f>raw_2001_MOE_SSP_non!G55+raw_2001_MOE_SSP_non!H55+raw_2001_MOE_TANF_non!G55+raw_2001_MOE_TANF_non!H55+raw_2001_fed_non_1!H55+raw_2001_fed_non_1!G55</f>
        <v>0</v>
      </c>
      <c r="G50">
        <f>raw_2001_MOE_SSP_non!I55+raw_2001_MOE_TANF_non!I55+raw_2001_fed_non_1!I55</f>
        <v>1752881</v>
      </c>
      <c r="H50">
        <f>raw_2001_MOE_SSP_non!J55+raw_2001_MOE_SSP_non!K55+raw_2001_MOE_TANF_non!J55+raw_2001_MOE_TANF_non!K55+raw_2001_fed_non_2!D55+raw_2001_fed_non_2!E55</f>
        <v>39920324</v>
      </c>
      <c r="I50">
        <f>raw_2001_MOE_SSP_non!N55+raw_2001_MOE_TANF_non!N55+raw_2001_fed_non_2!I55</f>
        <v>5430437</v>
      </c>
      <c r="J50">
        <f>raw_2001_MOE_SSP_non!L55+raw_2001_MOE_SSP_non!M55+raw_2001_MOE_TANF_non!L55+raw_2001_MOE_TANF_non!M55+raw_2001_fed_non_2!F55+raw_2001_fed_non_2!H55</f>
        <v>21023166</v>
      </c>
      <c r="K50">
        <f>raw_2001_fed_spending!E55</f>
        <v>3314653</v>
      </c>
      <c r="L50">
        <f>raw_2001_MOE_SSP_non!B55+raw_2001_MOE_SSP_assist!B55+raw_2001_MOE_TANF_non!B55+raw_2001_MOE_TANF_assist!B55+raw_2001_fed_spending!J55+raw_2001_fed_spending!C55+raw_2001_fed_spending!E55</f>
        <v>208280914</v>
      </c>
      <c r="N50">
        <f t="shared" si="0"/>
        <v>208280914</v>
      </c>
      <c r="O50" t="str">
        <f t="shared" si="1"/>
        <v>Match</v>
      </c>
    </row>
    <row r="51" spans="1:15" x14ac:dyDescent="0.2">
      <c r="A51" t="s">
        <v>57</v>
      </c>
      <c r="B51">
        <f>raw_2001_MOE_SSP_assist!C56+raw_2001_MOE_TANF_assist!C56+raw_2001_fed_assist!C56</f>
        <v>80692323</v>
      </c>
      <c r="C51">
        <f>raw_2001_MOE_SSP_non!D56+raw_2001_MOE_SSP_assist!D56+raw_2001_MOE_TANF_non!D56+raw_2001_MOE_TANF_assist!D56+raw_2001_fed_non_1!D56+raw_2001_fed_assist!D56+raw_2001_fed_spending!C56</f>
        <v>230699146</v>
      </c>
      <c r="D51">
        <f>raw_2001_MOE_SSP_non!C56+raw_2001_MOE_SSP_non!E56+raw_2001_MOE_SSP_non!F56+raw_2001_MOE_SSP_assist!E56+raw_2001_MOE_TANF_non!C56+raw_2001_MOE_TANF_non!E56+raw_2001_MOE_TANF_non!F56+raw_2001_MOE_TANF_assist!E56+raw_2001_fed_non_1!C56+raw_2001_fed_non_1!E56+raw_2001_fed_non_1!F56+raw_2001_fed_assist!E56</f>
        <v>122457411</v>
      </c>
      <c r="E51">
        <f>raw_2001_fed_assist!F56+raw_2001_fed_non_1!J56</f>
        <v>0</v>
      </c>
      <c r="F51">
        <f>raw_2001_MOE_SSP_non!G56+raw_2001_MOE_SSP_non!H56+raw_2001_MOE_TANF_non!G56+raw_2001_MOE_TANF_non!H56+raw_2001_fed_non_1!H56+raw_2001_fed_non_1!G56</f>
        <v>99057594</v>
      </c>
      <c r="G51">
        <f>raw_2001_MOE_SSP_non!I56+raw_2001_MOE_TANF_non!I56+raw_2001_fed_non_1!I56</f>
        <v>5582427</v>
      </c>
      <c r="H51">
        <f>raw_2001_MOE_SSP_non!J56+raw_2001_MOE_SSP_non!K56+raw_2001_MOE_TANF_non!J56+raw_2001_MOE_TANF_non!K56+raw_2001_fed_non_2!D56+raw_2001_fed_non_2!E56</f>
        <v>-2074978</v>
      </c>
      <c r="I51">
        <f>raw_2001_MOE_SSP_non!N56+raw_2001_MOE_TANF_non!N56+raw_2001_fed_non_2!I56</f>
        <v>-11962746</v>
      </c>
      <c r="J51">
        <f>raw_2001_MOE_SSP_non!L56+raw_2001_MOE_SSP_non!M56+raw_2001_MOE_TANF_non!L56+raw_2001_MOE_TANF_non!M56+raw_2001_fed_non_2!F56+raw_2001_fed_non_2!H56</f>
        <v>33171886</v>
      </c>
      <c r="K51">
        <f>raw_2001_fed_spending!E56</f>
        <v>33281448</v>
      </c>
      <c r="L51">
        <f>raw_2001_MOE_SSP_non!B56+raw_2001_MOE_SSP_assist!B56+raw_2001_MOE_TANF_non!B56+raw_2001_MOE_TANF_assist!B56+raw_2001_fed_spending!J56+raw_2001_fed_spending!C56+raw_2001_fed_spending!E56</f>
        <v>590904511</v>
      </c>
      <c r="N51">
        <f t="shared" si="0"/>
        <v>590904511</v>
      </c>
      <c r="O51" t="str">
        <f t="shared" si="1"/>
        <v>Match</v>
      </c>
    </row>
    <row r="52" spans="1:15" x14ac:dyDescent="0.2">
      <c r="A52" t="s">
        <v>58</v>
      </c>
      <c r="B52">
        <f>raw_2001_MOE_SSP_assist!C57+raw_2001_MOE_TANF_assist!C57+raw_2001_fed_assist!C57</f>
        <v>3882327</v>
      </c>
      <c r="C52">
        <f>raw_2001_MOE_SSP_non!D57+raw_2001_MOE_SSP_assist!D57+raw_2001_MOE_TANF_non!D57+raw_2001_MOE_TANF_assist!D57+raw_2001_fed_non_1!D57+raw_2001_fed_assist!D57+raw_2001_fed_spending!C57</f>
        <v>-3526728</v>
      </c>
      <c r="D52">
        <f>raw_2001_MOE_SSP_non!C57+raw_2001_MOE_SSP_non!E57+raw_2001_MOE_SSP_non!F57+raw_2001_MOE_SSP_assist!E57+raw_2001_MOE_TANF_non!C57+raw_2001_MOE_TANF_non!E57+raw_2001_MOE_TANF_non!F57+raw_2001_MOE_TANF_assist!E57+raw_2001_fed_non_1!C57+raw_2001_fed_non_1!E57+raw_2001_fed_non_1!F57+raw_2001_fed_assist!E57</f>
        <v>4588896</v>
      </c>
      <c r="E52">
        <f>raw_2001_fed_assist!F57+raw_2001_fed_non_1!J57</f>
        <v>0</v>
      </c>
      <c r="F52">
        <f>raw_2001_MOE_SSP_non!G57+raw_2001_MOE_SSP_non!H57+raw_2001_MOE_TANF_non!G57+raw_2001_MOE_TANF_non!H57+raw_2001_fed_non_1!H57+raw_2001_fed_non_1!G57</f>
        <v>0</v>
      </c>
      <c r="G52">
        <f>raw_2001_MOE_SSP_non!I57+raw_2001_MOE_TANF_non!I57+raw_2001_fed_non_1!I57</f>
        <v>0</v>
      </c>
      <c r="H52">
        <f>raw_2001_MOE_SSP_non!J57+raw_2001_MOE_SSP_non!K57+raw_2001_MOE_TANF_non!J57+raw_2001_MOE_TANF_non!K57+raw_2001_fed_non_2!D57+raw_2001_fed_non_2!E57</f>
        <v>0</v>
      </c>
      <c r="I52">
        <f>raw_2001_MOE_SSP_non!N57+raw_2001_MOE_TANF_non!N57+raw_2001_fed_non_2!I57</f>
        <v>17344030</v>
      </c>
      <c r="J52">
        <f>raw_2001_MOE_SSP_non!L57+raw_2001_MOE_SSP_non!M57+raw_2001_MOE_TANF_non!L57+raw_2001_MOE_TANF_non!M57+raw_2001_fed_non_2!F57+raw_2001_fed_non_2!H57</f>
        <v>1187565</v>
      </c>
      <c r="K52">
        <f>raw_2001_fed_spending!E57</f>
        <v>2009783</v>
      </c>
      <c r="L52">
        <f>raw_2001_MOE_SSP_non!B57+raw_2001_MOE_SSP_assist!B57+raw_2001_MOE_TANF_non!B57+raw_2001_MOE_TANF_assist!B57+raw_2001_fed_spending!J57+raw_2001_fed_spending!C57+raw_2001_fed_spending!E57</f>
        <v>25485873</v>
      </c>
      <c r="N52">
        <f t="shared" si="0"/>
        <v>25485873</v>
      </c>
      <c r="O52" t="str">
        <f t="shared" si="1"/>
        <v>Match</v>
      </c>
    </row>
    <row r="53" spans="1:15" x14ac:dyDescent="0.2">
      <c r="A53" t="s">
        <v>117</v>
      </c>
      <c r="B53">
        <f>raw_2001_MOE_SSP_assist!C58+raw_2001_MOE_TANF_assist!C58+raw_2001_fed_assist!C58</f>
        <v>10143465544</v>
      </c>
      <c r="C53">
        <f>raw_2001_MOE_SSP_non!D58+raw_2001_MOE_SSP_assist!D58+raw_2001_MOE_TANF_non!D58+raw_2001_MOE_TANF_assist!D58+raw_2001_fed_non_1!D58+raw_2001_fed_assist!D58+raw_2001_fed_spending!C58</f>
        <v>5349984218</v>
      </c>
      <c r="D53">
        <f>raw_2001_MOE_SSP_non!C58+raw_2001_MOE_SSP_non!E58+raw_2001_MOE_SSP_non!F58+raw_2001_MOE_SSP_assist!E58+raw_2001_MOE_TANF_non!C58+raw_2001_MOE_TANF_non!E58+raw_2001_MOE_TANF_non!F58+raw_2001_MOE_TANF_assist!E58+raw_2001_fed_non_1!C58+raw_2001_fed_non_1!E58+raw_2001_fed_non_1!F58+raw_2001_fed_assist!E58</f>
        <v>3334998511</v>
      </c>
      <c r="E53">
        <f>raw_2001_fed_assist!F58+raw_2001_fed_non_1!J58</f>
        <v>1625631589</v>
      </c>
      <c r="F53">
        <f>raw_2001_MOE_SSP_non!G58+raw_2001_MOE_SSP_non!H58+raw_2001_MOE_TANF_non!G58+raw_2001_MOE_TANF_non!H58+raw_2001_fed_non_1!H58+raw_2001_fed_non_1!G58</f>
        <v>671822697</v>
      </c>
      <c r="G53">
        <f>raw_2001_MOE_SSP_non!I58+raw_2001_MOE_TANF_non!I58+raw_2001_fed_non_1!I58</f>
        <v>235949577</v>
      </c>
      <c r="H53">
        <f>raw_2001_MOE_SSP_non!J58+raw_2001_MOE_SSP_non!K58+raw_2001_MOE_TANF_non!J58+raw_2001_MOE_TANF_non!K58+raw_2001_fed_non_2!D58+raw_2001_fed_non_2!E58</f>
        <v>396523087</v>
      </c>
      <c r="I53">
        <f>raw_2001_MOE_SSP_non!N58+raw_2001_MOE_TANF_non!N58+raw_2001_fed_non_2!I58</f>
        <v>3154121828</v>
      </c>
      <c r="J53">
        <f>raw_2001_MOE_SSP_non!L58+raw_2001_MOE_SSP_non!M58+raw_2001_MOE_TANF_non!L58+raw_2001_MOE_TANF_non!M58+raw_2001_fed_non_2!F58+raw_2001_fed_non_2!H58</f>
        <v>2653038994</v>
      </c>
      <c r="K53">
        <f>raw_2001_fed_spending!E58</f>
        <v>933654437</v>
      </c>
      <c r="L53">
        <f>raw_2001_MOE_SSP_non!B58+raw_2001_MOE_SSP_assist!B58+raw_2001_MOE_TANF_non!B58+raw_2001_MOE_TANF_assist!B58+raw_2001_fed_spending!J58+raw_2001_fed_spending!C58+raw_2001_fed_spending!E58</f>
        <v>28499190482</v>
      </c>
      <c r="N53">
        <f t="shared" si="0"/>
        <v>28499190482</v>
      </c>
      <c r="O53" t="str">
        <f t="shared" si="1"/>
        <v>Match</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852</v>
      </c>
      <c r="C1" t="s">
        <v>853</v>
      </c>
      <c r="D1" t="s">
        <v>854</v>
      </c>
      <c r="E1" t="s">
        <v>855</v>
      </c>
      <c r="F1" t="s">
        <v>856</v>
      </c>
      <c r="G1" t="s">
        <v>857</v>
      </c>
      <c r="H1" t="s">
        <v>858</v>
      </c>
      <c r="I1" t="s">
        <v>859</v>
      </c>
      <c r="J1" t="s">
        <v>860</v>
      </c>
      <c r="K1" t="s">
        <v>861</v>
      </c>
      <c r="L1" t="s">
        <v>937</v>
      </c>
      <c r="N1" t="s">
        <v>829</v>
      </c>
      <c r="O1" t="s">
        <v>606</v>
      </c>
      <c r="P1" t="s">
        <v>850</v>
      </c>
      <c r="Q1" t="s">
        <v>606</v>
      </c>
    </row>
    <row r="2" spans="1:17" x14ac:dyDescent="0.2">
      <c r="A2" t="s">
        <v>8</v>
      </c>
      <c r="B2">
        <f>raw_2002_MOE_SSP_assist!C7+raw_2002_MOE_TANF_assist!C7+raw_2002_fed_assist!C7</f>
        <v>32884665</v>
      </c>
      <c r="C2">
        <f>raw_2002_MOE_SSP_non!D7+raw_2002_MOE_SSP_assist!D7+raw_2002_MOE_TANF_non!D7+raw_2002_MOE_TANF_assist!D7+raw_2002_fed_non_1!D7+raw_2002_fed_assist!D7+raw_2002_fed_spending!C7</f>
        <v>51591988</v>
      </c>
      <c r="D2">
        <f>raw_2002_MOE_SSP_non!C7+raw_2002_MOE_SSP_non!E7+raw_2002_MOE_SSP_non!F7+raw_2002_MOE_SSP_assist!E7+raw_2002_MOE_TANF_non!C7+raw_2002_MOE_TANF_non!E7+raw_2002_MOE_TANF_non!F7+raw_2002_MOE_TANF_assist!E7+raw_2002_fed_non_1!C7+raw_2002_fed_non_1!E7+raw_2002_fed_non_1!F7+raw_2002_fed_assist!E7</f>
        <v>22300113</v>
      </c>
      <c r="E2">
        <f>raw_2002_fed_non_1!J7+raw_2002_fed_assist!F7</f>
        <v>-16876298</v>
      </c>
      <c r="F2">
        <f>raw_2002_MOE_SSP_non!G7+raw_2002_MOE_SSP_non!H7+raw_2002_MOE_TANF_non!G7+raw_2002_MOE_TANF_non!H7+raw_2002_fed_non_1!G7+raw_2002_fed_non_1!H7</f>
        <v>0</v>
      </c>
      <c r="G2">
        <f>raw_2002_MOE_SSP_non!I7+raw_2002_MOE_TANF_non!I7+raw_2002_fed_non_1!I7</f>
        <v>0</v>
      </c>
      <c r="H2">
        <f>raw_2002_MOE_SSP_non!J7+raw_2002_MOE_SSP_non!K7+raw_2002_MOE_TANF_non!J7+raw_2002_MOE_TANF_non!K7+raw_2002_fed_non_2!D7+raw_2002_fed_non_2!E7</f>
        <v>6152249</v>
      </c>
      <c r="I2">
        <f>raw_2002_MOE_SSP_non!N7+raw_2002_MOE_TANF_non!N7+raw_2002_fed_non_2!I7</f>
        <v>50660393</v>
      </c>
      <c r="J2">
        <f>raw_2002_MOE_SSP_non!L7+raw_2002_MOE_SSP_non!M7+raw_2002_MOE_TANF_non!L7+raw_2002_MOE_TANF_non!M7+raw_2002_fed_non_2!F7+raw_2002_fed_non_2!H7</f>
        <v>12702591</v>
      </c>
      <c r="K2">
        <f>raw_2002_fed_spending!E7</f>
        <v>12423077</v>
      </c>
      <c r="L2">
        <f>raw_2002_MOE_SSP_non!B7+raw_2002_MOE_SSP_assist!B7+raw_2002_MOE_TANF_non!B7+raw_2002_MOE_TANF_assist!B7+raw_2002_fed_spending!J7+raw_2002_fed_spending!C7+raw_2002_fed_spending!E7</f>
        <v>171838778</v>
      </c>
      <c r="N2">
        <f>SUM(B2:K2)</f>
        <v>171838778</v>
      </c>
      <c r="O2" t="str">
        <f>IF(L2=N2, "Match", "No Match")</f>
        <v>Match</v>
      </c>
      <c r="P2">
        <f>SUM(B2:B52)</f>
        <v>9408233518</v>
      </c>
      <c r="Q2" t="str">
        <f>IF(P2=B53, "Match", "No Match")</f>
        <v>Match</v>
      </c>
    </row>
    <row r="3" spans="1:17" x14ac:dyDescent="0.2">
      <c r="A3" t="s">
        <v>9</v>
      </c>
      <c r="B3">
        <f>raw_2002_MOE_SSP_assist!C8+raw_2002_MOE_TANF_assist!C8+raw_2002_fed_assist!C8</f>
        <v>55030276</v>
      </c>
      <c r="C3">
        <f>raw_2002_MOE_SSP_non!D8+raw_2002_MOE_SSP_assist!D8+raw_2002_MOE_TANF_non!D8+raw_2002_MOE_TANF_assist!D8+raw_2002_fed_non_1!D8+raw_2002_fed_assist!D8+raw_2002_fed_spending!C8</f>
        <v>22366744</v>
      </c>
      <c r="D3">
        <f>raw_2002_MOE_SSP_non!C8+raw_2002_MOE_SSP_non!E8+raw_2002_MOE_SSP_non!F8+raw_2002_MOE_SSP_assist!E8+raw_2002_MOE_TANF_non!C8+raw_2002_MOE_TANF_non!E8+raw_2002_MOE_TANF_non!F8+raw_2002_MOE_TANF_assist!E8+raw_2002_fed_non_1!C8+raw_2002_fed_non_1!E8+raw_2002_fed_non_1!F8+raw_2002_fed_assist!E8</f>
        <v>14767683</v>
      </c>
      <c r="E3">
        <f>raw_2002_fed_non_1!J8+raw_2002_fed_assist!F8</f>
        <v>0</v>
      </c>
      <c r="F3">
        <f>raw_2002_MOE_SSP_non!G8+raw_2002_MOE_SSP_non!H8+raw_2002_MOE_TANF_non!G8+raw_2002_MOE_TANF_non!H8+raw_2002_fed_non_1!G8+raw_2002_fed_non_1!H8</f>
        <v>0</v>
      </c>
      <c r="G3">
        <f>raw_2002_MOE_SSP_non!I8+raw_2002_MOE_TANF_non!I8+raw_2002_fed_non_1!I8</f>
        <v>722989</v>
      </c>
      <c r="H3">
        <f>raw_2002_MOE_SSP_non!J8+raw_2002_MOE_SSP_non!K8+raw_2002_MOE_TANF_non!J8+raw_2002_MOE_TANF_non!K8+raw_2002_fed_non_2!D8+raw_2002_fed_non_2!E8</f>
        <v>771954</v>
      </c>
      <c r="I3">
        <f>raw_2002_MOE_SSP_non!N8+raw_2002_MOE_TANF_non!N8+raw_2002_fed_non_2!I8</f>
        <v>4949969</v>
      </c>
      <c r="J3">
        <f>raw_2002_MOE_SSP_non!L8+raw_2002_MOE_SSP_non!M8+raw_2002_MOE_TANF_non!L8+raw_2002_MOE_TANF_non!M8+raw_2002_fed_non_2!F8+raw_2002_fed_non_2!H8</f>
        <v>7599756</v>
      </c>
      <c r="K3">
        <f>raw_2002_fed_spending!E8</f>
        <v>4500000</v>
      </c>
      <c r="L3">
        <f>raw_2002_MOE_SSP_non!B8+raw_2002_MOE_SSP_assist!B8+raw_2002_MOE_TANF_non!B8+raw_2002_MOE_TANF_assist!B8+raw_2002_fed_spending!J8+raw_2002_fed_spending!C8+raw_2002_fed_spending!E8</f>
        <v>110709371</v>
      </c>
      <c r="N3">
        <f t="shared" ref="N3:N53" si="0">SUM(B3:K3)</f>
        <v>110709371</v>
      </c>
      <c r="O3" t="str">
        <f t="shared" ref="O3:O53" si="1">IF(L3=N3, "Match", "No Match")</f>
        <v>Match</v>
      </c>
      <c r="P3">
        <f>SUM(C2:C52)</f>
        <v>5430557655</v>
      </c>
      <c r="Q3" t="str">
        <f>IF(P3=C53, "Match", "No Match")</f>
        <v>Match</v>
      </c>
    </row>
    <row r="4" spans="1:17" x14ac:dyDescent="0.2">
      <c r="A4" t="s">
        <v>10</v>
      </c>
      <c r="B4">
        <f>raw_2002_MOE_SSP_assist!C9+raw_2002_MOE_TANF_assist!C9+raw_2002_fed_assist!C9</f>
        <v>129764915</v>
      </c>
      <c r="C4">
        <f>raw_2002_MOE_SSP_non!D9+raw_2002_MOE_SSP_assist!D9+raw_2002_MOE_TANF_non!D9+raw_2002_MOE_TANF_assist!D9+raw_2002_fed_non_1!D9+raw_2002_fed_assist!D9+raw_2002_fed_spending!C9</f>
        <v>55001061</v>
      </c>
      <c r="D4">
        <f>raw_2002_MOE_SSP_non!C9+raw_2002_MOE_SSP_non!E9+raw_2002_MOE_SSP_non!F9+raw_2002_MOE_SSP_assist!E9+raw_2002_MOE_TANF_non!C9+raw_2002_MOE_TANF_non!E9+raw_2002_MOE_TANF_non!F9+raw_2002_MOE_TANF_assist!E9+raw_2002_fed_non_1!C9+raw_2002_fed_non_1!E9+raw_2002_fed_non_1!F9+raw_2002_fed_assist!E9</f>
        <v>28826118</v>
      </c>
      <c r="E4">
        <f>raw_2002_fed_non_1!J9+raw_2002_fed_assist!F9</f>
        <v>23558842</v>
      </c>
      <c r="F4">
        <f>raw_2002_MOE_SSP_non!G9+raw_2002_MOE_SSP_non!H9+raw_2002_MOE_TANF_non!G9+raw_2002_MOE_TANF_non!H9+raw_2002_fed_non_1!G9+raw_2002_fed_non_1!H9</f>
        <v>0</v>
      </c>
      <c r="G4">
        <f>raw_2002_MOE_SSP_non!I9+raw_2002_MOE_TANF_non!I9+raw_2002_fed_non_1!I9</f>
        <v>0</v>
      </c>
      <c r="H4">
        <f>raw_2002_MOE_SSP_non!J9+raw_2002_MOE_SSP_non!K9+raw_2002_MOE_TANF_non!J9+raw_2002_MOE_TANF_non!K9+raw_2002_fed_non_2!D9+raw_2002_fed_non_2!E9</f>
        <v>9990</v>
      </c>
      <c r="I4">
        <f>raw_2002_MOE_SSP_non!N9+raw_2002_MOE_TANF_non!N9+raw_2002_fed_non_2!I9</f>
        <v>38155695</v>
      </c>
      <c r="J4">
        <f>raw_2002_MOE_SSP_non!L9+raw_2002_MOE_SSP_non!M9+raw_2002_MOE_TANF_non!L9+raw_2002_MOE_TANF_non!M9+raw_2002_fed_non_2!F9+raw_2002_fed_non_2!H9</f>
        <v>34504450</v>
      </c>
      <c r="K4">
        <f>raw_2002_fed_spending!E9</f>
        <v>22867207</v>
      </c>
      <c r="L4">
        <f>raw_2002_MOE_SSP_non!B9+raw_2002_MOE_SSP_assist!B9+raw_2002_MOE_TANF_non!B9+raw_2002_MOE_TANF_assist!B9+raw_2002_fed_spending!J9+raw_2002_fed_spending!C9+raw_2002_fed_spending!E9</f>
        <v>332688278</v>
      </c>
      <c r="N4">
        <f t="shared" si="0"/>
        <v>332688278</v>
      </c>
      <c r="O4" t="str">
        <f t="shared" si="1"/>
        <v>Match</v>
      </c>
      <c r="P4">
        <f>SUM(D2:D52)</f>
        <v>3318565232</v>
      </c>
      <c r="Q4" t="str">
        <f>IF(P4=D53, "Match", "No Match")</f>
        <v>Match</v>
      </c>
    </row>
    <row r="5" spans="1:17" x14ac:dyDescent="0.2">
      <c r="A5" t="s">
        <v>11</v>
      </c>
      <c r="B5">
        <f>raw_2002_MOE_SSP_assist!C10+raw_2002_MOE_TANF_assist!C10+raw_2002_fed_assist!C10</f>
        <v>26204045</v>
      </c>
      <c r="C5">
        <f>raw_2002_MOE_SSP_non!D10+raw_2002_MOE_SSP_assist!D10+raw_2002_MOE_TANF_non!D10+raw_2002_MOE_TANF_assist!D10+raw_2002_fed_non_1!D10+raw_2002_fed_assist!D10+raw_2002_fed_spending!C10</f>
        <v>-2356061</v>
      </c>
      <c r="D5">
        <f>raw_2002_MOE_SSP_non!C10+raw_2002_MOE_SSP_non!E10+raw_2002_MOE_SSP_non!F10+raw_2002_MOE_SSP_assist!E10+raw_2002_MOE_TANF_non!C10+raw_2002_MOE_TANF_non!E10+raw_2002_MOE_TANF_non!F10+raw_2002_MOE_TANF_assist!E10+raw_2002_fed_non_1!C10+raw_2002_fed_non_1!E10+raw_2002_fed_non_1!F10+raw_2002_fed_assist!E10</f>
        <v>20732771</v>
      </c>
      <c r="E5">
        <f>raw_2002_fed_non_1!J10+raw_2002_fed_assist!F10</f>
        <v>0</v>
      </c>
      <c r="F5">
        <f>raw_2002_MOE_SSP_non!G10+raw_2002_MOE_SSP_non!H10+raw_2002_MOE_TANF_non!G10+raw_2002_MOE_TANF_non!H10+raw_2002_fed_non_1!G10+raw_2002_fed_non_1!H10</f>
        <v>0</v>
      </c>
      <c r="G5">
        <f>raw_2002_MOE_SSP_non!I10+raw_2002_MOE_TANF_non!I10+raw_2002_fed_non_1!I10</f>
        <v>0</v>
      </c>
      <c r="H5">
        <f>raw_2002_MOE_SSP_non!J10+raw_2002_MOE_SSP_non!K10+raw_2002_MOE_TANF_non!J10+raw_2002_MOE_TANF_non!K10+raw_2002_fed_non_2!D10+raw_2002_fed_non_2!E10</f>
        <v>2026424</v>
      </c>
      <c r="I5">
        <f>raw_2002_MOE_SSP_non!N10+raw_2002_MOE_TANF_non!N10+raw_2002_fed_non_2!I10</f>
        <v>4592792</v>
      </c>
      <c r="J5">
        <f>raw_2002_MOE_SSP_non!L10+raw_2002_MOE_SSP_non!M10+raw_2002_MOE_TANF_non!L10+raw_2002_MOE_TANF_non!M10+raw_2002_fed_non_2!F10+raw_2002_fed_non_2!H10</f>
        <v>12553874</v>
      </c>
      <c r="K5">
        <f>raw_2002_fed_spending!E10</f>
        <v>0</v>
      </c>
      <c r="L5">
        <f>raw_2002_MOE_SSP_non!B10+raw_2002_MOE_SSP_assist!B10+raw_2002_MOE_TANF_non!B10+raw_2002_MOE_TANF_assist!B10+raw_2002_fed_spending!J10+raw_2002_fed_spending!C10+raw_2002_fed_spending!E10</f>
        <v>63753845</v>
      </c>
      <c r="N5">
        <f t="shared" si="0"/>
        <v>63753845</v>
      </c>
      <c r="O5" t="str">
        <f t="shared" si="1"/>
        <v>Match</v>
      </c>
      <c r="P5">
        <f>SUM(E2:E52)</f>
        <v>1791317253</v>
      </c>
      <c r="Q5" t="str">
        <f>IF(P5=E53, "Match", "No Match")</f>
        <v>Match</v>
      </c>
    </row>
    <row r="6" spans="1:17" x14ac:dyDescent="0.2">
      <c r="A6" t="s">
        <v>12</v>
      </c>
      <c r="B6">
        <f>raw_2002_MOE_SSP_assist!C11+raw_2002_MOE_TANF_assist!C11+raw_2002_fed_assist!C11</f>
        <v>2608215707</v>
      </c>
      <c r="C6">
        <f>raw_2002_MOE_SSP_non!D11+raw_2002_MOE_SSP_assist!D11+raw_2002_MOE_TANF_non!D11+raw_2002_MOE_TANF_assist!D11+raw_2002_fed_non_1!D11+raw_2002_fed_assist!D11+raw_2002_fed_spending!C11</f>
        <v>1267896947</v>
      </c>
      <c r="D6">
        <f>raw_2002_MOE_SSP_non!C11+raw_2002_MOE_SSP_non!E11+raw_2002_MOE_SSP_non!F11+raw_2002_MOE_SSP_assist!E11+raw_2002_MOE_TANF_non!C11+raw_2002_MOE_TANF_non!E11+raw_2002_MOE_TANF_non!F11+raw_2002_MOE_TANF_assist!E11+raw_2002_fed_non_1!C11+raw_2002_fed_non_1!E11+raw_2002_fed_non_1!F11+raw_2002_fed_assist!E11</f>
        <v>699663298</v>
      </c>
      <c r="E6">
        <f>raw_2002_fed_non_1!J11+raw_2002_fed_assist!F11</f>
        <v>465164888</v>
      </c>
      <c r="F6">
        <f>raw_2002_MOE_SSP_non!G11+raw_2002_MOE_SSP_non!H11+raw_2002_MOE_TANF_non!G11+raw_2002_MOE_TANF_non!H11+raw_2002_fed_non_1!G11+raw_2002_fed_non_1!H11</f>
        <v>0</v>
      </c>
      <c r="G6">
        <f>raw_2002_MOE_SSP_non!I11+raw_2002_MOE_TANF_non!I11+raw_2002_fed_non_1!I11</f>
        <v>1154282</v>
      </c>
      <c r="H6">
        <f>raw_2002_MOE_SSP_non!J11+raw_2002_MOE_SSP_non!K11+raw_2002_MOE_TANF_non!J11+raw_2002_MOE_TANF_non!K11+raw_2002_fed_non_2!D11+raw_2002_fed_non_2!E11</f>
        <v>17838865</v>
      </c>
      <c r="I6">
        <f>raw_2002_MOE_SSP_non!N11+raw_2002_MOE_TANF_non!N11+raw_2002_fed_non_2!I11</f>
        <v>207243008</v>
      </c>
      <c r="J6">
        <f>raw_2002_MOE_SSP_non!L11+raw_2002_MOE_SSP_non!M11+raw_2002_MOE_TANF_non!L11+raw_2002_MOE_TANF_non!M11+raw_2002_fed_non_2!F11+raw_2002_fed_non_2!H11</f>
        <v>633485056</v>
      </c>
      <c r="K6">
        <f>raw_2002_fed_spending!E11</f>
        <v>70672000</v>
      </c>
      <c r="L6">
        <f>raw_2002_MOE_SSP_non!B11+raw_2002_MOE_SSP_assist!B11+raw_2002_MOE_TANF_non!B11+raw_2002_MOE_TANF_assist!B11+raw_2002_fed_spending!J11+raw_2002_fed_spending!C11+raw_2002_fed_spending!E11</f>
        <v>5971334051</v>
      </c>
      <c r="N6">
        <f t="shared" si="0"/>
        <v>5971334051</v>
      </c>
      <c r="O6" t="str">
        <f t="shared" si="1"/>
        <v>Match</v>
      </c>
      <c r="P6">
        <f>SUM(F2:F52)</f>
        <v>765501266</v>
      </c>
      <c r="Q6" t="str">
        <f>IF(P6=F53, "Match", "No Match")</f>
        <v>Match</v>
      </c>
    </row>
    <row r="7" spans="1:17" x14ac:dyDescent="0.2">
      <c r="A7" t="s">
        <v>13</v>
      </c>
      <c r="B7">
        <f>raw_2002_MOE_SSP_assist!C12+raw_2002_MOE_TANF_assist!C12+raw_2002_fed_assist!C12</f>
        <v>52745864</v>
      </c>
      <c r="C7">
        <f>raw_2002_MOE_SSP_non!D12+raw_2002_MOE_SSP_assist!D12+raw_2002_MOE_TANF_non!D12+raw_2002_MOE_TANF_assist!D12+raw_2002_fed_non_1!D12+raw_2002_fed_assist!D12+raw_2002_fed_spending!C12</f>
        <v>41257537</v>
      </c>
      <c r="D7">
        <f>raw_2002_MOE_SSP_non!C12+raw_2002_MOE_SSP_non!E12+raw_2002_MOE_SSP_non!F12+raw_2002_MOE_SSP_assist!E12+raw_2002_MOE_TANF_non!C12+raw_2002_MOE_TANF_non!E12+raw_2002_MOE_TANF_non!F12+raw_2002_MOE_TANF_assist!E12+raw_2002_fed_non_1!C12+raw_2002_fed_non_1!E12+raw_2002_fed_non_1!F12+raw_2002_fed_assist!E12</f>
        <v>6653467</v>
      </c>
      <c r="E7">
        <f>raw_2002_fed_non_1!J12+raw_2002_fed_assist!F12</f>
        <v>4134439</v>
      </c>
      <c r="F7">
        <f>raw_2002_MOE_SSP_non!G12+raw_2002_MOE_SSP_non!H12+raw_2002_MOE_TANF_non!G12+raw_2002_MOE_TANF_non!H12+raw_2002_fed_non_1!G12+raw_2002_fed_non_1!H12</f>
        <v>18205798</v>
      </c>
      <c r="G7">
        <f>raw_2002_MOE_SSP_non!I12+raw_2002_MOE_TANF_non!I12+raw_2002_fed_non_1!I12</f>
        <v>11076658</v>
      </c>
      <c r="H7">
        <f>raw_2002_MOE_SSP_non!J12+raw_2002_MOE_SSP_non!K12+raw_2002_MOE_TANF_non!J12+raw_2002_MOE_TANF_non!K12+raw_2002_fed_non_2!D12+raw_2002_fed_non_2!E12</f>
        <v>25875</v>
      </c>
      <c r="I7">
        <f>raw_2002_MOE_SSP_non!N12+raw_2002_MOE_TANF_non!N12+raw_2002_fed_non_2!I12</f>
        <v>112945303</v>
      </c>
      <c r="J7">
        <f>raw_2002_MOE_SSP_non!L12+raw_2002_MOE_SSP_non!M12+raw_2002_MOE_TANF_non!L12+raw_2002_MOE_TANF_non!M12+raw_2002_fed_non_2!F12+raw_2002_fed_non_2!H12</f>
        <v>20079552</v>
      </c>
      <c r="K7">
        <f>raw_2002_fed_spending!E12</f>
        <v>16944868</v>
      </c>
      <c r="L7">
        <f>raw_2002_MOE_SSP_non!B12+raw_2002_MOE_SSP_assist!B12+raw_2002_MOE_TANF_non!B12+raw_2002_MOE_TANF_assist!B12+raw_2002_fed_spending!J12+raw_2002_fed_spending!C12+raw_2002_fed_spending!E12</f>
        <v>284069361</v>
      </c>
      <c r="N7">
        <f t="shared" si="0"/>
        <v>284069361</v>
      </c>
      <c r="O7" t="str">
        <f t="shared" si="1"/>
        <v>Match</v>
      </c>
      <c r="P7">
        <f>SUM(G2:G52)</f>
        <v>237750089</v>
      </c>
      <c r="Q7" t="str">
        <f>IF(P7=G53, "Match", "No Match")</f>
        <v>Match</v>
      </c>
    </row>
    <row r="8" spans="1:17" x14ac:dyDescent="0.2">
      <c r="A8" t="s">
        <v>14</v>
      </c>
      <c r="B8">
        <f>raw_2002_MOE_SSP_assist!C13+raw_2002_MOE_TANF_assist!C13+raw_2002_fed_assist!C13</f>
        <v>127800941</v>
      </c>
      <c r="C8">
        <f>raw_2002_MOE_SSP_non!D13+raw_2002_MOE_SSP_assist!D13+raw_2002_MOE_TANF_non!D13+raw_2002_MOE_TANF_assist!D13+raw_2002_fed_non_1!D13+raw_2002_fed_assist!D13+raw_2002_fed_spending!C13</f>
        <v>56682384</v>
      </c>
      <c r="D8">
        <f>raw_2002_MOE_SSP_non!C13+raw_2002_MOE_SSP_non!E13+raw_2002_MOE_SSP_non!F13+raw_2002_MOE_SSP_assist!E13+raw_2002_MOE_TANF_non!C13+raw_2002_MOE_TANF_non!E13+raw_2002_MOE_TANF_non!F13+raw_2002_MOE_TANF_assist!E13+raw_2002_fed_non_1!C13+raw_2002_fed_non_1!E13+raw_2002_fed_non_1!F13+raw_2002_fed_assist!E13</f>
        <v>37629678</v>
      </c>
      <c r="E8">
        <f>raw_2002_fed_non_1!J13+raw_2002_fed_assist!F13</f>
        <v>16238838</v>
      </c>
      <c r="F8">
        <f>raw_2002_MOE_SSP_non!G13+raw_2002_MOE_SSP_non!H13+raw_2002_MOE_TANF_non!G13+raw_2002_MOE_TANF_non!H13+raw_2002_fed_non_1!G13+raw_2002_fed_non_1!H13</f>
        <v>0</v>
      </c>
      <c r="G8">
        <f>raw_2002_MOE_SSP_non!I13+raw_2002_MOE_TANF_non!I13+raw_2002_fed_non_1!I13</f>
        <v>28209</v>
      </c>
      <c r="H8">
        <f>raw_2002_MOE_SSP_non!J13+raw_2002_MOE_SSP_non!K13+raw_2002_MOE_TANF_non!J13+raw_2002_MOE_TANF_non!K13+raw_2002_fed_non_2!D13+raw_2002_fed_non_2!E13</f>
        <v>37432030</v>
      </c>
      <c r="I8">
        <f>raw_2002_MOE_SSP_non!N13+raw_2002_MOE_TANF_non!N13+raw_2002_fed_non_2!I13</f>
        <v>133466054</v>
      </c>
      <c r="J8">
        <f>raw_2002_MOE_SSP_non!L13+raw_2002_MOE_SSP_non!M13+raw_2002_MOE_TANF_non!L13+raw_2002_MOE_TANF_non!M13+raw_2002_fed_non_2!F13+raw_2002_fed_non_2!H13</f>
        <v>26472831</v>
      </c>
      <c r="K8">
        <f>raw_2002_fed_spending!E13</f>
        <v>26678810</v>
      </c>
      <c r="L8">
        <f>raw_2002_MOE_SSP_non!B13+raw_2002_MOE_SSP_assist!B13+raw_2002_MOE_TANF_non!B13+raw_2002_MOE_TANF_assist!B13+raw_2002_fed_spending!J13+raw_2002_fed_spending!C13+raw_2002_fed_spending!E13</f>
        <v>462429775</v>
      </c>
      <c r="N8">
        <f t="shared" si="0"/>
        <v>462429775</v>
      </c>
      <c r="O8" t="str">
        <f t="shared" si="1"/>
        <v>Match</v>
      </c>
      <c r="P8">
        <f>SUM(H2:H52)</f>
        <v>1009805493</v>
      </c>
      <c r="Q8" t="str">
        <f>IF(P8=H53, "Match", "No Match")</f>
        <v>Match</v>
      </c>
    </row>
    <row r="9" spans="1:17" x14ac:dyDescent="0.2">
      <c r="A9" t="s">
        <v>15</v>
      </c>
      <c r="B9">
        <f>raw_2002_MOE_SSP_assist!C14+raw_2002_MOE_TANF_assist!C14+raw_2002_fed_assist!C14</f>
        <v>19262380</v>
      </c>
      <c r="C9">
        <f>raw_2002_MOE_SSP_non!D14+raw_2002_MOE_SSP_assist!D14+raw_2002_MOE_TANF_non!D14+raw_2002_MOE_TANF_assist!D14+raw_2002_fed_non_1!D14+raw_2002_fed_assist!D14+raw_2002_fed_spending!C14</f>
        <v>20525629</v>
      </c>
      <c r="D9">
        <f>raw_2002_MOE_SSP_non!C14+raw_2002_MOE_SSP_non!E14+raw_2002_MOE_SSP_non!F14+raw_2002_MOE_SSP_assist!E14+raw_2002_MOE_TANF_non!C14+raw_2002_MOE_TANF_non!E14+raw_2002_MOE_TANF_non!F14+raw_2002_MOE_TANF_assist!E14+raw_2002_fed_non_1!C14+raw_2002_fed_non_1!E14+raw_2002_fed_non_1!F14+raw_2002_fed_assist!E14</f>
        <v>11846346</v>
      </c>
      <c r="E9">
        <f>raw_2002_fed_non_1!J14+raw_2002_fed_assist!F14</f>
        <v>0</v>
      </c>
      <c r="F9">
        <f>raw_2002_MOE_SSP_non!G14+raw_2002_MOE_SSP_non!H14+raw_2002_MOE_TANF_non!G14+raw_2002_MOE_TANF_non!H14+raw_2002_fed_non_1!G14+raw_2002_fed_non_1!H14</f>
        <v>0</v>
      </c>
      <c r="G9">
        <f>raw_2002_MOE_SSP_non!I14+raw_2002_MOE_TANF_non!I14+raw_2002_fed_non_1!I14</f>
        <v>0</v>
      </c>
      <c r="H9">
        <f>raw_2002_MOE_SSP_non!J14+raw_2002_MOE_SSP_non!K14+raw_2002_MOE_TANF_non!J14+raw_2002_MOE_TANF_non!K14+raw_2002_fed_non_2!D14+raw_2002_fed_non_2!E14</f>
        <v>0</v>
      </c>
      <c r="I9">
        <f>raw_2002_MOE_SSP_non!N14+raw_2002_MOE_TANF_non!N14+raw_2002_fed_non_2!I14</f>
        <v>0</v>
      </c>
      <c r="J9">
        <f>raw_2002_MOE_SSP_non!L14+raw_2002_MOE_SSP_non!M14+raw_2002_MOE_TANF_non!L14+raw_2002_MOE_TANF_non!M14+raw_2002_fed_non_2!F14+raw_2002_fed_non_2!H14</f>
        <v>4890337</v>
      </c>
      <c r="K9">
        <f>raw_2002_fed_spending!E14</f>
        <v>1235849</v>
      </c>
      <c r="L9">
        <f>raw_2002_MOE_SSP_non!B14+raw_2002_MOE_SSP_assist!B14+raw_2002_MOE_TANF_non!B14+raw_2002_MOE_TANF_assist!B14+raw_2002_fed_spending!J14+raw_2002_fed_spending!C14+raw_2002_fed_spending!E14</f>
        <v>57760541</v>
      </c>
      <c r="N9">
        <f t="shared" si="0"/>
        <v>57760541</v>
      </c>
      <c r="O9" t="str">
        <f t="shared" si="1"/>
        <v>Match</v>
      </c>
      <c r="P9">
        <f>SUM(I2:I52)</f>
        <v>2762075103</v>
      </c>
      <c r="Q9" t="str">
        <f>IF(P9=I53, "Match", "No Match")</f>
        <v>Match</v>
      </c>
    </row>
    <row r="10" spans="1:17" x14ac:dyDescent="0.2">
      <c r="A10" t="s">
        <v>16</v>
      </c>
      <c r="B10">
        <f>raw_2002_MOE_SSP_assist!C15+raw_2002_MOE_TANF_assist!C15+raw_2002_fed_assist!C15</f>
        <v>66871324</v>
      </c>
      <c r="C10">
        <f>raw_2002_MOE_SSP_non!D15+raw_2002_MOE_SSP_assist!D15+raw_2002_MOE_TANF_non!D15+raw_2002_MOE_TANF_assist!D15+raw_2002_fed_non_1!D15+raw_2002_fed_assist!D15+raw_2002_fed_spending!C15</f>
        <v>78593954</v>
      </c>
      <c r="D10">
        <f>raw_2002_MOE_SSP_non!C15+raw_2002_MOE_SSP_non!E15+raw_2002_MOE_SSP_non!F15+raw_2002_MOE_SSP_assist!E15+raw_2002_MOE_TANF_non!C15+raw_2002_MOE_TANF_non!E15+raw_2002_MOE_TANF_non!F15+raw_2002_MOE_TANF_assist!E15+raw_2002_fed_non_1!C15+raw_2002_fed_non_1!E15+raw_2002_fed_non_1!F15+raw_2002_fed_assist!E15</f>
        <v>37094085</v>
      </c>
      <c r="E10">
        <f>raw_2002_fed_non_1!J15+raw_2002_fed_assist!F15</f>
        <v>0</v>
      </c>
      <c r="F10">
        <f>raw_2002_MOE_SSP_non!G15+raw_2002_MOE_SSP_non!H15+raw_2002_MOE_TANF_non!G15+raw_2002_MOE_TANF_non!H15+raw_2002_fed_non_1!G15+raw_2002_fed_non_1!H15</f>
        <v>0</v>
      </c>
      <c r="G10">
        <f>raw_2002_MOE_SSP_non!I15+raw_2002_MOE_TANF_non!I15+raw_2002_fed_non_1!I15</f>
        <v>0</v>
      </c>
      <c r="H10">
        <f>raw_2002_MOE_SSP_non!J15+raw_2002_MOE_SSP_non!K15+raw_2002_MOE_TANF_non!J15+raw_2002_MOE_TANF_non!K15+raw_2002_fed_non_2!D15+raw_2002_fed_non_2!E15</f>
        <v>17712295</v>
      </c>
      <c r="I10">
        <f>raw_2002_MOE_SSP_non!N15+raw_2002_MOE_TANF_non!N15+raw_2002_fed_non_2!I15</f>
        <v>8159759</v>
      </c>
      <c r="J10">
        <f>raw_2002_MOE_SSP_non!L15+raw_2002_MOE_SSP_non!M15+raw_2002_MOE_TANF_non!L15+raw_2002_MOE_TANF_non!M15+raw_2002_fed_non_2!F15+raw_2002_fed_non_2!H15</f>
        <v>19229806</v>
      </c>
      <c r="K10">
        <f>raw_2002_fed_spending!E15</f>
        <v>3935917</v>
      </c>
      <c r="L10">
        <f>raw_2002_MOE_SSP_non!B15+raw_2002_MOE_SSP_assist!B15+raw_2002_MOE_TANF_non!B15+raw_2002_MOE_TANF_assist!B15+raw_2002_fed_spending!J15+raw_2002_fed_spending!C15+raw_2002_fed_spending!E15</f>
        <v>231597140</v>
      </c>
      <c r="N10">
        <f t="shared" si="0"/>
        <v>231597140</v>
      </c>
      <c r="O10" t="str">
        <f t="shared" si="1"/>
        <v>Match</v>
      </c>
      <c r="P10">
        <f>SUM(J2:J52)</f>
        <v>2616876211</v>
      </c>
      <c r="Q10" t="str">
        <f>IF(P10=J53, "Match", "No Match")</f>
        <v>Match</v>
      </c>
    </row>
    <row r="11" spans="1:17" x14ac:dyDescent="0.2">
      <c r="A11" t="s">
        <v>17</v>
      </c>
      <c r="B11">
        <f>raw_2002_MOE_SSP_assist!C16+raw_2002_MOE_TANF_assist!C16+raw_2002_fed_assist!C16</f>
        <v>255865425</v>
      </c>
      <c r="C11">
        <f>raw_2002_MOE_SSP_non!D16+raw_2002_MOE_SSP_assist!D16+raw_2002_MOE_TANF_non!D16+raw_2002_MOE_TANF_assist!D16+raw_2002_fed_non_1!D16+raw_2002_fed_assist!D16+raw_2002_fed_spending!C16</f>
        <v>393441546</v>
      </c>
      <c r="D11">
        <f>raw_2002_MOE_SSP_non!C16+raw_2002_MOE_SSP_non!E16+raw_2002_MOE_SSP_non!F16+raw_2002_MOE_SSP_assist!E16+raw_2002_MOE_TANF_non!C16+raw_2002_MOE_TANF_non!E16+raw_2002_MOE_TANF_non!F16+raw_2002_MOE_TANF_assist!E16+raw_2002_fed_non_1!C16+raw_2002_fed_non_1!E16+raw_2002_fed_non_1!F16+raw_2002_fed_assist!E16</f>
        <v>148751870</v>
      </c>
      <c r="E11">
        <f>raw_2002_fed_non_1!J16+raw_2002_fed_assist!F16</f>
        <v>0</v>
      </c>
      <c r="F11">
        <f>raw_2002_MOE_SSP_non!G16+raw_2002_MOE_SSP_non!H16+raw_2002_MOE_TANF_non!G16+raw_2002_MOE_TANF_non!H16+raw_2002_fed_non_1!G16+raw_2002_fed_non_1!H16</f>
        <v>0</v>
      </c>
      <c r="G11">
        <f>raw_2002_MOE_SSP_non!I16+raw_2002_MOE_TANF_non!I16+raw_2002_fed_non_1!I16</f>
        <v>960354</v>
      </c>
      <c r="H11">
        <f>raw_2002_MOE_SSP_non!J16+raw_2002_MOE_SSP_non!K16+raw_2002_MOE_TANF_non!J16+raw_2002_MOE_TANF_non!K16+raw_2002_fed_non_2!D16+raw_2002_fed_non_2!E16</f>
        <v>17368841</v>
      </c>
      <c r="I11">
        <f>raw_2002_MOE_SSP_non!N16+raw_2002_MOE_TANF_non!N16+raw_2002_fed_non_2!I16</f>
        <v>204746613</v>
      </c>
      <c r="J11">
        <f>raw_2002_MOE_SSP_non!L16+raw_2002_MOE_SSP_non!M16+raw_2002_MOE_TANF_non!L16+raw_2002_MOE_TANF_non!M16+raw_2002_fed_non_2!F16+raw_2002_fed_non_2!H16</f>
        <v>93939431</v>
      </c>
      <c r="K11">
        <f>raw_2002_fed_spending!E16</f>
        <v>62274579</v>
      </c>
      <c r="L11">
        <f>raw_2002_MOE_SSP_non!B16+raw_2002_MOE_SSP_assist!B16+raw_2002_MOE_TANF_non!B16+raw_2002_MOE_TANF_assist!B16+raw_2002_fed_spending!J16+raw_2002_fed_spending!C16+raw_2002_fed_spending!E16</f>
        <v>1177348659</v>
      </c>
      <c r="N11">
        <f t="shared" si="0"/>
        <v>1177348659</v>
      </c>
      <c r="O11" t="str">
        <f t="shared" si="1"/>
        <v>Match</v>
      </c>
      <c r="P11">
        <f>SUM(K2:K52)</f>
        <v>1031375598</v>
      </c>
      <c r="Q11" t="str">
        <f>IF(P11=K53, "Match", "No Match")</f>
        <v>Match</v>
      </c>
    </row>
    <row r="12" spans="1:17" x14ac:dyDescent="0.2">
      <c r="A12" t="s">
        <v>18</v>
      </c>
      <c r="B12">
        <f>raw_2002_MOE_SSP_assist!C17+raw_2002_MOE_TANF_assist!C17+raw_2002_fed_assist!C17</f>
        <v>109194498</v>
      </c>
      <c r="C12">
        <f>raw_2002_MOE_SSP_non!D17+raw_2002_MOE_SSP_assist!D17+raw_2002_MOE_TANF_non!D17+raw_2002_MOE_TANF_assist!D17+raw_2002_fed_non_1!D17+raw_2002_fed_assist!D17+raw_2002_fed_spending!C17</f>
        <v>49883653</v>
      </c>
      <c r="D12">
        <f>raw_2002_MOE_SSP_non!C17+raw_2002_MOE_SSP_non!E17+raw_2002_MOE_SSP_non!F17+raw_2002_MOE_SSP_assist!E17+raw_2002_MOE_TANF_non!C17+raw_2002_MOE_TANF_non!E17+raw_2002_MOE_TANF_non!F17+raw_2002_MOE_TANF_assist!E17+raw_2002_fed_non_1!C17+raw_2002_fed_non_1!E17+raw_2002_fed_non_1!F17+raw_2002_fed_assist!E17</f>
        <v>104334790</v>
      </c>
      <c r="E12">
        <f>raw_2002_fed_non_1!J17+raw_2002_fed_assist!F17</f>
        <v>93085900</v>
      </c>
      <c r="F12">
        <f>raw_2002_MOE_SSP_non!G17+raw_2002_MOE_SSP_non!H17+raw_2002_MOE_TANF_non!G17+raw_2002_MOE_TANF_non!H17+raw_2002_fed_non_1!G17+raw_2002_fed_non_1!H17</f>
        <v>0</v>
      </c>
      <c r="G12">
        <f>raw_2002_MOE_SSP_non!I17+raw_2002_MOE_TANF_non!I17+raw_2002_fed_non_1!I17</f>
        <v>2872283</v>
      </c>
      <c r="H12">
        <f>raw_2002_MOE_SSP_non!J17+raw_2002_MOE_SSP_non!K17+raw_2002_MOE_TANF_non!J17+raw_2002_MOE_TANF_non!K17+raw_2002_fed_non_2!D17+raw_2002_fed_non_2!E17</f>
        <v>22029692</v>
      </c>
      <c r="I12">
        <f>raw_2002_MOE_SSP_non!N17+raw_2002_MOE_TANF_non!N17+raw_2002_fed_non_2!I17</f>
        <v>125719057</v>
      </c>
      <c r="J12">
        <f>raw_2002_MOE_SSP_non!L17+raw_2002_MOE_SSP_non!M17+raw_2002_MOE_TANF_non!L17+raw_2002_MOE_TANF_non!M17+raw_2002_fed_non_2!F17+raw_2002_fed_non_2!H17</f>
        <v>26817027</v>
      </c>
      <c r="K12">
        <f>raw_2002_fed_spending!E17</f>
        <v>36802497</v>
      </c>
      <c r="L12">
        <f>raw_2002_MOE_SSP_non!B17+raw_2002_MOE_SSP_assist!B17+raw_2002_MOE_TANF_non!B17+raw_2002_MOE_TANF_assist!B17+raw_2002_fed_spending!J17+raw_2002_fed_spending!C17+raw_2002_fed_spending!E17</f>
        <v>570739397</v>
      </c>
      <c r="N12">
        <f t="shared" si="0"/>
        <v>570739397</v>
      </c>
      <c r="O12" t="str">
        <f t="shared" si="1"/>
        <v>Match</v>
      </c>
      <c r="P12">
        <f>SUM(L2:L52)</f>
        <v>28372057418</v>
      </c>
      <c r="Q12" t="str">
        <f>IF(P12=L53, "Match", "No Match")</f>
        <v>Match</v>
      </c>
    </row>
    <row r="13" spans="1:17" x14ac:dyDescent="0.2">
      <c r="A13" t="s">
        <v>19</v>
      </c>
      <c r="B13">
        <f>raw_2002_MOE_SSP_assist!C18+raw_2002_MOE_TANF_assist!C18+raw_2002_fed_assist!C18</f>
        <v>84983802</v>
      </c>
      <c r="C13">
        <f>raw_2002_MOE_SSP_non!D18+raw_2002_MOE_SSP_assist!D18+raw_2002_MOE_TANF_non!D18+raw_2002_MOE_TANF_assist!D18+raw_2002_fed_non_1!D18+raw_2002_fed_assist!D18+raw_2002_fed_spending!C18</f>
        <v>39243279</v>
      </c>
      <c r="D13">
        <f>raw_2002_MOE_SSP_non!C18+raw_2002_MOE_SSP_non!E18+raw_2002_MOE_SSP_non!F18+raw_2002_MOE_SSP_assist!E18+raw_2002_MOE_TANF_non!C18+raw_2002_MOE_TANF_non!E18+raw_2002_MOE_TANF_non!F18+raw_2002_MOE_TANF_assist!E18+raw_2002_fed_non_1!C18+raw_2002_fed_non_1!E18+raw_2002_fed_non_1!F18+raw_2002_fed_assist!E18</f>
        <v>10068626</v>
      </c>
      <c r="E13">
        <f>raw_2002_fed_non_1!J18+raw_2002_fed_assist!F18</f>
        <v>0</v>
      </c>
      <c r="F13">
        <f>raw_2002_MOE_SSP_non!G18+raw_2002_MOE_SSP_non!H18+raw_2002_MOE_TANF_non!G18+raw_2002_MOE_TANF_non!H18+raw_2002_fed_non_1!G18+raw_2002_fed_non_1!H18</f>
        <v>0</v>
      </c>
      <c r="G13">
        <f>raw_2002_MOE_SSP_non!I18+raw_2002_MOE_TANF_non!I18+raw_2002_fed_non_1!I18</f>
        <v>0</v>
      </c>
      <c r="H13">
        <f>raw_2002_MOE_SSP_non!J18+raw_2002_MOE_SSP_non!K18+raw_2002_MOE_TANF_non!J18+raw_2002_MOE_TANF_non!K18+raw_2002_fed_non_2!D18+raw_2002_fed_non_2!E18</f>
        <v>0</v>
      </c>
      <c r="I13">
        <f>raw_2002_MOE_SSP_non!N18+raw_2002_MOE_TANF_non!N18+raw_2002_fed_non_2!I18</f>
        <v>0</v>
      </c>
      <c r="J13">
        <f>raw_2002_MOE_SSP_non!L18+raw_2002_MOE_SSP_non!M18+raw_2002_MOE_TANF_non!L18+raw_2002_MOE_TANF_non!M18+raw_2002_fed_non_2!F18+raw_2002_fed_non_2!H18</f>
        <v>11353591</v>
      </c>
      <c r="K13">
        <f>raw_2002_fed_spending!E18</f>
        <v>3200000</v>
      </c>
      <c r="L13">
        <f>raw_2002_MOE_SSP_non!B18+raw_2002_MOE_SSP_assist!B18+raw_2002_MOE_TANF_non!B18+raw_2002_MOE_TANF_assist!B18+raw_2002_fed_spending!J18+raw_2002_fed_spending!C18+raw_2002_fed_spending!E18</f>
        <v>148849298</v>
      </c>
      <c r="N13">
        <f t="shared" si="0"/>
        <v>148849298</v>
      </c>
      <c r="O13" t="str">
        <f t="shared" si="1"/>
        <v>Match</v>
      </c>
    </row>
    <row r="14" spans="1:17" x14ac:dyDescent="0.2">
      <c r="A14" t="s">
        <v>20</v>
      </c>
      <c r="B14">
        <f>raw_2002_MOE_SSP_assist!C19+raw_2002_MOE_TANF_assist!C19+raw_2002_fed_assist!C19</f>
        <v>4941417</v>
      </c>
      <c r="C14">
        <f>raw_2002_MOE_SSP_non!D19+raw_2002_MOE_SSP_assist!D19+raw_2002_MOE_TANF_non!D19+raw_2002_MOE_TANF_assist!D19+raw_2002_fed_non_1!D19+raw_2002_fed_assist!D19+raw_2002_fed_spending!C19</f>
        <v>11350616</v>
      </c>
      <c r="D14">
        <f>raw_2002_MOE_SSP_non!C19+raw_2002_MOE_SSP_non!E19+raw_2002_MOE_SSP_non!F19+raw_2002_MOE_SSP_assist!E19+raw_2002_MOE_TANF_non!C19+raw_2002_MOE_TANF_non!E19+raw_2002_MOE_TANF_non!F19+raw_2002_MOE_TANF_assist!E19+raw_2002_fed_non_1!C19+raw_2002_fed_non_1!E19+raw_2002_fed_non_1!F19+raw_2002_fed_assist!E19</f>
        <v>7836971</v>
      </c>
      <c r="E14">
        <f>raw_2002_fed_non_1!J19+raw_2002_fed_assist!F19</f>
        <v>0</v>
      </c>
      <c r="F14">
        <f>raw_2002_MOE_SSP_non!G19+raw_2002_MOE_SSP_non!H19+raw_2002_MOE_TANF_non!G19+raw_2002_MOE_TANF_non!H19+raw_2002_fed_non_1!G19+raw_2002_fed_non_1!H19</f>
        <v>0</v>
      </c>
      <c r="G14">
        <f>raw_2002_MOE_SSP_non!I19+raw_2002_MOE_TANF_non!I19+raw_2002_fed_non_1!I19</f>
        <v>1752043</v>
      </c>
      <c r="H14">
        <f>raw_2002_MOE_SSP_non!J19+raw_2002_MOE_SSP_non!K19+raw_2002_MOE_TANF_non!J19+raw_2002_MOE_TANF_non!K19+raw_2002_fed_non_2!D19+raw_2002_fed_non_2!E19</f>
        <v>5992916</v>
      </c>
      <c r="I14">
        <f>raw_2002_MOE_SSP_non!N19+raw_2002_MOE_TANF_non!N19+raw_2002_fed_non_2!I19</f>
        <v>13799860</v>
      </c>
      <c r="J14">
        <f>raw_2002_MOE_SSP_non!L19+raw_2002_MOE_SSP_non!M19+raw_2002_MOE_TANF_non!L19+raw_2002_MOE_TANF_non!M19+raw_2002_fed_non_2!F19+raw_2002_fed_non_2!H19</f>
        <v>2706355</v>
      </c>
      <c r="K14">
        <f>raw_2002_fed_spending!E19</f>
        <v>1487133</v>
      </c>
      <c r="L14">
        <f>raw_2002_MOE_SSP_non!B19+raw_2002_MOE_SSP_assist!B19+raw_2002_MOE_TANF_non!B19+raw_2002_MOE_TANF_assist!B19+raw_2002_fed_spending!J19+raw_2002_fed_spending!C19+raw_2002_fed_spending!E19</f>
        <v>49867311</v>
      </c>
      <c r="N14">
        <f t="shared" si="0"/>
        <v>49867311</v>
      </c>
      <c r="O14" t="str">
        <f t="shared" si="1"/>
        <v>Match</v>
      </c>
    </row>
    <row r="15" spans="1:17" x14ac:dyDescent="0.2">
      <c r="A15" t="s">
        <v>21</v>
      </c>
      <c r="B15">
        <f>raw_2002_MOE_SSP_assist!C20+raw_2002_MOE_TANF_assist!C20+raw_2002_fed_assist!C20</f>
        <v>146390028</v>
      </c>
      <c r="C15">
        <f>raw_2002_MOE_SSP_non!D20+raw_2002_MOE_SSP_assist!D20+raw_2002_MOE_TANF_non!D20+raw_2002_MOE_TANF_assist!D20+raw_2002_fed_non_1!D20+raw_2002_fed_assist!D20+raw_2002_fed_spending!C20</f>
        <v>358559615</v>
      </c>
      <c r="D15">
        <f>raw_2002_MOE_SSP_non!C20+raw_2002_MOE_SSP_non!E20+raw_2002_MOE_SSP_non!F20+raw_2002_MOE_SSP_assist!E20+raw_2002_MOE_TANF_non!C20+raw_2002_MOE_TANF_non!E20+raw_2002_MOE_TANF_non!F20+raw_2002_MOE_TANF_assist!E20+raw_2002_fed_non_1!C20+raw_2002_fed_non_1!E20+raw_2002_fed_non_1!F20+raw_2002_fed_assist!E20</f>
        <v>112819157</v>
      </c>
      <c r="E15">
        <f>raw_2002_fed_non_1!J20+raw_2002_fed_assist!F20</f>
        <v>151028095</v>
      </c>
      <c r="F15">
        <f>raw_2002_MOE_SSP_non!G20+raw_2002_MOE_SSP_non!H20+raw_2002_MOE_TANF_non!G20+raw_2002_MOE_TANF_non!H20+raw_2002_fed_non_1!G20+raw_2002_fed_non_1!H20</f>
        <v>0</v>
      </c>
      <c r="G15">
        <f>raw_2002_MOE_SSP_non!I20+raw_2002_MOE_TANF_non!I20+raw_2002_fed_non_1!I20</f>
        <v>0</v>
      </c>
      <c r="H15">
        <f>raw_2002_MOE_SSP_non!J20+raw_2002_MOE_SSP_non!K20+raw_2002_MOE_TANF_non!J20+raw_2002_MOE_TANF_non!K20+raw_2002_fed_non_2!D20+raw_2002_fed_non_2!E20</f>
        <v>780800</v>
      </c>
      <c r="I15">
        <f>raw_2002_MOE_SSP_non!N20+raw_2002_MOE_TANF_non!N20+raw_2002_fed_non_2!I20</f>
        <v>159890144</v>
      </c>
      <c r="J15">
        <f>raw_2002_MOE_SSP_non!L20+raw_2002_MOE_SSP_non!M20+raw_2002_MOE_TANF_non!L20+raw_2002_MOE_TANF_non!M20+raw_2002_fed_non_2!F20+raw_2002_fed_non_2!H20</f>
        <v>41798042</v>
      </c>
      <c r="K15">
        <f>raw_2002_fed_spending!E20</f>
        <v>43879272</v>
      </c>
      <c r="L15">
        <f>raw_2002_MOE_SSP_non!B20+raw_2002_MOE_SSP_assist!B20+raw_2002_MOE_TANF_non!B20+raw_2002_MOE_TANF_assist!B20+raw_2002_fed_spending!J20+raw_2002_fed_spending!C20+raw_2002_fed_spending!E20</f>
        <v>1015145153</v>
      </c>
      <c r="N15">
        <f t="shared" si="0"/>
        <v>1015145153</v>
      </c>
      <c r="O15" t="str">
        <f t="shared" si="1"/>
        <v>Match</v>
      </c>
    </row>
    <row r="16" spans="1:17" x14ac:dyDescent="0.2">
      <c r="A16" t="s">
        <v>22</v>
      </c>
      <c r="B16">
        <f>raw_2002_MOE_SSP_assist!C21+raw_2002_MOE_TANF_assist!C21+raw_2002_fed_assist!C21</f>
        <v>145899086</v>
      </c>
      <c r="C16">
        <f>raw_2002_MOE_SSP_non!D21+raw_2002_MOE_SSP_assist!D21+raw_2002_MOE_TANF_non!D21+raw_2002_MOE_TANF_assist!D21+raw_2002_fed_non_1!D21+raw_2002_fed_assist!D21+raw_2002_fed_spending!C21</f>
        <v>36844748</v>
      </c>
      <c r="D16">
        <f>raw_2002_MOE_SSP_non!C21+raw_2002_MOE_SSP_non!E21+raw_2002_MOE_SSP_non!F21+raw_2002_MOE_SSP_assist!E21+raw_2002_MOE_TANF_non!C21+raw_2002_MOE_TANF_non!E21+raw_2002_MOE_TANF_non!F21+raw_2002_MOE_TANF_assist!E21+raw_2002_fed_non_1!C21+raw_2002_fed_non_1!E21+raw_2002_fed_non_1!F21+raw_2002_fed_assist!E21</f>
        <v>14599536</v>
      </c>
      <c r="E16">
        <f>raw_2002_fed_non_1!J21+raw_2002_fed_assist!F21</f>
        <v>0</v>
      </c>
      <c r="F16">
        <f>raw_2002_MOE_SSP_non!G21+raw_2002_MOE_SSP_non!H21+raw_2002_MOE_TANF_non!G21+raw_2002_MOE_TANF_non!H21+raw_2002_fed_non_1!G21+raw_2002_fed_non_1!H21</f>
        <v>15497163</v>
      </c>
      <c r="G16">
        <f>raw_2002_MOE_SSP_non!I21+raw_2002_MOE_TANF_non!I21+raw_2002_fed_non_1!I21</f>
        <v>0</v>
      </c>
      <c r="H16">
        <f>raw_2002_MOE_SSP_non!J21+raw_2002_MOE_SSP_non!K21+raw_2002_MOE_TANF_non!J21+raw_2002_MOE_TANF_non!K21+raw_2002_fed_non_2!D21+raw_2002_fed_non_2!E21</f>
        <v>2116915</v>
      </c>
      <c r="I16">
        <f>raw_2002_MOE_SSP_non!N21+raw_2002_MOE_TANF_non!N21+raw_2002_fed_non_2!I21</f>
        <v>96431918</v>
      </c>
      <c r="J16">
        <f>raw_2002_MOE_SSP_non!L21+raw_2002_MOE_SSP_non!M21+raw_2002_MOE_TANF_non!L21+raw_2002_MOE_TANF_non!M21+raw_2002_fed_non_2!F21+raw_2002_fed_non_2!H21</f>
        <v>37479884</v>
      </c>
      <c r="K16">
        <f>raw_2002_fed_spending!E21</f>
        <v>8788962</v>
      </c>
      <c r="L16">
        <f>raw_2002_MOE_SSP_non!B21+raw_2002_MOE_SSP_assist!B21+raw_2002_MOE_TANF_non!B21+raw_2002_MOE_TANF_assist!B21+raw_2002_fed_spending!J21+raw_2002_fed_spending!C21+raw_2002_fed_spending!E21</f>
        <v>357658212</v>
      </c>
      <c r="N16">
        <f t="shared" si="0"/>
        <v>357658212</v>
      </c>
      <c r="O16" t="str">
        <f t="shared" si="1"/>
        <v>Match</v>
      </c>
    </row>
    <row r="17" spans="1:15" x14ac:dyDescent="0.2">
      <c r="A17" t="s">
        <v>23</v>
      </c>
      <c r="B17">
        <f>raw_2002_MOE_SSP_assist!C22+raw_2002_MOE_TANF_assist!C22+raw_2002_fed_assist!C22</f>
        <v>76299454</v>
      </c>
      <c r="C17">
        <f>raw_2002_MOE_SSP_non!D22+raw_2002_MOE_SSP_assist!D22+raw_2002_MOE_TANF_non!D22+raw_2002_MOE_TANF_assist!D22+raw_2002_fed_non_1!D22+raw_2002_fed_assist!D22+raw_2002_fed_spending!C22</f>
        <v>32523763</v>
      </c>
      <c r="D17">
        <f>raw_2002_MOE_SSP_non!C22+raw_2002_MOE_SSP_non!E22+raw_2002_MOE_SSP_non!F22+raw_2002_MOE_SSP_assist!E22+raw_2002_MOE_TANF_non!C22+raw_2002_MOE_TANF_non!E22+raw_2002_MOE_TANF_non!F22+raw_2002_MOE_TANF_assist!E22+raw_2002_fed_non_1!C22+raw_2002_fed_non_1!E22+raw_2002_fed_non_1!F22+raw_2002_fed_assist!E22</f>
        <v>23489973</v>
      </c>
      <c r="E17">
        <f>raw_2002_fed_non_1!J22+raw_2002_fed_assist!F22</f>
        <v>0</v>
      </c>
      <c r="F17">
        <f>raw_2002_MOE_SSP_non!G22+raw_2002_MOE_SSP_non!H22+raw_2002_MOE_TANF_non!G22+raw_2002_MOE_TANF_non!H22+raw_2002_fed_non_1!G22+raw_2002_fed_non_1!H22</f>
        <v>0</v>
      </c>
      <c r="G17">
        <f>raw_2002_MOE_SSP_non!I22+raw_2002_MOE_TANF_non!I22+raw_2002_fed_non_1!I22</f>
        <v>3281818</v>
      </c>
      <c r="H17">
        <f>raw_2002_MOE_SSP_non!J22+raw_2002_MOE_SSP_non!K22+raw_2002_MOE_TANF_non!J22+raw_2002_MOE_TANF_non!K22+raw_2002_fed_non_2!D22+raw_2002_fed_non_2!E22</f>
        <v>2063357</v>
      </c>
      <c r="I17">
        <f>raw_2002_MOE_SSP_non!N22+raw_2002_MOE_TANF_non!N22+raw_2002_fed_non_2!I22</f>
        <v>25039737</v>
      </c>
      <c r="J17">
        <f>raw_2002_MOE_SSP_non!L22+raw_2002_MOE_SSP_non!M22+raw_2002_MOE_TANF_non!L22+raw_2002_MOE_TANF_non!M22+raw_2002_fed_non_2!F22+raw_2002_fed_non_2!H22</f>
        <v>15012637</v>
      </c>
      <c r="K17">
        <f>raw_2002_fed_spending!E22</f>
        <v>11612112</v>
      </c>
      <c r="L17">
        <f>raw_2002_MOE_SSP_non!B22+raw_2002_MOE_SSP_assist!B22+raw_2002_MOE_TANF_non!B22+raw_2002_MOE_TANF_assist!B22+raw_2002_fed_spending!J22+raw_2002_fed_spending!C22+raw_2002_fed_spending!E22</f>
        <v>189322851</v>
      </c>
      <c r="N17">
        <f t="shared" si="0"/>
        <v>189322851</v>
      </c>
      <c r="O17" t="str">
        <f t="shared" si="1"/>
        <v>Match</v>
      </c>
    </row>
    <row r="18" spans="1:15" x14ac:dyDescent="0.2">
      <c r="A18" t="s">
        <v>24</v>
      </c>
      <c r="B18">
        <f>raw_2002_MOE_SSP_assist!C23+raw_2002_MOE_TANF_assist!C23+raw_2002_fed_assist!C23</f>
        <v>50131364</v>
      </c>
      <c r="C18">
        <f>raw_2002_MOE_SSP_non!D23+raw_2002_MOE_SSP_assist!D23+raw_2002_MOE_TANF_non!D23+raw_2002_MOE_TANF_assist!D23+raw_2002_fed_non_1!D23+raw_2002_fed_assist!D23+raw_2002_fed_spending!C23</f>
        <v>21752495</v>
      </c>
      <c r="D18">
        <f>raw_2002_MOE_SSP_non!C23+raw_2002_MOE_SSP_non!E23+raw_2002_MOE_SSP_non!F23+raw_2002_MOE_SSP_assist!E23+raw_2002_MOE_TANF_non!C23+raw_2002_MOE_TANF_non!E23+raw_2002_MOE_TANF_non!F23+raw_2002_MOE_TANF_assist!E23+raw_2002_fed_non_1!C23+raw_2002_fed_non_1!E23+raw_2002_fed_non_1!F23+raw_2002_fed_assist!E23</f>
        <v>7846747</v>
      </c>
      <c r="E18">
        <f>raw_2002_fed_non_1!J23+raw_2002_fed_assist!F23</f>
        <v>26794488</v>
      </c>
      <c r="F18">
        <f>raw_2002_MOE_SSP_non!G23+raw_2002_MOE_SSP_non!H23+raw_2002_MOE_TANF_non!G23+raw_2002_MOE_TANF_non!H23+raw_2002_fed_non_1!G23+raw_2002_fed_non_1!H23</f>
        <v>13770514</v>
      </c>
      <c r="G18">
        <f>raw_2002_MOE_SSP_non!I23+raw_2002_MOE_TANF_non!I23+raw_2002_fed_non_1!I23</f>
        <v>0</v>
      </c>
      <c r="H18">
        <f>raw_2002_MOE_SSP_non!J23+raw_2002_MOE_SSP_non!K23+raw_2002_MOE_TANF_non!J23+raw_2002_MOE_TANF_non!K23+raw_2002_fed_non_2!D23+raw_2002_fed_non_2!E23</f>
        <v>0</v>
      </c>
      <c r="I18">
        <f>raw_2002_MOE_SSP_non!N23+raw_2002_MOE_TANF_non!N23+raw_2002_fed_non_2!I23</f>
        <v>22800364</v>
      </c>
      <c r="J18">
        <f>raw_2002_MOE_SSP_non!L23+raw_2002_MOE_SSP_non!M23+raw_2002_MOE_TANF_non!L23+raw_2002_MOE_TANF_non!M23+raw_2002_fed_non_2!F23+raw_2002_fed_non_2!H23</f>
        <v>9108125</v>
      </c>
      <c r="K18">
        <f>raw_2002_fed_spending!E23</f>
        <v>10193106</v>
      </c>
      <c r="L18">
        <f>raw_2002_MOE_SSP_non!B23+raw_2002_MOE_SSP_assist!B23+raw_2002_MOE_TANF_non!B23+raw_2002_MOE_TANF_assist!B23+raw_2002_fed_spending!J23+raw_2002_fed_spending!C23+raw_2002_fed_spending!E23</f>
        <v>162397203</v>
      </c>
      <c r="N18">
        <f t="shared" si="0"/>
        <v>162397203</v>
      </c>
      <c r="O18" t="str">
        <f t="shared" si="1"/>
        <v>Match</v>
      </c>
    </row>
    <row r="19" spans="1:15" x14ac:dyDescent="0.2">
      <c r="A19" t="s">
        <v>25</v>
      </c>
      <c r="B19">
        <f>raw_2002_MOE_SSP_assist!C24+raw_2002_MOE_TANF_assist!C24+raw_2002_fed_assist!C24</f>
        <v>100874988</v>
      </c>
      <c r="C19">
        <f>raw_2002_MOE_SSP_non!D24+raw_2002_MOE_SSP_assist!D24+raw_2002_MOE_TANF_non!D24+raw_2002_MOE_TANF_assist!D24+raw_2002_fed_non_1!D24+raw_2002_fed_assist!D24+raw_2002_fed_spending!C24</f>
        <v>53230064</v>
      </c>
      <c r="D19">
        <f>raw_2002_MOE_SSP_non!C24+raw_2002_MOE_SSP_non!E24+raw_2002_MOE_SSP_non!F24+raw_2002_MOE_SSP_assist!E24+raw_2002_MOE_TANF_non!C24+raw_2002_MOE_TANF_non!E24+raw_2002_MOE_TANF_non!F24+raw_2002_MOE_TANF_assist!E24+raw_2002_fed_non_1!C24+raw_2002_fed_non_1!E24+raw_2002_fed_non_1!F24+raw_2002_fed_assist!E24</f>
        <v>45967023</v>
      </c>
      <c r="E19">
        <f>raw_2002_fed_non_1!J24+raw_2002_fed_assist!F24</f>
        <v>0</v>
      </c>
      <c r="F19">
        <f>raw_2002_MOE_SSP_non!G24+raw_2002_MOE_SSP_non!H24+raw_2002_MOE_TANF_non!G24+raw_2002_MOE_TANF_non!H24+raw_2002_fed_non_1!G24+raw_2002_fed_non_1!H24</f>
        <v>0</v>
      </c>
      <c r="G19">
        <f>raw_2002_MOE_SSP_non!I24+raw_2002_MOE_TANF_non!I24+raw_2002_fed_non_1!I24</f>
        <v>0</v>
      </c>
      <c r="H19">
        <f>raw_2002_MOE_SSP_non!J24+raw_2002_MOE_SSP_non!K24+raw_2002_MOE_TANF_non!J24+raw_2002_MOE_TANF_non!K24+raw_2002_fed_non_2!D24+raw_2002_fed_non_2!E24</f>
        <v>263397</v>
      </c>
      <c r="I19">
        <f>raw_2002_MOE_SSP_non!N24+raw_2002_MOE_TANF_non!N24+raw_2002_fed_non_2!I24</f>
        <v>21014123</v>
      </c>
      <c r="J19">
        <f>raw_2002_MOE_SSP_non!L24+raw_2002_MOE_SSP_non!M24+raw_2002_MOE_TANF_non!L24+raw_2002_MOE_TANF_non!M24+raw_2002_fed_non_2!F24+raw_2002_fed_non_2!H24</f>
        <v>21534562</v>
      </c>
      <c r="K19">
        <f>raw_2002_fed_spending!E24</f>
        <v>-1000000</v>
      </c>
      <c r="L19">
        <f>raw_2002_MOE_SSP_non!B24+raw_2002_MOE_SSP_assist!B24+raw_2002_MOE_TANF_non!B24+raw_2002_MOE_TANF_assist!B24+raw_2002_fed_spending!J24+raw_2002_fed_spending!C24+raw_2002_fed_spending!E24</f>
        <v>241884157</v>
      </c>
      <c r="N19">
        <f t="shared" si="0"/>
        <v>241884157</v>
      </c>
      <c r="O19" t="str">
        <f t="shared" si="1"/>
        <v>Match</v>
      </c>
    </row>
    <row r="20" spans="1:15" x14ac:dyDescent="0.2">
      <c r="A20" t="s">
        <v>26</v>
      </c>
      <c r="B20">
        <f>raw_2002_MOE_SSP_assist!C25+raw_2002_MOE_TANF_assist!C25+raw_2002_fed_assist!C25</f>
        <v>66529076</v>
      </c>
      <c r="C20">
        <f>raw_2002_MOE_SSP_non!D25+raw_2002_MOE_SSP_assist!D25+raw_2002_MOE_TANF_non!D25+raw_2002_MOE_TANF_assist!D25+raw_2002_fed_non_1!D25+raw_2002_fed_assist!D25+raw_2002_fed_spending!C25</f>
        <v>50193150</v>
      </c>
      <c r="D20">
        <f>raw_2002_MOE_SSP_non!C25+raw_2002_MOE_SSP_non!E25+raw_2002_MOE_SSP_non!F25+raw_2002_MOE_SSP_assist!E25+raw_2002_MOE_TANF_non!C25+raw_2002_MOE_TANF_non!E25+raw_2002_MOE_TANF_non!F25+raw_2002_MOE_TANF_assist!E25+raw_2002_fed_non_1!C25+raw_2002_fed_non_1!E25+raw_2002_fed_non_1!F25+raw_2002_fed_assist!E25</f>
        <v>25045265</v>
      </c>
      <c r="E20">
        <f>raw_2002_fed_non_1!J25+raw_2002_fed_assist!F25</f>
        <v>0</v>
      </c>
      <c r="F20">
        <f>raw_2002_MOE_SSP_non!G25+raw_2002_MOE_SSP_non!H25+raw_2002_MOE_TANF_non!G25+raw_2002_MOE_TANF_non!H25+raw_2002_fed_non_1!G25+raw_2002_fed_non_1!H25</f>
        <v>0</v>
      </c>
      <c r="G20">
        <f>raw_2002_MOE_SSP_non!I25+raw_2002_MOE_TANF_non!I25+raw_2002_fed_non_1!I25</f>
        <v>25622751</v>
      </c>
      <c r="H20">
        <f>raw_2002_MOE_SSP_non!J25+raw_2002_MOE_SSP_non!K25+raw_2002_MOE_TANF_non!J25+raw_2002_MOE_TANF_non!K25+raw_2002_fed_non_2!D25+raw_2002_fed_non_2!E25</f>
        <v>78006621</v>
      </c>
      <c r="I20">
        <f>raw_2002_MOE_SSP_non!N25+raw_2002_MOE_TANF_non!N25+raw_2002_fed_non_2!I25</f>
        <v>17499820</v>
      </c>
      <c r="J20">
        <f>raw_2002_MOE_SSP_non!L25+raw_2002_MOE_SSP_non!M25+raw_2002_MOE_TANF_non!L25+raw_2002_MOE_TANF_non!M25+raw_2002_fed_non_2!F25+raw_2002_fed_non_2!H25</f>
        <v>17649083</v>
      </c>
      <c r="K20">
        <f>raw_2002_fed_spending!E25</f>
        <v>16397196</v>
      </c>
      <c r="L20">
        <f>raw_2002_MOE_SSP_non!B25+raw_2002_MOE_SSP_assist!B25+raw_2002_MOE_TANF_non!B25+raw_2002_MOE_TANF_assist!B25+raw_2002_fed_spending!J25+raw_2002_fed_spending!C25+raw_2002_fed_spending!E25</f>
        <v>296942962</v>
      </c>
      <c r="N20">
        <f t="shared" si="0"/>
        <v>296942962</v>
      </c>
      <c r="O20" t="str">
        <f t="shared" si="1"/>
        <v>Match</v>
      </c>
    </row>
    <row r="21" spans="1:15" x14ac:dyDescent="0.2">
      <c r="A21" t="s">
        <v>27</v>
      </c>
      <c r="B21">
        <f>raw_2002_MOE_SSP_assist!C26+raw_2002_MOE_TANF_assist!C26+raw_2002_fed_assist!C26</f>
        <v>66144914</v>
      </c>
      <c r="C21">
        <f>raw_2002_MOE_SSP_non!D26+raw_2002_MOE_SSP_assist!D26+raw_2002_MOE_TANF_non!D26+raw_2002_MOE_TANF_assist!D26+raw_2002_fed_non_1!D26+raw_2002_fed_assist!D26+raw_2002_fed_spending!C26</f>
        <v>18547002</v>
      </c>
      <c r="D21">
        <f>raw_2002_MOE_SSP_non!C26+raw_2002_MOE_SSP_non!E26+raw_2002_MOE_SSP_non!F26+raw_2002_MOE_SSP_assist!E26+raw_2002_MOE_TANF_non!C26+raw_2002_MOE_TANF_non!E26+raw_2002_MOE_TANF_non!F26+raw_2002_MOE_TANF_assist!E26+raw_2002_fed_non_1!C26+raw_2002_fed_non_1!E26+raw_2002_fed_non_1!F26+raw_2002_fed_assist!E26</f>
        <v>13588752</v>
      </c>
      <c r="E21">
        <f>raw_2002_fed_non_1!J26+raw_2002_fed_assist!F26</f>
        <v>0</v>
      </c>
      <c r="F21">
        <f>raw_2002_MOE_SSP_non!G26+raw_2002_MOE_SSP_non!H26+raw_2002_MOE_TANF_non!G26+raw_2002_MOE_TANF_non!H26+raw_2002_fed_non_1!G26+raw_2002_fed_non_1!H26</f>
        <v>0</v>
      </c>
      <c r="G21">
        <f>raw_2002_MOE_SSP_non!I26+raw_2002_MOE_TANF_non!I26+raw_2002_fed_non_1!I26</f>
        <v>1075204</v>
      </c>
      <c r="H21">
        <f>raw_2002_MOE_SSP_non!J26+raw_2002_MOE_SSP_non!K26+raw_2002_MOE_TANF_non!J26+raw_2002_MOE_TANF_non!K26+raw_2002_fed_non_2!D26+raw_2002_fed_non_2!E26</f>
        <v>0</v>
      </c>
      <c r="I21">
        <f>raw_2002_MOE_SSP_non!N26+raw_2002_MOE_TANF_non!N26+raw_2002_fed_non_2!I26</f>
        <v>2023153</v>
      </c>
      <c r="J21">
        <f>raw_2002_MOE_SSP_non!L26+raw_2002_MOE_SSP_non!M26+raw_2002_MOE_TANF_non!L26+raw_2002_MOE_TANF_non!M26+raw_2002_fed_non_2!F26+raw_2002_fed_non_2!H26</f>
        <v>9008372</v>
      </c>
      <c r="K21">
        <f>raw_2002_fed_spending!E26</f>
        <v>2375000</v>
      </c>
      <c r="L21">
        <f>raw_2002_MOE_SSP_non!B26+raw_2002_MOE_SSP_assist!B26+raw_2002_MOE_TANF_non!B26+raw_2002_MOE_TANF_assist!B26+raw_2002_fed_spending!J26+raw_2002_fed_spending!C26+raw_2002_fed_spending!E26</f>
        <v>112762397</v>
      </c>
      <c r="N21">
        <f t="shared" si="0"/>
        <v>112762397</v>
      </c>
      <c r="O21" t="str">
        <f t="shared" si="1"/>
        <v>Match</v>
      </c>
    </row>
    <row r="22" spans="1:15" x14ac:dyDescent="0.2">
      <c r="A22" t="s">
        <v>28</v>
      </c>
      <c r="B22">
        <f>raw_2002_MOE_SSP_assist!C27+raw_2002_MOE_TANF_assist!C27+raw_2002_fed_assist!C27</f>
        <v>226924694</v>
      </c>
      <c r="C22">
        <f>raw_2002_MOE_SSP_non!D27+raw_2002_MOE_SSP_assist!D27+raw_2002_MOE_TANF_non!D27+raw_2002_MOE_TANF_assist!D27+raw_2002_fed_non_1!D27+raw_2002_fed_assist!D27+raw_2002_fed_spending!C27</f>
        <v>-11601020</v>
      </c>
      <c r="D22">
        <f>raw_2002_MOE_SSP_non!C27+raw_2002_MOE_SSP_non!E27+raw_2002_MOE_SSP_non!F27+raw_2002_MOE_SSP_assist!E27+raw_2002_MOE_TANF_non!C27+raw_2002_MOE_TANF_non!E27+raw_2002_MOE_TANF_non!F27+raw_2002_MOE_TANF_assist!E27+raw_2002_fed_non_1!C27+raw_2002_fed_non_1!E27+raw_2002_fed_non_1!F27+raw_2002_fed_assist!E27</f>
        <v>78380182</v>
      </c>
      <c r="E22">
        <f>raw_2002_fed_non_1!J27+raw_2002_fed_assist!F27</f>
        <v>0</v>
      </c>
      <c r="F22">
        <f>raw_2002_MOE_SSP_non!G27+raw_2002_MOE_SSP_non!H27+raw_2002_MOE_TANF_non!G27+raw_2002_MOE_TANF_non!H27+raw_2002_fed_non_1!G27+raw_2002_fed_non_1!H27</f>
        <v>0</v>
      </c>
      <c r="G22">
        <f>raw_2002_MOE_SSP_non!I27+raw_2002_MOE_TANF_non!I27+raw_2002_fed_non_1!I27</f>
        <v>0</v>
      </c>
      <c r="H22">
        <f>raw_2002_MOE_SSP_non!J27+raw_2002_MOE_SSP_non!K27+raw_2002_MOE_TANF_non!J27+raw_2002_MOE_TANF_non!K27+raw_2002_fed_non_2!D27+raw_2002_fed_non_2!E27</f>
        <v>65945210</v>
      </c>
      <c r="I22">
        <f>raw_2002_MOE_SSP_non!N27+raw_2002_MOE_TANF_non!N27+raw_2002_fed_non_2!I27</f>
        <v>0</v>
      </c>
      <c r="J22">
        <f>raw_2002_MOE_SSP_non!L27+raw_2002_MOE_SSP_non!M27+raw_2002_MOE_TANF_non!L27+raw_2002_MOE_TANF_non!M27+raw_2002_fed_non_2!F27+raw_2002_fed_non_2!H27</f>
        <v>45017967</v>
      </c>
      <c r="K22">
        <f>raw_2002_fed_spending!E27</f>
        <v>22909803</v>
      </c>
      <c r="L22">
        <f>raw_2002_MOE_SSP_non!B27+raw_2002_MOE_SSP_assist!B27+raw_2002_MOE_TANF_non!B27+raw_2002_MOE_TANF_assist!B27+raw_2002_fed_spending!J27+raw_2002_fed_spending!C27+raw_2002_fed_spending!E27</f>
        <v>427576836</v>
      </c>
      <c r="N22">
        <f t="shared" si="0"/>
        <v>427576836</v>
      </c>
      <c r="O22" t="str">
        <f t="shared" si="1"/>
        <v>Match</v>
      </c>
    </row>
    <row r="23" spans="1:15" x14ac:dyDescent="0.2">
      <c r="A23" t="s">
        <v>29</v>
      </c>
      <c r="B23">
        <f>raw_2002_MOE_SSP_assist!C28+raw_2002_MOE_TANF_assist!C28+raw_2002_fed_assist!C28</f>
        <v>279010153</v>
      </c>
      <c r="C23">
        <f>raw_2002_MOE_SSP_non!D28+raw_2002_MOE_SSP_assist!D28+raw_2002_MOE_TANF_non!D28+raw_2002_MOE_TANF_assist!D28+raw_2002_fed_non_1!D28+raw_2002_fed_assist!D28+raw_2002_fed_spending!C28</f>
        <v>276016069</v>
      </c>
      <c r="D23">
        <f>raw_2002_MOE_SSP_non!C28+raw_2002_MOE_SSP_non!E28+raw_2002_MOE_SSP_non!F28+raw_2002_MOE_SSP_assist!E28+raw_2002_MOE_TANF_non!C28+raw_2002_MOE_TANF_non!E28+raw_2002_MOE_TANF_non!F28+raw_2002_MOE_TANF_assist!E28+raw_2002_fed_non_1!C28+raw_2002_fed_non_1!E28+raw_2002_fed_non_1!F28+raw_2002_fed_assist!E28</f>
        <v>34238565</v>
      </c>
      <c r="E23">
        <f>raw_2002_fed_non_1!J28+raw_2002_fed_assist!F28</f>
        <v>0</v>
      </c>
      <c r="F23">
        <f>raw_2002_MOE_SSP_non!G28+raw_2002_MOE_SSP_non!H28+raw_2002_MOE_TANF_non!G28+raw_2002_MOE_TANF_non!H28+raw_2002_fed_non_1!G28+raw_2002_fed_non_1!H28</f>
        <v>54449123</v>
      </c>
      <c r="G23">
        <f>raw_2002_MOE_SSP_non!I28+raw_2002_MOE_TANF_non!I28+raw_2002_fed_non_1!I28</f>
        <v>42910114</v>
      </c>
      <c r="H23">
        <f>raw_2002_MOE_SSP_non!J28+raw_2002_MOE_SSP_non!K28+raw_2002_MOE_TANF_non!J28+raw_2002_MOE_TANF_non!K28+raw_2002_fed_non_2!D28+raw_2002_fed_non_2!E28</f>
        <v>3315513</v>
      </c>
      <c r="I23">
        <f>raw_2002_MOE_SSP_non!N28+raw_2002_MOE_TANF_non!N28+raw_2002_fed_non_2!I28</f>
        <v>30444491</v>
      </c>
      <c r="J23">
        <f>raw_2002_MOE_SSP_non!L28+raw_2002_MOE_SSP_non!M28+raw_2002_MOE_TANF_non!L28+raw_2002_MOE_TANF_non!M28+raw_2002_fed_non_2!F28+raw_2002_fed_non_2!H28</f>
        <v>41861439</v>
      </c>
      <c r="K23">
        <f>raw_2002_fed_spending!E28</f>
        <v>45937111</v>
      </c>
      <c r="L23">
        <f>raw_2002_MOE_SSP_non!B28+raw_2002_MOE_SSP_assist!B28+raw_2002_MOE_TANF_non!B28+raw_2002_MOE_TANF_assist!B28+raw_2002_fed_spending!J28+raw_2002_fed_spending!C28+raw_2002_fed_spending!E28</f>
        <v>808182578</v>
      </c>
      <c r="N23">
        <f t="shared" si="0"/>
        <v>808182578</v>
      </c>
      <c r="O23" t="str">
        <f t="shared" si="1"/>
        <v>Match</v>
      </c>
    </row>
    <row r="24" spans="1:15" x14ac:dyDescent="0.2">
      <c r="A24" t="s">
        <v>30</v>
      </c>
      <c r="B24">
        <f>raw_2002_MOE_SSP_assist!C29+raw_2002_MOE_TANF_assist!C29+raw_2002_fed_assist!C29</f>
        <v>326021769</v>
      </c>
      <c r="C24">
        <f>raw_2002_MOE_SSP_non!D29+raw_2002_MOE_SSP_assist!D29+raw_2002_MOE_TANF_non!D29+raw_2002_MOE_TANF_assist!D29+raw_2002_fed_non_1!D29+raw_2002_fed_assist!D29+raw_2002_fed_spending!C29</f>
        <v>356889127</v>
      </c>
      <c r="D24">
        <f>raw_2002_MOE_SSP_non!C29+raw_2002_MOE_SSP_non!E29+raw_2002_MOE_SSP_non!F29+raw_2002_MOE_SSP_assist!E29+raw_2002_MOE_TANF_non!C29+raw_2002_MOE_TANF_non!E29+raw_2002_MOE_TANF_non!F29+raw_2002_MOE_TANF_assist!E29+raw_2002_fed_non_1!C29+raw_2002_fed_non_1!E29+raw_2002_fed_non_1!F29+raw_2002_fed_assist!E29</f>
        <v>75541267</v>
      </c>
      <c r="E24">
        <f>raw_2002_fed_non_1!J29+raw_2002_fed_assist!F29</f>
        <v>27402367</v>
      </c>
      <c r="F24">
        <f>raw_2002_MOE_SSP_non!G29+raw_2002_MOE_SSP_non!H29+raw_2002_MOE_TANF_non!G29+raw_2002_MOE_TANF_non!H29+raw_2002_fed_non_1!G29+raw_2002_fed_non_1!H29</f>
        <v>56000000</v>
      </c>
      <c r="G24">
        <f>raw_2002_MOE_SSP_non!I29+raw_2002_MOE_TANF_non!I29+raw_2002_fed_non_1!I29</f>
        <v>0</v>
      </c>
      <c r="H24">
        <f>raw_2002_MOE_SSP_non!J29+raw_2002_MOE_SSP_non!K29+raw_2002_MOE_TANF_non!J29+raw_2002_MOE_TANF_non!K29+raw_2002_fed_non_2!D29+raw_2002_fed_non_2!E29</f>
        <v>105567947</v>
      </c>
      <c r="I24">
        <f>raw_2002_MOE_SSP_non!N29+raw_2002_MOE_TANF_non!N29+raw_2002_fed_non_2!I29</f>
        <v>195196726</v>
      </c>
      <c r="J24">
        <f>raw_2002_MOE_SSP_non!L29+raw_2002_MOE_SSP_non!M29+raw_2002_MOE_TANF_non!L29+raw_2002_MOE_TANF_non!M29+raw_2002_fed_non_2!F29+raw_2002_fed_non_2!H29</f>
        <v>124185980</v>
      </c>
      <c r="K24">
        <f>raw_2002_fed_spending!E29</f>
        <v>27250532</v>
      </c>
      <c r="L24">
        <f>raw_2002_MOE_SSP_non!B29+raw_2002_MOE_SSP_assist!B29+raw_2002_MOE_TANF_non!B29+raw_2002_MOE_TANF_assist!B29+raw_2002_fed_spending!J29+raw_2002_fed_spending!C29+raw_2002_fed_spending!E29</f>
        <v>1294055715</v>
      </c>
      <c r="N24">
        <f t="shared" si="0"/>
        <v>1294055715</v>
      </c>
      <c r="O24" t="str">
        <f t="shared" si="1"/>
        <v>Match</v>
      </c>
    </row>
    <row r="25" spans="1:15" x14ac:dyDescent="0.2">
      <c r="A25" t="s">
        <v>31</v>
      </c>
      <c r="B25">
        <f>raw_2002_MOE_SSP_assist!C30+raw_2002_MOE_TANF_assist!C30+raw_2002_fed_assist!C30</f>
        <v>184030236</v>
      </c>
      <c r="C25">
        <f>raw_2002_MOE_SSP_non!D30+raw_2002_MOE_SSP_assist!D30+raw_2002_MOE_TANF_non!D30+raw_2002_MOE_TANF_assist!D30+raw_2002_fed_non_1!D30+raw_2002_fed_assist!D30+raw_2002_fed_spending!C30</f>
        <v>93239226</v>
      </c>
      <c r="D25">
        <f>raw_2002_MOE_SSP_non!C30+raw_2002_MOE_SSP_non!E30+raw_2002_MOE_SSP_non!F30+raw_2002_MOE_SSP_assist!E30+raw_2002_MOE_TANF_non!C30+raw_2002_MOE_TANF_non!E30+raw_2002_MOE_TANF_non!F30+raw_2002_MOE_TANF_assist!E30+raw_2002_fed_non_1!C30+raw_2002_fed_non_1!E30+raw_2002_fed_non_1!F30+raw_2002_fed_assist!E30</f>
        <v>78851535</v>
      </c>
      <c r="E25">
        <f>raw_2002_fed_non_1!J30+raw_2002_fed_assist!F30</f>
        <v>0</v>
      </c>
      <c r="F25">
        <f>raw_2002_MOE_SSP_non!G30+raw_2002_MOE_SSP_non!H30+raw_2002_MOE_TANF_non!G30+raw_2002_MOE_TANF_non!H30+raw_2002_fed_non_1!G30+raw_2002_fed_non_1!H30</f>
        <v>26559450</v>
      </c>
      <c r="G25">
        <f>raw_2002_MOE_SSP_non!I30+raw_2002_MOE_TANF_non!I30+raw_2002_fed_non_1!I30</f>
        <v>26412334</v>
      </c>
      <c r="H25">
        <f>raw_2002_MOE_SSP_non!J30+raw_2002_MOE_SSP_non!K30+raw_2002_MOE_TANF_non!J30+raw_2002_MOE_TANF_non!K30+raw_2002_fed_non_2!D30+raw_2002_fed_non_2!E30</f>
        <v>304652</v>
      </c>
      <c r="I25">
        <f>raw_2002_MOE_SSP_non!N30+raw_2002_MOE_TANF_non!N30+raw_2002_fed_non_2!I30</f>
        <v>14554934</v>
      </c>
      <c r="J25">
        <f>raw_2002_MOE_SSP_non!L30+raw_2002_MOE_SSP_non!M30+raw_2002_MOE_TANF_non!L30+raw_2002_MOE_TANF_non!M30+raw_2002_fed_non_2!F30+raw_2002_fed_non_2!H30</f>
        <v>59714084</v>
      </c>
      <c r="K25">
        <f>raw_2002_fed_spending!E30</f>
        <v>21404600</v>
      </c>
      <c r="L25">
        <f>raw_2002_MOE_SSP_non!B30+raw_2002_MOE_SSP_assist!B30+raw_2002_MOE_TANF_non!B30+raw_2002_MOE_TANF_assist!B30+raw_2002_fed_spending!J30+raw_2002_fed_spending!C30+raw_2002_fed_spending!E30</f>
        <v>505071051</v>
      </c>
      <c r="N25">
        <f t="shared" si="0"/>
        <v>505071051</v>
      </c>
      <c r="O25" t="str">
        <f t="shared" si="1"/>
        <v>Match</v>
      </c>
    </row>
    <row r="26" spans="1:15" x14ac:dyDescent="0.2">
      <c r="A26" t="s">
        <v>32</v>
      </c>
      <c r="B26">
        <f>raw_2002_MOE_SSP_assist!C31+raw_2002_MOE_TANF_assist!C31+raw_2002_fed_assist!C31</f>
        <v>37468900</v>
      </c>
      <c r="C26">
        <f>raw_2002_MOE_SSP_non!D31+raw_2002_MOE_SSP_assist!D31+raw_2002_MOE_TANF_non!D31+raw_2002_MOE_TANF_assist!D31+raw_2002_fed_non_1!D31+raw_2002_fed_assist!D31+raw_2002_fed_spending!C31</f>
        <v>43976069</v>
      </c>
      <c r="D26">
        <f>raw_2002_MOE_SSP_non!C31+raw_2002_MOE_SSP_non!E31+raw_2002_MOE_SSP_non!F31+raw_2002_MOE_SSP_assist!E31+raw_2002_MOE_TANF_non!C31+raw_2002_MOE_TANF_non!E31+raw_2002_MOE_TANF_non!F31+raw_2002_MOE_TANF_assist!E31+raw_2002_fed_non_1!C31+raw_2002_fed_non_1!E31+raw_2002_fed_non_1!F31+raw_2002_fed_assist!E31</f>
        <v>54089360</v>
      </c>
      <c r="E26">
        <f>raw_2002_fed_non_1!J31+raw_2002_fed_assist!F31</f>
        <v>0</v>
      </c>
      <c r="F26">
        <f>raw_2002_MOE_SSP_non!G31+raw_2002_MOE_SSP_non!H31+raw_2002_MOE_TANF_non!G31+raw_2002_MOE_TANF_non!H31+raw_2002_fed_non_1!G31+raw_2002_fed_non_1!H31</f>
        <v>0</v>
      </c>
      <c r="G26">
        <f>raw_2002_MOE_SSP_non!I31+raw_2002_MOE_TANF_non!I31+raw_2002_fed_non_1!I31</f>
        <v>0</v>
      </c>
      <c r="H26">
        <f>raw_2002_MOE_SSP_non!J31+raw_2002_MOE_SSP_non!K31+raw_2002_MOE_TANF_non!J31+raw_2002_MOE_TANF_non!K31+raw_2002_fed_non_2!D31+raw_2002_fed_non_2!E31</f>
        <v>17509070</v>
      </c>
      <c r="I26">
        <f>raw_2002_MOE_SSP_non!N31+raw_2002_MOE_TANF_non!N31+raw_2002_fed_non_2!I31</f>
        <v>1868300</v>
      </c>
      <c r="J26">
        <f>raw_2002_MOE_SSP_non!L31+raw_2002_MOE_SSP_non!M31+raw_2002_MOE_TANF_non!L31+raw_2002_MOE_TANF_non!M31+raw_2002_fed_non_2!F31+raw_2002_fed_non_2!H31</f>
        <v>8017899</v>
      </c>
      <c r="K26">
        <f>raw_2002_fed_spending!E31</f>
        <v>9580266</v>
      </c>
      <c r="L26">
        <f>raw_2002_MOE_SSP_non!B31+raw_2002_MOE_SSP_assist!B31+raw_2002_MOE_TANF_non!B31+raw_2002_MOE_TANF_assist!B31+raw_2002_fed_spending!J31+raw_2002_fed_spending!C31+raw_2002_fed_spending!E31</f>
        <v>172509864</v>
      </c>
      <c r="N26">
        <f t="shared" si="0"/>
        <v>172509864</v>
      </c>
      <c r="O26" t="str">
        <f t="shared" si="1"/>
        <v>Match</v>
      </c>
    </row>
    <row r="27" spans="1:15" x14ac:dyDescent="0.2">
      <c r="A27" t="s">
        <v>33</v>
      </c>
      <c r="B27">
        <f>raw_2002_MOE_SSP_assist!C32+raw_2002_MOE_TANF_assist!C32+raw_2002_fed_assist!C32</f>
        <v>147806007</v>
      </c>
      <c r="C27">
        <f>raw_2002_MOE_SSP_non!D32+raw_2002_MOE_SSP_assist!D32+raw_2002_MOE_TANF_non!D32+raw_2002_MOE_TANF_assist!D32+raw_2002_fed_non_1!D32+raw_2002_fed_assist!D32+raw_2002_fed_spending!C32</f>
        <v>78168738</v>
      </c>
      <c r="D27">
        <f>raw_2002_MOE_SSP_non!C32+raw_2002_MOE_SSP_non!E32+raw_2002_MOE_SSP_non!F32+raw_2002_MOE_SSP_assist!E32+raw_2002_MOE_TANF_non!C32+raw_2002_MOE_TANF_non!E32+raw_2002_MOE_TANF_non!F32+raw_2002_MOE_TANF_assist!E32+raw_2002_fed_non_1!C32+raw_2002_fed_non_1!E32+raw_2002_fed_non_1!F32+raw_2002_fed_assist!E32</f>
        <v>31489511</v>
      </c>
      <c r="E27">
        <f>raw_2002_fed_non_1!J32+raw_2002_fed_assist!F32</f>
        <v>56907918</v>
      </c>
      <c r="F27">
        <f>raw_2002_MOE_SSP_non!G32+raw_2002_MOE_SSP_non!H32+raw_2002_MOE_TANF_non!G32+raw_2002_MOE_TANF_non!H32+raw_2002_fed_non_1!G32+raw_2002_fed_non_1!H32</f>
        <v>0</v>
      </c>
      <c r="G27">
        <f>raw_2002_MOE_SSP_non!I32+raw_2002_MOE_TANF_non!I32+raw_2002_fed_non_1!I32</f>
        <v>2818</v>
      </c>
      <c r="H27">
        <f>raw_2002_MOE_SSP_non!J32+raw_2002_MOE_SSP_non!K32+raw_2002_MOE_TANF_non!J32+raw_2002_MOE_TANF_non!K32+raw_2002_fed_non_2!D32+raw_2002_fed_non_2!E32</f>
        <v>2700456</v>
      </c>
      <c r="I27">
        <f>raw_2002_MOE_SSP_non!N32+raw_2002_MOE_TANF_non!N32+raw_2002_fed_non_2!I32</f>
        <v>0</v>
      </c>
      <c r="J27">
        <f>raw_2002_MOE_SSP_non!L32+raw_2002_MOE_SSP_non!M32+raw_2002_MOE_TANF_non!L32+raw_2002_MOE_TANF_non!M32+raw_2002_fed_non_2!F32+raw_2002_fed_non_2!H32</f>
        <v>22137441</v>
      </c>
      <c r="K27">
        <f>raw_2002_fed_spending!E32</f>
        <v>21705174</v>
      </c>
      <c r="L27">
        <f>raw_2002_MOE_SSP_non!B32+raw_2002_MOE_SSP_assist!B32+raw_2002_MOE_TANF_non!B32+raw_2002_MOE_TANF_assist!B32+raw_2002_fed_spending!J32+raw_2002_fed_spending!C32+raw_2002_fed_spending!E32</f>
        <v>360918063</v>
      </c>
      <c r="N27">
        <f t="shared" si="0"/>
        <v>360918063</v>
      </c>
      <c r="O27" t="str">
        <f t="shared" si="1"/>
        <v>Match</v>
      </c>
    </row>
    <row r="28" spans="1:15" x14ac:dyDescent="0.2">
      <c r="A28" t="s">
        <v>34</v>
      </c>
      <c r="B28">
        <f>raw_2002_MOE_SSP_assist!C33+raw_2002_MOE_TANF_assist!C33+raw_2002_fed_assist!C33</f>
        <v>31464643</v>
      </c>
      <c r="C28">
        <f>raw_2002_MOE_SSP_non!D33+raw_2002_MOE_SSP_assist!D33+raw_2002_MOE_TANF_non!D33+raw_2002_MOE_TANF_assist!D33+raw_2002_fed_non_1!D33+raw_2002_fed_assist!D33+raw_2002_fed_spending!C33</f>
        <v>9487691</v>
      </c>
      <c r="D28">
        <f>raw_2002_MOE_SSP_non!C33+raw_2002_MOE_SSP_non!E33+raw_2002_MOE_SSP_non!F33+raw_2002_MOE_SSP_assist!E33+raw_2002_MOE_TANF_non!C33+raw_2002_MOE_TANF_non!E33+raw_2002_MOE_TANF_non!F33+raw_2002_MOE_TANF_assist!E33+raw_2002_fed_non_1!C33+raw_2002_fed_non_1!E33+raw_2002_fed_non_1!F33+raw_2002_fed_assist!E33</f>
        <v>13491903</v>
      </c>
      <c r="E28">
        <f>raw_2002_fed_non_1!J33+raw_2002_fed_assist!F33</f>
        <v>5003105</v>
      </c>
      <c r="F28">
        <f>raw_2002_MOE_SSP_non!G33+raw_2002_MOE_SSP_non!H33+raw_2002_MOE_TANF_non!G33+raw_2002_MOE_TANF_non!H33+raw_2002_fed_non_1!G33+raw_2002_fed_non_1!H33</f>
        <v>0</v>
      </c>
      <c r="G28">
        <f>raw_2002_MOE_SSP_non!I33+raw_2002_MOE_TANF_non!I33+raw_2002_fed_non_1!I33</f>
        <v>-231669</v>
      </c>
      <c r="H28">
        <f>raw_2002_MOE_SSP_non!J33+raw_2002_MOE_SSP_non!K33+raw_2002_MOE_TANF_non!J33+raw_2002_MOE_TANF_non!K33+raw_2002_fed_non_2!D33+raw_2002_fed_non_2!E33</f>
        <v>2000</v>
      </c>
      <c r="I28">
        <f>raw_2002_MOE_SSP_non!N33+raw_2002_MOE_TANF_non!N33+raw_2002_fed_non_2!I33</f>
        <v>3004056</v>
      </c>
      <c r="J28">
        <f>raw_2002_MOE_SSP_non!L33+raw_2002_MOE_SSP_non!M33+raw_2002_MOE_TANF_non!L33+raw_2002_MOE_TANF_non!M33+raw_2002_fed_non_2!F33+raw_2002_fed_non_2!H33</f>
        <v>7817223</v>
      </c>
      <c r="K28">
        <f>raw_2002_fed_spending!E33</f>
        <v>4250000</v>
      </c>
      <c r="L28">
        <f>raw_2002_MOE_SSP_non!B33+raw_2002_MOE_SSP_assist!B33+raw_2002_MOE_TANF_non!B33+raw_2002_MOE_TANF_assist!B33+raw_2002_fed_spending!J33+raw_2002_fed_spending!C33+raw_2002_fed_spending!E33</f>
        <v>74288952</v>
      </c>
      <c r="N28">
        <f t="shared" si="0"/>
        <v>74288952</v>
      </c>
      <c r="O28" t="str">
        <f t="shared" si="1"/>
        <v>Match</v>
      </c>
    </row>
    <row r="29" spans="1:15" x14ac:dyDescent="0.2">
      <c r="A29" t="s">
        <v>35</v>
      </c>
      <c r="B29">
        <f>raw_2002_MOE_SSP_assist!C34+raw_2002_MOE_TANF_assist!C34+raw_2002_fed_assist!C34</f>
        <v>52273408</v>
      </c>
      <c r="C29">
        <f>raw_2002_MOE_SSP_non!D34+raw_2002_MOE_SSP_assist!D34+raw_2002_MOE_TANF_non!D34+raw_2002_MOE_TANF_assist!D34+raw_2002_fed_non_1!D34+raw_2002_fed_assist!D34+raw_2002_fed_spending!C34</f>
        <v>15498898</v>
      </c>
      <c r="D29">
        <f>raw_2002_MOE_SSP_non!C34+raw_2002_MOE_SSP_non!E34+raw_2002_MOE_SSP_non!F34+raw_2002_MOE_SSP_assist!E34+raw_2002_MOE_TANF_non!C34+raw_2002_MOE_TANF_non!E34+raw_2002_MOE_TANF_non!F34+raw_2002_MOE_TANF_assist!E34+raw_2002_fed_non_1!C34+raw_2002_fed_non_1!E34+raw_2002_fed_non_1!F34+raw_2002_fed_assist!E34</f>
        <v>12224821</v>
      </c>
      <c r="E29">
        <f>raw_2002_fed_non_1!J34+raw_2002_fed_assist!F34</f>
        <v>0</v>
      </c>
      <c r="F29">
        <f>raw_2002_MOE_SSP_non!G34+raw_2002_MOE_SSP_non!H34+raw_2002_MOE_TANF_non!G34+raw_2002_MOE_TANF_non!H34+raw_2002_fed_non_1!G34+raw_2002_fed_non_1!H34</f>
        <v>0</v>
      </c>
      <c r="G29">
        <f>raw_2002_MOE_SSP_non!I34+raw_2002_MOE_TANF_non!I34+raw_2002_fed_non_1!I34</f>
        <v>0</v>
      </c>
      <c r="H29">
        <f>raw_2002_MOE_SSP_non!J34+raw_2002_MOE_SSP_non!K34+raw_2002_MOE_TANF_non!J34+raw_2002_MOE_TANF_non!K34+raw_2002_fed_non_2!D34+raw_2002_fed_non_2!E34</f>
        <v>0</v>
      </c>
      <c r="I29">
        <f>raw_2002_MOE_SSP_non!N34+raw_2002_MOE_TANF_non!N34+raw_2002_fed_non_2!I34</f>
        <v>0</v>
      </c>
      <c r="J29">
        <f>raw_2002_MOE_SSP_non!L34+raw_2002_MOE_SSP_non!M34+raw_2002_MOE_TANF_non!L34+raw_2002_MOE_TANF_non!M34+raw_2002_fed_non_2!F34+raw_2002_fed_non_2!H34</f>
        <v>5759466</v>
      </c>
      <c r="K29">
        <f>raw_2002_fed_spending!E34</f>
        <v>4400000</v>
      </c>
      <c r="L29">
        <f>raw_2002_MOE_SSP_non!B34+raw_2002_MOE_SSP_assist!B34+raw_2002_MOE_TANF_non!B34+raw_2002_MOE_TANF_assist!B34+raw_2002_fed_spending!J34+raw_2002_fed_spending!C34+raw_2002_fed_spending!E34</f>
        <v>90156593</v>
      </c>
      <c r="N29">
        <f t="shared" si="0"/>
        <v>90156593</v>
      </c>
      <c r="O29" t="str">
        <f t="shared" si="1"/>
        <v>Match</v>
      </c>
    </row>
    <row r="30" spans="1:15" x14ac:dyDescent="0.2">
      <c r="A30" t="s">
        <v>36</v>
      </c>
      <c r="B30">
        <f>raw_2002_MOE_SSP_assist!C35+raw_2002_MOE_TANF_assist!C35+raw_2002_fed_assist!C35</f>
        <v>48115377</v>
      </c>
      <c r="C30">
        <f>raw_2002_MOE_SSP_non!D35+raw_2002_MOE_SSP_assist!D35+raw_2002_MOE_TANF_non!D35+raw_2002_MOE_TANF_assist!D35+raw_2002_fed_non_1!D35+raw_2002_fed_assist!D35+raw_2002_fed_spending!C35</f>
        <v>3363646</v>
      </c>
      <c r="D30">
        <f>raw_2002_MOE_SSP_non!C35+raw_2002_MOE_SSP_non!E35+raw_2002_MOE_SSP_non!F35+raw_2002_MOE_SSP_assist!E35+raw_2002_MOE_TANF_non!C35+raw_2002_MOE_TANF_non!E35+raw_2002_MOE_TANF_non!F35+raw_2002_MOE_TANF_assist!E35+raw_2002_fed_non_1!C35+raw_2002_fed_non_1!E35+raw_2002_fed_non_1!F35+raw_2002_fed_assist!E35</f>
        <v>4985255</v>
      </c>
      <c r="E30">
        <f>raw_2002_fed_non_1!J35+raw_2002_fed_assist!F35</f>
        <v>7849556</v>
      </c>
      <c r="F30">
        <f>raw_2002_MOE_SSP_non!G35+raw_2002_MOE_SSP_non!H35+raw_2002_MOE_TANF_non!G35+raw_2002_MOE_TANF_non!H35+raw_2002_fed_non_1!G35+raw_2002_fed_non_1!H35</f>
        <v>0</v>
      </c>
      <c r="G30">
        <f>raw_2002_MOE_SSP_non!I35+raw_2002_MOE_TANF_non!I35+raw_2002_fed_non_1!I35</f>
        <v>63357</v>
      </c>
      <c r="H30">
        <f>raw_2002_MOE_SSP_non!J35+raw_2002_MOE_SSP_non!K35+raw_2002_MOE_TANF_non!J35+raw_2002_MOE_TANF_non!K35+raw_2002_fed_non_2!D35+raw_2002_fed_non_2!E35</f>
        <v>189751</v>
      </c>
      <c r="I30">
        <f>raw_2002_MOE_SSP_non!N35+raw_2002_MOE_TANF_non!N35+raw_2002_fed_non_2!I35</f>
        <v>4681645</v>
      </c>
      <c r="J30">
        <f>raw_2002_MOE_SSP_non!L35+raw_2002_MOE_SSP_non!M35+raw_2002_MOE_TANF_non!L35+raw_2002_MOE_TANF_non!M35+raw_2002_fed_non_2!F35+raw_2002_fed_non_2!H35</f>
        <v>20066350</v>
      </c>
      <c r="K30">
        <f>raw_2002_fed_spending!E35</f>
        <v>1279907</v>
      </c>
      <c r="L30">
        <f>raw_2002_MOE_SSP_non!B35+raw_2002_MOE_SSP_assist!B35+raw_2002_MOE_TANF_non!B35+raw_2002_MOE_TANF_assist!B35+raw_2002_fed_spending!J35+raw_2002_fed_spending!C35+raw_2002_fed_spending!E35</f>
        <v>90594844</v>
      </c>
      <c r="N30">
        <f t="shared" si="0"/>
        <v>90594844</v>
      </c>
      <c r="O30" t="str">
        <f t="shared" si="1"/>
        <v>Match</v>
      </c>
    </row>
    <row r="31" spans="1:15" x14ac:dyDescent="0.2">
      <c r="A31" t="s">
        <v>37</v>
      </c>
      <c r="B31">
        <f>raw_2002_MOE_SSP_assist!C36+raw_2002_MOE_TANF_assist!C36+raw_2002_fed_assist!C36</f>
        <v>29143046</v>
      </c>
      <c r="C31">
        <f>raw_2002_MOE_SSP_non!D36+raw_2002_MOE_SSP_assist!D36+raw_2002_MOE_TANF_non!D36+raw_2002_MOE_TANF_assist!D36+raw_2002_fed_non_1!D36+raw_2002_fed_assist!D36+raw_2002_fed_spending!C36</f>
        <v>4581870</v>
      </c>
      <c r="D31">
        <f>raw_2002_MOE_SSP_non!C36+raw_2002_MOE_SSP_non!E36+raw_2002_MOE_SSP_non!F36+raw_2002_MOE_SSP_assist!E36+raw_2002_MOE_TANF_non!C36+raw_2002_MOE_TANF_non!E36+raw_2002_MOE_TANF_non!F36+raw_2002_MOE_TANF_assist!E36+raw_2002_fed_non_1!C36+raw_2002_fed_non_1!E36+raw_2002_fed_non_1!F36+raw_2002_fed_assist!E36</f>
        <v>8782220</v>
      </c>
      <c r="E31">
        <f>raw_2002_fed_non_1!J36+raw_2002_fed_assist!F36</f>
        <v>10266376</v>
      </c>
      <c r="F31">
        <f>raw_2002_MOE_SSP_non!G36+raw_2002_MOE_SSP_non!H36+raw_2002_MOE_TANF_non!G36+raw_2002_MOE_TANF_non!H36+raw_2002_fed_non_1!G36+raw_2002_fed_non_1!H36</f>
        <v>0</v>
      </c>
      <c r="G31">
        <f>raw_2002_MOE_SSP_non!I36+raw_2002_MOE_TANF_non!I36+raw_2002_fed_non_1!I36</f>
        <v>0</v>
      </c>
      <c r="H31">
        <f>raw_2002_MOE_SSP_non!J36+raw_2002_MOE_SSP_non!K36+raw_2002_MOE_TANF_non!J36+raw_2002_MOE_TANF_non!K36+raw_2002_fed_non_2!D36+raw_2002_fed_non_2!E36</f>
        <v>1319173</v>
      </c>
      <c r="I31">
        <f>raw_2002_MOE_SSP_non!N36+raw_2002_MOE_TANF_non!N36+raw_2002_fed_non_2!I36</f>
        <v>6107884</v>
      </c>
      <c r="J31">
        <f>raw_2002_MOE_SSP_non!L36+raw_2002_MOE_SSP_non!M36+raw_2002_MOE_TANF_non!L36+raw_2002_MOE_TANF_non!M36+raw_2002_fed_non_2!F36+raw_2002_fed_non_2!H36</f>
        <v>11996919</v>
      </c>
      <c r="K31">
        <f>raw_2002_fed_spending!E36</f>
        <v>0</v>
      </c>
      <c r="L31">
        <f>raw_2002_MOE_SSP_non!B36+raw_2002_MOE_SSP_assist!B36+raw_2002_MOE_TANF_non!B36+raw_2002_MOE_TANF_assist!B36+raw_2002_fed_spending!J36+raw_2002_fed_spending!C36+raw_2002_fed_spending!E36</f>
        <v>72197488</v>
      </c>
      <c r="N31">
        <f t="shared" si="0"/>
        <v>72197488</v>
      </c>
      <c r="O31" t="str">
        <f t="shared" si="1"/>
        <v>Match</v>
      </c>
    </row>
    <row r="32" spans="1:15" x14ac:dyDescent="0.2">
      <c r="A32" t="s">
        <v>38</v>
      </c>
      <c r="B32">
        <f>raw_2002_MOE_SSP_assist!C37+raw_2002_MOE_TANF_assist!C37+raw_2002_fed_assist!C37</f>
        <v>193771762</v>
      </c>
      <c r="C32">
        <f>raw_2002_MOE_SSP_non!D37+raw_2002_MOE_SSP_assist!D37+raw_2002_MOE_TANF_non!D37+raw_2002_MOE_TANF_assist!D37+raw_2002_fed_non_1!D37+raw_2002_fed_assist!D37+raw_2002_fed_spending!C37</f>
        <v>6126685</v>
      </c>
      <c r="D32">
        <f>raw_2002_MOE_SSP_non!C37+raw_2002_MOE_SSP_non!E37+raw_2002_MOE_SSP_non!F37+raw_2002_MOE_SSP_assist!E37+raw_2002_MOE_TANF_non!C37+raw_2002_MOE_TANF_non!E37+raw_2002_MOE_TANF_non!F37+raw_2002_MOE_TANF_assist!E37+raw_2002_fed_non_1!C37+raw_2002_fed_non_1!E37+raw_2002_fed_non_1!F37+raw_2002_fed_assist!E37</f>
        <v>177743012</v>
      </c>
      <c r="E32">
        <f>raw_2002_fed_non_1!J37+raw_2002_fed_assist!F37</f>
        <v>13680000</v>
      </c>
      <c r="F32">
        <f>raw_2002_MOE_SSP_non!G37+raw_2002_MOE_SSP_non!H37+raw_2002_MOE_TANF_non!G37+raw_2002_MOE_TANF_non!H37+raw_2002_fed_non_1!G37+raw_2002_fed_non_1!H37</f>
        <v>77786032</v>
      </c>
      <c r="G32">
        <f>raw_2002_MOE_SSP_non!I37+raw_2002_MOE_TANF_non!I37+raw_2002_fed_non_1!I37</f>
        <v>5324583</v>
      </c>
      <c r="H32">
        <f>raw_2002_MOE_SSP_non!J37+raw_2002_MOE_SSP_non!K37+raw_2002_MOE_TANF_non!J37+raw_2002_MOE_TANF_non!K37+raw_2002_fed_non_2!D37+raw_2002_fed_non_2!E37</f>
        <v>331814730</v>
      </c>
      <c r="I32">
        <f>raw_2002_MOE_SSP_non!N37+raw_2002_MOE_TANF_non!N37+raw_2002_fed_non_2!I37</f>
        <v>56622508</v>
      </c>
      <c r="J32">
        <f>raw_2002_MOE_SSP_non!L37+raw_2002_MOE_SSP_non!M37+raw_2002_MOE_TANF_non!L37+raw_2002_MOE_TANF_non!M37+raw_2002_fed_non_2!F37+raw_2002_fed_non_2!H37</f>
        <v>89338382</v>
      </c>
      <c r="K32">
        <f>raw_2002_fed_spending!E37</f>
        <v>40403000</v>
      </c>
      <c r="L32">
        <f>raw_2002_MOE_SSP_non!B37+raw_2002_MOE_SSP_assist!B37+raw_2002_MOE_TANF_non!B37+raw_2002_MOE_TANF_assist!B37+raw_2002_fed_spending!J37+raw_2002_fed_spending!C37+raw_2002_fed_spending!E37</f>
        <v>992610694</v>
      </c>
      <c r="N32">
        <f t="shared" si="0"/>
        <v>992610694</v>
      </c>
      <c r="O32" t="str">
        <f t="shared" si="1"/>
        <v>Match</v>
      </c>
    </row>
    <row r="33" spans="1:15" x14ac:dyDescent="0.2">
      <c r="A33" t="s">
        <v>39</v>
      </c>
      <c r="B33">
        <f>raw_2002_MOE_SSP_assist!C38+raw_2002_MOE_TANF_assist!C38+raw_2002_fed_assist!C38</f>
        <v>82157029</v>
      </c>
      <c r="C33">
        <f>raw_2002_MOE_SSP_non!D38+raw_2002_MOE_SSP_assist!D38+raw_2002_MOE_TANF_non!D38+raw_2002_MOE_TANF_assist!D38+raw_2002_fed_non_1!D38+raw_2002_fed_assist!D38+raw_2002_fed_spending!C38</f>
        <v>32266085</v>
      </c>
      <c r="D33">
        <f>raw_2002_MOE_SSP_non!C38+raw_2002_MOE_SSP_non!E38+raw_2002_MOE_SSP_non!F38+raw_2002_MOE_SSP_assist!E38+raw_2002_MOE_TANF_non!C38+raw_2002_MOE_TANF_non!E38+raw_2002_MOE_TANF_non!F38+raw_2002_MOE_TANF_assist!E38+raw_2002_fed_non_1!C38+raw_2002_fed_non_1!E38+raw_2002_fed_non_1!F38+raw_2002_fed_assist!E38</f>
        <v>8715712</v>
      </c>
      <c r="E33">
        <f>raw_2002_fed_non_1!J38+raw_2002_fed_assist!F38</f>
        <v>0</v>
      </c>
      <c r="F33">
        <f>raw_2002_MOE_SSP_non!G38+raw_2002_MOE_SSP_non!H38+raw_2002_MOE_TANF_non!G38+raw_2002_MOE_TANF_non!H38+raw_2002_fed_non_1!G38+raw_2002_fed_non_1!H38</f>
        <v>0</v>
      </c>
      <c r="G33">
        <f>raw_2002_MOE_SSP_non!I38+raw_2002_MOE_TANF_non!I38+raw_2002_fed_non_1!I38</f>
        <v>0</v>
      </c>
      <c r="H33">
        <f>raw_2002_MOE_SSP_non!J38+raw_2002_MOE_SSP_non!K38+raw_2002_MOE_TANF_non!J38+raw_2002_MOE_TANF_non!K38+raw_2002_fed_non_2!D38+raw_2002_fed_non_2!E38</f>
        <v>0</v>
      </c>
      <c r="I33">
        <f>raw_2002_MOE_SSP_non!N38+raw_2002_MOE_TANF_non!N38+raw_2002_fed_non_2!I38</f>
        <v>23125090</v>
      </c>
      <c r="J33">
        <f>raw_2002_MOE_SSP_non!L38+raw_2002_MOE_SSP_non!M38+raw_2002_MOE_TANF_non!L38+raw_2002_MOE_TANF_non!M38+raw_2002_fed_non_2!F38+raw_2002_fed_non_2!H38</f>
        <v>6213402</v>
      </c>
      <c r="K33">
        <f>raw_2002_fed_spending!E38</f>
        <v>2000000</v>
      </c>
      <c r="L33">
        <f>raw_2002_MOE_SSP_non!B38+raw_2002_MOE_SSP_assist!B38+raw_2002_MOE_TANF_non!B38+raw_2002_MOE_TANF_assist!B38+raw_2002_fed_spending!J38+raw_2002_fed_spending!C38+raw_2002_fed_spending!E38</f>
        <v>154477318</v>
      </c>
      <c r="N33">
        <f t="shared" si="0"/>
        <v>154477318</v>
      </c>
      <c r="O33" t="str">
        <f t="shared" si="1"/>
        <v>Match</v>
      </c>
    </row>
    <row r="34" spans="1:15" x14ac:dyDescent="0.2">
      <c r="A34" t="s">
        <v>40</v>
      </c>
      <c r="B34">
        <f>raw_2002_MOE_SSP_assist!C39+raw_2002_MOE_TANF_assist!C39+raw_2002_fed_assist!C39</f>
        <v>1464883655</v>
      </c>
      <c r="C34">
        <f>raw_2002_MOE_SSP_non!D39+raw_2002_MOE_SSP_assist!D39+raw_2002_MOE_TANF_non!D39+raw_2002_MOE_TANF_assist!D39+raw_2002_fed_non_1!D39+raw_2002_fed_assist!D39+raw_2002_fed_spending!C39</f>
        <v>496322562</v>
      </c>
      <c r="D34">
        <f>raw_2002_MOE_SSP_non!C39+raw_2002_MOE_SSP_non!E39+raw_2002_MOE_SSP_non!F39+raw_2002_MOE_SSP_assist!E39+raw_2002_MOE_TANF_non!C39+raw_2002_MOE_TANF_non!E39+raw_2002_MOE_TANF_non!F39+raw_2002_MOE_TANF_assist!E39+raw_2002_fed_non_1!C39+raw_2002_fed_non_1!E39+raw_2002_fed_non_1!F39+raw_2002_fed_assist!E39</f>
        <v>296169990</v>
      </c>
      <c r="E34">
        <f>raw_2002_fed_non_1!J39+raw_2002_fed_assist!F39</f>
        <v>424405770</v>
      </c>
      <c r="F34">
        <f>raw_2002_MOE_SSP_non!G39+raw_2002_MOE_SSP_non!H39+raw_2002_MOE_TANF_non!G39+raw_2002_MOE_TANF_non!H39+raw_2002_fed_non_1!G39+raw_2002_fed_non_1!H39</f>
        <v>448695382</v>
      </c>
      <c r="G34">
        <f>raw_2002_MOE_SSP_non!I39+raw_2002_MOE_TANF_non!I39+raw_2002_fed_non_1!I39</f>
        <v>33423453</v>
      </c>
      <c r="H34">
        <f>raw_2002_MOE_SSP_non!J39+raw_2002_MOE_SSP_non!K39+raw_2002_MOE_TANF_non!J39+raw_2002_MOE_TANF_non!K39+raw_2002_fed_non_2!D39+raw_2002_fed_non_2!E39</f>
        <v>93842581</v>
      </c>
      <c r="I34">
        <f>raw_2002_MOE_SSP_non!N39+raw_2002_MOE_TANF_non!N39+raw_2002_fed_non_2!I39</f>
        <v>528816465</v>
      </c>
      <c r="J34">
        <f>raw_2002_MOE_SSP_non!L39+raw_2002_MOE_SSP_non!M39+raw_2002_MOE_TANF_non!L39+raw_2002_MOE_TANF_non!M39+raw_2002_fed_non_2!F39+raw_2002_fed_non_2!H39</f>
        <v>459299770</v>
      </c>
      <c r="K34">
        <f>raw_2002_fed_spending!E39</f>
        <v>244000000</v>
      </c>
      <c r="L34">
        <f>raw_2002_MOE_SSP_non!B39+raw_2002_MOE_SSP_assist!B39+raw_2002_MOE_TANF_non!B39+raw_2002_MOE_TANF_assist!B39+raw_2002_fed_spending!J39+raw_2002_fed_spending!C39+raw_2002_fed_spending!E39</f>
        <v>4489859628</v>
      </c>
      <c r="N34">
        <f t="shared" si="0"/>
        <v>4489859628</v>
      </c>
      <c r="O34" t="str">
        <f t="shared" si="1"/>
        <v>Match</v>
      </c>
    </row>
    <row r="35" spans="1:15" x14ac:dyDescent="0.2">
      <c r="A35" t="s">
        <v>41</v>
      </c>
      <c r="B35">
        <f>raw_2002_MOE_SSP_assist!C40+raw_2002_MOE_TANF_assist!C40+raw_2002_fed_assist!C40</f>
        <v>138661147</v>
      </c>
      <c r="C35">
        <f>raw_2002_MOE_SSP_non!D40+raw_2002_MOE_SSP_assist!D40+raw_2002_MOE_TANF_non!D40+raw_2002_MOE_TANF_assist!D40+raw_2002_fed_non_1!D40+raw_2002_fed_assist!D40+raw_2002_fed_spending!C40</f>
        <v>172838728</v>
      </c>
      <c r="D35">
        <f>raw_2002_MOE_SSP_non!C40+raw_2002_MOE_SSP_non!E40+raw_2002_MOE_SSP_non!F40+raw_2002_MOE_SSP_assist!E40+raw_2002_MOE_TANF_non!C40+raw_2002_MOE_TANF_non!E40+raw_2002_MOE_TANF_non!F40+raw_2002_MOE_TANF_assist!E40+raw_2002_fed_non_1!C40+raw_2002_fed_non_1!E40+raw_2002_fed_non_1!F40+raw_2002_fed_assist!E40</f>
        <v>70772549</v>
      </c>
      <c r="E35">
        <f>raw_2002_fed_non_1!J40+raw_2002_fed_assist!F40</f>
        <v>77530112</v>
      </c>
      <c r="F35">
        <f>raw_2002_MOE_SSP_non!G40+raw_2002_MOE_SSP_non!H40+raw_2002_MOE_TANF_non!G40+raw_2002_MOE_TANF_non!H40+raw_2002_fed_non_1!G40+raw_2002_fed_non_1!H40</f>
        <v>0</v>
      </c>
      <c r="G35">
        <f>raw_2002_MOE_SSP_non!I40+raw_2002_MOE_TANF_non!I40+raw_2002_fed_non_1!I40</f>
        <v>8100198</v>
      </c>
      <c r="H35">
        <f>raw_2002_MOE_SSP_non!J40+raw_2002_MOE_SSP_non!K40+raw_2002_MOE_TANF_non!J40+raw_2002_MOE_TANF_non!K40+raw_2002_fed_non_2!D40+raw_2002_fed_non_2!E40</f>
        <v>225829</v>
      </c>
      <c r="I35">
        <f>raw_2002_MOE_SSP_non!N40+raw_2002_MOE_TANF_non!N40+raw_2002_fed_non_2!I40</f>
        <v>36478792</v>
      </c>
      <c r="J35">
        <f>raw_2002_MOE_SSP_non!L40+raw_2002_MOE_SSP_non!M40+raw_2002_MOE_TANF_non!L40+raw_2002_MOE_TANF_non!M40+raw_2002_fed_non_2!F40+raw_2002_fed_non_2!H40</f>
        <v>42210709</v>
      </c>
      <c r="K35">
        <f>raw_2002_fed_spending!E40</f>
        <v>6542135</v>
      </c>
      <c r="L35">
        <f>raw_2002_MOE_SSP_non!B40+raw_2002_MOE_SSP_assist!B40+raw_2002_MOE_TANF_non!B40+raw_2002_MOE_TANF_assist!B40+raw_2002_fed_spending!J40+raw_2002_fed_spending!C40+raw_2002_fed_spending!E40</f>
        <v>553360199</v>
      </c>
      <c r="N35">
        <f t="shared" si="0"/>
        <v>553360199</v>
      </c>
      <c r="O35" t="str">
        <f t="shared" si="1"/>
        <v>Match</v>
      </c>
    </row>
    <row r="36" spans="1:15" x14ac:dyDescent="0.2">
      <c r="A36" t="s">
        <v>42</v>
      </c>
      <c r="B36">
        <f>raw_2002_MOE_SSP_assist!C41+raw_2002_MOE_TANF_assist!C41+raw_2002_fed_assist!C41</f>
        <v>10004956</v>
      </c>
      <c r="C36">
        <f>raw_2002_MOE_SSP_non!D41+raw_2002_MOE_SSP_assist!D41+raw_2002_MOE_TANF_non!D41+raw_2002_MOE_TANF_assist!D41+raw_2002_fed_non_1!D41+raw_2002_fed_assist!D41+raw_2002_fed_spending!C41</f>
        <v>3301952</v>
      </c>
      <c r="D36">
        <f>raw_2002_MOE_SSP_non!C41+raw_2002_MOE_SSP_non!E41+raw_2002_MOE_SSP_non!F41+raw_2002_MOE_SSP_assist!E41+raw_2002_MOE_TANF_non!C41+raw_2002_MOE_TANF_non!E41+raw_2002_MOE_TANF_non!F41+raw_2002_MOE_TANF_assist!E41+raw_2002_fed_non_1!C41+raw_2002_fed_non_1!E41+raw_2002_fed_non_1!F41+raw_2002_fed_assist!E41</f>
        <v>4438598</v>
      </c>
      <c r="E36">
        <f>raw_2002_fed_non_1!J41+raw_2002_fed_assist!F41</f>
        <v>7702349</v>
      </c>
      <c r="F36">
        <f>raw_2002_MOE_SSP_non!G41+raw_2002_MOE_SSP_non!H41+raw_2002_MOE_TANF_non!G41+raw_2002_MOE_TANF_non!H41+raw_2002_fed_non_1!G41+raw_2002_fed_non_1!H41</f>
        <v>0</v>
      </c>
      <c r="G36">
        <f>raw_2002_MOE_SSP_non!I41+raw_2002_MOE_TANF_non!I41+raw_2002_fed_non_1!I41</f>
        <v>0</v>
      </c>
      <c r="H36">
        <f>raw_2002_MOE_SSP_non!J41+raw_2002_MOE_SSP_non!K41+raw_2002_MOE_TANF_non!J41+raw_2002_MOE_TANF_non!K41+raw_2002_fed_non_2!D41+raw_2002_fed_non_2!E41</f>
        <v>2317345</v>
      </c>
      <c r="I36">
        <f>raw_2002_MOE_SSP_non!N41+raw_2002_MOE_TANF_non!N41+raw_2002_fed_non_2!I41</f>
        <v>415990</v>
      </c>
      <c r="J36">
        <f>raw_2002_MOE_SSP_non!L41+raw_2002_MOE_SSP_non!M41+raw_2002_MOE_TANF_non!L41+raw_2002_MOE_TANF_non!M41+raw_2002_fed_non_2!F41+raw_2002_fed_non_2!H41</f>
        <v>4720807</v>
      </c>
      <c r="K36">
        <f>raw_2002_fed_spending!E41</f>
        <v>0</v>
      </c>
      <c r="L36">
        <f>raw_2002_MOE_SSP_non!B41+raw_2002_MOE_SSP_assist!B41+raw_2002_MOE_TANF_non!B41+raw_2002_MOE_TANF_assist!B41+raw_2002_fed_spending!J41+raw_2002_fed_spending!C41+raw_2002_fed_spending!E41</f>
        <v>32901997</v>
      </c>
      <c r="N36">
        <f t="shared" si="0"/>
        <v>32901997</v>
      </c>
      <c r="O36" t="str">
        <f t="shared" si="1"/>
        <v>Match</v>
      </c>
    </row>
    <row r="37" spans="1:15" x14ac:dyDescent="0.2">
      <c r="A37" t="s">
        <v>43</v>
      </c>
      <c r="B37">
        <f>raw_2002_MOE_SSP_assist!C42+raw_2002_MOE_TANF_assist!C42+raw_2002_fed_assist!C42</f>
        <v>335981227</v>
      </c>
      <c r="C37">
        <f>raw_2002_MOE_SSP_non!D42+raw_2002_MOE_SSP_assist!D42+raw_2002_MOE_TANF_non!D42+raw_2002_MOE_TANF_assist!D42+raw_2002_fed_non_1!D42+raw_2002_fed_assist!D42+raw_2002_fed_spending!C42</f>
        <v>262256694</v>
      </c>
      <c r="D37">
        <f>raw_2002_MOE_SSP_non!C42+raw_2002_MOE_SSP_non!E42+raw_2002_MOE_SSP_non!F42+raw_2002_MOE_SSP_assist!E42+raw_2002_MOE_TANF_non!C42+raw_2002_MOE_TANF_non!E42+raw_2002_MOE_TANF_non!F42+raw_2002_MOE_TANF_assist!E42+raw_2002_fed_non_1!C42+raw_2002_fed_non_1!E42+raw_2002_fed_non_1!F42+raw_2002_fed_assist!E42</f>
        <v>116837398</v>
      </c>
      <c r="E37">
        <f>raw_2002_fed_non_1!J42+raw_2002_fed_assist!F42</f>
        <v>0</v>
      </c>
      <c r="F37">
        <f>raw_2002_MOE_SSP_non!G42+raw_2002_MOE_SSP_non!H42+raw_2002_MOE_TANF_non!G42+raw_2002_MOE_TANF_non!H42+raw_2002_fed_non_1!G42+raw_2002_fed_non_1!H42</f>
        <v>0</v>
      </c>
      <c r="G37">
        <f>raw_2002_MOE_SSP_non!I42+raw_2002_MOE_TANF_non!I42+raw_2002_fed_non_1!I42</f>
        <v>35416373</v>
      </c>
      <c r="H37">
        <f>raw_2002_MOE_SSP_non!J42+raw_2002_MOE_SSP_non!K42+raw_2002_MOE_TANF_non!J42+raw_2002_MOE_TANF_non!K42+raw_2002_fed_non_2!D42+raw_2002_fed_non_2!E42</f>
        <v>44531097</v>
      </c>
      <c r="I37">
        <f>raw_2002_MOE_SSP_non!N42+raw_2002_MOE_TANF_non!N42+raw_2002_fed_non_2!I42</f>
        <v>148250837</v>
      </c>
      <c r="J37">
        <f>raw_2002_MOE_SSP_non!L42+raw_2002_MOE_SSP_non!M42+raw_2002_MOE_TANF_non!L42+raw_2002_MOE_TANF_non!M42+raw_2002_fed_non_2!F42+raw_2002_fed_non_2!H42</f>
        <v>103431986</v>
      </c>
      <c r="K37">
        <f>raw_2002_fed_spending!E42</f>
        <v>72796826</v>
      </c>
      <c r="L37">
        <f>raw_2002_MOE_SSP_non!B42+raw_2002_MOE_SSP_assist!B42+raw_2002_MOE_TANF_non!B42+raw_2002_MOE_TANF_assist!B42+raw_2002_fed_spending!J42+raw_2002_fed_spending!C42+raw_2002_fed_spending!E42</f>
        <v>1119502438</v>
      </c>
      <c r="N37">
        <f t="shared" si="0"/>
        <v>1119502438</v>
      </c>
      <c r="O37" t="str">
        <f t="shared" si="1"/>
        <v>Match</v>
      </c>
    </row>
    <row r="38" spans="1:15" x14ac:dyDescent="0.2">
      <c r="A38" t="s">
        <v>44</v>
      </c>
      <c r="B38">
        <f>raw_2002_MOE_SSP_assist!C43+raw_2002_MOE_TANF_assist!C43+raw_2002_fed_assist!C43</f>
        <v>44802225</v>
      </c>
      <c r="C38">
        <f>raw_2002_MOE_SSP_non!D43+raw_2002_MOE_SSP_assist!D43+raw_2002_MOE_TANF_non!D43+raw_2002_MOE_TANF_assist!D43+raw_2002_fed_non_1!D43+raw_2002_fed_assist!D43+raw_2002_fed_spending!C43</f>
        <v>65760785</v>
      </c>
      <c r="D38">
        <f>raw_2002_MOE_SSP_non!C43+raw_2002_MOE_SSP_non!E43+raw_2002_MOE_SSP_non!F43+raw_2002_MOE_SSP_assist!E43+raw_2002_MOE_TANF_non!C43+raw_2002_MOE_TANF_non!E43+raw_2002_MOE_TANF_non!F43+raw_2002_MOE_TANF_assist!E43+raw_2002_fed_non_1!C43+raw_2002_fed_non_1!E43+raw_2002_fed_non_1!F43+raw_2002_fed_assist!E43</f>
        <v>25198527</v>
      </c>
      <c r="E38">
        <f>raw_2002_fed_non_1!J43+raw_2002_fed_assist!F43</f>
        <v>7308258</v>
      </c>
      <c r="F38">
        <f>raw_2002_MOE_SSP_non!G43+raw_2002_MOE_SSP_non!H43+raw_2002_MOE_TANF_non!G43+raw_2002_MOE_TANF_non!H43+raw_2002_fed_non_1!G43+raw_2002_fed_non_1!H43</f>
        <v>0</v>
      </c>
      <c r="G38">
        <f>raw_2002_MOE_SSP_non!I43+raw_2002_MOE_TANF_non!I43+raw_2002_fed_non_1!I43</f>
        <v>2927056</v>
      </c>
      <c r="H38">
        <f>raw_2002_MOE_SSP_non!J43+raw_2002_MOE_SSP_non!K43+raw_2002_MOE_TANF_non!J43+raw_2002_MOE_TANF_non!K43+raw_2002_fed_non_2!D43+raw_2002_fed_non_2!E43</f>
        <v>1885836</v>
      </c>
      <c r="I38">
        <f>raw_2002_MOE_SSP_non!N43+raw_2002_MOE_TANF_non!N43+raw_2002_fed_non_2!I43</f>
        <v>12424623</v>
      </c>
      <c r="J38">
        <f>raw_2002_MOE_SSP_non!L43+raw_2002_MOE_SSP_non!M43+raw_2002_MOE_TANF_non!L43+raw_2002_MOE_TANF_non!M43+raw_2002_fed_non_2!F43+raw_2002_fed_non_2!H43</f>
        <v>16812760</v>
      </c>
      <c r="K38">
        <f>raw_2002_fed_spending!E43</f>
        <v>14759423</v>
      </c>
      <c r="L38">
        <f>raw_2002_MOE_SSP_non!B43+raw_2002_MOE_SSP_assist!B43+raw_2002_MOE_TANF_non!B43+raw_2002_MOE_TANF_assist!B43+raw_2002_fed_spending!J43+raw_2002_fed_spending!C43+raw_2002_fed_spending!E43</f>
        <v>191879493</v>
      </c>
      <c r="N38">
        <f t="shared" si="0"/>
        <v>191879493</v>
      </c>
      <c r="O38" t="str">
        <f t="shared" si="1"/>
        <v>Match</v>
      </c>
    </row>
    <row r="39" spans="1:15" x14ac:dyDescent="0.2">
      <c r="A39" t="s">
        <v>45</v>
      </c>
      <c r="B39">
        <f>raw_2002_MOE_SSP_assist!C44+raw_2002_MOE_TANF_assist!C44+raw_2002_fed_assist!C44</f>
        <v>68726216</v>
      </c>
      <c r="C39">
        <f>raw_2002_MOE_SSP_non!D44+raw_2002_MOE_SSP_assist!D44+raw_2002_MOE_TANF_non!D44+raw_2002_MOE_TANF_assist!D44+raw_2002_fed_non_1!D44+raw_2002_fed_assist!D44+raw_2002_fed_spending!C44</f>
        <v>24246513</v>
      </c>
      <c r="D39">
        <f>raw_2002_MOE_SSP_non!C44+raw_2002_MOE_SSP_non!E44+raw_2002_MOE_SSP_non!F44+raw_2002_MOE_SSP_assist!E44+raw_2002_MOE_TANF_non!C44+raw_2002_MOE_TANF_non!E44+raw_2002_MOE_TANF_non!F44+raw_2002_MOE_TANF_assist!E44+raw_2002_fed_non_1!C44+raw_2002_fed_non_1!E44+raw_2002_fed_non_1!F44+raw_2002_fed_assist!E44</f>
        <v>56847254</v>
      </c>
      <c r="E39">
        <f>raw_2002_fed_non_1!J44+raw_2002_fed_assist!F44</f>
        <v>6606645</v>
      </c>
      <c r="F39">
        <f>raw_2002_MOE_SSP_non!G44+raw_2002_MOE_SSP_non!H44+raw_2002_MOE_TANF_non!G44+raw_2002_MOE_TANF_non!H44+raw_2002_fed_non_1!G44+raw_2002_fed_non_1!H44</f>
        <v>0</v>
      </c>
      <c r="G39">
        <f>raw_2002_MOE_SSP_non!I44+raw_2002_MOE_TANF_non!I44+raw_2002_fed_non_1!I44</f>
        <v>0</v>
      </c>
      <c r="H39">
        <f>raw_2002_MOE_SSP_non!J44+raw_2002_MOE_SSP_non!K44+raw_2002_MOE_TANF_non!J44+raw_2002_MOE_TANF_non!K44+raw_2002_fed_non_2!D44+raw_2002_fed_non_2!E44</f>
        <v>641967</v>
      </c>
      <c r="I39">
        <f>raw_2002_MOE_SSP_non!N44+raw_2002_MOE_TANF_non!N44+raw_2002_fed_non_2!I44</f>
        <v>74023933</v>
      </c>
      <c r="J39">
        <f>raw_2002_MOE_SSP_non!L44+raw_2002_MOE_SSP_non!M44+raw_2002_MOE_TANF_non!L44+raw_2002_MOE_TANF_non!M44+raw_2002_fed_non_2!F44+raw_2002_fed_non_2!H44</f>
        <v>27142426</v>
      </c>
      <c r="K39">
        <f>raw_2002_fed_spending!E44</f>
        <v>0</v>
      </c>
      <c r="L39">
        <f>raw_2002_MOE_SSP_non!B44+raw_2002_MOE_SSP_assist!B44+raw_2002_MOE_TANF_non!B44+raw_2002_MOE_TANF_assist!B44+raw_2002_fed_spending!J44+raw_2002_fed_spending!C44+raw_2002_fed_spending!E44</f>
        <v>258234954</v>
      </c>
      <c r="N39">
        <f t="shared" si="0"/>
        <v>258234954</v>
      </c>
      <c r="O39" t="str">
        <f t="shared" si="1"/>
        <v>Match</v>
      </c>
    </row>
    <row r="40" spans="1:15" x14ac:dyDescent="0.2">
      <c r="A40" t="s">
        <v>46</v>
      </c>
      <c r="B40">
        <f>raw_2002_MOE_SSP_assist!C45+raw_2002_MOE_TANF_assist!C45+raw_2002_fed_assist!C45</f>
        <v>337548773</v>
      </c>
      <c r="C40">
        <f>raw_2002_MOE_SSP_non!D45+raw_2002_MOE_SSP_assist!D45+raw_2002_MOE_TANF_non!D45+raw_2002_MOE_TANF_assist!D45+raw_2002_fed_non_1!D45+raw_2002_fed_assist!D45+raw_2002_fed_spending!C45</f>
        <v>136328593</v>
      </c>
      <c r="D40">
        <f>raw_2002_MOE_SSP_non!C45+raw_2002_MOE_SSP_non!E45+raw_2002_MOE_SSP_non!F45+raw_2002_MOE_SSP_assist!E45+raw_2002_MOE_TANF_non!C45+raw_2002_MOE_TANF_non!E45+raw_2002_MOE_TANF_non!F45+raw_2002_MOE_TANF_assist!E45+raw_2002_fed_non_1!C45+raw_2002_fed_non_1!E45+raw_2002_fed_non_1!F45+raw_2002_fed_assist!E45</f>
        <v>214286362</v>
      </c>
      <c r="E40">
        <f>raw_2002_fed_non_1!J45+raw_2002_fed_assist!F45</f>
        <v>250718771</v>
      </c>
      <c r="F40">
        <f>raw_2002_MOE_SSP_non!G45+raw_2002_MOE_SSP_non!H45+raw_2002_MOE_TANF_non!G45+raw_2002_MOE_TANF_non!H45+raw_2002_fed_non_1!G45+raw_2002_fed_non_1!H45</f>
        <v>0</v>
      </c>
      <c r="G40">
        <f>raw_2002_MOE_SSP_non!I45+raw_2002_MOE_TANF_non!I45+raw_2002_fed_non_1!I45</f>
        <v>6314418</v>
      </c>
      <c r="H40">
        <f>raw_2002_MOE_SSP_non!J45+raw_2002_MOE_SSP_non!K45+raw_2002_MOE_TANF_non!J45+raw_2002_MOE_TANF_non!K45+raw_2002_fed_non_2!D45+raw_2002_fed_non_2!E45</f>
        <v>35784973</v>
      </c>
      <c r="I40">
        <f>raw_2002_MOE_SSP_non!N45+raw_2002_MOE_TANF_non!N45+raw_2002_fed_non_2!I45</f>
        <v>4460139</v>
      </c>
      <c r="J40">
        <f>raw_2002_MOE_SSP_non!L45+raw_2002_MOE_SSP_non!M45+raw_2002_MOE_TANF_non!L45+raw_2002_MOE_TANF_non!M45+raw_2002_fed_non_2!F45+raw_2002_fed_non_2!H45</f>
        <v>109003850</v>
      </c>
      <c r="K40">
        <f>raw_2002_fed_spending!E45</f>
        <v>30746000</v>
      </c>
      <c r="L40">
        <f>raw_2002_MOE_SSP_non!B45+raw_2002_MOE_SSP_assist!B45+raw_2002_MOE_TANF_non!B45+raw_2002_MOE_TANF_assist!B45+raw_2002_fed_spending!J45+raw_2002_fed_spending!C45+raw_2002_fed_spending!E45</f>
        <v>1125191879</v>
      </c>
      <c r="N40">
        <f t="shared" si="0"/>
        <v>1125191879</v>
      </c>
      <c r="O40" t="str">
        <f t="shared" si="1"/>
        <v>Match</v>
      </c>
    </row>
    <row r="41" spans="1:15" x14ac:dyDescent="0.2">
      <c r="A41" t="s">
        <v>47</v>
      </c>
      <c r="B41">
        <f>raw_2002_MOE_SSP_assist!C46+raw_2002_MOE_TANF_assist!C46+raw_2002_fed_assist!C46</f>
        <v>88748617</v>
      </c>
      <c r="C41">
        <f>raw_2002_MOE_SSP_non!D46+raw_2002_MOE_SSP_assist!D46+raw_2002_MOE_TANF_non!D46+raw_2002_MOE_TANF_assist!D46+raw_2002_fed_non_1!D46+raw_2002_fed_assist!D46+raw_2002_fed_spending!C46</f>
        <v>30639930</v>
      </c>
      <c r="D41">
        <f>raw_2002_MOE_SSP_non!C46+raw_2002_MOE_SSP_non!E46+raw_2002_MOE_SSP_non!F46+raw_2002_MOE_SSP_assist!E46+raw_2002_MOE_TANF_non!C46+raw_2002_MOE_TANF_non!E46+raw_2002_MOE_TANF_non!F46+raw_2002_MOE_TANF_assist!E46+raw_2002_fed_non_1!C46+raw_2002_fed_non_1!E46+raw_2002_fed_non_1!F46+raw_2002_fed_assist!E46</f>
        <v>10628741</v>
      </c>
      <c r="E41">
        <f>raw_2002_fed_non_1!J46+raw_2002_fed_assist!F46</f>
        <v>0</v>
      </c>
      <c r="F41">
        <f>raw_2002_MOE_SSP_non!G46+raw_2002_MOE_SSP_non!H46+raw_2002_MOE_TANF_non!G46+raw_2002_MOE_TANF_non!H46+raw_2002_fed_non_1!G46+raw_2002_fed_non_1!H46</f>
        <v>0</v>
      </c>
      <c r="G41">
        <f>raw_2002_MOE_SSP_non!I46+raw_2002_MOE_TANF_non!I46+raw_2002_fed_non_1!I46</f>
        <v>0</v>
      </c>
      <c r="H41">
        <f>raw_2002_MOE_SSP_non!J46+raw_2002_MOE_SSP_non!K46+raw_2002_MOE_TANF_non!J46+raw_2002_MOE_TANF_non!K46+raw_2002_fed_non_2!D46+raw_2002_fed_non_2!E46</f>
        <v>0</v>
      </c>
      <c r="I41">
        <f>raw_2002_MOE_SSP_non!N46+raw_2002_MOE_TANF_non!N46+raw_2002_fed_non_2!I46</f>
        <v>30027267</v>
      </c>
      <c r="J41">
        <f>raw_2002_MOE_SSP_non!L46+raw_2002_MOE_SSP_non!M46+raw_2002_MOE_TANF_non!L46+raw_2002_MOE_TANF_non!M46+raw_2002_fed_non_2!F46+raw_2002_fed_non_2!H46</f>
        <v>13597436</v>
      </c>
      <c r="K41">
        <f>raw_2002_fed_spending!E46</f>
        <v>666461</v>
      </c>
      <c r="L41">
        <f>raw_2002_MOE_SSP_non!B46+raw_2002_MOE_SSP_assist!B46+raw_2002_MOE_TANF_non!B46+raw_2002_MOE_TANF_assist!B46+raw_2002_fed_spending!J46+raw_2002_fed_spending!C46+raw_2002_fed_spending!E46</f>
        <v>174308452</v>
      </c>
      <c r="N41">
        <f t="shared" si="0"/>
        <v>174308452</v>
      </c>
      <c r="O41" t="str">
        <f t="shared" si="1"/>
        <v>Match</v>
      </c>
    </row>
    <row r="42" spans="1:15" x14ac:dyDescent="0.2">
      <c r="A42" t="s">
        <v>48</v>
      </c>
      <c r="B42">
        <f>raw_2002_MOE_SSP_assist!C47+raw_2002_MOE_TANF_assist!C47+raw_2002_fed_assist!C47</f>
        <v>35371388</v>
      </c>
      <c r="C42">
        <f>raw_2002_MOE_SSP_non!D47+raw_2002_MOE_SSP_assist!D47+raw_2002_MOE_TANF_non!D47+raw_2002_MOE_TANF_assist!D47+raw_2002_fed_non_1!D47+raw_2002_fed_assist!D47+raw_2002_fed_spending!C47</f>
        <v>5585269</v>
      </c>
      <c r="D42">
        <f>raw_2002_MOE_SSP_non!C47+raw_2002_MOE_SSP_non!E47+raw_2002_MOE_SSP_non!F47+raw_2002_MOE_SSP_assist!E47+raw_2002_MOE_TANF_non!C47+raw_2002_MOE_TANF_non!E47+raw_2002_MOE_TANF_non!F47+raw_2002_MOE_TANF_assist!E47+raw_2002_fed_non_1!C47+raw_2002_fed_non_1!E47+raw_2002_fed_non_1!F47+raw_2002_fed_assist!E47</f>
        <v>51239792</v>
      </c>
      <c r="E42">
        <f>raw_2002_fed_non_1!J47+raw_2002_fed_assist!F47</f>
        <v>0</v>
      </c>
      <c r="F42">
        <f>raw_2002_MOE_SSP_non!G47+raw_2002_MOE_SSP_non!H47+raw_2002_MOE_TANF_non!G47+raw_2002_MOE_TANF_non!H47+raw_2002_fed_non_1!G47+raw_2002_fed_non_1!H47</f>
        <v>0</v>
      </c>
      <c r="G42">
        <f>raw_2002_MOE_SSP_non!I47+raw_2002_MOE_TANF_non!I47+raw_2002_fed_non_1!I47</f>
        <v>0</v>
      </c>
      <c r="H42">
        <f>raw_2002_MOE_SSP_non!J47+raw_2002_MOE_SSP_non!K47+raw_2002_MOE_TANF_non!J47+raw_2002_MOE_TANF_non!K47+raw_2002_fed_non_2!D47+raw_2002_fed_non_2!E47</f>
        <v>3781732</v>
      </c>
      <c r="I42">
        <f>raw_2002_MOE_SSP_non!N47+raw_2002_MOE_TANF_non!N47+raw_2002_fed_non_2!I47</f>
        <v>25683284</v>
      </c>
      <c r="J42">
        <f>raw_2002_MOE_SSP_non!L47+raw_2002_MOE_SSP_non!M47+raw_2002_MOE_TANF_non!L47+raw_2002_MOE_TANF_non!M47+raw_2002_fed_non_2!F47+raw_2002_fed_non_2!H47</f>
        <v>13816026</v>
      </c>
      <c r="K42">
        <f>raw_2002_fed_spending!E47</f>
        <v>9996782</v>
      </c>
      <c r="L42">
        <f>raw_2002_MOE_SSP_non!B47+raw_2002_MOE_SSP_assist!B47+raw_2002_MOE_TANF_non!B47+raw_2002_MOE_TANF_assist!B47+raw_2002_fed_spending!J47+raw_2002_fed_spending!C47+raw_2002_fed_spending!E47</f>
        <v>145474273</v>
      </c>
      <c r="N42">
        <f t="shared" si="0"/>
        <v>145474273</v>
      </c>
      <c r="O42" t="str">
        <f t="shared" si="1"/>
        <v>Match</v>
      </c>
    </row>
    <row r="43" spans="1:15" x14ac:dyDescent="0.2">
      <c r="A43" t="s">
        <v>49</v>
      </c>
      <c r="B43">
        <f>raw_2002_MOE_SSP_assist!C48+raw_2002_MOE_TANF_assist!C48+raw_2002_fed_assist!C48</f>
        <v>11111100</v>
      </c>
      <c r="C43">
        <f>raw_2002_MOE_SSP_non!D48+raw_2002_MOE_SSP_assist!D48+raw_2002_MOE_TANF_non!D48+raw_2002_MOE_TANF_assist!D48+raw_2002_fed_non_1!D48+raw_2002_fed_assist!D48+raw_2002_fed_spending!C48</f>
        <v>2802914</v>
      </c>
      <c r="D43">
        <f>raw_2002_MOE_SSP_non!C48+raw_2002_MOE_SSP_non!E48+raw_2002_MOE_SSP_non!F48+raw_2002_MOE_SSP_assist!E48+raw_2002_MOE_TANF_non!C48+raw_2002_MOE_TANF_non!E48+raw_2002_MOE_TANF_non!F48+raw_2002_MOE_TANF_assist!E48+raw_2002_fed_non_1!C48+raw_2002_fed_non_1!E48+raw_2002_fed_non_1!F48+raw_2002_fed_assist!E48</f>
        <v>3406732</v>
      </c>
      <c r="E43">
        <f>raw_2002_fed_non_1!J48+raw_2002_fed_assist!F48</f>
        <v>3436739</v>
      </c>
      <c r="F43">
        <f>raw_2002_MOE_SSP_non!G48+raw_2002_MOE_SSP_non!H48+raw_2002_MOE_TANF_non!G48+raw_2002_MOE_TANF_non!H48+raw_2002_fed_non_1!G48+raw_2002_fed_non_1!H48</f>
        <v>0</v>
      </c>
      <c r="G43">
        <f>raw_2002_MOE_SSP_non!I48+raw_2002_MOE_TANF_non!I48+raw_2002_fed_non_1!I48</f>
        <v>0</v>
      </c>
      <c r="H43">
        <f>raw_2002_MOE_SSP_non!J48+raw_2002_MOE_SSP_non!K48+raw_2002_MOE_TANF_non!J48+raw_2002_MOE_TANF_non!K48+raw_2002_fed_non_2!D48+raw_2002_fed_non_2!E48</f>
        <v>753174</v>
      </c>
      <c r="I43">
        <f>raw_2002_MOE_SSP_non!N48+raw_2002_MOE_TANF_non!N48+raw_2002_fed_non_2!I48</f>
        <v>842986</v>
      </c>
      <c r="J43">
        <f>raw_2002_MOE_SSP_non!L48+raw_2002_MOE_SSP_non!M48+raw_2002_MOE_TANF_non!L48+raw_2002_MOE_TANF_non!M48+raw_2002_fed_non_2!F48+raw_2002_fed_non_2!H48</f>
        <v>2780174</v>
      </c>
      <c r="K43">
        <f>raw_2002_fed_spending!E48</f>
        <v>2202049</v>
      </c>
      <c r="L43">
        <f>raw_2002_MOE_SSP_non!B48+raw_2002_MOE_SSP_assist!B48+raw_2002_MOE_TANF_non!B48+raw_2002_MOE_TANF_assist!B48+raw_2002_fed_spending!J48+raw_2002_fed_spending!C48+raw_2002_fed_spending!E48</f>
        <v>27335868</v>
      </c>
      <c r="N43">
        <f t="shared" si="0"/>
        <v>27335868</v>
      </c>
      <c r="O43" t="str">
        <f t="shared" si="1"/>
        <v>Match</v>
      </c>
    </row>
    <row r="44" spans="1:15" x14ac:dyDescent="0.2">
      <c r="A44" t="s">
        <v>50</v>
      </c>
      <c r="B44">
        <f>raw_2002_MOE_SSP_assist!C49+raw_2002_MOE_TANF_assist!C49+raw_2002_fed_assist!C49</f>
        <v>131746658</v>
      </c>
      <c r="C44">
        <f>raw_2002_MOE_SSP_non!D49+raw_2002_MOE_SSP_assist!D49+raw_2002_MOE_TANF_non!D49+raw_2002_MOE_TANF_assist!D49+raw_2002_fed_non_1!D49+raw_2002_fed_assist!D49+raw_2002_fed_spending!C49</f>
        <v>97455636</v>
      </c>
      <c r="D44">
        <f>raw_2002_MOE_SSP_non!C49+raw_2002_MOE_SSP_non!E49+raw_2002_MOE_SSP_non!F49+raw_2002_MOE_SSP_assist!E49+raw_2002_MOE_TANF_non!C49+raw_2002_MOE_TANF_non!E49+raw_2002_MOE_TANF_non!F49+raw_2002_MOE_TANF_assist!E49+raw_2002_fed_non_1!C49+raw_2002_fed_non_1!E49+raw_2002_fed_non_1!F49+raw_2002_fed_assist!E49</f>
        <v>57669322</v>
      </c>
      <c r="E44">
        <f>raw_2002_fed_non_1!J49+raw_2002_fed_assist!F49</f>
        <v>0</v>
      </c>
      <c r="F44">
        <f>raw_2002_MOE_SSP_non!G49+raw_2002_MOE_SSP_non!H49+raw_2002_MOE_TANF_non!G49+raw_2002_MOE_TANF_non!H49+raw_2002_fed_non_1!G49+raw_2002_fed_non_1!H49</f>
        <v>0</v>
      </c>
      <c r="G44">
        <f>raw_2002_MOE_SSP_non!I49+raw_2002_MOE_TANF_non!I49+raw_2002_fed_non_1!I49</f>
        <v>0</v>
      </c>
      <c r="H44">
        <f>raw_2002_MOE_SSP_non!J49+raw_2002_MOE_SSP_non!K49+raw_2002_MOE_TANF_non!J49+raw_2002_MOE_TANF_non!K49+raw_2002_fed_non_2!D49+raw_2002_fed_non_2!E49</f>
        <v>2013844</v>
      </c>
      <c r="I44">
        <f>raw_2002_MOE_SSP_non!N49+raw_2002_MOE_TANF_non!N49+raw_2002_fed_non_2!I49</f>
        <v>32421617</v>
      </c>
      <c r="J44">
        <f>raw_2002_MOE_SSP_non!L49+raw_2002_MOE_SSP_non!M49+raw_2002_MOE_TANF_non!L49+raw_2002_MOE_TANF_non!M49+raw_2002_fed_non_2!F49+raw_2002_fed_non_2!H49</f>
        <v>33975025</v>
      </c>
      <c r="K44">
        <f>raw_2002_fed_spending!E49</f>
        <v>9056280</v>
      </c>
      <c r="L44">
        <f>raw_2002_MOE_SSP_non!B49+raw_2002_MOE_SSP_assist!B49+raw_2002_MOE_TANF_non!B49+raw_2002_MOE_TANF_assist!B49+raw_2002_fed_spending!J49+raw_2002_fed_spending!C49+raw_2002_fed_spending!E49</f>
        <v>364338382</v>
      </c>
      <c r="N44">
        <f t="shared" si="0"/>
        <v>364338382</v>
      </c>
      <c r="O44" t="str">
        <f t="shared" si="1"/>
        <v>Match</v>
      </c>
    </row>
    <row r="45" spans="1:15" x14ac:dyDescent="0.2">
      <c r="A45" t="s">
        <v>51</v>
      </c>
      <c r="B45">
        <f>raw_2002_MOE_SSP_assist!C50+raw_2002_MOE_TANF_assist!C50+raw_2002_fed_assist!C50</f>
        <v>202678682</v>
      </c>
      <c r="C45">
        <f>raw_2002_MOE_SSP_non!D50+raw_2002_MOE_SSP_assist!D50+raw_2002_MOE_TANF_non!D50+raw_2002_MOE_TANF_assist!D50+raw_2002_fed_non_1!D50+raw_2002_fed_assist!D50+raw_2002_fed_spending!C50</f>
        <v>30235865</v>
      </c>
      <c r="D45">
        <f>raw_2002_MOE_SSP_non!C50+raw_2002_MOE_SSP_non!E50+raw_2002_MOE_SSP_non!F50+raw_2002_MOE_SSP_assist!E50+raw_2002_MOE_TANF_non!C50+raw_2002_MOE_TANF_non!E50+raw_2002_MOE_TANF_non!F50+raw_2002_MOE_TANF_assist!E50+raw_2002_fed_non_1!C50+raw_2002_fed_non_1!E50+raw_2002_fed_non_1!F50+raw_2002_fed_assist!E50</f>
        <v>83563009</v>
      </c>
      <c r="E45">
        <f>raw_2002_fed_non_1!J50+raw_2002_fed_assist!F50</f>
        <v>93801505</v>
      </c>
      <c r="F45">
        <f>raw_2002_MOE_SSP_non!G50+raw_2002_MOE_SSP_non!H50+raw_2002_MOE_TANF_non!G50+raw_2002_MOE_TANF_non!H50+raw_2002_fed_non_1!G50+raw_2002_fed_non_1!H50</f>
        <v>0</v>
      </c>
      <c r="G45">
        <f>raw_2002_MOE_SSP_non!I50+raw_2002_MOE_TANF_non!I50+raw_2002_fed_non_1!I50</f>
        <v>6469472</v>
      </c>
      <c r="H45">
        <f>raw_2002_MOE_SSP_non!J50+raw_2002_MOE_SSP_non!K50+raw_2002_MOE_TANF_non!J50+raw_2002_MOE_TANF_non!K50+raw_2002_fed_non_2!D50+raw_2002_fed_non_2!E50</f>
        <v>1379574</v>
      </c>
      <c r="I45">
        <f>raw_2002_MOE_SSP_non!N50+raw_2002_MOE_TANF_non!N50+raw_2002_fed_non_2!I50</f>
        <v>208563312</v>
      </c>
      <c r="J45">
        <f>raw_2002_MOE_SSP_non!L50+raw_2002_MOE_SSP_non!M50+raw_2002_MOE_TANF_non!L50+raw_2002_MOE_TANF_non!M50+raw_2002_fed_non_2!F50+raw_2002_fed_non_2!H50</f>
        <v>116469610</v>
      </c>
      <c r="K45">
        <f>raw_2002_fed_spending!E50</f>
        <v>30979264</v>
      </c>
      <c r="L45">
        <f>raw_2002_MOE_SSP_non!B50+raw_2002_MOE_SSP_assist!B50+raw_2002_MOE_TANF_non!B50+raw_2002_MOE_TANF_assist!B50+raw_2002_fed_spending!J50+raw_2002_fed_spending!C50+raw_2002_fed_spending!E50</f>
        <v>774140293</v>
      </c>
      <c r="N45">
        <f t="shared" si="0"/>
        <v>774140293</v>
      </c>
      <c r="O45" t="str">
        <f t="shared" si="1"/>
        <v>Match</v>
      </c>
    </row>
    <row r="46" spans="1:15" x14ac:dyDescent="0.2">
      <c r="A46" t="s">
        <v>52</v>
      </c>
      <c r="B46">
        <f>raw_2002_MOE_SSP_assist!C51+raw_2002_MOE_TANF_assist!C51+raw_2002_fed_assist!C51</f>
        <v>40744980</v>
      </c>
      <c r="C46">
        <f>raw_2002_MOE_SSP_non!D51+raw_2002_MOE_SSP_assist!D51+raw_2002_MOE_TANF_non!D51+raw_2002_MOE_TANF_assist!D51+raw_2002_fed_non_1!D51+raw_2002_fed_assist!D51+raw_2002_fed_spending!C51</f>
        <v>9110092</v>
      </c>
      <c r="D46">
        <f>raw_2002_MOE_SSP_non!C51+raw_2002_MOE_SSP_non!E51+raw_2002_MOE_SSP_non!F51+raw_2002_MOE_SSP_assist!E51+raw_2002_MOE_TANF_non!C51+raw_2002_MOE_TANF_non!E51+raw_2002_MOE_TANF_non!F51+raw_2002_MOE_TANF_assist!E51+raw_2002_fed_non_1!C51+raw_2002_fed_non_1!E51+raw_2002_fed_non_1!F51+raw_2002_fed_assist!E51</f>
        <v>37797492</v>
      </c>
      <c r="E46">
        <f>raw_2002_fed_non_1!J51+raw_2002_fed_assist!F51</f>
        <v>0</v>
      </c>
      <c r="F46">
        <f>raw_2002_MOE_SSP_non!G51+raw_2002_MOE_SSP_non!H51+raw_2002_MOE_TANF_non!G51+raw_2002_MOE_TANF_non!H51+raw_2002_fed_non_1!G51+raw_2002_fed_non_1!H51</f>
        <v>0</v>
      </c>
      <c r="G46">
        <f>raw_2002_MOE_SSP_non!I51+raw_2002_MOE_TANF_non!I51+raw_2002_fed_non_1!I51</f>
        <v>1077555</v>
      </c>
      <c r="H46">
        <f>raw_2002_MOE_SSP_non!J51+raw_2002_MOE_SSP_non!K51+raw_2002_MOE_TANF_non!J51+raw_2002_MOE_TANF_non!K51+raw_2002_fed_non_2!D51+raw_2002_fed_non_2!E51</f>
        <v>457413</v>
      </c>
      <c r="I46">
        <f>raw_2002_MOE_SSP_non!N51+raw_2002_MOE_TANF_non!N51+raw_2002_fed_non_2!I51</f>
        <v>131338</v>
      </c>
      <c r="J46">
        <f>raw_2002_MOE_SSP_non!L51+raw_2002_MOE_SSP_non!M51+raw_2002_MOE_TANF_non!L51+raw_2002_MOE_TANF_non!M51+raw_2002_fed_non_2!F51+raw_2002_fed_non_2!H51</f>
        <v>20584017</v>
      </c>
      <c r="K46">
        <f>raw_2002_fed_spending!E51</f>
        <v>5382000</v>
      </c>
      <c r="L46">
        <f>raw_2002_MOE_SSP_non!B51+raw_2002_MOE_SSP_assist!B51+raw_2002_MOE_TANF_non!B51+raw_2002_MOE_TANF_assist!B51+raw_2002_fed_spending!J51+raw_2002_fed_spending!C51+raw_2002_fed_spending!E51</f>
        <v>115284887</v>
      </c>
      <c r="N46">
        <f t="shared" si="0"/>
        <v>115284887</v>
      </c>
      <c r="O46" t="str">
        <f t="shared" si="1"/>
        <v>Match</v>
      </c>
    </row>
    <row r="47" spans="1:15" x14ac:dyDescent="0.2">
      <c r="A47" t="s">
        <v>53</v>
      </c>
      <c r="B47">
        <f>raw_2002_MOE_SSP_assist!C52+raw_2002_MOE_TANF_assist!C52+raw_2002_fed_assist!C52</f>
        <v>38002751</v>
      </c>
      <c r="C47">
        <f>raw_2002_MOE_SSP_non!D52+raw_2002_MOE_SSP_assist!D52+raw_2002_MOE_TANF_non!D52+raw_2002_MOE_TANF_assist!D52+raw_2002_fed_non_1!D52+raw_2002_fed_assist!D52+raw_2002_fed_spending!C52</f>
        <v>14795558</v>
      </c>
      <c r="D47">
        <f>raw_2002_MOE_SSP_non!C52+raw_2002_MOE_SSP_non!E52+raw_2002_MOE_SSP_non!F52+raw_2002_MOE_SSP_assist!E52+raw_2002_MOE_TANF_non!C52+raw_2002_MOE_TANF_non!E52+raw_2002_MOE_TANF_non!F52+raw_2002_MOE_TANF_assist!E52+raw_2002_fed_non_1!C52+raw_2002_fed_non_1!E52+raw_2002_fed_non_1!F52+raw_2002_fed_assist!E52</f>
        <v>9027803</v>
      </c>
      <c r="E47">
        <f>raw_2002_fed_non_1!J52+raw_2002_fed_assist!F52</f>
        <v>0</v>
      </c>
      <c r="F47">
        <f>raw_2002_MOE_SSP_non!G52+raw_2002_MOE_SSP_non!H52+raw_2002_MOE_TANF_non!G52+raw_2002_MOE_TANF_non!H52+raw_2002_fed_non_1!G52+raw_2002_fed_non_1!H52</f>
        <v>4431919</v>
      </c>
      <c r="G47">
        <f>raw_2002_MOE_SSP_non!I52+raw_2002_MOE_TANF_non!I52+raw_2002_fed_non_1!I52</f>
        <v>1164745</v>
      </c>
      <c r="H47">
        <f>raw_2002_MOE_SSP_non!J52+raw_2002_MOE_SSP_non!K52+raw_2002_MOE_TANF_non!J52+raw_2002_MOE_TANF_non!K52+raw_2002_fed_non_2!D52+raw_2002_fed_non_2!E52</f>
        <v>0</v>
      </c>
      <c r="I47">
        <f>raw_2002_MOE_SSP_non!N52+raw_2002_MOE_TANF_non!N52+raw_2002_fed_non_2!I52</f>
        <v>0</v>
      </c>
      <c r="J47">
        <f>raw_2002_MOE_SSP_non!L52+raw_2002_MOE_SSP_non!M52+raw_2002_MOE_TANF_non!L52+raw_2002_MOE_TANF_non!M52+raw_2002_fed_non_2!F52+raw_2002_fed_non_2!H52</f>
        <v>8930509</v>
      </c>
      <c r="K47">
        <f>raw_2002_fed_spending!E52</f>
        <v>4735318</v>
      </c>
      <c r="L47">
        <f>raw_2002_MOE_SSP_non!B52+raw_2002_MOE_SSP_assist!B52+raw_2002_MOE_TANF_non!B52+raw_2002_MOE_TANF_assist!B52+raw_2002_fed_spending!J52+raw_2002_fed_spending!C52+raw_2002_fed_spending!E52</f>
        <v>81088603</v>
      </c>
      <c r="N47">
        <f t="shared" si="0"/>
        <v>81088603</v>
      </c>
      <c r="O47" t="str">
        <f t="shared" si="1"/>
        <v>Match</v>
      </c>
    </row>
    <row r="48" spans="1:15" x14ac:dyDescent="0.2">
      <c r="A48" t="s">
        <v>54</v>
      </c>
      <c r="B48">
        <f>raw_2002_MOE_SSP_assist!C53+raw_2002_MOE_TANF_assist!C53+raw_2002_fed_assist!C53</f>
        <v>101178729</v>
      </c>
      <c r="C48">
        <f>raw_2002_MOE_SSP_non!D53+raw_2002_MOE_SSP_assist!D53+raw_2002_MOE_TANF_non!D53+raw_2002_MOE_TANF_assist!D53+raw_2002_fed_non_1!D53+raw_2002_fed_assist!D53+raw_2002_fed_spending!C53</f>
        <v>50677420</v>
      </c>
      <c r="D48">
        <f>raw_2002_MOE_SSP_non!C53+raw_2002_MOE_SSP_non!E53+raw_2002_MOE_SSP_non!F53+raw_2002_MOE_SSP_assist!E53+raw_2002_MOE_TANF_non!C53+raw_2002_MOE_TANF_non!E53+raw_2002_MOE_TANF_non!F53+raw_2002_MOE_TANF_assist!E53+raw_2002_fed_non_1!C53+raw_2002_fed_non_1!E53+raw_2002_fed_non_1!F53+raw_2002_fed_assist!E53</f>
        <v>65368517</v>
      </c>
      <c r="E48">
        <f>raw_2002_fed_non_1!J53+raw_2002_fed_assist!F53</f>
        <v>0</v>
      </c>
      <c r="F48">
        <f>raw_2002_MOE_SSP_non!G53+raw_2002_MOE_SSP_non!H53+raw_2002_MOE_TANF_non!G53+raw_2002_MOE_TANF_non!H53+raw_2002_fed_non_1!G53+raw_2002_fed_non_1!H53</f>
        <v>0</v>
      </c>
      <c r="G48">
        <f>raw_2002_MOE_SSP_non!I53+raw_2002_MOE_TANF_non!I53+raw_2002_fed_non_1!I53</f>
        <v>5438672</v>
      </c>
      <c r="H48">
        <f>raw_2002_MOE_SSP_non!J53+raw_2002_MOE_SSP_non!K53+raw_2002_MOE_TANF_non!J53+raw_2002_MOE_TANF_non!K53+raw_2002_fed_non_2!D53+raw_2002_fed_non_2!E53</f>
        <v>2844976</v>
      </c>
      <c r="I48">
        <f>raw_2002_MOE_SSP_non!N53+raw_2002_MOE_TANF_non!N53+raw_2002_fed_non_2!I53</f>
        <v>29754094</v>
      </c>
      <c r="J48">
        <f>raw_2002_MOE_SSP_non!L53+raw_2002_MOE_SSP_non!M53+raw_2002_MOE_TANF_non!L53+raw_2002_MOE_TANF_non!M53+raw_2002_fed_non_2!F53+raw_2002_fed_non_2!H53</f>
        <v>38393727</v>
      </c>
      <c r="K48">
        <f>raw_2002_fed_spending!E53</f>
        <v>15828517</v>
      </c>
      <c r="L48">
        <f>raw_2002_MOE_SSP_non!B53+raw_2002_MOE_SSP_assist!B53+raw_2002_MOE_TANF_non!B53+raw_2002_MOE_TANF_assist!B53+raw_2002_fed_spending!J53+raw_2002_fed_spending!C53+raw_2002_fed_spending!E53</f>
        <v>309484652</v>
      </c>
      <c r="N48">
        <f t="shared" si="0"/>
        <v>309484652</v>
      </c>
      <c r="O48" t="str">
        <f t="shared" si="1"/>
        <v>Match</v>
      </c>
    </row>
    <row r="49" spans="1:15" x14ac:dyDescent="0.2">
      <c r="A49" t="s">
        <v>55</v>
      </c>
      <c r="B49">
        <f>raw_2002_MOE_SSP_assist!C54+raw_2002_MOE_TANF_assist!C54+raw_2002_fed_assist!C54</f>
        <v>294668318</v>
      </c>
      <c r="C49">
        <f>raw_2002_MOE_SSP_non!D54+raw_2002_MOE_SSP_assist!D54+raw_2002_MOE_TANF_non!D54+raw_2002_MOE_TANF_assist!D54+raw_2002_fed_non_1!D54+raw_2002_fed_assist!D54+raw_2002_fed_spending!C54</f>
        <v>229031851</v>
      </c>
      <c r="D49">
        <f>raw_2002_MOE_SSP_non!C54+raw_2002_MOE_SSP_non!E54+raw_2002_MOE_SSP_non!F54+raw_2002_MOE_SSP_assist!E54+raw_2002_MOE_TANF_non!C54+raw_2002_MOE_TANF_non!E54+raw_2002_MOE_TANF_non!F54+raw_2002_MOE_TANF_assist!E54+raw_2002_fed_non_1!C54+raw_2002_fed_non_1!E54+raw_2002_fed_non_1!F54+raw_2002_fed_assist!E54</f>
        <v>130356523</v>
      </c>
      <c r="E49">
        <f>raw_2002_fed_non_1!J54+raw_2002_fed_assist!F54</f>
        <v>35568590</v>
      </c>
      <c r="F49">
        <f>raw_2002_MOE_SSP_non!G54+raw_2002_MOE_SSP_non!H54+raw_2002_MOE_TANF_non!G54+raw_2002_MOE_TANF_non!H54+raw_2002_fed_non_1!G54+raw_2002_fed_non_1!H54</f>
        <v>0</v>
      </c>
      <c r="G49">
        <f>raw_2002_MOE_SSP_non!I54+raw_2002_MOE_TANF_non!I54+raw_2002_fed_non_1!I54</f>
        <v>5144101</v>
      </c>
      <c r="H49">
        <f>raw_2002_MOE_SSP_non!J54+raw_2002_MOE_SSP_non!K54+raw_2002_MOE_TANF_non!J54+raw_2002_MOE_TANF_non!K54+raw_2002_fed_non_2!D54+raw_2002_fed_non_2!E54</f>
        <v>3374687</v>
      </c>
      <c r="I49">
        <f>raw_2002_MOE_SSP_non!N54+raw_2002_MOE_TANF_non!N54+raw_2002_fed_non_2!I54</f>
        <v>-10247236</v>
      </c>
      <c r="J49">
        <f>raw_2002_MOE_SSP_non!L54+raw_2002_MOE_SSP_non!M54+raw_2002_MOE_TANF_non!L54+raw_2002_MOE_TANF_non!M54+raw_2002_fed_non_2!F54+raw_2002_fed_non_2!H54</f>
        <v>50016311</v>
      </c>
      <c r="K49">
        <f>raw_2002_fed_spending!E54</f>
        <v>10585000</v>
      </c>
      <c r="L49">
        <f>raw_2002_MOE_SSP_non!B54+raw_2002_MOE_SSP_assist!B54+raw_2002_MOE_TANF_non!B54+raw_2002_MOE_TANF_assist!B54+raw_2002_fed_spending!J54+raw_2002_fed_spending!C54+raw_2002_fed_spending!E54</f>
        <v>748498145</v>
      </c>
      <c r="N49">
        <f t="shared" si="0"/>
        <v>748498145</v>
      </c>
      <c r="O49" t="str">
        <f t="shared" si="1"/>
        <v>Match</v>
      </c>
    </row>
    <row r="50" spans="1:15" x14ac:dyDescent="0.2">
      <c r="A50" t="s">
        <v>56</v>
      </c>
      <c r="B50">
        <f>raw_2002_MOE_SSP_assist!C55+raw_2002_MOE_TANF_assist!C55+raw_2002_fed_assist!C55</f>
        <v>70996214</v>
      </c>
      <c r="C50">
        <f>raw_2002_MOE_SSP_non!D55+raw_2002_MOE_SSP_assist!D55+raw_2002_MOE_TANF_non!D55+raw_2002_MOE_TANF_assist!D55+raw_2002_fed_non_1!D55+raw_2002_fed_assist!D55+raw_2002_fed_spending!C55</f>
        <v>31447599</v>
      </c>
      <c r="D50">
        <f>raw_2002_MOE_SSP_non!C55+raw_2002_MOE_SSP_non!E55+raw_2002_MOE_SSP_non!F55+raw_2002_MOE_SSP_assist!E55+raw_2002_MOE_TANF_non!C55+raw_2002_MOE_TANF_non!E55+raw_2002_MOE_TANF_non!F55+raw_2002_MOE_TANF_assist!E55+raw_2002_fed_non_1!C55+raw_2002_fed_non_1!E55+raw_2002_fed_non_1!F55+raw_2002_fed_assist!E55</f>
        <v>39132994</v>
      </c>
      <c r="E50">
        <f>raw_2002_fed_non_1!J55+raw_2002_fed_assist!F55</f>
        <v>0</v>
      </c>
      <c r="F50">
        <f>raw_2002_MOE_SSP_non!G55+raw_2002_MOE_SSP_non!H55+raw_2002_MOE_TANF_non!G55+raw_2002_MOE_TANF_non!H55+raw_2002_fed_non_1!G55+raw_2002_fed_non_1!H55</f>
        <v>0</v>
      </c>
      <c r="G50">
        <f>raw_2002_MOE_SSP_non!I55+raw_2002_MOE_TANF_non!I55+raw_2002_fed_non_1!I55</f>
        <v>2601095</v>
      </c>
      <c r="H50">
        <f>raw_2002_MOE_SSP_non!J55+raw_2002_MOE_SSP_non!K55+raw_2002_MOE_TANF_non!J55+raw_2002_MOE_TANF_non!K55+raw_2002_fed_non_2!D55+raw_2002_fed_non_2!E55</f>
        <v>36649900</v>
      </c>
      <c r="I50">
        <f>raw_2002_MOE_SSP_non!N55+raw_2002_MOE_TANF_non!N55+raw_2002_fed_non_2!I55</f>
        <v>8931308</v>
      </c>
      <c r="J50">
        <f>raw_2002_MOE_SSP_non!L55+raw_2002_MOE_SSP_non!M55+raw_2002_MOE_TANF_non!L55+raw_2002_MOE_TANF_non!M55+raw_2002_fed_non_2!F55+raw_2002_fed_non_2!H55</f>
        <v>24435373</v>
      </c>
      <c r="K50">
        <f>raw_2002_fed_spending!E55</f>
        <v>1306267</v>
      </c>
      <c r="L50">
        <f>raw_2002_MOE_SSP_non!B55+raw_2002_MOE_SSP_assist!B55+raw_2002_MOE_TANF_non!B55+raw_2002_MOE_TANF_assist!B55+raw_2002_fed_spending!J55+raw_2002_fed_spending!C55+raw_2002_fed_spending!E55</f>
        <v>215500750</v>
      </c>
      <c r="N50">
        <f t="shared" si="0"/>
        <v>215500750</v>
      </c>
      <c r="O50" t="str">
        <f t="shared" si="1"/>
        <v>Match</v>
      </c>
    </row>
    <row r="51" spans="1:15" x14ac:dyDescent="0.2">
      <c r="A51" t="s">
        <v>57</v>
      </c>
      <c r="B51">
        <f>raw_2002_MOE_SSP_assist!C56+raw_2002_MOE_TANF_assist!C56+raw_2002_fed_assist!C56</f>
        <v>126133787</v>
      </c>
      <c r="C51">
        <f>raw_2002_MOE_SSP_non!D56+raw_2002_MOE_SSP_assist!D56+raw_2002_MOE_TANF_non!D56+raw_2002_MOE_TANF_assist!D56+raw_2002_fed_non_1!D56+raw_2002_fed_assist!D56+raw_2002_fed_spending!C56</f>
        <v>193100679</v>
      </c>
      <c r="D51">
        <f>raw_2002_MOE_SSP_non!C56+raw_2002_MOE_SSP_non!E56+raw_2002_MOE_SSP_non!F56+raw_2002_MOE_SSP_assist!E56+raw_2002_MOE_TANF_non!C56+raw_2002_MOE_TANF_non!E56+raw_2002_MOE_TANF_non!F56+raw_2002_MOE_TANF_assist!E56+raw_2002_fed_non_1!C56+raw_2002_fed_non_1!E56+raw_2002_fed_non_1!F56+raw_2002_fed_assist!E56</f>
        <v>72871302</v>
      </c>
      <c r="E51">
        <f>raw_2002_fed_non_1!J56+raw_2002_fed_assist!F56</f>
        <v>0</v>
      </c>
      <c r="F51">
        <f>raw_2002_MOE_SSP_non!G56+raw_2002_MOE_SSP_non!H56+raw_2002_MOE_TANF_non!G56+raw_2002_MOE_TANF_non!H56+raw_2002_fed_non_1!G56+raw_2002_fed_non_1!H56</f>
        <v>50105885</v>
      </c>
      <c r="G51">
        <f>raw_2002_MOE_SSP_non!I56+raw_2002_MOE_TANF_non!I56+raw_2002_fed_non_1!I56</f>
        <v>6644823</v>
      </c>
      <c r="H51">
        <f>raw_2002_MOE_SSP_non!J56+raw_2002_MOE_SSP_non!K56+raw_2002_MOE_TANF_non!J56+raw_2002_MOE_TANF_non!K56+raw_2002_fed_non_2!D56+raw_2002_fed_non_2!E56</f>
        <v>40059842</v>
      </c>
      <c r="I51">
        <f>raw_2002_MOE_SSP_non!N56+raw_2002_MOE_TANF_non!N56+raw_2002_fed_non_2!I56</f>
        <v>36287579</v>
      </c>
      <c r="J51">
        <f>raw_2002_MOE_SSP_non!L56+raw_2002_MOE_SSP_non!M56+raw_2002_MOE_TANF_non!L56+raw_2002_MOE_TANF_non!M56+raw_2002_fed_non_2!F56+raw_2002_fed_non_2!H56</f>
        <v>27547686</v>
      </c>
      <c r="K51">
        <f>raw_2002_fed_spending!E56</f>
        <v>13446338</v>
      </c>
      <c r="L51">
        <f>raw_2002_MOE_SSP_non!B56+raw_2002_MOE_SSP_assist!B56+raw_2002_MOE_TANF_non!B56+raw_2002_MOE_TANF_assist!B56+raw_2002_fed_spending!J56+raw_2002_fed_spending!C56+raw_2002_fed_spending!E56</f>
        <v>566197921</v>
      </c>
      <c r="N51">
        <f t="shared" si="0"/>
        <v>566197921</v>
      </c>
      <c r="O51" t="str">
        <f t="shared" si="1"/>
        <v>Match</v>
      </c>
    </row>
    <row r="52" spans="1:15" x14ac:dyDescent="0.2">
      <c r="A52" t="s">
        <v>58</v>
      </c>
      <c r="B52">
        <f>raw_2002_MOE_SSP_assist!C57+raw_2002_MOE_TANF_assist!C57+raw_2002_fed_assist!C57</f>
        <v>2022902</v>
      </c>
      <c r="C52">
        <f>raw_2002_MOE_SSP_non!D57+raw_2002_MOE_SSP_assist!D57+raw_2002_MOE_TANF_non!D57+raw_2002_MOE_TANF_assist!D57+raw_2002_fed_non_1!D57+raw_2002_fed_assist!D57+raw_2002_fed_spending!C57</f>
        <v>9475817</v>
      </c>
      <c r="D52">
        <f>raw_2002_MOE_SSP_non!C57+raw_2002_MOE_SSP_non!E57+raw_2002_MOE_SSP_non!F57+raw_2002_MOE_SSP_assist!E57+raw_2002_MOE_TANF_non!C57+raw_2002_MOE_TANF_non!E57+raw_2002_MOE_TANF_non!F57+raw_2002_MOE_TANF_assist!E57+raw_2002_fed_non_1!C57+raw_2002_fed_non_1!E57+raw_2002_fed_non_1!F57+raw_2002_fed_assist!E57</f>
        <v>556715</v>
      </c>
      <c r="E52">
        <f>raw_2002_fed_non_1!J57+raw_2002_fed_assist!F57</f>
        <v>0</v>
      </c>
      <c r="F52">
        <f>raw_2002_MOE_SSP_non!G57+raw_2002_MOE_SSP_non!H57+raw_2002_MOE_TANF_non!G57+raw_2002_MOE_TANF_non!H57+raw_2002_fed_non_1!G57+raw_2002_fed_non_1!H57</f>
        <v>0</v>
      </c>
      <c r="G52">
        <f>raw_2002_MOE_SSP_non!I57+raw_2002_MOE_TANF_non!I57+raw_2002_fed_non_1!I57</f>
        <v>0</v>
      </c>
      <c r="H52">
        <f>raw_2002_MOE_SSP_non!J57+raw_2002_MOE_SSP_non!K57+raw_2002_MOE_TANF_non!J57+raw_2002_MOE_TANF_non!K57+raw_2002_fed_non_2!D57+raw_2002_fed_non_2!E57</f>
        <v>0</v>
      </c>
      <c r="I52">
        <f>raw_2002_MOE_SSP_non!N57+raw_2002_MOE_TANF_non!N57+raw_2002_fed_non_2!I57</f>
        <v>10065379</v>
      </c>
      <c r="J52">
        <f>raw_2002_MOE_SSP_non!L57+raw_2002_MOE_SSP_non!M57+raw_2002_MOE_TANF_non!L57+raw_2002_MOE_TANF_non!M57+raw_2002_fed_non_2!F57+raw_2002_fed_non_2!H57</f>
        <v>3656095</v>
      </c>
      <c r="K52">
        <f>raw_2002_fed_spending!E57</f>
        <v>1958960</v>
      </c>
      <c r="L52">
        <f>raw_2002_MOE_SSP_non!B57+raw_2002_MOE_SSP_assist!B57+raw_2002_MOE_TANF_non!B57+raw_2002_MOE_TANF_assist!B57+raw_2002_fed_spending!J57+raw_2002_fed_spending!C57+raw_2002_fed_spending!E57</f>
        <v>27735868</v>
      </c>
      <c r="N52">
        <f t="shared" si="0"/>
        <v>27735868</v>
      </c>
      <c r="O52" t="str">
        <f t="shared" si="1"/>
        <v>Match</v>
      </c>
    </row>
    <row r="53" spans="1:15" x14ac:dyDescent="0.2">
      <c r="A53" t="s">
        <v>117</v>
      </c>
      <c r="B53">
        <f>raw_2002_MOE_SSP_assist!C58+raw_2002_MOE_TANF_assist!C58+raw_2002_fed_assist!C58</f>
        <v>9408233518</v>
      </c>
      <c r="C53">
        <f>raw_2002_MOE_SSP_non!D58+raw_2002_MOE_SSP_assist!D58+raw_2002_MOE_TANF_non!D58+raw_2002_MOE_TANF_assist!D58+raw_2002_fed_non_1!D58+raw_2002_fed_assist!D58+raw_2002_fed_spending!C58</f>
        <v>5430557655</v>
      </c>
      <c r="D53">
        <f>raw_2002_MOE_SSP_non!C58+raw_2002_MOE_SSP_non!E58+raw_2002_MOE_SSP_non!F58+raw_2002_MOE_SSP_assist!E58+raw_2002_MOE_TANF_non!C58+raw_2002_MOE_TANF_non!E58+raw_2002_MOE_TANF_non!F58+raw_2002_MOE_TANF_assist!E58+raw_2002_fed_non_1!C58+raw_2002_fed_non_1!E58+raw_2002_fed_non_1!F58+raw_2002_fed_assist!E58</f>
        <v>3318565232</v>
      </c>
      <c r="E53">
        <f>raw_2002_fed_non_1!J58+raw_2002_fed_assist!F58</f>
        <v>1791317253</v>
      </c>
      <c r="F53">
        <f>raw_2002_MOE_SSP_non!G58+raw_2002_MOE_SSP_non!H58+raw_2002_MOE_TANF_non!G58+raw_2002_MOE_TANF_non!H58+raw_2002_fed_non_1!G58+raw_2002_fed_non_1!H58</f>
        <v>765501266</v>
      </c>
      <c r="G53">
        <f>raw_2002_MOE_SSP_non!I58+raw_2002_MOE_TANF_non!I58+raw_2002_fed_non_1!I58</f>
        <v>237750089</v>
      </c>
      <c r="H53">
        <f>raw_2002_MOE_SSP_non!J58+raw_2002_MOE_SSP_non!K58+raw_2002_MOE_TANF_non!J58+raw_2002_MOE_TANF_non!K58+raw_2002_fed_non_2!D58+raw_2002_fed_non_2!E58</f>
        <v>1009805493</v>
      </c>
      <c r="I53">
        <f>raw_2002_MOE_SSP_non!N58+raw_2002_MOE_TANF_non!N58+raw_2002_fed_non_2!I58</f>
        <v>2762075103</v>
      </c>
      <c r="J53">
        <f>raw_2002_MOE_SSP_non!L58+raw_2002_MOE_SSP_non!M58+raw_2002_MOE_TANF_non!L58+raw_2002_MOE_TANF_non!M58+raw_2002_fed_non_2!F58+raw_2002_fed_non_2!H58</f>
        <v>2616876211</v>
      </c>
      <c r="K53">
        <f>raw_2002_fed_spending!E58</f>
        <v>1031375598</v>
      </c>
      <c r="L53">
        <f>raw_2002_MOE_SSP_non!B58+raw_2002_MOE_SSP_assist!B58+raw_2002_MOE_TANF_non!B58+raw_2002_MOE_TANF_assist!B58+raw_2002_fed_spending!J58+raw_2002_fed_spending!C58+raw_2002_fed_spending!E58</f>
        <v>28372057418</v>
      </c>
      <c r="N53">
        <f t="shared" si="0"/>
        <v>28372057418</v>
      </c>
      <c r="O53" t="str">
        <f t="shared" si="1"/>
        <v>Match</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840</v>
      </c>
      <c r="C1" t="s">
        <v>841</v>
      </c>
      <c r="D1" t="s">
        <v>842</v>
      </c>
      <c r="E1" t="s">
        <v>843</v>
      </c>
      <c r="F1" t="s">
        <v>844</v>
      </c>
      <c r="G1" t="s">
        <v>845</v>
      </c>
      <c r="H1" t="s">
        <v>846</v>
      </c>
      <c r="I1" t="s">
        <v>847</v>
      </c>
      <c r="J1" t="s">
        <v>848</v>
      </c>
      <c r="K1" t="s">
        <v>849</v>
      </c>
      <c r="L1" t="s">
        <v>938</v>
      </c>
      <c r="N1" t="s">
        <v>829</v>
      </c>
      <c r="O1" t="s">
        <v>606</v>
      </c>
      <c r="P1" t="s">
        <v>850</v>
      </c>
      <c r="Q1" t="s">
        <v>606</v>
      </c>
    </row>
    <row r="2" spans="1:17" x14ac:dyDescent="0.2">
      <c r="A2" t="s">
        <v>8</v>
      </c>
      <c r="B2">
        <f>raw_2003_MOE_SSP_assist!C7+raw_2003_MOE_TANF_assist!C7+raw_2003_fed_assist!C7</f>
        <v>46143852</v>
      </c>
      <c r="C2">
        <f>raw_2003_MOE_SSP_non!D7+raw_2003_MOE_SSP_assist!D7+raw_2003_MOE_TANF_non!D7+raw_2003_MOE_TANF_assist!D7+raw_2003_fed_non_1!D7+raw_2003_fed_assist!D7+raw_2003_fed_spending!C7</f>
        <v>61829116</v>
      </c>
      <c r="D2">
        <f>raw_2003_MOE_SSP_non!C7+raw_2003_MOE_SSP_non!E7+raw_2003_MOE_SSP_non!F7+raw_2003_MOE_SSP_assist!E7+raw_2003_MOE_TANF_non!C7+raw_2003_MOE_TANF_non!E7+raw_2003_MOE_TANF_non!F7+raw_2003_MOE_TANF_assist!E7+raw_2003_fed_non_1!C7+raw_2003_fed_non_1!E7+raw_2003_fed_non_1!F7+raw_2003_fed_assist!E7</f>
        <v>24704487</v>
      </c>
      <c r="E2">
        <f>raw_2003_fed_non_1!J7+raw_2003_fed_assist!F7</f>
        <v>0</v>
      </c>
      <c r="F2">
        <f>raw_2003_MOE_SSP_non!G7+raw_2003_MOE_SSP_non!H7+raw_2003_MOE_TANF_non!G7+raw_2003_MOE_TANF_non!H7+raw_2003_fed_non_1!G7+raw_2003_fed_non_1!H7</f>
        <v>0</v>
      </c>
      <c r="G2">
        <f>raw_2003_MOE_SSP_non!I7+raw_2003_MOE_TANF_non!I7+raw_2003_fed_non_1!I7</f>
        <v>0</v>
      </c>
      <c r="H2">
        <f>raw_2003_MOE_SSP_non!J7+raw_2003_MOE_SSP_non!K7+raw_2003_MOE_TANF_non!J7+raw_2003_MOE_TANF_non!K7+raw_2003_fed_non_2!D7+raw_2003_fed_non_2!E7</f>
        <v>6583463</v>
      </c>
      <c r="I2">
        <f>raw_2003_MOE_SSP_non!N7+raw_2003_MOE_TANF_non!N7+raw_2003_fed_non_2!I7</f>
        <v>37516464</v>
      </c>
      <c r="J2">
        <f>raw_2003_MOE_SSP_non!L7+raw_2003_MOE_SSP_non!M7+raw_2003_MOE_TANF_non!L7+raw_2003_MOE_TANF_non!M7+raw_2003_fed_non_2!F7+raw_2003_fed_non_2!H7</f>
        <v>14449899</v>
      </c>
      <c r="K2">
        <f>raw_2003_fed_spending!D7</f>
        <v>10491352</v>
      </c>
      <c r="L2">
        <f>raw_2003_MOE_SSP_non!B7+raw_2003_MOE_SSP_assist!B7+raw_2003_MOE_TANF_non!B7+raw_2003_MOE_TANF_assist!B7+raw_2003_fed_spending!H7+raw_2003_fed_spending!C7+raw_2003_fed_spending!D7</f>
        <v>201718633</v>
      </c>
      <c r="N2">
        <f>SUM(B2:K2)</f>
        <v>201718633</v>
      </c>
      <c r="O2" t="str">
        <f>IF(L2=N2, "Match", "No Match")</f>
        <v>Match</v>
      </c>
      <c r="P2">
        <f>SUM(B2:B52)</f>
        <v>10218545347</v>
      </c>
      <c r="Q2" t="str">
        <f>IF(P2=B53, "Match", "No Match")</f>
        <v>Match</v>
      </c>
    </row>
    <row r="3" spans="1:17" x14ac:dyDescent="0.2">
      <c r="A3" t="s">
        <v>9</v>
      </c>
      <c r="B3">
        <f>raw_2003_MOE_SSP_assist!C8+raw_2003_MOE_TANF_assist!C8+raw_2003_fed_assist!C8</f>
        <v>50183123</v>
      </c>
      <c r="C3">
        <f>raw_2003_MOE_SSP_non!D8+raw_2003_MOE_SSP_assist!D8+raw_2003_MOE_TANF_non!D8+raw_2003_MOE_TANF_assist!D8+raw_2003_fed_non_1!D8+raw_2003_fed_assist!D8+raw_2003_fed_spending!C8</f>
        <v>25143006</v>
      </c>
      <c r="D3">
        <f>raw_2003_MOE_SSP_non!C8+raw_2003_MOE_SSP_non!E8+raw_2003_MOE_SSP_non!F8+raw_2003_MOE_SSP_assist!E8+raw_2003_MOE_TANF_non!C8+raw_2003_MOE_TANF_non!E8+raw_2003_MOE_TANF_non!F8+raw_2003_MOE_TANF_assist!E8+raw_2003_fed_non_1!C8+raw_2003_fed_non_1!E8+raw_2003_fed_non_1!F8+raw_2003_fed_assist!E8</f>
        <v>13992925</v>
      </c>
      <c r="E3">
        <f>raw_2003_fed_non_1!J8+raw_2003_fed_assist!F8</f>
        <v>0</v>
      </c>
      <c r="F3">
        <f>raw_2003_MOE_SSP_non!G8+raw_2003_MOE_SSP_non!H8+raw_2003_MOE_TANF_non!G8+raw_2003_MOE_TANF_non!H8+raw_2003_fed_non_1!G8+raw_2003_fed_non_1!H8</f>
        <v>0</v>
      </c>
      <c r="G3">
        <f>raw_2003_MOE_SSP_non!I8+raw_2003_MOE_TANF_non!I8+raw_2003_fed_non_1!I8</f>
        <v>2360328</v>
      </c>
      <c r="H3">
        <f>raw_2003_MOE_SSP_non!J8+raw_2003_MOE_SSP_non!K8+raw_2003_MOE_TANF_non!J8+raw_2003_MOE_TANF_non!K8+raw_2003_fed_non_2!D8+raw_2003_fed_non_2!E8</f>
        <v>373458</v>
      </c>
      <c r="I3">
        <f>raw_2003_MOE_SSP_non!N8+raw_2003_MOE_TANF_non!N8+raw_2003_fed_non_2!I8</f>
        <v>4932252</v>
      </c>
      <c r="J3">
        <f>raw_2003_MOE_SSP_non!L8+raw_2003_MOE_SSP_non!M8+raw_2003_MOE_TANF_non!L8+raw_2003_MOE_TANF_non!M8+raw_2003_fed_non_2!F8+raw_2003_fed_non_2!H8</f>
        <v>6892702</v>
      </c>
      <c r="K3">
        <f>raw_2003_fed_spending!D8</f>
        <v>4100000</v>
      </c>
      <c r="L3">
        <f>raw_2003_MOE_SSP_non!B8+raw_2003_MOE_SSP_assist!B8+raw_2003_MOE_TANF_non!B8+raw_2003_MOE_TANF_assist!B8+raw_2003_fed_spending!H8+raw_2003_fed_spending!C8+raw_2003_fed_spending!D8</f>
        <v>107977794</v>
      </c>
      <c r="N3">
        <f t="shared" ref="N3:N53" si="0">SUM(B3:K3)</f>
        <v>107977794</v>
      </c>
      <c r="O3" t="str">
        <f t="shared" ref="O3:O53" si="1">IF(L3=N3, "Match", "No Match")</f>
        <v>Match</v>
      </c>
      <c r="P3">
        <f>SUM(C2:C52)</f>
        <v>5258507086</v>
      </c>
      <c r="Q3" t="str">
        <f>IF(P3=C53, "Match", "No Match")</f>
        <v>Match</v>
      </c>
    </row>
    <row r="4" spans="1:17" x14ac:dyDescent="0.2">
      <c r="A4" t="s">
        <v>10</v>
      </c>
      <c r="B4">
        <f>raw_2003_MOE_SSP_assist!C9+raw_2003_MOE_TANF_assist!C9+raw_2003_fed_assist!C9</f>
        <v>175362380</v>
      </c>
      <c r="C4">
        <f>raw_2003_MOE_SSP_non!D9+raw_2003_MOE_SSP_assist!D9+raw_2003_MOE_TANF_non!D9+raw_2003_MOE_TANF_assist!D9+raw_2003_fed_non_1!D9+raw_2003_fed_assist!D9+raw_2003_fed_spending!C9</f>
        <v>42354168</v>
      </c>
      <c r="D4">
        <f>raw_2003_MOE_SSP_non!C9+raw_2003_MOE_SSP_non!E9+raw_2003_MOE_SSP_non!F9+raw_2003_MOE_SSP_assist!E9+raw_2003_MOE_TANF_non!C9+raw_2003_MOE_TANF_non!E9+raw_2003_MOE_TANF_non!F9+raw_2003_MOE_TANF_assist!E9+raw_2003_fed_non_1!C9+raw_2003_fed_non_1!E9+raw_2003_fed_non_1!F9+raw_2003_fed_assist!E9</f>
        <v>24499668</v>
      </c>
      <c r="E4">
        <f>raw_2003_fed_non_1!J9+raw_2003_fed_assist!F9</f>
        <v>27743747</v>
      </c>
      <c r="F4">
        <f>raw_2003_MOE_SSP_non!G9+raw_2003_MOE_SSP_non!H9+raw_2003_MOE_TANF_non!G9+raw_2003_MOE_TANF_non!H9+raw_2003_fed_non_1!G9+raw_2003_fed_non_1!H9</f>
        <v>0</v>
      </c>
      <c r="G4">
        <f>raw_2003_MOE_SSP_non!I9+raw_2003_MOE_TANF_non!I9+raw_2003_fed_non_1!I9</f>
        <v>0</v>
      </c>
      <c r="H4">
        <f>raw_2003_MOE_SSP_non!J9+raw_2003_MOE_SSP_non!K9+raw_2003_MOE_TANF_non!J9+raw_2003_MOE_TANF_non!K9+raw_2003_fed_non_2!D9+raw_2003_fed_non_2!E9</f>
        <v>415837</v>
      </c>
      <c r="I4">
        <f>raw_2003_MOE_SSP_non!N9+raw_2003_MOE_TANF_non!N9+raw_2003_fed_non_2!I9</f>
        <v>36431088</v>
      </c>
      <c r="J4">
        <f>raw_2003_MOE_SSP_non!L9+raw_2003_MOE_SSP_non!M9+raw_2003_MOE_TANF_non!L9+raw_2003_MOE_TANF_non!M9+raw_2003_fed_non_2!F9+raw_2003_fed_non_2!H9</f>
        <v>34879107</v>
      </c>
      <c r="K4">
        <f>raw_2003_fed_spending!D9</f>
        <v>22733434</v>
      </c>
      <c r="L4">
        <f>raw_2003_MOE_SSP_non!B9+raw_2003_MOE_SSP_assist!B9+raw_2003_MOE_TANF_non!B9+raw_2003_MOE_TANF_assist!B9+raw_2003_fed_spending!H9+raw_2003_fed_spending!C9+raw_2003_fed_spending!D9</f>
        <v>364419429</v>
      </c>
      <c r="N4">
        <f t="shared" si="0"/>
        <v>364419429</v>
      </c>
      <c r="O4" t="str">
        <f t="shared" si="1"/>
        <v>Match</v>
      </c>
      <c r="P4">
        <f>SUM(D2:D52)</f>
        <v>3168970913</v>
      </c>
      <c r="Q4" t="str">
        <f>IF(P4=D53, "Match", "No Match")</f>
        <v>Match</v>
      </c>
    </row>
    <row r="5" spans="1:17" x14ac:dyDescent="0.2">
      <c r="A5" t="s">
        <v>11</v>
      </c>
      <c r="B5">
        <f>raw_2003_MOE_SSP_assist!C10+raw_2003_MOE_TANF_assist!C10+raw_2003_fed_assist!C10</f>
        <v>22028084</v>
      </c>
      <c r="C5">
        <f>raw_2003_MOE_SSP_non!D10+raw_2003_MOE_SSP_assist!D10+raw_2003_MOE_TANF_non!D10+raw_2003_MOE_TANF_assist!D10+raw_2003_fed_non_1!D10+raw_2003_fed_assist!D10+raw_2003_fed_spending!C10</f>
        <v>7866974</v>
      </c>
      <c r="D5">
        <f>raw_2003_MOE_SSP_non!C10+raw_2003_MOE_SSP_non!E10+raw_2003_MOE_SSP_non!F10+raw_2003_MOE_SSP_assist!E10+raw_2003_MOE_TANF_non!C10+raw_2003_MOE_TANF_non!E10+raw_2003_MOE_TANF_non!F10+raw_2003_MOE_TANF_assist!E10+raw_2003_fed_non_1!C10+raw_2003_fed_non_1!E10+raw_2003_fed_non_1!F10+raw_2003_fed_assist!E10</f>
        <v>15739795</v>
      </c>
      <c r="E5">
        <f>raw_2003_fed_non_1!J10+raw_2003_fed_assist!F10</f>
        <v>0</v>
      </c>
      <c r="F5">
        <f>raw_2003_MOE_SSP_non!G10+raw_2003_MOE_SSP_non!H10+raw_2003_MOE_TANF_non!G10+raw_2003_MOE_TANF_non!H10+raw_2003_fed_non_1!G10+raw_2003_fed_non_1!H10</f>
        <v>0</v>
      </c>
      <c r="G5">
        <f>raw_2003_MOE_SSP_non!I10+raw_2003_MOE_TANF_non!I10+raw_2003_fed_non_1!I10</f>
        <v>0</v>
      </c>
      <c r="H5">
        <f>raw_2003_MOE_SSP_non!J10+raw_2003_MOE_SSP_non!K10+raw_2003_MOE_TANF_non!J10+raw_2003_MOE_TANF_non!K10+raw_2003_fed_non_2!D10+raw_2003_fed_non_2!E10</f>
        <v>2290293</v>
      </c>
      <c r="I5">
        <f>raw_2003_MOE_SSP_non!N10+raw_2003_MOE_TANF_non!N10+raw_2003_fed_non_2!I10</f>
        <v>4749950</v>
      </c>
      <c r="J5">
        <f>raw_2003_MOE_SSP_non!L10+raw_2003_MOE_SSP_non!M10+raw_2003_MOE_TANF_non!L10+raw_2003_MOE_TANF_non!M10+raw_2003_fed_non_2!F10+raw_2003_fed_non_2!H10</f>
        <v>7559615</v>
      </c>
      <c r="K5">
        <f>raw_2003_fed_spending!D10</f>
        <v>0</v>
      </c>
      <c r="L5">
        <f>raw_2003_MOE_SSP_non!B10+raw_2003_MOE_SSP_assist!B10+raw_2003_MOE_TANF_non!B10+raw_2003_MOE_TANF_assist!B10+raw_2003_fed_spending!H10+raw_2003_fed_spending!C10+raw_2003_fed_spending!D10</f>
        <v>60234711</v>
      </c>
      <c r="N5">
        <f t="shared" si="0"/>
        <v>60234711</v>
      </c>
      <c r="O5" t="str">
        <f t="shared" si="1"/>
        <v>Match</v>
      </c>
      <c r="P5">
        <f>SUM(E2:E52)</f>
        <v>1646523531</v>
      </c>
      <c r="Q5" t="str">
        <f>IF(P5=E53, "Match", "No Match")</f>
        <v>Match</v>
      </c>
    </row>
    <row r="6" spans="1:17" x14ac:dyDescent="0.2">
      <c r="A6" t="s">
        <v>12</v>
      </c>
      <c r="B6">
        <f>raw_2003_MOE_SSP_assist!C11+raw_2003_MOE_TANF_assist!C11+raw_2003_fed_assist!C11</f>
        <v>3119315877</v>
      </c>
      <c r="C6">
        <f>raw_2003_MOE_SSP_non!D11+raw_2003_MOE_SSP_assist!D11+raw_2003_MOE_TANF_non!D11+raw_2003_MOE_TANF_assist!D11+raw_2003_fed_non_1!D11+raw_2003_fed_assist!D11+raw_2003_fed_spending!C11</f>
        <v>1272799872</v>
      </c>
      <c r="D6">
        <f>raw_2003_MOE_SSP_non!C11+raw_2003_MOE_SSP_non!E11+raw_2003_MOE_SSP_non!F11+raw_2003_MOE_SSP_assist!E11+raw_2003_MOE_TANF_non!C11+raw_2003_MOE_TANF_non!E11+raw_2003_MOE_TANF_non!F11+raw_2003_MOE_TANF_assist!E11+raw_2003_fed_non_1!C11+raw_2003_fed_non_1!E11+raw_2003_fed_non_1!F11+raw_2003_fed_assist!E11</f>
        <v>669620708</v>
      </c>
      <c r="E6">
        <f>raw_2003_fed_non_1!J11+raw_2003_fed_assist!F11</f>
        <v>277365847</v>
      </c>
      <c r="F6">
        <f>raw_2003_MOE_SSP_non!G11+raw_2003_MOE_SSP_non!H11+raw_2003_MOE_TANF_non!G11+raw_2003_MOE_TANF_non!H11+raw_2003_fed_non_1!G11+raw_2003_fed_non_1!H11</f>
        <v>0</v>
      </c>
      <c r="G6">
        <f>raw_2003_MOE_SSP_non!I11+raw_2003_MOE_TANF_non!I11+raw_2003_fed_non_1!I11</f>
        <v>1665164</v>
      </c>
      <c r="H6">
        <f>raw_2003_MOE_SSP_non!J11+raw_2003_MOE_SSP_non!K11+raw_2003_MOE_TANF_non!J11+raw_2003_MOE_TANF_non!K11+raw_2003_fed_non_2!D11+raw_2003_fed_non_2!E11</f>
        <v>9465032</v>
      </c>
      <c r="I6">
        <f>raw_2003_MOE_SSP_non!N11+raw_2003_MOE_TANF_non!N11+raw_2003_fed_non_2!I11</f>
        <v>497456672</v>
      </c>
      <c r="J6">
        <f>raw_2003_MOE_SSP_non!L11+raw_2003_MOE_SSP_non!M11+raw_2003_MOE_TANF_non!L11+raw_2003_MOE_TANF_non!M11+raw_2003_fed_non_2!F11+raw_2003_fed_non_2!H11</f>
        <v>576285192</v>
      </c>
      <c r="K6">
        <f>raw_2003_fed_spending!D11</f>
        <v>81535520</v>
      </c>
      <c r="L6">
        <f>raw_2003_MOE_SSP_non!B11+raw_2003_MOE_SSP_assist!B11+raw_2003_MOE_TANF_non!B11+raw_2003_MOE_TANF_assist!B11+raw_2003_fed_spending!H11+raw_2003_fed_spending!C11+raw_2003_fed_spending!D11</f>
        <v>6505509884</v>
      </c>
      <c r="N6">
        <f t="shared" si="0"/>
        <v>6505509884</v>
      </c>
      <c r="O6" t="str">
        <f t="shared" si="1"/>
        <v>Match</v>
      </c>
      <c r="P6">
        <f>SUM(F2:F52)</f>
        <v>1006834265</v>
      </c>
      <c r="Q6" t="str">
        <f>IF(P6=F53, "Match", "No Match")</f>
        <v>Match</v>
      </c>
    </row>
    <row r="7" spans="1:17" x14ac:dyDescent="0.2">
      <c r="A7" t="s">
        <v>13</v>
      </c>
      <c r="B7">
        <f>raw_2003_MOE_SSP_assist!C12+raw_2003_MOE_TANF_assist!C12+raw_2003_fed_assist!C12</f>
        <v>50722851</v>
      </c>
      <c r="C7">
        <f>raw_2003_MOE_SSP_non!D12+raw_2003_MOE_SSP_assist!D12+raw_2003_MOE_TANF_non!D12+raw_2003_MOE_TANF_assist!D12+raw_2003_fed_non_1!D12+raw_2003_fed_assist!D12+raw_2003_fed_spending!C12</f>
        <v>23553865</v>
      </c>
      <c r="D7">
        <f>raw_2003_MOE_SSP_non!C12+raw_2003_MOE_SSP_non!E12+raw_2003_MOE_SSP_non!F12+raw_2003_MOE_SSP_assist!E12+raw_2003_MOE_TANF_non!C12+raw_2003_MOE_TANF_non!E12+raw_2003_MOE_TANF_non!F12+raw_2003_MOE_TANF_assist!E12+raw_2003_fed_non_1!C12+raw_2003_fed_non_1!E12+raw_2003_fed_non_1!F12+raw_2003_fed_assist!E12</f>
        <v>6616479</v>
      </c>
      <c r="E7">
        <f>raw_2003_fed_non_1!J12+raw_2003_fed_assist!F12</f>
        <v>1686366</v>
      </c>
      <c r="F7">
        <f>raw_2003_MOE_SSP_non!G12+raw_2003_MOE_SSP_non!H12+raw_2003_MOE_TANF_non!G12+raw_2003_MOE_TANF_non!H12+raw_2003_fed_non_1!G12+raw_2003_fed_non_1!H12</f>
        <v>47025700</v>
      </c>
      <c r="G7">
        <f>raw_2003_MOE_SSP_non!I12+raw_2003_MOE_TANF_non!I12+raw_2003_fed_non_1!I12</f>
        <v>6819474</v>
      </c>
      <c r="H7">
        <f>raw_2003_MOE_SSP_non!J12+raw_2003_MOE_SSP_non!K12+raw_2003_MOE_TANF_non!J12+raw_2003_MOE_TANF_non!K12+raw_2003_fed_non_2!D12+raw_2003_fed_non_2!E12</f>
        <v>374928</v>
      </c>
      <c r="I7">
        <f>raw_2003_MOE_SSP_non!N12+raw_2003_MOE_TANF_non!N12+raw_2003_fed_non_2!I12</f>
        <v>77331729</v>
      </c>
      <c r="J7">
        <f>raw_2003_MOE_SSP_non!L12+raw_2003_MOE_SSP_non!M12+raw_2003_MOE_TANF_non!L12+raw_2003_MOE_TANF_non!M12+raw_2003_fed_non_2!F12+raw_2003_fed_non_2!H12</f>
        <v>44298809</v>
      </c>
      <c r="K7">
        <f>raw_2003_fed_spending!D12</f>
        <v>14962638</v>
      </c>
      <c r="L7">
        <f>raw_2003_MOE_SSP_non!B12+raw_2003_MOE_SSP_assist!B12+raw_2003_MOE_TANF_non!B12+raw_2003_MOE_TANF_assist!B12+raw_2003_fed_spending!H12+raw_2003_fed_spending!C12+raw_2003_fed_spending!D12</f>
        <v>273392839</v>
      </c>
      <c r="N7">
        <f t="shared" si="0"/>
        <v>273392839</v>
      </c>
      <c r="O7" t="str">
        <f t="shared" si="1"/>
        <v>Match</v>
      </c>
      <c r="P7">
        <f>SUM(G2:G52)</f>
        <v>260999868</v>
      </c>
      <c r="Q7" t="str">
        <f>IF(P7=G53, "Match", "No Match")</f>
        <v>Match</v>
      </c>
    </row>
    <row r="8" spans="1:17" x14ac:dyDescent="0.2">
      <c r="A8" t="s">
        <v>14</v>
      </c>
      <c r="B8">
        <f>raw_2003_MOE_SSP_assist!C13+raw_2003_MOE_TANF_assist!C13+raw_2003_fed_assist!C13</f>
        <v>133433527</v>
      </c>
      <c r="C8">
        <f>raw_2003_MOE_SSP_non!D13+raw_2003_MOE_SSP_assist!D13+raw_2003_MOE_TANF_non!D13+raw_2003_MOE_TANF_assist!D13+raw_2003_fed_non_1!D13+raw_2003_fed_assist!D13+raw_2003_fed_spending!C13</f>
        <v>38747760</v>
      </c>
      <c r="D8">
        <f>raw_2003_MOE_SSP_non!C13+raw_2003_MOE_SSP_non!E13+raw_2003_MOE_SSP_non!F13+raw_2003_MOE_SSP_assist!E13+raw_2003_MOE_TANF_non!C13+raw_2003_MOE_TANF_non!E13+raw_2003_MOE_TANF_non!F13+raw_2003_MOE_TANF_assist!E13+raw_2003_fed_non_1!C13+raw_2003_fed_non_1!E13+raw_2003_fed_non_1!F13+raw_2003_fed_assist!E13</f>
        <v>51627495</v>
      </c>
      <c r="E8">
        <f>raw_2003_fed_non_1!J13+raw_2003_fed_assist!F13</f>
        <v>18694127</v>
      </c>
      <c r="F8">
        <f>raw_2003_MOE_SSP_non!G13+raw_2003_MOE_SSP_non!H13+raw_2003_MOE_TANF_non!G13+raw_2003_MOE_TANF_non!H13+raw_2003_fed_non_1!G13+raw_2003_fed_non_1!H13</f>
        <v>0</v>
      </c>
      <c r="G8">
        <f>raw_2003_MOE_SSP_non!I13+raw_2003_MOE_TANF_non!I13+raw_2003_fed_non_1!I13</f>
        <v>22218</v>
      </c>
      <c r="H8">
        <f>raw_2003_MOE_SSP_non!J13+raw_2003_MOE_SSP_non!K13+raw_2003_MOE_TANF_non!J13+raw_2003_MOE_TANF_non!K13+raw_2003_fed_non_2!D13+raw_2003_fed_non_2!E13</f>
        <v>71527105</v>
      </c>
      <c r="I8">
        <f>raw_2003_MOE_SSP_non!N13+raw_2003_MOE_TANF_non!N13+raw_2003_fed_non_2!I13</f>
        <v>113572520</v>
      </c>
      <c r="J8">
        <f>raw_2003_MOE_SSP_non!L13+raw_2003_MOE_SSP_non!M13+raw_2003_MOE_TANF_non!L13+raw_2003_MOE_TANF_non!M13+raw_2003_fed_non_2!F13+raw_2003_fed_non_2!H13</f>
        <v>22309101</v>
      </c>
      <c r="K8">
        <f>raw_2003_fed_spending!D13</f>
        <v>26678810</v>
      </c>
      <c r="L8">
        <f>raw_2003_MOE_SSP_non!B13+raw_2003_MOE_SSP_assist!B13+raw_2003_MOE_TANF_non!B13+raw_2003_MOE_TANF_assist!B13+raw_2003_fed_spending!H13+raw_2003_fed_spending!C13+raw_2003_fed_spending!D13</f>
        <v>476612663</v>
      </c>
      <c r="N8">
        <f t="shared" si="0"/>
        <v>476612663</v>
      </c>
      <c r="O8" t="str">
        <f t="shared" si="1"/>
        <v>Match</v>
      </c>
      <c r="P8">
        <f>SUM(H2:H52)</f>
        <v>1229924536</v>
      </c>
      <c r="Q8" t="str">
        <f>IF(P8=H53, "Match", "No Match")</f>
        <v>Match</v>
      </c>
    </row>
    <row r="9" spans="1:17" x14ac:dyDescent="0.2">
      <c r="A9" t="s">
        <v>15</v>
      </c>
      <c r="B9">
        <f>raw_2003_MOE_SSP_assist!C14+raw_2003_MOE_TANF_assist!C14+raw_2003_fed_assist!C14</f>
        <v>20064790</v>
      </c>
      <c r="C9">
        <f>raw_2003_MOE_SSP_non!D14+raw_2003_MOE_SSP_assist!D14+raw_2003_MOE_TANF_non!D14+raw_2003_MOE_TANF_assist!D14+raw_2003_fed_non_1!D14+raw_2003_fed_assist!D14+raw_2003_fed_spending!C14</f>
        <v>21757050</v>
      </c>
      <c r="D9">
        <f>raw_2003_MOE_SSP_non!C14+raw_2003_MOE_SSP_non!E14+raw_2003_MOE_SSP_non!F14+raw_2003_MOE_SSP_assist!E14+raw_2003_MOE_TANF_non!C14+raw_2003_MOE_TANF_non!E14+raw_2003_MOE_TANF_non!F14+raw_2003_MOE_TANF_assist!E14+raw_2003_fed_non_1!C14+raw_2003_fed_non_1!E14+raw_2003_fed_non_1!F14+raw_2003_fed_assist!E14</f>
        <v>11530341</v>
      </c>
      <c r="E9">
        <f>raw_2003_fed_non_1!J14+raw_2003_fed_assist!F14</f>
        <v>0</v>
      </c>
      <c r="F9">
        <f>raw_2003_MOE_SSP_non!G14+raw_2003_MOE_SSP_non!H14+raw_2003_MOE_TANF_non!G14+raw_2003_MOE_TANF_non!H14+raw_2003_fed_non_1!G14+raw_2003_fed_non_1!H14</f>
        <v>0</v>
      </c>
      <c r="G9">
        <f>raw_2003_MOE_SSP_non!I14+raw_2003_MOE_TANF_non!I14+raw_2003_fed_non_1!I14</f>
        <v>0</v>
      </c>
      <c r="H9">
        <f>raw_2003_MOE_SSP_non!J14+raw_2003_MOE_SSP_non!K14+raw_2003_MOE_TANF_non!J14+raw_2003_MOE_TANF_non!K14+raw_2003_fed_non_2!D14+raw_2003_fed_non_2!E14</f>
        <v>0</v>
      </c>
      <c r="I9">
        <f>raw_2003_MOE_SSP_non!N14+raw_2003_MOE_TANF_non!N14+raw_2003_fed_non_2!I14</f>
        <v>0</v>
      </c>
      <c r="J9">
        <f>raw_2003_MOE_SSP_non!L14+raw_2003_MOE_SSP_non!M14+raw_2003_MOE_TANF_non!L14+raw_2003_MOE_TANF_non!M14+raw_2003_fed_non_2!F14+raw_2003_fed_non_2!H14</f>
        <v>4366983</v>
      </c>
      <c r="K9">
        <f>raw_2003_fed_spending!D14</f>
        <v>1336345</v>
      </c>
      <c r="L9">
        <f>raw_2003_MOE_SSP_non!B14+raw_2003_MOE_SSP_assist!B14+raw_2003_MOE_TANF_non!B14+raw_2003_MOE_TANF_assist!B14+raw_2003_fed_spending!H14+raw_2003_fed_spending!C14+raw_2003_fed_spending!D14</f>
        <v>59055509</v>
      </c>
      <c r="N9">
        <f t="shared" si="0"/>
        <v>59055509</v>
      </c>
      <c r="O9" t="str">
        <f t="shared" si="1"/>
        <v>Match</v>
      </c>
      <c r="P9">
        <f>SUM(I2:I52)</f>
        <v>2888741811</v>
      </c>
      <c r="Q9" t="str">
        <f>IF(P9=I53, "Match", "No Match")</f>
        <v>Match</v>
      </c>
    </row>
    <row r="10" spans="1:17" x14ac:dyDescent="0.2">
      <c r="A10" t="s">
        <v>16</v>
      </c>
      <c r="B10">
        <f>raw_2003_MOE_SSP_assist!C15+raw_2003_MOE_TANF_assist!C15+raw_2003_fed_assist!C15</f>
        <v>67565242</v>
      </c>
      <c r="C10">
        <f>raw_2003_MOE_SSP_non!D15+raw_2003_MOE_SSP_assist!D15+raw_2003_MOE_TANF_non!D15+raw_2003_MOE_TANF_assist!D15+raw_2003_fed_non_1!D15+raw_2003_fed_assist!D15+raw_2003_fed_spending!C15</f>
        <v>60982024</v>
      </c>
      <c r="D10">
        <f>raw_2003_MOE_SSP_non!C15+raw_2003_MOE_SSP_non!E15+raw_2003_MOE_SSP_non!F15+raw_2003_MOE_SSP_assist!E15+raw_2003_MOE_TANF_non!C15+raw_2003_MOE_TANF_non!E15+raw_2003_MOE_TANF_non!F15+raw_2003_MOE_TANF_assist!E15+raw_2003_fed_non_1!C15+raw_2003_fed_non_1!E15+raw_2003_fed_non_1!F15+raw_2003_fed_assist!E15</f>
        <v>24675991</v>
      </c>
      <c r="E10">
        <f>raw_2003_fed_non_1!J15+raw_2003_fed_assist!F15</f>
        <v>0</v>
      </c>
      <c r="F10">
        <f>raw_2003_MOE_SSP_non!G15+raw_2003_MOE_SSP_non!H15+raw_2003_MOE_TANF_non!G15+raw_2003_MOE_TANF_non!H15+raw_2003_fed_non_1!G15+raw_2003_fed_non_1!H15</f>
        <v>0</v>
      </c>
      <c r="G10">
        <f>raw_2003_MOE_SSP_non!I15+raw_2003_MOE_TANF_non!I15+raw_2003_fed_non_1!I15</f>
        <v>0</v>
      </c>
      <c r="H10">
        <f>raw_2003_MOE_SSP_non!J15+raw_2003_MOE_SSP_non!K15+raw_2003_MOE_TANF_non!J15+raw_2003_MOE_TANF_non!K15+raw_2003_fed_non_2!D15+raw_2003_fed_non_2!E15</f>
        <v>1828386</v>
      </c>
      <c r="I10">
        <f>raw_2003_MOE_SSP_non!N15+raw_2003_MOE_TANF_non!N15+raw_2003_fed_non_2!I15</f>
        <v>13369001</v>
      </c>
      <c r="J10">
        <f>raw_2003_MOE_SSP_non!L15+raw_2003_MOE_SSP_non!M15+raw_2003_MOE_TANF_non!L15+raw_2003_MOE_TANF_non!M15+raw_2003_fed_non_2!F15+raw_2003_fed_non_2!H15</f>
        <v>16448979</v>
      </c>
      <c r="K10">
        <f>raw_2003_fed_spending!D15</f>
        <v>3935917</v>
      </c>
      <c r="L10">
        <f>raw_2003_MOE_SSP_non!B15+raw_2003_MOE_SSP_assist!B15+raw_2003_MOE_TANF_non!B15+raw_2003_MOE_TANF_assist!B15+raw_2003_fed_spending!H15+raw_2003_fed_spending!C15+raw_2003_fed_spending!D15</f>
        <v>188805540</v>
      </c>
      <c r="N10">
        <f t="shared" si="0"/>
        <v>188805540</v>
      </c>
      <c r="O10" t="str">
        <f t="shared" si="1"/>
        <v>Match</v>
      </c>
      <c r="P10">
        <f>SUM(J2:J52)</f>
        <v>2451114399</v>
      </c>
      <c r="Q10" t="str">
        <f>IF(P10=J53, "Match", "No Match")</f>
        <v>Match</v>
      </c>
    </row>
    <row r="11" spans="1:17" x14ac:dyDescent="0.2">
      <c r="A11" t="s">
        <v>17</v>
      </c>
      <c r="B11">
        <f>raw_2003_MOE_SSP_assist!C16+raw_2003_MOE_TANF_assist!C16+raw_2003_fed_assist!C16</f>
        <v>250566624</v>
      </c>
      <c r="C11">
        <f>raw_2003_MOE_SSP_non!D16+raw_2003_MOE_SSP_assist!D16+raw_2003_MOE_TANF_non!D16+raw_2003_MOE_TANF_assist!D16+raw_2003_fed_non_1!D16+raw_2003_fed_assist!D16+raw_2003_fed_spending!C16</f>
        <v>356654670</v>
      </c>
      <c r="D11">
        <f>raw_2003_MOE_SSP_non!C16+raw_2003_MOE_SSP_non!E16+raw_2003_MOE_SSP_non!F16+raw_2003_MOE_SSP_assist!E16+raw_2003_MOE_TANF_non!C16+raw_2003_MOE_TANF_non!E16+raw_2003_MOE_TANF_non!F16+raw_2003_MOE_TANF_assist!E16+raw_2003_fed_non_1!C16+raw_2003_fed_non_1!E16+raw_2003_fed_non_1!F16+raw_2003_fed_assist!E16</f>
        <v>97296891</v>
      </c>
      <c r="E11">
        <f>raw_2003_fed_non_1!J16+raw_2003_fed_assist!F16</f>
        <v>0</v>
      </c>
      <c r="F11">
        <f>raw_2003_MOE_SSP_non!G16+raw_2003_MOE_SSP_non!H16+raw_2003_MOE_TANF_non!G16+raw_2003_MOE_TANF_non!H16+raw_2003_fed_non_1!G16+raw_2003_fed_non_1!H16</f>
        <v>0</v>
      </c>
      <c r="G11">
        <f>raw_2003_MOE_SSP_non!I16+raw_2003_MOE_TANF_non!I16+raw_2003_fed_non_1!I16</f>
        <v>1791101</v>
      </c>
      <c r="H11">
        <f>raw_2003_MOE_SSP_non!J16+raw_2003_MOE_SSP_non!K16+raw_2003_MOE_TANF_non!J16+raw_2003_MOE_TANF_non!K16+raw_2003_fed_non_2!D16+raw_2003_fed_non_2!E16</f>
        <v>11229815</v>
      </c>
      <c r="I11">
        <f>raw_2003_MOE_SSP_non!N16+raw_2003_MOE_TANF_non!N16+raw_2003_fed_non_2!I16</f>
        <v>203183584</v>
      </c>
      <c r="J11">
        <f>raw_2003_MOE_SSP_non!L16+raw_2003_MOE_SSP_non!M16+raw_2003_MOE_TANF_non!L16+raw_2003_MOE_TANF_non!M16+raw_2003_fed_non_2!F16+raw_2003_fed_non_2!H16</f>
        <v>53849457</v>
      </c>
      <c r="K11">
        <f>raw_2003_fed_spending!D16</f>
        <v>52274580</v>
      </c>
      <c r="L11">
        <f>raw_2003_MOE_SSP_non!B16+raw_2003_MOE_SSP_assist!B16+raw_2003_MOE_TANF_non!B16+raw_2003_MOE_TANF_assist!B16+raw_2003_fed_spending!H16+raw_2003_fed_spending!C16+raw_2003_fed_spending!D16</f>
        <v>1026846722</v>
      </c>
      <c r="N11">
        <f t="shared" si="0"/>
        <v>1026846722</v>
      </c>
      <c r="O11" t="str">
        <f t="shared" si="1"/>
        <v>Match</v>
      </c>
      <c r="P11">
        <f>SUM(K2:K52)</f>
        <v>926728189</v>
      </c>
      <c r="Q11" t="str">
        <f>IF(P11=K53, "Match", "No Match")</f>
        <v>Match</v>
      </c>
    </row>
    <row r="12" spans="1:17" x14ac:dyDescent="0.2">
      <c r="A12" t="s">
        <v>18</v>
      </c>
      <c r="B12">
        <f>raw_2003_MOE_SSP_assist!C17+raw_2003_MOE_TANF_assist!C17+raw_2003_fed_assist!C17</f>
        <v>168524947</v>
      </c>
      <c r="C12">
        <f>raw_2003_MOE_SSP_non!D17+raw_2003_MOE_SSP_assist!D17+raw_2003_MOE_TANF_non!D17+raw_2003_MOE_TANF_assist!D17+raw_2003_fed_non_1!D17+raw_2003_fed_assist!D17+raw_2003_fed_spending!C17</f>
        <v>54634137</v>
      </c>
      <c r="D12">
        <f>raw_2003_MOE_SSP_non!C17+raw_2003_MOE_SSP_non!E17+raw_2003_MOE_SSP_non!F17+raw_2003_MOE_SSP_assist!E17+raw_2003_MOE_TANF_non!C17+raw_2003_MOE_TANF_non!E17+raw_2003_MOE_TANF_non!F17+raw_2003_MOE_TANF_assist!E17+raw_2003_fed_non_1!C17+raw_2003_fed_non_1!E17+raw_2003_fed_non_1!F17+raw_2003_fed_assist!E17</f>
        <v>116809106</v>
      </c>
      <c r="E12">
        <f>raw_2003_fed_non_1!J17+raw_2003_fed_assist!F17</f>
        <v>32960368</v>
      </c>
      <c r="F12">
        <f>raw_2003_MOE_SSP_non!G17+raw_2003_MOE_SSP_non!H17+raw_2003_MOE_TANF_non!G17+raw_2003_MOE_TANF_non!H17+raw_2003_fed_non_1!G17+raw_2003_fed_non_1!H17</f>
        <v>0</v>
      </c>
      <c r="G12">
        <f>raw_2003_MOE_SSP_non!I17+raw_2003_MOE_TANF_non!I17+raw_2003_fed_non_1!I17</f>
        <v>2448077</v>
      </c>
      <c r="H12">
        <f>raw_2003_MOE_SSP_non!J17+raw_2003_MOE_SSP_non!K17+raw_2003_MOE_TANF_non!J17+raw_2003_MOE_TANF_non!K17+raw_2003_fed_non_2!D17+raw_2003_fed_non_2!E17</f>
        <v>18059220</v>
      </c>
      <c r="I12">
        <f>raw_2003_MOE_SSP_non!N17+raw_2003_MOE_TANF_non!N17+raw_2003_fed_non_2!I17</f>
        <v>120191909</v>
      </c>
      <c r="J12">
        <f>raw_2003_MOE_SSP_non!L17+raw_2003_MOE_SSP_non!M17+raw_2003_MOE_TANF_non!L17+raw_2003_MOE_TANF_non!M17+raw_2003_fed_non_2!F17+raw_2003_fed_non_2!H17</f>
        <v>19122853</v>
      </c>
      <c r="K12">
        <f>raw_2003_fed_spending!D17</f>
        <v>18865151</v>
      </c>
      <c r="L12">
        <f>raw_2003_MOE_SSP_non!B17+raw_2003_MOE_SSP_assist!B17+raw_2003_MOE_TANF_non!B17+raw_2003_MOE_TANF_assist!B17+raw_2003_fed_spending!H17+raw_2003_fed_spending!C17+raw_2003_fed_spending!D17</f>
        <v>551615768</v>
      </c>
      <c r="N12">
        <f t="shared" si="0"/>
        <v>551615768</v>
      </c>
      <c r="O12" t="str">
        <f t="shared" si="1"/>
        <v>Match</v>
      </c>
      <c r="P12">
        <f>SUM(L2:L52)</f>
        <v>29056889945</v>
      </c>
      <c r="Q12" t="str">
        <f>IF(P12=L53, "Match", "No Match")</f>
        <v>Match</v>
      </c>
    </row>
    <row r="13" spans="1:17" x14ac:dyDescent="0.2">
      <c r="A13" t="s">
        <v>19</v>
      </c>
      <c r="B13">
        <f>raw_2003_MOE_SSP_assist!C18+raw_2003_MOE_TANF_assist!C18+raw_2003_fed_assist!C18</f>
        <v>91146136</v>
      </c>
      <c r="C13">
        <f>raw_2003_MOE_SSP_non!D18+raw_2003_MOE_SSP_assist!D18+raw_2003_MOE_TANF_non!D18+raw_2003_MOE_TANF_assist!D18+raw_2003_fed_non_1!D18+raw_2003_fed_assist!D18+raw_2003_fed_spending!C18</f>
        <v>25853000</v>
      </c>
      <c r="D13">
        <f>raw_2003_MOE_SSP_non!C18+raw_2003_MOE_SSP_non!E18+raw_2003_MOE_SSP_non!F18+raw_2003_MOE_SSP_assist!E18+raw_2003_MOE_TANF_non!C18+raw_2003_MOE_TANF_non!E18+raw_2003_MOE_TANF_non!F18+raw_2003_MOE_TANF_assist!E18+raw_2003_fed_non_1!C18+raw_2003_fed_non_1!E18+raw_2003_fed_non_1!F18+raw_2003_fed_assist!E18</f>
        <v>12567054</v>
      </c>
      <c r="E13">
        <f>raw_2003_fed_non_1!J18+raw_2003_fed_assist!F18</f>
        <v>0</v>
      </c>
      <c r="F13">
        <f>raw_2003_MOE_SSP_non!G18+raw_2003_MOE_SSP_non!H18+raw_2003_MOE_TANF_non!G18+raw_2003_MOE_TANF_non!H18+raw_2003_fed_non_1!G18+raw_2003_fed_non_1!H18</f>
        <v>0</v>
      </c>
      <c r="G13">
        <f>raw_2003_MOE_SSP_non!I18+raw_2003_MOE_TANF_non!I18+raw_2003_fed_non_1!I18</f>
        <v>0</v>
      </c>
      <c r="H13">
        <f>raw_2003_MOE_SSP_non!J18+raw_2003_MOE_SSP_non!K18+raw_2003_MOE_TANF_non!J18+raw_2003_MOE_TANF_non!K18+raw_2003_fed_non_2!D18+raw_2003_fed_non_2!E18</f>
        <v>0</v>
      </c>
      <c r="I13">
        <f>raw_2003_MOE_SSP_non!N18+raw_2003_MOE_TANF_non!N18+raw_2003_fed_non_2!I18</f>
        <v>0</v>
      </c>
      <c r="J13">
        <f>raw_2003_MOE_SSP_non!L18+raw_2003_MOE_SSP_non!M18+raw_2003_MOE_TANF_non!L18+raw_2003_MOE_TANF_non!M18+raw_2003_fed_non_2!F18+raw_2003_fed_non_2!H18</f>
        <v>15553988</v>
      </c>
      <c r="K13">
        <f>raw_2003_fed_spending!D18</f>
        <v>9890000</v>
      </c>
      <c r="L13">
        <f>raw_2003_MOE_SSP_non!B18+raw_2003_MOE_SSP_assist!B18+raw_2003_MOE_TANF_non!B18+raw_2003_MOE_TANF_assist!B18+raw_2003_fed_spending!H18+raw_2003_fed_spending!C18+raw_2003_fed_spending!D18</f>
        <v>155010178</v>
      </c>
      <c r="N13">
        <f t="shared" si="0"/>
        <v>155010178</v>
      </c>
      <c r="O13" t="str">
        <f t="shared" si="1"/>
        <v>Match</v>
      </c>
    </row>
    <row r="14" spans="1:17" x14ac:dyDescent="0.2">
      <c r="A14" t="s">
        <v>20</v>
      </c>
      <c r="B14">
        <f>raw_2003_MOE_SSP_assist!C19+raw_2003_MOE_TANF_assist!C19+raw_2003_fed_assist!C19</f>
        <v>6345623</v>
      </c>
      <c r="C14">
        <f>raw_2003_MOE_SSP_non!D19+raw_2003_MOE_SSP_assist!D19+raw_2003_MOE_TANF_non!D19+raw_2003_MOE_TANF_assist!D19+raw_2003_fed_non_1!D19+raw_2003_fed_assist!D19+raw_2003_fed_spending!C19</f>
        <v>11369913</v>
      </c>
      <c r="D14">
        <f>raw_2003_MOE_SSP_non!C19+raw_2003_MOE_SSP_non!E19+raw_2003_MOE_SSP_non!F19+raw_2003_MOE_SSP_assist!E19+raw_2003_MOE_TANF_non!C19+raw_2003_MOE_TANF_non!E19+raw_2003_MOE_TANF_non!F19+raw_2003_MOE_TANF_assist!E19+raw_2003_fed_non_1!C19+raw_2003_fed_non_1!E19+raw_2003_fed_non_1!F19+raw_2003_fed_assist!E19</f>
        <v>7516504</v>
      </c>
      <c r="E14">
        <f>raw_2003_fed_non_1!J19+raw_2003_fed_assist!F19</f>
        <v>0</v>
      </c>
      <c r="F14">
        <f>raw_2003_MOE_SSP_non!G19+raw_2003_MOE_SSP_non!H19+raw_2003_MOE_TANF_non!G19+raw_2003_MOE_TANF_non!H19+raw_2003_fed_non_1!G19+raw_2003_fed_non_1!H19</f>
        <v>0</v>
      </c>
      <c r="G14">
        <f>raw_2003_MOE_SSP_non!I19+raw_2003_MOE_TANF_non!I19+raw_2003_fed_non_1!I19</f>
        <v>2073423</v>
      </c>
      <c r="H14">
        <f>raw_2003_MOE_SSP_non!J19+raw_2003_MOE_SSP_non!K19+raw_2003_MOE_TANF_non!J19+raw_2003_MOE_TANF_non!K19+raw_2003_fed_non_2!D19+raw_2003_fed_non_2!E19</f>
        <v>7626705</v>
      </c>
      <c r="I14">
        <f>raw_2003_MOE_SSP_non!N19+raw_2003_MOE_TANF_non!N19+raw_2003_fed_non_2!I19</f>
        <v>13717616</v>
      </c>
      <c r="J14">
        <f>raw_2003_MOE_SSP_non!L19+raw_2003_MOE_SSP_non!M19+raw_2003_MOE_TANF_non!L19+raw_2003_MOE_TANF_non!M19+raw_2003_fed_non_2!F19+raw_2003_fed_non_2!H19</f>
        <v>3223468</v>
      </c>
      <c r="K14">
        <f>raw_2003_fed_spending!D19</f>
        <v>1441201</v>
      </c>
      <c r="L14">
        <f>raw_2003_MOE_SSP_non!B19+raw_2003_MOE_SSP_assist!B19+raw_2003_MOE_TANF_non!B19+raw_2003_MOE_TANF_assist!B19+raw_2003_fed_spending!H19+raw_2003_fed_spending!C19+raw_2003_fed_spending!D19</f>
        <v>53314453</v>
      </c>
      <c r="N14">
        <f t="shared" si="0"/>
        <v>53314453</v>
      </c>
      <c r="O14" t="str">
        <f t="shared" si="1"/>
        <v>Match</v>
      </c>
    </row>
    <row r="15" spans="1:17" x14ac:dyDescent="0.2">
      <c r="A15" t="s">
        <v>21</v>
      </c>
      <c r="B15">
        <f>raw_2003_MOE_SSP_assist!C20+raw_2003_MOE_TANF_assist!C20+raw_2003_fed_assist!C20</f>
        <v>114556049</v>
      </c>
      <c r="C15">
        <f>raw_2003_MOE_SSP_non!D20+raw_2003_MOE_SSP_assist!D20+raw_2003_MOE_TANF_non!D20+raw_2003_MOE_TANF_assist!D20+raw_2003_fed_non_1!D20+raw_2003_fed_assist!D20+raw_2003_fed_spending!C20</f>
        <v>376987676</v>
      </c>
      <c r="D15">
        <f>raw_2003_MOE_SSP_non!C20+raw_2003_MOE_SSP_non!E20+raw_2003_MOE_SSP_non!F20+raw_2003_MOE_SSP_assist!E20+raw_2003_MOE_TANF_non!C20+raw_2003_MOE_TANF_non!E20+raw_2003_MOE_TANF_non!F20+raw_2003_MOE_TANF_assist!E20+raw_2003_fed_non_1!C20+raw_2003_fed_non_1!E20+raw_2003_fed_non_1!F20+raw_2003_fed_assist!E20</f>
        <v>115767589</v>
      </c>
      <c r="E15">
        <f>raw_2003_fed_non_1!J20+raw_2003_fed_assist!F20</f>
        <v>153753033</v>
      </c>
      <c r="F15">
        <f>raw_2003_MOE_SSP_non!G20+raw_2003_MOE_SSP_non!H20+raw_2003_MOE_TANF_non!G20+raw_2003_MOE_TANF_non!H20+raw_2003_fed_non_1!G20+raw_2003_fed_non_1!H20</f>
        <v>0</v>
      </c>
      <c r="G15">
        <f>raw_2003_MOE_SSP_non!I20+raw_2003_MOE_TANF_non!I20+raw_2003_fed_non_1!I20</f>
        <v>0</v>
      </c>
      <c r="H15">
        <f>raw_2003_MOE_SSP_non!J20+raw_2003_MOE_SSP_non!K20+raw_2003_MOE_TANF_non!J20+raw_2003_MOE_TANF_non!K20+raw_2003_fed_non_2!D20+raw_2003_fed_non_2!E20</f>
        <v>1200000</v>
      </c>
      <c r="I15">
        <f>raw_2003_MOE_SSP_non!N20+raw_2003_MOE_TANF_non!N20+raw_2003_fed_non_2!I20</f>
        <v>201309835</v>
      </c>
      <c r="J15">
        <f>raw_2003_MOE_SSP_non!L20+raw_2003_MOE_SSP_non!M20+raw_2003_MOE_TANF_non!L20+raw_2003_MOE_TANF_non!M20+raw_2003_fed_non_2!F20+raw_2003_fed_non_2!H20</f>
        <v>25838146</v>
      </c>
      <c r="K15">
        <f>raw_2003_fed_spending!D20</f>
        <v>20502485</v>
      </c>
      <c r="L15">
        <f>raw_2003_MOE_SSP_non!B20+raw_2003_MOE_SSP_assist!B20+raw_2003_MOE_TANF_non!B20+raw_2003_MOE_TANF_assist!B20+raw_2003_fed_spending!H20+raw_2003_fed_spending!C20+raw_2003_fed_spending!D20</f>
        <v>1009914813</v>
      </c>
      <c r="N15">
        <f t="shared" si="0"/>
        <v>1009914813</v>
      </c>
      <c r="O15" t="str">
        <f t="shared" si="1"/>
        <v>Match</v>
      </c>
    </row>
    <row r="16" spans="1:17" x14ac:dyDescent="0.2">
      <c r="A16" t="s">
        <v>22</v>
      </c>
      <c r="B16">
        <f>raw_2003_MOE_SSP_assist!C21+raw_2003_MOE_TANF_assist!C21+raw_2003_fed_assist!C21</f>
        <v>139052999</v>
      </c>
      <c r="C16">
        <f>raw_2003_MOE_SSP_non!D21+raw_2003_MOE_SSP_assist!D21+raw_2003_MOE_TANF_non!D21+raw_2003_MOE_TANF_assist!D21+raw_2003_fed_non_1!D21+raw_2003_fed_assist!D21+raw_2003_fed_spending!C21</f>
        <v>33711980</v>
      </c>
      <c r="D16">
        <f>raw_2003_MOE_SSP_non!C21+raw_2003_MOE_SSP_non!E21+raw_2003_MOE_SSP_non!F21+raw_2003_MOE_SSP_assist!E21+raw_2003_MOE_TANF_non!C21+raw_2003_MOE_TANF_non!E21+raw_2003_MOE_TANF_non!F21+raw_2003_MOE_TANF_assist!E21+raw_2003_fed_non_1!C21+raw_2003_fed_non_1!E21+raw_2003_fed_non_1!F21+raw_2003_fed_assist!E21</f>
        <v>23262021</v>
      </c>
      <c r="E16">
        <f>raw_2003_fed_non_1!J21+raw_2003_fed_assist!F21</f>
        <v>0</v>
      </c>
      <c r="F16">
        <f>raw_2003_MOE_SSP_non!G21+raw_2003_MOE_SSP_non!H21+raw_2003_MOE_TANF_non!G21+raw_2003_MOE_TANF_non!H21+raw_2003_fed_non_1!G21+raw_2003_fed_non_1!H21</f>
        <v>14887105</v>
      </c>
      <c r="G16">
        <f>raw_2003_MOE_SSP_non!I21+raw_2003_MOE_TANF_non!I21+raw_2003_fed_non_1!I21</f>
        <v>0</v>
      </c>
      <c r="H16">
        <f>raw_2003_MOE_SSP_non!J21+raw_2003_MOE_SSP_non!K21+raw_2003_MOE_TANF_non!J21+raw_2003_MOE_TANF_non!K21+raw_2003_fed_non_2!D21+raw_2003_fed_non_2!E21</f>
        <v>1390324</v>
      </c>
      <c r="I16">
        <f>raw_2003_MOE_SSP_non!N21+raw_2003_MOE_TANF_non!N21+raw_2003_fed_non_2!I21</f>
        <v>82918686</v>
      </c>
      <c r="J16">
        <f>raw_2003_MOE_SSP_non!L21+raw_2003_MOE_SSP_non!M21+raw_2003_MOE_TANF_non!L21+raw_2003_MOE_TANF_non!M21+raw_2003_fed_non_2!F21+raw_2003_fed_non_2!H21</f>
        <v>36463660</v>
      </c>
      <c r="K16">
        <f>raw_2003_fed_spending!D21</f>
        <v>2000000</v>
      </c>
      <c r="L16">
        <f>raw_2003_MOE_SSP_non!B21+raw_2003_MOE_SSP_assist!B21+raw_2003_MOE_TANF_non!B21+raw_2003_MOE_TANF_assist!B21+raw_2003_fed_spending!H21+raw_2003_fed_spending!C21+raw_2003_fed_spending!D21</f>
        <v>333686775</v>
      </c>
      <c r="N16">
        <f t="shared" si="0"/>
        <v>333686775</v>
      </c>
      <c r="O16" t="str">
        <f t="shared" si="1"/>
        <v>Match</v>
      </c>
    </row>
    <row r="17" spans="1:15" x14ac:dyDescent="0.2">
      <c r="A17" t="s">
        <v>23</v>
      </c>
      <c r="B17">
        <f>raw_2003_MOE_SSP_assist!C22+raw_2003_MOE_TANF_assist!C22+raw_2003_fed_assist!C22</f>
        <v>80899006</v>
      </c>
      <c r="C17">
        <f>raw_2003_MOE_SSP_non!D22+raw_2003_MOE_SSP_assist!D22+raw_2003_MOE_TANF_non!D22+raw_2003_MOE_TANF_assist!D22+raw_2003_fed_non_1!D22+raw_2003_fed_assist!D22+raw_2003_fed_spending!C22</f>
        <v>38391261</v>
      </c>
      <c r="D17">
        <f>raw_2003_MOE_SSP_non!C22+raw_2003_MOE_SSP_non!E22+raw_2003_MOE_SSP_non!F22+raw_2003_MOE_SSP_assist!E22+raw_2003_MOE_TANF_non!C22+raw_2003_MOE_TANF_non!E22+raw_2003_MOE_TANF_non!F22+raw_2003_MOE_TANF_assist!E22+raw_2003_fed_non_1!C22+raw_2003_fed_non_1!E22+raw_2003_fed_non_1!F22+raw_2003_fed_assist!E22</f>
        <v>22481646</v>
      </c>
      <c r="E17">
        <f>raw_2003_fed_non_1!J22+raw_2003_fed_assist!F22</f>
        <v>0</v>
      </c>
      <c r="F17">
        <f>raw_2003_MOE_SSP_non!G22+raw_2003_MOE_SSP_non!H22+raw_2003_MOE_TANF_non!G22+raw_2003_MOE_TANF_non!H22+raw_2003_fed_non_1!G22+raw_2003_fed_non_1!H22</f>
        <v>0</v>
      </c>
      <c r="G17">
        <f>raw_2003_MOE_SSP_non!I22+raw_2003_MOE_TANF_non!I22+raw_2003_fed_non_1!I22</f>
        <v>395132</v>
      </c>
      <c r="H17">
        <f>raw_2003_MOE_SSP_non!J22+raw_2003_MOE_SSP_non!K22+raw_2003_MOE_TANF_non!J22+raw_2003_MOE_TANF_non!K22+raw_2003_fed_non_2!D22+raw_2003_fed_non_2!E22</f>
        <v>1776841</v>
      </c>
      <c r="I17">
        <f>raw_2003_MOE_SSP_non!N22+raw_2003_MOE_TANF_non!N22+raw_2003_fed_non_2!I22</f>
        <v>29593602</v>
      </c>
      <c r="J17">
        <f>raw_2003_MOE_SSP_non!L22+raw_2003_MOE_SSP_non!M22+raw_2003_MOE_TANF_non!L22+raw_2003_MOE_TANF_non!M22+raw_2003_fed_non_2!F22+raw_2003_fed_non_2!H22</f>
        <v>10760687</v>
      </c>
      <c r="K17">
        <f>raw_2003_fed_spending!D22</f>
        <v>11257997</v>
      </c>
      <c r="L17">
        <f>raw_2003_MOE_SSP_non!B22+raw_2003_MOE_SSP_assist!B22+raw_2003_MOE_TANF_non!B22+raw_2003_MOE_TANF_assist!B22+raw_2003_fed_spending!H22+raw_2003_fed_spending!C22+raw_2003_fed_spending!D22</f>
        <v>195556172</v>
      </c>
      <c r="N17">
        <f t="shared" si="0"/>
        <v>195556172</v>
      </c>
      <c r="O17" t="str">
        <f t="shared" si="1"/>
        <v>Match</v>
      </c>
    </row>
    <row r="18" spans="1:15" x14ac:dyDescent="0.2">
      <c r="A18" t="s">
        <v>24</v>
      </c>
      <c r="B18">
        <f>raw_2003_MOE_SSP_assist!C23+raw_2003_MOE_TANF_assist!C23+raw_2003_fed_assist!C23</f>
        <v>55198828</v>
      </c>
      <c r="C18">
        <f>raw_2003_MOE_SSP_non!D23+raw_2003_MOE_SSP_assist!D23+raw_2003_MOE_TANF_non!D23+raw_2003_MOE_TANF_assist!D23+raw_2003_fed_non_1!D23+raw_2003_fed_assist!D23+raw_2003_fed_spending!C23</f>
        <v>18595120</v>
      </c>
      <c r="D18">
        <f>raw_2003_MOE_SSP_non!C23+raw_2003_MOE_SSP_non!E23+raw_2003_MOE_SSP_non!F23+raw_2003_MOE_SSP_assist!E23+raw_2003_MOE_TANF_non!C23+raw_2003_MOE_TANF_non!E23+raw_2003_MOE_TANF_non!F23+raw_2003_MOE_TANF_assist!E23+raw_2003_fed_non_1!C23+raw_2003_fed_non_1!E23+raw_2003_fed_non_1!F23+raw_2003_fed_assist!E23</f>
        <v>15721278</v>
      </c>
      <c r="E18">
        <f>raw_2003_fed_non_1!J23+raw_2003_fed_assist!F23</f>
        <v>15323897</v>
      </c>
      <c r="F18">
        <f>raw_2003_MOE_SSP_non!G23+raw_2003_MOE_SSP_non!H23+raw_2003_MOE_TANF_non!G23+raw_2003_MOE_TANF_non!H23+raw_2003_fed_non_1!G23+raw_2003_fed_non_1!H23</f>
        <v>26167782</v>
      </c>
      <c r="G18">
        <f>raw_2003_MOE_SSP_non!I23+raw_2003_MOE_TANF_non!I23+raw_2003_fed_non_1!I23</f>
        <v>0</v>
      </c>
      <c r="H18">
        <f>raw_2003_MOE_SSP_non!J23+raw_2003_MOE_SSP_non!K23+raw_2003_MOE_TANF_non!J23+raw_2003_MOE_TANF_non!K23+raw_2003_fed_non_2!D23+raw_2003_fed_non_2!E23</f>
        <v>0</v>
      </c>
      <c r="I18">
        <f>raw_2003_MOE_SSP_non!N23+raw_2003_MOE_TANF_non!N23+raw_2003_fed_non_2!I23</f>
        <v>21459432</v>
      </c>
      <c r="J18">
        <f>raw_2003_MOE_SSP_non!L23+raw_2003_MOE_SSP_non!M23+raw_2003_MOE_TANF_non!L23+raw_2003_MOE_TANF_non!M23+raw_2003_fed_non_2!F23+raw_2003_fed_non_2!H23</f>
        <v>10336190</v>
      </c>
      <c r="K18">
        <f>raw_2003_fed_spending!D23</f>
        <v>4332070</v>
      </c>
      <c r="L18">
        <f>raw_2003_MOE_SSP_non!B23+raw_2003_MOE_SSP_assist!B23+raw_2003_MOE_TANF_non!B23+raw_2003_MOE_TANF_assist!B23+raw_2003_fed_spending!H23+raw_2003_fed_spending!C23+raw_2003_fed_spending!D23</f>
        <v>167134597</v>
      </c>
      <c r="N18">
        <f t="shared" si="0"/>
        <v>167134597</v>
      </c>
      <c r="O18" t="str">
        <f t="shared" si="1"/>
        <v>Match</v>
      </c>
    </row>
    <row r="19" spans="1:15" x14ac:dyDescent="0.2">
      <c r="A19" t="s">
        <v>25</v>
      </c>
      <c r="B19">
        <f>raw_2003_MOE_SSP_assist!C24+raw_2003_MOE_TANF_assist!C24+raw_2003_fed_assist!C24</f>
        <v>102317235</v>
      </c>
      <c r="C19">
        <f>raw_2003_MOE_SSP_non!D24+raw_2003_MOE_SSP_assist!D24+raw_2003_MOE_TANF_non!D24+raw_2003_MOE_TANF_assist!D24+raw_2003_fed_non_1!D24+raw_2003_fed_assist!D24+raw_2003_fed_spending!C24</f>
        <v>67471040</v>
      </c>
      <c r="D19">
        <f>raw_2003_MOE_SSP_non!C24+raw_2003_MOE_SSP_non!E24+raw_2003_MOE_SSP_non!F24+raw_2003_MOE_SSP_assist!E24+raw_2003_MOE_TANF_non!C24+raw_2003_MOE_TANF_non!E24+raw_2003_MOE_TANF_non!F24+raw_2003_MOE_TANF_assist!E24+raw_2003_fed_non_1!C24+raw_2003_fed_non_1!E24+raw_2003_fed_non_1!F24+raw_2003_fed_assist!E24</f>
        <v>35783806</v>
      </c>
      <c r="E19">
        <f>raw_2003_fed_non_1!J24+raw_2003_fed_assist!F24</f>
        <v>0</v>
      </c>
      <c r="F19">
        <f>raw_2003_MOE_SSP_non!G24+raw_2003_MOE_SSP_non!H24+raw_2003_MOE_TANF_non!G24+raw_2003_MOE_TANF_non!H24+raw_2003_fed_non_1!G24+raw_2003_fed_non_1!H24</f>
        <v>0</v>
      </c>
      <c r="G19">
        <f>raw_2003_MOE_SSP_non!I24+raw_2003_MOE_TANF_non!I24+raw_2003_fed_non_1!I24</f>
        <v>0</v>
      </c>
      <c r="H19">
        <f>raw_2003_MOE_SSP_non!J24+raw_2003_MOE_SSP_non!K24+raw_2003_MOE_TANF_non!J24+raw_2003_MOE_TANF_non!K24+raw_2003_fed_non_2!D24+raw_2003_fed_non_2!E24</f>
        <v>0</v>
      </c>
      <c r="I19">
        <f>raw_2003_MOE_SSP_non!N24+raw_2003_MOE_TANF_non!N24+raw_2003_fed_non_2!I24</f>
        <v>13604104</v>
      </c>
      <c r="J19">
        <f>raw_2003_MOE_SSP_non!L24+raw_2003_MOE_SSP_non!M24+raw_2003_MOE_TANF_non!L24+raw_2003_MOE_TANF_non!M24+raw_2003_fed_non_2!F24+raw_2003_fed_non_2!H24</f>
        <v>19013708</v>
      </c>
      <c r="K19">
        <f>raw_2003_fed_spending!D24</f>
        <v>0</v>
      </c>
      <c r="L19">
        <f>raw_2003_MOE_SSP_non!B24+raw_2003_MOE_SSP_assist!B24+raw_2003_MOE_TANF_non!B24+raw_2003_MOE_TANF_assist!B24+raw_2003_fed_spending!H24+raw_2003_fed_spending!C24+raw_2003_fed_spending!D24</f>
        <v>238189893</v>
      </c>
      <c r="N19">
        <f t="shared" si="0"/>
        <v>238189893</v>
      </c>
      <c r="O19" t="str">
        <f t="shared" si="1"/>
        <v>Match</v>
      </c>
    </row>
    <row r="20" spans="1:15" x14ac:dyDescent="0.2">
      <c r="A20" t="s">
        <v>26</v>
      </c>
      <c r="B20">
        <f>raw_2003_MOE_SSP_assist!C25+raw_2003_MOE_TANF_assist!C25+raw_2003_fed_assist!C25</f>
        <v>66979067</v>
      </c>
      <c r="C20">
        <f>raw_2003_MOE_SSP_non!D25+raw_2003_MOE_SSP_assist!D25+raw_2003_MOE_TANF_non!D25+raw_2003_MOE_TANF_assist!D25+raw_2003_fed_non_1!D25+raw_2003_fed_assist!D25+raw_2003_fed_spending!C25</f>
        <v>48640400</v>
      </c>
      <c r="D20">
        <f>raw_2003_MOE_SSP_non!C25+raw_2003_MOE_SSP_non!E25+raw_2003_MOE_SSP_non!F25+raw_2003_MOE_SSP_assist!E25+raw_2003_MOE_TANF_non!C25+raw_2003_MOE_TANF_non!E25+raw_2003_MOE_TANF_non!F25+raw_2003_MOE_TANF_assist!E25+raw_2003_fed_non_1!C25+raw_2003_fed_non_1!E25+raw_2003_fed_non_1!F25+raw_2003_fed_assist!E25</f>
        <v>48576795</v>
      </c>
      <c r="E20">
        <f>raw_2003_fed_non_1!J25+raw_2003_fed_assist!F25</f>
        <v>0</v>
      </c>
      <c r="F20">
        <f>raw_2003_MOE_SSP_non!G25+raw_2003_MOE_SSP_non!H25+raw_2003_MOE_TANF_non!G25+raw_2003_MOE_TANF_non!H25+raw_2003_fed_non_1!G25+raw_2003_fed_non_1!H25</f>
        <v>0</v>
      </c>
      <c r="G20">
        <f>raw_2003_MOE_SSP_non!I25+raw_2003_MOE_TANF_non!I25+raw_2003_fed_non_1!I25</f>
        <v>7806332</v>
      </c>
      <c r="H20">
        <f>raw_2003_MOE_SSP_non!J25+raw_2003_MOE_SSP_non!K25+raw_2003_MOE_TANF_non!J25+raw_2003_MOE_TANF_non!K25+raw_2003_fed_non_2!D25+raw_2003_fed_non_2!E25</f>
        <v>89083599</v>
      </c>
      <c r="I20">
        <f>raw_2003_MOE_SSP_non!N25+raw_2003_MOE_TANF_non!N25+raw_2003_fed_non_2!I25</f>
        <v>15758737</v>
      </c>
      <c r="J20">
        <f>raw_2003_MOE_SSP_non!L25+raw_2003_MOE_SSP_non!M25+raw_2003_MOE_TANF_non!L25+raw_2003_MOE_TANF_non!M25+raw_2003_fed_non_2!F25+raw_2003_fed_non_2!H25</f>
        <v>29454601</v>
      </c>
      <c r="K20">
        <f>raw_2003_fed_spending!D25</f>
        <v>16397197</v>
      </c>
      <c r="L20">
        <f>raw_2003_MOE_SSP_non!B25+raw_2003_MOE_SSP_assist!B25+raw_2003_MOE_TANF_non!B25+raw_2003_MOE_TANF_assist!B25+raw_2003_fed_spending!H25+raw_2003_fed_spending!C25+raw_2003_fed_spending!D25</f>
        <v>322696728</v>
      </c>
      <c r="N20">
        <f t="shared" si="0"/>
        <v>322696728</v>
      </c>
      <c r="O20" t="str">
        <f t="shared" si="1"/>
        <v>Match</v>
      </c>
    </row>
    <row r="21" spans="1:15" x14ac:dyDescent="0.2">
      <c r="A21" t="s">
        <v>27</v>
      </c>
      <c r="B21">
        <f>raw_2003_MOE_SSP_assist!C26+raw_2003_MOE_TANF_assist!C26+raw_2003_fed_assist!C26</f>
        <v>66203115</v>
      </c>
      <c r="C21">
        <f>raw_2003_MOE_SSP_non!D26+raw_2003_MOE_SSP_assist!D26+raw_2003_MOE_TANF_non!D26+raw_2003_MOE_TANF_assist!D26+raw_2003_fed_non_1!D26+raw_2003_fed_assist!D26+raw_2003_fed_spending!C26</f>
        <v>22759507</v>
      </c>
      <c r="D21">
        <f>raw_2003_MOE_SSP_non!C26+raw_2003_MOE_SSP_non!E26+raw_2003_MOE_SSP_non!F26+raw_2003_MOE_SSP_assist!E26+raw_2003_MOE_TANF_non!C26+raw_2003_MOE_TANF_non!E26+raw_2003_MOE_TANF_non!F26+raw_2003_MOE_TANF_assist!E26+raw_2003_fed_non_1!C26+raw_2003_fed_non_1!E26+raw_2003_fed_non_1!F26+raw_2003_fed_assist!E26</f>
        <v>13488930</v>
      </c>
      <c r="E21">
        <f>raw_2003_fed_non_1!J26+raw_2003_fed_assist!F26</f>
        <v>0</v>
      </c>
      <c r="F21">
        <f>raw_2003_MOE_SSP_non!G26+raw_2003_MOE_SSP_non!H26+raw_2003_MOE_TANF_non!G26+raw_2003_MOE_TANF_non!H26+raw_2003_fed_non_1!G26+raw_2003_fed_non_1!H26</f>
        <v>0</v>
      </c>
      <c r="G21">
        <f>raw_2003_MOE_SSP_non!I26+raw_2003_MOE_TANF_non!I26+raw_2003_fed_non_1!I26</f>
        <v>1038077</v>
      </c>
      <c r="H21">
        <f>raw_2003_MOE_SSP_non!J26+raw_2003_MOE_SSP_non!K26+raw_2003_MOE_TANF_non!J26+raw_2003_MOE_TANF_non!K26+raw_2003_fed_non_2!D26+raw_2003_fed_non_2!E26</f>
        <v>0</v>
      </c>
      <c r="I21">
        <f>raw_2003_MOE_SSP_non!N26+raw_2003_MOE_TANF_non!N26+raw_2003_fed_non_2!I26</f>
        <v>-2023153</v>
      </c>
      <c r="J21">
        <f>raw_2003_MOE_SSP_non!L26+raw_2003_MOE_SSP_non!M26+raw_2003_MOE_TANF_non!L26+raw_2003_MOE_TANF_non!M26+raw_2003_fed_non_2!F26+raw_2003_fed_non_2!H26</f>
        <v>9243749</v>
      </c>
      <c r="K21">
        <f>raw_2003_fed_spending!D26</f>
        <v>7469450</v>
      </c>
      <c r="L21">
        <f>raw_2003_MOE_SSP_non!B26+raw_2003_MOE_SSP_assist!B26+raw_2003_MOE_TANF_non!B26+raw_2003_MOE_TANF_assist!B26+raw_2003_fed_spending!H26+raw_2003_fed_spending!C26+raw_2003_fed_spending!D26</f>
        <v>118179675</v>
      </c>
      <c r="N21">
        <f t="shared" si="0"/>
        <v>118179675</v>
      </c>
      <c r="O21" t="str">
        <f t="shared" si="1"/>
        <v>Match</v>
      </c>
    </row>
    <row r="22" spans="1:15" x14ac:dyDescent="0.2">
      <c r="A22" t="s">
        <v>28</v>
      </c>
      <c r="B22">
        <f>raw_2003_MOE_SSP_assist!C27+raw_2003_MOE_TANF_assist!C27+raw_2003_fed_assist!C27</f>
        <v>32088461</v>
      </c>
      <c r="C22">
        <f>raw_2003_MOE_SSP_non!D27+raw_2003_MOE_SSP_assist!D27+raw_2003_MOE_TANF_non!D27+raw_2003_MOE_TANF_assist!D27+raw_2003_fed_non_1!D27+raw_2003_fed_assist!D27+raw_2003_fed_spending!C27</f>
        <v>73837268</v>
      </c>
      <c r="D22">
        <f>raw_2003_MOE_SSP_non!C27+raw_2003_MOE_SSP_non!E27+raw_2003_MOE_SSP_non!F27+raw_2003_MOE_SSP_assist!E27+raw_2003_MOE_TANF_non!C27+raw_2003_MOE_TANF_non!E27+raw_2003_MOE_TANF_non!F27+raw_2003_MOE_TANF_assist!E27+raw_2003_fed_non_1!C27+raw_2003_fed_non_1!E27+raw_2003_fed_non_1!F27+raw_2003_fed_assist!E27</f>
        <v>110714889</v>
      </c>
      <c r="E22">
        <f>raw_2003_fed_non_1!J27+raw_2003_fed_assist!F27</f>
        <v>0</v>
      </c>
      <c r="F22">
        <f>raw_2003_MOE_SSP_non!G27+raw_2003_MOE_SSP_non!H27+raw_2003_MOE_TANF_non!G27+raw_2003_MOE_TANF_non!H27+raw_2003_fed_non_1!G27+raw_2003_fed_non_1!H27</f>
        <v>104358913</v>
      </c>
      <c r="G22">
        <f>raw_2003_MOE_SSP_non!I27+raw_2003_MOE_TANF_non!I27+raw_2003_fed_non_1!I27</f>
        <v>4831591</v>
      </c>
      <c r="H22">
        <f>raw_2003_MOE_SSP_non!J27+raw_2003_MOE_SSP_non!K27+raw_2003_MOE_TANF_non!J27+raw_2003_MOE_TANF_non!K27+raw_2003_fed_non_2!D27+raw_2003_fed_non_2!E27</f>
        <v>49731227</v>
      </c>
      <c r="I22">
        <f>raw_2003_MOE_SSP_non!N27+raw_2003_MOE_TANF_non!N27+raw_2003_fed_non_2!I27</f>
        <v>361688</v>
      </c>
      <c r="J22">
        <f>raw_2003_MOE_SSP_non!L27+raw_2003_MOE_SSP_non!M27+raw_2003_MOE_TANF_non!L27+raw_2003_MOE_TANF_non!M27+raw_2003_fed_non_2!F27+raw_2003_fed_non_2!H27</f>
        <v>38883028</v>
      </c>
      <c r="K22">
        <f>raw_2003_fed_spending!D27</f>
        <v>22909803</v>
      </c>
      <c r="L22">
        <f>raw_2003_MOE_SSP_non!B27+raw_2003_MOE_SSP_assist!B27+raw_2003_MOE_TANF_non!B27+raw_2003_MOE_TANF_assist!B27+raw_2003_fed_spending!H27+raw_2003_fed_spending!C27+raw_2003_fed_spending!D27</f>
        <v>437716868</v>
      </c>
      <c r="N22">
        <f t="shared" si="0"/>
        <v>437716868</v>
      </c>
      <c r="O22" t="str">
        <f t="shared" si="1"/>
        <v>Match</v>
      </c>
    </row>
    <row r="23" spans="1:15" x14ac:dyDescent="0.2">
      <c r="A23" t="s">
        <v>29</v>
      </c>
      <c r="B23">
        <f>raw_2003_MOE_SSP_assist!C28+raw_2003_MOE_TANF_assist!C28+raw_2003_fed_assist!C28</f>
        <v>338752552</v>
      </c>
      <c r="C23">
        <f>raw_2003_MOE_SSP_non!D28+raw_2003_MOE_SSP_assist!D28+raw_2003_MOE_TANF_non!D28+raw_2003_MOE_TANF_assist!D28+raw_2003_fed_non_1!D28+raw_2003_fed_assist!D28+raw_2003_fed_spending!C28</f>
        <v>262738358</v>
      </c>
      <c r="D23">
        <f>raw_2003_MOE_SSP_non!C28+raw_2003_MOE_SSP_non!E28+raw_2003_MOE_SSP_non!F28+raw_2003_MOE_SSP_assist!E28+raw_2003_MOE_TANF_non!C28+raw_2003_MOE_TANF_non!E28+raw_2003_MOE_TANF_non!F28+raw_2003_MOE_TANF_assist!E28+raw_2003_fed_non_1!C28+raw_2003_fed_non_1!E28+raw_2003_fed_non_1!F28+raw_2003_fed_assist!E28</f>
        <v>18252894</v>
      </c>
      <c r="E23">
        <f>raw_2003_fed_non_1!J28+raw_2003_fed_assist!F28</f>
        <v>0</v>
      </c>
      <c r="F23">
        <f>raw_2003_MOE_SSP_non!G28+raw_2003_MOE_SSP_non!H28+raw_2003_MOE_TANF_non!G28+raw_2003_MOE_TANF_non!H28+raw_2003_fed_non_1!G28+raw_2003_fed_non_1!H28</f>
        <v>60276980</v>
      </c>
      <c r="G23">
        <f>raw_2003_MOE_SSP_non!I28+raw_2003_MOE_TANF_non!I28+raw_2003_fed_non_1!I28</f>
        <v>40585563</v>
      </c>
      <c r="H23">
        <f>raw_2003_MOE_SSP_non!J28+raw_2003_MOE_SSP_non!K28+raw_2003_MOE_TANF_non!J28+raw_2003_MOE_TANF_non!K28+raw_2003_fed_non_2!D28+raw_2003_fed_non_2!E28</f>
        <v>1611139</v>
      </c>
      <c r="I23">
        <f>raw_2003_MOE_SSP_non!N28+raw_2003_MOE_TANF_non!N28+raw_2003_fed_non_2!I28</f>
        <v>30950598</v>
      </c>
      <c r="J23">
        <f>raw_2003_MOE_SSP_non!L28+raw_2003_MOE_SSP_non!M28+raw_2003_MOE_TANF_non!L28+raw_2003_MOE_TANF_non!M28+raw_2003_fed_non_2!F28+raw_2003_fed_non_2!H28</f>
        <v>35370310</v>
      </c>
      <c r="K23">
        <f>raw_2003_fed_spending!D28</f>
        <v>42109023</v>
      </c>
      <c r="L23">
        <f>raw_2003_MOE_SSP_non!B28+raw_2003_MOE_SSP_assist!B28+raw_2003_MOE_TANF_non!B28+raw_2003_MOE_TANF_assist!B28+raw_2003_fed_spending!H28+raw_2003_fed_spending!C28+raw_2003_fed_spending!D28</f>
        <v>830647417</v>
      </c>
      <c r="N23">
        <f t="shared" si="0"/>
        <v>830647417</v>
      </c>
      <c r="O23" t="str">
        <f t="shared" si="1"/>
        <v>Match</v>
      </c>
    </row>
    <row r="24" spans="1:15" x14ac:dyDescent="0.2">
      <c r="A24" t="s">
        <v>30</v>
      </c>
      <c r="B24">
        <f>raw_2003_MOE_SSP_assist!C29+raw_2003_MOE_TANF_assist!C29+raw_2003_fed_assist!C29</f>
        <v>389604870</v>
      </c>
      <c r="C24">
        <f>raw_2003_MOE_SSP_non!D29+raw_2003_MOE_SSP_assist!D29+raw_2003_MOE_TANF_non!D29+raw_2003_MOE_TANF_assist!D29+raw_2003_fed_non_1!D29+raw_2003_fed_assist!D29+raw_2003_fed_spending!C29</f>
        <v>305913054</v>
      </c>
      <c r="D24">
        <f>raw_2003_MOE_SSP_non!C29+raw_2003_MOE_SSP_non!E29+raw_2003_MOE_SSP_non!F29+raw_2003_MOE_SSP_assist!E29+raw_2003_MOE_TANF_non!C29+raw_2003_MOE_TANF_non!E29+raw_2003_MOE_TANF_non!F29+raw_2003_MOE_TANF_assist!E29+raw_2003_fed_non_1!C29+raw_2003_fed_non_1!E29+raw_2003_fed_non_1!F29+raw_2003_fed_assist!E29</f>
        <v>50386125</v>
      </c>
      <c r="E24">
        <f>raw_2003_fed_non_1!J29+raw_2003_fed_assist!F29</f>
        <v>57690882</v>
      </c>
      <c r="F24">
        <f>raw_2003_MOE_SSP_non!G29+raw_2003_MOE_SSP_non!H29+raw_2003_MOE_TANF_non!G29+raw_2003_MOE_TANF_non!H29+raw_2003_fed_non_1!G29+raw_2003_fed_non_1!H29</f>
        <v>0</v>
      </c>
      <c r="G24">
        <f>raw_2003_MOE_SSP_non!I29+raw_2003_MOE_TANF_non!I29+raw_2003_fed_non_1!I29</f>
        <v>16958815</v>
      </c>
      <c r="H24">
        <f>raw_2003_MOE_SSP_non!J29+raw_2003_MOE_SSP_non!K29+raw_2003_MOE_TANF_non!J29+raw_2003_MOE_TANF_non!K29+raw_2003_fed_non_2!D29+raw_2003_fed_non_2!E29</f>
        <v>119068132</v>
      </c>
      <c r="I24">
        <f>raw_2003_MOE_SSP_non!N29+raw_2003_MOE_TANF_non!N29+raw_2003_fed_non_2!I29</f>
        <v>165960415</v>
      </c>
      <c r="J24">
        <f>raw_2003_MOE_SSP_non!L29+raw_2003_MOE_SSP_non!M29+raw_2003_MOE_TANF_non!L29+raw_2003_MOE_TANF_non!M29+raw_2003_fed_non_2!F29+raw_2003_fed_non_2!H29</f>
        <v>99132499</v>
      </c>
      <c r="K24">
        <f>raw_2003_fed_spending!D29</f>
        <v>20157975</v>
      </c>
      <c r="L24">
        <f>raw_2003_MOE_SSP_non!B29+raw_2003_MOE_SSP_assist!B29+raw_2003_MOE_TANF_non!B29+raw_2003_MOE_TANF_assist!B29+raw_2003_fed_spending!H29+raw_2003_fed_spending!C29+raw_2003_fed_spending!D29</f>
        <v>1224872767</v>
      </c>
      <c r="N24">
        <f t="shared" si="0"/>
        <v>1224872767</v>
      </c>
      <c r="O24" t="str">
        <f t="shared" si="1"/>
        <v>Match</v>
      </c>
    </row>
    <row r="25" spans="1:15" x14ac:dyDescent="0.2">
      <c r="A25" t="s">
        <v>31</v>
      </c>
      <c r="B25">
        <f>raw_2003_MOE_SSP_assist!C30+raw_2003_MOE_TANF_assist!C30+raw_2003_fed_assist!C30</f>
        <v>192753041</v>
      </c>
      <c r="C25">
        <f>raw_2003_MOE_SSP_non!D30+raw_2003_MOE_SSP_assist!D30+raw_2003_MOE_TANF_non!D30+raw_2003_MOE_TANF_assist!D30+raw_2003_fed_non_1!D30+raw_2003_fed_assist!D30+raw_2003_fed_spending!C30</f>
        <v>120545815</v>
      </c>
      <c r="D25">
        <f>raw_2003_MOE_SSP_non!C30+raw_2003_MOE_SSP_non!E30+raw_2003_MOE_SSP_non!F30+raw_2003_MOE_SSP_assist!E30+raw_2003_MOE_TANF_non!C30+raw_2003_MOE_TANF_non!E30+raw_2003_MOE_TANF_non!F30+raw_2003_MOE_TANF_assist!E30+raw_2003_fed_non_1!C30+raw_2003_fed_non_1!E30+raw_2003_fed_non_1!F30+raw_2003_fed_assist!E30</f>
        <v>85794485</v>
      </c>
      <c r="E25">
        <f>raw_2003_fed_non_1!J30+raw_2003_fed_assist!F30</f>
        <v>0</v>
      </c>
      <c r="F25">
        <f>raw_2003_MOE_SSP_non!G30+raw_2003_MOE_SSP_non!H30+raw_2003_MOE_TANF_non!G30+raw_2003_MOE_TANF_non!H30+raw_2003_fed_non_1!G30+raw_2003_fed_non_1!H30</f>
        <v>30347755</v>
      </c>
      <c r="G25">
        <f>raw_2003_MOE_SSP_non!I30+raw_2003_MOE_TANF_non!I30+raw_2003_fed_non_1!I30</f>
        <v>27172813</v>
      </c>
      <c r="H25">
        <f>raw_2003_MOE_SSP_non!J30+raw_2003_MOE_SSP_non!K30+raw_2003_MOE_TANF_non!J30+raw_2003_MOE_TANF_non!K30+raw_2003_fed_non_2!D30+raw_2003_fed_non_2!E30</f>
        <v>1613314</v>
      </c>
      <c r="I25">
        <f>raw_2003_MOE_SSP_non!N30+raw_2003_MOE_TANF_non!N30+raw_2003_fed_non_2!I30</f>
        <v>7561187</v>
      </c>
      <c r="J25">
        <f>raw_2003_MOE_SSP_non!L30+raw_2003_MOE_SSP_non!M30+raw_2003_MOE_TANF_non!L30+raw_2003_MOE_TANF_non!M30+raw_2003_fed_non_2!F30+raw_2003_fed_non_2!H30</f>
        <v>58480096</v>
      </c>
      <c r="K25">
        <f>raw_2003_fed_spending!D30</f>
        <v>3277034</v>
      </c>
      <c r="L25">
        <f>raw_2003_MOE_SSP_non!B30+raw_2003_MOE_SSP_assist!B30+raw_2003_MOE_TANF_non!B30+raw_2003_MOE_TANF_assist!B30+raw_2003_fed_spending!H30+raw_2003_fed_spending!C30+raw_2003_fed_spending!D30</f>
        <v>527545540</v>
      </c>
      <c r="N25">
        <f t="shared" si="0"/>
        <v>527545540</v>
      </c>
      <c r="O25" t="str">
        <f t="shared" si="1"/>
        <v>Match</v>
      </c>
    </row>
    <row r="26" spans="1:15" x14ac:dyDescent="0.2">
      <c r="A26" t="s">
        <v>32</v>
      </c>
      <c r="B26">
        <f>raw_2003_MOE_SSP_assist!C31+raw_2003_MOE_TANF_assist!C31+raw_2003_fed_assist!C31</f>
        <v>36433528</v>
      </c>
      <c r="C26">
        <f>raw_2003_MOE_SSP_non!D31+raw_2003_MOE_SSP_assist!D31+raw_2003_MOE_TANF_non!D31+raw_2003_MOE_TANF_assist!D31+raw_2003_fed_non_1!D31+raw_2003_fed_assist!D31+raw_2003_fed_spending!C31</f>
        <v>29599082</v>
      </c>
      <c r="D26">
        <f>raw_2003_MOE_SSP_non!C31+raw_2003_MOE_SSP_non!E31+raw_2003_MOE_SSP_non!F31+raw_2003_MOE_SSP_assist!E31+raw_2003_MOE_TANF_non!C31+raw_2003_MOE_TANF_non!E31+raw_2003_MOE_TANF_non!F31+raw_2003_MOE_TANF_assist!E31+raw_2003_fed_non_1!C31+raw_2003_fed_non_1!E31+raw_2003_fed_non_1!F31+raw_2003_fed_assist!E31</f>
        <v>49305014</v>
      </c>
      <c r="E26">
        <f>raw_2003_fed_non_1!J31+raw_2003_fed_assist!F31</f>
        <v>0</v>
      </c>
      <c r="F26">
        <f>raw_2003_MOE_SSP_non!G31+raw_2003_MOE_SSP_non!H31+raw_2003_MOE_TANF_non!G31+raw_2003_MOE_TANF_non!H31+raw_2003_fed_non_1!G31+raw_2003_fed_non_1!H31</f>
        <v>0</v>
      </c>
      <c r="G26">
        <f>raw_2003_MOE_SSP_non!I31+raw_2003_MOE_TANF_non!I31+raw_2003_fed_non_1!I31</f>
        <v>0</v>
      </c>
      <c r="H26">
        <f>raw_2003_MOE_SSP_non!J31+raw_2003_MOE_SSP_non!K31+raw_2003_MOE_TANF_non!J31+raw_2003_MOE_TANF_non!K31+raw_2003_fed_non_2!D31+raw_2003_fed_non_2!E31</f>
        <v>15913682</v>
      </c>
      <c r="I26">
        <f>raw_2003_MOE_SSP_non!N31+raw_2003_MOE_TANF_non!N31+raw_2003_fed_non_2!I31</f>
        <v>800000</v>
      </c>
      <c r="J26">
        <f>raw_2003_MOE_SSP_non!L31+raw_2003_MOE_SSP_non!M31+raw_2003_MOE_TANF_non!L31+raw_2003_MOE_TANF_non!M31+raw_2003_fed_non_2!F31+raw_2003_fed_non_2!H31</f>
        <v>7283935</v>
      </c>
      <c r="K26">
        <f>raw_2003_fed_spending!D31</f>
        <v>59</v>
      </c>
      <c r="L26">
        <f>raw_2003_MOE_SSP_non!B31+raw_2003_MOE_SSP_assist!B31+raw_2003_MOE_TANF_non!B31+raw_2003_MOE_TANF_assist!B31+raw_2003_fed_spending!H31+raw_2003_fed_spending!C31+raw_2003_fed_spending!D31</f>
        <v>139335300</v>
      </c>
      <c r="N26">
        <f t="shared" si="0"/>
        <v>139335300</v>
      </c>
      <c r="O26" t="str">
        <f t="shared" si="1"/>
        <v>Match</v>
      </c>
    </row>
    <row r="27" spans="1:15" x14ac:dyDescent="0.2">
      <c r="A27" t="s">
        <v>33</v>
      </c>
      <c r="B27">
        <f>raw_2003_MOE_SSP_assist!C32+raw_2003_MOE_TANF_assist!C32+raw_2003_fed_assist!C32</f>
        <v>130210035</v>
      </c>
      <c r="C27">
        <f>raw_2003_MOE_SSP_non!D32+raw_2003_MOE_SSP_assist!D32+raw_2003_MOE_TANF_non!D32+raw_2003_MOE_TANF_assist!D32+raw_2003_fed_non_1!D32+raw_2003_fed_assist!D32+raw_2003_fed_spending!C32</f>
        <v>73989582</v>
      </c>
      <c r="D27">
        <f>raw_2003_MOE_SSP_non!C32+raw_2003_MOE_SSP_non!E32+raw_2003_MOE_SSP_non!F32+raw_2003_MOE_SSP_assist!E32+raw_2003_MOE_TANF_non!C32+raw_2003_MOE_TANF_non!E32+raw_2003_MOE_TANF_non!F32+raw_2003_MOE_TANF_assist!E32+raw_2003_fed_non_1!C32+raw_2003_fed_non_1!E32+raw_2003_fed_non_1!F32+raw_2003_fed_assist!E32</f>
        <v>23213594</v>
      </c>
      <c r="E27">
        <f>raw_2003_fed_non_1!J32+raw_2003_fed_assist!F32</f>
        <v>67879910</v>
      </c>
      <c r="F27">
        <f>raw_2003_MOE_SSP_non!G32+raw_2003_MOE_SSP_non!H32+raw_2003_MOE_TANF_non!G32+raw_2003_MOE_TANF_non!H32+raw_2003_fed_non_1!G32+raw_2003_fed_non_1!H32</f>
        <v>0</v>
      </c>
      <c r="G27">
        <f>raw_2003_MOE_SSP_non!I32+raw_2003_MOE_TANF_non!I32+raw_2003_fed_non_1!I32</f>
        <v>0</v>
      </c>
      <c r="H27">
        <f>raw_2003_MOE_SSP_non!J32+raw_2003_MOE_SSP_non!K32+raw_2003_MOE_TANF_non!J32+raw_2003_MOE_TANF_non!K32+raw_2003_fed_non_2!D32+raw_2003_fed_non_2!E32</f>
        <v>7579190</v>
      </c>
      <c r="I27">
        <f>raw_2003_MOE_SSP_non!N32+raw_2003_MOE_TANF_non!N32+raw_2003_fed_non_2!I32</f>
        <v>0</v>
      </c>
      <c r="J27">
        <f>raw_2003_MOE_SSP_non!L32+raw_2003_MOE_SSP_non!M32+raw_2003_MOE_TANF_non!L32+raw_2003_MOE_TANF_non!M32+raw_2003_fed_non_2!F32+raw_2003_fed_non_2!H32</f>
        <v>20603082</v>
      </c>
      <c r="K27">
        <f>raw_2003_fed_spending!D32</f>
        <v>21705174</v>
      </c>
      <c r="L27">
        <f>raw_2003_MOE_SSP_non!B32+raw_2003_MOE_SSP_assist!B32+raw_2003_MOE_TANF_non!B32+raw_2003_MOE_TANF_assist!B32+raw_2003_fed_spending!H32+raw_2003_fed_spending!C32+raw_2003_fed_spending!D32</f>
        <v>345180567</v>
      </c>
      <c r="N27">
        <f t="shared" si="0"/>
        <v>345180567</v>
      </c>
      <c r="O27" t="str">
        <f t="shared" si="1"/>
        <v>Match</v>
      </c>
    </row>
    <row r="28" spans="1:15" x14ac:dyDescent="0.2">
      <c r="A28" t="s">
        <v>34</v>
      </c>
      <c r="B28">
        <f>raw_2003_MOE_SSP_assist!C33+raw_2003_MOE_TANF_assist!C33+raw_2003_fed_assist!C33</f>
        <v>30540956</v>
      </c>
      <c r="C28">
        <f>raw_2003_MOE_SSP_non!D33+raw_2003_MOE_SSP_assist!D33+raw_2003_MOE_TANF_non!D33+raw_2003_MOE_TANF_assist!D33+raw_2003_fed_non_1!D33+raw_2003_fed_assist!D33+raw_2003_fed_spending!C33</f>
        <v>11586834</v>
      </c>
      <c r="D28">
        <f>raw_2003_MOE_SSP_non!C33+raw_2003_MOE_SSP_non!E33+raw_2003_MOE_SSP_non!F33+raw_2003_MOE_SSP_assist!E33+raw_2003_MOE_TANF_non!C33+raw_2003_MOE_TANF_non!E33+raw_2003_MOE_TANF_non!F33+raw_2003_MOE_TANF_assist!E33+raw_2003_fed_non_1!C33+raw_2003_fed_non_1!E33+raw_2003_fed_non_1!F33+raw_2003_fed_assist!E33</f>
        <v>10459100</v>
      </c>
      <c r="E28">
        <f>raw_2003_fed_non_1!J33+raw_2003_fed_assist!F33</f>
        <v>3574790</v>
      </c>
      <c r="F28">
        <f>raw_2003_MOE_SSP_non!G33+raw_2003_MOE_SSP_non!H33+raw_2003_MOE_TANF_non!G33+raw_2003_MOE_TANF_non!H33+raw_2003_fed_non_1!G33+raw_2003_fed_non_1!H33</f>
        <v>0</v>
      </c>
      <c r="G28">
        <f>raw_2003_MOE_SSP_non!I33+raw_2003_MOE_TANF_non!I33+raw_2003_fed_non_1!I33</f>
        <v>605650</v>
      </c>
      <c r="H28">
        <f>raw_2003_MOE_SSP_non!J33+raw_2003_MOE_SSP_non!K33+raw_2003_MOE_TANF_non!J33+raw_2003_MOE_TANF_non!K33+raw_2003_fed_non_2!D33+raw_2003_fed_non_2!E33</f>
        <v>0</v>
      </c>
      <c r="I28">
        <f>raw_2003_MOE_SSP_non!N33+raw_2003_MOE_TANF_non!N33+raw_2003_fed_non_2!I33</f>
        <v>1330816</v>
      </c>
      <c r="J28">
        <f>raw_2003_MOE_SSP_non!L33+raw_2003_MOE_SSP_non!M33+raw_2003_MOE_TANF_non!L33+raw_2003_MOE_TANF_non!M33+raw_2003_fed_non_2!F33+raw_2003_fed_non_2!H33</f>
        <v>6229409</v>
      </c>
      <c r="K28">
        <f>raw_2003_fed_spending!D33</f>
        <v>3860602</v>
      </c>
      <c r="L28">
        <f>raw_2003_MOE_SSP_non!B33+raw_2003_MOE_SSP_assist!B33+raw_2003_MOE_TANF_non!B33+raw_2003_MOE_TANF_assist!B33+raw_2003_fed_spending!H33+raw_2003_fed_spending!C33+raw_2003_fed_spending!D33</f>
        <v>68188157</v>
      </c>
      <c r="N28">
        <f t="shared" si="0"/>
        <v>68188157</v>
      </c>
      <c r="O28" t="str">
        <f t="shared" si="1"/>
        <v>Match</v>
      </c>
    </row>
    <row r="29" spans="1:15" x14ac:dyDescent="0.2">
      <c r="A29" t="s">
        <v>35</v>
      </c>
      <c r="B29">
        <f>raw_2003_MOE_SSP_assist!C34+raw_2003_MOE_TANF_assist!C34+raw_2003_fed_assist!C34</f>
        <v>58624970</v>
      </c>
      <c r="C29">
        <f>raw_2003_MOE_SSP_non!D34+raw_2003_MOE_SSP_assist!D34+raw_2003_MOE_TANF_non!D34+raw_2003_MOE_TANF_assist!D34+raw_2003_fed_non_1!D34+raw_2003_fed_assist!D34+raw_2003_fed_spending!C34</f>
        <v>15499098</v>
      </c>
      <c r="D29">
        <f>raw_2003_MOE_SSP_non!C34+raw_2003_MOE_SSP_non!E34+raw_2003_MOE_SSP_non!F34+raw_2003_MOE_SSP_assist!E34+raw_2003_MOE_TANF_non!C34+raw_2003_MOE_TANF_non!E34+raw_2003_MOE_TANF_non!F34+raw_2003_MOE_TANF_assist!E34+raw_2003_fed_non_1!C34+raw_2003_fed_non_1!E34+raw_2003_fed_non_1!F34+raw_2003_fed_assist!E34</f>
        <v>9098004</v>
      </c>
      <c r="E29">
        <f>raw_2003_fed_non_1!J34+raw_2003_fed_assist!F34</f>
        <v>0</v>
      </c>
      <c r="F29">
        <f>raw_2003_MOE_SSP_non!G34+raw_2003_MOE_SSP_non!H34+raw_2003_MOE_TANF_non!G34+raw_2003_MOE_TANF_non!H34+raw_2003_fed_non_1!G34+raw_2003_fed_non_1!H34</f>
        <v>0</v>
      </c>
      <c r="G29">
        <f>raw_2003_MOE_SSP_non!I34+raw_2003_MOE_TANF_non!I34+raw_2003_fed_non_1!I34</f>
        <v>0</v>
      </c>
      <c r="H29">
        <f>raw_2003_MOE_SSP_non!J34+raw_2003_MOE_SSP_non!K34+raw_2003_MOE_TANF_non!J34+raw_2003_MOE_TANF_non!K34+raw_2003_fed_non_2!D34+raw_2003_fed_non_2!E34</f>
        <v>0</v>
      </c>
      <c r="I29">
        <f>raw_2003_MOE_SSP_non!N34+raw_2003_MOE_TANF_non!N34+raw_2003_fed_non_2!I34</f>
        <v>0</v>
      </c>
      <c r="J29">
        <f>raw_2003_MOE_SSP_non!L34+raw_2003_MOE_SSP_non!M34+raw_2003_MOE_TANF_non!L34+raw_2003_MOE_TANF_non!M34+raw_2003_fed_non_2!F34+raw_2003_fed_non_2!H34</f>
        <v>4683963</v>
      </c>
      <c r="K29">
        <f>raw_2003_fed_spending!D34</f>
        <v>0</v>
      </c>
      <c r="L29">
        <f>raw_2003_MOE_SSP_non!B34+raw_2003_MOE_SSP_assist!B34+raw_2003_MOE_TANF_non!B34+raw_2003_MOE_TANF_assist!B34+raw_2003_fed_spending!H34+raw_2003_fed_spending!C34+raw_2003_fed_spending!D34</f>
        <v>87906035</v>
      </c>
      <c r="N29">
        <f t="shared" si="0"/>
        <v>87906035</v>
      </c>
      <c r="O29" t="str">
        <f t="shared" si="1"/>
        <v>Match</v>
      </c>
    </row>
    <row r="30" spans="1:15" x14ac:dyDescent="0.2">
      <c r="A30" t="s">
        <v>36</v>
      </c>
      <c r="B30">
        <f>raw_2003_MOE_SSP_assist!C35+raw_2003_MOE_TANF_assist!C35+raw_2003_fed_assist!C35</f>
        <v>47830605</v>
      </c>
      <c r="C30">
        <f>raw_2003_MOE_SSP_non!D35+raw_2003_MOE_SSP_assist!D35+raw_2003_MOE_TANF_non!D35+raw_2003_MOE_TANF_assist!D35+raw_2003_fed_non_1!D35+raw_2003_fed_assist!D35+raw_2003_fed_spending!C35</f>
        <v>4550230</v>
      </c>
      <c r="D30">
        <f>raw_2003_MOE_SSP_non!C35+raw_2003_MOE_SSP_non!E35+raw_2003_MOE_SSP_non!F35+raw_2003_MOE_SSP_assist!E35+raw_2003_MOE_TANF_non!C35+raw_2003_MOE_TANF_non!E35+raw_2003_MOE_TANF_non!F35+raw_2003_MOE_TANF_assist!E35+raw_2003_fed_non_1!C35+raw_2003_fed_non_1!E35+raw_2003_fed_non_1!F35+raw_2003_fed_assist!E35</f>
        <v>3273187</v>
      </c>
      <c r="E30">
        <f>raw_2003_fed_non_1!J35+raw_2003_fed_assist!F35</f>
        <v>5300075</v>
      </c>
      <c r="F30">
        <f>raw_2003_MOE_SSP_non!G35+raw_2003_MOE_SSP_non!H35+raw_2003_MOE_TANF_non!G35+raw_2003_MOE_TANF_non!H35+raw_2003_fed_non_1!G35+raw_2003_fed_non_1!H35</f>
        <v>0</v>
      </c>
      <c r="G30">
        <f>raw_2003_MOE_SSP_non!I35+raw_2003_MOE_TANF_non!I35+raw_2003_fed_non_1!I35</f>
        <v>51320</v>
      </c>
      <c r="H30">
        <f>raw_2003_MOE_SSP_non!J35+raw_2003_MOE_SSP_non!K35+raw_2003_MOE_TANF_non!J35+raw_2003_MOE_TANF_non!K35+raw_2003_fed_non_2!D35+raw_2003_fed_non_2!E35</f>
        <v>0</v>
      </c>
      <c r="I30">
        <f>raw_2003_MOE_SSP_non!N35+raw_2003_MOE_TANF_non!N35+raw_2003_fed_non_2!I35</f>
        <v>5969246</v>
      </c>
      <c r="J30">
        <f>raw_2003_MOE_SSP_non!L35+raw_2003_MOE_SSP_non!M35+raw_2003_MOE_TANF_non!L35+raw_2003_MOE_TANF_non!M35+raw_2003_fed_non_2!F35+raw_2003_fed_non_2!H35</f>
        <v>17860733</v>
      </c>
      <c r="K30">
        <f>raw_2003_fed_spending!D35</f>
        <v>932868</v>
      </c>
      <c r="L30">
        <f>raw_2003_MOE_SSP_non!B35+raw_2003_MOE_SSP_assist!B35+raw_2003_MOE_TANF_non!B35+raw_2003_MOE_TANF_assist!B35+raw_2003_fed_spending!H35+raw_2003_fed_spending!C35+raw_2003_fed_spending!D35</f>
        <v>85768264</v>
      </c>
      <c r="N30">
        <f t="shared" si="0"/>
        <v>85768264</v>
      </c>
      <c r="O30" t="str">
        <f t="shared" si="1"/>
        <v>Match</v>
      </c>
    </row>
    <row r="31" spans="1:15" x14ac:dyDescent="0.2">
      <c r="A31" t="s">
        <v>37</v>
      </c>
      <c r="B31">
        <f>raw_2003_MOE_SSP_assist!C36+raw_2003_MOE_TANF_assist!C36+raw_2003_fed_assist!C36</f>
        <v>38973119</v>
      </c>
      <c r="C31">
        <f>raw_2003_MOE_SSP_non!D36+raw_2003_MOE_SSP_assist!D36+raw_2003_MOE_TANF_non!D36+raw_2003_MOE_TANF_assist!D36+raw_2003_fed_non_1!D36+raw_2003_fed_assist!D36+raw_2003_fed_spending!C36</f>
        <v>5777780</v>
      </c>
      <c r="D31">
        <f>raw_2003_MOE_SSP_non!C36+raw_2003_MOE_SSP_non!E36+raw_2003_MOE_SSP_non!F36+raw_2003_MOE_SSP_assist!E36+raw_2003_MOE_TANF_non!C36+raw_2003_MOE_TANF_non!E36+raw_2003_MOE_TANF_non!F36+raw_2003_MOE_TANF_assist!E36+raw_2003_fed_non_1!C36+raw_2003_fed_non_1!E36+raw_2003_fed_non_1!F36+raw_2003_fed_assist!E36</f>
        <v>8326522</v>
      </c>
      <c r="E31">
        <f>raw_2003_fed_non_1!J36+raw_2003_fed_assist!F36</f>
        <v>-512342</v>
      </c>
      <c r="F31">
        <f>raw_2003_MOE_SSP_non!G36+raw_2003_MOE_SSP_non!H36+raw_2003_MOE_TANF_non!G36+raw_2003_MOE_TANF_non!H36+raw_2003_fed_non_1!G36+raw_2003_fed_non_1!H36</f>
        <v>0</v>
      </c>
      <c r="G31">
        <f>raw_2003_MOE_SSP_non!I36+raw_2003_MOE_TANF_non!I36+raw_2003_fed_non_1!I36</f>
        <v>0</v>
      </c>
      <c r="H31">
        <f>raw_2003_MOE_SSP_non!J36+raw_2003_MOE_SSP_non!K36+raw_2003_MOE_TANF_non!J36+raw_2003_MOE_TANF_non!K36+raw_2003_fed_non_2!D36+raw_2003_fed_non_2!E36</f>
        <v>2082933</v>
      </c>
      <c r="I31">
        <f>raw_2003_MOE_SSP_non!N36+raw_2003_MOE_TANF_non!N36+raw_2003_fed_non_2!I36</f>
        <v>6732775</v>
      </c>
      <c r="J31">
        <f>raw_2003_MOE_SSP_non!L36+raw_2003_MOE_SSP_non!M36+raw_2003_MOE_TANF_non!L36+raw_2003_MOE_TANF_non!M36+raw_2003_fed_non_2!F36+raw_2003_fed_non_2!H36</f>
        <v>12290917</v>
      </c>
      <c r="K31">
        <f>raw_2003_fed_spending!D36</f>
        <v>2931389</v>
      </c>
      <c r="L31">
        <f>raw_2003_MOE_SSP_non!B36+raw_2003_MOE_SSP_assist!B36+raw_2003_MOE_TANF_non!B36+raw_2003_MOE_TANF_assist!B36+raw_2003_fed_spending!H36+raw_2003_fed_spending!C36+raw_2003_fed_spending!D36</f>
        <v>76603093</v>
      </c>
      <c r="N31">
        <f t="shared" si="0"/>
        <v>76603093</v>
      </c>
      <c r="O31" t="str">
        <f t="shared" si="1"/>
        <v>Match</v>
      </c>
    </row>
    <row r="32" spans="1:15" x14ac:dyDescent="0.2">
      <c r="A32" t="s">
        <v>38</v>
      </c>
      <c r="B32">
        <f>raw_2003_MOE_SSP_assist!C37+raw_2003_MOE_TANF_assist!C37+raw_2003_fed_assist!C37</f>
        <v>221872580</v>
      </c>
      <c r="C32">
        <f>raw_2003_MOE_SSP_non!D37+raw_2003_MOE_SSP_assist!D37+raw_2003_MOE_TANF_non!D37+raw_2003_MOE_TANF_assist!D37+raw_2003_fed_non_1!D37+raw_2003_fed_assist!D37+raw_2003_fed_spending!C37</f>
        <v>61427945</v>
      </c>
      <c r="D32">
        <f>raw_2003_MOE_SSP_non!C37+raw_2003_MOE_SSP_non!E37+raw_2003_MOE_SSP_non!F37+raw_2003_MOE_SSP_assist!E37+raw_2003_MOE_TANF_non!C37+raw_2003_MOE_TANF_non!E37+raw_2003_MOE_TANF_non!F37+raw_2003_MOE_TANF_assist!E37+raw_2003_fed_non_1!C37+raw_2003_fed_non_1!E37+raw_2003_fed_non_1!F37+raw_2003_fed_assist!E37</f>
        <v>117213915</v>
      </c>
      <c r="E32">
        <f>raw_2003_fed_non_1!J37+raw_2003_fed_assist!F37</f>
        <v>12849614</v>
      </c>
      <c r="F32">
        <f>raw_2003_MOE_SSP_non!G37+raw_2003_MOE_SSP_non!H37+raw_2003_MOE_TANF_non!G37+raw_2003_MOE_TANF_non!H37+raw_2003_fed_non_1!G37+raw_2003_fed_non_1!H37</f>
        <v>98073017</v>
      </c>
      <c r="G32">
        <f>raw_2003_MOE_SSP_non!I37+raw_2003_MOE_TANF_non!I37+raw_2003_fed_non_1!I37</f>
        <v>2372635</v>
      </c>
      <c r="H32">
        <f>raw_2003_MOE_SSP_non!J37+raw_2003_MOE_SSP_non!K37+raw_2003_MOE_TANF_non!J37+raw_2003_MOE_TANF_non!K37+raw_2003_fed_non_2!D37+raw_2003_fed_non_2!E37</f>
        <v>260012842</v>
      </c>
      <c r="I32">
        <f>raw_2003_MOE_SSP_non!N37+raw_2003_MOE_TANF_non!N37+raw_2003_fed_non_2!I37</f>
        <v>3583134</v>
      </c>
      <c r="J32">
        <f>raw_2003_MOE_SSP_non!L37+raw_2003_MOE_SSP_non!M37+raw_2003_MOE_TANF_non!L37+raw_2003_MOE_TANF_non!M37+raw_2003_fed_non_2!F37+raw_2003_fed_non_2!H37</f>
        <v>89943088</v>
      </c>
      <c r="K32">
        <f>raw_2003_fed_spending!D37</f>
        <v>15341351</v>
      </c>
      <c r="L32">
        <f>raw_2003_MOE_SSP_non!B37+raw_2003_MOE_SSP_assist!B37+raw_2003_MOE_TANF_non!B37+raw_2003_MOE_TANF_assist!B37+raw_2003_fed_spending!H37+raw_2003_fed_spending!C37+raw_2003_fed_spending!D37</f>
        <v>882690121</v>
      </c>
      <c r="N32">
        <f t="shared" si="0"/>
        <v>882690121</v>
      </c>
      <c r="O32" t="str">
        <f t="shared" si="1"/>
        <v>Match</v>
      </c>
    </row>
    <row r="33" spans="1:15" x14ac:dyDescent="0.2">
      <c r="A33" t="s">
        <v>39</v>
      </c>
      <c r="B33">
        <f>raw_2003_MOE_SSP_assist!C38+raw_2003_MOE_TANF_assist!C38+raw_2003_fed_assist!C38</f>
        <v>77892582</v>
      </c>
      <c r="C33">
        <f>raw_2003_MOE_SSP_non!D38+raw_2003_MOE_SSP_assist!D38+raw_2003_MOE_TANF_non!D38+raw_2003_MOE_TANF_assist!D38+raw_2003_fed_non_1!D38+raw_2003_fed_assist!D38+raw_2003_fed_spending!C38</f>
        <v>32708467</v>
      </c>
      <c r="D33">
        <f>raw_2003_MOE_SSP_non!C38+raw_2003_MOE_SSP_non!E38+raw_2003_MOE_SSP_non!F38+raw_2003_MOE_SSP_assist!E38+raw_2003_MOE_TANF_non!C38+raw_2003_MOE_TANF_non!E38+raw_2003_MOE_TANF_non!F38+raw_2003_MOE_TANF_assist!E38+raw_2003_fed_non_1!C38+raw_2003_fed_non_1!E38+raw_2003_fed_non_1!F38+raw_2003_fed_assist!E38</f>
        <v>15858146</v>
      </c>
      <c r="E33">
        <f>raw_2003_fed_non_1!J38+raw_2003_fed_assist!F38</f>
        <v>0</v>
      </c>
      <c r="F33">
        <f>raw_2003_MOE_SSP_non!G38+raw_2003_MOE_SSP_non!H38+raw_2003_MOE_TANF_non!G38+raw_2003_MOE_TANF_non!H38+raw_2003_fed_non_1!G38+raw_2003_fed_non_1!H38</f>
        <v>0</v>
      </c>
      <c r="G33">
        <f>raw_2003_MOE_SSP_non!I38+raw_2003_MOE_TANF_non!I38+raw_2003_fed_non_1!I38</f>
        <v>0</v>
      </c>
      <c r="H33">
        <f>raw_2003_MOE_SSP_non!J38+raw_2003_MOE_SSP_non!K38+raw_2003_MOE_TANF_non!J38+raw_2003_MOE_TANF_non!K38+raw_2003_fed_non_2!D38+raw_2003_fed_non_2!E38</f>
        <v>1072517</v>
      </c>
      <c r="I33">
        <f>raw_2003_MOE_SSP_non!N38+raw_2003_MOE_TANF_non!N38+raw_2003_fed_non_2!I38</f>
        <v>18756327</v>
      </c>
      <c r="J33">
        <f>raw_2003_MOE_SSP_non!L38+raw_2003_MOE_SSP_non!M38+raw_2003_MOE_TANF_non!L38+raw_2003_MOE_TANF_non!M38+raw_2003_fed_non_2!F38+raw_2003_fed_non_2!H38</f>
        <v>6538272</v>
      </c>
      <c r="K33">
        <f>raw_2003_fed_spending!D38</f>
        <v>2000000</v>
      </c>
      <c r="L33">
        <f>raw_2003_MOE_SSP_non!B38+raw_2003_MOE_SSP_assist!B38+raw_2003_MOE_TANF_non!B38+raw_2003_MOE_TANF_assist!B38+raw_2003_fed_spending!H38+raw_2003_fed_spending!C38+raw_2003_fed_spending!D38</f>
        <v>154826311</v>
      </c>
      <c r="N33">
        <f t="shared" si="0"/>
        <v>154826311</v>
      </c>
      <c r="O33" t="str">
        <f t="shared" si="1"/>
        <v>Match</v>
      </c>
    </row>
    <row r="34" spans="1:15" x14ac:dyDescent="0.2">
      <c r="A34" t="s">
        <v>40</v>
      </c>
      <c r="B34">
        <f>raw_2003_MOE_SSP_assist!C39+raw_2003_MOE_TANF_assist!C39+raw_2003_fed_assist!C39</f>
        <v>1604839889</v>
      </c>
      <c r="C34">
        <f>raw_2003_MOE_SSP_non!D39+raw_2003_MOE_SSP_assist!D39+raw_2003_MOE_TANF_non!D39+raw_2003_MOE_TANF_assist!D39+raw_2003_fed_non_1!D39+raw_2003_fed_assist!D39+raw_2003_fed_spending!C39</f>
        <v>141883998</v>
      </c>
      <c r="D34">
        <f>raw_2003_MOE_SSP_non!C39+raw_2003_MOE_SSP_non!E39+raw_2003_MOE_SSP_non!F39+raw_2003_MOE_SSP_assist!E39+raw_2003_MOE_TANF_non!C39+raw_2003_MOE_TANF_non!E39+raw_2003_MOE_TANF_non!F39+raw_2003_MOE_TANF_assist!E39+raw_2003_fed_non_1!C39+raw_2003_fed_non_1!E39+raw_2003_fed_non_1!F39+raw_2003_fed_assist!E39</f>
        <v>287131639</v>
      </c>
      <c r="E34">
        <f>raw_2003_fed_non_1!J39+raw_2003_fed_assist!F39</f>
        <v>481812753</v>
      </c>
      <c r="F34">
        <f>raw_2003_MOE_SSP_non!G39+raw_2003_MOE_SSP_non!H39+raw_2003_MOE_TANF_non!G39+raw_2003_MOE_TANF_non!H39+raw_2003_fed_non_1!G39+raw_2003_fed_non_1!H39</f>
        <v>577076632</v>
      </c>
      <c r="G34">
        <f>raw_2003_MOE_SSP_non!I39+raw_2003_MOE_TANF_non!I39+raw_2003_fed_non_1!I39</f>
        <v>50504569</v>
      </c>
      <c r="H34">
        <f>raw_2003_MOE_SSP_non!J39+raw_2003_MOE_SSP_non!K39+raw_2003_MOE_TANF_non!J39+raw_2003_MOE_TANF_non!K39+raw_2003_fed_non_2!D39+raw_2003_fed_non_2!E39</f>
        <v>408021718</v>
      </c>
      <c r="I34">
        <f>raw_2003_MOE_SSP_non!N39+raw_2003_MOE_TANF_non!N39+raw_2003_fed_non_2!I39</f>
        <v>487632727</v>
      </c>
      <c r="J34">
        <f>raw_2003_MOE_SSP_non!L39+raw_2003_MOE_SSP_non!M39+raw_2003_MOE_TANF_non!L39+raw_2003_MOE_TANF_non!M39+raw_2003_fed_non_2!F39+raw_2003_fed_non_2!H39</f>
        <v>464283285</v>
      </c>
      <c r="K34">
        <f>raw_2003_fed_spending!D39</f>
        <v>244000000</v>
      </c>
      <c r="L34">
        <f>raw_2003_MOE_SSP_non!B39+raw_2003_MOE_SSP_assist!B39+raw_2003_MOE_TANF_non!B39+raw_2003_MOE_TANF_assist!B39+raw_2003_fed_spending!H39+raw_2003_fed_spending!C39+raw_2003_fed_spending!D39</f>
        <v>4747187210</v>
      </c>
      <c r="N34">
        <f t="shared" si="0"/>
        <v>4747187210</v>
      </c>
      <c r="O34" t="str">
        <f t="shared" si="1"/>
        <v>Match</v>
      </c>
    </row>
    <row r="35" spans="1:15" x14ac:dyDescent="0.2">
      <c r="A35" t="s">
        <v>41</v>
      </c>
      <c r="B35">
        <f>raw_2003_MOE_SSP_assist!C40+raw_2003_MOE_TANF_assist!C40+raw_2003_fed_assist!C40</f>
        <v>133365618</v>
      </c>
      <c r="C35">
        <f>raw_2003_MOE_SSP_non!D40+raw_2003_MOE_SSP_assist!D40+raw_2003_MOE_TANF_non!D40+raw_2003_MOE_TANF_assist!D40+raw_2003_fed_non_1!D40+raw_2003_fed_assist!D40+raw_2003_fed_spending!C40</f>
        <v>180139309</v>
      </c>
      <c r="D35">
        <f>raw_2003_MOE_SSP_non!C40+raw_2003_MOE_SSP_non!E40+raw_2003_MOE_SSP_non!F40+raw_2003_MOE_SSP_assist!E40+raw_2003_MOE_TANF_non!C40+raw_2003_MOE_TANF_non!E40+raw_2003_MOE_TANF_non!F40+raw_2003_MOE_TANF_assist!E40+raw_2003_fed_non_1!C40+raw_2003_fed_non_1!E40+raw_2003_fed_non_1!F40+raw_2003_fed_assist!E40</f>
        <v>75125251</v>
      </c>
      <c r="E35">
        <f>raw_2003_fed_non_1!J40+raw_2003_fed_assist!F40</f>
        <v>76091579</v>
      </c>
      <c r="F35">
        <f>raw_2003_MOE_SSP_non!G40+raw_2003_MOE_SSP_non!H40+raw_2003_MOE_TANF_non!G40+raw_2003_MOE_TANF_non!H40+raw_2003_fed_non_1!G40+raw_2003_fed_non_1!H40</f>
        <v>0</v>
      </c>
      <c r="G35">
        <f>raw_2003_MOE_SSP_non!I40+raw_2003_MOE_TANF_non!I40+raw_2003_fed_non_1!I40</f>
        <v>8232305</v>
      </c>
      <c r="H35">
        <f>raw_2003_MOE_SSP_non!J40+raw_2003_MOE_SSP_non!K40+raw_2003_MOE_TANF_non!J40+raw_2003_MOE_TANF_non!K40+raw_2003_fed_non_2!D40+raw_2003_fed_non_2!E40</f>
        <v>314432</v>
      </c>
      <c r="I35">
        <f>raw_2003_MOE_SSP_non!N40+raw_2003_MOE_TANF_non!N40+raw_2003_fed_non_2!I40</f>
        <v>18793459</v>
      </c>
      <c r="J35">
        <f>raw_2003_MOE_SSP_non!L40+raw_2003_MOE_SSP_non!M40+raw_2003_MOE_TANF_non!L40+raw_2003_MOE_TANF_non!M40+raw_2003_fed_non_2!F40+raw_2003_fed_non_2!H40</f>
        <v>39234660</v>
      </c>
      <c r="K35">
        <f>raw_2003_fed_spending!D40</f>
        <v>4544769</v>
      </c>
      <c r="L35">
        <f>raw_2003_MOE_SSP_non!B40+raw_2003_MOE_SSP_assist!B40+raw_2003_MOE_TANF_non!B40+raw_2003_MOE_TANF_assist!B40+raw_2003_fed_spending!H40+raw_2003_fed_spending!C40+raw_2003_fed_spending!D40</f>
        <v>535841382</v>
      </c>
      <c r="N35">
        <f t="shared" si="0"/>
        <v>535841382</v>
      </c>
      <c r="O35" t="str">
        <f t="shared" si="1"/>
        <v>Match</v>
      </c>
    </row>
    <row r="36" spans="1:15" x14ac:dyDescent="0.2">
      <c r="A36" t="s">
        <v>42</v>
      </c>
      <c r="B36">
        <f>raw_2003_MOE_SSP_assist!C41+raw_2003_MOE_TANF_assist!C41+raw_2003_fed_assist!C41</f>
        <v>17883596</v>
      </c>
      <c r="C36">
        <f>raw_2003_MOE_SSP_non!D41+raw_2003_MOE_SSP_assist!D41+raw_2003_MOE_TANF_non!D41+raw_2003_MOE_TANF_assist!D41+raw_2003_fed_non_1!D41+raw_2003_fed_assist!D41+raw_2003_fed_spending!C41</f>
        <v>3735029</v>
      </c>
      <c r="D36">
        <f>raw_2003_MOE_SSP_non!C41+raw_2003_MOE_SSP_non!E41+raw_2003_MOE_SSP_non!F41+raw_2003_MOE_SSP_assist!E41+raw_2003_MOE_TANF_non!C41+raw_2003_MOE_TANF_non!E41+raw_2003_MOE_TANF_non!F41+raw_2003_MOE_TANF_assist!E41+raw_2003_fed_non_1!C41+raw_2003_fed_non_1!E41+raw_2003_fed_non_1!F41+raw_2003_fed_assist!E41</f>
        <v>4167513</v>
      </c>
      <c r="E36">
        <f>raw_2003_fed_non_1!J41+raw_2003_fed_assist!F41</f>
        <v>10130925</v>
      </c>
      <c r="F36">
        <f>raw_2003_MOE_SSP_non!G41+raw_2003_MOE_SSP_non!H41+raw_2003_MOE_TANF_non!G41+raw_2003_MOE_TANF_non!H41+raw_2003_fed_non_1!G41+raw_2003_fed_non_1!H41</f>
        <v>0</v>
      </c>
      <c r="G36">
        <f>raw_2003_MOE_SSP_non!I41+raw_2003_MOE_TANF_non!I41+raw_2003_fed_non_1!I41</f>
        <v>0</v>
      </c>
      <c r="H36">
        <f>raw_2003_MOE_SSP_non!J41+raw_2003_MOE_SSP_non!K41+raw_2003_MOE_TANF_non!J41+raw_2003_MOE_TANF_non!K41+raw_2003_fed_non_2!D41+raw_2003_fed_non_2!E41</f>
        <v>1199713</v>
      </c>
      <c r="I36">
        <f>raw_2003_MOE_SSP_non!N41+raw_2003_MOE_TANF_non!N41+raw_2003_fed_non_2!I41</f>
        <v>730824</v>
      </c>
      <c r="J36">
        <f>raw_2003_MOE_SSP_non!L41+raw_2003_MOE_SSP_non!M41+raw_2003_MOE_TANF_non!L41+raw_2003_MOE_TANF_non!M41+raw_2003_fed_non_2!F41+raw_2003_fed_non_2!H41</f>
        <v>4067524</v>
      </c>
      <c r="K36">
        <f>raw_2003_fed_spending!D41</f>
        <v>0</v>
      </c>
      <c r="L36">
        <f>raw_2003_MOE_SSP_non!B41+raw_2003_MOE_SSP_assist!B41+raw_2003_MOE_TANF_non!B41+raw_2003_MOE_TANF_assist!B41+raw_2003_fed_spending!H41+raw_2003_fed_spending!C41+raw_2003_fed_spending!D41</f>
        <v>41915124</v>
      </c>
      <c r="N36">
        <f t="shared" si="0"/>
        <v>41915124</v>
      </c>
      <c r="O36" t="str">
        <f t="shared" si="1"/>
        <v>Match</v>
      </c>
    </row>
    <row r="37" spans="1:15" x14ac:dyDescent="0.2">
      <c r="A37" t="s">
        <v>43</v>
      </c>
      <c r="B37">
        <f>raw_2003_MOE_SSP_assist!C42+raw_2003_MOE_TANF_assist!C42+raw_2003_fed_assist!C42</f>
        <v>304004951</v>
      </c>
      <c r="C37">
        <f>raw_2003_MOE_SSP_non!D42+raw_2003_MOE_SSP_assist!D42+raw_2003_MOE_TANF_non!D42+raw_2003_MOE_TANF_assist!D42+raw_2003_fed_non_1!D42+raw_2003_fed_assist!D42+raw_2003_fed_spending!C42</f>
        <v>280189881</v>
      </c>
      <c r="D37">
        <f>raw_2003_MOE_SSP_non!C42+raw_2003_MOE_SSP_non!E42+raw_2003_MOE_SSP_non!F42+raw_2003_MOE_SSP_assist!E42+raw_2003_MOE_TANF_non!C42+raw_2003_MOE_TANF_non!E42+raw_2003_MOE_TANF_non!F42+raw_2003_MOE_TANF_assist!E42+raw_2003_fed_non_1!C42+raw_2003_fed_non_1!E42+raw_2003_fed_non_1!F42+raw_2003_fed_assist!E42</f>
        <v>103786906</v>
      </c>
      <c r="E37">
        <f>raw_2003_fed_non_1!J42+raw_2003_fed_assist!F42</f>
        <v>0</v>
      </c>
      <c r="F37">
        <f>raw_2003_MOE_SSP_non!G42+raw_2003_MOE_SSP_non!H42+raw_2003_MOE_TANF_non!G42+raw_2003_MOE_TANF_non!H42+raw_2003_fed_non_1!G42+raw_2003_fed_non_1!H42</f>
        <v>0</v>
      </c>
      <c r="G37">
        <f>raw_2003_MOE_SSP_non!I42+raw_2003_MOE_TANF_non!I42+raw_2003_fed_non_1!I42</f>
        <v>25677718</v>
      </c>
      <c r="H37">
        <f>raw_2003_MOE_SSP_non!J42+raw_2003_MOE_SSP_non!K42+raw_2003_MOE_TANF_non!J42+raw_2003_MOE_TANF_non!K42+raw_2003_fed_non_2!D42+raw_2003_fed_non_2!E42</f>
        <v>40106418</v>
      </c>
      <c r="I37">
        <f>raw_2003_MOE_SSP_non!N42+raw_2003_MOE_TANF_non!N42+raw_2003_fed_non_2!I42</f>
        <v>164000027</v>
      </c>
      <c r="J37">
        <f>raw_2003_MOE_SSP_non!L42+raw_2003_MOE_SSP_non!M42+raw_2003_MOE_TANF_non!L42+raw_2003_MOE_TANF_non!M42+raw_2003_fed_non_2!F42+raw_2003_fed_non_2!H42</f>
        <v>88916503</v>
      </c>
      <c r="K37">
        <f>raw_2003_fed_spending!D42</f>
        <v>74935420</v>
      </c>
      <c r="L37">
        <f>raw_2003_MOE_SSP_non!B42+raw_2003_MOE_SSP_assist!B42+raw_2003_MOE_TANF_non!B42+raw_2003_MOE_TANF_assist!B42+raw_2003_fed_spending!H42+raw_2003_fed_spending!C42+raw_2003_fed_spending!D42</f>
        <v>1081617824</v>
      </c>
      <c r="N37">
        <f t="shared" si="0"/>
        <v>1081617824</v>
      </c>
      <c r="O37" t="str">
        <f t="shared" si="1"/>
        <v>Match</v>
      </c>
    </row>
    <row r="38" spans="1:15" x14ac:dyDescent="0.2">
      <c r="A38" t="s">
        <v>44</v>
      </c>
      <c r="B38">
        <f>raw_2003_MOE_SSP_assist!C43+raw_2003_MOE_TANF_assist!C43+raw_2003_fed_assist!C43</f>
        <v>58449615</v>
      </c>
      <c r="C38">
        <f>raw_2003_MOE_SSP_non!D43+raw_2003_MOE_SSP_assist!D43+raw_2003_MOE_TANF_non!D43+raw_2003_MOE_TANF_assist!D43+raw_2003_fed_non_1!D43+raw_2003_fed_assist!D43+raw_2003_fed_spending!C43</f>
        <v>102103455</v>
      </c>
      <c r="D38">
        <f>raw_2003_MOE_SSP_non!C43+raw_2003_MOE_SSP_non!E43+raw_2003_MOE_SSP_non!F43+raw_2003_MOE_SSP_assist!E43+raw_2003_MOE_TANF_non!C43+raw_2003_MOE_TANF_non!E43+raw_2003_MOE_TANF_non!F43+raw_2003_MOE_TANF_assist!E43+raw_2003_fed_non_1!C43+raw_2003_fed_non_1!E43+raw_2003_fed_non_1!F43+raw_2003_fed_assist!E43</f>
        <v>26685311</v>
      </c>
      <c r="E38">
        <f>raw_2003_fed_non_1!J43+raw_2003_fed_assist!F43</f>
        <v>17469005</v>
      </c>
      <c r="F38">
        <f>raw_2003_MOE_SSP_non!G43+raw_2003_MOE_SSP_non!H43+raw_2003_MOE_TANF_non!G43+raw_2003_MOE_TANF_non!H43+raw_2003_fed_non_1!G43+raw_2003_fed_non_1!H43</f>
        <v>0</v>
      </c>
      <c r="G38">
        <f>raw_2003_MOE_SSP_non!I43+raw_2003_MOE_TANF_non!I43+raw_2003_fed_non_1!I43</f>
        <v>1927533</v>
      </c>
      <c r="H38">
        <f>raw_2003_MOE_SSP_non!J43+raw_2003_MOE_SSP_non!K43+raw_2003_MOE_TANF_non!J43+raw_2003_MOE_TANF_non!K43+raw_2003_fed_non_2!D43+raw_2003_fed_non_2!E43</f>
        <v>3546035</v>
      </c>
      <c r="I38">
        <f>raw_2003_MOE_SSP_non!N43+raw_2003_MOE_TANF_non!N43+raw_2003_fed_non_2!I43</f>
        <v>12646353</v>
      </c>
      <c r="J38">
        <f>raw_2003_MOE_SSP_non!L43+raw_2003_MOE_SSP_non!M43+raw_2003_MOE_TANF_non!L43+raw_2003_MOE_TANF_non!M43+raw_2003_fed_non_2!F43+raw_2003_fed_non_2!H43</f>
        <v>11167054</v>
      </c>
      <c r="K38">
        <f>raw_2003_fed_spending!D43</f>
        <v>15411035</v>
      </c>
      <c r="L38">
        <f>raw_2003_MOE_SSP_non!B43+raw_2003_MOE_SSP_assist!B43+raw_2003_MOE_TANF_non!B43+raw_2003_MOE_TANF_assist!B43+raw_2003_fed_spending!H43+raw_2003_fed_spending!C43+raw_2003_fed_spending!D43</f>
        <v>249405396</v>
      </c>
      <c r="N38">
        <f t="shared" si="0"/>
        <v>249405396</v>
      </c>
      <c r="O38" t="str">
        <f t="shared" si="1"/>
        <v>Match</v>
      </c>
    </row>
    <row r="39" spans="1:15" x14ac:dyDescent="0.2">
      <c r="A39" t="s">
        <v>45</v>
      </c>
      <c r="B39">
        <f>raw_2003_MOE_SSP_assist!C44+raw_2003_MOE_TANF_assist!C44+raw_2003_fed_assist!C44</f>
        <v>82190274</v>
      </c>
      <c r="C39">
        <f>raw_2003_MOE_SSP_non!D44+raw_2003_MOE_SSP_assist!D44+raw_2003_MOE_TANF_non!D44+raw_2003_MOE_TANF_assist!D44+raw_2003_fed_non_1!D44+raw_2003_fed_assist!D44+raw_2003_fed_spending!C44</f>
        <v>17722999</v>
      </c>
      <c r="D39">
        <f>raw_2003_MOE_SSP_non!C44+raw_2003_MOE_SSP_non!E44+raw_2003_MOE_SSP_non!F44+raw_2003_MOE_SSP_assist!E44+raw_2003_MOE_TANF_non!C44+raw_2003_MOE_TANF_non!E44+raw_2003_MOE_TANF_non!F44+raw_2003_MOE_TANF_assist!E44+raw_2003_fed_non_1!C44+raw_2003_fed_non_1!E44+raw_2003_fed_non_1!F44+raw_2003_fed_assist!E44</f>
        <v>22071634</v>
      </c>
      <c r="E39">
        <f>raw_2003_fed_non_1!J44+raw_2003_fed_assist!F44</f>
        <v>4779494</v>
      </c>
      <c r="F39">
        <f>raw_2003_MOE_SSP_non!G44+raw_2003_MOE_SSP_non!H44+raw_2003_MOE_TANF_non!G44+raw_2003_MOE_TANF_non!H44+raw_2003_fed_non_1!G44+raw_2003_fed_non_1!H44</f>
        <v>0</v>
      </c>
      <c r="G39">
        <f>raw_2003_MOE_SSP_non!I44+raw_2003_MOE_TANF_non!I44+raw_2003_fed_non_1!I44</f>
        <v>0</v>
      </c>
      <c r="H39">
        <f>raw_2003_MOE_SSP_non!J44+raw_2003_MOE_SSP_non!K44+raw_2003_MOE_TANF_non!J44+raw_2003_MOE_TANF_non!K44+raw_2003_fed_non_2!D44+raw_2003_fed_non_2!E44</f>
        <v>34994</v>
      </c>
      <c r="I39">
        <f>raw_2003_MOE_SSP_non!N44+raw_2003_MOE_TANF_non!N44+raw_2003_fed_non_2!I44</f>
        <v>65548139</v>
      </c>
      <c r="J39">
        <f>raw_2003_MOE_SSP_non!L44+raw_2003_MOE_SSP_non!M44+raw_2003_MOE_TANF_non!L44+raw_2003_MOE_TANF_non!M44+raw_2003_fed_non_2!F44+raw_2003_fed_non_2!H44</f>
        <v>33159607</v>
      </c>
      <c r="K39">
        <f>raw_2003_fed_spending!D44</f>
        <v>0</v>
      </c>
      <c r="L39">
        <f>raw_2003_MOE_SSP_non!B44+raw_2003_MOE_SSP_assist!B44+raw_2003_MOE_TANF_non!B44+raw_2003_MOE_TANF_assist!B44+raw_2003_fed_spending!H44+raw_2003_fed_spending!C44+raw_2003_fed_spending!D44</f>
        <v>225507141</v>
      </c>
      <c r="N39">
        <f t="shared" si="0"/>
        <v>225507141</v>
      </c>
      <c r="O39" t="str">
        <f t="shared" si="1"/>
        <v>Match</v>
      </c>
    </row>
    <row r="40" spans="1:15" x14ac:dyDescent="0.2">
      <c r="A40" t="s">
        <v>46</v>
      </c>
      <c r="B40">
        <f>raw_2003_MOE_SSP_assist!C45+raw_2003_MOE_TANF_assist!C45+raw_2003_fed_assist!C45</f>
        <v>323619231</v>
      </c>
      <c r="C40">
        <f>raw_2003_MOE_SSP_non!D45+raw_2003_MOE_SSP_assist!D45+raw_2003_MOE_TANF_non!D45+raw_2003_MOE_TANF_assist!D45+raw_2003_fed_non_1!D45+raw_2003_fed_assist!D45+raw_2003_fed_spending!C45</f>
        <v>226379495</v>
      </c>
      <c r="D40">
        <f>raw_2003_MOE_SSP_non!C45+raw_2003_MOE_SSP_non!E45+raw_2003_MOE_SSP_non!F45+raw_2003_MOE_SSP_assist!E45+raw_2003_MOE_TANF_non!C45+raw_2003_MOE_TANF_non!E45+raw_2003_MOE_TANF_non!F45+raw_2003_MOE_TANF_assist!E45+raw_2003_fed_non_1!C45+raw_2003_fed_non_1!E45+raw_2003_fed_non_1!F45+raw_2003_fed_assist!E45</f>
        <v>232197404</v>
      </c>
      <c r="E40">
        <f>raw_2003_fed_non_1!J45+raw_2003_fed_assist!F45</f>
        <v>257036729</v>
      </c>
      <c r="F40">
        <f>raw_2003_MOE_SSP_non!G45+raw_2003_MOE_SSP_non!H45+raw_2003_MOE_TANF_non!G45+raw_2003_MOE_TANF_non!H45+raw_2003_fed_non_1!G45+raw_2003_fed_non_1!H45</f>
        <v>0</v>
      </c>
      <c r="G40">
        <f>raw_2003_MOE_SSP_non!I45+raw_2003_MOE_TANF_non!I45+raw_2003_fed_non_1!I45</f>
        <v>18114595</v>
      </c>
      <c r="H40">
        <f>raw_2003_MOE_SSP_non!J45+raw_2003_MOE_SSP_non!K45+raw_2003_MOE_TANF_non!J45+raw_2003_MOE_TANF_non!K45+raw_2003_fed_non_2!D45+raw_2003_fed_non_2!E45</f>
        <v>53795962</v>
      </c>
      <c r="I40">
        <f>raw_2003_MOE_SSP_non!N45+raw_2003_MOE_TANF_non!N45+raw_2003_fed_non_2!I45</f>
        <v>8348530</v>
      </c>
      <c r="J40">
        <f>raw_2003_MOE_SSP_non!L45+raw_2003_MOE_SSP_non!M45+raw_2003_MOE_TANF_non!L45+raw_2003_MOE_TANF_non!M45+raw_2003_fed_non_2!F45+raw_2003_fed_non_2!H45</f>
        <v>113497921</v>
      </c>
      <c r="K40">
        <f>raw_2003_fed_spending!D45</f>
        <v>30579000</v>
      </c>
      <c r="L40">
        <f>raw_2003_MOE_SSP_non!B45+raw_2003_MOE_SSP_assist!B45+raw_2003_MOE_TANF_non!B45+raw_2003_MOE_TANF_assist!B45+raw_2003_fed_spending!H45+raw_2003_fed_spending!C45+raw_2003_fed_spending!D45</f>
        <v>1263568867</v>
      </c>
      <c r="N40">
        <f t="shared" si="0"/>
        <v>1263568867</v>
      </c>
      <c r="O40" t="str">
        <f t="shared" si="1"/>
        <v>Match</v>
      </c>
    </row>
    <row r="41" spans="1:15" x14ac:dyDescent="0.2">
      <c r="A41" t="s">
        <v>47</v>
      </c>
      <c r="B41">
        <f>raw_2003_MOE_SSP_assist!C46+raw_2003_MOE_TANF_assist!C46+raw_2003_fed_assist!C46</f>
        <v>82740122</v>
      </c>
      <c r="C41">
        <f>raw_2003_MOE_SSP_non!D46+raw_2003_MOE_SSP_assist!D46+raw_2003_MOE_TANF_non!D46+raw_2003_MOE_TANF_assist!D46+raw_2003_fed_non_1!D46+raw_2003_fed_assist!D46+raw_2003_fed_spending!C46</f>
        <v>40526917</v>
      </c>
      <c r="D41">
        <f>raw_2003_MOE_SSP_non!C46+raw_2003_MOE_SSP_non!E46+raw_2003_MOE_SSP_non!F46+raw_2003_MOE_SSP_assist!E46+raw_2003_MOE_TANF_non!C46+raw_2003_MOE_TANF_non!E46+raw_2003_MOE_TANF_non!F46+raw_2003_MOE_TANF_assist!E46+raw_2003_fed_non_1!C46+raw_2003_fed_non_1!E46+raw_2003_fed_non_1!F46+raw_2003_fed_assist!E46</f>
        <v>9520243</v>
      </c>
      <c r="E41">
        <f>raw_2003_fed_non_1!J46+raw_2003_fed_assist!F46</f>
        <v>0</v>
      </c>
      <c r="F41">
        <f>raw_2003_MOE_SSP_non!G46+raw_2003_MOE_SSP_non!H46+raw_2003_MOE_TANF_non!G46+raw_2003_MOE_TANF_non!H46+raw_2003_fed_non_1!G46+raw_2003_fed_non_1!H46</f>
        <v>0</v>
      </c>
      <c r="G41">
        <f>raw_2003_MOE_SSP_non!I46+raw_2003_MOE_TANF_non!I46+raw_2003_fed_non_1!I46</f>
        <v>0</v>
      </c>
      <c r="H41">
        <f>raw_2003_MOE_SSP_non!J46+raw_2003_MOE_SSP_non!K46+raw_2003_MOE_TANF_non!J46+raw_2003_MOE_TANF_non!K46+raw_2003_fed_non_2!D46+raw_2003_fed_non_2!E46</f>
        <v>0</v>
      </c>
      <c r="I41">
        <f>raw_2003_MOE_SSP_non!N46+raw_2003_MOE_TANF_non!N46+raw_2003_fed_non_2!I46</f>
        <v>24259005</v>
      </c>
      <c r="J41">
        <f>raw_2003_MOE_SSP_non!L46+raw_2003_MOE_SSP_non!M46+raw_2003_MOE_TANF_non!L46+raw_2003_MOE_TANF_non!M46+raw_2003_fed_non_2!F46+raw_2003_fed_non_2!H46</f>
        <v>14355922</v>
      </c>
      <c r="K41">
        <f>raw_2003_fed_spending!D46</f>
        <v>0</v>
      </c>
      <c r="L41">
        <f>raw_2003_MOE_SSP_non!B46+raw_2003_MOE_SSP_assist!B46+raw_2003_MOE_TANF_non!B46+raw_2003_MOE_TANF_assist!B46+raw_2003_fed_spending!H46+raw_2003_fed_spending!C46+raw_2003_fed_spending!D46</f>
        <v>171402209</v>
      </c>
      <c r="N41">
        <f t="shared" si="0"/>
        <v>171402209</v>
      </c>
      <c r="O41" t="str">
        <f t="shared" si="1"/>
        <v>Match</v>
      </c>
    </row>
    <row r="42" spans="1:15" x14ac:dyDescent="0.2">
      <c r="A42" t="s">
        <v>48</v>
      </c>
      <c r="B42">
        <f>raw_2003_MOE_SSP_assist!C47+raw_2003_MOE_TANF_assist!C47+raw_2003_fed_assist!C47</f>
        <v>48696269</v>
      </c>
      <c r="C42">
        <f>raw_2003_MOE_SSP_non!D47+raw_2003_MOE_SSP_assist!D47+raw_2003_MOE_TANF_non!D47+raw_2003_MOE_TANF_assist!D47+raw_2003_fed_non_1!D47+raw_2003_fed_assist!D47+raw_2003_fed_spending!C47</f>
        <v>5385269</v>
      </c>
      <c r="D42">
        <f>raw_2003_MOE_SSP_non!C47+raw_2003_MOE_SSP_non!E47+raw_2003_MOE_SSP_non!F47+raw_2003_MOE_SSP_assist!E47+raw_2003_MOE_TANF_non!C47+raw_2003_MOE_TANF_non!E47+raw_2003_MOE_TANF_non!F47+raw_2003_MOE_TANF_assist!E47+raw_2003_fed_non_1!C47+raw_2003_fed_non_1!E47+raw_2003_fed_non_1!F47+raw_2003_fed_assist!E47</f>
        <v>55105045</v>
      </c>
      <c r="E42">
        <f>raw_2003_fed_non_1!J47+raw_2003_fed_assist!F47</f>
        <v>0</v>
      </c>
      <c r="F42">
        <f>raw_2003_MOE_SSP_non!G47+raw_2003_MOE_SSP_non!H47+raw_2003_MOE_TANF_non!G47+raw_2003_MOE_TANF_non!H47+raw_2003_fed_non_1!G47+raw_2003_fed_non_1!H47</f>
        <v>0</v>
      </c>
      <c r="G42">
        <f>raw_2003_MOE_SSP_non!I47+raw_2003_MOE_TANF_non!I47+raw_2003_fed_non_1!I47</f>
        <v>0</v>
      </c>
      <c r="H42">
        <f>raw_2003_MOE_SSP_non!J47+raw_2003_MOE_SSP_non!K47+raw_2003_MOE_TANF_non!J47+raw_2003_MOE_TANF_non!K47+raw_2003_fed_non_2!D47+raw_2003_fed_non_2!E47</f>
        <v>2877273</v>
      </c>
      <c r="I42">
        <f>raw_2003_MOE_SSP_non!N47+raw_2003_MOE_TANF_non!N47+raw_2003_fed_non_2!I47</f>
        <v>23707194</v>
      </c>
      <c r="J42">
        <f>raw_2003_MOE_SSP_non!L47+raw_2003_MOE_SSP_non!M47+raw_2003_MOE_TANF_non!L47+raw_2003_MOE_TANF_non!M47+raw_2003_fed_non_2!F47+raw_2003_fed_non_2!H47</f>
        <v>13971270</v>
      </c>
      <c r="K42">
        <f>raw_2003_fed_spending!D47</f>
        <v>5262210</v>
      </c>
      <c r="L42">
        <f>raw_2003_MOE_SSP_non!B47+raw_2003_MOE_SSP_assist!B47+raw_2003_MOE_TANF_non!B47+raw_2003_MOE_TANF_assist!B47+raw_2003_fed_spending!H47+raw_2003_fed_spending!C47+raw_2003_fed_spending!D47</f>
        <v>155004530</v>
      </c>
      <c r="N42">
        <f t="shared" si="0"/>
        <v>155004530</v>
      </c>
      <c r="O42" t="str">
        <f t="shared" si="1"/>
        <v>Match</v>
      </c>
    </row>
    <row r="43" spans="1:15" x14ac:dyDescent="0.2">
      <c r="A43" t="s">
        <v>49</v>
      </c>
      <c r="B43">
        <f>raw_2003_MOE_SSP_assist!C48+raw_2003_MOE_TANF_assist!C48+raw_2003_fed_assist!C48</f>
        <v>11125550</v>
      </c>
      <c r="C43">
        <f>raw_2003_MOE_SSP_non!D48+raw_2003_MOE_SSP_assist!D48+raw_2003_MOE_TANF_non!D48+raw_2003_MOE_TANF_assist!D48+raw_2003_fed_non_1!D48+raw_2003_fed_assist!D48+raw_2003_fed_spending!C48</f>
        <v>2502914</v>
      </c>
      <c r="D43">
        <f>raw_2003_MOE_SSP_non!C48+raw_2003_MOE_SSP_non!E48+raw_2003_MOE_SSP_non!F48+raw_2003_MOE_SSP_assist!E48+raw_2003_MOE_TANF_non!C48+raw_2003_MOE_TANF_non!E48+raw_2003_MOE_TANF_non!F48+raw_2003_MOE_TANF_assist!E48+raw_2003_fed_non_1!C48+raw_2003_fed_non_1!E48+raw_2003_fed_non_1!F48+raw_2003_fed_assist!E48</f>
        <v>3108008</v>
      </c>
      <c r="E43">
        <f>raw_2003_fed_non_1!J48+raw_2003_fed_assist!F48</f>
        <v>7040471</v>
      </c>
      <c r="F43">
        <f>raw_2003_MOE_SSP_non!G48+raw_2003_MOE_SSP_non!H48+raw_2003_MOE_TANF_non!G48+raw_2003_MOE_TANF_non!H48+raw_2003_fed_non_1!G48+raw_2003_fed_non_1!H48</f>
        <v>0</v>
      </c>
      <c r="G43">
        <f>raw_2003_MOE_SSP_non!I48+raw_2003_MOE_TANF_non!I48+raw_2003_fed_non_1!I48</f>
        <v>0</v>
      </c>
      <c r="H43">
        <f>raw_2003_MOE_SSP_non!J48+raw_2003_MOE_SSP_non!K48+raw_2003_MOE_TANF_non!J48+raw_2003_MOE_TANF_non!K48+raw_2003_fed_non_2!D48+raw_2003_fed_non_2!E48</f>
        <v>204888</v>
      </c>
      <c r="I43">
        <f>raw_2003_MOE_SSP_non!N48+raw_2003_MOE_TANF_non!N48+raw_2003_fed_non_2!I48</f>
        <v>1061333</v>
      </c>
      <c r="J43">
        <f>raw_2003_MOE_SSP_non!L48+raw_2003_MOE_SSP_non!M48+raw_2003_MOE_TANF_non!L48+raw_2003_MOE_TANF_non!M48+raw_2003_fed_non_2!F48+raw_2003_fed_non_2!H48</f>
        <v>3149299</v>
      </c>
      <c r="K43">
        <f>raw_2003_fed_spending!D48</f>
        <v>2286524</v>
      </c>
      <c r="L43">
        <f>raw_2003_MOE_SSP_non!B48+raw_2003_MOE_SSP_assist!B48+raw_2003_MOE_TANF_non!B48+raw_2003_MOE_TANF_assist!B48+raw_2003_fed_spending!H48+raw_2003_fed_spending!C48+raw_2003_fed_spending!D48</f>
        <v>30478987</v>
      </c>
      <c r="N43">
        <f t="shared" si="0"/>
        <v>30478987</v>
      </c>
      <c r="O43" t="str">
        <f t="shared" si="1"/>
        <v>Match</v>
      </c>
    </row>
    <row r="44" spans="1:15" x14ac:dyDescent="0.2">
      <c r="A44" t="s">
        <v>50</v>
      </c>
      <c r="B44">
        <f>raw_2003_MOE_SSP_assist!C49+raw_2003_MOE_TANF_assist!C49+raw_2003_fed_assist!C49</f>
        <v>138424390</v>
      </c>
      <c r="C44">
        <f>raw_2003_MOE_SSP_non!D49+raw_2003_MOE_SSP_assist!D49+raw_2003_MOE_TANF_non!D49+raw_2003_MOE_TANF_assist!D49+raw_2003_fed_non_1!D49+raw_2003_fed_assist!D49+raw_2003_fed_spending!C49</f>
        <v>88094135</v>
      </c>
      <c r="D44">
        <f>raw_2003_MOE_SSP_non!C49+raw_2003_MOE_SSP_non!E49+raw_2003_MOE_SSP_non!F49+raw_2003_MOE_SSP_assist!E49+raw_2003_MOE_TANF_non!C49+raw_2003_MOE_TANF_non!E49+raw_2003_MOE_TANF_non!F49+raw_2003_MOE_TANF_assist!E49+raw_2003_fed_non_1!C49+raw_2003_fed_non_1!E49+raw_2003_fed_non_1!F49+raw_2003_fed_assist!E49</f>
        <v>41915001</v>
      </c>
      <c r="E44">
        <f>raw_2003_fed_non_1!J49+raw_2003_fed_assist!F49</f>
        <v>0</v>
      </c>
      <c r="F44">
        <f>raw_2003_MOE_SSP_non!G49+raw_2003_MOE_SSP_non!H49+raw_2003_MOE_TANF_non!G49+raw_2003_MOE_TANF_non!H49+raw_2003_fed_non_1!G49+raw_2003_fed_non_1!H49</f>
        <v>0</v>
      </c>
      <c r="G44">
        <f>raw_2003_MOE_SSP_non!I49+raw_2003_MOE_TANF_non!I49+raw_2003_fed_non_1!I49</f>
        <v>0</v>
      </c>
      <c r="H44">
        <f>raw_2003_MOE_SSP_non!J49+raw_2003_MOE_SSP_non!K49+raw_2003_MOE_TANF_non!J49+raw_2003_MOE_TANF_non!K49+raw_2003_fed_non_2!D49+raw_2003_fed_non_2!E49</f>
        <v>898577</v>
      </c>
      <c r="I44">
        <f>raw_2003_MOE_SSP_non!N49+raw_2003_MOE_TANF_non!N49+raw_2003_fed_non_2!I49</f>
        <v>30039046</v>
      </c>
      <c r="J44">
        <f>raw_2003_MOE_SSP_non!L49+raw_2003_MOE_SSP_non!M49+raw_2003_MOE_TANF_non!L49+raw_2003_MOE_TANF_non!M49+raw_2003_fed_non_2!F49+raw_2003_fed_non_2!H49</f>
        <v>26985915</v>
      </c>
      <c r="K44">
        <f>raw_2003_fed_spending!D49</f>
        <v>5265988</v>
      </c>
      <c r="L44">
        <f>raw_2003_MOE_SSP_non!B49+raw_2003_MOE_SSP_assist!B49+raw_2003_MOE_TANF_non!B49+raw_2003_MOE_TANF_assist!B49+raw_2003_fed_spending!H49+raw_2003_fed_spending!C49+raw_2003_fed_spending!D49</f>
        <v>331623052</v>
      </c>
      <c r="N44">
        <f t="shared" si="0"/>
        <v>331623052</v>
      </c>
      <c r="O44" t="str">
        <f t="shared" si="1"/>
        <v>Match</v>
      </c>
    </row>
    <row r="45" spans="1:15" x14ac:dyDescent="0.2">
      <c r="A45" t="s">
        <v>51</v>
      </c>
      <c r="B45">
        <f>raw_2003_MOE_SSP_assist!C50+raw_2003_MOE_TANF_assist!C50+raw_2003_fed_assist!C50</f>
        <v>323040758</v>
      </c>
      <c r="C45">
        <f>raw_2003_MOE_SSP_non!D50+raw_2003_MOE_SSP_assist!D50+raw_2003_MOE_TANF_non!D50+raw_2003_MOE_TANF_assist!D50+raw_2003_fed_non_1!D50+raw_2003_fed_assist!D50+raw_2003_fed_spending!C50</f>
        <v>34743834</v>
      </c>
      <c r="D45">
        <f>raw_2003_MOE_SSP_non!C50+raw_2003_MOE_SSP_non!E50+raw_2003_MOE_SSP_non!F50+raw_2003_MOE_SSP_assist!E50+raw_2003_MOE_TANF_non!C50+raw_2003_MOE_TANF_non!E50+raw_2003_MOE_TANF_non!F50+raw_2003_MOE_TANF_assist!E50+raw_2003_fed_non_1!C50+raw_2003_fed_non_1!E50+raw_2003_fed_non_1!F50+raw_2003_fed_assist!E50</f>
        <v>106803384</v>
      </c>
      <c r="E45">
        <f>raw_2003_fed_non_1!J50+raw_2003_fed_assist!F50</f>
        <v>99389791</v>
      </c>
      <c r="F45">
        <f>raw_2003_MOE_SSP_non!G50+raw_2003_MOE_SSP_non!H50+raw_2003_MOE_TANF_non!G50+raw_2003_MOE_TANF_non!H50+raw_2003_fed_non_1!G50+raw_2003_fed_non_1!H50</f>
        <v>0</v>
      </c>
      <c r="G45">
        <f>raw_2003_MOE_SSP_non!I50+raw_2003_MOE_TANF_non!I50+raw_2003_fed_non_1!I50</f>
        <v>15514817</v>
      </c>
      <c r="H45">
        <f>raw_2003_MOE_SSP_non!J50+raw_2003_MOE_SSP_non!K50+raw_2003_MOE_TANF_non!J50+raw_2003_MOE_TANF_non!K50+raw_2003_fed_non_2!D50+raw_2003_fed_non_2!E50</f>
        <v>1752444</v>
      </c>
      <c r="I45">
        <f>raw_2003_MOE_SSP_non!N50+raw_2003_MOE_TANF_non!N50+raw_2003_fed_non_2!I50</f>
        <v>229575063</v>
      </c>
      <c r="J45">
        <f>raw_2003_MOE_SSP_non!L50+raw_2003_MOE_SSP_non!M50+raw_2003_MOE_TANF_non!L50+raw_2003_MOE_TANF_non!M50+raw_2003_fed_non_2!F50+raw_2003_fed_non_2!H50</f>
        <v>97430412</v>
      </c>
      <c r="K45">
        <f>raw_2003_fed_spending!D50</f>
        <v>27159154</v>
      </c>
      <c r="L45">
        <f>raw_2003_MOE_SSP_non!B50+raw_2003_MOE_SSP_assist!B50+raw_2003_MOE_TANF_non!B50+raw_2003_MOE_TANF_assist!B50+raw_2003_fed_spending!H50+raw_2003_fed_spending!C50+raw_2003_fed_spending!D50</f>
        <v>935409657</v>
      </c>
      <c r="N45">
        <f t="shared" si="0"/>
        <v>935409657</v>
      </c>
      <c r="O45" t="str">
        <f t="shared" si="1"/>
        <v>Match</v>
      </c>
    </row>
    <row r="46" spans="1:15" x14ac:dyDescent="0.2">
      <c r="A46" t="s">
        <v>52</v>
      </c>
      <c r="B46">
        <f>raw_2003_MOE_SSP_assist!C51+raw_2003_MOE_TANF_assist!C51+raw_2003_fed_assist!C51</f>
        <v>43531885</v>
      </c>
      <c r="C46">
        <f>raw_2003_MOE_SSP_non!D51+raw_2003_MOE_SSP_assist!D51+raw_2003_MOE_TANF_non!D51+raw_2003_MOE_TANF_assist!D51+raw_2003_fed_non_1!D51+raw_2003_fed_assist!D51+raw_2003_fed_spending!C51</f>
        <v>9559399</v>
      </c>
      <c r="D46">
        <f>raw_2003_MOE_SSP_non!C51+raw_2003_MOE_SSP_non!E51+raw_2003_MOE_SSP_non!F51+raw_2003_MOE_SSP_assist!E51+raw_2003_MOE_TANF_non!C51+raw_2003_MOE_TANF_non!E51+raw_2003_MOE_TANF_non!F51+raw_2003_MOE_TANF_assist!E51+raw_2003_fed_non_1!C51+raw_2003_fed_non_1!E51+raw_2003_fed_non_1!F51+raw_2003_fed_assist!E51</f>
        <v>35804371</v>
      </c>
      <c r="E46">
        <f>raw_2003_fed_non_1!J51+raw_2003_fed_assist!F51</f>
        <v>0</v>
      </c>
      <c r="F46">
        <f>raw_2003_MOE_SSP_non!G51+raw_2003_MOE_SSP_non!H51+raw_2003_MOE_TANF_non!G51+raw_2003_MOE_TANF_non!H51+raw_2003_fed_non_1!G51+raw_2003_fed_non_1!H51</f>
        <v>0</v>
      </c>
      <c r="G46">
        <f>raw_2003_MOE_SSP_non!I51+raw_2003_MOE_TANF_non!I51+raw_2003_fed_non_1!I51</f>
        <v>711126</v>
      </c>
      <c r="H46">
        <f>raw_2003_MOE_SSP_non!J51+raw_2003_MOE_SSP_non!K51+raw_2003_MOE_TANF_non!J51+raw_2003_MOE_TANF_non!K51+raw_2003_fed_non_2!D51+raw_2003_fed_non_2!E51</f>
        <v>1016777</v>
      </c>
      <c r="I46">
        <f>raw_2003_MOE_SSP_non!N51+raw_2003_MOE_TANF_non!N51+raw_2003_fed_non_2!I51</f>
        <v>2082799</v>
      </c>
      <c r="J46">
        <f>raw_2003_MOE_SSP_non!L51+raw_2003_MOE_SSP_non!M51+raw_2003_MOE_TANF_non!L51+raw_2003_MOE_TANF_non!M51+raw_2003_fed_non_2!F51+raw_2003_fed_non_2!H51</f>
        <v>38133745</v>
      </c>
      <c r="K46">
        <f>raw_2003_fed_spending!D51</f>
        <v>12462419</v>
      </c>
      <c r="L46">
        <f>raw_2003_MOE_SSP_non!B51+raw_2003_MOE_SSP_assist!B51+raw_2003_MOE_TANF_non!B51+raw_2003_MOE_TANF_assist!B51+raw_2003_fed_spending!H51+raw_2003_fed_spending!C51+raw_2003_fed_spending!D51</f>
        <v>143302521</v>
      </c>
      <c r="N46">
        <f t="shared" si="0"/>
        <v>143302521</v>
      </c>
      <c r="O46" t="str">
        <f t="shared" si="1"/>
        <v>Match</v>
      </c>
    </row>
    <row r="47" spans="1:15" x14ac:dyDescent="0.2">
      <c r="A47" t="s">
        <v>53</v>
      </c>
      <c r="B47">
        <f>raw_2003_MOE_SSP_assist!C52+raw_2003_MOE_TANF_assist!C52+raw_2003_fed_assist!C52</f>
        <v>34438835</v>
      </c>
      <c r="C47">
        <f>raw_2003_MOE_SSP_non!D52+raw_2003_MOE_SSP_assist!D52+raw_2003_MOE_TANF_non!D52+raw_2003_MOE_TANF_assist!D52+raw_2003_fed_non_1!D52+raw_2003_fed_assist!D52+raw_2003_fed_spending!C52</f>
        <v>16688212</v>
      </c>
      <c r="D47">
        <f>raw_2003_MOE_SSP_non!C52+raw_2003_MOE_SSP_non!E52+raw_2003_MOE_SSP_non!F52+raw_2003_MOE_SSP_assist!E52+raw_2003_MOE_TANF_non!C52+raw_2003_MOE_TANF_non!E52+raw_2003_MOE_TANF_non!F52+raw_2003_MOE_TANF_assist!E52+raw_2003_fed_non_1!C52+raw_2003_fed_non_1!E52+raw_2003_fed_non_1!F52+raw_2003_fed_assist!E52</f>
        <v>7897624</v>
      </c>
      <c r="E47">
        <f>raw_2003_fed_non_1!J52+raw_2003_fed_assist!F52</f>
        <v>0</v>
      </c>
      <c r="F47">
        <f>raw_2003_MOE_SSP_non!G52+raw_2003_MOE_SSP_non!H52+raw_2003_MOE_TANF_non!G52+raw_2003_MOE_TANF_non!H52+raw_2003_fed_non_1!G52+raw_2003_fed_non_1!H52</f>
        <v>7198654</v>
      </c>
      <c r="G47">
        <f>raw_2003_MOE_SSP_non!I52+raw_2003_MOE_TANF_non!I52+raw_2003_fed_non_1!I52</f>
        <v>1835834</v>
      </c>
      <c r="H47">
        <f>raw_2003_MOE_SSP_non!J52+raw_2003_MOE_SSP_non!K52+raw_2003_MOE_TANF_non!J52+raw_2003_MOE_TANF_non!K52+raw_2003_fed_non_2!D52+raw_2003_fed_non_2!E52</f>
        <v>0</v>
      </c>
      <c r="I47">
        <f>raw_2003_MOE_SSP_non!N52+raw_2003_MOE_TANF_non!N52+raw_2003_fed_non_2!I52</f>
        <v>0</v>
      </c>
      <c r="J47">
        <f>raw_2003_MOE_SSP_non!L52+raw_2003_MOE_SSP_non!M52+raw_2003_MOE_TANF_non!L52+raw_2003_MOE_TANF_non!M52+raw_2003_fed_non_2!F52+raw_2003_fed_non_2!H52</f>
        <v>7774921</v>
      </c>
      <c r="K47">
        <f>raw_2003_fed_spending!D52</f>
        <v>4735318</v>
      </c>
      <c r="L47">
        <f>raw_2003_MOE_SSP_non!B52+raw_2003_MOE_SSP_assist!B52+raw_2003_MOE_TANF_non!B52+raw_2003_MOE_TANF_assist!B52+raw_2003_fed_spending!H52+raw_2003_fed_spending!C52+raw_2003_fed_spending!D52</f>
        <v>80569398</v>
      </c>
      <c r="N47">
        <f t="shared" si="0"/>
        <v>80569398</v>
      </c>
      <c r="O47" t="str">
        <f t="shared" si="1"/>
        <v>Match</v>
      </c>
    </row>
    <row r="48" spans="1:15" x14ac:dyDescent="0.2">
      <c r="A48" t="s">
        <v>54</v>
      </c>
      <c r="B48">
        <f>raw_2003_MOE_SSP_assist!C53+raw_2003_MOE_TANF_assist!C53+raw_2003_fed_assist!C53</f>
        <v>128988634</v>
      </c>
      <c r="C48">
        <f>raw_2003_MOE_SSP_non!D53+raw_2003_MOE_SSP_assist!D53+raw_2003_MOE_TANF_non!D53+raw_2003_MOE_TANF_assist!D53+raw_2003_fed_non_1!D53+raw_2003_fed_assist!D53+raw_2003_fed_spending!C53</f>
        <v>13155553</v>
      </c>
      <c r="D48">
        <f>raw_2003_MOE_SSP_non!C53+raw_2003_MOE_SSP_non!E53+raw_2003_MOE_SSP_non!F53+raw_2003_MOE_SSP_assist!E53+raw_2003_MOE_TANF_non!C53+raw_2003_MOE_TANF_non!E53+raw_2003_MOE_TANF_non!F53+raw_2003_MOE_TANF_assist!E53+raw_2003_fed_non_1!C53+raw_2003_fed_non_1!E53+raw_2003_fed_non_1!F53+raw_2003_fed_assist!E53</f>
        <v>77428409</v>
      </c>
      <c r="E48">
        <f>raw_2003_fed_non_1!J53+raw_2003_fed_assist!F53</f>
        <v>0</v>
      </c>
      <c r="F48">
        <f>raw_2003_MOE_SSP_non!G53+raw_2003_MOE_SSP_non!H53+raw_2003_MOE_TANF_non!G53+raw_2003_MOE_TANF_non!H53+raw_2003_fed_non_1!G53+raw_2003_fed_non_1!H53</f>
        <v>0</v>
      </c>
      <c r="G48">
        <f>raw_2003_MOE_SSP_non!I53+raw_2003_MOE_TANF_non!I53+raw_2003_fed_non_1!I53</f>
        <v>4758760</v>
      </c>
      <c r="H48">
        <f>raw_2003_MOE_SSP_non!J53+raw_2003_MOE_SSP_non!K53+raw_2003_MOE_TANF_non!J53+raw_2003_MOE_TANF_non!K53+raw_2003_fed_non_2!D53+raw_2003_fed_non_2!E53</f>
        <v>944839</v>
      </c>
      <c r="I48">
        <f>raw_2003_MOE_SSP_non!N53+raw_2003_MOE_TANF_non!N53+raw_2003_fed_non_2!I53</f>
        <v>22740354</v>
      </c>
      <c r="J48">
        <f>raw_2003_MOE_SSP_non!L53+raw_2003_MOE_SSP_non!M53+raw_2003_MOE_TANF_non!L53+raw_2003_MOE_TANF_non!M53+raw_2003_fed_non_2!F53+raw_2003_fed_non_2!H53</f>
        <v>17160909</v>
      </c>
      <c r="K48">
        <f>raw_2003_fed_spending!D53</f>
        <v>15828172</v>
      </c>
      <c r="L48">
        <f>raw_2003_MOE_SSP_non!B53+raw_2003_MOE_SSP_assist!B53+raw_2003_MOE_TANF_non!B53+raw_2003_MOE_TANF_assist!B53+raw_2003_fed_spending!H53+raw_2003_fed_spending!C53+raw_2003_fed_spending!D53</f>
        <v>281005630</v>
      </c>
      <c r="N48">
        <f t="shared" si="0"/>
        <v>281005630</v>
      </c>
      <c r="O48" t="str">
        <f t="shared" si="1"/>
        <v>Match</v>
      </c>
    </row>
    <row r="49" spans="1:15" x14ac:dyDescent="0.2">
      <c r="A49" t="s">
        <v>55</v>
      </c>
      <c r="B49">
        <f>raw_2003_MOE_SSP_assist!C54+raw_2003_MOE_TANF_assist!C54+raw_2003_fed_assist!C54</f>
        <v>269268706</v>
      </c>
      <c r="C49">
        <f>raw_2003_MOE_SSP_non!D54+raw_2003_MOE_SSP_assist!D54+raw_2003_MOE_TANF_non!D54+raw_2003_MOE_TANF_assist!D54+raw_2003_fed_non_1!D54+raw_2003_fed_assist!D54+raw_2003_fed_spending!C54</f>
        <v>209486246</v>
      </c>
      <c r="D49">
        <f>raw_2003_MOE_SSP_non!C54+raw_2003_MOE_SSP_non!E54+raw_2003_MOE_SSP_non!F54+raw_2003_MOE_SSP_assist!E54+raw_2003_MOE_TANF_non!C54+raw_2003_MOE_TANF_non!E54+raw_2003_MOE_TANF_non!F54+raw_2003_MOE_TANF_assist!E54+raw_2003_fed_non_1!C54+raw_2003_fed_non_1!E54+raw_2003_fed_non_1!F54+raw_2003_fed_assist!E54</f>
        <v>116633655</v>
      </c>
      <c r="E49">
        <f>raw_2003_fed_non_1!J54+raw_2003_fed_assist!F54</f>
        <v>18462470</v>
      </c>
      <c r="F49">
        <f>raw_2003_MOE_SSP_non!G54+raw_2003_MOE_SSP_non!H54+raw_2003_MOE_TANF_non!G54+raw_2003_MOE_TANF_non!H54+raw_2003_fed_non_1!G54+raw_2003_fed_non_1!H54</f>
        <v>0</v>
      </c>
      <c r="G49">
        <f>raw_2003_MOE_SSP_non!I54+raw_2003_MOE_TANF_non!I54+raw_2003_fed_non_1!I54</f>
        <v>5567088</v>
      </c>
      <c r="H49">
        <f>raw_2003_MOE_SSP_non!J54+raw_2003_MOE_SSP_non!K54+raw_2003_MOE_TANF_non!J54+raw_2003_MOE_TANF_non!K54+raw_2003_fed_non_2!D54+raw_2003_fed_non_2!E54</f>
        <v>1699442</v>
      </c>
      <c r="I49">
        <f>raw_2003_MOE_SSP_non!N54+raw_2003_MOE_TANF_non!N54+raw_2003_fed_non_2!I54</f>
        <v>8007105</v>
      </c>
      <c r="J49">
        <f>raw_2003_MOE_SSP_non!L54+raw_2003_MOE_SSP_non!M54+raw_2003_MOE_TANF_non!L54+raw_2003_MOE_TANF_non!M54+raw_2003_fed_non_2!F54+raw_2003_fed_non_2!H54</f>
        <v>49789651</v>
      </c>
      <c r="K49">
        <f>raw_2003_fed_spending!D54</f>
        <v>10426130</v>
      </c>
      <c r="L49">
        <f>raw_2003_MOE_SSP_non!B54+raw_2003_MOE_SSP_assist!B54+raw_2003_MOE_TANF_non!B54+raw_2003_MOE_TANF_assist!B54+raw_2003_fed_spending!H54+raw_2003_fed_spending!C54+raw_2003_fed_spending!D54</f>
        <v>689340493</v>
      </c>
      <c r="N49">
        <f t="shared" si="0"/>
        <v>689340493</v>
      </c>
      <c r="O49" t="str">
        <f t="shared" si="1"/>
        <v>Match</v>
      </c>
    </row>
    <row r="50" spans="1:15" x14ac:dyDescent="0.2">
      <c r="A50" t="s">
        <v>56</v>
      </c>
      <c r="B50">
        <f>raw_2003_MOE_SSP_assist!C55+raw_2003_MOE_TANF_assist!C55+raw_2003_fed_assist!C55</f>
        <v>68432824</v>
      </c>
      <c r="C50">
        <f>raw_2003_MOE_SSP_non!D55+raw_2003_MOE_SSP_assist!D55+raw_2003_MOE_TANF_non!D55+raw_2003_MOE_TANF_assist!D55+raw_2003_fed_non_1!D55+raw_2003_fed_assist!D55+raw_2003_fed_spending!C55</f>
        <v>23704394</v>
      </c>
      <c r="D50">
        <f>raw_2003_MOE_SSP_non!C55+raw_2003_MOE_SSP_non!E55+raw_2003_MOE_SSP_non!F55+raw_2003_MOE_SSP_assist!E55+raw_2003_MOE_TANF_non!C55+raw_2003_MOE_TANF_non!E55+raw_2003_MOE_TANF_non!F55+raw_2003_MOE_TANF_assist!E55+raw_2003_fed_non_1!C55+raw_2003_fed_non_1!E55+raw_2003_fed_non_1!F55+raw_2003_fed_assist!E55</f>
        <v>22428829</v>
      </c>
      <c r="E50">
        <f>raw_2003_fed_non_1!J55+raw_2003_fed_assist!F55</f>
        <v>0</v>
      </c>
      <c r="F50">
        <f>raw_2003_MOE_SSP_non!G55+raw_2003_MOE_SSP_non!H55+raw_2003_MOE_TANF_non!G55+raw_2003_MOE_TANF_non!H55+raw_2003_fed_non_1!G55+raw_2003_fed_non_1!H55</f>
        <v>0</v>
      </c>
      <c r="G50">
        <f>raw_2003_MOE_SSP_non!I55+raw_2003_MOE_TANF_non!I55+raw_2003_fed_non_1!I55</f>
        <v>2427907</v>
      </c>
      <c r="H50">
        <f>raw_2003_MOE_SSP_non!J55+raw_2003_MOE_SSP_non!K55+raw_2003_MOE_TANF_non!J55+raw_2003_MOE_TANF_non!K55+raw_2003_fed_non_2!D55+raw_2003_fed_non_2!E55</f>
        <v>7753839</v>
      </c>
      <c r="I50">
        <f>raw_2003_MOE_SSP_non!N55+raw_2003_MOE_TANF_non!N55+raw_2003_fed_non_2!I55</f>
        <v>7387693</v>
      </c>
      <c r="J50">
        <f>raw_2003_MOE_SSP_non!L55+raw_2003_MOE_SSP_non!M55+raw_2003_MOE_TANF_non!L55+raw_2003_MOE_TANF_non!M55+raw_2003_fed_non_2!F55+raw_2003_fed_non_2!H55</f>
        <v>24725562</v>
      </c>
      <c r="K50">
        <f>raw_2003_fed_spending!D55</f>
        <v>6947755</v>
      </c>
      <c r="L50">
        <f>raw_2003_MOE_SSP_non!B55+raw_2003_MOE_SSP_assist!B55+raw_2003_MOE_TANF_non!B55+raw_2003_MOE_TANF_assist!B55+raw_2003_fed_spending!H55+raw_2003_fed_spending!C55+raw_2003_fed_spending!D55</f>
        <v>163808803</v>
      </c>
      <c r="N50">
        <f t="shared" si="0"/>
        <v>163808803</v>
      </c>
      <c r="O50" t="str">
        <f t="shared" si="1"/>
        <v>Match</v>
      </c>
    </row>
    <row r="51" spans="1:15" x14ac:dyDescent="0.2">
      <c r="A51" t="s">
        <v>57</v>
      </c>
      <c r="B51">
        <f>raw_2003_MOE_SSP_assist!C56+raw_2003_MOE_TANF_assist!C56+raw_2003_fed_assist!C56</f>
        <v>108526014</v>
      </c>
      <c r="C51">
        <f>raw_2003_MOE_SSP_non!D56+raw_2003_MOE_SSP_assist!D56+raw_2003_MOE_TANF_non!D56+raw_2003_MOE_TANF_assist!D56+raw_2003_fed_non_1!D56+raw_2003_fed_assist!D56+raw_2003_fed_spending!C56</f>
        <v>240509562</v>
      </c>
      <c r="D51">
        <f>raw_2003_MOE_SSP_non!C56+raw_2003_MOE_SSP_non!E56+raw_2003_MOE_SSP_non!F56+raw_2003_MOE_SSP_assist!E56+raw_2003_MOE_TANF_non!C56+raw_2003_MOE_TANF_non!E56+raw_2003_MOE_TANF_non!F56+raw_2003_MOE_TANF_assist!E56+raw_2003_fed_non_1!C56+raw_2003_fed_non_1!E56+raw_2003_fed_non_1!F56+raw_2003_fed_assist!E56</f>
        <v>81066639</v>
      </c>
      <c r="E51">
        <f>raw_2003_fed_non_1!J56+raw_2003_fed_assist!F56</f>
        <v>0</v>
      </c>
      <c r="F51">
        <f>raw_2003_MOE_SSP_non!G56+raw_2003_MOE_SSP_non!H56+raw_2003_MOE_TANF_non!G56+raw_2003_MOE_TANF_non!H56+raw_2003_fed_non_1!G56+raw_2003_fed_non_1!H56</f>
        <v>41421727</v>
      </c>
      <c r="G51">
        <f>raw_2003_MOE_SSP_non!I56+raw_2003_MOE_TANF_non!I56+raw_2003_fed_non_1!I56</f>
        <v>6729903</v>
      </c>
      <c r="H51">
        <f>raw_2003_MOE_SSP_non!J56+raw_2003_MOE_SSP_non!K56+raw_2003_MOE_TANF_non!J56+raw_2003_MOE_TANF_non!K56+raw_2003_fed_non_2!D56+raw_2003_fed_non_2!E56</f>
        <v>23847203</v>
      </c>
      <c r="I51">
        <f>raw_2003_MOE_SSP_non!N56+raw_2003_MOE_TANF_non!N56+raw_2003_fed_non_2!I56</f>
        <v>13028098</v>
      </c>
      <c r="J51">
        <f>raw_2003_MOE_SSP_non!L56+raw_2003_MOE_SSP_non!M56+raw_2003_MOE_TANF_non!L56+raw_2003_MOE_TANF_non!M56+raw_2003_fed_non_2!F56+raw_2003_fed_non_2!H56</f>
        <v>39303800</v>
      </c>
      <c r="K51">
        <f>raw_2003_fed_spending!D56</f>
        <v>13440834</v>
      </c>
      <c r="L51">
        <f>raw_2003_MOE_SSP_non!B56+raw_2003_MOE_SSP_assist!B56+raw_2003_MOE_TANF_non!B56+raw_2003_MOE_TANF_assist!B56+raw_2003_fed_spending!H56+raw_2003_fed_spending!C56+raw_2003_fed_spending!D56</f>
        <v>567873780</v>
      </c>
      <c r="N51">
        <f t="shared" si="0"/>
        <v>567873780</v>
      </c>
      <c r="O51" t="str">
        <f t="shared" si="1"/>
        <v>Match</v>
      </c>
    </row>
    <row r="52" spans="1:15" x14ac:dyDescent="0.2">
      <c r="A52" t="s">
        <v>58</v>
      </c>
      <c r="B52">
        <f>raw_2003_MOE_SSP_assist!C57+raw_2003_MOE_TANF_assist!C57+raw_2003_fed_assist!C57</f>
        <v>14791532</v>
      </c>
      <c r="C52">
        <f>raw_2003_MOE_SSP_non!D57+raw_2003_MOE_SSP_assist!D57+raw_2003_MOE_TANF_non!D57+raw_2003_MOE_TANF_assist!D57+raw_2003_fed_non_1!D57+raw_2003_fed_assist!D57+raw_2003_fed_spending!C57</f>
        <v>13720433</v>
      </c>
      <c r="D52">
        <f>raw_2003_MOE_SSP_non!C57+raw_2003_MOE_SSP_non!E57+raw_2003_MOE_SSP_non!F57+raw_2003_MOE_SSP_assist!E57+raw_2003_MOE_TANF_non!C57+raw_2003_MOE_TANF_non!E57+raw_2003_MOE_TANF_non!F57+raw_2003_MOE_TANF_assist!E57+raw_2003_fed_non_1!C57+raw_2003_fed_non_1!E57+raw_2003_fed_non_1!F57+raw_2003_fed_assist!E57</f>
        <v>5918663</v>
      </c>
      <c r="E52">
        <f>raw_2003_fed_non_1!J57+raw_2003_fed_assist!F57</f>
        <v>0</v>
      </c>
      <c r="F52">
        <f>raw_2003_MOE_SSP_non!G57+raw_2003_MOE_SSP_non!H57+raw_2003_MOE_TANF_non!G57+raw_2003_MOE_TANF_non!H57+raw_2003_fed_non_1!G57+raw_2003_fed_non_1!H57</f>
        <v>0</v>
      </c>
      <c r="G52">
        <f>raw_2003_MOE_SSP_non!I57+raw_2003_MOE_TANF_non!I57+raw_2003_fed_non_1!I57</f>
        <v>0</v>
      </c>
      <c r="H52">
        <f>raw_2003_MOE_SSP_non!J57+raw_2003_MOE_SSP_non!K57+raw_2003_MOE_TANF_non!J57+raw_2003_MOE_TANF_non!K57+raw_2003_fed_non_2!D57+raw_2003_fed_non_2!E57</f>
        <v>0</v>
      </c>
      <c r="I52">
        <f>raw_2003_MOE_SSP_non!N57+raw_2003_MOE_TANF_non!N57+raw_2003_fed_non_2!I57</f>
        <v>42073848</v>
      </c>
      <c r="J52">
        <f>raw_2003_MOE_SSP_non!L57+raw_2003_MOE_SSP_non!M57+raw_2003_MOE_TANF_non!L57+raw_2003_MOE_TANF_non!M57+raw_2003_fed_non_2!F57+raw_2003_fed_non_2!H57</f>
        <v>6356213</v>
      </c>
      <c r="K52">
        <f>raw_2003_fed_spending!D57</f>
        <v>8014036</v>
      </c>
      <c r="L52">
        <f>raw_2003_MOE_SSP_non!B57+raw_2003_MOE_SSP_assist!B57+raw_2003_MOE_TANF_non!B57+raw_2003_MOE_TANF_assist!B57+raw_2003_fed_spending!H57+raw_2003_fed_spending!C57+raw_2003_fed_spending!D57</f>
        <v>90874725</v>
      </c>
      <c r="N52">
        <f t="shared" si="0"/>
        <v>90874725</v>
      </c>
      <c r="O52" t="str">
        <f t="shared" si="1"/>
        <v>Match</v>
      </c>
    </row>
    <row r="53" spans="1:15" x14ac:dyDescent="0.2">
      <c r="A53" t="s">
        <v>117</v>
      </c>
      <c r="B53">
        <f>raw_2003_MOE_SSP_assist!C58+raw_2003_MOE_TANF_assist!C58+raw_2003_fed_assist!C58</f>
        <v>10218545347</v>
      </c>
      <c r="C53">
        <f>raw_2003_MOE_SSP_non!D58+raw_2003_MOE_SSP_assist!D58+raw_2003_MOE_TANF_non!D58+raw_2003_MOE_TANF_assist!D58+raw_2003_fed_non_1!D58+raw_2003_fed_assist!D58+raw_2003_fed_spending!C58</f>
        <v>5258507086</v>
      </c>
      <c r="D53">
        <f>raw_2003_MOE_SSP_non!C58+raw_2003_MOE_SSP_non!E58+raw_2003_MOE_SSP_non!F58+raw_2003_MOE_SSP_assist!E58+raw_2003_MOE_TANF_non!C58+raw_2003_MOE_TANF_non!E58+raw_2003_MOE_TANF_non!F58+raw_2003_MOE_TANF_assist!E58+raw_2003_fed_non_1!C58+raw_2003_fed_non_1!E58+raw_2003_fed_non_1!F58+raw_2003_fed_assist!E58</f>
        <v>3168970913</v>
      </c>
      <c r="E53">
        <f>raw_2003_fed_non_1!J58+raw_2003_fed_assist!F58</f>
        <v>1646523531</v>
      </c>
      <c r="F53">
        <f>raw_2003_MOE_SSP_non!G58+raw_2003_MOE_SSP_non!H58+raw_2003_MOE_TANF_non!G58+raw_2003_MOE_TANF_non!H58+raw_2003_fed_non_1!G58+raw_2003_fed_non_1!H58</f>
        <v>1006834265</v>
      </c>
      <c r="G53">
        <f>raw_2003_MOE_SSP_non!I58+raw_2003_MOE_TANF_non!I58+raw_2003_fed_non_1!I58</f>
        <v>260999868</v>
      </c>
      <c r="H53">
        <f>raw_2003_MOE_SSP_non!J58+raw_2003_MOE_SSP_non!K58+raw_2003_MOE_TANF_non!J58+raw_2003_MOE_TANF_non!K58+raw_2003_fed_non_2!D58+raw_2003_fed_non_2!E58</f>
        <v>1229924536</v>
      </c>
      <c r="I53">
        <f>raw_2003_MOE_SSP_non!N58+raw_2003_MOE_TANF_non!N58+raw_2003_fed_non_2!I58</f>
        <v>2888741811</v>
      </c>
      <c r="J53">
        <f>raw_2003_MOE_SSP_non!L58+raw_2003_MOE_SSP_non!M58+raw_2003_MOE_TANF_non!L58+raw_2003_MOE_TANF_non!M58+raw_2003_fed_non_2!F58+raw_2003_fed_non_2!H58</f>
        <v>2451114399</v>
      </c>
      <c r="K53">
        <f>raw_2003_fed_spending!D58</f>
        <v>926728189</v>
      </c>
      <c r="L53">
        <f>raw_2003_MOE_SSP_non!B58+raw_2003_MOE_SSP_assist!B58+raw_2003_MOE_TANF_non!B58+raw_2003_MOE_TANF_assist!B58+raw_2003_fed_spending!H58+raw_2003_fed_spending!C58+raw_2003_fed_spending!D58</f>
        <v>29056889945</v>
      </c>
      <c r="N53">
        <f t="shared" si="0"/>
        <v>29056889945</v>
      </c>
      <c r="O53" t="str">
        <f t="shared" si="1"/>
        <v>Match</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830</v>
      </c>
      <c r="C1" t="s">
        <v>831</v>
      </c>
      <c r="D1" t="s">
        <v>832</v>
      </c>
      <c r="E1" t="s">
        <v>833</v>
      </c>
      <c r="F1" t="s">
        <v>834</v>
      </c>
      <c r="G1" t="s">
        <v>835</v>
      </c>
      <c r="H1" t="s">
        <v>836</v>
      </c>
      <c r="I1" t="s">
        <v>837</v>
      </c>
      <c r="J1" t="s">
        <v>838</v>
      </c>
      <c r="K1" t="s">
        <v>839</v>
      </c>
      <c r="L1" t="s">
        <v>939</v>
      </c>
      <c r="N1" t="s">
        <v>829</v>
      </c>
      <c r="O1" t="s">
        <v>606</v>
      </c>
      <c r="P1" t="s">
        <v>850</v>
      </c>
      <c r="Q1" t="s">
        <v>606</v>
      </c>
    </row>
    <row r="2" spans="1:17" x14ac:dyDescent="0.2">
      <c r="A2" t="s">
        <v>8</v>
      </c>
      <c r="B2">
        <f>raw_2004_MOE_SSP_assist!C7+raw_2004_MOE_TANF_assist!C7+raw_2004_fed_assist!C7</f>
        <v>44854961</v>
      </c>
      <c r="C2">
        <f>raw_2004_MOE_SSP_non!D7+raw_2004_MOE_SSP_assist!D7+raw_2004_MOE_TANF_non!D7+raw_2004_MOE_TANF_assist!D7+raw_2004_fed_non_1!D7+raw_2004_fed_assist!D7+raw_2004_fed_spending!C7</f>
        <v>15573286</v>
      </c>
      <c r="D2">
        <f>raw_2004_MOE_SSP_non!C7+raw_2004_MOE_SSP_non!E7+raw_2004_MOE_SSP_non!F7+raw_2004_MOE_SSP_assist!E7+raw_2004_MOE_TANF_non!C7+raw_2004_MOE_TANF_non!E7+raw_2004_MOE_TANF_non!F7+raw_2004_MOE_TANF_assist!E7+raw_2004_fed_non_1!C7+raw_2004_fed_non_1!E7+raw_2004_fed_non_1!F7+raw_2004_fed_assist!E7</f>
        <v>21335235</v>
      </c>
      <c r="E2">
        <f>raw_2004_fed_non_1!J7+raw_2004_fed_assist!F7</f>
        <v>0</v>
      </c>
      <c r="F2">
        <f>raw_2004_MOE_SSP_non!G7+raw_2004_MOE_SSP_non!H7+raw_2004_MOE_TANF_non!G7+raw_2004_MOE_TANF_non!H7+raw_2004_fed_non_1!G7+raw_2004_fed_non_1!H7</f>
        <v>0</v>
      </c>
      <c r="G2">
        <f>raw_2004_MOE_SSP_non!I7+raw_2004_MOE_TANF_non!I7+raw_2004_fed_non_1!I7</f>
        <v>0</v>
      </c>
      <c r="H2">
        <f>raw_2004_MOE_SSP_non!J7+raw_2004_MOE_SSP_non!K7+raw_2004_MOE_TANF_non!J7+raw_2004_MOE_TANF_non!K7+raw_2004_fed_non_2!D7+raw_2004_fed_non_2!E7</f>
        <v>4908626</v>
      </c>
      <c r="I2">
        <f>raw_2004_MOE_SSP_non!N7+raw_2004_MOE_TANF_non!N7+raw_2004_fed_non_2!I7</f>
        <v>35538132</v>
      </c>
      <c r="J2">
        <f>raw_2004_MOE_SSP_non!L7+raw_2004_MOE_SSP_non!M7+raw_2004_MOE_TANF_non!L7+raw_2004_MOE_TANF_non!M7+raw_2004_fed_non_2!F7+raw_2004_fed_non_2!H7</f>
        <v>11898697</v>
      </c>
      <c r="K2">
        <f>raw_2004_fed_spending!E7</f>
        <v>10643739</v>
      </c>
      <c r="L2">
        <f>raw_2004_MOE_SSP_non!B7+raw_2004_MOE_SSP_assist!B7+raw_2004_MOE_TANF_non!B7+raw_2004_MOE_TANF_assist!B7+raw_2004_fed_spending!J7+raw_2004_fed_spending!C7+raw_2004_fed_spending!E7</f>
        <v>144752676</v>
      </c>
      <c r="N2">
        <f>SUM(B2:K2)</f>
        <v>144752676</v>
      </c>
      <c r="O2" t="str">
        <f>IF(L2=N2, "Match", "No Match")</f>
        <v>Match</v>
      </c>
      <c r="P2">
        <f>SUM(B2:B52)</f>
        <v>10368378031</v>
      </c>
      <c r="Q2" t="str">
        <f>IF(P2=B53, "Match", "No Match")</f>
        <v>Match</v>
      </c>
    </row>
    <row r="3" spans="1:17" x14ac:dyDescent="0.2">
      <c r="A3" t="s">
        <v>9</v>
      </c>
      <c r="B3">
        <f>raw_2004_MOE_SSP_assist!C8+raw_2004_MOE_TANF_assist!C8+raw_2004_fed_assist!C8</f>
        <v>43349868</v>
      </c>
      <c r="C3">
        <f>raw_2004_MOE_SSP_non!D8+raw_2004_MOE_SSP_assist!D8+raw_2004_MOE_TANF_non!D8+raw_2004_MOE_TANF_assist!D8+raw_2004_fed_non_1!D8+raw_2004_fed_assist!D8+raw_2004_fed_spending!C8</f>
        <v>28782536</v>
      </c>
      <c r="D3">
        <f>raw_2004_MOE_SSP_non!C8+raw_2004_MOE_SSP_non!E8+raw_2004_MOE_SSP_non!F8+raw_2004_MOE_SSP_assist!E8+raw_2004_MOE_TANF_non!C8+raw_2004_MOE_TANF_non!E8+raw_2004_MOE_TANF_non!F8+raw_2004_MOE_TANF_assist!E8+raw_2004_fed_non_1!C8+raw_2004_fed_non_1!E8+raw_2004_fed_non_1!F8+raw_2004_fed_assist!E8</f>
        <v>12685272</v>
      </c>
      <c r="E3">
        <f>raw_2004_fed_non_1!J8+raw_2004_fed_assist!F8</f>
        <v>0</v>
      </c>
      <c r="F3">
        <f>raw_2004_MOE_SSP_non!G8+raw_2004_MOE_SSP_non!H8+raw_2004_MOE_TANF_non!G8+raw_2004_MOE_TANF_non!H8+raw_2004_fed_non_1!G8+raw_2004_fed_non_1!H8</f>
        <v>0</v>
      </c>
      <c r="G3">
        <f>raw_2004_MOE_SSP_non!I8+raw_2004_MOE_TANF_non!I8+raw_2004_fed_non_1!I8</f>
        <v>973027</v>
      </c>
      <c r="H3">
        <f>raw_2004_MOE_SSP_non!J8+raw_2004_MOE_SSP_non!K8+raw_2004_MOE_TANF_non!J8+raw_2004_MOE_TANF_non!K8+raw_2004_fed_non_2!D8+raw_2004_fed_non_2!E8</f>
        <v>348</v>
      </c>
      <c r="I3">
        <f>raw_2004_MOE_SSP_non!N8+raw_2004_MOE_TANF_non!N8+raw_2004_fed_non_2!I8</f>
        <v>193973</v>
      </c>
      <c r="J3">
        <f>raw_2004_MOE_SSP_non!L8+raw_2004_MOE_SSP_non!M8+raw_2004_MOE_TANF_non!L8+raw_2004_MOE_TANF_non!M8+raw_2004_fed_non_2!F8+raw_2004_fed_non_2!H8</f>
        <v>5631575</v>
      </c>
      <c r="K3">
        <f>raw_2004_fed_spending!E8</f>
        <v>3500000</v>
      </c>
      <c r="L3">
        <f>raw_2004_MOE_SSP_non!B8+raw_2004_MOE_SSP_assist!B8+raw_2004_MOE_TANF_non!B8+raw_2004_MOE_TANF_assist!B8+raw_2004_fed_spending!J8+raw_2004_fed_spending!C8+raw_2004_fed_spending!E8</f>
        <v>95116599</v>
      </c>
      <c r="N3">
        <f t="shared" ref="N3:N53" si="0">SUM(B3:K3)</f>
        <v>95116599</v>
      </c>
      <c r="O3" t="str">
        <f t="shared" ref="O3:O53" si="1">IF(L3=N3, "Match", "No Match")</f>
        <v>Match</v>
      </c>
      <c r="P3">
        <f>SUM(C2:C52)</f>
        <v>5205961482</v>
      </c>
      <c r="Q3" t="str">
        <f>IF(P3=C53, "Match", "No Match")</f>
        <v>Match</v>
      </c>
    </row>
    <row r="4" spans="1:17" x14ac:dyDescent="0.2">
      <c r="A4" t="s">
        <v>10</v>
      </c>
      <c r="B4">
        <f>raw_2004_MOE_SSP_assist!C9+raw_2004_MOE_TANF_assist!C9+raw_2004_fed_assist!C9</f>
        <v>182511772</v>
      </c>
      <c r="C4">
        <f>raw_2004_MOE_SSP_non!D9+raw_2004_MOE_SSP_assist!D9+raw_2004_MOE_TANF_non!D9+raw_2004_MOE_TANF_assist!D9+raw_2004_fed_non_1!D9+raw_2004_fed_assist!D9+raw_2004_fed_spending!C9</f>
        <v>10516575</v>
      </c>
      <c r="D4">
        <f>raw_2004_MOE_SSP_non!C9+raw_2004_MOE_SSP_non!E9+raw_2004_MOE_SSP_non!F9+raw_2004_MOE_SSP_assist!E9+raw_2004_MOE_TANF_non!C9+raw_2004_MOE_TANF_non!E9+raw_2004_MOE_TANF_non!F9+raw_2004_MOE_TANF_assist!E9+raw_2004_fed_non_1!C9+raw_2004_fed_non_1!E9+raw_2004_fed_non_1!F9+raw_2004_fed_assist!E9</f>
        <v>16872548</v>
      </c>
      <c r="E4">
        <f>raw_2004_fed_non_1!J9+raw_2004_fed_assist!F9</f>
        <v>27060800</v>
      </c>
      <c r="F4">
        <f>raw_2004_MOE_SSP_non!G9+raw_2004_MOE_SSP_non!H9+raw_2004_MOE_TANF_non!G9+raw_2004_MOE_TANF_non!H9+raw_2004_fed_non_1!G9+raw_2004_fed_non_1!H9</f>
        <v>0</v>
      </c>
      <c r="G4">
        <f>raw_2004_MOE_SSP_non!I9+raw_2004_MOE_TANF_non!I9+raw_2004_fed_non_1!I9</f>
        <v>0</v>
      </c>
      <c r="H4">
        <f>raw_2004_MOE_SSP_non!J9+raw_2004_MOE_SSP_non!K9+raw_2004_MOE_TANF_non!J9+raw_2004_MOE_TANF_non!K9+raw_2004_fed_non_2!D9+raw_2004_fed_non_2!E9</f>
        <v>388345</v>
      </c>
      <c r="I4">
        <f>raw_2004_MOE_SSP_non!N9+raw_2004_MOE_TANF_non!N9+raw_2004_fed_non_2!I9</f>
        <v>35769774</v>
      </c>
      <c r="J4">
        <f>raw_2004_MOE_SSP_non!L9+raw_2004_MOE_SSP_non!M9+raw_2004_MOE_TANF_non!L9+raw_2004_MOE_TANF_non!M9+raw_2004_fed_non_2!F9+raw_2004_fed_non_2!H9</f>
        <v>31935190</v>
      </c>
      <c r="K4">
        <f>raw_2004_fed_spending!E9</f>
        <v>22613054</v>
      </c>
      <c r="L4">
        <f>raw_2004_MOE_SSP_non!B9+raw_2004_MOE_SSP_assist!B9+raw_2004_MOE_TANF_non!B9+raw_2004_MOE_TANF_assist!B9+raw_2004_fed_spending!J9+raw_2004_fed_spending!C9+raw_2004_fed_spending!E9</f>
        <v>327668058</v>
      </c>
      <c r="N4">
        <f t="shared" si="0"/>
        <v>327668058</v>
      </c>
      <c r="O4" t="str">
        <f t="shared" si="1"/>
        <v>Match</v>
      </c>
      <c r="P4">
        <f>SUM(D2:D52)</f>
        <v>2654047142</v>
      </c>
      <c r="Q4" t="str">
        <f>IF(P4=D53, "Match", "No Match")</f>
        <v>Match</v>
      </c>
    </row>
    <row r="5" spans="1:17" x14ac:dyDescent="0.2">
      <c r="A5" t="s">
        <v>11</v>
      </c>
      <c r="B5">
        <f>raw_2004_MOE_SSP_assist!C10+raw_2004_MOE_TANF_assist!C10+raw_2004_fed_assist!C10</f>
        <v>16843026</v>
      </c>
      <c r="C5">
        <f>raw_2004_MOE_SSP_non!D10+raw_2004_MOE_SSP_assist!D10+raw_2004_MOE_TANF_non!D10+raw_2004_MOE_TANF_assist!D10+raw_2004_fed_non_1!D10+raw_2004_fed_assist!D10+raw_2004_fed_spending!C10</f>
        <v>17337019</v>
      </c>
      <c r="D5">
        <f>raw_2004_MOE_SSP_non!C10+raw_2004_MOE_SSP_non!E10+raw_2004_MOE_SSP_non!F10+raw_2004_MOE_SSP_assist!E10+raw_2004_MOE_TANF_non!C10+raw_2004_MOE_TANF_non!E10+raw_2004_MOE_TANF_non!F10+raw_2004_MOE_TANF_assist!E10+raw_2004_fed_non_1!C10+raw_2004_fed_non_1!E10+raw_2004_fed_non_1!F10+raw_2004_fed_assist!E10</f>
        <v>11566544</v>
      </c>
      <c r="E5">
        <f>raw_2004_fed_non_1!J10+raw_2004_fed_assist!F10</f>
        <v>0</v>
      </c>
      <c r="F5">
        <f>raw_2004_MOE_SSP_non!G10+raw_2004_MOE_SSP_non!H10+raw_2004_MOE_TANF_non!G10+raw_2004_MOE_TANF_non!H10+raw_2004_fed_non_1!G10+raw_2004_fed_non_1!H10</f>
        <v>0</v>
      </c>
      <c r="G5">
        <f>raw_2004_MOE_SSP_non!I10+raw_2004_MOE_TANF_non!I10+raw_2004_fed_non_1!I10</f>
        <v>0</v>
      </c>
      <c r="H5">
        <f>raw_2004_MOE_SSP_non!J10+raw_2004_MOE_SSP_non!K10+raw_2004_MOE_TANF_non!J10+raw_2004_MOE_TANF_non!K10+raw_2004_fed_non_2!D10+raw_2004_fed_non_2!E10</f>
        <v>1883313</v>
      </c>
      <c r="I5">
        <f>raw_2004_MOE_SSP_non!N10+raw_2004_MOE_TANF_non!N10+raw_2004_fed_non_2!I10</f>
        <v>4090114</v>
      </c>
      <c r="J5">
        <f>raw_2004_MOE_SSP_non!L10+raw_2004_MOE_SSP_non!M10+raw_2004_MOE_TANF_non!L10+raw_2004_MOE_TANF_non!M10+raw_2004_fed_non_2!F10+raw_2004_fed_non_2!H10</f>
        <v>6003290</v>
      </c>
      <c r="K5">
        <f>raw_2004_fed_spending!E10</f>
        <v>2674150</v>
      </c>
      <c r="L5">
        <f>raw_2004_MOE_SSP_non!B10+raw_2004_MOE_SSP_assist!B10+raw_2004_MOE_TANF_non!B10+raw_2004_MOE_TANF_assist!B10+raw_2004_fed_spending!J10+raw_2004_fed_spending!C10+raw_2004_fed_spending!E10</f>
        <v>60397456</v>
      </c>
      <c r="N5">
        <f t="shared" si="0"/>
        <v>60397456</v>
      </c>
      <c r="O5" t="str">
        <f t="shared" si="1"/>
        <v>Match</v>
      </c>
      <c r="P5">
        <f>SUM(E2:E52)</f>
        <v>1790922982</v>
      </c>
      <c r="Q5" t="str">
        <f>IF(P5=E53, "Match", "No Match")</f>
        <v>Match</v>
      </c>
    </row>
    <row r="6" spans="1:17" x14ac:dyDescent="0.2">
      <c r="A6" t="s">
        <v>12</v>
      </c>
      <c r="B6">
        <f>raw_2004_MOE_SSP_assist!C11+raw_2004_MOE_TANF_assist!C11+raw_2004_fed_assist!C11</f>
        <v>3285658612</v>
      </c>
      <c r="C6">
        <f>raw_2004_MOE_SSP_non!D11+raw_2004_MOE_SSP_assist!D11+raw_2004_MOE_TANF_non!D11+raw_2004_MOE_TANF_assist!D11+raw_2004_fed_non_1!D11+raw_2004_fed_assist!D11+raw_2004_fed_spending!C11</f>
        <v>1101890840</v>
      </c>
      <c r="D6">
        <f>raw_2004_MOE_SSP_non!C11+raw_2004_MOE_SSP_non!E11+raw_2004_MOE_SSP_non!F11+raw_2004_MOE_SSP_assist!E11+raw_2004_MOE_TANF_non!C11+raw_2004_MOE_TANF_non!E11+raw_2004_MOE_TANF_non!F11+raw_2004_MOE_TANF_assist!E11+raw_2004_fed_non_1!C11+raw_2004_fed_non_1!E11+raw_2004_fed_non_1!F11+raw_2004_fed_assist!E11</f>
        <v>546190219</v>
      </c>
      <c r="E6">
        <f>raw_2004_fed_non_1!J11+raw_2004_fed_assist!F11</f>
        <v>359774618</v>
      </c>
      <c r="F6">
        <f>raw_2004_MOE_SSP_non!G11+raw_2004_MOE_SSP_non!H11+raw_2004_MOE_TANF_non!G11+raw_2004_MOE_TANF_non!H11+raw_2004_fed_non_1!G11+raw_2004_fed_non_1!H11</f>
        <v>0</v>
      </c>
      <c r="G6">
        <f>raw_2004_MOE_SSP_non!I11+raw_2004_MOE_TANF_non!I11+raw_2004_fed_non_1!I11</f>
        <v>1502100</v>
      </c>
      <c r="H6">
        <f>raw_2004_MOE_SSP_non!J11+raw_2004_MOE_SSP_non!K11+raw_2004_MOE_TANF_non!J11+raw_2004_MOE_TANF_non!K11+raw_2004_fed_non_2!D11+raw_2004_fed_non_2!E11</f>
        <v>23529417</v>
      </c>
      <c r="I6">
        <f>raw_2004_MOE_SSP_non!N11+raw_2004_MOE_TANF_non!N11+raw_2004_fed_non_2!I11</f>
        <v>543774622</v>
      </c>
      <c r="J6">
        <f>raw_2004_MOE_SSP_non!L11+raw_2004_MOE_SSP_non!M11+raw_2004_MOE_TANF_non!L11+raw_2004_MOE_TANF_non!M11+raw_2004_fed_non_2!F11+raw_2004_fed_non_2!H11</f>
        <v>596116082</v>
      </c>
      <c r="K6">
        <f>raw_2004_fed_spending!E11</f>
        <v>86987889</v>
      </c>
      <c r="L6">
        <f>raw_2004_MOE_SSP_non!B11+raw_2004_MOE_SSP_assist!B11+raw_2004_MOE_TANF_non!B11+raw_2004_MOE_TANF_assist!B11+raw_2004_fed_spending!J11+raw_2004_fed_spending!C11+raw_2004_fed_spending!E11</f>
        <v>6545424399</v>
      </c>
      <c r="N6">
        <f t="shared" si="0"/>
        <v>6545424399</v>
      </c>
      <c r="O6" t="str">
        <f t="shared" si="1"/>
        <v>Match</v>
      </c>
      <c r="P6">
        <f>SUM(F2:F52)</f>
        <v>1120120691</v>
      </c>
      <c r="Q6" t="str">
        <f>IF(P6=F53, "Match", "No Match")</f>
        <v>Match</v>
      </c>
    </row>
    <row r="7" spans="1:17" x14ac:dyDescent="0.2">
      <c r="A7" t="s">
        <v>13</v>
      </c>
      <c r="B7">
        <f>raw_2004_MOE_SSP_assist!C12+raw_2004_MOE_TANF_assist!C12+raw_2004_fed_assist!C12</f>
        <v>65377600</v>
      </c>
      <c r="C7">
        <f>raw_2004_MOE_SSP_non!D12+raw_2004_MOE_SSP_assist!D12+raw_2004_MOE_TANF_non!D12+raw_2004_MOE_TANF_assist!D12+raw_2004_fed_non_1!D12+raw_2004_fed_assist!D12+raw_2004_fed_spending!C12</f>
        <v>29228080</v>
      </c>
      <c r="D7">
        <f>raw_2004_MOE_SSP_non!C12+raw_2004_MOE_SSP_non!E12+raw_2004_MOE_SSP_non!F12+raw_2004_MOE_SSP_assist!E12+raw_2004_MOE_TANF_non!C12+raw_2004_MOE_TANF_non!E12+raw_2004_MOE_TANF_non!F12+raw_2004_MOE_TANF_assist!E12+raw_2004_fed_non_1!C12+raw_2004_fed_non_1!E12+raw_2004_fed_non_1!F12+raw_2004_fed_assist!E12</f>
        <v>6564910</v>
      </c>
      <c r="E7">
        <f>raw_2004_fed_non_1!J12+raw_2004_fed_assist!F12</f>
        <v>1275979</v>
      </c>
      <c r="F7">
        <f>raw_2004_MOE_SSP_non!G12+raw_2004_MOE_SSP_non!H12+raw_2004_MOE_TANF_non!G12+raw_2004_MOE_TANF_non!H12+raw_2004_fed_non_1!G12+raw_2004_fed_non_1!H12</f>
        <v>6445495</v>
      </c>
      <c r="G7">
        <f>raw_2004_MOE_SSP_non!I12+raw_2004_MOE_TANF_non!I12+raw_2004_fed_non_1!I12</f>
        <v>4321334</v>
      </c>
      <c r="H7">
        <f>raw_2004_MOE_SSP_non!J12+raw_2004_MOE_SSP_non!K12+raw_2004_MOE_TANF_non!J12+raw_2004_MOE_TANF_non!K12+raw_2004_fed_non_2!D12+raw_2004_fed_non_2!E12</f>
        <v>220707</v>
      </c>
      <c r="I7">
        <f>raw_2004_MOE_SSP_non!N12+raw_2004_MOE_TANF_non!N12+raw_2004_fed_non_2!I12</f>
        <v>105158211</v>
      </c>
      <c r="J7">
        <f>raw_2004_MOE_SSP_non!L12+raw_2004_MOE_SSP_non!M12+raw_2004_MOE_TANF_non!L12+raw_2004_MOE_TANF_non!M12+raw_2004_fed_non_2!F12+raw_2004_fed_non_2!H12</f>
        <v>21329896</v>
      </c>
      <c r="K7">
        <f>raw_2004_fed_spending!E12</f>
        <v>14962638</v>
      </c>
      <c r="L7">
        <f>raw_2004_MOE_SSP_non!B12+raw_2004_MOE_SSP_assist!B12+raw_2004_MOE_TANF_non!B12+raw_2004_MOE_TANF_assist!B12+raw_2004_fed_spending!J12+raw_2004_fed_spending!C12+raw_2004_fed_spending!E12</f>
        <v>254884850</v>
      </c>
      <c r="N7">
        <f t="shared" si="0"/>
        <v>254884850</v>
      </c>
      <c r="O7" t="str">
        <f t="shared" si="1"/>
        <v>Match</v>
      </c>
      <c r="P7">
        <f>SUM(G2:G52)</f>
        <v>271089447</v>
      </c>
      <c r="Q7" t="str">
        <f>IF(P7=G53, "Match", "No Match")</f>
        <v>Match</v>
      </c>
    </row>
    <row r="8" spans="1:17" x14ac:dyDescent="0.2">
      <c r="A8" t="s">
        <v>14</v>
      </c>
      <c r="B8">
        <f>raw_2004_MOE_SSP_assist!C13+raw_2004_MOE_TANF_assist!C13+raw_2004_fed_assist!C13</f>
        <v>126194003</v>
      </c>
      <c r="C8">
        <f>raw_2004_MOE_SSP_non!D13+raw_2004_MOE_SSP_assist!D13+raw_2004_MOE_TANF_non!D13+raw_2004_MOE_TANF_assist!D13+raw_2004_fed_non_1!D13+raw_2004_fed_assist!D13+raw_2004_fed_spending!C13</f>
        <v>12919030</v>
      </c>
      <c r="D8">
        <f>raw_2004_MOE_SSP_non!C13+raw_2004_MOE_SSP_non!E13+raw_2004_MOE_SSP_non!F13+raw_2004_MOE_SSP_assist!E13+raw_2004_MOE_TANF_non!C13+raw_2004_MOE_TANF_non!E13+raw_2004_MOE_TANF_non!F13+raw_2004_MOE_TANF_assist!E13+raw_2004_fed_non_1!C13+raw_2004_fed_non_1!E13+raw_2004_fed_non_1!F13+raw_2004_fed_assist!E13</f>
        <v>50902860</v>
      </c>
      <c r="E8">
        <f>raw_2004_fed_non_1!J13+raw_2004_fed_assist!F13</f>
        <v>16396957</v>
      </c>
      <c r="F8">
        <f>raw_2004_MOE_SSP_non!G13+raw_2004_MOE_SSP_non!H13+raw_2004_MOE_TANF_non!G13+raw_2004_MOE_TANF_non!H13+raw_2004_fed_non_1!G13+raw_2004_fed_non_1!H13</f>
        <v>0</v>
      </c>
      <c r="G8">
        <f>raw_2004_MOE_SSP_non!I13+raw_2004_MOE_TANF_non!I13+raw_2004_fed_non_1!I13</f>
        <v>20328</v>
      </c>
      <c r="H8">
        <f>raw_2004_MOE_SSP_non!J13+raw_2004_MOE_SSP_non!K13+raw_2004_MOE_TANF_non!J13+raw_2004_MOE_TANF_non!K13+raw_2004_fed_non_2!D13+raw_2004_fed_non_2!E13</f>
        <v>70040693</v>
      </c>
      <c r="I8">
        <f>raw_2004_MOE_SSP_non!N13+raw_2004_MOE_TANF_non!N13+raw_2004_fed_non_2!I13</f>
        <v>130059415</v>
      </c>
      <c r="J8">
        <f>raw_2004_MOE_SSP_non!L13+raw_2004_MOE_SSP_non!M13+raw_2004_MOE_TANF_non!L13+raw_2004_MOE_TANF_non!M13+raw_2004_fed_non_2!F13+raw_2004_fed_non_2!H13</f>
        <v>28343592</v>
      </c>
      <c r="K8">
        <f>raw_2004_fed_spending!E13</f>
        <v>26678810</v>
      </c>
      <c r="L8">
        <f>raw_2004_MOE_SSP_non!B13+raw_2004_MOE_SSP_assist!B13+raw_2004_MOE_TANF_non!B13+raw_2004_MOE_TANF_assist!B13+raw_2004_fed_spending!J13+raw_2004_fed_spending!C13+raw_2004_fed_spending!E13</f>
        <v>461555688</v>
      </c>
      <c r="N8">
        <f t="shared" si="0"/>
        <v>461555688</v>
      </c>
      <c r="O8" t="str">
        <f t="shared" si="1"/>
        <v>Match</v>
      </c>
      <c r="P8">
        <f>SUM(H2:H52)</f>
        <v>1122885574</v>
      </c>
      <c r="Q8" t="str">
        <f>IF(P8=H53, "Match", "No Match")</f>
        <v>Match</v>
      </c>
    </row>
    <row r="9" spans="1:17" x14ac:dyDescent="0.2">
      <c r="A9" t="s">
        <v>15</v>
      </c>
      <c r="B9">
        <f>raw_2004_MOE_SSP_assist!C14+raw_2004_MOE_TANF_assist!C14+raw_2004_fed_assist!C14</f>
        <v>20422256</v>
      </c>
      <c r="C9">
        <f>raw_2004_MOE_SSP_non!D14+raw_2004_MOE_SSP_assist!D14+raw_2004_MOE_TANF_non!D14+raw_2004_MOE_TANF_assist!D14+raw_2004_fed_non_1!D14+raw_2004_fed_assist!D14+raw_2004_fed_spending!C14</f>
        <v>24416966</v>
      </c>
      <c r="D9">
        <f>raw_2004_MOE_SSP_non!C14+raw_2004_MOE_SSP_non!E14+raw_2004_MOE_SSP_non!F14+raw_2004_MOE_SSP_assist!E14+raw_2004_MOE_TANF_non!C14+raw_2004_MOE_TANF_non!E14+raw_2004_MOE_TANF_non!F14+raw_2004_MOE_TANF_assist!E14+raw_2004_fed_non_1!C14+raw_2004_fed_non_1!E14+raw_2004_fed_non_1!F14+raw_2004_fed_assist!E14</f>
        <v>7948624</v>
      </c>
      <c r="E9">
        <f>raw_2004_fed_non_1!J14+raw_2004_fed_assist!F14</f>
        <v>0</v>
      </c>
      <c r="F9">
        <f>raw_2004_MOE_SSP_non!G14+raw_2004_MOE_SSP_non!H14+raw_2004_MOE_TANF_non!G14+raw_2004_MOE_TANF_non!H14+raw_2004_fed_non_1!G14+raw_2004_fed_non_1!H14</f>
        <v>0</v>
      </c>
      <c r="G9">
        <f>raw_2004_MOE_SSP_non!I14+raw_2004_MOE_TANF_non!I14+raw_2004_fed_non_1!I14</f>
        <v>0</v>
      </c>
      <c r="H9">
        <f>raw_2004_MOE_SSP_non!J14+raw_2004_MOE_SSP_non!K14+raw_2004_MOE_TANF_non!J14+raw_2004_MOE_TANF_non!K14+raw_2004_fed_non_2!D14+raw_2004_fed_non_2!E14</f>
        <v>0</v>
      </c>
      <c r="I9">
        <f>raw_2004_MOE_SSP_non!N14+raw_2004_MOE_TANF_non!N14+raw_2004_fed_non_2!I14</f>
        <v>0</v>
      </c>
      <c r="J9">
        <f>raw_2004_MOE_SSP_non!L14+raw_2004_MOE_SSP_non!M14+raw_2004_MOE_TANF_non!L14+raw_2004_MOE_TANF_non!M14+raw_2004_fed_non_2!F14+raw_2004_fed_non_2!H14</f>
        <v>3797021</v>
      </c>
      <c r="K9">
        <f>raw_2004_fed_spending!E14</f>
        <v>3420400</v>
      </c>
      <c r="L9">
        <f>raw_2004_MOE_SSP_non!B14+raw_2004_MOE_SSP_assist!B14+raw_2004_MOE_TANF_non!B14+raw_2004_MOE_TANF_assist!B14+raw_2004_fed_spending!J14+raw_2004_fed_spending!C14+raw_2004_fed_spending!E14</f>
        <v>60005267</v>
      </c>
      <c r="N9">
        <f t="shared" si="0"/>
        <v>60005267</v>
      </c>
      <c r="O9" t="str">
        <f t="shared" si="1"/>
        <v>Match</v>
      </c>
      <c r="P9">
        <f>SUM(I2:I52)</f>
        <v>2843810190</v>
      </c>
      <c r="Q9" t="str">
        <f>IF(P9=I53, "Match", "No Match")</f>
        <v>Match</v>
      </c>
    </row>
    <row r="10" spans="1:17" x14ac:dyDescent="0.2">
      <c r="A10" t="s">
        <v>16</v>
      </c>
      <c r="B10">
        <f>raw_2004_MOE_SSP_assist!C15+raw_2004_MOE_TANF_assist!C15+raw_2004_fed_assist!C15</f>
        <v>69662385</v>
      </c>
      <c r="C10">
        <f>raw_2004_MOE_SSP_non!D15+raw_2004_MOE_SSP_assist!D15+raw_2004_MOE_TANF_non!D15+raw_2004_MOE_TANF_assist!D15+raw_2004_fed_non_1!D15+raw_2004_fed_assist!D15+raw_2004_fed_spending!C15</f>
        <v>61513155</v>
      </c>
      <c r="D10">
        <f>raw_2004_MOE_SSP_non!C15+raw_2004_MOE_SSP_non!E15+raw_2004_MOE_SSP_non!F15+raw_2004_MOE_SSP_assist!E15+raw_2004_MOE_TANF_non!C15+raw_2004_MOE_TANF_non!E15+raw_2004_MOE_TANF_non!F15+raw_2004_MOE_TANF_assist!E15+raw_2004_fed_non_1!C15+raw_2004_fed_non_1!E15+raw_2004_fed_non_1!F15+raw_2004_fed_assist!E15</f>
        <v>22844933</v>
      </c>
      <c r="E10">
        <f>raw_2004_fed_non_1!J15+raw_2004_fed_assist!F15</f>
        <v>0</v>
      </c>
      <c r="F10">
        <f>raw_2004_MOE_SSP_non!G15+raw_2004_MOE_SSP_non!H15+raw_2004_MOE_TANF_non!G15+raw_2004_MOE_TANF_non!H15+raw_2004_fed_non_1!G15+raw_2004_fed_non_1!H15</f>
        <v>0</v>
      </c>
      <c r="G10">
        <f>raw_2004_MOE_SSP_non!I15+raw_2004_MOE_TANF_non!I15+raw_2004_fed_non_1!I15</f>
        <v>0</v>
      </c>
      <c r="H10">
        <f>raw_2004_MOE_SSP_non!J15+raw_2004_MOE_SSP_non!K15+raw_2004_MOE_TANF_non!J15+raw_2004_MOE_TANF_non!K15+raw_2004_fed_non_2!D15+raw_2004_fed_non_2!E15</f>
        <v>6134716</v>
      </c>
      <c r="I10">
        <f>raw_2004_MOE_SSP_non!N15+raw_2004_MOE_TANF_non!N15+raw_2004_fed_non_2!I15</f>
        <v>9665068</v>
      </c>
      <c r="J10">
        <f>raw_2004_MOE_SSP_non!L15+raw_2004_MOE_SSP_non!M15+raw_2004_MOE_TANF_non!L15+raw_2004_MOE_TANF_non!M15+raw_2004_fed_non_2!F15+raw_2004_fed_non_2!H15</f>
        <v>17335487</v>
      </c>
      <c r="K10">
        <f>raw_2004_fed_spending!E15</f>
        <v>3906104</v>
      </c>
      <c r="L10">
        <f>raw_2004_MOE_SSP_non!B15+raw_2004_MOE_SSP_assist!B15+raw_2004_MOE_TANF_non!B15+raw_2004_MOE_TANF_assist!B15+raw_2004_fed_spending!J15+raw_2004_fed_spending!C15+raw_2004_fed_spending!E15</f>
        <v>191061848</v>
      </c>
      <c r="N10">
        <f t="shared" si="0"/>
        <v>191061848</v>
      </c>
      <c r="O10" t="str">
        <f t="shared" si="1"/>
        <v>Match</v>
      </c>
      <c r="P10">
        <f>SUM(J2:J52)</f>
        <v>2299632783</v>
      </c>
      <c r="Q10" t="str">
        <f>IF(P10=J53, "Match", "No Match")</f>
        <v>Match</v>
      </c>
    </row>
    <row r="11" spans="1:17" x14ac:dyDescent="0.2">
      <c r="A11" t="s">
        <v>17</v>
      </c>
      <c r="B11">
        <f>raw_2004_MOE_SSP_assist!C16+raw_2004_MOE_TANF_assist!C16+raw_2004_fed_assist!C16</f>
        <v>239455744</v>
      </c>
      <c r="C11">
        <f>raw_2004_MOE_SSP_non!D16+raw_2004_MOE_SSP_assist!D16+raw_2004_MOE_TANF_non!D16+raw_2004_MOE_TANF_assist!D16+raw_2004_fed_non_1!D16+raw_2004_fed_assist!D16+raw_2004_fed_spending!C16</f>
        <v>349089886</v>
      </c>
      <c r="D11">
        <f>raw_2004_MOE_SSP_non!C16+raw_2004_MOE_SSP_non!E16+raw_2004_MOE_SSP_non!F16+raw_2004_MOE_SSP_assist!E16+raw_2004_MOE_TANF_non!C16+raw_2004_MOE_TANF_non!E16+raw_2004_MOE_TANF_non!F16+raw_2004_MOE_TANF_assist!E16+raw_2004_fed_non_1!C16+raw_2004_fed_non_1!E16+raw_2004_fed_non_1!F16+raw_2004_fed_assist!E16</f>
        <v>94373195</v>
      </c>
      <c r="E11">
        <f>raw_2004_fed_non_1!J16+raw_2004_fed_assist!F16</f>
        <v>11305000</v>
      </c>
      <c r="F11">
        <f>raw_2004_MOE_SSP_non!G16+raw_2004_MOE_SSP_non!H16+raw_2004_MOE_TANF_non!G16+raw_2004_MOE_TANF_non!H16+raw_2004_fed_non_1!G16+raw_2004_fed_non_1!H16</f>
        <v>0</v>
      </c>
      <c r="G11">
        <f>raw_2004_MOE_SSP_non!I16+raw_2004_MOE_TANF_non!I16+raw_2004_fed_non_1!I16</f>
        <v>1723677</v>
      </c>
      <c r="H11">
        <f>raw_2004_MOE_SSP_non!J16+raw_2004_MOE_SSP_non!K16+raw_2004_MOE_TANF_non!J16+raw_2004_MOE_TANF_non!K16+raw_2004_fed_non_2!D16+raw_2004_fed_non_2!E16</f>
        <v>6203155</v>
      </c>
      <c r="I11">
        <f>raw_2004_MOE_SSP_non!N16+raw_2004_MOE_TANF_non!N16+raw_2004_fed_non_2!I16</f>
        <v>229301509</v>
      </c>
      <c r="J11">
        <f>raw_2004_MOE_SSP_non!L16+raw_2004_MOE_SSP_non!M16+raw_2004_MOE_TANF_non!L16+raw_2004_MOE_TANF_non!M16+raw_2004_fed_non_2!F16+raw_2004_fed_non_2!H16</f>
        <v>68162729</v>
      </c>
      <c r="K11">
        <f>raw_2004_fed_spending!E16</f>
        <v>62274580</v>
      </c>
      <c r="L11">
        <f>raw_2004_MOE_SSP_non!B16+raw_2004_MOE_SSP_assist!B16+raw_2004_MOE_TANF_non!B16+raw_2004_MOE_TANF_assist!B16+raw_2004_fed_spending!J16+raw_2004_fed_spending!C16+raw_2004_fed_spending!E16</f>
        <v>1061889475</v>
      </c>
      <c r="N11">
        <f t="shared" si="0"/>
        <v>1061889475</v>
      </c>
      <c r="O11" t="str">
        <f t="shared" si="1"/>
        <v>Match</v>
      </c>
      <c r="P11">
        <f>SUM(K2:K52)</f>
        <v>765015670</v>
      </c>
      <c r="Q11" t="str">
        <f>IF(P11=K53, "Match", "No Match")</f>
        <v>Match</v>
      </c>
    </row>
    <row r="12" spans="1:17" x14ac:dyDescent="0.2">
      <c r="A12" t="s">
        <v>18</v>
      </c>
      <c r="B12">
        <f>raw_2004_MOE_SSP_assist!C17+raw_2004_MOE_TANF_assist!C17+raw_2004_fed_assist!C17</f>
        <v>162422024</v>
      </c>
      <c r="C12">
        <f>raw_2004_MOE_SSP_non!D17+raw_2004_MOE_SSP_assist!D17+raw_2004_MOE_TANF_non!D17+raw_2004_MOE_TANF_assist!D17+raw_2004_fed_non_1!D17+raw_2004_fed_assist!D17+raw_2004_fed_spending!C17</f>
        <v>35373651</v>
      </c>
      <c r="D12">
        <f>raw_2004_MOE_SSP_non!C17+raw_2004_MOE_SSP_non!E17+raw_2004_MOE_SSP_non!F17+raw_2004_MOE_SSP_assist!E17+raw_2004_MOE_TANF_non!C17+raw_2004_MOE_TANF_non!E17+raw_2004_MOE_TANF_non!F17+raw_2004_MOE_TANF_assist!E17+raw_2004_fed_non_1!C17+raw_2004_fed_non_1!E17+raw_2004_fed_non_1!F17+raw_2004_fed_assist!E17</f>
        <v>119960615</v>
      </c>
      <c r="E12">
        <f>raw_2004_fed_non_1!J17+raw_2004_fed_assist!F17</f>
        <v>40918231</v>
      </c>
      <c r="F12">
        <f>raw_2004_MOE_SSP_non!G17+raw_2004_MOE_SSP_non!H17+raw_2004_MOE_TANF_non!G17+raw_2004_MOE_TANF_non!H17+raw_2004_fed_non_1!G17+raw_2004_fed_non_1!H17</f>
        <v>0</v>
      </c>
      <c r="G12">
        <f>raw_2004_MOE_SSP_non!I17+raw_2004_MOE_TANF_non!I17+raw_2004_fed_non_1!I17</f>
        <v>-2332</v>
      </c>
      <c r="H12">
        <f>raw_2004_MOE_SSP_non!J17+raw_2004_MOE_SSP_non!K17+raw_2004_MOE_TANF_non!J17+raw_2004_MOE_TANF_non!K17+raw_2004_fed_non_2!D17+raw_2004_fed_non_2!E17</f>
        <v>25291104</v>
      </c>
      <c r="I12">
        <f>raw_2004_MOE_SSP_non!N17+raw_2004_MOE_TANF_non!N17+raw_2004_fed_non_2!I17</f>
        <v>142300833</v>
      </c>
      <c r="J12">
        <f>raw_2004_MOE_SSP_non!L17+raw_2004_MOE_SSP_non!M17+raw_2004_MOE_TANF_non!L17+raw_2004_MOE_TANF_non!M17+raw_2004_fed_non_2!F17+raw_2004_fed_non_2!H17</f>
        <v>22269999</v>
      </c>
      <c r="K12">
        <f>raw_2004_fed_spending!E17</f>
        <v>-40531</v>
      </c>
      <c r="L12">
        <f>raw_2004_MOE_SSP_non!B17+raw_2004_MOE_SSP_assist!B17+raw_2004_MOE_TANF_non!B17+raw_2004_MOE_TANF_assist!B17+raw_2004_fed_spending!J17+raw_2004_fed_spending!C17+raw_2004_fed_spending!E17</f>
        <v>548493594</v>
      </c>
      <c r="N12">
        <f t="shared" si="0"/>
        <v>548493594</v>
      </c>
      <c r="O12" t="str">
        <f t="shared" si="1"/>
        <v>Match</v>
      </c>
      <c r="P12">
        <f>SUM(L2:L52)</f>
        <v>28441863992</v>
      </c>
      <c r="Q12" t="str">
        <f>IF(P12=L53, "Match", "No Match")</f>
        <v>Match</v>
      </c>
    </row>
    <row r="13" spans="1:17" x14ac:dyDescent="0.2">
      <c r="A13" t="s">
        <v>19</v>
      </c>
      <c r="B13">
        <f>raw_2004_MOE_SSP_assist!C18+raw_2004_MOE_TANF_assist!C18+raw_2004_fed_assist!C18</f>
        <v>87270088</v>
      </c>
      <c r="C13">
        <f>raw_2004_MOE_SSP_non!D18+raw_2004_MOE_SSP_assist!D18+raw_2004_MOE_TANF_non!D18+raw_2004_MOE_TANF_assist!D18+raw_2004_fed_non_1!D18+raw_2004_fed_assist!D18+raw_2004_fed_spending!C18</f>
        <v>20674822</v>
      </c>
      <c r="D13">
        <f>raw_2004_MOE_SSP_non!C18+raw_2004_MOE_SSP_non!E18+raw_2004_MOE_SSP_non!F18+raw_2004_MOE_SSP_assist!E18+raw_2004_MOE_TANF_non!C18+raw_2004_MOE_TANF_non!E18+raw_2004_MOE_TANF_non!F18+raw_2004_MOE_TANF_assist!E18+raw_2004_fed_non_1!C18+raw_2004_fed_non_1!E18+raw_2004_fed_non_1!F18+raw_2004_fed_assist!E18</f>
        <v>12263794</v>
      </c>
      <c r="E13">
        <f>raw_2004_fed_non_1!J18+raw_2004_fed_assist!F18</f>
        <v>0</v>
      </c>
      <c r="F13">
        <f>raw_2004_MOE_SSP_non!G18+raw_2004_MOE_SSP_non!H18+raw_2004_MOE_TANF_non!G18+raw_2004_MOE_TANF_non!H18+raw_2004_fed_non_1!G18+raw_2004_fed_non_1!H18</f>
        <v>0</v>
      </c>
      <c r="G13">
        <f>raw_2004_MOE_SSP_non!I18+raw_2004_MOE_TANF_non!I18+raw_2004_fed_non_1!I18</f>
        <v>0</v>
      </c>
      <c r="H13">
        <f>raw_2004_MOE_SSP_non!J18+raw_2004_MOE_SSP_non!K18+raw_2004_MOE_TANF_non!J18+raw_2004_MOE_TANF_non!K18+raw_2004_fed_non_2!D18+raw_2004_fed_non_2!E18</f>
        <v>0</v>
      </c>
      <c r="I13">
        <f>raw_2004_MOE_SSP_non!N18+raw_2004_MOE_TANF_non!N18+raw_2004_fed_non_2!I18</f>
        <v>0</v>
      </c>
      <c r="J13">
        <f>raw_2004_MOE_SSP_non!L18+raw_2004_MOE_SSP_non!M18+raw_2004_MOE_TANF_non!L18+raw_2004_MOE_TANF_non!M18+raw_2004_fed_non_2!F18+raw_2004_fed_non_2!H18</f>
        <v>15172591</v>
      </c>
      <c r="K13">
        <f>raw_2004_fed_spending!E18</f>
        <v>9798374</v>
      </c>
      <c r="L13">
        <f>raw_2004_MOE_SSP_non!B18+raw_2004_MOE_SSP_assist!B18+raw_2004_MOE_TANF_non!B18+raw_2004_MOE_TANF_assist!B18+raw_2004_fed_spending!J18+raw_2004_fed_spending!C18+raw_2004_fed_spending!E18</f>
        <v>145179669</v>
      </c>
      <c r="N13">
        <f t="shared" si="0"/>
        <v>145179669</v>
      </c>
      <c r="O13" t="str">
        <f t="shared" si="1"/>
        <v>Match</v>
      </c>
    </row>
    <row r="14" spans="1:17" x14ac:dyDescent="0.2">
      <c r="A14" t="s">
        <v>20</v>
      </c>
      <c r="B14">
        <f>raw_2004_MOE_SSP_assist!C19+raw_2004_MOE_TANF_assist!C19+raw_2004_fed_assist!C19</f>
        <v>7231018</v>
      </c>
      <c r="C14">
        <f>raw_2004_MOE_SSP_non!D19+raw_2004_MOE_SSP_assist!D19+raw_2004_MOE_TANF_non!D19+raw_2004_MOE_TANF_assist!D19+raw_2004_fed_non_1!D19+raw_2004_fed_assist!D19+raw_2004_fed_spending!C19</f>
        <v>7957198</v>
      </c>
      <c r="D14">
        <f>raw_2004_MOE_SSP_non!C19+raw_2004_MOE_SSP_non!E19+raw_2004_MOE_SSP_non!F19+raw_2004_MOE_SSP_assist!E19+raw_2004_MOE_TANF_non!C19+raw_2004_MOE_TANF_non!E19+raw_2004_MOE_TANF_non!F19+raw_2004_MOE_TANF_assist!E19+raw_2004_fed_non_1!C19+raw_2004_fed_non_1!E19+raw_2004_fed_non_1!F19+raw_2004_fed_assist!E19</f>
        <v>8182340</v>
      </c>
      <c r="E14">
        <f>raw_2004_fed_non_1!J19+raw_2004_fed_assist!F19</f>
        <v>0</v>
      </c>
      <c r="F14">
        <f>raw_2004_MOE_SSP_non!G19+raw_2004_MOE_SSP_non!H19+raw_2004_MOE_TANF_non!G19+raw_2004_MOE_TANF_non!H19+raw_2004_fed_non_1!G19+raw_2004_fed_non_1!H19</f>
        <v>0</v>
      </c>
      <c r="G14">
        <f>raw_2004_MOE_SSP_non!I19+raw_2004_MOE_TANF_non!I19+raw_2004_fed_non_1!I19</f>
        <v>2135037</v>
      </c>
      <c r="H14">
        <f>raw_2004_MOE_SSP_non!J19+raw_2004_MOE_SSP_non!K19+raw_2004_MOE_TANF_non!J19+raw_2004_MOE_TANF_non!K19+raw_2004_fed_non_2!D19+raw_2004_fed_non_2!E19</f>
        <v>-577822</v>
      </c>
      <c r="I14">
        <f>raw_2004_MOE_SSP_non!N19+raw_2004_MOE_TANF_non!N19+raw_2004_fed_non_2!I19</f>
        <v>20638024</v>
      </c>
      <c r="J14">
        <f>raw_2004_MOE_SSP_non!L19+raw_2004_MOE_SSP_non!M19+raw_2004_MOE_TANF_non!L19+raw_2004_MOE_TANF_non!M19+raw_2004_fed_non_2!F19+raw_2004_fed_non_2!H19</f>
        <v>2686005</v>
      </c>
      <c r="K14">
        <f>raw_2004_fed_spending!E19</f>
        <v>3550751</v>
      </c>
      <c r="L14">
        <f>raw_2004_MOE_SSP_non!B19+raw_2004_MOE_SSP_assist!B19+raw_2004_MOE_TANF_non!B19+raw_2004_MOE_TANF_assist!B19+raw_2004_fed_spending!J19+raw_2004_fed_spending!C19+raw_2004_fed_spending!E19</f>
        <v>51802551</v>
      </c>
      <c r="N14">
        <f t="shared" si="0"/>
        <v>51802551</v>
      </c>
      <c r="O14" t="str">
        <f t="shared" si="1"/>
        <v>Match</v>
      </c>
    </row>
    <row r="15" spans="1:17" x14ac:dyDescent="0.2">
      <c r="A15" t="s">
        <v>21</v>
      </c>
      <c r="B15">
        <f>raw_2004_MOE_SSP_assist!C20+raw_2004_MOE_TANF_assist!C20+raw_2004_fed_assist!C20</f>
        <v>110438560</v>
      </c>
      <c r="C15">
        <f>raw_2004_MOE_SSP_non!D20+raw_2004_MOE_SSP_assist!D20+raw_2004_MOE_TANF_non!D20+raw_2004_MOE_TANF_assist!D20+raw_2004_fed_non_1!D20+raw_2004_fed_assist!D20+raw_2004_fed_spending!C20</f>
        <v>374918037</v>
      </c>
      <c r="D15">
        <f>raw_2004_MOE_SSP_non!C20+raw_2004_MOE_SSP_non!E20+raw_2004_MOE_SSP_non!F20+raw_2004_MOE_SSP_assist!E20+raw_2004_MOE_TANF_non!C20+raw_2004_MOE_TANF_non!E20+raw_2004_MOE_TANF_non!F20+raw_2004_MOE_TANF_assist!E20+raw_2004_fed_non_1!C20+raw_2004_fed_non_1!E20+raw_2004_fed_non_1!F20+raw_2004_fed_assist!E20</f>
        <v>105951537</v>
      </c>
      <c r="E15">
        <f>raw_2004_fed_non_1!J20+raw_2004_fed_assist!F20</f>
        <v>150000000</v>
      </c>
      <c r="F15">
        <f>raw_2004_MOE_SSP_non!G20+raw_2004_MOE_SSP_non!H20+raw_2004_MOE_TANF_non!G20+raw_2004_MOE_TANF_non!H20+raw_2004_fed_non_1!G20+raw_2004_fed_non_1!H20</f>
        <v>13189074</v>
      </c>
      <c r="G15">
        <f>raw_2004_MOE_SSP_non!I20+raw_2004_MOE_TANF_non!I20+raw_2004_fed_non_1!I20</f>
        <v>0</v>
      </c>
      <c r="H15">
        <f>raw_2004_MOE_SSP_non!J20+raw_2004_MOE_SSP_non!K20+raw_2004_MOE_TANF_non!J20+raw_2004_MOE_TANF_non!K20+raw_2004_fed_non_2!D20+raw_2004_fed_non_2!E20</f>
        <v>1000000</v>
      </c>
      <c r="I15">
        <f>raw_2004_MOE_SSP_non!N20+raw_2004_MOE_TANF_non!N20+raw_2004_fed_non_2!I20</f>
        <v>202775125</v>
      </c>
      <c r="J15">
        <f>raw_2004_MOE_SSP_non!L20+raw_2004_MOE_SSP_non!M20+raw_2004_MOE_TANF_non!L20+raw_2004_MOE_TANF_non!M20+raw_2004_fed_non_2!F20+raw_2004_fed_non_2!H20</f>
        <v>22882437</v>
      </c>
      <c r="K15">
        <f>raw_2004_fed_spending!E20</f>
        <v>33990383</v>
      </c>
      <c r="L15">
        <f>raw_2004_MOE_SSP_non!B20+raw_2004_MOE_SSP_assist!B20+raw_2004_MOE_TANF_non!B20+raw_2004_MOE_TANF_assist!B20+raw_2004_fed_spending!J20+raw_2004_fed_spending!C20+raw_2004_fed_spending!E20</f>
        <v>1015145153</v>
      </c>
      <c r="N15">
        <f t="shared" si="0"/>
        <v>1015145153</v>
      </c>
      <c r="O15" t="str">
        <f t="shared" si="1"/>
        <v>Match</v>
      </c>
    </row>
    <row r="16" spans="1:17" x14ac:dyDescent="0.2">
      <c r="A16" t="s">
        <v>22</v>
      </c>
      <c r="B16">
        <f>raw_2004_MOE_SSP_assist!C21+raw_2004_MOE_TANF_assist!C21+raw_2004_fed_assist!C21</f>
        <v>121920690</v>
      </c>
      <c r="C16">
        <f>raw_2004_MOE_SSP_non!D21+raw_2004_MOE_SSP_assist!D21+raw_2004_MOE_TANF_non!D21+raw_2004_MOE_TANF_assist!D21+raw_2004_fed_non_1!D21+raw_2004_fed_assist!D21+raw_2004_fed_spending!C21</f>
        <v>19409853</v>
      </c>
      <c r="D16">
        <f>raw_2004_MOE_SSP_non!C21+raw_2004_MOE_SSP_non!E21+raw_2004_MOE_SSP_non!F21+raw_2004_MOE_SSP_assist!E21+raw_2004_MOE_TANF_non!C21+raw_2004_MOE_TANF_non!E21+raw_2004_MOE_TANF_non!F21+raw_2004_MOE_TANF_assist!E21+raw_2004_fed_non_1!C21+raw_2004_fed_non_1!E21+raw_2004_fed_non_1!F21+raw_2004_fed_assist!E21</f>
        <v>15575050</v>
      </c>
      <c r="E16">
        <f>raw_2004_fed_non_1!J21+raw_2004_fed_assist!F21</f>
        <v>0</v>
      </c>
      <c r="F16">
        <f>raw_2004_MOE_SSP_non!G21+raw_2004_MOE_SSP_non!H21+raw_2004_MOE_TANF_non!G21+raw_2004_MOE_TANF_non!H21+raw_2004_fed_non_1!G21+raw_2004_fed_non_1!H21</f>
        <v>34998880</v>
      </c>
      <c r="G16">
        <f>raw_2004_MOE_SSP_non!I21+raw_2004_MOE_TANF_non!I21+raw_2004_fed_non_1!I21</f>
        <v>0</v>
      </c>
      <c r="H16">
        <f>raw_2004_MOE_SSP_non!J21+raw_2004_MOE_SSP_non!K21+raw_2004_MOE_TANF_non!J21+raw_2004_MOE_TANF_non!K21+raw_2004_fed_non_2!D21+raw_2004_fed_non_2!E21</f>
        <v>1653358</v>
      </c>
      <c r="I16">
        <f>raw_2004_MOE_SSP_non!N21+raw_2004_MOE_TANF_non!N21+raw_2004_fed_non_2!I21</f>
        <v>90470160</v>
      </c>
      <c r="J16">
        <f>raw_2004_MOE_SSP_non!L21+raw_2004_MOE_SSP_non!M21+raw_2004_MOE_TANF_non!L21+raw_2004_MOE_TANF_non!M21+raw_2004_fed_non_2!F21+raw_2004_fed_non_2!H21</f>
        <v>34011941</v>
      </c>
      <c r="K16">
        <f>raw_2004_fed_spending!E21</f>
        <v>2000000</v>
      </c>
      <c r="L16">
        <f>raw_2004_MOE_SSP_non!B21+raw_2004_MOE_SSP_assist!B21+raw_2004_MOE_TANF_non!B21+raw_2004_MOE_TANF_assist!B21+raw_2004_fed_spending!J21+raw_2004_fed_spending!C21+raw_2004_fed_spending!E21</f>
        <v>320039932</v>
      </c>
      <c r="N16">
        <f t="shared" si="0"/>
        <v>320039932</v>
      </c>
      <c r="O16" t="str">
        <f t="shared" si="1"/>
        <v>Match</v>
      </c>
    </row>
    <row r="17" spans="1:15" x14ac:dyDescent="0.2">
      <c r="A17" t="s">
        <v>23</v>
      </c>
      <c r="B17">
        <f>raw_2004_MOE_SSP_assist!C22+raw_2004_MOE_TANF_assist!C22+raw_2004_fed_assist!C22</f>
        <v>79837153</v>
      </c>
      <c r="C17">
        <f>raw_2004_MOE_SSP_non!D22+raw_2004_MOE_SSP_assist!D22+raw_2004_MOE_TANF_non!D22+raw_2004_MOE_TANF_assist!D22+raw_2004_fed_non_1!D22+raw_2004_fed_assist!D22+raw_2004_fed_spending!C22</f>
        <v>34363533</v>
      </c>
      <c r="D17">
        <f>raw_2004_MOE_SSP_non!C22+raw_2004_MOE_SSP_non!E22+raw_2004_MOE_SSP_non!F22+raw_2004_MOE_SSP_assist!E22+raw_2004_MOE_TANF_non!C22+raw_2004_MOE_TANF_non!E22+raw_2004_MOE_TANF_non!F22+raw_2004_MOE_TANF_assist!E22+raw_2004_fed_non_1!C22+raw_2004_fed_non_1!E22+raw_2004_fed_non_1!F22+raw_2004_fed_assist!E22</f>
        <v>24402953</v>
      </c>
      <c r="E17">
        <f>raw_2004_fed_non_1!J22+raw_2004_fed_assist!F22</f>
        <v>0</v>
      </c>
      <c r="F17">
        <f>raw_2004_MOE_SSP_non!G22+raw_2004_MOE_SSP_non!H22+raw_2004_MOE_TANF_non!G22+raw_2004_MOE_TANF_non!H22+raw_2004_fed_non_1!G22+raw_2004_fed_non_1!H22</f>
        <v>0</v>
      </c>
      <c r="G17">
        <f>raw_2004_MOE_SSP_non!I22+raw_2004_MOE_TANF_non!I22+raw_2004_fed_non_1!I22</f>
        <v>246714</v>
      </c>
      <c r="H17">
        <f>raw_2004_MOE_SSP_non!J22+raw_2004_MOE_SSP_non!K22+raw_2004_MOE_TANF_non!J22+raw_2004_MOE_TANF_non!K22+raw_2004_fed_non_2!D22+raw_2004_fed_non_2!E22</f>
        <v>3520201</v>
      </c>
      <c r="I17">
        <f>raw_2004_MOE_SSP_non!N22+raw_2004_MOE_TANF_non!N22+raw_2004_fed_non_2!I22</f>
        <v>35158582</v>
      </c>
      <c r="J17">
        <f>raw_2004_MOE_SSP_non!L22+raw_2004_MOE_SSP_non!M22+raw_2004_MOE_TANF_non!L22+raw_2004_MOE_TANF_non!M22+raw_2004_fed_non_2!F22+raw_2004_fed_non_2!H22</f>
        <v>13245918</v>
      </c>
      <c r="K17">
        <f>raw_2004_fed_spending!E22</f>
        <v>11904734</v>
      </c>
      <c r="L17">
        <f>raw_2004_MOE_SSP_non!B22+raw_2004_MOE_SSP_assist!B22+raw_2004_MOE_TANF_non!B22+raw_2004_MOE_TANF_assist!B22+raw_2004_fed_spending!J22+raw_2004_fed_spending!C22+raw_2004_fed_spending!E22</f>
        <v>202679788</v>
      </c>
      <c r="N17">
        <f t="shared" si="0"/>
        <v>202679788</v>
      </c>
      <c r="O17" t="str">
        <f t="shared" si="1"/>
        <v>Match</v>
      </c>
    </row>
    <row r="18" spans="1:15" x14ac:dyDescent="0.2">
      <c r="A18" t="s">
        <v>24</v>
      </c>
      <c r="B18">
        <f>raw_2004_MOE_SSP_assist!C23+raw_2004_MOE_TANF_assist!C23+raw_2004_fed_assist!C23</f>
        <v>60973716</v>
      </c>
      <c r="C18">
        <f>raw_2004_MOE_SSP_non!D23+raw_2004_MOE_SSP_assist!D23+raw_2004_MOE_TANF_non!D23+raw_2004_MOE_TANF_assist!D23+raw_2004_fed_non_1!D23+raw_2004_fed_assist!D23+raw_2004_fed_spending!C23</f>
        <v>28133015</v>
      </c>
      <c r="D18">
        <f>raw_2004_MOE_SSP_non!C23+raw_2004_MOE_SSP_non!E23+raw_2004_MOE_SSP_non!F23+raw_2004_MOE_SSP_assist!E23+raw_2004_MOE_TANF_non!C23+raw_2004_MOE_TANF_non!E23+raw_2004_MOE_TANF_non!F23+raw_2004_MOE_TANF_assist!E23+raw_2004_fed_non_1!C23+raw_2004_fed_non_1!E23+raw_2004_fed_non_1!F23+raw_2004_fed_assist!E23</f>
        <v>14663762</v>
      </c>
      <c r="E18">
        <f>raw_2004_fed_non_1!J23+raw_2004_fed_assist!F23</f>
        <v>22324439</v>
      </c>
      <c r="F18">
        <f>raw_2004_MOE_SSP_non!G23+raw_2004_MOE_SSP_non!H23+raw_2004_MOE_TANF_non!G23+raw_2004_MOE_TANF_non!H23+raw_2004_fed_non_1!G23+raw_2004_fed_non_1!H23</f>
        <v>27337955</v>
      </c>
      <c r="G18">
        <f>raw_2004_MOE_SSP_non!I23+raw_2004_MOE_TANF_non!I23+raw_2004_fed_non_1!I23</f>
        <v>0</v>
      </c>
      <c r="H18">
        <f>raw_2004_MOE_SSP_non!J23+raw_2004_MOE_SSP_non!K23+raw_2004_MOE_TANF_non!J23+raw_2004_MOE_TANF_non!K23+raw_2004_fed_non_2!D23+raw_2004_fed_non_2!E23</f>
        <v>0</v>
      </c>
      <c r="I18">
        <f>raw_2004_MOE_SSP_non!N23+raw_2004_MOE_TANF_non!N23+raw_2004_fed_non_2!I23</f>
        <v>13946029</v>
      </c>
      <c r="J18">
        <f>raw_2004_MOE_SSP_non!L23+raw_2004_MOE_SSP_non!M23+raw_2004_MOE_TANF_non!L23+raw_2004_MOE_TANF_non!M23+raw_2004_fed_non_2!F23+raw_2004_fed_non_2!H23</f>
        <v>10144415</v>
      </c>
      <c r="K18">
        <f>raw_2004_fed_spending!E23</f>
        <v>4332070</v>
      </c>
      <c r="L18">
        <f>raw_2004_MOE_SSP_non!B23+raw_2004_MOE_SSP_assist!B23+raw_2004_MOE_TANF_non!B23+raw_2004_MOE_TANF_assist!B23+raw_2004_fed_spending!J23+raw_2004_fed_spending!C23+raw_2004_fed_spending!E23</f>
        <v>181855401</v>
      </c>
      <c r="N18">
        <f t="shared" si="0"/>
        <v>181855401</v>
      </c>
      <c r="O18" t="str">
        <f t="shared" si="1"/>
        <v>Match</v>
      </c>
    </row>
    <row r="19" spans="1:15" x14ac:dyDescent="0.2">
      <c r="A19" t="s">
        <v>25</v>
      </c>
      <c r="B19">
        <f>raw_2004_MOE_SSP_assist!C24+raw_2004_MOE_TANF_assist!C24+raw_2004_fed_assist!C24</f>
        <v>106055259</v>
      </c>
      <c r="C19">
        <f>raw_2004_MOE_SSP_non!D24+raw_2004_MOE_SSP_assist!D24+raw_2004_MOE_TANF_non!D24+raw_2004_MOE_TANF_assist!D24+raw_2004_fed_non_1!D24+raw_2004_fed_assist!D24+raw_2004_fed_spending!C24</f>
        <v>68333450</v>
      </c>
      <c r="D19">
        <f>raw_2004_MOE_SSP_non!C24+raw_2004_MOE_SSP_non!E24+raw_2004_MOE_SSP_non!F24+raw_2004_MOE_SSP_assist!E24+raw_2004_MOE_TANF_non!C24+raw_2004_MOE_TANF_non!E24+raw_2004_MOE_TANF_non!F24+raw_2004_MOE_TANF_assist!E24+raw_2004_fed_non_1!C24+raw_2004_fed_non_1!E24+raw_2004_fed_non_1!F24+raw_2004_fed_assist!E24</f>
        <v>33463930</v>
      </c>
      <c r="E19">
        <f>raw_2004_fed_non_1!J24+raw_2004_fed_assist!F24</f>
        <v>0</v>
      </c>
      <c r="F19">
        <f>raw_2004_MOE_SSP_non!G24+raw_2004_MOE_SSP_non!H24+raw_2004_MOE_TANF_non!G24+raw_2004_MOE_TANF_non!H24+raw_2004_fed_non_1!G24+raw_2004_fed_non_1!H24</f>
        <v>0</v>
      </c>
      <c r="G19">
        <f>raw_2004_MOE_SSP_non!I24+raw_2004_MOE_TANF_non!I24+raw_2004_fed_non_1!I24</f>
        <v>0</v>
      </c>
      <c r="H19">
        <f>raw_2004_MOE_SSP_non!J24+raw_2004_MOE_SSP_non!K24+raw_2004_MOE_TANF_non!J24+raw_2004_MOE_TANF_non!K24+raw_2004_fed_non_2!D24+raw_2004_fed_non_2!E24</f>
        <v>0</v>
      </c>
      <c r="I19">
        <f>raw_2004_MOE_SSP_non!N24+raw_2004_MOE_TANF_non!N24+raw_2004_fed_non_2!I24</f>
        <v>19932368</v>
      </c>
      <c r="J19">
        <f>raw_2004_MOE_SSP_non!L24+raw_2004_MOE_SSP_non!M24+raw_2004_MOE_TANF_non!L24+raw_2004_MOE_TANF_non!M24+raw_2004_fed_non_2!F24+raw_2004_fed_non_2!H24</f>
        <v>14968829</v>
      </c>
      <c r="K19">
        <f>raw_2004_fed_spending!E24</f>
        <v>0</v>
      </c>
      <c r="L19">
        <f>raw_2004_MOE_SSP_non!B24+raw_2004_MOE_SSP_assist!B24+raw_2004_MOE_TANF_non!B24+raw_2004_MOE_TANF_assist!B24+raw_2004_fed_spending!J24+raw_2004_fed_spending!C24+raw_2004_fed_spending!E24</f>
        <v>242753836</v>
      </c>
      <c r="N19">
        <f t="shared" si="0"/>
        <v>242753836</v>
      </c>
      <c r="O19" t="str">
        <f t="shared" si="1"/>
        <v>Match</v>
      </c>
    </row>
    <row r="20" spans="1:15" x14ac:dyDescent="0.2">
      <c r="A20" t="s">
        <v>26</v>
      </c>
      <c r="B20">
        <f>raw_2004_MOE_SSP_assist!C25+raw_2004_MOE_TANF_assist!C25+raw_2004_fed_assist!C25</f>
        <v>64720343</v>
      </c>
      <c r="C20">
        <f>raw_2004_MOE_SSP_non!D25+raw_2004_MOE_SSP_assist!D25+raw_2004_MOE_TANF_non!D25+raw_2004_MOE_TANF_assist!D25+raw_2004_fed_non_1!D25+raw_2004_fed_assist!D25+raw_2004_fed_spending!C25</f>
        <v>30179324</v>
      </c>
      <c r="D20">
        <f>raw_2004_MOE_SSP_non!C25+raw_2004_MOE_SSP_non!E25+raw_2004_MOE_SSP_non!F25+raw_2004_MOE_SSP_assist!E25+raw_2004_MOE_TANF_non!C25+raw_2004_MOE_TANF_non!E25+raw_2004_MOE_TANF_non!F25+raw_2004_MOE_TANF_assist!E25+raw_2004_fed_non_1!C25+raw_2004_fed_non_1!E25+raw_2004_fed_non_1!F25+raw_2004_fed_assist!E25</f>
        <v>31358718</v>
      </c>
      <c r="E20">
        <f>raw_2004_fed_non_1!J25+raw_2004_fed_assist!F25</f>
        <v>0</v>
      </c>
      <c r="F20">
        <f>raw_2004_MOE_SSP_non!G25+raw_2004_MOE_SSP_non!H25+raw_2004_MOE_TANF_non!G25+raw_2004_MOE_TANF_non!H25+raw_2004_fed_non_1!G25+raw_2004_fed_non_1!H25</f>
        <v>0</v>
      </c>
      <c r="G20">
        <f>raw_2004_MOE_SSP_non!I25+raw_2004_MOE_TANF_non!I25+raw_2004_fed_non_1!I25</f>
        <v>-62523</v>
      </c>
      <c r="H20">
        <f>raw_2004_MOE_SSP_non!J25+raw_2004_MOE_SSP_non!K25+raw_2004_MOE_TANF_non!J25+raw_2004_MOE_TANF_non!K25+raw_2004_fed_non_2!D25+raw_2004_fed_non_2!E25</f>
        <v>82986386</v>
      </c>
      <c r="I20">
        <f>raw_2004_MOE_SSP_non!N25+raw_2004_MOE_TANF_non!N25+raw_2004_fed_non_2!I25</f>
        <v>33963132</v>
      </c>
      <c r="J20">
        <f>raw_2004_MOE_SSP_non!L25+raw_2004_MOE_SSP_non!M25+raw_2004_MOE_TANF_non!L25+raw_2004_MOE_TANF_non!M25+raw_2004_fed_non_2!F25+raw_2004_fed_non_2!H25</f>
        <v>31053454</v>
      </c>
      <c r="K20">
        <f>raw_2004_fed_spending!E25</f>
        <v>16287524</v>
      </c>
      <c r="L20">
        <f>raw_2004_MOE_SSP_non!B25+raw_2004_MOE_SSP_assist!B25+raw_2004_MOE_TANF_non!B25+raw_2004_MOE_TANF_assist!B25+raw_2004_fed_spending!J25+raw_2004_fed_spending!C25+raw_2004_fed_spending!E25</f>
        <v>290486358</v>
      </c>
      <c r="N20">
        <f t="shared" si="0"/>
        <v>290486358</v>
      </c>
      <c r="O20" t="str">
        <f t="shared" si="1"/>
        <v>Match</v>
      </c>
    </row>
    <row r="21" spans="1:15" x14ac:dyDescent="0.2">
      <c r="A21" t="s">
        <v>27</v>
      </c>
      <c r="B21">
        <f>raw_2004_MOE_SSP_assist!C26+raw_2004_MOE_TANF_assist!C26+raw_2004_fed_assist!C26</f>
        <v>76626351</v>
      </c>
      <c r="C21">
        <f>raw_2004_MOE_SSP_non!D26+raw_2004_MOE_SSP_assist!D26+raw_2004_MOE_TANF_non!D26+raw_2004_MOE_TANF_assist!D26+raw_2004_fed_non_1!D26+raw_2004_fed_assist!D26+raw_2004_fed_spending!C26</f>
        <v>31586427</v>
      </c>
      <c r="D21">
        <f>raw_2004_MOE_SSP_non!C26+raw_2004_MOE_SSP_non!E26+raw_2004_MOE_SSP_non!F26+raw_2004_MOE_SSP_assist!E26+raw_2004_MOE_TANF_non!C26+raw_2004_MOE_TANF_non!E26+raw_2004_MOE_TANF_non!F26+raw_2004_MOE_TANF_assist!E26+raw_2004_fed_non_1!C26+raw_2004_fed_non_1!E26+raw_2004_fed_non_1!F26+raw_2004_fed_assist!E26</f>
        <v>8150102</v>
      </c>
      <c r="E21">
        <f>raw_2004_fed_non_1!J26+raw_2004_fed_assist!F26</f>
        <v>0</v>
      </c>
      <c r="F21">
        <f>raw_2004_MOE_SSP_non!G26+raw_2004_MOE_SSP_non!H26+raw_2004_MOE_TANF_non!G26+raw_2004_MOE_TANF_non!H26+raw_2004_fed_non_1!G26+raw_2004_fed_non_1!H26</f>
        <v>0</v>
      </c>
      <c r="G21">
        <f>raw_2004_MOE_SSP_non!I26+raw_2004_MOE_TANF_non!I26+raw_2004_fed_non_1!I26</f>
        <v>1390105</v>
      </c>
      <c r="H21">
        <f>raw_2004_MOE_SSP_non!J26+raw_2004_MOE_SSP_non!K26+raw_2004_MOE_TANF_non!J26+raw_2004_MOE_TANF_non!K26+raw_2004_fed_non_2!D26+raw_2004_fed_non_2!E26</f>
        <v>-13687</v>
      </c>
      <c r="I21">
        <f>raw_2004_MOE_SSP_non!N26+raw_2004_MOE_TANF_non!N26+raw_2004_fed_non_2!I26</f>
        <v>0</v>
      </c>
      <c r="J21">
        <f>raw_2004_MOE_SSP_non!L26+raw_2004_MOE_SSP_non!M26+raw_2004_MOE_TANF_non!L26+raw_2004_MOE_TANF_non!M26+raw_2004_fed_non_2!F26+raw_2004_fed_non_2!H26</f>
        <v>1644926</v>
      </c>
      <c r="K21">
        <f>raw_2004_fed_spending!E26</f>
        <v>16684176</v>
      </c>
      <c r="L21">
        <f>raw_2004_MOE_SSP_non!B26+raw_2004_MOE_SSP_assist!B26+raw_2004_MOE_TANF_non!B26+raw_2004_MOE_TANF_assist!B26+raw_2004_fed_spending!J26+raw_2004_fed_spending!C26+raw_2004_fed_spending!E26</f>
        <v>136068400</v>
      </c>
      <c r="N21">
        <f t="shared" si="0"/>
        <v>136068400</v>
      </c>
      <c r="O21" t="str">
        <f t="shared" si="1"/>
        <v>Match</v>
      </c>
    </row>
    <row r="22" spans="1:15" x14ac:dyDescent="0.2">
      <c r="A22" t="s">
        <v>28</v>
      </c>
      <c r="B22">
        <f>raw_2004_MOE_SSP_assist!C27+raw_2004_MOE_TANF_assist!C27+raw_2004_fed_assist!C27</f>
        <v>109819074</v>
      </c>
      <c r="C22">
        <f>raw_2004_MOE_SSP_non!D27+raw_2004_MOE_SSP_assist!D27+raw_2004_MOE_TANF_non!D27+raw_2004_MOE_TANF_assist!D27+raw_2004_fed_non_1!D27+raw_2004_fed_assist!D27+raw_2004_fed_spending!C27</f>
        <v>43209587</v>
      </c>
      <c r="D22">
        <f>raw_2004_MOE_SSP_non!C27+raw_2004_MOE_SSP_non!E27+raw_2004_MOE_SSP_non!F27+raw_2004_MOE_SSP_assist!E27+raw_2004_MOE_TANF_non!C27+raw_2004_MOE_TANF_non!E27+raw_2004_MOE_TANF_non!F27+raw_2004_MOE_TANF_assist!E27+raw_2004_fed_non_1!C27+raw_2004_fed_non_1!E27+raw_2004_fed_non_1!F27+raw_2004_fed_assist!E27</f>
        <v>57389998</v>
      </c>
      <c r="E22">
        <f>raw_2004_fed_non_1!J27+raw_2004_fed_assist!F27</f>
        <v>0</v>
      </c>
      <c r="F22">
        <f>raw_2004_MOE_SSP_non!G27+raw_2004_MOE_SSP_non!H27+raw_2004_MOE_TANF_non!G27+raw_2004_MOE_TANF_non!H27+raw_2004_fed_non_1!G27+raw_2004_fed_non_1!H27</f>
        <v>76334482</v>
      </c>
      <c r="G22">
        <f>raw_2004_MOE_SSP_non!I27+raw_2004_MOE_TANF_non!I27+raw_2004_fed_non_1!I27</f>
        <v>8735885</v>
      </c>
      <c r="H22">
        <f>raw_2004_MOE_SSP_non!J27+raw_2004_MOE_SSP_non!K27+raw_2004_MOE_TANF_non!J27+raw_2004_MOE_TANF_non!K27+raw_2004_fed_non_2!D27+raw_2004_fed_non_2!E27</f>
        <v>27535634</v>
      </c>
      <c r="I22">
        <f>raw_2004_MOE_SSP_non!N27+raw_2004_MOE_TANF_non!N27+raw_2004_fed_non_2!I27</f>
        <v>7447152</v>
      </c>
      <c r="J22">
        <f>raw_2004_MOE_SSP_non!L27+raw_2004_MOE_SSP_non!M27+raw_2004_MOE_TANF_non!L27+raw_2004_MOE_TANF_non!M27+raw_2004_fed_non_2!F27+raw_2004_fed_non_2!H27</f>
        <v>38380490</v>
      </c>
      <c r="K22">
        <f>raw_2004_fed_spending!E27</f>
        <v>22909803</v>
      </c>
      <c r="L22">
        <f>raw_2004_MOE_SSP_non!B27+raw_2004_MOE_SSP_assist!B27+raw_2004_MOE_TANF_non!B27+raw_2004_MOE_TANF_assist!B27+raw_2004_fed_spending!J27+raw_2004_fed_spending!C27+raw_2004_fed_spending!E27</f>
        <v>391762105</v>
      </c>
      <c r="N22">
        <f t="shared" si="0"/>
        <v>391762105</v>
      </c>
      <c r="O22" t="str">
        <f t="shared" si="1"/>
        <v>Match</v>
      </c>
    </row>
    <row r="23" spans="1:15" x14ac:dyDescent="0.2">
      <c r="A23" t="s">
        <v>29</v>
      </c>
      <c r="B23">
        <f>raw_2004_MOE_SSP_assist!C28+raw_2004_MOE_TANF_assist!C28+raw_2004_fed_assist!C28</f>
        <v>340743596</v>
      </c>
      <c r="C23">
        <f>raw_2004_MOE_SSP_non!D28+raw_2004_MOE_SSP_assist!D28+raw_2004_MOE_TANF_non!D28+raw_2004_MOE_TANF_assist!D28+raw_2004_fed_non_1!D28+raw_2004_fed_assist!D28+raw_2004_fed_spending!C28</f>
        <v>268668965</v>
      </c>
      <c r="D23">
        <f>raw_2004_MOE_SSP_non!C28+raw_2004_MOE_SSP_non!E28+raw_2004_MOE_SSP_non!F28+raw_2004_MOE_SSP_assist!E28+raw_2004_MOE_TANF_non!C28+raw_2004_MOE_TANF_non!E28+raw_2004_MOE_TANF_non!F28+raw_2004_MOE_TANF_assist!E28+raw_2004_fed_non_1!C28+raw_2004_fed_non_1!E28+raw_2004_fed_non_1!F28+raw_2004_fed_assist!E28</f>
        <v>11073211</v>
      </c>
      <c r="E23">
        <f>raw_2004_fed_non_1!J28+raw_2004_fed_assist!F28</f>
        <v>0</v>
      </c>
      <c r="F23">
        <f>raw_2004_MOE_SSP_non!G28+raw_2004_MOE_SSP_non!H28+raw_2004_MOE_TANF_non!G28+raw_2004_MOE_TANF_non!H28+raw_2004_fed_non_1!G28+raw_2004_fed_non_1!H28</f>
        <v>61733264</v>
      </c>
      <c r="G23">
        <f>raw_2004_MOE_SSP_non!I28+raw_2004_MOE_TANF_non!I28+raw_2004_fed_non_1!I28</f>
        <v>36060613</v>
      </c>
      <c r="H23">
        <f>raw_2004_MOE_SSP_non!J28+raw_2004_MOE_SSP_non!K28+raw_2004_MOE_TANF_non!J28+raw_2004_MOE_TANF_non!K28+raw_2004_fed_non_2!D28+raw_2004_fed_non_2!E28</f>
        <v>479211</v>
      </c>
      <c r="I23">
        <f>raw_2004_MOE_SSP_non!N28+raw_2004_MOE_TANF_non!N28+raw_2004_fed_non_2!I28</f>
        <v>23582088</v>
      </c>
      <c r="J23">
        <f>raw_2004_MOE_SSP_non!L28+raw_2004_MOE_SSP_non!M28+raw_2004_MOE_TANF_non!L28+raw_2004_MOE_TANF_non!M28+raw_2004_fed_non_2!F28+raw_2004_fed_non_2!H28</f>
        <v>30747271</v>
      </c>
      <c r="K23">
        <f>raw_2004_fed_spending!E28</f>
        <v>45937113</v>
      </c>
      <c r="L23">
        <f>raw_2004_MOE_SSP_non!B28+raw_2004_MOE_SSP_assist!B28+raw_2004_MOE_TANF_non!B28+raw_2004_MOE_TANF_assist!B28+raw_2004_fed_spending!J28+raw_2004_fed_spending!C28+raw_2004_fed_spending!E28</f>
        <v>819025332</v>
      </c>
      <c r="N23">
        <f t="shared" si="0"/>
        <v>819025332</v>
      </c>
      <c r="O23" t="str">
        <f t="shared" si="1"/>
        <v>Match</v>
      </c>
    </row>
    <row r="24" spans="1:15" x14ac:dyDescent="0.2">
      <c r="A24" t="s">
        <v>30</v>
      </c>
      <c r="B24">
        <f>raw_2004_MOE_SSP_assist!C29+raw_2004_MOE_TANF_assist!C29+raw_2004_fed_assist!C29</f>
        <v>400785091</v>
      </c>
      <c r="C24">
        <f>raw_2004_MOE_SSP_non!D29+raw_2004_MOE_SSP_assist!D29+raw_2004_MOE_TANF_non!D29+raw_2004_MOE_TANF_assist!D29+raw_2004_fed_non_1!D29+raw_2004_fed_assist!D29+raw_2004_fed_spending!C29</f>
        <v>341117275</v>
      </c>
      <c r="D24">
        <f>raw_2004_MOE_SSP_non!C29+raw_2004_MOE_SSP_non!E29+raw_2004_MOE_SSP_non!F29+raw_2004_MOE_SSP_assist!E29+raw_2004_MOE_TANF_non!C29+raw_2004_MOE_TANF_non!E29+raw_2004_MOE_TANF_non!F29+raw_2004_MOE_TANF_assist!E29+raw_2004_fed_non_1!C29+raw_2004_fed_non_1!E29+raw_2004_fed_non_1!F29+raw_2004_fed_assist!E29</f>
        <v>50640466</v>
      </c>
      <c r="E24">
        <f>raw_2004_fed_non_1!J29+raw_2004_fed_assist!F29</f>
        <v>69968793</v>
      </c>
      <c r="F24">
        <f>raw_2004_MOE_SSP_non!G29+raw_2004_MOE_SSP_non!H29+raw_2004_MOE_TANF_non!G29+raw_2004_MOE_TANF_non!H29+raw_2004_fed_non_1!G29+raw_2004_fed_non_1!H29</f>
        <v>0</v>
      </c>
      <c r="G24">
        <f>raw_2004_MOE_SSP_non!I29+raw_2004_MOE_TANF_non!I29+raw_2004_fed_non_1!I29</f>
        <v>23029932</v>
      </c>
      <c r="H24">
        <f>raw_2004_MOE_SSP_non!J29+raw_2004_MOE_SSP_non!K29+raw_2004_MOE_TANF_non!J29+raw_2004_MOE_TANF_non!K29+raw_2004_fed_non_2!D29+raw_2004_fed_non_2!E29</f>
        <v>182315964</v>
      </c>
      <c r="I24">
        <f>raw_2004_MOE_SSP_non!N29+raw_2004_MOE_TANF_non!N29+raw_2004_fed_non_2!I29</f>
        <v>124930741</v>
      </c>
      <c r="J24">
        <f>raw_2004_MOE_SSP_non!L29+raw_2004_MOE_SSP_non!M29+raw_2004_MOE_TANF_non!L29+raw_2004_MOE_TANF_non!M29+raw_2004_fed_non_2!F29+raw_2004_fed_non_2!H29</f>
        <v>88286965</v>
      </c>
      <c r="K24">
        <f>raw_2004_fed_spending!E29</f>
        <v>26931583</v>
      </c>
      <c r="L24">
        <f>raw_2004_MOE_SSP_non!B29+raw_2004_MOE_SSP_assist!B29+raw_2004_MOE_TANF_non!B29+raw_2004_MOE_TANF_assist!B29+raw_2004_fed_spending!J29+raw_2004_fed_spending!C29+raw_2004_fed_spending!E29</f>
        <v>1308006810</v>
      </c>
      <c r="N24">
        <f t="shared" si="0"/>
        <v>1308006810</v>
      </c>
      <c r="O24" t="str">
        <f t="shared" si="1"/>
        <v>Match</v>
      </c>
    </row>
    <row r="25" spans="1:15" x14ac:dyDescent="0.2">
      <c r="A25" t="s">
        <v>31</v>
      </c>
      <c r="B25">
        <f>raw_2004_MOE_SSP_assist!C30+raw_2004_MOE_TANF_assist!C30+raw_2004_fed_assist!C30</f>
        <v>167469728</v>
      </c>
      <c r="C25">
        <f>raw_2004_MOE_SSP_non!D30+raw_2004_MOE_SSP_assist!D30+raw_2004_MOE_TANF_non!D30+raw_2004_MOE_TANF_assist!D30+raw_2004_fed_non_1!D30+raw_2004_fed_assist!D30+raw_2004_fed_spending!C30</f>
        <v>95324055</v>
      </c>
      <c r="D25">
        <f>raw_2004_MOE_SSP_non!C30+raw_2004_MOE_SSP_non!E30+raw_2004_MOE_SSP_non!F30+raw_2004_MOE_SSP_assist!E30+raw_2004_MOE_TANF_non!C30+raw_2004_MOE_TANF_non!E30+raw_2004_MOE_TANF_non!F30+raw_2004_MOE_TANF_assist!E30+raw_2004_fed_non_1!C30+raw_2004_fed_non_1!E30+raw_2004_fed_non_1!F30+raw_2004_fed_assist!E30</f>
        <v>60107233</v>
      </c>
      <c r="E25">
        <f>raw_2004_fed_non_1!J30+raw_2004_fed_assist!F30</f>
        <v>0</v>
      </c>
      <c r="F25">
        <f>raw_2004_MOE_SSP_non!G30+raw_2004_MOE_SSP_non!H30+raw_2004_MOE_TANF_non!G30+raw_2004_MOE_TANF_non!H30+raw_2004_fed_non_1!G30+raw_2004_fed_non_1!H30</f>
        <v>31888335</v>
      </c>
      <c r="G25">
        <f>raw_2004_MOE_SSP_non!I30+raw_2004_MOE_TANF_non!I30+raw_2004_fed_non_1!I30</f>
        <v>18510952</v>
      </c>
      <c r="H25">
        <f>raw_2004_MOE_SSP_non!J30+raw_2004_MOE_SSP_non!K30+raw_2004_MOE_TANF_non!J30+raw_2004_MOE_TANF_non!K30+raw_2004_fed_non_2!D30+raw_2004_fed_non_2!E30</f>
        <v>0</v>
      </c>
      <c r="I25">
        <f>raw_2004_MOE_SSP_non!N30+raw_2004_MOE_TANF_non!N30+raw_2004_fed_non_2!I30</f>
        <v>7407866</v>
      </c>
      <c r="J25">
        <f>raw_2004_MOE_SSP_non!L30+raw_2004_MOE_SSP_non!M30+raw_2004_MOE_TANF_non!L30+raw_2004_MOE_TANF_non!M30+raw_2004_fed_non_2!F30+raw_2004_fed_non_2!H30</f>
        <v>46089734</v>
      </c>
      <c r="K25">
        <f>raw_2004_fed_spending!E30</f>
        <v>4790000</v>
      </c>
      <c r="L25">
        <f>raw_2004_MOE_SSP_non!B30+raw_2004_MOE_SSP_assist!B30+raw_2004_MOE_TANF_non!B30+raw_2004_MOE_TANF_assist!B30+raw_2004_fed_spending!J30+raw_2004_fed_spending!C30+raw_2004_fed_spending!E30</f>
        <v>431587903</v>
      </c>
      <c r="N25">
        <f t="shared" si="0"/>
        <v>431587903</v>
      </c>
      <c r="O25" t="str">
        <f t="shared" si="1"/>
        <v>Match</v>
      </c>
    </row>
    <row r="26" spans="1:15" x14ac:dyDescent="0.2">
      <c r="A26" t="s">
        <v>32</v>
      </c>
      <c r="B26">
        <f>raw_2004_MOE_SSP_assist!C31+raw_2004_MOE_TANF_assist!C31+raw_2004_fed_assist!C31</f>
        <v>32101605</v>
      </c>
      <c r="C26">
        <f>raw_2004_MOE_SSP_non!D31+raw_2004_MOE_SSP_assist!D31+raw_2004_MOE_TANF_non!D31+raw_2004_MOE_TANF_assist!D31+raw_2004_fed_non_1!D31+raw_2004_fed_assist!D31+raw_2004_fed_spending!C31</f>
        <v>23128361</v>
      </c>
      <c r="D26">
        <f>raw_2004_MOE_SSP_non!C31+raw_2004_MOE_SSP_non!E31+raw_2004_MOE_SSP_non!F31+raw_2004_MOE_SSP_assist!E31+raw_2004_MOE_TANF_non!C31+raw_2004_MOE_TANF_non!E31+raw_2004_MOE_TANF_non!F31+raw_2004_MOE_TANF_assist!E31+raw_2004_fed_non_1!C31+raw_2004_fed_non_1!E31+raw_2004_fed_non_1!F31+raw_2004_fed_assist!E31</f>
        <v>27331115</v>
      </c>
      <c r="E26">
        <f>raw_2004_fed_non_1!J31+raw_2004_fed_assist!F31</f>
        <v>0</v>
      </c>
      <c r="F26">
        <f>raw_2004_MOE_SSP_non!G31+raw_2004_MOE_SSP_non!H31+raw_2004_MOE_TANF_non!G31+raw_2004_MOE_TANF_non!H31+raw_2004_fed_non_1!G31+raw_2004_fed_non_1!H31</f>
        <v>0</v>
      </c>
      <c r="G26">
        <f>raw_2004_MOE_SSP_non!I31+raw_2004_MOE_TANF_non!I31+raw_2004_fed_non_1!I31</f>
        <v>0</v>
      </c>
      <c r="H26">
        <f>raw_2004_MOE_SSP_non!J31+raw_2004_MOE_SSP_non!K31+raw_2004_MOE_TANF_non!J31+raw_2004_MOE_TANF_non!K31+raw_2004_fed_non_2!D31+raw_2004_fed_non_2!E31</f>
        <v>6430053</v>
      </c>
      <c r="I26">
        <f>raw_2004_MOE_SSP_non!N31+raw_2004_MOE_TANF_non!N31+raw_2004_fed_non_2!I31</f>
        <v>10084312</v>
      </c>
      <c r="J26">
        <f>raw_2004_MOE_SSP_non!L31+raw_2004_MOE_SSP_non!M31+raw_2004_MOE_TANF_non!L31+raw_2004_MOE_TANF_non!M31+raw_2004_fed_non_2!F31+raw_2004_fed_non_2!H31</f>
        <v>6485598</v>
      </c>
      <c r="K26">
        <f>raw_2004_fed_spending!E31</f>
        <v>9838241</v>
      </c>
      <c r="L26">
        <f>raw_2004_MOE_SSP_non!B31+raw_2004_MOE_SSP_assist!B31+raw_2004_MOE_TANF_non!B31+raw_2004_MOE_TANF_assist!B31+raw_2004_fed_spending!J31+raw_2004_fed_spending!C31+raw_2004_fed_spending!E31</f>
        <v>115399285</v>
      </c>
      <c r="N26">
        <f t="shared" si="0"/>
        <v>115399285</v>
      </c>
      <c r="O26" t="str">
        <f t="shared" si="1"/>
        <v>Match</v>
      </c>
    </row>
    <row r="27" spans="1:15" x14ac:dyDescent="0.2">
      <c r="A27" t="s">
        <v>33</v>
      </c>
      <c r="B27">
        <f>raw_2004_MOE_SSP_assist!C32+raw_2004_MOE_TANF_assist!C32+raw_2004_fed_assist!C32</f>
        <v>137836944</v>
      </c>
      <c r="C27">
        <f>raw_2004_MOE_SSP_non!D32+raw_2004_MOE_SSP_assist!D32+raw_2004_MOE_TANF_non!D32+raw_2004_MOE_TANF_assist!D32+raw_2004_fed_non_1!D32+raw_2004_fed_assist!D32+raw_2004_fed_spending!C32</f>
        <v>78792029</v>
      </c>
      <c r="D27">
        <f>raw_2004_MOE_SSP_non!C32+raw_2004_MOE_SSP_non!E32+raw_2004_MOE_SSP_non!F32+raw_2004_MOE_SSP_assist!E32+raw_2004_MOE_TANF_non!C32+raw_2004_MOE_TANF_non!E32+raw_2004_MOE_TANF_non!F32+raw_2004_MOE_TANF_assist!E32+raw_2004_fed_non_1!C32+raw_2004_fed_non_1!E32+raw_2004_fed_non_1!F32+raw_2004_fed_assist!E32</f>
        <v>26067688</v>
      </c>
      <c r="E27">
        <f>raw_2004_fed_non_1!J32+raw_2004_fed_assist!F32</f>
        <v>62972156</v>
      </c>
      <c r="F27">
        <f>raw_2004_MOE_SSP_non!G32+raw_2004_MOE_SSP_non!H32+raw_2004_MOE_TANF_non!G32+raw_2004_MOE_TANF_non!H32+raw_2004_fed_non_1!G32+raw_2004_fed_non_1!H32</f>
        <v>0</v>
      </c>
      <c r="G27">
        <f>raw_2004_MOE_SSP_non!I32+raw_2004_MOE_TANF_non!I32+raw_2004_fed_non_1!I32</f>
        <v>0</v>
      </c>
      <c r="H27">
        <f>raw_2004_MOE_SSP_non!J32+raw_2004_MOE_SSP_non!K32+raw_2004_MOE_TANF_non!J32+raw_2004_MOE_TANF_non!K32+raw_2004_fed_non_2!D32+raw_2004_fed_non_2!E32</f>
        <v>0</v>
      </c>
      <c r="I27">
        <f>raw_2004_MOE_SSP_non!N32+raw_2004_MOE_TANF_non!N32+raw_2004_fed_non_2!I32</f>
        <v>0</v>
      </c>
      <c r="J27">
        <f>raw_2004_MOE_SSP_non!L32+raw_2004_MOE_SSP_non!M32+raw_2004_MOE_TANF_non!L32+raw_2004_MOE_TANF_non!M32+raw_2004_fed_non_2!F32+raw_2004_fed_non_2!H32</f>
        <v>19681136</v>
      </c>
      <c r="K27">
        <f>raw_2004_fed_spending!E32</f>
        <v>21705174</v>
      </c>
      <c r="L27">
        <f>raw_2004_MOE_SSP_non!B32+raw_2004_MOE_SSP_assist!B32+raw_2004_MOE_TANF_non!B32+raw_2004_MOE_TANF_assist!B32+raw_2004_fed_spending!J32+raw_2004_fed_spending!C32+raw_2004_fed_spending!E32</f>
        <v>347055127</v>
      </c>
      <c r="N27">
        <f t="shared" si="0"/>
        <v>347055127</v>
      </c>
      <c r="O27" t="str">
        <f t="shared" si="1"/>
        <v>Match</v>
      </c>
    </row>
    <row r="28" spans="1:15" x14ac:dyDescent="0.2">
      <c r="A28" t="s">
        <v>34</v>
      </c>
      <c r="B28">
        <f>raw_2004_MOE_SSP_assist!C33+raw_2004_MOE_TANF_assist!C33+raw_2004_fed_assist!C33</f>
        <v>20956903</v>
      </c>
      <c r="C28">
        <f>raw_2004_MOE_SSP_non!D33+raw_2004_MOE_SSP_assist!D33+raw_2004_MOE_TANF_non!D33+raw_2004_MOE_TANF_assist!D33+raw_2004_fed_non_1!D33+raw_2004_fed_assist!D33+raw_2004_fed_spending!C33</f>
        <v>3005580</v>
      </c>
      <c r="D28">
        <f>raw_2004_MOE_SSP_non!C33+raw_2004_MOE_SSP_non!E33+raw_2004_MOE_SSP_non!F33+raw_2004_MOE_SSP_assist!E33+raw_2004_MOE_TANF_non!C33+raw_2004_MOE_TANF_non!E33+raw_2004_MOE_TANF_non!F33+raw_2004_MOE_TANF_assist!E33+raw_2004_fed_non_1!C33+raw_2004_fed_non_1!E33+raw_2004_fed_non_1!F33+raw_2004_fed_assist!E33</f>
        <v>10180467</v>
      </c>
      <c r="E28">
        <f>raw_2004_fed_non_1!J33+raw_2004_fed_assist!F33</f>
        <v>3655106</v>
      </c>
      <c r="F28">
        <f>raw_2004_MOE_SSP_non!G33+raw_2004_MOE_SSP_non!H33+raw_2004_MOE_TANF_non!G33+raw_2004_MOE_TANF_non!H33+raw_2004_fed_non_1!G33+raw_2004_fed_non_1!H33</f>
        <v>0</v>
      </c>
      <c r="G28">
        <f>raw_2004_MOE_SSP_non!I33+raw_2004_MOE_TANF_non!I33+raw_2004_fed_non_1!I33</f>
        <v>328515</v>
      </c>
      <c r="H28">
        <f>raw_2004_MOE_SSP_non!J33+raw_2004_MOE_SSP_non!K33+raw_2004_MOE_TANF_non!J33+raw_2004_MOE_TANF_non!K33+raw_2004_fed_non_2!D33+raw_2004_fed_non_2!E33</f>
        <v>0</v>
      </c>
      <c r="I28">
        <f>raw_2004_MOE_SSP_non!N33+raw_2004_MOE_TANF_non!N33+raw_2004_fed_non_2!I33</f>
        <v>1031821</v>
      </c>
      <c r="J28">
        <f>raw_2004_MOE_SSP_non!L33+raw_2004_MOE_SSP_non!M33+raw_2004_MOE_TANF_non!L33+raw_2004_MOE_TANF_non!M33+raw_2004_fed_non_2!F33+raw_2004_fed_non_2!H33</f>
        <v>6729874</v>
      </c>
      <c r="K28">
        <f>raw_2004_fed_spending!E33</f>
        <v>1998226</v>
      </c>
      <c r="L28">
        <f>raw_2004_MOE_SSP_non!B33+raw_2004_MOE_SSP_assist!B33+raw_2004_MOE_TANF_non!B33+raw_2004_MOE_TANF_assist!B33+raw_2004_fed_spending!J33+raw_2004_fed_spending!C33+raw_2004_fed_spending!E33</f>
        <v>47886492</v>
      </c>
      <c r="N28">
        <f t="shared" si="0"/>
        <v>47886492</v>
      </c>
      <c r="O28" t="str">
        <f t="shared" si="1"/>
        <v>Match</v>
      </c>
    </row>
    <row r="29" spans="1:15" x14ac:dyDescent="0.2">
      <c r="A29" t="s">
        <v>35</v>
      </c>
      <c r="B29">
        <f>raw_2004_MOE_SSP_assist!C34+raw_2004_MOE_TANF_assist!C34+raw_2004_fed_assist!C34</f>
        <v>64387452</v>
      </c>
      <c r="C29">
        <f>raw_2004_MOE_SSP_non!D34+raw_2004_MOE_SSP_assist!D34+raw_2004_MOE_TANF_non!D34+raw_2004_MOE_TANF_assist!D34+raw_2004_fed_non_1!D34+raw_2004_fed_assist!D34+raw_2004_fed_spending!C34</f>
        <v>15498998</v>
      </c>
      <c r="D29">
        <f>raw_2004_MOE_SSP_non!C34+raw_2004_MOE_SSP_non!E34+raw_2004_MOE_SSP_non!F34+raw_2004_MOE_SSP_assist!E34+raw_2004_MOE_TANF_non!C34+raw_2004_MOE_TANF_non!E34+raw_2004_MOE_TANF_non!F34+raw_2004_MOE_TANF_assist!E34+raw_2004_fed_non_1!C34+raw_2004_fed_non_1!E34+raw_2004_fed_non_1!F34+raw_2004_fed_assist!E34</f>
        <v>12663433</v>
      </c>
      <c r="E29">
        <f>raw_2004_fed_non_1!J34+raw_2004_fed_assist!F34</f>
        <v>3356751</v>
      </c>
      <c r="F29">
        <f>raw_2004_MOE_SSP_non!G34+raw_2004_MOE_SSP_non!H34+raw_2004_MOE_TANF_non!G34+raw_2004_MOE_TANF_non!H34+raw_2004_fed_non_1!G34+raw_2004_fed_non_1!H34</f>
        <v>0</v>
      </c>
      <c r="G29">
        <f>raw_2004_MOE_SSP_non!I34+raw_2004_MOE_TANF_non!I34+raw_2004_fed_non_1!I34</f>
        <v>0</v>
      </c>
      <c r="H29">
        <f>raw_2004_MOE_SSP_non!J34+raw_2004_MOE_SSP_non!K34+raw_2004_MOE_TANF_non!J34+raw_2004_MOE_TANF_non!K34+raw_2004_fed_non_2!D34+raw_2004_fed_non_2!E34</f>
        <v>0</v>
      </c>
      <c r="I29">
        <f>raw_2004_MOE_SSP_non!N34+raw_2004_MOE_TANF_non!N34+raw_2004_fed_non_2!I34</f>
        <v>1127292</v>
      </c>
      <c r="J29">
        <f>raw_2004_MOE_SSP_non!L34+raw_2004_MOE_SSP_non!M34+raw_2004_MOE_TANF_non!L34+raw_2004_MOE_TANF_non!M34+raw_2004_fed_non_2!F34+raw_2004_fed_non_2!H34</f>
        <v>910746</v>
      </c>
      <c r="K29">
        <f>raw_2004_fed_spending!E34</f>
        <v>0</v>
      </c>
      <c r="L29">
        <f>raw_2004_MOE_SSP_non!B34+raw_2004_MOE_SSP_assist!B34+raw_2004_MOE_TANF_non!B34+raw_2004_MOE_TANF_assist!B34+raw_2004_fed_spending!J34+raw_2004_fed_spending!C34+raw_2004_fed_spending!E34</f>
        <v>97944672</v>
      </c>
      <c r="N29">
        <f t="shared" si="0"/>
        <v>97944672</v>
      </c>
      <c r="O29" t="str">
        <f t="shared" si="1"/>
        <v>Match</v>
      </c>
    </row>
    <row r="30" spans="1:15" x14ac:dyDescent="0.2">
      <c r="A30" t="s">
        <v>36</v>
      </c>
      <c r="B30">
        <f>raw_2004_MOE_SSP_assist!C35+raw_2004_MOE_TANF_assist!C35+raw_2004_fed_assist!C35</f>
        <v>32377190</v>
      </c>
      <c r="C30">
        <f>raw_2004_MOE_SSP_non!D35+raw_2004_MOE_SSP_assist!D35+raw_2004_MOE_TANF_non!D35+raw_2004_MOE_TANF_assist!D35+raw_2004_fed_non_1!D35+raw_2004_fed_assist!D35+raw_2004_fed_spending!C35</f>
        <v>2580422</v>
      </c>
      <c r="D30">
        <f>raw_2004_MOE_SSP_non!C35+raw_2004_MOE_SSP_non!E35+raw_2004_MOE_SSP_non!F35+raw_2004_MOE_SSP_assist!E35+raw_2004_MOE_TANF_non!C35+raw_2004_MOE_TANF_non!E35+raw_2004_MOE_TANF_non!F35+raw_2004_MOE_TANF_assist!E35+raw_2004_fed_non_1!C35+raw_2004_fed_non_1!E35+raw_2004_fed_non_1!F35+raw_2004_fed_assist!E35</f>
        <v>4280368</v>
      </c>
      <c r="E30">
        <f>raw_2004_fed_non_1!J35+raw_2004_fed_assist!F35</f>
        <v>4490688</v>
      </c>
      <c r="F30">
        <f>raw_2004_MOE_SSP_non!G35+raw_2004_MOE_SSP_non!H35+raw_2004_MOE_TANF_non!G35+raw_2004_MOE_TANF_non!H35+raw_2004_fed_non_1!G35+raw_2004_fed_non_1!H35</f>
        <v>0</v>
      </c>
      <c r="G30">
        <f>raw_2004_MOE_SSP_non!I35+raw_2004_MOE_TANF_non!I35+raw_2004_fed_non_1!I35</f>
        <v>55094</v>
      </c>
      <c r="H30">
        <f>raw_2004_MOE_SSP_non!J35+raw_2004_MOE_SSP_non!K35+raw_2004_MOE_TANF_non!J35+raw_2004_MOE_TANF_non!K35+raw_2004_fed_non_2!D35+raw_2004_fed_non_2!E35</f>
        <v>138149</v>
      </c>
      <c r="I30">
        <f>raw_2004_MOE_SSP_non!N35+raw_2004_MOE_TANF_non!N35+raw_2004_fed_non_2!I35</f>
        <v>6808631</v>
      </c>
      <c r="J30">
        <f>raw_2004_MOE_SSP_non!L35+raw_2004_MOE_SSP_non!M35+raw_2004_MOE_TANF_non!L35+raw_2004_MOE_TANF_non!M35+raw_2004_fed_non_2!F35+raw_2004_fed_non_2!H35</f>
        <v>17716031</v>
      </c>
      <c r="K30">
        <f>raw_2004_fed_spending!E35</f>
        <v>654534</v>
      </c>
      <c r="L30">
        <f>raw_2004_MOE_SSP_non!B35+raw_2004_MOE_SSP_assist!B35+raw_2004_MOE_TANF_non!B35+raw_2004_MOE_TANF_assist!B35+raw_2004_fed_spending!J35+raw_2004_fed_spending!C35+raw_2004_fed_spending!E35</f>
        <v>69101107</v>
      </c>
      <c r="N30">
        <f t="shared" si="0"/>
        <v>69101107</v>
      </c>
      <c r="O30" t="str">
        <f t="shared" si="1"/>
        <v>Match</v>
      </c>
    </row>
    <row r="31" spans="1:15" x14ac:dyDescent="0.2">
      <c r="A31" t="s">
        <v>37</v>
      </c>
      <c r="B31">
        <f>raw_2004_MOE_SSP_assist!C36+raw_2004_MOE_TANF_assist!C36+raw_2004_fed_assist!C36</f>
        <v>34390222</v>
      </c>
      <c r="C31">
        <f>raw_2004_MOE_SSP_non!D36+raw_2004_MOE_SSP_assist!D36+raw_2004_MOE_TANF_non!D36+raw_2004_MOE_TANF_assist!D36+raw_2004_fed_non_1!D36+raw_2004_fed_assist!D36+raw_2004_fed_spending!C36</f>
        <v>4728573</v>
      </c>
      <c r="D31">
        <f>raw_2004_MOE_SSP_non!C36+raw_2004_MOE_SSP_non!E36+raw_2004_MOE_SSP_non!F36+raw_2004_MOE_SSP_assist!E36+raw_2004_MOE_TANF_non!C36+raw_2004_MOE_TANF_non!E36+raw_2004_MOE_TANF_non!F36+raw_2004_MOE_TANF_assist!E36+raw_2004_fed_non_1!C36+raw_2004_fed_non_1!E36+raw_2004_fed_non_1!F36+raw_2004_fed_assist!E36</f>
        <v>6573572</v>
      </c>
      <c r="E31">
        <f>raw_2004_fed_non_1!J36+raw_2004_fed_assist!F36</f>
        <v>272500</v>
      </c>
      <c r="F31">
        <f>raw_2004_MOE_SSP_non!G36+raw_2004_MOE_SSP_non!H36+raw_2004_MOE_TANF_non!G36+raw_2004_MOE_TANF_non!H36+raw_2004_fed_non_1!G36+raw_2004_fed_non_1!H36</f>
        <v>0</v>
      </c>
      <c r="G31">
        <f>raw_2004_MOE_SSP_non!I36+raw_2004_MOE_TANF_non!I36+raw_2004_fed_non_1!I36</f>
        <v>0</v>
      </c>
      <c r="H31">
        <f>raw_2004_MOE_SSP_non!J36+raw_2004_MOE_SSP_non!K36+raw_2004_MOE_TANF_non!J36+raw_2004_MOE_TANF_non!K36+raw_2004_fed_non_2!D36+raw_2004_fed_non_2!E36</f>
        <v>1411386</v>
      </c>
      <c r="I31">
        <f>raw_2004_MOE_SSP_non!N36+raw_2004_MOE_TANF_non!N36+raw_2004_fed_non_2!I36</f>
        <v>4046798</v>
      </c>
      <c r="J31">
        <f>raw_2004_MOE_SSP_non!L36+raw_2004_MOE_SSP_non!M36+raw_2004_MOE_TANF_non!L36+raw_2004_MOE_TANF_non!M36+raw_2004_fed_non_2!F36+raw_2004_fed_non_2!H36</f>
        <v>8777771</v>
      </c>
      <c r="K31">
        <f>raw_2004_fed_spending!E36</f>
        <v>0</v>
      </c>
      <c r="L31">
        <f>raw_2004_MOE_SSP_non!B36+raw_2004_MOE_SSP_assist!B36+raw_2004_MOE_TANF_non!B36+raw_2004_MOE_TANF_assist!B36+raw_2004_fed_spending!J36+raw_2004_fed_spending!C36+raw_2004_fed_spending!E36</f>
        <v>60200822</v>
      </c>
      <c r="N31">
        <f t="shared" si="0"/>
        <v>60200822</v>
      </c>
      <c r="O31" t="str">
        <f t="shared" si="1"/>
        <v>Match</v>
      </c>
    </row>
    <row r="32" spans="1:15" x14ac:dyDescent="0.2">
      <c r="A32" t="s">
        <v>38</v>
      </c>
      <c r="B32">
        <f>raw_2004_MOE_SSP_assist!C37+raw_2004_MOE_TANF_assist!C37+raw_2004_fed_assist!C37</f>
        <v>267422432</v>
      </c>
      <c r="C32">
        <f>raw_2004_MOE_SSP_non!D37+raw_2004_MOE_SSP_assist!D37+raw_2004_MOE_TANF_non!D37+raw_2004_MOE_TANF_assist!D37+raw_2004_fed_non_1!D37+raw_2004_fed_assist!D37+raw_2004_fed_spending!C37</f>
        <v>74287162</v>
      </c>
      <c r="D32">
        <f>raw_2004_MOE_SSP_non!C37+raw_2004_MOE_SSP_non!E37+raw_2004_MOE_SSP_non!F37+raw_2004_MOE_SSP_assist!E37+raw_2004_MOE_TANF_non!C37+raw_2004_MOE_TANF_non!E37+raw_2004_MOE_TANF_non!F37+raw_2004_MOE_TANF_assist!E37+raw_2004_fed_non_1!C37+raw_2004_fed_non_1!E37+raw_2004_fed_non_1!F37+raw_2004_fed_assist!E37</f>
        <v>81328006</v>
      </c>
      <c r="E32">
        <f>raw_2004_fed_non_1!J37+raw_2004_fed_assist!F37</f>
        <v>24560744</v>
      </c>
      <c r="F32">
        <f>raw_2004_MOE_SSP_non!G37+raw_2004_MOE_SSP_non!H37+raw_2004_MOE_TANF_non!G37+raw_2004_MOE_TANF_non!H37+raw_2004_fed_non_1!G37+raw_2004_fed_non_1!H37</f>
        <v>86000000</v>
      </c>
      <c r="G32">
        <f>raw_2004_MOE_SSP_non!I37+raw_2004_MOE_TANF_non!I37+raw_2004_fed_non_1!I37</f>
        <v>-136394</v>
      </c>
      <c r="H32">
        <f>raw_2004_MOE_SSP_non!J37+raw_2004_MOE_SSP_non!K37+raw_2004_MOE_TANF_non!J37+raw_2004_MOE_TANF_non!K37+raw_2004_fed_non_2!D37+raw_2004_fed_non_2!E37</f>
        <v>332723496</v>
      </c>
      <c r="I32">
        <f>raw_2004_MOE_SSP_non!N37+raw_2004_MOE_TANF_non!N37+raw_2004_fed_non_2!I37</f>
        <v>3172929</v>
      </c>
      <c r="J32">
        <f>raw_2004_MOE_SSP_non!L37+raw_2004_MOE_SSP_non!M37+raw_2004_MOE_TANF_non!L37+raw_2004_MOE_TANF_non!M37+raw_2004_fed_non_2!F37+raw_2004_fed_non_2!H37</f>
        <v>56538936</v>
      </c>
      <c r="K32">
        <f>raw_2004_fed_spending!E37</f>
        <v>15177540</v>
      </c>
      <c r="L32">
        <f>raw_2004_MOE_SSP_non!B37+raw_2004_MOE_SSP_assist!B37+raw_2004_MOE_TANF_non!B37+raw_2004_MOE_TANF_assist!B37+raw_2004_fed_spending!J37+raw_2004_fed_spending!C37+raw_2004_fed_spending!E37</f>
        <v>941074851</v>
      </c>
      <c r="N32">
        <f t="shared" si="0"/>
        <v>941074851</v>
      </c>
      <c r="O32" t="str">
        <f t="shared" si="1"/>
        <v>Match</v>
      </c>
    </row>
    <row r="33" spans="1:15" x14ac:dyDescent="0.2">
      <c r="A33" t="s">
        <v>39</v>
      </c>
      <c r="B33">
        <f>raw_2004_MOE_SSP_assist!C38+raw_2004_MOE_TANF_assist!C38+raw_2004_fed_assist!C38</f>
        <v>73299739</v>
      </c>
      <c r="C33">
        <f>raw_2004_MOE_SSP_non!D38+raw_2004_MOE_SSP_assist!D38+raw_2004_MOE_TANF_non!D38+raw_2004_MOE_TANF_assist!D38+raw_2004_fed_non_1!D38+raw_2004_fed_assist!D38+raw_2004_fed_spending!C38</f>
        <v>36640723</v>
      </c>
      <c r="D33">
        <f>raw_2004_MOE_SSP_non!C38+raw_2004_MOE_SSP_non!E38+raw_2004_MOE_SSP_non!F38+raw_2004_MOE_SSP_assist!E38+raw_2004_MOE_TANF_non!C38+raw_2004_MOE_TANF_non!E38+raw_2004_MOE_TANF_non!F38+raw_2004_MOE_TANF_assist!E38+raw_2004_fed_non_1!C38+raw_2004_fed_non_1!E38+raw_2004_fed_non_1!F38+raw_2004_fed_assist!E38</f>
        <v>13674819</v>
      </c>
      <c r="E33">
        <f>raw_2004_fed_non_1!J38+raw_2004_fed_assist!F38</f>
        <v>0</v>
      </c>
      <c r="F33">
        <f>raw_2004_MOE_SSP_non!G38+raw_2004_MOE_SSP_non!H38+raw_2004_MOE_TANF_non!G38+raw_2004_MOE_TANF_non!H38+raw_2004_fed_non_1!G38+raw_2004_fed_non_1!H38</f>
        <v>0</v>
      </c>
      <c r="G33">
        <f>raw_2004_MOE_SSP_non!I38+raw_2004_MOE_TANF_non!I38+raw_2004_fed_non_1!I38</f>
        <v>0</v>
      </c>
      <c r="H33">
        <f>raw_2004_MOE_SSP_non!J38+raw_2004_MOE_SSP_non!K38+raw_2004_MOE_TANF_non!J38+raw_2004_MOE_TANF_non!K38+raw_2004_fed_non_2!D38+raw_2004_fed_non_2!E38</f>
        <v>1938272</v>
      </c>
      <c r="I33">
        <f>raw_2004_MOE_SSP_non!N38+raw_2004_MOE_TANF_non!N38+raw_2004_fed_non_2!I38</f>
        <v>34133945</v>
      </c>
      <c r="J33">
        <f>raw_2004_MOE_SSP_non!L38+raw_2004_MOE_SSP_non!M38+raw_2004_MOE_TANF_non!L38+raw_2004_MOE_TANF_non!M38+raw_2004_fed_non_2!F38+raw_2004_fed_non_2!H38</f>
        <v>5950968</v>
      </c>
      <c r="K33">
        <f>raw_2004_fed_spending!E38</f>
        <v>2000000</v>
      </c>
      <c r="L33">
        <f>raw_2004_MOE_SSP_non!B38+raw_2004_MOE_SSP_assist!B38+raw_2004_MOE_TANF_non!B38+raw_2004_MOE_TANF_assist!B38+raw_2004_fed_spending!J38+raw_2004_fed_spending!C38+raw_2004_fed_spending!E38</f>
        <v>167638466</v>
      </c>
      <c r="N33">
        <f t="shared" si="0"/>
        <v>167638466</v>
      </c>
      <c r="O33" t="str">
        <f t="shared" si="1"/>
        <v>Match</v>
      </c>
    </row>
    <row r="34" spans="1:15" x14ac:dyDescent="0.2">
      <c r="A34" t="s">
        <v>40</v>
      </c>
      <c r="B34">
        <f>raw_2004_MOE_SSP_assist!C39+raw_2004_MOE_TANF_assist!C39+raw_2004_fed_assist!C39</f>
        <v>1585867556</v>
      </c>
      <c r="C34">
        <f>raw_2004_MOE_SSP_non!D39+raw_2004_MOE_SSP_assist!D39+raw_2004_MOE_TANF_non!D39+raw_2004_MOE_TANF_assist!D39+raw_2004_fed_non_1!D39+raw_2004_fed_assist!D39+raw_2004_fed_spending!C39</f>
        <v>509983998</v>
      </c>
      <c r="D34">
        <f>raw_2004_MOE_SSP_non!C39+raw_2004_MOE_SSP_non!E39+raw_2004_MOE_SSP_non!F39+raw_2004_MOE_SSP_assist!E39+raw_2004_MOE_TANF_non!C39+raw_2004_MOE_TANF_non!E39+raw_2004_MOE_TANF_non!F39+raw_2004_MOE_TANF_assist!E39+raw_2004_fed_non_1!C39+raw_2004_fed_non_1!E39+raw_2004_fed_non_1!F39+raw_2004_fed_assist!E39</f>
        <v>249581882</v>
      </c>
      <c r="E34">
        <f>raw_2004_fed_non_1!J39+raw_2004_fed_assist!F39</f>
        <v>444621097</v>
      </c>
      <c r="F34">
        <f>raw_2004_MOE_SSP_non!G39+raw_2004_MOE_SSP_non!H39+raw_2004_MOE_TANF_non!G39+raw_2004_MOE_TANF_non!H39+raw_2004_fed_non_1!G39+raw_2004_fed_non_1!H39</f>
        <v>713701927</v>
      </c>
      <c r="G34">
        <f>raw_2004_MOE_SSP_non!I39+raw_2004_MOE_TANF_non!I39+raw_2004_fed_non_1!I39</f>
        <v>72978405</v>
      </c>
      <c r="H34">
        <f>raw_2004_MOE_SSP_non!J39+raw_2004_MOE_SSP_non!K39+raw_2004_MOE_TANF_non!J39+raw_2004_MOE_TANF_non!K39+raw_2004_fed_non_2!D39+raw_2004_fed_non_2!E39</f>
        <v>257110939</v>
      </c>
      <c r="I34">
        <f>raw_2004_MOE_SSP_non!N39+raw_2004_MOE_TANF_non!N39+raw_2004_fed_non_2!I39</f>
        <v>360376655</v>
      </c>
      <c r="J34">
        <f>raw_2004_MOE_SSP_non!L39+raw_2004_MOE_SSP_non!M39+raw_2004_MOE_TANF_non!L39+raw_2004_MOE_TANF_non!M39+raw_2004_fed_non_2!F39+raw_2004_fed_non_2!H39</f>
        <v>409676641</v>
      </c>
      <c r="K34">
        <f>raw_2004_fed_spending!E39</f>
        <v>122000000</v>
      </c>
      <c r="L34">
        <f>raw_2004_MOE_SSP_non!B39+raw_2004_MOE_SSP_assist!B39+raw_2004_MOE_TANF_non!B39+raw_2004_MOE_TANF_assist!B39+raw_2004_fed_spending!J39+raw_2004_fed_spending!C39+raw_2004_fed_spending!E39</f>
        <v>4725899100</v>
      </c>
      <c r="N34">
        <f t="shared" si="0"/>
        <v>4725899100</v>
      </c>
      <c r="O34" t="str">
        <f t="shared" si="1"/>
        <v>Match</v>
      </c>
    </row>
    <row r="35" spans="1:15" x14ac:dyDescent="0.2">
      <c r="A35" t="s">
        <v>41</v>
      </c>
      <c r="B35">
        <f>raw_2004_MOE_SSP_assist!C40+raw_2004_MOE_TANF_assist!C40+raw_2004_fed_assist!C40</f>
        <v>119077259</v>
      </c>
      <c r="C35">
        <f>raw_2004_MOE_SSP_non!D40+raw_2004_MOE_SSP_assist!D40+raw_2004_MOE_TANF_non!D40+raw_2004_MOE_TANF_assist!D40+raw_2004_fed_non_1!D40+raw_2004_fed_assist!D40+raw_2004_fed_spending!C40</f>
        <v>184401615</v>
      </c>
      <c r="D35">
        <f>raw_2004_MOE_SSP_non!C40+raw_2004_MOE_SSP_non!E40+raw_2004_MOE_SSP_non!F40+raw_2004_MOE_SSP_assist!E40+raw_2004_MOE_TANF_non!C40+raw_2004_MOE_TANF_non!E40+raw_2004_MOE_TANF_non!F40+raw_2004_MOE_TANF_assist!E40+raw_2004_fed_non_1!C40+raw_2004_fed_non_1!E40+raw_2004_fed_non_1!F40+raw_2004_fed_assist!E40</f>
        <v>69752325</v>
      </c>
      <c r="E35">
        <f>raw_2004_fed_non_1!J40+raw_2004_fed_assist!F40</f>
        <v>77883633</v>
      </c>
      <c r="F35">
        <f>raw_2004_MOE_SSP_non!G40+raw_2004_MOE_SSP_non!H40+raw_2004_MOE_TANF_non!G40+raw_2004_MOE_TANF_non!H40+raw_2004_fed_non_1!G40+raw_2004_fed_non_1!H40</f>
        <v>0</v>
      </c>
      <c r="G35">
        <f>raw_2004_MOE_SSP_non!I40+raw_2004_MOE_TANF_non!I40+raw_2004_fed_non_1!I40</f>
        <v>8575670</v>
      </c>
      <c r="H35">
        <f>raw_2004_MOE_SSP_non!J40+raw_2004_MOE_SSP_non!K40+raw_2004_MOE_TANF_non!J40+raw_2004_MOE_TANF_non!K40+raw_2004_fed_non_2!D40+raw_2004_fed_non_2!E40</f>
        <v>193893</v>
      </c>
      <c r="I35">
        <f>raw_2004_MOE_SSP_non!N40+raw_2004_MOE_TANF_non!N40+raw_2004_fed_non_2!I40</f>
        <v>25336530</v>
      </c>
      <c r="J35">
        <f>raw_2004_MOE_SSP_non!L40+raw_2004_MOE_SSP_non!M40+raw_2004_MOE_TANF_non!L40+raw_2004_MOE_TANF_non!M40+raw_2004_fed_non_2!F40+raw_2004_fed_non_2!H40</f>
        <v>36358277</v>
      </c>
      <c r="K35">
        <f>raw_2004_fed_spending!E40</f>
        <v>6443497</v>
      </c>
      <c r="L35">
        <f>raw_2004_MOE_SSP_non!B40+raw_2004_MOE_SSP_assist!B40+raw_2004_MOE_TANF_non!B40+raw_2004_MOE_TANF_assist!B40+raw_2004_fed_spending!J40+raw_2004_fed_spending!C40+raw_2004_fed_spending!E40</f>
        <v>528022699</v>
      </c>
      <c r="N35">
        <f t="shared" si="0"/>
        <v>528022699</v>
      </c>
      <c r="O35" t="str">
        <f t="shared" si="1"/>
        <v>Match</v>
      </c>
    </row>
    <row r="36" spans="1:15" x14ac:dyDescent="0.2">
      <c r="A36" t="s">
        <v>42</v>
      </c>
      <c r="B36">
        <f>raw_2004_MOE_SSP_assist!C41+raw_2004_MOE_TANF_assist!C41+raw_2004_fed_assist!C41</f>
        <v>12445395</v>
      </c>
      <c r="C36">
        <f>raw_2004_MOE_SSP_non!D41+raw_2004_MOE_SSP_assist!D41+raw_2004_MOE_TANF_non!D41+raw_2004_MOE_TANF_assist!D41+raw_2004_fed_non_1!D41+raw_2004_fed_assist!D41+raw_2004_fed_spending!C41</f>
        <v>1746049</v>
      </c>
      <c r="D36">
        <f>raw_2004_MOE_SSP_non!C41+raw_2004_MOE_SSP_non!E41+raw_2004_MOE_SSP_non!F41+raw_2004_MOE_SSP_assist!E41+raw_2004_MOE_TANF_non!C41+raw_2004_MOE_TANF_non!E41+raw_2004_MOE_TANF_non!F41+raw_2004_MOE_TANF_assist!E41+raw_2004_fed_non_1!C41+raw_2004_fed_non_1!E41+raw_2004_fed_non_1!F41+raw_2004_fed_assist!E41</f>
        <v>4405849</v>
      </c>
      <c r="E36">
        <f>raw_2004_fed_non_1!J41+raw_2004_fed_assist!F41</f>
        <v>8976781</v>
      </c>
      <c r="F36">
        <f>raw_2004_MOE_SSP_non!G41+raw_2004_MOE_SSP_non!H41+raw_2004_MOE_TANF_non!G41+raw_2004_MOE_TANF_non!H41+raw_2004_fed_non_1!G41+raw_2004_fed_non_1!H41</f>
        <v>0</v>
      </c>
      <c r="G36">
        <f>raw_2004_MOE_SSP_non!I41+raw_2004_MOE_TANF_non!I41+raw_2004_fed_non_1!I41</f>
        <v>0</v>
      </c>
      <c r="H36">
        <f>raw_2004_MOE_SSP_non!J41+raw_2004_MOE_SSP_non!K41+raw_2004_MOE_TANF_non!J41+raw_2004_MOE_TANF_non!K41+raw_2004_fed_non_2!D41+raw_2004_fed_non_2!E41</f>
        <v>2446904</v>
      </c>
      <c r="I36">
        <f>raw_2004_MOE_SSP_non!N41+raw_2004_MOE_TANF_non!N41+raw_2004_fed_non_2!I41</f>
        <v>688273</v>
      </c>
      <c r="J36">
        <f>raw_2004_MOE_SSP_non!L41+raw_2004_MOE_SSP_non!M41+raw_2004_MOE_TANF_non!L41+raw_2004_MOE_TANF_non!M41+raw_2004_fed_non_2!F41+raw_2004_fed_non_2!H41</f>
        <v>3764024</v>
      </c>
      <c r="K36">
        <f>raw_2004_fed_spending!E41</f>
        <v>0</v>
      </c>
      <c r="L36">
        <f>raw_2004_MOE_SSP_non!B41+raw_2004_MOE_SSP_assist!B41+raw_2004_MOE_TANF_non!B41+raw_2004_MOE_TANF_assist!B41+raw_2004_fed_spending!J41+raw_2004_fed_spending!C41+raw_2004_fed_spending!E41</f>
        <v>34473275</v>
      </c>
      <c r="N36">
        <f t="shared" si="0"/>
        <v>34473275</v>
      </c>
      <c r="O36" t="str">
        <f t="shared" si="1"/>
        <v>Match</v>
      </c>
    </row>
    <row r="37" spans="1:15" x14ac:dyDescent="0.2">
      <c r="A37" t="s">
        <v>43</v>
      </c>
      <c r="B37">
        <f>raw_2004_MOE_SSP_assist!C42+raw_2004_MOE_TANF_assist!C42+raw_2004_fed_assist!C42</f>
        <v>320454314</v>
      </c>
      <c r="C37">
        <f>raw_2004_MOE_SSP_non!D42+raw_2004_MOE_SSP_assist!D42+raw_2004_MOE_TANF_non!D42+raw_2004_MOE_TANF_assist!D42+raw_2004_fed_non_1!D42+raw_2004_fed_assist!D42+raw_2004_fed_spending!C42</f>
        <v>171817304</v>
      </c>
      <c r="D37">
        <f>raw_2004_MOE_SSP_non!C42+raw_2004_MOE_SSP_non!E42+raw_2004_MOE_SSP_non!F42+raw_2004_MOE_SSP_assist!E42+raw_2004_MOE_TANF_non!C42+raw_2004_MOE_TANF_non!E42+raw_2004_MOE_TANF_non!F42+raw_2004_MOE_TANF_assist!E42+raw_2004_fed_non_1!C42+raw_2004_fed_non_1!E42+raw_2004_fed_non_1!F42+raw_2004_fed_assist!E42</f>
        <v>80844852</v>
      </c>
      <c r="E37">
        <f>raw_2004_fed_non_1!J42+raw_2004_fed_assist!F42</f>
        <v>0</v>
      </c>
      <c r="F37">
        <f>raw_2004_MOE_SSP_non!G42+raw_2004_MOE_SSP_non!H42+raw_2004_MOE_TANF_non!G42+raw_2004_MOE_TANF_non!H42+raw_2004_fed_non_1!G42+raw_2004_fed_non_1!H42</f>
        <v>0</v>
      </c>
      <c r="G37">
        <f>raw_2004_MOE_SSP_non!I42+raw_2004_MOE_TANF_non!I42+raw_2004_fed_non_1!I42</f>
        <v>38329910</v>
      </c>
      <c r="H37">
        <f>raw_2004_MOE_SSP_non!J42+raw_2004_MOE_SSP_non!K42+raw_2004_MOE_TANF_non!J42+raw_2004_MOE_TANF_non!K42+raw_2004_fed_non_2!D42+raw_2004_fed_non_2!E42</f>
        <v>8326361</v>
      </c>
      <c r="I37">
        <f>raw_2004_MOE_SSP_non!N42+raw_2004_MOE_TANF_non!N42+raw_2004_fed_non_2!I42</f>
        <v>133319613</v>
      </c>
      <c r="J37">
        <f>raw_2004_MOE_SSP_non!L42+raw_2004_MOE_SSP_non!M42+raw_2004_MOE_TANF_non!L42+raw_2004_MOE_TANF_non!M42+raw_2004_fed_non_2!F42+raw_2004_fed_non_2!H42</f>
        <v>80862988</v>
      </c>
      <c r="K37">
        <f>raw_2004_fed_spending!E42</f>
        <v>75608192</v>
      </c>
      <c r="L37">
        <f>raw_2004_MOE_SSP_non!B42+raw_2004_MOE_SSP_assist!B42+raw_2004_MOE_TANF_non!B42+raw_2004_MOE_TANF_assist!B42+raw_2004_fed_spending!J42+raw_2004_fed_spending!C42+raw_2004_fed_spending!E42</f>
        <v>909563534</v>
      </c>
      <c r="N37">
        <f t="shared" si="0"/>
        <v>909563534</v>
      </c>
      <c r="O37" t="str">
        <f t="shared" si="1"/>
        <v>Match</v>
      </c>
    </row>
    <row r="38" spans="1:15" x14ac:dyDescent="0.2">
      <c r="A38" t="s">
        <v>44</v>
      </c>
      <c r="B38">
        <f>raw_2004_MOE_SSP_assist!C43+raw_2004_MOE_TANF_assist!C43+raw_2004_fed_assist!C43</f>
        <v>42515638</v>
      </c>
      <c r="C38">
        <f>raw_2004_MOE_SSP_non!D43+raw_2004_MOE_SSP_assist!D43+raw_2004_MOE_TANF_non!D43+raw_2004_MOE_TANF_assist!D43+raw_2004_fed_non_1!D43+raw_2004_fed_assist!D43+raw_2004_fed_spending!C43</f>
        <v>99861537</v>
      </c>
      <c r="D38">
        <f>raw_2004_MOE_SSP_non!C43+raw_2004_MOE_SSP_non!E43+raw_2004_MOE_SSP_non!F43+raw_2004_MOE_SSP_assist!E43+raw_2004_MOE_TANF_non!C43+raw_2004_MOE_TANF_non!E43+raw_2004_MOE_TANF_non!F43+raw_2004_MOE_TANF_assist!E43+raw_2004_fed_non_1!C43+raw_2004_fed_non_1!E43+raw_2004_fed_non_1!F43+raw_2004_fed_assist!E43</f>
        <v>27256989</v>
      </c>
      <c r="E38">
        <f>raw_2004_fed_non_1!J43+raw_2004_fed_assist!F43</f>
        <v>14784300</v>
      </c>
      <c r="F38">
        <f>raw_2004_MOE_SSP_non!G43+raw_2004_MOE_SSP_non!H43+raw_2004_MOE_TANF_non!G43+raw_2004_MOE_TANF_non!H43+raw_2004_fed_non_1!G43+raw_2004_fed_non_1!H43</f>
        <v>0</v>
      </c>
      <c r="G38">
        <f>raw_2004_MOE_SSP_non!I43+raw_2004_MOE_TANF_non!I43+raw_2004_fed_non_1!I43</f>
        <v>1374411</v>
      </c>
      <c r="H38">
        <f>raw_2004_MOE_SSP_non!J43+raw_2004_MOE_SSP_non!K43+raw_2004_MOE_TANF_non!J43+raw_2004_MOE_TANF_non!K43+raw_2004_fed_non_2!D43+raw_2004_fed_non_2!E43</f>
        <v>3780602</v>
      </c>
      <c r="I38">
        <f>raw_2004_MOE_SSP_non!N43+raw_2004_MOE_TANF_non!N43+raw_2004_fed_non_2!I43</f>
        <v>22358448</v>
      </c>
      <c r="J38">
        <f>raw_2004_MOE_SSP_non!L43+raw_2004_MOE_SSP_non!M43+raw_2004_MOE_TANF_non!L43+raw_2004_MOE_TANF_non!M43+raw_2004_fed_non_2!F43+raw_2004_fed_non_2!H43</f>
        <v>12184059</v>
      </c>
      <c r="K38">
        <f>raw_2004_fed_spending!E43</f>
        <v>14759423</v>
      </c>
      <c r="L38">
        <f>raw_2004_MOE_SSP_non!B43+raw_2004_MOE_SSP_assist!B43+raw_2004_MOE_TANF_non!B43+raw_2004_MOE_TANF_assist!B43+raw_2004_fed_spending!J43+raw_2004_fed_spending!C43+raw_2004_fed_spending!E43</f>
        <v>238875407</v>
      </c>
      <c r="N38">
        <f t="shared" si="0"/>
        <v>238875407</v>
      </c>
      <c r="O38" t="str">
        <f t="shared" si="1"/>
        <v>Match</v>
      </c>
    </row>
    <row r="39" spans="1:15" x14ac:dyDescent="0.2">
      <c r="A39" t="s">
        <v>45</v>
      </c>
      <c r="B39">
        <f>raw_2004_MOE_SSP_assist!C44+raw_2004_MOE_TANF_assist!C44+raw_2004_fed_assist!C44</f>
        <v>84942710</v>
      </c>
      <c r="C39">
        <f>raw_2004_MOE_SSP_non!D44+raw_2004_MOE_SSP_assist!D44+raw_2004_MOE_TANF_non!D44+raw_2004_MOE_TANF_assist!D44+raw_2004_fed_non_1!D44+raw_2004_fed_assist!D44+raw_2004_fed_spending!C44</f>
        <v>23937110</v>
      </c>
      <c r="D39">
        <f>raw_2004_MOE_SSP_non!C44+raw_2004_MOE_SSP_non!E44+raw_2004_MOE_SSP_non!F44+raw_2004_MOE_SSP_assist!E44+raw_2004_MOE_TANF_non!C44+raw_2004_MOE_TANF_non!E44+raw_2004_MOE_TANF_non!F44+raw_2004_MOE_TANF_assist!E44+raw_2004_fed_non_1!C44+raw_2004_fed_non_1!E44+raw_2004_fed_non_1!F44+raw_2004_fed_assist!E44</f>
        <v>41579502</v>
      </c>
      <c r="E39">
        <f>raw_2004_fed_non_1!J44+raw_2004_fed_assist!F44</f>
        <v>7278555</v>
      </c>
      <c r="F39">
        <f>raw_2004_MOE_SSP_non!G44+raw_2004_MOE_SSP_non!H44+raw_2004_MOE_TANF_non!G44+raw_2004_MOE_TANF_non!H44+raw_2004_fed_non_1!G44+raw_2004_fed_non_1!H44</f>
        <v>3137872</v>
      </c>
      <c r="G39">
        <f>raw_2004_MOE_SSP_non!I44+raw_2004_MOE_TANF_non!I44+raw_2004_fed_non_1!I44</f>
        <v>0</v>
      </c>
      <c r="H39">
        <f>raw_2004_MOE_SSP_non!J44+raw_2004_MOE_SSP_non!K44+raw_2004_MOE_TANF_non!J44+raw_2004_MOE_TANF_non!K44+raw_2004_fed_non_2!D44+raw_2004_fed_non_2!E44</f>
        <v>0</v>
      </c>
      <c r="I39">
        <f>raw_2004_MOE_SSP_non!N44+raw_2004_MOE_TANF_non!N44+raw_2004_fed_non_2!I44</f>
        <v>50266320</v>
      </c>
      <c r="J39">
        <f>raw_2004_MOE_SSP_non!L44+raw_2004_MOE_SSP_non!M44+raw_2004_MOE_TANF_non!L44+raw_2004_MOE_TANF_non!M44+raw_2004_fed_non_2!F44+raw_2004_fed_non_2!H44</f>
        <v>31850946</v>
      </c>
      <c r="K39">
        <f>raw_2004_fed_spending!E44</f>
        <v>0</v>
      </c>
      <c r="L39">
        <f>raw_2004_MOE_SSP_non!B44+raw_2004_MOE_SSP_assist!B44+raw_2004_MOE_TANF_non!B44+raw_2004_MOE_TANF_assist!B44+raw_2004_fed_spending!J44+raw_2004_fed_spending!C44+raw_2004_fed_spending!E44</f>
        <v>242993015</v>
      </c>
      <c r="N39">
        <f t="shared" si="0"/>
        <v>242993015</v>
      </c>
      <c r="O39" t="str">
        <f t="shared" si="1"/>
        <v>Match</v>
      </c>
    </row>
    <row r="40" spans="1:15" x14ac:dyDescent="0.2">
      <c r="A40" t="s">
        <v>46</v>
      </c>
      <c r="B40">
        <f>raw_2004_MOE_SSP_assist!C45+raw_2004_MOE_TANF_assist!C45+raw_2004_fed_assist!C45</f>
        <v>385049100</v>
      </c>
      <c r="C40">
        <f>raw_2004_MOE_SSP_non!D45+raw_2004_MOE_SSP_assist!D45+raw_2004_MOE_TANF_non!D45+raw_2004_MOE_TANF_assist!D45+raw_2004_fed_non_1!D45+raw_2004_fed_assist!D45+raw_2004_fed_spending!C45</f>
        <v>272184944</v>
      </c>
      <c r="D40">
        <f>raw_2004_MOE_SSP_non!C45+raw_2004_MOE_SSP_non!E45+raw_2004_MOE_SSP_non!F45+raw_2004_MOE_SSP_assist!E45+raw_2004_MOE_TANF_non!C45+raw_2004_MOE_TANF_non!E45+raw_2004_MOE_TANF_non!F45+raw_2004_MOE_TANF_assist!E45+raw_2004_fed_non_1!C45+raw_2004_fed_non_1!E45+raw_2004_fed_non_1!F45+raw_2004_fed_assist!E45</f>
        <v>221430546</v>
      </c>
      <c r="E40">
        <f>raw_2004_fed_non_1!J45+raw_2004_fed_assist!F45</f>
        <v>320335192</v>
      </c>
      <c r="F40">
        <f>raw_2004_MOE_SSP_non!G45+raw_2004_MOE_SSP_non!H45+raw_2004_MOE_TANF_non!G45+raw_2004_MOE_TANF_non!H45+raw_2004_fed_non_1!G45+raw_2004_fed_non_1!H45</f>
        <v>0</v>
      </c>
      <c r="G40">
        <f>raw_2004_MOE_SSP_non!I45+raw_2004_MOE_TANF_non!I45+raw_2004_fed_non_1!I45</f>
        <v>7085830</v>
      </c>
      <c r="H40">
        <f>raw_2004_MOE_SSP_non!J45+raw_2004_MOE_SSP_non!K45+raw_2004_MOE_TANF_non!J45+raw_2004_MOE_TANF_non!K45+raw_2004_fed_non_2!D45+raw_2004_fed_non_2!E45</f>
        <v>44070572</v>
      </c>
      <c r="I40">
        <f>raw_2004_MOE_SSP_non!N45+raw_2004_MOE_TANF_non!N45+raw_2004_fed_non_2!I45</f>
        <v>4005673</v>
      </c>
      <c r="J40">
        <f>raw_2004_MOE_SSP_non!L45+raw_2004_MOE_SSP_non!M45+raw_2004_MOE_TANF_non!L45+raw_2004_MOE_TANF_non!M45+raw_2004_fed_non_2!F45+raw_2004_fed_non_2!H45</f>
        <v>103692318</v>
      </c>
      <c r="K40">
        <f>raw_2004_fed_spending!E45</f>
        <v>0</v>
      </c>
      <c r="L40">
        <f>raw_2004_MOE_SSP_non!B45+raw_2004_MOE_SSP_assist!B45+raw_2004_MOE_TANF_non!B45+raw_2004_MOE_TANF_assist!B45+raw_2004_fed_spending!J45+raw_2004_fed_spending!C45+raw_2004_fed_spending!E45</f>
        <v>1357854175</v>
      </c>
      <c r="N40">
        <f t="shared" si="0"/>
        <v>1357854175</v>
      </c>
      <c r="O40" t="str">
        <f t="shared" si="1"/>
        <v>Match</v>
      </c>
    </row>
    <row r="41" spans="1:15" x14ac:dyDescent="0.2">
      <c r="A41" t="s">
        <v>47</v>
      </c>
      <c r="B41">
        <f>raw_2004_MOE_SSP_assist!C46+raw_2004_MOE_TANF_assist!C46+raw_2004_fed_assist!C46</f>
        <v>78610574</v>
      </c>
      <c r="C41">
        <f>raw_2004_MOE_SSP_non!D46+raw_2004_MOE_SSP_assist!D46+raw_2004_MOE_TANF_non!D46+raw_2004_MOE_TANF_assist!D46+raw_2004_fed_non_1!D46+raw_2004_fed_assist!D46+raw_2004_fed_spending!C46</f>
        <v>44835197</v>
      </c>
      <c r="D41">
        <f>raw_2004_MOE_SSP_non!C46+raw_2004_MOE_SSP_non!E46+raw_2004_MOE_SSP_non!F46+raw_2004_MOE_SSP_assist!E46+raw_2004_MOE_TANF_non!C46+raw_2004_MOE_TANF_non!E46+raw_2004_MOE_TANF_non!F46+raw_2004_MOE_TANF_assist!E46+raw_2004_fed_non_1!C46+raw_2004_fed_non_1!E46+raw_2004_fed_non_1!F46+raw_2004_fed_assist!E46</f>
        <v>8496326</v>
      </c>
      <c r="E41">
        <f>raw_2004_fed_non_1!J46+raw_2004_fed_assist!F46</f>
        <v>0</v>
      </c>
      <c r="F41">
        <f>raw_2004_MOE_SSP_non!G46+raw_2004_MOE_SSP_non!H46+raw_2004_MOE_TANF_non!G46+raw_2004_MOE_TANF_non!H46+raw_2004_fed_non_1!G46+raw_2004_fed_non_1!H46</f>
        <v>0</v>
      </c>
      <c r="G41">
        <f>raw_2004_MOE_SSP_non!I46+raw_2004_MOE_TANF_non!I46+raw_2004_fed_non_1!I46</f>
        <v>0</v>
      </c>
      <c r="H41">
        <f>raw_2004_MOE_SSP_non!J46+raw_2004_MOE_SSP_non!K46+raw_2004_MOE_TANF_non!J46+raw_2004_MOE_TANF_non!K46+raw_2004_fed_non_2!D46+raw_2004_fed_non_2!E46</f>
        <v>0</v>
      </c>
      <c r="I41">
        <f>raw_2004_MOE_SSP_non!N46+raw_2004_MOE_TANF_non!N46+raw_2004_fed_non_2!I46</f>
        <v>22536119</v>
      </c>
      <c r="J41">
        <f>raw_2004_MOE_SSP_non!L46+raw_2004_MOE_SSP_non!M46+raw_2004_MOE_TANF_non!L46+raw_2004_MOE_TANF_non!M46+raw_2004_fed_non_2!F46+raw_2004_fed_non_2!H46</f>
        <v>13808826</v>
      </c>
      <c r="K41">
        <f>raw_2004_fed_spending!E46</f>
        <v>397030</v>
      </c>
      <c r="L41">
        <f>raw_2004_MOE_SSP_non!B46+raw_2004_MOE_SSP_assist!B46+raw_2004_MOE_TANF_non!B46+raw_2004_MOE_TANF_assist!B46+raw_2004_fed_spending!J46+raw_2004_fed_spending!C46+raw_2004_fed_spending!E46</f>
        <v>168684072</v>
      </c>
      <c r="N41">
        <f t="shared" si="0"/>
        <v>168684072</v>
      </c>
      <c r="O41" t="str">
        <f t="shared" si="1"/>
        <v>Match</v>
      </c>
    </row>
    <row r="42" spans="1:15" x14ac:dyDescent="0.2">
      <c r="A42" t="s">
        <v>48</v>
      </c>
      <c r="B42">
        <f>raw_2004_MOE_SSP_assist!C47+raw_2004_MOE_TANF_assist!C47+raw_2004_fed_assist!C47</f>
        <v>17863235</v>
      </c>
      <c r="C42">
        <f>raw_2004_MOE_SSP_non!D47+raw_2004_MOE_SSP_assist!D47+raw_2004_MOE_TANF_non!D47+raw_2004_MOE_TANF_assist!D47+raw_2004_fed_non_1!D47+raw_2004_fed_assist!D47+raw_2004_fed_spending!C47</f>
        <v>3885272</v>
      </c>
      <c r="D42">
        <f>raw_2004_MOE_SSP_non!C47+raw_2004_MOE_SSP_non!E47+raw_2004_MOE_SSP_non!F47+raw_2004_MOE_SSP_assist!E47+raw_2004_MOE_TANF_non!C47+raw_2004_MOE_TANF_non!E47+raw_2004_MOE_TANF_non!F47+raw_2004_MOE_TANF_assist!E47+raw_2004_fed_non_1!C47+raw_2004_fed_non_1!E47+raw_2004_fed_non_1!F47+raw_2004_fed_assist!E47</f>
        <v>-3981266</v>
      </c>
      <c r="E42">
        <f>raw_2004_fed_non_1!J47+raw_2004_fed_assist!F47</f>
        <v>0</v>
      </c>
      <c r="F42">
        <f>raw_2004_MOE_SSP_non!G47+raw_2004_MOE_SSP_non!H47+raw_2004_MOE_TANF_non!G47+raw_2004_MOE_TANF_non!H47+raw_2004_fed_non_1!G47+raw_2004_fed_non_1!H47</f>
        <v>0</v>
      </c>
      <c r="G42">
        <f>raw_2004_MOE_SSP_non!I47+raw_2004_MOE_TANF_non!I47+raw_2004_fed_non_1!I47</f>
        <v>0</v>
      </c>
      <c r="H42">
        <f>raw_2004_MOE_SSP_non!J47+raw_2004_MOE_SSP_non!K47+raw_2004_MOE_TANF_non!J47+raw_2004_MOE_TANF_non!K47+raw_2004_fed_non_2!D47+raw_2004_fed_non_2!E47</f>
        <v>482179</v>
      </c>
      <c r="I42">
        <f>raw_2004_MOE_SSP_non!N47+raw_2004_MOE_TANF_non!N47+raw_2004_fed_non_2!I47</f>
        <v>15229327</v>
      </c>
      <c r="J42">
        <f>raw_2004_MOE_SSP_non!L47+raw_2004_MOE_SSP_non!M47+raw_2004_MOE_TANF_non!L47+raw_2004_MOE_TANF_non!M47+raw_2004_fed_non_2!F47+raw_2004_fed_non_2!H47</f>
        <v>4695962</v>
      </c>
      <c r="K42">
        <f>raw_2004_fed_spending!E47</f>
        <v>0</v>
      </c>
      <c r="L42">
        <f>raw_2004_MOE_SSP_non!B47+raw_2004_MOE_SSP_assist!B47+raw_2004_MOE_TANF_non!B47+raw_2004_MOE_TANF_assist!B47+raw_2004_fed_spending!J47+raw_2004_fed_spending!C47+raw_2004_fed_spending!E47</f>
        <v>38174709</v>
      </c>
      <c r="N42">
        <f t="shared" si="0"/>
        <v>38174709</v>
      </c>
      <c r="O42" t="str">
        <f t="shared" si="1"/>
        <v>Match</v>
      </c>
    </row>
    <row r="43" spans="1:15" x14ac:dyDescent="0.2">
      <c r="A43" t="s">
        <v>49</v>
      </c>
      <c r="B43">
        <f>raw_2004_MOE_SSP_assist!C48+raw_2004_MOE_TANF_assist!C48+raw_2004_fed_assist!C48</f>
        <v>11252265</v>
      </c>
      <c r="C43">
        <f>raw_2004_MOE_SSP_non!D48+raw_2004_MOE_SSP_assist!D48+raw_2004_MOE_TANF_non!D48+raw_2004_MOE_TANF_assist!D48+raw_2004_fed_non_1!D48+raw_2004_fed_assist!D48+raw_2004_fed_spending!C48</f>
        <v>802914</v>
      </c>
      <c r="D43">
        <f>raw_2004_MOE_SSP_non!C48+raw_2004_MOE_SSP_non!E48+raw_2004_MOE_SSP_non!F48+raw_2004_MOE_SSP_assist!E48+raw_2004_MOE_TANF_non!C48+raw_2004_MOE_TANF_non!E48+raw_2004_MOE_TANF_non!F48+raw_2004_MOE_TANF_assist!E48+raw_2004_fed_non_1!C48+raw_2004_fed_non_1!E48+raw_2004_fed_non_1!F48+raw_2004_fed_assist!E48</f>
        <v>3337710</v>
      </c>
      <c r="E43">
        <f>raw_2004_fed_non_1!J48+raw_2004_fed_assist!F48</f>
        <v>9505587</v>
      </c>
      <c r="F43">
        <f>raw_2004_MOE_SSP_non!G48+raw_2004_MOE_SSP_non!H48+raw_2004_MOE_TANF_non!G48+raw_2004_MOE_TANF_non!H48+raw_2004_fed_non_1!G48+raw_2004_fed_non_1!H48</f>
        <v>0</v>
      </c>
      <c r="G43">
        <f>raw_2004_MOE_SSP_non!I48+raw_2004_MOE_TANF_non!I48+raw_2004_fed_non_1!I48</f>
        <v>0</v>
      </c>
      <c r="H43">
        <f>raw_2004_MOE_SSP_non!J48+raw_2004_MOE_SSP_non!K48+raw_2004_MOE_TANF_non!J48+raw_2004_MOE_TANF_non!K48+raw_2004_fed_non_2!D48+raw_2004_fed_non_2!E48</f>
        <v>517322</v>
      </c>
      <c r="I43">
        <f>raw_2004_MOE_SSP_non!N48+raw_2004_MOE_TANF_non!N48+raw_2004_fed_non_2!I48</f>
        <v>912333</v>
      </c>
      <c r="J43">
        <f>raw_2004_MOE_SSP_non!L48+raw_2004_MOE_SSP_non!M48+raw_2004_MOE_TANF_non!L48+raw_2004_MOE_TANF_non!M48+raw_2004_fed_non_2!F48+raw_2004_fed_non_2!H48</f>
        <v>2653021</v>
      </c>
      <c r="K43">
        <f>raw_2004_fed_spending!E48</f>
        <v>2202692</v>
      </c>
      <c r="L43">
        <f>raw_2004_MOE_SSP_non!B48+raw_2004_MOE_SSP_assist!B48+raw_2004_MOE_TANF_non!B48+raw_2004_MOE_TANF_assist!B48+raw_2004_fed_spending!J48+raw_2004_fed_spending!C48+raw_2004_fed_spending!E48</f>
        <v>31183844</v>
      </c>
      <c r="N43">
        <f t="shared" si="0"/>
        <v>31183844</v>
      </c>
      <c r="O43" t="str">
        <f t="shared" si="1"/>
        <v>Match</v>
      </c>
    </row>
    <row r="44" spans="1:15" x14ac:dyDescent="0.2">
      <c r="A44" t="s">
        <v>50</v>
      </c>
      <c r="B44">
        <f>raw_2004_MOE_SSP_assist!C49+raw_2004_MOE_TANF_assist!C49+raw_2004_fed_assist!C49</f>
        <v>119673358</v>
      </c>
      <c r="C44">
        <f>raw_2004_MOE_SSP_non!D49+raw_2004_MOE_SSP_assist!D49+raw_2004_MOE_TANF_non!D49+raw_2004_MOE_TANF_assist!D49+raw_2004_fed_non_1!D49+raw_2004_fed_assist!D49+raw_2004_fed_spending!C49</f>
        <v>73535529</v>
      </c>
      <c r="D44">
        <f>raw_2004_MOE_SSP_non!C49+raw_2004_MOE_SSP_non!E49+raw_2004_MOE_SSP_non!F49+raw_2004_MOE_SSP_assist!E49+raw_2004_MOE_TANF_non!C49+raw_2004_MOE_TANF_non!E49+raw_2004_MOE_TANF_non!F49+raw_2004_MOE_TANF_assist!E49+raw_2004_fed_non_1!C49+raw_2004_fed_non_1!E49+raw_2004_fed_non_1!F49+raw_2004_fed_assist!E49</f>
        <v>37349514</v>
      </c>
      <c r="E44">
        <f>raw_2004_fed_non_1!J49+raw_2004_fed_assist!F49</f>
        <v>0</v>
      </c>
      <c r="F44">
        <f>raw_2004_MOE_SSP_non!G49+raw_2004_MOE_SSP_non!H49+raw_2004_MOE_TANF_non!G49+raw_2004_MOE_TANF_non!H49+raw_2004_fed_non_1!G49+raw_2004_fed_non_1!H49</f>
        <v>0</v>
      </c>
      <c r="G44">
        <f>raw_2004_MOE_SSP_non!I49+raw_2004_MOE_TANF_non!I49+raw_2004_fed_non_1!I49</f>
        <v>0</v>
      </c>
      <c r="H44">
        <f>raw_2004_MOE_SSP_non!J49+raw_2004_MOE_SSP_non!K49+raw_2004_MOE_TANF_non!J49+raw_2004_MOE_TANF_non!K49+raw_2004_fed_non_2!D49+raw_2004_fed_non_2!E49</f>
        <v>0</v>
      </c>
      <c r="I44">
        <f>raw_2004_MOE_SSP_non!N49+raw_2004_MOE_TANF_non!N49+raw_2004_fed_non_2!I49</f>
        <v>28390085</v>
      </c>
      <c r="J44">
        <f>raw_2004_MOE_SSP_non!L49+raw_2004_MOE_SSP_non!M49+raw_2004_MOE_TANF_non!L49+raw_2004_MOE_TANF_non!M49+raw_2004_fed_non_2!F49+raw_2004_fed_non_2!H49</f>
        <v>31347203</v>
      </c>
      <c r="K44">
        <f>raw_2004_fed_spending!E49</f>
        <v>0</v>
      </c>
      <c r="L44">
        <f>raw_2004_MOE_SSP_non!B49+raw_2004_MOE_SSP_assist!B49+raw_2004_MOE_TANF_non!B49+raw_2004_MOE_TANF_assist!B49+raw_2004_fed_spending!J49+raw_2004_fed_spending!C49+raw_2004_fed_spending!E49</f>
        <v>290295689</v>
      </c>
      <c r="N44">
        <f t="shared" si="0"/>
        <v>290295689</v>
      </c>
      <c r="O44" t="str">
        <f t="shared" si="1"/>
        <v>Match</v>
      </c>
    </row>
    <row r="45" spans="1:15" x14ac:dyDescent="0.2">
      <c r="A45" t="s">
        <v>51</v>
      </c>
      <c r="B45">
        <f>raw_2004_MOE_SSP_assist!C50+raw_2004_MOE_TANF_assist!C50+raw_2004_fed_assist!C50</f>
        <v>213053902</v>
      </c>
      <c r="C45">
        <f>raw_2004_MOE_SSP_non!D50+raw_2004_MOE_SSP_assist!D50+raw_2004_MOE_TANF_non!D50+raw_2004_MOE_TANF_assist!D50+raw_2004_fed_non_1!D50+raw_2004_fed_assist!D50+raw_2004_fed_spending!C50</f>
        <v>22891952</v>
      </c>
      <c r="D45">
        <f>raw_2004_MOE_SSP_non!C50+raw_2004_MOE_SSP_non!E50+raw_2004_MOE_SSP_non!F50+raw_2004_MOE_SSP_assist!E50+raw_2004_MOE_TANF_non!C50+raw_2004_MOE_TANF_non!E50+raw_2004_MOE_TANF_non!F50+raw_2004_MOE_TANF_assist!E50+raw_2004_fed_non_1!C50+raw_2004_fed_non_1!E50+raw_2004_fed_non_1!F50+raw_2004_fed_assist!E50</f>
        <v>81027264</v>
      </c>
      <c r="E45">
        <f>raw_2004_fed_non_1!J50+raw_2004_fed_assist!F50</f>
        <v>92463320</v>
      </c>
      <c r="F45">
        <f>raw_2004_MOE_SSP_non!G50+raw_2004_MOE_SSP_non!H50+raw_2004_MOE_TANF_non!G50+raw_2004_MOE_TANF_non!H50+raw_2004_fed_non_1!G50+raw_2004_fed_non_1!H50</f>
        <v>0</v>
      </c>
      <c r="G45">
        <f>raw_2004_MOE_SSP_non!I50+raw_2004_MOE_TANF_non!I50+raw_2004_fed_non_1!I50</f>
        <v>14366259</v>
      </c>
      <c r="H45">
        <f>raw_2004_MOE_SSP_non!J50+raw_2004_MOE_SSP_non!K50+raw_2004_MOE_TANF_non!J50+raw_2004_MOE_TANF_non!K50+raw_2004_fed_non_2!D50+raw_2004_fed_non_2!E50</f>
        <v>106545</v>
      </c>
      <c r="I45">
        <f>raw_2004_MOE_SSP_non!N50+raw_2004_MOE_TANF_non!N50+raw_2004_fed_non_2!I50</f>
        <v>234331385</v>
      </c>
      <c r="J45">
        <f>raw_2004_MOE_SSP_non!L50+raw_2004_MOE_SSP_non!M50+raw_2004_MOE_TANF_non!L50+raw_2004_MOE_TANF_non!M50+raw_2004_fed_non_2!F50+raw_2004_fed_non_2!H50</f>
        <v>109685156</v>
      </c>
      <c r="K45">
        <f>raw_2004_fed_spending!E50</f>
        <v>0</v>
      </c>
      <c r="L45">
        <f>raw_2004_MOE_SSP_non!B50+raw_2004_MOE_SSP_assist!B50+raw_2004_MOE_TANF_non!B50+raw_2004_MOE_TANF_assist!B50+raw_2004_fed_spending!J50+raw_2004_fed_spending!C50+raw_2004_fed_spending!E50</f>
        <v>767925783</v>
      </c>
      <c r="N45">
        <f t="shared" si="0"/>
        <v>767925783</v>
      </c>
      <c r="O45" t="str">
        <f t="shared" si="1"/>
        <v>Match</v>
      </c>
    </row>
    <row r="46" spans="1:15" x14ac:dyDescent="0.2">
      <c r="A46" t="s">
        <v>52</v>
      </c>
      <c r="B46">
        <f>raw_2004_MOE_SSP_assist!C51+raw_2004_MOE_TANF_assist!C51+raw_2004_fed_assist!C51</f>
        <v>45457387</v>
      </c>
      <c r="C46">
        <f>raw_2004_MOE_SSP_non!D51+raw_2004_MOE_SSP_assist!D51+raw_2004_MOE_TANF_non!D51+raw_2004_MOE_TANF_assist!D51+raw_2004_fed_non_1!D51+raw_2004_fed_assist!D51+raw_2004_fed_spending!C51</f>
        <v>9491173</v>
      </c>
      <c r="D46">
        <f>raw_2004_MOE_SSP_non!C51+raw_2004_MOE_SSP_non!E51+raw_2004_MOE_SSP_non!F51+raw_2004_MOE_SSP_assist!E51+raw_2004_MOE_TANF_non!C51+raw_2004_MOE_TANF_non!E51+raw_2004_MOE_TANF_non!F51+raw_2004_MOE_TANF_assist!E51+raw_2004_fed_non_1!C51+raw_2004_fed_non_1!E51+raw_2004_fed_non_1!F51+raw_2004_fed_assist!E51</f>
        <v>34288434</v>
      </c>
      <c r="E46">
        <f>raw_2004_fed_non_1!J51+raw_2004_fed_assist!F51</f>
        <v>0</v>
      </c>
      <c r="F46">
        <f>raw_2004_MOE_SSP_non!G51+raw_2004_MOE_SSP_non!H51+raw_2004_MOE_TANF_non!G51+raw_2004_MOE_TANF_non!H51+raw_2004_fed_non_1!G51+raw_2004_fed_non_1!H51</f>
        <v>0</v>
      </c>
      <c r="G46">
        <f>raw_2004_MOE_SSP_non!I51+raw_2004_MOE_TANF_non!I51+raw_2004_fed_non_1!I51</f>
        <v>793134</v>
      </c>
      <c r="H46">
        <f>raw_2004_MOE_SSP_non!J51+raw_2004_MOE_SSP_non!K51+raw_2004_MOE_TANF_non!J51+raw_2004_MOE_TANF_non!K51+raw_2004_fed_non_2!D51+raw_2004_fed_non_2!E51</f>
        <v>489988</v>
      </c>
      <c r="I46">
        <f>raw_2004_MOE_SSP_non!N51+raw_2004_MOE_TANF_non!N51+raw_2004_fed_non_2!I51</f>
        <v>-272961</v>
      </c>
      <c r="J46">
        <f>raw_2004_MOE_SSP_non!L51+raw_2004_MOE_SSP_non!M51+raw_2004_MOE_TANF_non!L51+raw_2004_MOE_TANF_non!M51+raw_2004_fed_non_2!F51+raw_2004_fed_non_2!H51</f>
        <v>23395568</v>
      </c>
      <c r="K46">
        <f>raw_2004_fed_spending!E51</f>
        <v>1585114</v>
      </c>
      <c r="L46">
        <f>raw_2004_MOE_SSP_non!B51+raw_2004_MOE_SSP_assist!B51+raw_2004_MOE_TANF_non!B51+raw_2004_MOE_TANF_assist!B51+raw_2004_fed_spending!J51+raw_2004_fed_spending!C51+raw_2004_fed_spending!E51</f>
        <v>115227837</v>
      </c>
      <c r="N46">
        <f t="shared" si="0"/>
        <v>115227837</v>
      </c>
      <c r="O46" t="str">
        <f t="shared" si="1"/>
        <v>Match</v>
      </c>
    </row>
    <row r="47" spans="1:15" x14ac:dyDescent="0.2">
      <c r="A47" t="s">
        <v>53</v>
      </c>
      <c r="B47">
        <f>raw_2004_MOE_SSP_assist!C52+raw_2004_MOE_TANF_assist!C52+raw_2004_fed_assist!C52</f>
        <v>35340553</v>
      </c>
      <c r="C47">
        <f>raw_2004_MOE_SSP_non!D52+raw_2004_MOE_SSP_assist!D52+raw_2004_MOE_TANF_non!D52+raw_2004_MOE_TANF_assist!D52+raw_2004_fed_non_1!D52+raw_2004_fed_assist!D52+raw_2004_fed_spending!C52</f>
        <v>16224573</v>
      </c>
      <c r="D47">
        <f>raw_2004_MOE_SSP_non!C52+raw_2004_MOE_SSP_non!E52+raw_2004_MOE_SSP_non!F52+raw_2004_MOE_SSP_assist!E52+raw_2004_MOE_TANF_non!C52+raw_2004_MOE_TANF_non!E52+raw_2004_MOE_TANF_non!F52+raw_2004_MOE_TANF_assist!E52+raw_2004_fed_non_1!C52+raw_2004_fed_non_1!E52+raw_2004_fed_non_1!F52+raw_2004_fed_assist!E52</f>
        <v>8526228</v>
      </c>
      <c r="E47">
        <f>raw_2004_fed_non_1!J52+raw_2004_fed_assist!F52</f>
        <v>0</v>
      </c>
      <c r="F47">
        <f>raw_2004_MOE_SSP_non!G52+raw_2004_MOE_SSP_non!H52+raw_2004_MOE_TANF_non!G52+raw_2004_MOE_TANF_non!H52+raw_2004_fed_non_1!G52+raw_2004_fed_non_1!H52</f>
        <v>7461406</v>
      </c>
      <c r="G47">
        <f>raw_2004_MOE_SSP_non!I52+raw_2004_MOE_TANF_non!I52+raw_2004_fed_non_1!I52</f>
        <v>2565137</v>
      </c>
      <c r="H47">
        <f>raw_2004_MOE_SSP_non!J52+raw_2004_MOE_SSP_non!K52+raw_2004_MOE_TANF_non!J52+raw_2004_MOE_TANF_non!K52+raw_2004_fed_non_2!D52+raw_2004_fed_non_2!E52</f>
        <v>0</v>
      </c>
      <c r="I47">
        <f>raw_2004_MOE_SSP_non!N52+raw_2004_MOE_TANF_non!N52+raw_2004_fed_non_2!I52</f>
        <v>0</v>
      </c>
      <c r="J47">
        <f>raw_2004_MOE_SSP_non!L52+raw_2004_MOE_SSP_non!M52+raw_2004_MOE_TANF_non!L52+raw_2004_MOE_TANF_non!M52+raw_2004_fed_non_2!F52+raw_2004_fed_non_2!H52</f>
        <v>7629971</v>
      </c>
      <c r="K47">
        <f>raw_2004_fed_spending!E52</f>
        <v>4735318</v>
      </c>
      <c r="L47">
        <f>raw_2004_MOE_SSP_non!B52+raw_2004_MOE_SSP_assist!B52+raw_2004_MOE_TANF_non!B52+raw_2004_MOE_TANF_assist!B52+raw_2004_fed_spending!J52+raw_2004_fed_spending!C52+raw_2004_fed_spending!E52</f>
        <v>82483186</v>
      </c>
      <c r="N47">
        <f t="shared" si="0"/>
        <v>82483186</v>
      </c>
      <c r="O47" t="str">
        <f t="shared" si="1"/>
        <v>Match</v>
      </c>
    </row>
    <row r="48" spans="1:15" x14ac:dyDescent="0.2">
      <c r="A48" t="s">
        <v>54</v>
      </c>
      <c r="B48">
        <f>raw_2004_MOE_SSP_assist!C53+raw_2004_MOE_TANF_assist!C53+raw_2004_fed_assist!C53</f>
        <v>111839526</v>
      </c>
      <c r="C48">
        <f>raw_2004_MOE_SSP_non!D53+raw_2004_MOE_SSP_assist!D53+raw_2004_MOE_TANF_non!D53+raw_2004_MOE_TANF_assist!D53+raw_2004_fed_non_1!D53+raw_2004_fed_assist!D53+raw_2004_fed_spending!C53</f>
        <v>38836577</v>
      </c>
      <c r="D48">
        <f>raw_2004_MOE_SSP_non!C53+raw_2004_MOE_SSP_non!E53+raw_2004_MOE_SSP_non!F53+raw_2004_MOE_SSP_assist!E53+raw_2004_MOE_TANF_non!C53+raw_2004_MOE_TANF_non!E53+raw_2004_MOE_TANF_non!F53+raw_2004_MOE_TANF_assist!E53+raw_2004_fed_non_1!C53+raw_2004_fed_non_1!E53+raw_2004_fed_non_1!F53+raw_2004_fed_assist!E53</f>
        <v>92023372</v>
      </c>
      <c r="E48">
        <f>raw_2004_fed_non_1!J53+raw_2004_fed_assist!F53</f>
        <v>0</v>
      </c>
      <c r="F48">
        <f>raw_2004_MOE_SSP_non!G53+raw_2004_MOE_SSP_non!H53+raw_2004_MOE_TANF_non!G53+raw_2004_MOE_TANF_non!H53+raw_2004_fed_non_1!G53+raw_2004_fed_non_1!H53</f>
        <v>0</v>
      </c>
      <c r="G48">
        <f>raw_2004_MOE_SSP_non!I53+raw_2004_MOE_TANF_non!I53+raw_2004_fed_non_1!I53</f>
        <v>9803285</v>
      </c>
      <c r="H48">
        <f>raw_2004_MOE_SSP_non!J53+raw_2004_MOE_SSP_non!K53+raw_2004_MOE_TANF_non!J53+raw_2004_MOE_TANF_non!K53+raw_2004_fed_non_2!D53+raw_2004_fed_non_2!E53</f>
        <v>1548584</v>
      </c>
      <c r="I48">
        <f>raw_2004_MOE_SSP_non!N53+raw_2004_MOE_TANF_non!N53+raw_2004_fed_non_2!I53</f>
        <v>15736285</v>
      </c>
      <c r="J48">
        <f>raw_2004_MOE_SSP_non!L53+raw_2004_MOE_SSP_non!M53+raw_2004_MOE_TANF_non!L53+raw_2004_MOE_TANF_non!M53+raw_2004_fed_non_2!F53+raw_2004_fed_non_2!H53</f>
        <v>25560868</v>
      </c>
      <c r="K48">
        <f>raw_2004_fed_spending!E53</f>
        <v>15828517</v>
      </c>
      <c r="L48">
        <f>raw_2004_MOE_SSP_non!B53+raw_2004_MOE_SSP_assist!B53+raw_2004_MOE_TANF_non!B53+raw_2004_MOE_TANF_assist!B53+raw_2004_fed_spending!J53+raw_2004_fed_spending!C53+raw_2004_fed_spending!E53</f>
        <v>311177014</v>
      </c>
      <c r="N48">
        <f t="shared" si="0"/>
        <v>311177014</v>
      </c>
      <c r="O48" t="str">
        <f t="shared" si="1"/>
        <v>Match</v>
      </c>
    </row>
    <row r="49" spans="1:15" x14ac:dyDescent="0.2">
      <c r="A49" t="s">
        <v>55</v>
      </c>
      <c r="B49">
        <f>raw_2004_MOE_SSP_assist!C54+raw_2004_MOE_TANF_assist!C54+raw_2004_fed_assist!C54</f>
        <v>321510334</v>
      </c>
      <c r="C49">
        <f>raw_2004_MOE_SSP_non!D54+raw_2004_MOE_SSP_assist!D54+raw_2004_MOE_TANF_non!D54+raw_2004_MOE_TANF_assist!D54+raw_2004_fed_non_1!D54+raw_2004_fed_assist!D54+raw_2004_fed_spending!C54</f>
        <v>167773990</v>
      </c>
      <c r="D49">
        <f>raw_2004_MOE_SSP_non!C54+raw_2004_MOE_SSP_non!E54+raw_2004_MOE_SSP_non!F54+raw_2004_MOE_SSP_assist!E54+raw_2004_MOE_TANF_non!C54+raw_2004_MOE_TANF_non!E54+raw_2004_MOE_TANF_non!F54+raw_2004_MOE_TANF_assist!E54+raw_2004_fed_non_1!C54+raw_2004_fed_non_1!E54+raw_2004_fed_non_1!F54+raw_2004_fed_assist!E54</f>
        <v>106489545</v>
      </c>
      <c r="E49">
        <f>raw_2004_fed_non_1!J54+raw_2004_fed_assist!F54</f>
        <v>16741755</v>
      </c>
      <c r="F49">
        <f>raw_2004_MOE_SSP_non!G54+raw_2004_MOE_SSP_non!H54+raw_2004_MOE_TANF_non!G54+raw_2004_MOE_TANF_non!H54+raw_2004_fed_non_1!G54+raw_2004_fed_non_1!H54</f>
        <v>0</v>
      </c>
      <c r="G49">
        <f>raw_2004_MOE_SSP_non!I54+raw_2004_MOE_TANF_non!I54+raw_2004_fed_non_1!I54</f>
        <v>7379948</v>
      </c>
      <c r="H49">
        <f>raw_2004_MOE_SSP_non!J54+raw_2004_MOE_SSP_non!K54+raw_2004_MOE_TANF_non!J54+raw_2004_MOE_TANF_non!K54+raw_2004_fed_non_2!D54+raw_2004_fed_non_2!E54</f>
        <v>0</v>
      </c>
      <c r="I49">
        <f>raw_2004_MOE_SSP_non!N54+raw_2004_MOE_TANF_non!N54+raw_2004_fed_non_2!I54</f>
        <v>12373026</v>
      </c>
      <c r="J49">
        <f>raw_2004_MOE_SSP_non!L54+raw_2004_MOE_SSP_non!M54+raw_2004_MOE_TANF_non!L54+raw_2004_MOE_TANF_non!M54+raw_2004_fed_non_2!F54+raw_2004_fed_non_2!H54</f>
        <v>51850077</v>
      </c>
      <c r="K49">
        <f>raw_2004_fed_spending!E54</f>
        <v>10659333</v>
      </c>
      <c r="L49">
        <f>raw_2004_MOE_SSP_non!B54+raw_2004_MOE_SSP_assist!B54+raw_2004_MOE_TANF_non!B54+raw_2004_MOE_TANF_assist!B54+raw_2004_fed_spending!J54+raw_2004_fed_spending!C54+raw_2004_fed_spending!E54</f>
        <v>694778008</v>
      </c>
      <c r="N49">
        <f t="shared" si="0"/>
        <v>694778008</v>
      </c>
      <c r="O49" t="str">
        <f t="shared" si="1"/>
        <v>Match</v>
      </c>
    </row>
    <row r="50" spans="1:15" x14ac:dyDescent="0.2">
      <c r="A50" t="s">
        <v>56</v>
      </c>
      <c r="B50">
        <f>raw_2004_MOE_SSP_assist!C55+raw_2004_MOE_TANF_assist!C55+raw_2004_fed_assist!C55</f>
        <v>69012579</v>
      </c>
      <c r="C50">
        <f>raw_2004_MOE_SSP_non!D55+raw_2004_MOE_SSP_assist!D55+raw_2004_MOE_TANF_non!D55+raw_2004_MOE_TANF_assist!D55+raw_2004_fed_non_1!D55+raw_2004_fed_assist!D55+raw_2004_fed_spending!C55</f>
        <v>22461690</v>
      </c>
      <c r="D50">
        <f>raw_2004_MOE_SSP_non!C55+raw_2004_MOE_SSP_non!E55+raw_2004_MOE_SSP_non!F55+raw_2004_MOE_SSP_assist!E55+raw_2004_MOE_TANF_non!C55+raw_2004_MOE_TANF_non!E55+raw_2004_MOE_TANF_non!F55+raw_2004_MOE_TANF_assist!E55+raw_2004_fed_non_1!C55+raw_2004_fed_non_1!E55+raw_2004_fed_non_1!F55+raw_2004_fed_assist!E55</f>
        <v>19408218</v>
      </c>
      <c r="E50">
        <f>raw_2004_fed_non_1!J55+raw_2004_fed_assist!F55</f>
        <v>0</v>
      </c>
      <c r="F50">
        <f>raw_2004_MOE_SSP_non!G55+raw_2004_MOE_SSP_non!H55+raw_2004_MOE_TANF_non!G55+raw_2004_MOE_TANF_non!H55+raw_2004_fed_non_1!G55+raw_2004_fed_non_1!H55</f>
        <v>0</v>
      </c>
      <c r="G50">
        <f>raw_2004_MOE_SSP_non!I55+raw_2004_MOE_TANF_non!I55+raw_2004_fed_non_1!I55</f>
        <v>2461103</v>
      </c>
      <c r="H50">
        <f>raw_2004_MOE_SSP_non!J55+raw_2004_MOE_SSP_non!K55+raw_2004_MOE_TANF_non!J55+raw_2004_MOE_TANF_non!K55+raw_2004_fed_non_2!D55+raw_2004_fed_non_2!E55</f>
        <v>6044598</v>
      </c>
      <c r="I50">
        <f>raw_2004_MOE_SSP_non!N55+raw_2004_MOE_TANF_non!N55+raw_2004_fed_non_2!I55</f>
        <v>5181286</v>
      </c>
      <c r="J50">
        <f>raw_2004_MOE_SSP_non!L55+raw_2004_MOE_SSP_non!M55+raw_2004_MOE_TANF_non!L55+raw_2004_MOE_TANF_non!M55+raw_2004_fed_non_2!F55+raw_2004_fed_non_2!H55</f>
        <v>25285685</v>
      </c>
      <c r="K50">
        <f>raw_2004_fed_spending!E55</f>
        <v>7414943</v>
      </c>
      <c r="L50">
        <f>raw_2004_MOE_SSP_non!B55+raw_2004_MOE_SSP_assist!B55+raw_2004_MOE_TANF_non!B55+raw_2004_MOE_TANF_assist!B55+raw_2004_fed_spending!J55+raw_2004_fed_spending!C55+raw_2004_fed_spending!E55</f>
        <v>157270102</v>
      </c>
      <c r="N50">
        <f t="shared" si="0"/>
        <v>157270102</v>
      </c>
      <c r="O50" t="str">
        <f t="shared" si="1"/>
        <v>Match</v>
      </c>
    </row>
    <row r="51" spans="1:15" x14ac:dyDescent="0.2">
      <c r="A51" t="s">
        <v>57</v>
      </c>
      <c r="B51">
        <f>raw_2004_MOE_SSP_assist!C56+raw_2004_MOE_TANF_assist!C56+raw_2004_fed_assist!C56</f>
        <v>135716584</v>
      </c>
      <c r="C51">
        <f>raw_2004_MOE_SSP_non!D56+raw_2004_MOE_SSP_assist!D56+raw_2004_MOE_TANF_non!D56+raw_2004_MOE_TANF_assist!D56+raw_2004_fed_non_1!D56+raw_2004_fed_assist!D56+raw_2004_fed_spending!C56</f>
        <v>250568004</v>
      </c>
      <c r="D51">
        <f>raw_2004_MOE_SSP_non!C56+raw_2004_MOE_SSP_non!E56+raw_2004_MOE_SSP_non!F56+raw_2004_MOE_SSP_assist!E56+raw_2004_MOE_TANF_non!C56+raw_2004_MOE_TANF_non!E56+raw_2004_MOE_TANF_non!F56+raw_2004_MOE_TANF_assist!E56+raw_2004_fed_non_1!C56+raw_2004_fed_non_1!E56+raw_2004_fed_non_1!F56+raw_2004_fed_assist!E56</f>
        <v>33933767</v>
      </c>
      <c r="E51">
        <f>raw_2004_fed_non_1!J56+raw_2004_fed_assist!F56</f>
        <v>0</v>
      </c>
      <c r="F51">
        <f>raw_2004_MOE_SSP_non!G56+raw_2004_MOE_SSP_non!H56+raw_2004_MOE_TANF_non!G56+raw_2004_MOE_TANF_non!H56+raw_2004_fed_non_1!G56+raw_2004_fed_non_1!H56</f>
        <v>57892001</v>
      </c>
      <c r="G51">
        <f>raw_2004_MOE_SSP_non!I56+raw_2004_MOE_TANF_non!I56+raw_2004_fed_non_1!I56</f>
        <v>6544291</v>
      </c>
      <c r="H51">
        <f>raw_2004_MOE_SSP_non!J56+raw_2004_MOE_SSP_non!K56+raw_2004_MOE_TANF_non!J56+raw_2004_MOE_TANF_non!K56+raw_2004_fed_non_2!D56+raw_2004_fed_non_2!E56</f>
        <v>17626062</v>
      </c>
      <c r="I51">
        <f>raw_2004_MOE_SSP_non!N56+raw_2004_MOE_TANF_non!N56+raw_2004_fed_non_2!I56</f>
        <v>10700724</v>
      </c>
      <c r="J51">
        <f>raw_2004_MOE_SSP_non!L56+raw_2004_MOE_SSP_non!M56+raw_2004_MOE_TANF_non!L56+raw_2004_MOE_TANF_non!M56+raw_2004_fed_non_2!F56+raw_2004_fed_non_2!H56</f>
        <v>44951759</v>
      </c>
      <c r="K51">
        <f>raw_2004_fed_spending!E56</f>
        <v>13420499</v>
      </c>
      <c r="L51">
        <f>raw_2004_MOE_SSP_non!B56+raw_2004_MOE_SSP_assist!B56+raw_2004_MOE_TANF_non!B56+raw_2004_MOE_TANF_assist!B56+raw_2004_fed_spending!J56+raw_2004_fed_spending!C56+raw_2004_fed_spending!E56</f>
        <v>571353691</v>
      </c>
      <c r="N51">
        <f t="shared" si="0"/>
        <v>571353691</v>
      </c>
      <c r="O51" t="str">
        <f t="shared" si="1"/>
        <v>Match</v>
      </c>
    </row>
    <row r="52" spans="1:15" x14ac:dyDescent="0.2">
      <c r="A52" t="s">
        <v>58</v>
      </c>
      <c r="B52">
        <f>raw_2004_MOE_SSP_assist!C57+raw_2004_MOE_TANF_assist!C57+raw_2004_fed_assist!C57</f>
        <v>5280357</v>
      </c>
      <c r="C52">
        <f>raw_2004_MOE_SSP_non!D57+raw_2004_MOE_SSP_assist!D57+raw_2004_MOE_TANF_non!D57+raw_2004_MOE_TANF_assist!D57+raw_2004_fed_non_1!D57+raw_2004_fed_assist!D57+raw_2004_fed_spending!C57</f>
        <v>1543641</v>
      </c>
      <c r="D52">
        <f>raw_2004_MOE_SSP_non!C57+raw_2004_MOE_SSP_non!E57+raw_2004_MOE_SSP_non!F57+raw_2004_MOE_SSP_assist!E57+raw_2004_MOE_TANF_non!C57+raw_2004_MOE_TANF_non!E57+raw_2004_MOE_TANF_non!F57+raw_2004_MOE_TANF_assist!E57+raw_2004_fed_non_1!C57+raw_2004_fed_non_1!E57+raw_2004_fed_non_1!F57+raw_2004_fed_assist!E57</f>
        <v>11728568</v>
      </c>
      <c r="E52">
        <f>raw_2004_fed_non_1!J57+raw_2004_fed_assist!F57</f>
        <v>0</v>
      </c>
      <c r="F52">
        <f>raw_2004_MOE_SSP_non!G57+raw_2004_MOE_SSP_non!H57+raw_2004_MOE_TANF_non!G57+raw_2004_MOE_TANF_non!H57+raw_2004_fed_non_1!G57+raw_2004_fed_non_1!H57</f>
        <v>0</v>
      </c>
      <c r="G52">
        <f>raw_2004_MOE_SSP_non!I57+raw_2004_MOE_TANF_non!I57+raw_2004_fed_non_1!I57</f>
        <v>0</v>
      </c>
      <c r="H52">
        <f>raw_2004_MOE_SSP_non!J57+raw_2004_MOE_SSP_non!K57+raw_2004_MOE_TANF_non!J57+raw_2004_MOE_TANF_non!K57+raw_2004_fed_non_2!D57+raw_2004_fed_non_2!E57</f>
        <v>0</v>
      </c>
      <c r="I52">
        <f>raw_2004_MOE_SSP_non!N57+raw_2004_MOE_TANF_non!N57+raw_2004_fed_non_2!I57</f>
        <v>25832423</v>
      </c>
      <c r="J52">
        <f>raw_2004_MOE_SSP_non!L57+raw_2004_MOE_SSP_non!M57+raw_2004_MOE_TANF_non!L57+raw_2004_MOE_TANF_non!M57+raw_2004_fed_non_2!F57+raw_2004_fed_non_2!H57</f>
        <v>-4550160</v>
      </c>
      <c r="K52">
        <f>raw_2004_fed_spending!E57</f>
        <v>1850053</v>
      </c>
      <c r="L52">
        <f>raw_2004_MOE_SSP_non!B57+raw_2004_MOE_SSP_assist!B57+raw_2004_MOE_TANF_non!B57+raw_2004_MOE_TANF_assist!B57+raw_2004_fed_spending!J57+raw_2004_fed_spending!C57+raw_2004_fed_spending!E57</f>
        <v>41684882</v>
      </c>
      <c r="N52">
        <f t="shared" si="0"/>
        <v>41684882</v>
      </c>
      <c r="O52" t="str">
        <f t="shared" si="1"/>
        <v>Match</v>
      </c>
    </row>
    <row r="53" spans="1:15" x14ac:dyDescent="0.2">
      <c r="A53" t="s">
        <v>117</v>
      </c>
      <c r="B53">
        <f>raw_2004_MOE_SSP_assist!C58+raw_2004_MOE_TANF_assist!C58+raw_2004_fed_assist!C58</f>
        <v>10368378031</v>
      </c>
      <c r="C53">
        <f>raw_2004_MOE_SSP_non!D58+raw_2004_MOE_SSP_assist!D58+raw_2004_MOE_TANF_non!D58+raw_2004_MOE_TANF_assist!D58+raw_2004_fed_non_1!D58+raw_2004_fed_assist!D58+raw_2004_fed_spending!C58</f>
        <v>5205961482</v>
      </c>
      <c r="D53">
        <f>raw_2004_MOE_SSP_non!C58+raw_2004_MOE_SSP_non!E58+raw_2004_MOE_SSP_non!F58+raw_2004_MOE_SSP_assist!E58+raw_2004_MOE_TANF_non!C58+raw_2004_MOE_TANF_non!E58+raw_2004_MOE_TANF_non!F58+raw_2004_MOE_TANF_assist!E58+raw_2004_fed_non_1!C58+raw_2004_fed_non_1!E58+raw_2004_fed_non_1!F58+raw_2004_fed_assist!E58</f>
        <v>2654047142</v>
      </c>
      <c r="E53">
        <f>raw_2004_fed_non_1!J58+raw_2004_fed_assist!F58</f>
        <v>1790922982</v>
      </c>
      <c r="F53">
        <f>raw_2004_MOE_SSP_non!G58+raw_2004_MOE_SSP_non!H58+raw_2004_MOE_TANF_non!G58+raw_2004_MOE_TANF_non!H58+raw_2004_fed_non_1!G58+raw_2004_fed_non_1!H58</f>
        <v>1120120691</v>
      </c>
      <c r="G53">
        <f>raw_2004_MOE_SSP_non!I58+raw_2004_MOE_TANF_non!I58+raw_2004_fed_non_1!I58</f>
        <v>271089447</v>
      </c>
      <c r="H53">
        <f>raw_2004_MOE_SSP_non!J58+raw_2004_MOE_SSP_non!K58+raw_2004_MOE_TANF_non!J58+raw_2004_MOE_TANF_non!K58+raw_2004_fed_non_2!D58+raw_2004_fed_non_2!E58</f>
        <v>1122885574</v>
      </c>
      <c r="I53">
        <f>raw_2004_MOE_SSP_non!N58+raw_2004_MOE_TANF_non!N58+raw_2004_fed_non_2!I58</f>
        <v>2843810190</v>
      </c>
      <c r="J53">
        <f>raw_2004_MOE_SSP_non!L58+raw_2004_MOE_SSP_non!M58+raw_2004_MOE_TANF_non!L58+raw_2004_MOE_TANF_non!M58+raw_2004_fed_non_2!F58+raw_2004_fed_non_2!H58</f>
        <v>2299632783</v>
      </c>
      <c r="K53">
        <f>raw_2004_fed_spending!E58</f>
        <v>765015670</v>
      </c>
      <c r="L53">
        <f>raw_2004_MOE_SSP_non!B58+raw_2004_MOE_SSP_assist!B58+raw_2004_MOE_TANF_non!B58+raw_2004_MOE_TANF_assist!B58+raw_2004_fed_spending!J58+raw_2004_fed_spending!C58+raw_2004_fed_spending!E58</f>
        <v>28441863992</v>
      </c>
      <c r="N53">
        <f t="shared" si="0"/>
        <v>28441863992</v>
      </c>
      <c r="O53" t="str">
        <f t="shared" si="1"/>
        <v>Match</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817</v>
      </c>
      <c r="C1" t="s">
        <v>818</v>
      </c>
      <c r="D1" t="s">
        <v>819</v>
      </c>
      <c r="E1" t="s">
        <v>820</v>
      </c>
      <c r="F1" t="s">
        <v>821</v>
      </c>
      <c r="G1" t="s">
        <v>822</v>
      </c>
      <c r="H1" t="s">
        <v>823</v>
      </c>
      <c r="I1" t="s">
        <v>824</v>
      </c>
      <c r="J1" t="s">
        <v>825</v>
      </c>
      <c r="K1" t="s">
        <v>826</v>
      </c>
      <c r="L1" t="s">
        <v>940</v>
      </c>
      <c r="N1" t="s">
        <v>829</v>
      </c>
      <c r="O1" t="s">
        <v>606</v>
      </c>
      <c r="P1" t="s">
        <v>850</v>
      </c>
      <c r="Q1" t="s">
        <v>606</v>
      </c>
    </row>
    <row r="2" spans="1:17" x14ac:dyDescent="0.2">
      <c r="A2" t="s">
        <v>8</v>
      </c>
      <c r="B2">
        <f>raw_2005_MOE_SSP_assist!C7+raw_2005_MOE_TANF_assist!C7+raw_2005_fed_assist!C7</f>
        <v>47390331</v>
      </c>
      <c r="C2">
        <f>raw_2005_MOE_SSP_non!D7+raw_2005_MOE_SSP_assist!D7+raw_2005_MOE_TANF_non!D7+raw_2005_MOE_TANF_assist!D7+raw_2005_fed_non_1!D7+raw_2005_fed_assist!D7+raw_2005_fed_spending!C7</f>
        <v>10365524</v>
      </c>
      <c r="D2">
        <f>raw_2005_MOE_SSP_non!C7+raw_2005_MOE_SSP_non!E7+raw_2005_MOE_SSP_non!F7+raw_2005_MOE_SSP_assist!E7+raw_2005_MOE_TANF_non!C7+raw_2005_MOE_TANF_non!E7+raw_2005_MOE_TANF_non!F7+raw_2005_MOE_TANF_assist!E7+raw_2005_fed_non_1!C7+raw_2005_fed_non_1!E7+raw_2005_fed_non_1!F7+raw_2005_fed_assist!E7</f>
        <v>19472509</v>
      </c>
      <c r="E2">
        <f>raw_2005_fed_non_1!J7+raw_2005_fed_assist!F7</f>
        <v>0</v>
      </c>
      <c r="F2">
        <f>raw_2005_MOE_SSP_non!G7+raw_2005_MOE_SSP_non!H7+raw_2005_MOE_TANF_non!G7+raw_2005_MOE_TANF_non!H7+raw_2005_fed_non_1!H7+raw_2005_fed_non_1!G7</f>
        <v>0</v>
      </c>
      <c r="G2">
        <f>raw_2005_MOE_SSP_non!I7+raw_2005_MOE_TANF_non!I7+raw_2005_fed_non_1!I7</f>
        <v>0</v>
      </c>
      <c r="H2">
        <f>raw_2005_MOE_SSP_non!J7+raw_2005_MOE_SSP_non!K7+raw_2005_MOE_TANF_non!J7+raw_2005_MOE_TANF_non!K7+raw_2005_fed_non_2!D7+raw_2005_fed_non_2!E7</f>
        <v>1898583</v>
      </c>
      <c r="I2">
        <f>raw_2005_MOE_SSP_non!N7+raw_2005_MOE_TANF_non!N7+raw_2005_fed_non_2!I7</f>
        <v>35987134</v>
      </c>
      <c r="J2">
        <f>raw_2005_MOE_SSP_non!L7+raw_2005_MOE_SSP_non!M7+raw_2005_MOE_TANF_non!L7+raw_2005_MOE_TANF_non!M7+raw_2005_fed_non_2!F7+raw_2005_fed_non_2!H7</f>
        <v>12381380</v>
      </c>
      <c r="K2">
        <f>raw_2005_fed_spending!E7</f>
        <v>10396342</v>
      </c>
      <c r="L2">
        <f>raw_2005_MOE_SSP_non!B7+raw_2005_MOE_SSP_assist!B7+raw_2005_MOE_TANF_non!B7+raw_2005_MOE_TANF_assist!B7+raw_2005_fed_spending!J7+raw_2005_fed_spending!E7+raw_2005_fed_spending!C7</f>
        <v>137891803</v>
      </c>
      <c r="N2">
        <f>SUM(B2:K2)</f>
        <v>137891803</v>
      </c>
      <c r="O2" t="str">
        <f>IF(L2=N2, "Match", "No Match")</f>
        <v>Match</v>
      </c>
      <c r="P2">
        <f>SUM(B2:B52)</f>
        <v>10739000687</v>
      </c>
      <c r="Q2" t="str">
        <f>IF(P2=B53, "Match", "No Match")</f>
        <v>Match</v>
      </c>
    </row>
    <row r="3" spans="1:17" x14ac:dyDescent="0.2">
      <c r="A3" t="s">
        <v>9</v>
      </c>
      <c r="B3">
        <f>raw_2005_MOE_SSP_assist!C8+raw_2005_MOE_TANF_assist!C8+raw_2005_fed_assist!C8</f>
        <v>41117680</v>
      </c>
      <c r="C3">
        <f>raw_2005_MOE_SSP_non!D8+raw_2005_MOE_SSP_assist!D8+raw_2005_MOE_TANF_non!D8+raw_2005_MOE_TANF_assist!D8+raw_2005_fed_non_1!D8+raw_2005_fed_assist!D8+raw_2005_fed_spending!C8</f>
        <v>27995403</v>
      </c>
      <c r="D3">
        <f>raw_2005_MOE_SSP_non!C8+raw_2005_MOE_SSP_non!E8+raw_2005_MOE_SSP_non!F8+raw_2005_MOE_SSP_assist!E8+raw_2005_MOE_TANF_non!C8+raw_2005_MOE_TANF_non!E8+raw_2005_MOE_TANF_non!F8+raw_2005_MOE_TANF_assist!E8+raw_2005_fed_non_1!C8+raw_2005_fed_non_1!E8+raw_2005_fed_non_1!F8+raw_2005_fed_assist!E8</f>
        <v>12511020</v>
      </c>
      <c r="E3">
        <f>raw_2005_fed_non_1!J8+raw_2005_fed_assist!F8</f>
        <v>0</v>
      </c>
      <c r="F3">
        <f>raw_2005_MOE_SSP_non!G8+raw_2005_MOE_SSP_non!H8+raw_2005_MOE_TANF_non!G8+raw_2005_MOE_TANF_non!H8+raw_2005_fed_non_1!H8+raw_2005_fed_non_1!G8</f>
        <v>0</v>
      </c>
      <c r="G3">
        <f>raw_2005_MOE_SSP_non!I8+raw_2005_MOE_TANF_non!I8+raw_2005_fed_non_1!I8</f>
        <v>964641</v>
      </c>
      <c r="H3">
        <f>raw_2005_MOE_SSP_non!J8+raw_2005_MOE_SSP_non!K8+raw_2005_MOE_TANF_non!J8+raw_2005_MOE_TANF_non!K8+raw_2005_fed_non_2!D8+raw_2005_fed_non_2!E8</f>
        <v>648942</v>
      </c>
      <c r="I3">
        <f>raw_2005_MOE_SSP_non!N8+raw_2005_MOE_TANF_non!N8+raw_2005_fed_non_2!I8</f>
        <v>384033</v>
      </c>
      <c r="J3">
        <f>raw_2005_MOE_SSP_non!L8+raw_2005_MOE_SSP_non!M8+raw_2005_MOE_TANF_non!L8+raw_2005_MOE_TANF_non!M8+raw_2005_fed_non_2!F8+raw_2005_fed_non_2!H8</f>
        <v>5801539</v>
      </c>
      <c r="K3">
        <f>raw_2005_fed_spending!E8</f>
        <v>3100000</v>
      </c>
      <c r="L3">
        <f>raw_2005_MOE_SSP_non!B8+raw_2005_MOE_SSP_assist!B8+raw_2005_MOE_TANF_non!B8+raw_2005_MOE_TANF_assist!B8+raw_2005_fed_spending!J8+raw_2005_fed_spending!E8+raw_2005_fed_spending!C8</f>
        <v>92523258</v>
      </c>
      <c r="N3">
        <f t="shared" ref="N3:N53" si="0">SUM(B3:K3)</f>
        <v>92523258</v>
      </c>
      <c r="O3" t="str">
        <f t="shared" ref="O3:O53" si="1">IF(L3=N3, "Match", "No Match")</f>
        <v>Match</v>
      </c>
      <c r="P3">
        <f>SUM(C2:C52)</f>
        <v>5134446581</v>
      </c>
      <c r="Q3" t="str">
        <f>IF(P3=C53, "Match", "No Match")</f>
        <v>Match</v>
      </c>
    </row>
    <row r="4" spans="1:17" x14ac:dyDescent="0.2">
      <c r="A4" t="s">
        <v>10</v>
      </c>
      <c r="B4">
        <f>raw_2005_MOE_SSP_assist!C9+raw_2005_MOE_TANF_assist!C9+raw_2005_fed_assist!C9</f>
        <v>160067455</v>
      </c>
      <c r="C4">
        <f>raw_2005_MOE_SSP_non!D9+raw_2005_MOE_SSP_assist!D9+raw_2005_MOE_TANF_non!D9+raw_2005_MOE_TANF_assist!D9+raw_2005_fed_non_1!D9+raw_2005_fed_assist!D9+raw_2005_fed_spending!C9</f>
        <v>9923818</v>
      </c>
      <c r="D4">
        <f>raw_2005_MOE_SSP_non!C9+raw_2005_MOE_SSP_non!E9+raw_2005_MOE_SSP_non!F9+raw_2005_MOE_SSP_assist!E9+raw_2005_MOE_TANF_non!C9+raw_2005_MOE_TANF_non!E9+raw_2005_MOE_TANF_non!F9+raw_2005_MOE_TANF_assist!E9+raw_2005_fed_non_1!C9+raw_2005_fed_non_1!E9+raw_2005_fed_non_1!F9+raw_2005_fed_assist!E9</f>
        <v>22000278</v>
      </c>
      <c r="E4">
        <f>raw_2005_fed_non_1!J9+raw_2005_fed_assist!F9</f>
        <v>34135396</v>
      </c>
      <c r="F4">
        <f>raw_2005_MOE_SSP_non!G9+raw_2005_MOE_SSP_non!H9+raw_2005_MOE_TANF_non!G9+raw_2005_MOE_TANF_non!H9+raw_2005_fed_non_1!H9+raw_2005_fed_non_1!G9</f>
        <v>0</v>
      </c>
      <c r="G4">
        <f>raw_2005_MOE_SSP_non!I9+raw_2005_MOE_TANF_non!I9+raw_2005_fed_non_1!I9</f>
        <v>0</v>
      </c>
      <c r="H4">
        <f>raw_2005_MOE_SSP_non!J9+raw_2005_MOE_SSP_non!K9+raw_2005_MOE_TANF_non!J9+raw_2005_MOE_TANF_non!K9+raw_2005_fed_non_2!D9+raw_2005_fed_non_2!E9</f>
        <v>22470</v>
      </c>
      <c r="I4">
        <f>raw_2005_MOE_SSP_non!N9+raw_2005_MOE_TANF_non!N9+raw_2005_fed_non_2!I9</f>
        <v>33945478</v>
      </c>
      <c r="J4">
        <f>raw_2005_MOE_SSP_non!L9+raw_2005_MOE_SSP_non!M9+raw_2005_MOE_TANF_non!L9+raw_2005_MOE_TANF_non!M9+raw_2005_fed_non_2!F9+raw_2005_fed_non_2!H9</f>
        <v>38486915</v>
      </c>
      <c r="K4">
        <f>raw_2005_fed_spending!E9</f>
        <v>23045436</v>
      </c>
      <c r="L4">
        <f>raw_2005_MOE_SSP_non!B9+raw_2005_MOE_SSP_assist!B9+raw_2005_MOE_TANF_non!B9+raw_2005_MOE_TANF_assist!B9+raw_2005_fed_spending!J9+raw_2005_fed_spending!E9+raw_2005_fed_spending!C9</f>
        <v>321627246</v>
      </c>
      <c r="N4">
        <f t="shared" si="0"/>
        <v>321627246</v>
      </c>
      <c r="O4" t="str">
        <f t="shared" si="1"/>
        <v>Match</v>
      </c>
      <c r="P4">
        <f>SUM(D2:D52)</f>
        <v>2693144833</v>
      </c>
      <c r="Q4" t="str">
        <f>IF(P4=D53, "Match", "No Match")</f>
        <v>Match</v>
      </c>
    </row>
    <row r="5" spans="1:17" x14ac:dyDescent="0.2">
      <c r="A5" t="s">
        <v>11</v>
      </c>
      <c r="B5">
        <f>raw_2005_MOE_SSP_assist!C10+raw_2005_MOE_TANF_assist!C10+raw_2005_fed_assist!C10</f>
        <v>18499019</v>
      </c>
      <c r="C5">
        <f>raw_2005_MOE_SSP_non!D10+raw_2005_MOE_SSP_assist!D10+raw_2005_MOE_TANF_non!D10+raw_2005_MOE_TANF_assist!D10+raw_2005_fed_non_1!D10+raw_2005_fed_assist!D10+raw_2005_fed_spending!C10</f>
        <v>22343469</v>
      </c>
      <c r="D5">
        <f>raw_2005_MOE_SSP_non!C10+raw_2005_MOE_SSP_non!E10+raw_2005_MOE_SSP_non!F10+raw_2005_MOE_SSP_assist!E10+raw_2005_MOE_TANF_non!C10+raw_2005_MOE_TANF_non!E10+raw_2005_MOE_TANF_non!F10+raw_2005_MOE_TANF_assist!E10+raw_2005_fed_non_1!C10+raw_2005_fed_non_1!E10+raw_2005_fed_non_1!F10+raw_2005_fed_assist!E10</f>
        <v>17778181</v>
      </c>
      <c r="E5">
        <f>raw_2005_fed_non_1!J10+raw_2005_fed_assist!F10</f>
        <v>0</v>
      </c>
      <c r="F5">
        <f>raw_2005_MOE_SSP_non!G10+raw_2005_MOE_SSP_non!H10+raw_2005_MOE_TANF_non!G10+raw_2005_MOE_TANF_non!H10+raw_2005_fed_non_1!H10+raw_2005_fed_non_1!G10</f>
        <v>0</v>
      </c>
      <c r="G5">
        <f>raw_2005_MOE_SSP_non!I10+raw_2005_MOE_TANF_non!I10+raw_2005_fed_non_1!I10</f>
        <v>105687</v>
      </c>
      <c r="H5">
        <f>raw_2005_MOE_SSP_non!J10+raw_2005_MOE_SSP_non!K10+raw_2005_MOE_TANF_non!J10+raw_2005_MOE_TANF_non!K10+raw_2005_fed_non_2!D10+raw_2005_fed_non_2!E10</f>
        <v>2522692</v>
      </c>
      <c r="I5">
        <f>raw_2005_MOE_SSP_non!N10+raw_2005_MOE_TANF_non!N10+raw_2005_fed_non_2!I10</f>
        <v>5132085</v>
      </c>
      <c r="J5">
        <f>raw_2005_MOE_SSP_non!L10+raw_2005_MOE_SSP_non!M10+raw_2005_MOE_TANF_non!L10+raw_2005_MOE_TANF_non!M10+raw_2005_fed_non_2!F10+raw_2005_fed_non_2!H10</f>
        <v>7745942</v>
      </c>
      <c r="K5">
        <f>raw_2005_fed_spending!E10</f>
        <v>2430000</v>
      </c>
      <c r="L5">
        <f>raw_2005_MOE_SSP_non!B10+raw_2005_MOE_SSP_assist!B10+raw_2005_MOE_TANF_non!B10+raw_2005_MOE_TANF_assist!B10+raw_2005_fed_spending!J10+raw_2005_fed_spending!E10+raw_2005_fed_spending!C10</f>
        <v>76557075</v>
      </c>
      <c r="N5">
        <f t="shared" si="0"/>
        <v>76557075</v>
      </c>
      <c r="O5" t="str">
        <f t="shared" si="1"/>
        <v>Match</v>
      </c>
      <c r="P5">
        <f>SUM(E2:E52)</f>
        <v>1538208549</v>
      </c>
      <c r="Q5" t="str">
        <f>IF(P5=E53, "Match", "No Match")</f>
        <v>Match</v>
      </c>
    </row>
    <row r="6" spans="1:17" x14ac:dyDescent="0.2">
      <c r="A6" t="s">
        <v>12</v>
      </c>
      <c r="B6">
        <f>raw_2005_MOE_SSP_assist!C11+raw_2005_MOE_TANF_assist!C11+raw_2005_fed_assist!C11</f>
        <v>3503655295</v>
      </c>
      <c r="C6">
        <f>raw_2005_MOE_SSP_non!D11+raw_2005_MOE_SSP_assist!D11+raw_2005_MOE_TANF_non!D11+raw_2005_MOE_TANF_assist!D11+raw_2005_fed_non_1!D11+raw_2005_fed_assist!D11+raw_2005_fed_spending!C11</f>
        <v>1082018857</v>
      </c>
      <c r="D6">
        <f>raw_2005_MOE_SSP_non!C11+raw_2005_MOE_SSP_non!E11+raw_2005_MOE_SSP_non!F11+raw_2005_MOE_SSP_assist!E11+raw_2005_MOE_TANF_non!C11+raw_2005_MOE_TANF_non!E11+raw_2005_MOE_TANF_non!F11+raw_2005_MOE_TANF_assist!E11+raw_2005_fed_non_1!C11+raw_2005_fed_non_1!E11+raw_2005_fed_non_1!F11+raw_2005_fed_assist!E11</f>
        <v>587718760</v>
      </c>
      <c r="E6">
        <f>raw_2005_fed_non_1!J11+raw_2005_fed_assist!F11</f>
        <v>184816638</v>
      </c>
      <c r="F6">
        <f>raw_2005_MOE_SSP_non!G11+raw_2005_MOE_SSP_non!H11+raw_2005_MOE_TANF_non!G11+raw_2005_MOE_TANF_non!H11+raw_2005_fed_non_1!H11+raw_2005_fed_non_1!G11</f>
        <v>0</v>
      </c>
      <c r="G6">
        <f>raw_2005_MOE_SSP_non!I11+raw_2005_MOE_TANF_non!I11+raw_2005_fed_non_1!I11</f>
        <v>2030440</v>
      </c>
      <c r="H6">
        <f>raw_2005_MOE_SSP_non!J11+raw_2005_MOE_SSP_non!K11+raw_2005_MOE_TANF_non!J11+raw_2005_MOE_TANF_non!K11+raw_2005_fed_non_2!D11+raw_2005_fed_non_2!E11</f>
        <v>22060884</v>
      </c>
      <c r="I6">
        <f>raw_2005_MOE_SSP_non!N11+raw_2005_MOE_TANF_non!N11+raw_2005_fed_non_2!I11</f>
        <v>355420323</v>
      </c>
      <c r="J6">
        <f>raw_2005_MOE_SSP_non!L11+raw_2005_MOE_SSP_non!M11+raw_2005_MOE_TANF_non!L11+raw_2005_MOE_TANF_non!M11+raw_2005_fed_non_2!F11+raw_2005_fed_non_2!H11</f>
        <v>557348505</v>
      </c>
      <c r="K6">
        <f>raw_2005_fed_spending!E11</f>
        <v>128163253</v>
      </c>
      <c r="L6">
        <f>raw_2005_MOE_SSP_non!B11+raw_2005_MOE_SSP_assist!B11+raw_2005_MOE_TANF_non!B11+raw_2005_MOE_TANF_assist!B11+raw_2005_fed_spending!J11+raw_2005_fed_spending!E11+raw_2005_fed_spending!C11</f>
        <v>6423232955</v>
      </c>
      <c r="N6">
        <f t="shared" si="0"/>
        <v>6423232955</v>
      </c>
      <c r="O6" t="str">
        <f t="shared" si="1"/>
        <v>Match</v>
      </c>
      <c r="P6">
        <f>SUM(F2:F52)</f>
        <v>1126935976</v>
      </c>
      <c r="Q6" t="str">
        <f>IF(P6=F53, "Match", "No Match")</f>
        <v>Match</v>
      </c>
    </row>
    <row r="7" spans="1:17" x14ac:dyDescent="0.2">
      <c r="A7" t="s">
        <v>13</v>
      </c>
      <c r="B7">
        <f>raw_2005_MOE_SSP_assist!C12+raw_2005_MOE_TANF_assist!C12+raw_2005_fed_assist!C12</f>
        <v>75131653</v>
      </c>
      <c r="C7">
        <f>raw_2005_MOE_SSP_non!D12+raw_2005_MOE_SSP_assist!D12+raw_2005_MOE_TANF_non!D12+raw_2005_MOE_TANF_assist!D12+raw_2005_fed_non_1!D12+raw_2005_fed_assist!D12+raw_2005_fed_spending!C12</f>
        <v>4601761</v>
      </c>
      <c r="D7">
        <f>raw_2005_MOE_SSP_non!C12+raw_2005_MOE_SSP_non!E12+raw_2005_MOE_SSP_non!F12+raw_2005_MOE_SSP_assist!E12+raw_2005_MOE_TANF_non!C12+raw_2005_MOE_TANF_non!E12+raw_2005_MOE_TANF_non!F12+raw_2005_MOE_TANF_assist!E12+raw_2005_fed_non_1!C12+raw_2005_fed_non_1!E12+raw_2005_fed_non_1!F12+raw_2005_fed_assist!E12</f>
        <v>4566340</v>
      </c>
      <c r="E7">
        <f>raw_2005_fed_non_1!J12+raw_2005_fed_assist!F12</f>
        <v>982111</v>
      </c>
      <c r="F7">
        <f>raw_2005_MOE_SSP_non!G12+raw_2005_MOE_SSP_non!H12+raw_2005_MOE_TANF_non!G12+raw_2005_MOE_TANF_non!H12+raw_2005_fed_non_1!H12+raw_2005_fed_non_1!G12</f>
        <v>5051705</v>
      </c>
      <c r="G7">
        <f>raw_2005_MOE_SSP_non!I12+raw_2005_MOE_TANF_non!I12+raw_2005_fed_non_1!I12</f>
        <v>3085415</v>
      </c>
      <c r="H7">
        <f>raw_2005_MOE_SSP_non!J12+raw_2005_MOE_SSP_non!K12+raw_2005_MOE_TANF_non!J12+raw_2005_MOE_TANF_non!K12+raw_2005_fed_non_2!D12+raw_2005_fed_non_2!E12</f>
        <v>100631</v>
      </c>
      <c r="I7">
        <f>raw_2005_MOE_SSP_non!N12+raw_2005_MOE_TANF_non!N12+raw_2005_fed_non_2!I12</f>
        <v>101911992</v>
      </c>
      <c r="J7">
        <f>raw_2005_MOE_SSP_non!L12+raw_2005_MOE_SSP_non!M12+raw_2005_MOE_TANF_non!L12+raw_2005_MOE_TANF_non!M12+raw_2005_fed_non_2!F12+raw_2005_fed_non_2!H12</f>
        <v>21056970</v>
      </c>
      <c r="K7">
        <f>raw_2005_fed_spending!E12</f>
        <v>14962638</v>
      </c>
      <c r="L7">
        <f>raw_2005_MOE_SSP_non!B12+raw_2005_MOE_SSP_assist!B12+raw_2005_MOE_TANF_non!B12+raw_2005_MOE_TANF_assist!B12+raw_2005_fed_spending!J12+raw_2005_fed_spending!E12+raw_2005_fed_spending!C12</f>
        <v>231451216</v>
      </c>
      <c r="N7">
        <f t="shared" si="0"/>
        <v>231451216</v>
      </c>
      <c r="O7" t="str">
        <f t="shared" si="1"/>
        <v>Match</v>
      </c>
      <c r="P7">
        <f>SUM(G2:G52)</f>
        <v>267286107</v>
      </c>
      <c r="Q7" t="str">
        <f>IF(P7=G53, "Match", "No Match")</f>
        <v>Match</v>
      </c>
    </row>
    <row r="8" spans="1:17" x14ac:dyDescent="0.2">
      <c r="A8" t="s">
        <v>14</v>
      </c>
      <c r="B8">
        <f>raw_2005_MOE_SSP_assist!C13+raw_2005_MOE_TANF_assist!C13+raw_2005_fed_assist!C13</f>
        <v>125739101</v>
      </c>
      <c r="C8">
        <f>raw_2005_MOE_SSP_non!D13+raw_2005_MOE_SSP_assist!D13+raw_2005_MOE_TANF_non!D13+raw_2005_MOE_TANF_assist!D13+raw_2005_fed_non_1!D13+raw_2005_fed_assist!D13+raw_2005_fed_spending!C13</f>
        <v>12278043</v>
      </c>
      <c r="D8">
        <f>raw_2005_MOE_SSP_non!C13+raw_2005_MOE_SSP_non!E13+raw_2005_MOE_SSP_non!F13+raw_2005_MOE_SSP_assist!E13+raw_2005_MOE_TANF_non!C13+raw_2005_MOE_TANF_non!E13+raw_2005_MOE_TANF_non!F13+raw_2005_MOE_TANF_assist!E13+raw_2005_fed_non_1!C13+raw_2005_fed_non_1!E13+raw_2005_fed_non_1!F13+raw_2005_fed_assist!E13</f>
        <v>42080052</v>
      </c>
      <c r="E8">
        <f>raw_2005_fed_non_1!J13+raw_2005_fed_assist!F13</f>
        <v>17909468</v>
      </c>
      <c r="F8">
        <f>raw_2005_MOE_SSP_non!G13+raw_2005_MOE_SSP_non!H13+raw_2005_MOE_TANF_non!G13+raw_2005_MOE_TANF_non!H13+raw_2005_fed_non_1!H13+raw_2005_fed_non_1!G13</f>
        <v>0</v>
      </c>
      <c r="G8">
        <f>raw_2005_MOE_SSP_non!I13+raw_2005_MOE_TANF_non!I13+raw_2005_fed_non_1!I13</f>
        <v>18716</v>
      </c>
      <c r="H8">
        <f>raw_2005_MOE_SSP_non!J13+raw_2005_MOE_SSP_non!K13+raw_2005_MOE_TANF_non!J13+raw_2005_MOE_TANF_non!K13+raw_2005_fed_non_2!D13+raw_2005_fed_non_2!E13</f>
        <v>74103343</v>
      </c>
      <c r="I8">
        <f>raw_2005_MOE_SSP_non!N13+raw_2005_MOE_TANF_non!N13+raw_2005_fed_non_2!I13</f>
        <v>157399125</v>
      </c>
      <c r="J8">
        <f>raw_2005_MOE_SSP_non!L13+raw_2005_MOE_SSP_non!M13+raw_2005_MOE_TANF_non!L13+raw_2005_MOE_TANF_non!M13+raw_2005_fed_non_2!F13+raw_2005_fed_non_2!H13</f>
        <v>29261767</v>
      </c>
      <c r="K8">
        <f>raw_2005_fed_spending!E13</f>
        <v>26678810</v>
      </c>
      <c r="L8">
        <f>raw_2005_MOE_SSP_non!B13+raw_2005_MOE_SSP_assist!B13+raw_2005_MOE_TANF_non!B13+raw_2005_MOE_TANF_assist!B13+raw_2005_fed_spending!J13+raw_2005_fed_spending!E13+raw_2005_fed_spending!C13</f>
        <v>485468425</v>
      </c>
      <c r="N8">
        <f t="shared" si="0"/>
        <v>485468425</v>
      </c>
      <c r="O8" t="str">
        <f t="shared" si="1"/>
        <v>Match</v>
      </c>
      <c r="P8">
        <f>SUM(H2:H52)</f>
        <v>840214706</v>
      </c>
      <c r="Q8" t="str">
        <f>IF(P8=H53, "Match", "No Match")</f>
        <v>Match</v>
      </c>
    </row>
    <row r="9" spans="1:17" x14ac:dyDescent="0.2">
      <c r="A9" t="s">
        <v>15</v>
      </c>
      <c r="B9">
        <f>raw_2005_MOE_SSP_assist!C14+raw_2005_MOE_TANF_assist!C14+raw_2005_fed_assist!C14</f>
        <v>19314086</v>
      </c>
      <c r="C9">
        <f>raw_2005_MOE_SSP_non!D14+raw_2005_MOE_SSP_assist!D14+raw_2005_MOE_TANF_non!D14+raw_2005_MOE_TANF_assist!D14+raw_2005_fed_non_1!D14+raw_2005_fed_assist!D14+raw_2005_fed_spending!C14</f>
        <v>19440181</v>
      </c>
      <c r="D9">
        <f>raw_2005_MOE_SSP_non!C14+raw_2005_MOE_SSP_non!E14+raw_2005_MOE_SSP_non!F14+raw_2005_MOE_SSP_assist!E14+raw_2005_MOE_TANF_non!C14+raw_2005_MOE_TANF_non!E14+raw_2005_MOE_TANF_non!F14+raw_2005_MOE_TANF_assist!E14+raw_2005_fed_non_1!C14+raw_2005_fed_non_1!E14+raw_2005_fed_non_1!F14+raw_2005_fed_assist!E14</f>
        <v>12498577</v>
      </c>
      <c r="E9">
        <f>raw_2005_fed_non_1!J14+raw_2005_fed_assist!F14</f>
        <v>0</v>
      </c>
      <c r="F9">
        <f>raw_2005_MOE_SSP_non!G14+raw_2005_MOE_SSP_non!H14+raw_2005_MOE_TANF_non!G14+raw_2005_MOE_TANF_non!H14+raw_2005_fed_non_1!H14+raw_2005_fed_non_1!G14</f>
        <v>0</v>
      </c>
      <c r="G9">
        <f>raw_2005_MOE_SSP_non!I14+raw_2005_MOE_TANF_non!I14+raw_2005_fed_non_1!I14</f>
        <v>0</v>
      </c>
      <c r="H9">
        <f>raw_2005_MOE_SSP_non!J14+raw_2005_MOE_SSP_non!K14+raw_2005_MOE_TANF_non!J14+raw_2005_MOE_TANF_non!K14+raw_2005_fed_non_2!D14+raw_2005_fed_non_2!E14</f>
        <v>0</v>
      </c>
      <c r="I9">
        <f>raw_2005_MOE_SSP_non!N14+raw_2005_MOE_TANF_non!N14+raw_2005_fed_non_2!I14</f>
        <v>0</v>
      </c>
      <c r="J9">
        <f>raw_2005_MOE_SSP_non!L14+raw_2005_MOE_SSP_non!M14+raw_2005_MOE_TANF_non!L14+raw_2005_MOE_TANF_non!M14+raw_2005_fed_non_2!F14+raw_2005_fed_non_2!H14</f>
        <v>5761278</v>
      </c>
      <c r="K9">
        <f>raw_2005_fed_spending!E14</f>
        <v>2402198</v>
      </c>
      <c r="L9">
        <f>raw_2005_MOE_SSP_non!B14+raw_2005_MOE_SSP_assist!B14+raw_2005_MOE_TANF_non!B14+raw_2005_MOE_TANF_assist!B14+raw_2005_fed_spending!J14+raw_2005_fed_spending!E14+raw_2005_fed_spending!C14</f>
        <v>59416320</v>
      </c>
      <c r="N9">
        <f t="shared" si="0"/>
        <v>59416320</v>
      </c>
      <c r="O9" t="str">
        <f t="shared" si="1"/>
        <v>Match</v>
      </c>
      <c r="P9">
        <f>SUM(I2:I52)</f>
        <v>2801622045</v>
      </c>
      <c r="Q9" t="str">
        <f>IF(P9=I53, "Match", "No Match")</f>
        <v>Match</v>
      </c>
    </row>
    <row r="10" spans="1:17" x14ac:dyDescent="0.2">
      <c r="A10" t="s">
        <v>16</v>
      </c>
      <c r="B10">
        <f>raw_2005_MOE_SSP_assist!C15+raw_2005_MOE_TANF_assist!C15+raw_2005_fed_assist!C15</f>
        <v>66266572</v>
      </c>
      <c r="C10">
        <f>raw_2005_MOE_SSP_non!D15+raw_2005_MOE_SSP_assist!D15+raw_2005_MOE_TANF_non!D15+raw_2005_MOE_TANF_assist!D15+raw_2005_fed_non_1!D15+raw_2005_fed_assist!D15+raw_2005_fed_spending!C15</f>
        <v>57884879</v>
      </c>
      <c r="D10">
        <f>raw_2005_MOE_SSP_non!C15+raw_2005_MOE_SSP_non!E15+raw_2005_MOE_SSP_non!F15+raw_2005_MOE_SSP_assist!E15+raw_2005_MOE_TANF_non!C15+raw_2005_MOE_TANF_non!E15+raw_2005_MOE_TANF_non!F15+raw_2005_MOE_TANF_assist!E15+raw_2005_fed_non_1!C15+raw_2005_fed_non_1!E15+raw_2005_fed_non_1!F15+raw_2005_fed_assist!E15</f>
        <v>19932346</v>
      </c>
      <c r="E10">
        <f>raw_2005_fed_non_1!J15+raw_2005_fed_assist!F15</f>
        <v>0</v>
      </c>
      <c r="F10">
        <f>raw_2005_MOE_SSP_non!G15+raw_2005_MOE_SSP_non!H15+raw_2005_MOE_TANF_non!G15+raw_2005_MOE_TANF_non!H15+raw_2005_fed_non_1!H15+raw_2005_fed_non_1!G15</f>
        <v>0</v>
      </c>
      <c r="G10">
        <f>raw_2005_MOE_SSP_non!I15+raw_2005_MOE_TANF_non!I15+raw_2005_fed_non_1!I15</f>
        <v>0</v>
      </c>
      <c r="H10">
        <f>raw_2005_MOE_SSP_non!J15+raw_2005_MOE_SSP_non!K15+raw_2005_MOE_TANF_non!J15+raw_2005_MOE_TANF_non!K15+raw_2005_fed_non_2!D15+raw_2005_fed_non_2!E15</f>
        <v>2809608</v>
      </c>
      <c r="I10">
        <f>raw_2005_MOE_SSP_non!N15+raw_2005_MOE_TANF_non!N15+raw_2005_fed_non_2!I15</f>
        <v>12665118</v>
      </c>
      <c r="J10">
        <f>raw_2005_MOE_SSP_non!L15+raw_2005_MOE_SSP_non!M15+raw_2005_MOE_TANF_non!L15+raw_2005_MOE_TANF_non!M15+raw_2005_fed_non_2!F15+raw_2005_fed_non_2!H15</f>
        <v>14901531</v>
      </c>
      <c r="K10">
        <f>raw_2005_fed_spending!E15</f>
        <v>3906104</v>
      </c>
      <c r="L10">
        <f>raw_2005_MOE_SSP_non!B15+raw_2005_MOE_SSP_assist!B15+raw_2005_MOE_TANF_non!B15+raw_2005_MOE_TANF_assist!B15+raw_2005_fed_spending!J15+raw_2005_fed_spending!E15+raw_2005_fed_spending!C15</f>
        <v>178366158</v>
      </c>
      <c r="N10">
        <f t="shared" si="0"/>
        <v>178366158</v>
      </c>
      <c r="O10" t="str">
        <f t="shared" si="1"/>
        <v>Match</v>
      </c>
      <c r="P10">
        <f>SUM(J2:J52)</f>
        <v>2376625106</v>
      </c>
      <c r="Q10" t="str">
        <f>IF(P10=J53, "Match", "No Match")</f>
        <v>Match</v>
      </c>
    </row>
    <row r="11" spans="1:17" x14ac:dyDescent="0.2">
      <c r="A11" t="s">
        <v>17</v>
      </c>
      <c r="B11">
        <f>raw_2005_MOE_SSP_assist!C16+raw_2005_MOE_TANF_assist!C16+raw_2005_fed_assist!C16</f>
        <v>184194021</v>
      </c>
      <c r="C11">
        <f>raw_2005_MOE_SSP_non!D16+raw_2005_MOE_SSP_assist!D16+raw_2005_MOE_TANF_non!D16+raw_2005_MOE_TANF_assist!D16+raw_2005_fed_non_1!D16+raw_2005_fed_assist!D16+raw_2005_fed_spending!C16</f>
        <v>364857590</v>
      </c>
      <c r="D11">
        <f>raw_2005_MOE_SSP_non!C16+raw_2005_MOE_SSP_non!E16+raw_2005_MOE_SSP_non!F16+raw_2005_MOE_SSP_assist!E16+raw_2005_MOE_TANF_non!C16+raw_2005_MOE_TANF_non!E16+raw_2005_MOE_TANF_non!F16+raw_2005_MOE_TANF_assist!E16+raw_2005_fed_non_1!C16+raw_2005_fed_non_1!E16+raw_2005_fed_non_1!F16+raw_2005_fed_assist!E16</f>
        <v>89069944</v>
      </c>
      <c r="E11">
        <f>raw_2005_fed_non_1!J16+raw_2005_fed_assist!F16</f>
        <v>11993066</v>
      </c>
      <c r="F11">
        <f>raw_2005_MOE_SSP_non!G16+raw_2005_MOE_SSP_non!H16+raw_2005_MOE_TANF_non!G16+raw_2005_MOE_TANF_non!H16+raw_2005_fed_non_1!H16+raw_2005_fed_non_1!G16</f>
        <v>0</v>
      </c>
      <c r="G11">
        <f>raw_2005_MOE_SSP_non!I16+raw_2005_MOE_TANF_non!I16+raw_2005_fed_non_1!I16</f>
        <v>1956189</v>
      </c>
      <c r="H11">
        <f>raw_2005_MOE_SSP_non!J16+raw_2005_MOE_SSP_non!K16+raw_2005_MOE_TANF_non!J16+raw_2005_MOE_TANF_non!K16+raw_2005_fed_non_2!D16+raw_2005_fed_non_2!E16</f>
        <v>11274885</v>
      </c>
      <c r="I11">
        <f>raw_2005_MOE_SSP_non!N16+raw_2005_MOE_TANF_non!N16+raw_2005_fed_non_2!I16</f>
        <v>234571469</v>
      </c>
      <c r="J11">
        <f>raw_2005_MOE_SSP_non!L16+raw_2005_MOE_SSP_non!M16+raw_2005_MOE_TANF_non!L16+raw_2005_MOE_TANF_non!M16+raw_2005_fed_non_2!F16+raw_2005_fed_non_2!H16</f>
        <v>92958611</v>
      </c>
      <c r="K11">
        <f>raw_2005_fed_spending!E16</f>
        <v>62274578</v>
      </c>
      <c r="L11">
        <f>raw_2005_MOE_SSP_non!B16+raw_2005_MOE_SSP_assist!B16+raw_2005_MOE_TANF_non!B16+raw_2005_MOE_TANF_assist!B16+raw_2005_fed_spending!J16+raw_2005_fed_spending!E16+raw_2005_fed_spending!C16</f>
        <v>1053150353</v>
      </c>
      <c r="N11">
        <f t="shared" si="0"/>
        <v>1053150353</v>
      </c>
      <c r="O11" t="str">
        <f t="shared" si="1"/>
        <v>Match</v>
      </c>
      <c r="P11">
        <f>SUM(K2:K52)</f>
        <v>922416116</v>
      </c>
      <c r="Q11" t="str">
        <f>IF(P11=K53, "Match", "No Match")</f>
        <v>Match</v>
      </c>
    </row>
    <row r="12" spans="1:17" x14ac:dyDescent="0.2">
      <c r="A12" t="s">
        <v>18</v>
      </c>
      <c r="B12">
        <f>raw_2005_MOE_SSP_assist!C17+raw_2005_MOE_TANF_assist!C17+raw_2005_fed_assist!C17</f>
        <v>117324721</v>
      </c>
      <c r="C12">
        <f>raw_2005_MOE_SSP_non!D17+raw_2005_MOE_SSP_assist!D17+raw_2005_MOE_TANF_non!D17+raw_2005_MOE_TANF_assist!D17+raw_2005_fed_non_1!D17+raw_2005_fed_assist!D17+raw_2005_fed_spending!C17</f>
        <v>22182651</v>
      </c>
      <c r="D12">
        <f>raw_2005_MOE_SSP_non!C17+raw_2005_MOE_SSP_non!E17+raw_2005_MOE_SSP_non!F17+raw_2005_MOE_SSP_assist!E17+raw_2005_MOE_TANF_non!C17+raw_2005_MOE_TANF_non!E17+raw_2005_MOE_TANF_non!F17+raw_2005_MOE_TANF_assist!E17+raw_2005_fed_non_1!C17+raw_2005_fed_non_1!E17+raw_2005_fed_non_1!F17+raw_2005_fed_assist!E17</f>
        <v>100398457</v>
      </c>
      <c r="E12">
        <f>raw_2005_fed_non_1!J17+raw_2005_fed_assist!F17</f>
        <v>92232844</v>
      </c>
      <c r="F12">
        <f>raw_2005_MOE_SSP_non!G17+raw_2005_MOE_SSP_non!H17+raw_2005_MOE_TANF_non!G17+raw_2005_MOE_TANF_non!H17+raw_2005_fed_non_1!H17+raw_2005_fed_non_1!G17</f>
        <v>0</v>
      </c>
      <c r="G12">
        <f>raw_2005_MOE_SSP_non!I17+raw_2005_MOE_TANF_non!I17+raw_2005_fed_non_1!I17</f>
        <v>0</v>
      </c>
      <c r="H12">
        <f>raw_2005_MOE_SSP_non!J17+raw_2005_MOE_SSP_non!K17+raw_2005_MOE_TANF_non!J17+raw_2005_MOE_TANF_non!K17+raw_2005_fed_non_2!D17+raw_2005_fed_non_2!E17</f>
        <v>31508182</v>
      </c>
      <c r="I12">
        <f>raw_2005_MOE_SSP_non!N17+raw_2005_MOE_TANF_non!N17+raw_2005_fed_non_2!I17</f>
        <v>137414271</v>
      </c>
      <c r="J12">
        <f>raw_2005_MOE_SSP_non!L17+raw_2005_MOE_SSP_non!M17+raw_2005_MOE_TANF_non!L17+raw_2005_MOE_TANF_non!M17+raw_2005_fed_non_2!F17+raw_2005_fed_non_2!H17</f>
        <v>19005591</v>
      </c>
      <c r="K12">
        <f>raw_2005_fed_spending!E17</f>
        <v>14100000</v>
      </c>
      <c r="L12">
        <f>raw_2005_MOE_SSP_non!B17+raw_2005_MOE_SSP_assist!B17+raw_2005_MOE_TANF_non!B17+raw_2005_MOE_TANF_assist!B17+raw_2005_fed_spending!J17+raw_2005_fed_spending!E17+raw_2005_fed_spending!C17</f>
        <v>534166717</v>
      </c>
      <c r="N12">
        <f t="shared" si="0"/>
        <v>534166717</v>
      </c>
      <c r="O12" t="str">
        <f t="shared" si="1"/>
        <v>Match</v>
      </c>
      <c r="P12">
        <f>SUM(L2:L52)</f>
        <v>28439900706</v>
      </c>
      <c r="Q12" t="str">
        <f>IF(P12=L53, "Match", "No Match")</f>
        <v>Match</v>
      </c>
    </row>
    <row r="13" spans="1:17" x14ac:dyDescent="0.2">
      <c r="A13" t="s">
        <v>19</v>
      </c>
      <c r="B13">
        <f>raw_2005_MOE_SSP_assist!C18+raw_2005_MOE_TANF_assist!C18+raw_2005_fed_assist!C18</f>
        <v>81730818</v>
      </c>
      <c r="C13">
        <f>raw_2005_MOE_SSP_non!D18+raw_2005_MOE_SSP_assist!D18+raw_2005_MOE_TANF_non!D18+raw_2005_MOE_TANF_assist!D18+raw_2005_fed_non_1!D18+raw_2005_fed_assist!D18+raw_2005_fed_spending!C18</f>
        <v>20856383</v>
      </c>
      <c r="D13">
        <f>raw_2005_MOE_SSP_non!C18+raw_2005_MOE_SSP_non!E18+raw_2005_MOE_SSP_non!F18+raw_2005_MOE_SSP_assist!E18+raw_2005_MOE_TANF_non!C18+raw_2005_MOE_TANF_non!E18+raw_2005_MOE_TANF_non!F18+raw_2005_MOE_TANF_assist!E18+raw_2005_fed_non_1!C18+raw_2005_fed_non_1!E18+raw_2005_fed_non_1!F18+raw_2005_fed_assist!E18</f>
        <v>21847047</v>
      </c>
      <c r="E13">
        <f>raw_2005_fed_non_1!J18+raw_2005_fed_assist!F18</f>
        <v>0</v>
      </c>
      <c r="F13">
        <f>raw_2005_MOE_SSP_non!G18+raw_2005_MOE_SSP_non!H18+raw_2005_MOE_TANF_non!G18+raw_2005_MOE_TANF_non!H18+raw_2005_fed_non_1!H18+raw_2005_fed_non_1!G18</f>
        <v>0</v>
      </c>
      <c r="G13">
        <f>raw_2005_MOE_SSP_non!I18+raw_2005_MOE_TANF_non!I18+raw_2005_fed_non_1!I18</f>
        <v>0</v>
      </c>
      <c r="H13">
        <f>raw_2005_MOE_SSP_non!J18+raw_2005_MOE_SSP_non!K18+raw_2005_MOE_TANF_non!J18+raw_2005_MOE_TANF_non!K18+raw_2005_fed_non_2!D18+raw_2005_fed_non_2!E18</f>
        <v>0</v>
      </c>
      <c r="I13">
        <f>raw_2005_MOE_SSP_non!N18+raw_2005_MOE_TANF_non!N18+raw_2005_fed_non_2!I18</f>
        <v>0</v>
      </c>
      <c r="J13">
        <f>raw_2005_MOE_SSP_non!L18+raw_2005_MOE_SSP_non!M18+raw_2005_MOE_TANF_non!L18+raw_2005_MOE_TANF_non!M18+raw_2005_fed_non_2!F18+raw_2005_fed_non_2!H18</f>
        <v>14250853</v>
      </c>
      <c r="K13">
        <f>raw_2005_fed_spending!E18</f>
        <v>9982105</v>
      </c>
      <c r="L13">
        <f>raw_2005_MOE_SSP_non!B18+raw_2005_MOE_SSP_assist!B18+raw_2005_MOE_TANF_non!B18+raw_2005_MOE_TANF_assist!B18+raw_2005_fed_spending!J18+raw_2005_fed_spending!E18+raw_2005_fed_spending!C18</f>
        <v>148667206</v>
      </c>
      <c r="N13">
        <f t="shared" si="0"/>
        <v>148667206</v>
      </c>
      <c r="O13" t="str">
        <f t="shared" si="1"/>
        <v>Match</v>
      </c>
    </row>
    <row r="14" spans="1:17" x14ac:dyDescent="0.2">
      <c r="A14" t="s">
        <v>20</v>
      </c>
      <c r="B14">
        <f>raw_2005_MOE_SSP_assist!C19+raw_2005_MOE_TANF_assist!C19+raw_2005_fed_assist!C19</f>
        <v>7294220</v>
      </c>
      <c r="C14">
        <f>raw_2005_MOE_SSP_non!D19+raw_2005_MOE_SSP_assist!D19+raw_2005_MOE_TANF_non!D19+raw_2005_MOE_TANF_assist!D19+raw_2005_fed_non_1!D19+raw_2005_fed_assist!D19+raw_2005_fed_spending!C19</f>
        <v>9525747</v>
      </c>
      <c r="D14">
        <f>raw_2005_MOE_SSP_non!C19+raw_2005_MOE_SSP_non!E19+raw_2005_MOE_SSP_non!F19+raw_2005_MOE_SSP_assist!E19+raw_2005_MOE_TANF_non!C19+raw_2005_MOE_TANF_non!E19+raw_2005_MOE_TANF_non!F19+raw_2005_MOE_TANF_assist!E19+raw_2005_fed_non_1!C19+raw_2005_fed_non_1!E19+raw_2005_fed_non_1!F19+raw_2005_fed_assist!E19</f>
        <v>7917263</v>
      </c>
      <c r="E14">
        <f>raw_2005_fed_non_1!J19+raw_2005_fed_assist!F19</f>
        <v>0</v>
      </c>
      <c r="F14">
        <f>raw_2005_MOE_SSP_non!G19+raw_2005_MOE_SSP_non!H19+raw_2005_MOE_TANF_non!G19+raw_2005_MOE_TANF_non!H19+raw_2005_fed_non_1!H19+raw_2005_fed_non_1!G19</f>
        <v>0</v>
      </c>
      <c r="G14">
        <f>raw_2005_MOE_SSP_non!I19+raw_2005_MOE_TANF_non!I19+raw_2005_fed_non_1!I19</f>
        <v>2291641</v>
      </c>
      <c r="H14">
        <f>raw_2005_MOE_SSP_non!J19+raw_2005_MOE_SSP_non!K19+raw_2005_MOE_TANF_non!J19+raw_2005_MOE_TANF_non!K19+raw_2005_fed_non_2!D19+raw_2005_fed_non_2!E19</f>
        <v>2518136</v>
      </c>
      <c r="I14">
        <f>raw_2005_MOE_SSP_non!N19+raw_2005_MOE_TANF_non!N19+raw_2005_fed_non_2!I19</f>
        <v>16758751</v>
      </c>
      <c r="J14">
        <f>raw_2005_MOE_SSP_non!L19+raw_2005_MOE_SSP_non!M19+raw_2005_MOE_TANF_non!L19+raw_2005_MOE_TANF_non!M19+raw_2005_fed_non_2!F19+raw_2005_fed_non_2!H19</f>
        <v>2211008</v>
      </c>
      <c r="K14">
        <f>raw_2005_fed_spending!E19</f>
        <v>1441201</v>
      </c>
      <c r="L14">
        <f>raw_2005_MOE_SSP_non!B19+raw_2005_MOE_SSP_assist!B19+raw_2005_MOE_TANF_non!B19+raw_2005_MOE_TANF_assist!B19+raw_2005_fed_spending!J19+raw_2005_fed_spending!E19+raw_2005_fed_spending!C19</f>
        <v>49957967</v>
      </c>
      <c r="N14">
        <f t="shared" si="0"/>
        <v>49957967</v>
      </c>
      <c r="O14" t="str">
        <f t="shared" si="1"/>
        <v>Match</v>
      </c>
    </row>
    <row r="15" spans="1:17" x14ac:dyDescent="0.2">
      <c r="A15" t="s">
        <v>21</v>
      </c>
      <c r="B15">
        <f>raw_2005_MOE_SSP_assist!C20+raw_2005_MOE_TANF_assist!C20+raw_2005_fed_assist!C20</f>
        <v>122179852</v>
      </c>
      <c r="C15">
        <f>raw_2005_MOE_SSP_non!D20+raw_2005_MOE_SSP_assist!D20+raw_2005_MOE_TANF_non!D20+raw_2005_MOE_TANF_assist!D20+raw_2005_fed_non_1!D20+raw_2005_fed_assist!D20+raw_2005_fed_spending!C20</f>
        <v>415323418</v>
      </c>
      <c r="D15">
        <f>raw_2005_MOE_SSP_non!C20+raw_2005_MOE_SSP_non!E20+raw_2005_MOE_SSP_non!F20+raw_2005_MOE_SSP_assist!E20+raw_2005_MOE_TANF_non!C20+raw_2005_MOE_TANF_non!E20+raw_2005_MOE_TANF_non!F20+raw_2005_MOE_TANF_assist!E20+raw_2005_fed_non_1!C20+raw_2005_fed_non_1!E20+raw_2005_fed_non_1!F20+raw_2005_fed_assist!E20</f>
        <v>90801546</v>
      </c>
      <c r="E15">
        <f>raw_2005_fed_non_1!J20+raw_2005_fed_assist!F20</f>
        <v>165845459</v>
      </c>
      <c r="F15">
        <f>raw_2005_MOE_SSP_non!G20+raw_2005_MOE_SSP_non!H20+raw_2005_MOE_TANF_non!G20+raw_2005_MOE_TANF_non!H20+raw_2005_fed_non_1!H20+raw_2005_fed_non_1!G20</f>
        <v>14944155</v>
      </c>
      <c r="G15">
        <f>raw_2005_MOE_SSP_non!I20+raw_2005_MOE_TANF_non!I20+raw_2005_fed_non_1!I20</f>
        <v>551703</v>
      </c>
      <c r="H15">
        <f>raw_2005_MOE_SSP_non!J20+raw_2005_MOE_SSP_non!K20+raw_2005_MOE_TANF_non!J20+raw_2005_MOE_TANF_non!K20+raw_2005_fed_non_2!D20+raw_2005_fed_non_2!E20</f>
        <v>1200000</v>
      </c>
      <c r="I15">
        <f>raw_2005_MOE_SSP_non!N20+raw_2005_MOE_TANF_non!N20+raw_2005_fed_non_2!I20</f>
        <v>163929927</v>
      </c>
      <c r="J15">
        <f>raw_2005_MOE_SSP_non!L20+raw_2005_MOE_SSP_non!M20+raw_2005_MOE_TANF_non!L20+raw_2005_MOE_TANF_non!M20+raw_2005_fed_non_2!F20+raw_2005_fed_non_2!H20</f>
        <v>23653378</v>
      </c>
      <c r="K15">
        <f>raw_2005_fed_spending!E20</f>
        <v>17467933</v>
      </c>
      <c r="L15">
        <f>raw_2005_MOE_SSP_non!B20+raw_2005_MOE_SSP_assist!B20+raw_2005_MOE_TANF_non!B20+raw_2005_MOE_TANF_assist!B20+raw_2005_fed_spending!J20+raw_2005_fed_spending!E20+raw_2005_fed_spending!C20</f>
        <v>1015897371</v>
      </c>
      <c r="N15">
        <f t="shared" si="0"/>
        <v>1015897371</v>
      </c>
      <c r="O15" t="str">
        <f t="shared" si="1"/>
        <v>Match</v>
      </c>
    </row>
    <row r="16" spans="1:17" x14ac:dyDescent="0.2">
      <c r="A16" t="s">
        <v>22</v>
      </c>
      <c r="B16">
        <f>raw_2005_MOE_SSP_assist!C21+raw_2005_MOE_TANF_assist!C21+raw_2005_fed_assist!C21</f>
        <v>113221948</v>
      </c>
      <c r="C16">
        <f>raw_2005_MOE_SSP_non!D21+raw_2005_MOE_SSP_assist!D21+raw_2005_MOE_TANF_non!D21+raw_2005_MOE_TANF_assist!D21+raw_2005_fed_non_1!D21+raw_2005_fed_assist!D21+raw_2005_fed_spending!C21</f>
        <v>20250027</v>
      </c>
      <c r="D16">
        <f>raw_2005_MOE_SSP_non!C21+raw_2005_MOE_SSP_non!E21+raw_2005_MOE_SSP_non!F21+raw_2005_MOE_SSP_assist!E21+raw_2005_MOE_TANF_non!C21+raw_2005_MOE_TANF_non!E21+raw_2005_MOE_TANF_non!F21+raw_2005_MOE_TANF_assist!E21+raw_2005_fed_non_1!C21+raw_2005_fed_non_1!E21+raw_2005_fed_non_1!F21+raw_2005_fed_assist!E21</f>
        <v>11178699</v>
      </c>
      <c r="E16">
        <f>raw_2005_fed_non_1!J21+raw_2005_fed_assist!F21</f>
        <v>0</v>
      </c>
      <c r="F16">
        <f>raw_2005_MOE_SSP_non!G21+raw_2005_MOE_SSP_non!H21+raw_2005_MOE_TANF_non!G21+raw_2005_MOE_TANF_non!H21+raw_2005_fed_non_1!H21+raw_2005_fed_non_1!G21</f>
        <v>36059657</v>
      </c>
      <c r="G16">
        <f>raw_2005_MOE_SSP_non!I21+raw_2005_MOE_TANF_non!I21+raw_2005_fed_non_1!I21</f>
        <v>0</v>
      </c>
      <c r="H16">
        <f>raw_2005_MOE_SSP_non!J21+raw_2005_MOE_SSP_non!K21+raw_2005_MOE_TANF_non!J21+raw_2005_MOE_TANF_non!K21+raw_2005_fed_non_2!D21+raw_2005_fed_non_2!E21</f>
        <v>1560801</v>
      </c>
      <c r="I16">
        <f>raw_2005_MOE_SSP_non!N21+raw_2005_MOE_TANF_non!N21+raw_2005_fed_non_2!I21</f>
        <v>88920629</v>
      </c>
      <c r="J16">
        <f>raw_2005_MOE_SSP_non!L21+raw_2005_MOE_SSP_non!M21+raw_2005_MOE_TANF_non!L21+raw_2005_MOE_TANF_non!M21+raw_2005_fed_non_2!F21+raw_2005_fed_non_2!H21</f>
        <v>40540247</v>
      </c>
      <c r="K16">
        <f>raw_2005_fed_spending!E21</f>
        <v>2000000</v>
      </c>
      <c r="L16">
        <f>raw_2005_MOE_SSP_non!B21+raw_2005_MOE_SSP_assist!B21+raw_2005_MOE_TANF_non!B21+raw_2005_MOE_TANF_assist!B21+raw_2005_fed_spending!J21+raw_2005_fed_spending!E21+raw_2005_fed_spending!C21</f>
        <v>313732008</v>
      </c>
      <c r="N16">
        <f t="shared" si="0"/>
        <v>313732008</v>
      </c>
      <c r="O16" t="str">
        <f t="shared" si="1"/>
        <v>Match</v>
      </c>
    </row>
    <row r="17" spans="1:15" x14ac:dyDescent="0.2">
      <c r="A17" t="s">
        <v>23</v>
      </c>
      <c r="B17">
        <f>raw_2005_MOE_SSP_assist!C22+raw_2005_MOE_TANF_assist!C22+raw_2005_fed_assist!C22</f>
        <v>75700353</v>
      </c>
      <c r="C17">
        <f>raw_2005_MOE_SSP_non!D22+raw_2005_MOE_SSP_assist!D22+raw_2005_MOE_TANF_non!D22+raw_2005_MOE_TANF_assist!D22+raw_2005_fed_non_1!D22+raw_2005_fed_assist!D22+raw_2005_fed_spending!C22</f>
        <v>30414128</v>
      </c>
      <c r="D17">
        <f>raw_2005_MOE_SSP_non!C22+raw_2005_MOE_SSP_non!E22+raw_2005_MOE_SSP_non!F22+raw_2005_MOE_SSP_assist!E22+raw_2005_MOE_TANF_non!C22+raw_2005_MOE_TANF_non!E22+raw_2005_MOE_TANF_non!F22+raw_2005_MOE_TANF_assist!E22+raw_2005_fed_non_1!C22+raw_2005_fed_non_1!E22+raw_2005_fed_non_1!F22+raw_2005_fed_assist!E22</f>
        <v>22981738</v>
      </c>
      <c r="E17">
        <f>raw_2005_fed_non_1!J22+raw_2005_fed_assist!F22</f>
        <v>0</v>
      </c>
      <c r="F17">
        <f>raw_2005_MOE_SSP_non!G22+raw_2005_MOE_SSP_non!H22+raw_2005_MOE_TANF_non!G22+raw_2005_MOE_TANF_non!H22+raw_2005_fed_non_1!H22+raw_2005_fed_non_1!G22</f>
        <v>0</v>
      </c>
      <c r="G17">
        <f>raw_2005_MOE_SSP_non!I22+raw_2005_MOE_TANF_non!I22+raw_2005_fed_non_1!I22</f>
        <v>407511</v>
      </c>
      <c r="H17">
        <f>raw_2005_MOE_SSP_non!J22+raw_2005_MOE_SSP_non!K22+raw_2005_MOE_TANF_non!J22+raw_2005_MOE_TANF_non!K22+raw_2005_fed_non_2!D22+raw_2005_fed_non_2!E22</f>
        <v>8315452</v>
      </c>
      <c r="I17">
        <f>raw_2005_MOE_SSP_non!N22+raw_2005_MOE_TANF_non!N22+raw_2005_fed_non_2!I22</f>
        <v>35647054</v>
      </c>
      <c r="J17">
        <f>raw_2005_MOE_SSP_non!L22+raw_2005_MOE_SSP_non!M22+raw_2005_MOE_TANF_non!L22+raw_2005_MOE_TANF_non!M22+raw_2005_fed_non_2!F22+raw_2005_fed_non_2!H22</f>
        <v>13401675</v>
      </c>
      <c r="K17">
        <f>raw_2005_fed_spending!E22</f>
        <v>12808841</v>
      </c>
      <c r="L17">
        <f>raw_2005_MOE_SSP_non!B22+raw_2005_MOE_SSP_assist!B22+raw_2005_MOE_TANF_non!B22+raw_2005_MOE_TANF_assist!B22+raw_2005_fed_spending!J22+raw_2005_fed_spending!E22+raw_2005_fed_spending!C22</f>
        <v>199676752</v>
      </c>
      <c r="N17">
        <f t="shared" si="0"/>
        <v>199676752</v>
      </c>
      <c r="O17" t="str">
        <f t="shared" si="1"/>
        <v>Match</v>
      </c>
    </row>
    <row r="18" spans="1:15" x14ac:dyDescent="0.2">
      <c r="A18" t="s">
        <v>24</v>
      </c>
      <c r="B18">
        <f>raw_2005_MOE_SSP_assist!C23+raw_2005_MOE_TANF_assist!C23+raw_2005_fed_assist!C23</f>
        <v>65355979</v>
      </c>
      <c r="C18">
        <f>raw_2005_MOE_SSP_non!D23+raw_2005_MOE_SSP_assist!D23+raw_2005_MOE_TANF_non!D23+raw_2005_MOE_TANF_assist!D23+raw_2005_fed_non_1!D23+raw_2005_fed_assist!D23+raw_2005_fed_spending!C23</f>
        <v>29307244</v>
      </c>
      <c r="D18">
        <f>raw_2005_MOE_SSP_non!C23+raw_2005_MOE_SSP_non!E23+raw_2005_MOE_SSP_non!F23+raw_2005_MOE_SSP_assist!E23+raw_2005_MOE_TANF_non!C23+raw_2005_MOE_TANF_non!E23+raw_2005_MOE_TANF_non!F23+raw_2005_MOE_TANF_assist!E23+raw_2005_fed_non_1!C23+raw_2005_fed_non_1!E23+raw_2005_fed_non_1!F23+raw_2005_fed_assist!E23</f>
        <v>10365168</v>
      </c>
      <c r="E18">
        <f>raw_2005_fed_non_1!J23+raw_2005_fed_assist!F23</f>
        <v>18622464</v>
      </c>
      <c r="F18">
        <f>raw_2005_MOE_SSP_non!G23+raw_2005_MOE_SSP_non!H23+raw_2005_MOE_TANF_non!G23+raw_2005_MOE_TANF_non!H23+raw_2005_fed_non_1!H23+raw_2005_fed_non_1!G23</f>
        <v>27407123</v>
      </c>
      <c r="G18">
        <f>raw_2005_MOE_SSP_non!I23+raw_2005_MOE_TANF_non!I23+raw_2005_fed_non_1!I23</f>
        <v>0</v>
      </c>
      <c r="H18">
        <f>raw_2005_MOE_SSP_non!J23+raw_2005_MOE_SSP_non!K23+raw_2005_MOE_TANF_non!J23+raw_2005_MOE_TANF_non!K23+raw_2005_fed_non_2!D23+raw_2005_fed_non_2!E23</f>
        <v>0</v>
      </c>
      <c r="I18">
        <f>raw_2005_MOE_SSP_non!N23+raw_2005_MOE_TANF_non!N23+raw_2005_fed_non_2!I23</f>
        <v>16287160</v>
      </c>
      <c r="J18">
        <f>raw_2005_MOE_SSP_non!L23+raw_2005_MOE_SSP_non!M23+raw_2005_MOE_TANF_non!L23+raw_2005_MOE_TANF_non!M23+raw_2005_fed_non_2!F23+raw_2005_fed_non_2!H23</f>
        <v>8373995</v>
      </c>
      <c r="K18">
        <f>raw_2005_fed_spending!E23</f>
        <v>4332070</v>
      </c>
      <c r="L18">
        <f>raw_2005_MOE_SSP_non!B23+raw_2005_MOE_SSP_assist!B23+raw_2005_MOE_TANF_non!B23+raw_2005_MOE_TANF_assist!B23+raw_2005_fed_spending!J23+raw_2005_fed_spending!E23+raw_2005_fed_spending!C23</f>
        <v>180051203</v>
      </c>
      <c r="N18">
        <f t="shared" si="0"/>
        <v>180051203</v>
      </c>
      <c r="O18" t="str">
        <f t="shared" si="1"/>
        <v>Match</v>
      </c>
    </row>
    <row r="19" spans="1:15" x14ac:dyDescent="0.2">
      <c r="A19" t="s">
        <v>25</v>
      </c>
      <c r="B19">
        <f>raw_2005_MOE_SSP_assist!C24+raw_2005_MOE_TANF_assist!C24+raw_2005_fed_assist!C24</f>
        <v>104864090</v>
      </c>
      <c r="C19">
        <f>raw_2005_MOE_SSP_non!D24+raw_2005_MOE_SSP_assist!D24+raw_2005_MOE_TANF_non!D24+raw_2005_MOE_TANF_assist!D24+raw_2005_fed_non_1!D24+raw_2005_fed_assist!D24+raw_2005_fed_spending!C24</f>
        <v>75270536</v>
      </c>
      <c r="D19">
        <f>raw_2005_MOE_SSP_non!C24+raw_2005_MOE_SSP_non!E24+raw_2005_MOE_SSP_non!F24+raw_2005_MOE_SSP_assist!E24+raw_2005_MOE_TANF_non!C24+raw_2005_MOE_TANF_non!E24+raw_2005_MOE_TANF_non!F24+raw_2005_MOE_TANF_assist!E24+raw_2005_fed_non_1!C24+raw_2005_fed_non_1!E24+raw_2005_fed_non_1!F24+raw_2005_fed_assist!E24</f>
        <v>33430439</v>
      </c>
      <c r="E19">
        <f>raw_2005_fed_non_1!J24+raw_2005_fed_assist!F24</f>
        <v>0</v>
      </c>
      <c r="F19">
        <f>raw_2005_MOE_SSP_non!G24+raw_2005_MOE_SSP_non!H24+raw_2005_MOE_TANF_non!G24+raw_2005_MOE_TANF_non!H24+raw_2005_fed_non_1!H24+raw_2005_fed_non_1!G24</f>
        <v>0</v>
      </c>
      <c r="G19">
        <f>raw_2005_MOE_SSP_non!I24+raw_2005_MOE_TANF_non!I24+raw_2005_fed_non_1!I24</f>
        <v>0</v>
      </c>
      <c r="H19">
        <f>raw_2005_MOE_SSP_non!J24+raw_2005_MOE_SSP_non!K24+raw_2005_MOE_TANF_non!J24+raw_2005_MOE_TANF_non!K24+raw_2005_fed_non_2!D24+raw_2005_fed_non_2!E24</f>
        <v>0</v>
      </c>
      <c r="I19">
        <f>raw_2005_MOE_SSP_non!N24+raw_2005_MOE_TANF_non!N24+raw_2005_fed_non_2!I24</f>
        <v>40520336</v>
      </c>
      <c r="J19">
        <f>raw_2005_MOE_SSP_non!L24+raw_2005_MOE_SSP_non!M24+raw_2005_MOE_TANF_non!L24+raw_2005_MOE_TANF_non!M24+raw_2005_fed_non_2!F24+raw_2005_fed_non_2!H24</f>
        <v>16578366</v>
      </c>
      <c r="K19">
        <f>raw_2005_fed_spending!E24</f>
        <v>0</v>
      </c>
      <c r="L19">
        <f>raw_2005_MOE_SSP_non!B24+raw_2005_MOE_SSP_assist!B24+raw_2005_MOE_TANF_non!B24+raw_2005_MOE_TANF_assist!B24+raw_2005_fed_spending!J24+raw_2005_fed_spending!E24+raw_2005_fed_spending!C24</f>
        <v>270663767</v>
      </c>
      <c r="N19">
        <f t="shared" si="0"/>
        <v>270663767</v>
      </c>
      <c r="O19" t="str">
        <f t="shared" si="1"/>
        <v>Match</v>
      </c>
    </row>
    <row r="20" spans="1:15" x14ac:dyDescent="0.2">
      <c r="A20" t="s">
        <v>26</v>
      </c>
      <c r="B20">
        <f>raw_2005_MOE_SSP_assist!C25+raw_2005_MOE_TANF_assist!C25+raw_2005_fed_assist!C25</f>
        <v>51323617</v>
      </c>
      <c r="C20">
        <f>raw_2005_MOE_SSP_non!D25+raw_2005_MOE_SSP_assist!D25+raw_2005_MOE_TANF_non!D25+raw_2005_MOE_TANF_assist!D25+raw_2005_fed_non_1!D25+raw_2005_fed_assist!D25+raw_2005_fed_spending!C25</f>
        <v>24857646</v>
      </c>
      <c r="D20">
        <f>raw_2005_MOE_SSP_non!C25+raw_2005_MOE_SSP_non!E25+raw_2005_MOE_SSP_non!F25+raw_2005_MOE_SSP_assist!E25+raw_2005_MOE_TANF_non!C25+raw_2005_MOE_TANF_non!E25+raw_2005_MOE_TANF_non!F25+raw_2005_MOE_TANF_assist!E25+raw_2005_fed_non_1!C25+raw_2005_fed_non_1!E25+raw_2005_fed_non_1!F25+raw_2005_fed_assist!E25</f>
        <v>20515563</v>
      </c>
      <c r="E20">
        <f>raw_2005_fed_non_1!J25+raw_2005_fed_assist!F25</f>
        <v>0</v>
      </c>
      <c r="F20">
        <f>raw_2005_MOE_SSP_non!G25+raw_2005_MOE_SSP_non!H25+raw_2005_MOE_TANF_non!G25+raw_2005_MOE_TANF_non!H25+raw_2005_fed_non_1!H25+raw_2005_fed_non_1!G25</f>
        <v>0</v>
      </c>
      <c r="G20">
        <f>raw_2005_MOE_SSP_non!I25+raw_2005_MOE_TANF_non!I25+raw_2005_fed_non_1!I25</f>
        <v>0</v>
      </c>
      <c r="H20">
        <f>raw_2005_MOE_SSP_non!J25+raw_2005_MOE_SSP_non!K25+raw_2005_MOE_TANF_non!J25+raw_2005_MOE_TANF_non!K25+raw_2005_fed_non_2!D25+raw_2005_fed_non_2!E25</f>
        <v>51228962</v>
      </c>
      <c r="I20">
        <f>raw_2005_MOE_SSP_non!N25+raw_2005_MOE_TANF_non!N25+raw_2005_fed_non_2!I25</f>
        <v>31946139</v>
      </c>
      <c r="J20">
        <f>raw_2005_MOE_SSP_non!L25+raw_2005_MOE_SSP_non!M25+raw_2005_MOE_TANF_non!L25+raw_2005_MOE_TANF_non!M25+raw_2005_fed_non_2!F25+raw_2005_fed_non_2!H25</f>
        <v>26148602</v>
      </c>
      <c r="K20">
        <f>raw_2005_fed_spending!E25</f>
        <v>16397196</v>
      </c>
      <c r="L20">
        <f>raw_2005_MOE_SSP_non!B25+raw_2005_MOE_SSP_assist!B25+raw_2005_MOE_TANF_non!B25+raw_2005_MOE_TANF_assist!B25+raw_2005_fed_spending!J25+raw_2005_fed_spending!E25+raw_2005_fed_spending!C25</f>
        <v>222417725</v>
      </c>
      <c r="N20">
        <f t="shared" si="0"/>
        <v>222417725</v>
      </c>
      <c r="O20" t="str">
        <f t="shared" si="1"/>
        <v>Match</v>
      </c>
    </row>
    <row r="21" spans="1:15" x14ac:dyDescent="0.2">
      <c r="A21" t="s">
        <v>27</v>
      </c>
      <c r="B21">
        <f>raw_2005_MOE_SSP_assist!C26+raw_2005_MOE_TANF_assist!C26+raw_2005_fed_assist!C26</f>
        <v>90017113</v>
      </c>
      <c r="C21">
        <f>raw_2005_MOE_SSP_non!D26+raw_2005_MOE_SSP_assist!D26+raw_2005_MOE_TANF_non!D26+raw_2005_MOE_TANF_assist!D26+raw_2005_fed_non_1!D26+raw_2005_fed_assist!D26+raw_2005_fed_spending!C26</f>
        <v>22634184</v>
      </c>
      <c r="D21">
        <f>raw_2005_MOE_SSP_non!C26+raw_2005_MOE_SSP_non!E26+raw_2005_MOE_SSP_non!F26+raw_2005_MOE_SSP_assist!E26+raw_2005_MOE_TANF_non!C26+raw_2005_MOE_TANF_non!E26+raw_2005_MOE_TANF_non!F26+raw_2005_MOE_TANF_assist!E26+raw_2005_fed_non_1!C26+raw_2005_fed_non_1!E26+raw_2005_fed_non_1!F26+raw_2005_fed_assist!E26</f>
        <v>14952551</v>
      </c>
      <c r="E21">
        <f>raw_2005_fed_non_1!J26+raw_2005_fed_assist!F26</f>
        <v>0</v>
      </c>
      <c r="F21">
        <f>raw_2005_MOE_SSP_non!G26+raw_2005_MOE_SSP_non!H26+raw_2005_MOE_TANF_non!G26+raw_2005_MOE_TANF_non!H26+raw_2005_fed_non_1!H26+raw_2005_fed_non_1!G26</f>
        <v>0</v>
      </c>
      <c r="G21">
        <f>raw_2005_MOE_SSP_non!I26+raw_2005_MOE_TANF_non!I26+raw_2005_fed_non_1!I26</f>
        <v>2289958</v>
      </c>
      <c r="H21">
        <f>raw_2005_MOE_SSP_non!J26+raw_2005_MOE_SSP_non!K26+raw_2005_MOE_TANF_non!J26+raw_2005_MOE_TANF_non!K26+raw_2005_fed_non_2!D26+raw_2005_fed_non_2!E26</f>
        <v>0</v>
      </c>
      <c r="I21">
        <f>raw_2005_MOE_SSP_non!N26+raw_2005_MOE_TANF_non!N26+raw_2005_fed_non_2!I26</f>
        <v>0</v>
      </c>
      <c r="J21">
        <f>raw_2005_MOE_SSP_non!L26+raw_2005_MOE_SSP_non!M26+raw_2005_MOE_TANF_non!L26+raw_2005_MOE_TANF_non!M26+raw_2005_fed_non_2!F26+raw_2005_fed_non_2!H26</f>
        <v>5916696</v>
      </c>
      <c r="K21">
        <f>raw_2005_fed_spending!E26</f>
        <v>4909093</v>
      </c>
      <c r="L21">
        <f>raw_2005_MOE_SSP_non!B26+raw_2005_MOE_SSP_assist!B26+raw_2005_MOE_TANF_non!B26+raw_2005_MOE_TANF_assist!B26+raw_2005_fed_spending!J26+raw_2005_fed_spending!E26+raw_2005_fed_spending!C26</f>
        <v>140719595</v>
      </c>
      <c r="N21">
        <f t="shared" si="0"/>
        <v>140719595</v>
      </c>
      <c r="O21" t="str">
        <f t="shared" si="1"/>
        <v>Match</v>
      </c>
    </row>
    <row r="22" spans="1:15" x14ac:dyDescent="0.2">
      <c r="A22" t="s">
        <v>28</v>
      </c>
      <c r="B22">
        <f>raw_2005_MOE_SSP_assist!C27+raw_2005_MOE_TANF_assist!C27+raw_2005_fed_assist!C27</f>
        <v>124291318</v>
      </c>
      <c r="C22">
        <f>raw_2005_MOE_SSP_non!D27+raw_2005_MOE_SSP_assist!D27+raw_2005_MOE_TANF_non!D27+raw_2005_MOE_TANF_assist!D27+raw_2005_fed_non_1!D27+raw_2005_fed_assist!D27+raw_2005_fed_spending!C27</f>
        <v>29822354</v>
      </c>
      <c r="D22">
        <f>raw_2005_MOE_SSP_non!C27+raw_2005_MOE_SSP_non!E27+raw_2005_MOE_SSP_non!F27+raw_2005_MOE_SSP_assist!E27+raw_2005_MOE_TANF_non!C27+raw_2005_MOE_TANF_non!E27+raw_2005_MOE_TANF_non!F27+raw_2005_MOE_TANF_assist!E27+raw_2005_fed_non_1!C27+raw_2005_fed_non_1!E27+raw_2005_fed_non_1!F27+raw_2005_fed_assist!E27</f>
        <v>36717214</v>
      </c>
      <c r="E22">
        <f>raw_2005_fed_non_1!J27+raw_2005_fed_assist!F27</f>
        <v>0</v>
      </c>
      <c r="F22">
        <f>raw_2005_MOE_SSP_non!G27+raw_2005_MOE_SSP_non!H27+raw_2005_MOE_TANF_non!G27+raw_2005_MOE_TANF_non!H27+raw_2005_fed_non_1!H27+raw_2005_fed_non_1!G27</f>
        <v>91970465</v>
      </c>
      <c r="G22">
        <f>raw_2005_MOE_SSP_non!I27+raw_2005_MOE_TANF_non!I27+raw_2005_fed_non_1!I27</f>
        <v>4805163</v>
      </c>
      <c r="H22">
        <f>raw_2005_MOE_SSP_non!J27+raw_2005_MOE_SSP_non!K27+raw_2005_MOE_TANF_non!J27+raw_2005_MOE_TANF_non!K27+raw_2005_fed_non_2!D27+raw_2005_fed_non_2!E27</f>
        <v>21567111</v>
      </c>
      <c r="I22">
        <f>raw_2005_MOE_SSP_non!N27+raw_2005_MOE_TANF_non!N27+raw_2005_fed_non_2!I27</f>
        <v>3810034</v>
      </c>
      <c r="J22">
        <f>raw_2005_MOE_SSP_non!L27+raw_2005_MOE_SSP_non!M27+raw_2005_MOE_TANF_non!L27+raw_2005_MOE_TANF_non!M27+raw_2005_fed_non_2!F27+raw_2005_fed_non_2!H27</f>
        <v>35955556</v>
      </c>
      <c r="K22">
        <f>raw_2005_fed_spending!E27</f>
        <v>22909803</v>
      </c>
      <c r="L22">
        <f>raw_2005_MOE_SSP_non!B27+raw_2005_MOE_SSP_assist!B27+raw_2005_MOE_TANF_non!B27+raw_2005_MOE_TANF_assist!B27+raw_2005_fed_spending!J27+raw_2005_fed_spending!E27+raw_2005_fed_spending!C27</f>
        <v>371849018</v>
      </c>
      <c r="N22">
        <f t="shared" si="0"/>
        <v>371849018</v>
      </c>
      <c r="O22" t="str">
        <f t="shared" si="1"/>
        <v>Match</v>
      </c>
    </row>
    <row r="23" spans="1:15" x14ac:dyDescent="0.2">
      <c r="A23" t="s">
        <v>29</v>
      </c>
      <c r="B23">
        <f>raw_2005_MOE_SSP_assist!C28+raw_2005_MOE_TANF_assist!C28+raw_2005_fed_assist!C28</f>
        <v>331585188</v>
      </c>
      <c r="C23">
        <f>raw_2005_MOE_SSP_non!D28+raw_2005_MOE_SSP_assist!D28+raw_2005_MOE_TANF_non!D28+raw_2005_MOE_TANF_assist!D28+raw_2005_fed_non_1!D28+raw_2005_fed_assist!D28+raw_2005_fed_spending!C28</f>
        <v>275504529</v>
      </c>
      <c r="D23">
        <f>raw_2005_MOE_SSP_non!C28+raw_2005_MOE_SSP_non!E28+raw_2005_MOE_SSP_non!F28+raw_2005_MOE_SSP_assist!E28+raw_2005_MOE_TANF_non!C28+raw_2005_MOE_TANF_non!E28+raw_2005_MOE_TANF_non!F28+raw_2005_MOE_TANF_assist!E28+raw_2005_fed_non_1!C28+raw_2005_fed_non_1!E28+raw_2005_fed_non_1!F28+raw_2005_fed_assist!E28</f>
        <v>19873006</v>
      </c>
      <c r="E23">
        <f>raw_2005_fed_non_1!J28+raw_2005_fed_assist!F28</f>
        <v>0</v>
      </c>
      <c r="F23">
        <f>raw_2005_MOE_SSP_non!G28+raw_2005_MOE_SSP_non!H28+raw_2005_MOE_TANF_non!G28+raw_2005_MOE_TANF_non!H28+raw_2005_fed_non_1!H28+raw_2005_fed_non_1!G28</f>
        <v>69887916</v>
      </c>
      <c r="G23">
        <f>raw_2005_MOE_SSP_non!I28+raw_2005_MOE_TANF_non!I28+raw_2005_fed_non_1!I28</f>
        <v>22947767</v>
      </c>
      <c r="H23">
        <f>raw_2005_MOE_SSP_non!J28+raw_2005_MOE_SSP_non!K28+raw_2005_MOE_TANF_non!J28+raw_2005_MOE_TANF_non!K28+raw_2005_fed_non_2!D28+raw_2005_fed_non_2!E28</f>
        <v>561344</v>
      </c>
      <c r="I23">
        <f>raw_2005_MOE_SSP_non!N28+raw_2005_MOE_TANF_non!N28+raw_2005_fed_non_2!I28</f>
        <v>31639889</v>
      </c>
      <c r="J23">
        <f>raw_2005_MOE_SSP_non!L28+raw_2005_MOE_SSP_non!M28+raw_2005_MOE_TANF_non!L28+raw_2005_MOE_TANF_non!M28+raw_2005_fed_non_2!F28+raw_2005_fed_non_2!H28</f>
        <v>28394855</v>
      </c>
      <c r="K23">
        <f>raw_2005_fed_spending!E28</f>
        <v>45937113</v>
      </c>
      <c r="L23">
        <f>raw_2005_MOE_SSP_non!B28+raw_2005_MOE_SSP_assist!B28+raw_2005_MOE_TANF_non!B28+raw_2005_MOE_TANF_assist!B28+raw_2005_fed_spending!J28+raw_2005_fed_spending!E28+raw_2005_fed_spending!C28</f>
        <v>826331607</v>
      </c>
      <c r="N23">
        <f t="shared" si="0"/>
        <v>826331607</v>
      </c>
      <c r="O23" t="str">
        <f t="shared" si="1"/>
        <v>Match</v>
      </c>
    </row>
    <row r="24" spans="1:15" x14ac:dyDescent="0.2">
      <c r="A24" t="s">
        <v>30</v>
      </c>
      <c r="B24">
        <f>raw_2005_MOE_SSP_assist!C29+raw_2005_MOE_TANF_assist!C29+raw_2005_fed_assist!C29</f>
        <v>411966196</v>
      </c>
      <c r="C24">
        <f>raw_2005_MOE_SSP_non!D29+raw_2005_MOE_SSP_assist!D29+raw_2005_MOE_TANF_non!D29+raw_2005_MOE_TANF_assist!D29+raw_2005_fed_non_1!D29+raw_2005_fed_assist!D29+raw_2005_fed_spending!C29</f>
        <v>357842140</v>
      </c>
      <c r="D24">
        <f>raw_2005_MOE_SSP_non!C29+raw_2005_MOE_SSP_non!E29+raw_2005_MOE_SSP_non!F29+raw_2005_MOE_SSP_assist!E29+raw_2005_MOE_TANF_non!C29+raw_2005_MOE_TANF_non!E29+raw_2005_MOE_TANF_non!F29+raw_2005_MOE_TANF_assist!E29+raw_2005_fed_non_1!C29+raw_2005_fed_non_1!E29+raw_2005_fed_non_1!F29+raw_2005_fed_assist!E29</f>
        <v>86146160</v>
      </c>
      <c r="E24">
        <f>raw_2005_fed_non_1!J29+raw_2005_fed_assist!F29</f>
        <v>87206495</v>
      </c>
      <c r="F24">
        <f>raw_2005_MOE_SSP_non!G29+raw_2005_MOE_SSP_non!H29+raw_2005_MOE_TANF_non!G29+raw_2005_MOE_TANF_non!H29+raw_2005_fed_non_1!H29+raw_2005_fed_non_1!G29</f>
        <v>0</v>
      </c>
      <c r="G24">
        <f>raw_2005_MOE_SSP_non!I29+raw_2005_MOE_TANF_non!I29+raw_2005_fed_non_1!I29</f>
        <v>50000</v>
      </c>
      <c r="H24">
        <f>raw_2005_MOE_SSP_non!J29+raw_2005_MOE_SSP_non!K29+raw_2005_MOE_TANF_non!J29+raw_2005_MOE_TANF_non!K29+raw_2005_fed_non_2!D29+raw_2005_fed_non_2!E29</f>
        <v>102106546</v>
      </c>
      <c r="I24">
        <f>raw_2005_MOE_SSP_non!N29+raw_2005_MOE_TANF_non!N29+raw_2005_fed_non_2!I29</f>
        <v>166391206</v>
      </c>
      <c r="J24">
        <f>raw_2005_MOE_SSP_non!L29+raw_2005_MOE_SSP_non!M29+raw_2005_MOE_TANF_non!L29+raw_2005_MOE_TANF_non!M29+raw_2005_fed_non_2!F29+raw_2005_fed_non_2!H29</f>
        <v>94522415</v>
      </c>
      <c r="K24">
        <f>raw_2005_fed_spending!E29</f>
        <v>43906666</v>
      </c>
      <c r="L24">
        <f>raw_2005_MOE_SSP_non!B29+raw_2005_MOE_SSP_assist!B29+raw_2005_MOE_TANF_non!B29+raw_2005_MOE_TANF_assist!B29+raw_2005_fed_spending!J29+raw_2005_fed_spending!E29+raw_2005_fed_spending!C29</f>
        <v>1350137824</v>
      </c>
      <c r="N24">
        <f t="shared" si="0"/>
        <v>1350137824</v>
      </c>
      <c r="O24" t="str">
        <f t="shared" si="1"/>
        <v>Match</v>
      </c>
    </row>
    <row r="25" spans="1:15" x14ac:dyDescent="0.2">
      <c r="A25" t="s">
        <v>31</v>
      </c>
      <c r="B25">
        <f>raw_2005_MOE_SSP_assist!C30+raw_2005_MOE_TANF_assist!C30+raw_2005_fed_assist!C30</f>
        <v>137346821</v>
      </c>
      <c r="C25">
        <f>raw_2005_MOE_SSP_non!D30+raw_2005_MOE_SSP_assist!D30+raw_2005_MOE_TANF_non!D30+raw_2005_MOE_TANF_assist!D30+raw_2005_fed_non_1!D30+raw_2005_fed_assist!D30+raw_2005_fed_spending!C30</f>
        <v>62600436</v>
      </c>
      <c r="D25">
        <f>raw_2005_MOE_SSP_non!C30+raw_2005_MOE_SSP_non!E30+raw_2005_MOE_SSP_non!F30+raw_2005_MOE_SSP_assist!E30+raw_2005_MOE_TANF_non!C30+raw_2005_MOE_TANF_non!E30+raw_2005_MOE_TANF_non!F30+raw_2005_MOE_TANF_assist!E30+raw_2005_fed_non_1!C30+raw_2005_fed_non_1!E30+raw_2005_fed_non_1!F30+raw_2005_fed_assist!E30</f>
        <v>75185884</v>
      </c>
      <c r="E25">
        <f>raw_2005_fed_non_1!J30+raw_2005_fed_assist!F30</f>
        <v>0</v>
      </c>
      <c r="F25">
        <f>raw_2005_MOE_SSP_non!G30+raw_2005_MOE_SSP_non!H30+raw_2005_MOE_TANF_non!G30+raw_2005_MOE_TANF_non!H30+raw_2005_fed_non_1!H30+raw_2005_fed_non_1!G30</f>
        <v>53358648</v>
      </c>
      <c r="G25">
        <f>raw_2005_MOE_SSP_non!I30+raw_2005_MOE_TANF_non!I30+raw_2005_fed_non_1!I30</f>
        <v>35746787</v>
      </c>
      <c r="H25">
        <f>raw_2005_MOE_SSP_non!J30+raw_2005_MOE_SSP_non!K30+raw_2005_MOE_TANF_non!J30+raw_2005_MOE_TANF_non!K30+raw_2005_fed_non_2!D30+raw_2005_fed_non_2!E30</f>
        <v>0</v>
      </c>
      <c r="I25">
        <f>raw_2005_MOE_SSP_non!N30+raw_2005_MOE_TANF_non!N30+raw_2005_fed_non_2!I30</f>
        <v>5558359</v>
      </c>
      <c r="J25">
        <f>raw_2005_MOE_SSP_non!L30+raw_2005_MOE_SSP_non!M30+raw_2005_MOE_TANF_non!L30+raw_2005_MOE_TANF_non!M30+raw_2005_fed_non_2!F30+raw_2005_fed_non_2!H30</f>
        <v>45175792</v>
      </c>
      <c r="K25">
        <f>raw_2005_fed_spending!E30</f>
        <v>0</v>
      </c>
      <c r="L25">
        <f>raw_2005_MOE_SSP_non!B30+raw_2005_MOE_SSP_assist!B30+raw_2005_MOE_TANF_non!B30+raw_2005_MOE_TANF_assist!B30+raw_2005_fed_spending!J30+raw_2005_fed_spending!E30+raw_2005_fed_spending!C30</f>
        <v>414972727</v>
      </c>
      <c r="N25">
        <f t="shared" si="0"/>
        <v>414972727</v>
      </c>
      <c r="O25" t="str">
        <f t="shared" si="1"/>
        <v>Match</v>
      </c>
    </row>
    <row r="26" spans="1:15" x14ac:dyDescent="0.2">
      <c r="A26" t="s">
        <v>32</v>
      </c>
      <c r="B26">
        <f>raw_2005_MOE_SSP_assist!C31+raw_2005_MOE_TANF_assist!C31+raw_2005_fed_assist!C31</f>
        <v>26862023</v>
      </c>
      <c r="C26">
        <f>raw_2005_MOE_SSP_non!D31+raw_2005_MOE_SSP_assist!D31+raw_2005_MOE_TANF_non!D31+raw_2005_MOE_TANF_assist!D31+raw_2005_fed_non_1!D31+raw_2005_fed_assist!D31+raw_2005_fed_spending!C31</f>
        <v>24451098</v>
      </c>
      <c r="D26">
        <f>raw_2005_MOE_SSP_non!C31+raw_2005_MOE_SSP_non!E31+raw_2005_MOE_SSP_non!F31+raw_2005_MOE_SSP_assist!E31+raw_2005_MOE_TANF_non!C31+raw_2005_MOE_TANF_non!E31+raw_2005_MOE_TANF_non!F31+raw_2005_MOE_TANF_assist!E31+raw_2005_fed_non_1!C31+raw_2005_fed_non_1!E31+raw_2005_fed_non_1!F31+raw_2005_fed_assist!E31</f>
        <v>28350365</v>
      </c>
      <c r="E26">
        <f>raw_2005_fed_non_1!J31+raw_2005_fed_assist!F31</f>
        <v>0</v>
      </c>
      <c r="F26">
        <f>raw_2005_MOE_SSP_non!G31+raw_2005_MOE_SSP_non!H31+raw_2005_MOE_TANF_non!G31+raw_2005_MOE_TANF_non!H31+raw_2005_fed_non_1!H31+raw_2005_fed_non_1!G31</f>
        <v>0</v>
      </c>
      <c r="G26">
        <f>raw_2005_MOE_SSP_non!I31+raw_2005_MOE_TANF_non!I31+raw_2005_fed_non_1!I31</f>
        <v>0</v>
      </c>
      <c r="H26">
        <f>raw_2005_MOE_SSP_non!J31+raw_2005_MOE_SSP_non!K31+raw_2005_MOE_TANF_non!J31+raw_2005_MOE_TANF_non!K31+raw_2005_fed_non_2!D31+raw_2005_fed_non_2!E31</f>
        <v>7295384</v>
      </c>
      <c r="I26">
        <f>raw_2005_MOE_SSP_non!N31+raw_2005_MOE_TANF_non!N31+raw_2005_fed_non_2!I31</f>
        <v>6106025</v>
      </c>
      <c r="J26">
        <f>raw_2005_MOE_SSP_non!L31+raw_2005_MOE_SSP_non!M31+raw_2005_MOE_TANF_non!L31+raw_2005_MOE_TANF_non!M31+raw_2005_fed_non_2!F31+raw_2005_fed_non_2!H31</f>
        <v>5329789</v>
      </c>
      <c r="K26">
        <f>raw_2005_fed_spending!E31</f>
        <v>9762014</v>
      </c>
      <c r="L26">
        <f>raw_2005_MOE_SSP_non!B31+raw_2005_MOE_SSP_assist!B31+raw_2005_MOE_TANF_non!B31+raw_2005_MOE_TANF_assist!B31+raw_2005_fed_spending!J31+raw_2005_fed_spending!E31+raw_2005_fed_spending!C31</f>
        <v>108156698</v>
      </c>
      <c r="N26">
        <f t="shared" si="0"/>
        <v>108156698</v>
      </c>
      <c r="O26" t="str">
        <f t="shared" si="1"/>
        <v>Match</v>
      </c>
    </row>
    <row r="27" spans="1:15" x14ac:dyDescent="0.2">
      <c r="A27" t="s">
        <v>33</v>
      </c>
      <c r="B27">
        <f>raw_2005_MOE_SSP_assist!C32+raw_2005_MOE_TANF_assist!C32+raw_2005_fed_assist!C32</f>
        <v>124949019</v>
      </c>
      <c r="C27">
        <f>raw_2005_MOE_SSP_non!D32+raw_2005_MOE_SSP_assist!D32+raw_2005_MOE_TANF_non!D32+raw_2005_MOE_TANF_assist!D32+raw_2005_fed_non_1!D32+raw_2005_fed_assist!D32+raw_2005_fed_spending!C32</f>
        <v>88622468</v>
      </c>
      <c r="D27">
        <f>raw_2005_MOE_SSP_non!C32+raw_2005_MOE_SSP_non!E32+raw_2005_MOE_SSP_non!F32+raw_2005_MOE_SSP_assist!E32+raw_2005_MOE_TANF_non!C32+raw_2005_MOE_TANF_non!E32+raw_2005_MOE_TANF_non!F32+raw_2005_MOE_TANF_assist!E32+raw_2005_fed_non_1!C32+raw_2005_fed_non_1!E32+raw_2005_fed_non_1!F32+raw_2005_fed_assist!E32</f>
        <v>32252412</v>
      </c>
      <c r="E27">
        <f>raw_2005_fed_non_1!J32+raw_2005_fed_assist!F32</f>
        <v>52776261</v>
      </c>
      <c r="F27">
        <f>raw_2005_MOE_SSP_non!G32+raw_2005_MOE_SSP_non!H32+raw_2005_MOE_TANF_non!G32+raw_2005_MOE_TANF_non!H32+raw_2005_fed_non_1!H32+raw_2005_fed_non_1!G32</f>
        <v>0</v>
      </c>
      <c r="G27">
        <f>raw_2005_MOE_SSP_non!I32+raw_2005_MOE_TANF_non!I32+raw_2005_fed_non_1!I32</f>
        <v>0</v>
      </c>
      <c r="H27">
        <f>raw_2005_MOE_SSP_non!J32+raw_2005_MOE_SSP_non!K32+raw_2005_MOE_TANF_non!J32+raw_2005_MOE_TANF_non!K32+raw_2005_fed_non_2!D32+raw_2005_fed_non_2!E32</f>
        <v>7382871</v>
      </c>
      <c r="I27">
        <f>raw_2005_MOE_SSP_non!N32+raw_2005_MOE_TANF_non!N32+raw_2005_fed_non_2!I32</f>
        <v>0</v>
      </c>
      <c r="J27">
        <f>raw_2005_MOE_SSP_non!L32+raw_2005_MOE_SSP_non!M32+raw_2005_MOE_TANF_non!L32+raw_2005_MOE_TANF_non!M32+raw_2005_fed_non_2!F32+raw_2005_fed_non_2!H32</f>
        <v>20309533</v>
      </c>
      <c r="K27">
        <f>raw_2005_fed_spending!E32</f>
        <v>21705174</v>
      </c>
      <c r="L27">
        <f>raw_2005_MOE_SSP_non!B32+raw_2005_MOE_SSP_assist!B32+raw_2005_MOE_TANF_non!B32+raw_2005_MOE_TANF_assist!B32+raw_2005_fed_spending!J32+raw_2005_fed_spending!E32+raw_2005_fed_spending!C32</f>
        <v>347997738</v>
      </c>
      <c r="N27">
        <f t="shared" si="0"/>
        <v>347997738</v>
      </c>
      <c r="O27" t="str">
        <f t="shared" si="1"/>
        <v>Match</v>
      </c>
    </row>
    <row r="28" spans="1:15" x14ac:dyDescent="0.2">
      <c r="A28" t="s">
        <v>34</v>
      </c>
      <c r="B28">
        <f>raw_2005_MOE_SSP_assist!C33+raw_2005_MOE_TANF_assist!C33+raw_2005_fed_assist!C33</f>
        <v>19790186</v>
      </c>
      <c r="C28">
        <f>raw_2005_MOE_SSP_non!D33+raw_2005_MOE_SSP_assist!D33+raw_2005_MOE_TANF_non!D33+raw_2005_MOE_TANF_assist!D33+raw_2005_fed_non_1!D33+raw_2005_fed_assist!D33+raw_2005_fed_spending!C33</f>
        <v>3178564</v>
      </c>
      <c r="D28">
        <f>raw_2005_MOE_SSP_non!C33+raw_2005_MOE_SSP_non!E33+raw_2005_MOE_SSP_non!F33+raw_2005_MOE_SSP_assist!E33+raw_2005_MOE_TANF_non!C33+raw_2005_MOE_TANF_non!E33+raw_2005_MOE_TANF_non!F33+raw_2005_MOE_TANF_assist!E33+raw_2005_fed_non_1!C33+raw_2005_fed_non_1!E33+raw_2005_fed_non_1!F33+raw_2005_fed_assist!E33</f>
        <v>11193907</v>
      </c>
      <c r="E28">
        <f>raw_2005_fed_non_1!J33+raw_2005_fed_assist!F33</f>
        <v>3598477</v>
      </c>
      <c r="F28">
        <f>raw_2005_MOE_SSP_non!G33+raw_2005_MOE_SSP_non!H33+raw_2005_MOE_TANF_non!G33+raw_2005_MOE_TANF_non!H33+raw_2005_fed_non_1!H33+raw_2005_fed_non_1!G33</f>
        <v>0</v>
      </c>
      <c r="G28">
        <f>raw_2005_MOE_SSP_non!I33+raw_2005_MOE_TANF_non!I33+raw_2005_fed_non_1!I33</f>
        <v>726014</v>
      </c>
      <c r="H28">
        <f>raw_2005_MOE_SSP_non!J33+raw_2005_MOE_SSP_non!K33+raw_2005_MOE_TANF_non!J33+raw_2005_MOE_TANF_non!K33+raw_2005_fed_non_2!D33+raw_2005_fed_non_2!E33</f>
        <v>384175</v>
      </c>
      <c r="I28">
        <f>raw_2005_MOE_SSP_non!N33+raw_2005_MOE_TANF_non!N33+raw_2005_fed_non_2!I33</f>
        <v>1583811</v>
      </c>
      <c r="J28">
        <f>raw_2005_MOE_SSP_non!L33+raw_2005_MOE_SSP_non!M33+raw_2005_MOE_TANF_non!L33+raw_2005_MOE_TANF_non!M33+raw_2005_fed_non_2!F33+raw_2005_fed_non_2!H33</f>
        <v>5330515</v>
      </c>
      <c r="K28">
        <f>raw_2005_fed_spending!E33</f>
        <v>1768467</v>
      </c>
      <c r="L28">
        <f>raw_2005_MOE_SSP_non!B33+raw_2005_MOE_SSP_assist!B33+raw_2005_MOE_TANF_non!B33+raw_2005_MOE_TANF_assist!B33+raw_2005_fed_spending!J33+raw_2005_fed_spending!E33+raw_2005_fed_spending!C33</f>
        <v>47554116</v>
      </c>
      <c r="N28">
        <f t="shared" si="0"/>
        <v>47554116</v>
      </c>
      <c r="O28" t="str">
        <f t="shared" si="1"/>
        <v>Match</v>
      </c>
    </row>
    <row r="29" spans="1:15" x14ac:dyDescent="0.2">
      <c r="A29" t="s">
        <v>35</v>
      </c>
      <c r="B29">
        <f>raw_2005_MOE_SSP_assist!C34+raw_2005_MOE_TANF_assist!C34+raw_2005_fed_assist!C34</f>
        <v>53962664</v>
      </c>
      <c r="C29">
        <f>raw_2005_MOE_SSP_non!D34+raw_2005_MOE_SSP_assist!D34+raw_2005_MOE_TANF_non!D34+raw_2005_MOE_TANF_assist!D34+raw_2005_fed_non_1!D34+raw_2005_fed_assist!D34+raw_2005_fed_spending!C34</f>
        <v>15498998</v>
      </c>
      <c r="D29">
        <f>raw_2005_MOE_SSP_non!C34+raw_2005_MOE_SSP_non!E34+raw_2005_MOE_SSP_non!F34+raw_2005_MOE_SSP_assist!E34+raw_2005_MOE_TANF_non!C34+raw_2005_MOE_TANF_non!E34+raw_2005_MOE_TANF_non!F34+raw_2005_MOE_TANF_assist!E34+raw_2005_fed_non_1!C34+raw_2005_fed_non_1!E34+raw_2005_fed_non_1!F34+raw_2005_fed_assist!E34</f>
        <v>11849707</v>
      </c>
      <c r="E29">
        <f>raw_2005_fed_non_1!J34+raw_2005_fed_assist!F34</f>
        <v>0</v>
      </c>
      <c r="F29">
        <f>raw_2005_MOE_SSP_non!G34+raw_2005_MOE_SSP_non!H34+raw_2005_MOE_TANF_non!G34+raw_2005_MOE_TANF_non!H34+raw_2005_fed_non_1!H34+raw_2005_fed_non_1!G34</f>
        <v>0</v>
      </c>
      <c r="G29">
        <f>raw_2005_MOE_SSP_non!I34+raw_2005_MOE_TANF_non!I34+raw_2005_fed_non_1!I34</f>
        <v>0</v>
      </c>
      <c r="H29">
        <f>raw_2005_MOE_SSP_non!J34+raw_2005_MOE_SSP_non!K34+raw_2005_MOE_TANF_non!J34+raw_2005_MOE_TANF_non!K34+raw_2005_fed_non_2!D34+raw_2005_fed_non_2!E34</f>
        <v>0</v>
      </c>
      <c r="I29">
        <f>raw_2005_MOE_SSP_non!N34+raw_2005_MOE_TANF_non!N34+raw_2005_fed_non_2!I34</f>
        <v>0</v>
      </c>
      <c r="J29">
        <f>raw_2005_MOE_SSP_non!L34+raw_2005_MOE_SSP_non!M34+raw_2005_MOE_TANF_non!L34+raw_2005_MOE_TANF_non!M34+raw_2005_fed_non_2!F34+raw_2005_fed_non_2!H34</f>
        <v>5752875</v>
      </c>
      <c r="K29">
        <f>raw_2005_fed_spending!E34</f>
        <v>0</v>
      </c>
      <c r="L29">
        <f>raw_2005_MOE_SSP_non!B34+raw_2005_MOE_SSP_assist!B34+raw_2005_MOE_TANF_non!B34+raw_2005_MOE_TANF_assist!B34+raw_2005_fed_spending!J34+raw_2005_fed_spending!E34+raw_2005_fed_spending!C34</f>
        <v>87064244</v>
      </c>
      <c r="N29">
        <f t="shared" si="0"/>
        <v>87064244</v>
      </c>
      <c r="O29" t="str">
        <f t="shared" si="1"/>
        <v>Match</v>
      </c>
    </row>
    <row r="30" spans="1:15" x14ac:dyDescent="0.2">
      <c r="A30" t="s">
        <v>36</v>
      </c>
      <c r="B30">
        <f>raw_2005_MOE_SSP_assist!C35+raw_2005_MOE_TANF_assist!C35+raw_2005_fed_assist!C35</f>
        <v>33145945</v>
      </c>
      <c r="C30">
        <f>raw_2005_MOE_SSP_non!D35+raw_2005_MOE_SSP_assist!D35+raw_2005_MOE_TANF_non!D35+raw_2005_MOE_TANF_assist!D35+raw_2005_fed_non_1!D35+raw_2005_fed_assist!D35+raw_2005_fed_spending!C35</f>
        <v>4006925</v>
      </c>
      <c r="D30">
        <f>raw_2005_MOE_SSP_non!C35+raw_2005_MOE_SSP_non!E35+raw_2005_MOE_SSP_non!F35+raw_2005_MOE_SSP_assist!E35+raw_2005_MOE_TANF_non!C35+raw_2005_MOE_TANF_non!E35+raw_2005_MOE_TANF_non!F35+raw_2005_MOE_TANF_assist!E35+raw_2005_fed_non_1!C35+raw_2005_fed_non_1!E35+raw_2005_fed_non_1!F35+raw_2005_fed_assist!E35</f>
        <v>6949015</v>
      </c>
      <c r="E30">
        <f>raw_2005_fed_non_1!J35+raw_2005_fed_assist!F35</f>
        <v>1243559</v>
      </c>
      <c r="F30">
        <f>raw_2005_MOE_SSP_non!G35+raw_2005_MOE_SSP_non!H35+raw_2005_MOE_TANF_non!G35+raw_2005_MOE_TANF_non!H35+raw_2005_fed_non_1!H35+raw_2005_fed_non_1!G35</f>
        <v>0</v>
      </c>
      <c r="G30">
        <f>raw_2005_MOE_SSP_non!I35+raw_2005_MOE_TANF_non!I35+raw_2005_fed_non_1!I35</f>
        <v>39275</v>
      </c>
      <c r="H30">
        <f>raw_2005_MOE_SSP_non!J35+raw_2005_MOE_SSP_non!K35+raw_2005_MOE_TANF_non!J35+raw_2005_MOE_TANF_non!K35+raw_2005_fed_non_2!D35+raw_2005_fed_non_2!E35</f>
        <v>331583</v>
      </c>
      <c r="I30">
        <f>raw_2005_MOE_SSP_non!N35+raw_2005_MOE_TANF_non!N35+raw_2005_fed_non_2!I35</f>
        <v>7621928</v>
      </c>
      <c r="J30">
        <f>raw_2005_MOE_SSP_non!L35+raw_2005_MOE_SSP_non!M35+raw_2005_MOE_TANF_non!L35+raw_2005_MOE_TANF_non!M35+raw_2005_fed_non_2!F35+raw_2005_fed_non_2!H35</f>
        <v>16612101</v>
      </c>
      <c r="K30">
        <f>raw_2005_fed_spending!E35</f>
        <v>1249457</v>
      </c>
      <c r="L30">
        <f>raw_2005_MOE_SSP_non!B35+raw_2005_MOE_SSP_assist!B35+raw_2005_MOE_TANF_non!B35+raw_2005_MOE_TANF_assist!B35+raw_2005_fed_spending!J35+raw_2005_fed_spending!E35+raw_2005_fed_spending!C35</f>
        <v>71199788</v>
      </c>
      <c r="N30">
        <f t="shared" si="0"/>
        <v>71199788</v>
      </c>
      <c r="O30" t="str">
        <f t="shared" si="1"/>
        <v>Match</v>
      </c>
    </row>
    <row r="31" spans="1:15" x14ac:dyDescent="0.2">
      <c r="A31" t="s">
        <v>37</v>
      </c>
      <c r="B31">
        <f>raw_2005_MOE_SSP_assist!C36+raw_2005_MOE_TANF_assist!C36+raw_2005_fed_assist!C36</f>
        <v>35276842</v>
      </c>
      <c r="C31">
        <f>raw_2005_MOE_SSP_non!D36+raw_2005_MOE_SSP_assist!D36+raw_2005_MOE_TANF_non!D36+raw_2005_MOE_TANF_assist!D36+raw_2005_fed_non_1!D36+raw_2005_fed_assist!D36+raw_2005_fed_spending!C36</f>
        <v>10086947</v>
      </c>
      <c r="D31">
        <f>raw_2005_MOE_SSP_non!C36+raw_2005_MOE_SSP_non!E36+raw_2005_MOE_SSP_non!F36+raw_2005_MOE_SSP_assist!E36+raw_2005_MOE_TANF_non!C36+raw_2005_MOE_TANF_non!E36+raw_2005_MOE_TANF_non!F36+raw_2005_MOE_TANF_assist!E36+raw_2005_fed_non_1!C36+raw_2005_fed_non_1!E36+raw_2005_fed_non_1!F36+raw_2005_fed_assist!E36</f>
        <v>9846393</v>
      </c>
      <c r="E31">
        <f>raw_2005_fed_non_1!J36+raw_2005_fed_assist!F36</f>
        <v>272684</v>
      </c>
      <c r="F31">
        <f>raw_2005_MOE_SSP_non!G36+raw_2005_MOE_SSP_non!H36+raw_2005_MOE_TANF_non!G36+raw_2005_MOE_TANF_non!H36+raw_2005_fed_non_1!H36+raw_2005_fed_non_1!G36</f>
        <v>0</v>
      </c>
      <c r="G31">
        <f>raw_2005_MOE_SSP_non!I36+raw_2005_MOE_TANF_non!I36+raw_2005_fed_non_1!I36</f>
        <v>0</v>
      </c>
      <c r="H31">
        <f>raw_2005_MOE_SSP_non!J36+raw_2005_MOE_SSP_non!K36+raw_2005_MOE_TANF_non!J36+raw_2005_MOE_TANF_non!K36+raw_2005_fed_non_2!D36+raw_2005_fed_non_2!E36</f>
        <v>1185591</v>
      </c>
      <c r="I31">
        <f>raw_2005_MOE_SSP_non!N36+raw_2005_MOE_TANF_non!N36+raw_2005_fed_non_2!I36</f>
        <v>4475653</v>
      </c>
      <c r="J31">
        <f>raw_2005_MOE_SSP_non!L36+raw_2005_MOE_SSP_non!M36+raw_2005_MOE_TANF_non!L36+raw_2005_MOE_TANF_non!M36+raw_2005_fed_non_2!F36+raw_2005_fed_non_2!H36</f>
        <v>7126643</v>
      </c>
      <c r="K31">
        <f>raw_2005_fed_spending!E36</f>
        <v>3852126</v>
      </c>
      <c r="L31">
        <f>raw_2005_MOE_SSP_non!B36+raw_2005_MOE_SSP_assist!B36+raw_2005_MOE_TANF_non!B36+raw_2005_MOE_TANF_assist!B36+raw_2005_fed_spending!J36+raw_2005_fed_spending!E36+raw_2005_fed_spending!C36</f>
        <v>72122879</v>
      </c>
      <c r="N31">
        <f t="shared" si="0"/>
        <v>72122879</v>
      </c>
      <c r="O31" t="str">
        <f t="shared" si="1"/>
        <v>Match</v>
      </c>
    </row>
    <row r="32" spans="1:15" x14ac:dyDescent="0.2">
      <c r="A32" t="s">
        <v>38</v>
      </c>
      <c r="B32">
        <f>raw_2005_MOE_SSP_assist!C37+raw_2005_MOE_TANF_assist!C37+raw_2005_fed_assist!C37</f>
        <v>440937357</v>
      </c>
      <c r="C32">
        <f>raw_2005_MOE_SSP_non!D37+raw_2005_MOE_SSP_assist!D37+raw_2005_MOE_TANF_non!D37+raw_2005_MOE_TANF_assist!D37+raw_2005_fed_non_1!D37+raw_2005_fed_assist!D37+raw_2005_fed_spending!C37</f>
        <v>26374178</v>
      </c>
      <c r="D32">
        <f>raw_2005_MOE_SSP_non!C37+raw_2005_MOE_SSP_non!E37+raw_2005_MOE_SSP_non!F37+raw_2005_MOE_SSP_assist!E37+raw_2005_MOE_TANF_non!C37+raw_2005_MOE_TANF_non!E37+raw_2005_MOE_TANF_non!F37+raw_2005_MOE_TANF_assist!E37+raw_2005_fed_non_1!C37+raw_2005_fed_non_1!E37+raw_2005_fed_non_1!F37+raw_2005_fed_assist!E37</f>
        <v>79309519</v>
      </c>
      <c r="E32">
        <f>raw_2005_fed_non_1!J37+raw_2005_fed_assist!F37</f>
        <v>-21000693</v>
      </c>
      <c r="F32">
        <f>raw_2005_MOE_SSP_non!G37+raw_2005_MOE_SSP_non!H37+raw_2005_MOE_TANF_non!G37+raw_2005_MOE_TANF_non!H37+raw_2005_fed_non_1!H37+raw_2005_fed_non_1!G37</f>
        <v>18393000</v>
      </c>
      <c r="G32">
        <f>raw_2005_MOE_SSP_non!I37+raw_2005_MOE_TANF_non!I37+raw_2005_fed_non_1!I37</f>
        <v>3845351</v>
      </c>
      <c r="H32">
        <f>raw_2005_MOE_SSP_non!J37+raw_2005_MOE_SSP_non!K37+raw_2005_MOE_TANF_non!J37+raw_2005_MOE_TANF_non!K37+raw_2005_fed_non_2!D37+raw_2005_fed_non_2!E37</f>
        <v>350730177</v>
      </c>
      <c r="I32">
        <f>raw_2005_MOE_SSP_non!N37+raw_2005_MOE_TANF_non!N37+raw_2005_fed_non_2!I37</f>
        <v>12374165</v>
      </c>
      <c r="J32">
        <f>raw_2005_MOE_SSP_non!L37+raw_2005_MOE_SSP_non!M37+raw_2005_MOE_TANF_non!L37+raw_2005_MOE_TANF_non!M37+raw_2005_fed_non_2!F37+raw_2005_fed_non_2!H37</f>
        <v>82881615</v>
      </c>
      <c r="K32">
        <f>raw_2005_fed_spending!E37</f>
        <v>15351254</v>
      </c>
      <c r="L32">
        <f>raw_2005_MOE_SSP_non!B37+raw_2005_MOE_SSP_assist!B37+raw_2005_MOE_TANF_non!B37+raw_2005_MOE_TANF_assist!B37+raw_2005_fed_spending!J37+raw_2005_fed_spending!E37+raw_2005_fed_spending!C37</f>
        <v>1009195923</v>
      </c>
      <c r="N32">
        <f t="shared" si="0"/>
        <v>1009195923</v>
      </c>
      <c r="O32" t="str">
        <f t="shared" si="1"/>
        <v>Match</v>
      </c>
    </row>
    <row r="33" spans="1:15" x14ac:dyDescent="0.2">
      <c r="A33" t="s">
        <v>39</v>
      </c>
      <c r="B33">
        <f>raw_2005_MOE_SSP_assist!C38+raw_2005_MOE_TANF_assist!C38+raw_2005_fed_assist!C38</f>
        <v>74761924</v>
      </c>
      <c r="C33">
        <f>raw_2005_MOE_SSP_non!D38+raw_2005_MOE_SSP_assist!D38+raw_2005_MOE_TANF_non!D38+raw_2005_MOE_TANF_assist!D38+raw_2005_fed_non_1!D38+raw_2005_fed_assist!D38+raw_2005_fed_spending!C38</f>
        <v>32477352</v>
      </c>
      <c r="D33">
        <f>raw_2005_MOE_SSP_non!C38+raw_2005_MOE_SSP_non!E38+raw_2005_MOE_SSP_non!F38+raw_2005_MOE_SSP_assist!E38+raw_2005_MOE_TANF_non!C38+raw_2005_MOE_TANF_non!E38+raw_2005_MOE_TANF_non!F38+raw_2005_MOE_TANF_assist!E38+raw_2005_fed_non_1!C38+raw_2005_fed_non_1!E38+raw_2005_fed_non_1!F38+raw_2005_fed_assist!E38</f>
        <v>14149381</v>
      </c>
      <c r="E33">
        <f>raw_2005_fed_non_1!J38+raw_2005_fed_assist!F38</f>
        <v>0</v>
      </c>
      <c r="F33">
        <f>raw_2005_MOE_SSP_non!G38+raw_2005_MOE_SSP_non!H38+raw_2005_MOE_TANF_non!G38+raw_2005_MOE_TANF_non!H38+raw_2005_fed_non_1!H38+raw_2005_fed_non_1!G38</f>
        <v>0</v>
      </c>
      <c r="G33">
        <f>raw_2005_MOE_SSP_non!I38+raw_2005_MOE_TANF_non!I38+raw_2005_fed_non_1!I38</f>
        <v>0</v>
      </c>
      <c r="H33">
        <f>raw_2005_MOE_SSP_non!J38+raw_2005_MOE_SSP_non!K38+raw_2005_MOE_TANF_non!J38+raw_2005_MOE_TANF_non!K38+raw_2005_fed_non_2!D38+raw_2005_fed_non_2!E38</f>
        <v>1249579</v>
      </c>
      <c r="I33">
        <f>raw_2005_MOE_SSP_non!N38+raw_2005_MOE_TANF_non!N38+raw_2005_fed_non_2!I38</f>
        <v>27139083</v>
      </c>
      <c r="J33">
        <f>raw_2005_MOE_SSP_non!L38+raw_2005_MOE_SSP_non!M38+raw_2005_MOE_TANF_non!L38+raw_2005_MOE_TANF_non!M38+raw_2005_fed_non_2!F38+raw_2005_fed_non_2!H38</f>
        <v>7203132</v>
      </c>
      <c r="K33">
        <f>raw_2005_fed_spending!E38</f>
        <v>2000000</v>
      </c>
      <c r="L33">
        <f>raw_2005_MOE_SSP_non!B38+raw_2005_MOE_SSP_assist!B38+raw_2005_MOE_TANF_non!B38+raw_2005_MOE_TANF_assist!B38+raw_2005_fed_spending!J38+raw_2005_fed_spending!E38+raw_2005_fed_spending!C38</f>
        <v>158980451</v>
      </c>
      <c r="N33">
        <f t="shared" si="0"/>
        <v>158980451</v>
      </c>
      <c r="O33" t="str">
        <f t="shared" si="1"/>
        <v>Match</v>
      </c>
    </row>
    <row r="34" spans="1:15" x14ac:dyDescent="0.2">
      <c r="A34" t="s">
        <v>40</v>
      </c>
      <c r="B34">
        <f>raw_2005_MOE_SSP_assist!C39+raw_2005_MOE_TANF_assist!C39+raw_2005_fed_assist!C39</f>
        <v>1761846561</v>
      </c>
      <c r="C34">
        <f>raw_2005_MOE_SSP_non!D39+raw_2005_MOE_SSP_assist!D39+raw_2005_MOE_TANF_non!D39+raw_2005_MOE_TANF_assist!D39+raw_2005_fed_non_1!D39+raw_2005_fed_assist!D39+raw_2005_fed_spending!C39</f>
        <v>483775203</v>
      </c>
      <c r="D34">
        <f>raw_2005_MOE_SSP_non!C39+raw_2005_MOE_SSP_non!E39+raw_2005_MOE_SSP_non!F39+raw_2005_MOE_SSP_assist!E39+raw_2005_MOE_TANF_non!C39+raw_2005_MOE_TANF_non!E39+raw_2005_MOE_TANF_non!F39+raw_2005_MOE_TANF_assist!E39+raw_2005_fed_non_1!C39+raw_2005_fed_non_1!E39+raw_2005_fed_non_1!F39+raw_2005_fed_assist!E39</f>
        <v>214990477</v>
      </c>
      <c r="E34">
        <f>raw_2005_fed_non_1!J39+raw_2005_fed_assist!F39</f>
        <v>359515253</v>
      </c>
      <c r="F34">
        <f>raw_2005_MOE_SSP_non!G39+raw_2005_MOE_SSP_non!H39+raw_2005_MOE_TANF_non!G39+raw_2005_MOE_TANF_non!H39+raw_2005_fed_non_1!H39+raw_2005_fed_non_1!G39</f>
        <v>738779413</v>
      </c>
      <c r="G34">
        <f>raw_2005_MOE_SSP_non!I39+raw_2005_MOE_TANF_non!I39+raw_2005_fed_non_1!I39</f>
        <v>82810998</v>
      </c>
      <c r="H34">
        <f>raw_2005_MOE_SSP_non!J39+raw_2005_MOE_SSP_non!K39+raw_2005_MOE_TANF_non!J39+raw_2005_MOE_TANF_non!K39+raw_2005_fed_non_2!D39+raw_2005_fed_non_2!E39</f>
        <v>39497257</v>
      </c>
      <c r="I34">
        <f>raw_2005_MOE_SSP_non!N39+raw_2005_MOE_TANF_non!N39+raw_2005_fed_non_2!I39</f>
        <v>289649685</v>
      </c>
      <c r="J34">
        <f>raw_2005_MOE_SSP_non!L39+raw_2005_MOE_SSP_non!M39+raw_2005_MOE_TANF_non!L39+raw_2005_MOE_TANF_non!M39+raw_2005_fed_non_2!F39+raw_2005_fed_non_2!H39</f>
        <v>380795042</v>
      </c>
      <c r="K34">
        <f>raw_2005_fed_spending!E39</f>
        <v>119838433</v>
      </c>
      <c r="L34">
        <f>raw_2005_MOE_SSP_non!B39+raw_2005_MOE_SSP_assist!B39+raw_2005_MOE_TANF_non!B39+raw_2005_MOE_TANF_assist!B39+raw_2005_fed_spending!J39+raw_2005_fed_spending!E39+raw_2005_fed_spending!C39</f>
        <v>4471498322</v>
      </c>
      <c r="N34">
        <f t="shared" si="0"/>
        <v>4471498322</v>
      </c>
      <c r="O34" t="str">
        <f t="shared" si="1"/>
        <v>Match</v>
      </c>
    </row>
    <row r="35" spans="1:15" x14ac:dyDescent="0.2">
      <c r="A35" t="s">
        <v>41</v>
      </c>
      <c r="B35">
        <f>raw_2005_MOE_SSP_assist!C40+raw_2005_MOE_TANF_assist!C40+raw_2005_fed_assist!C40</f>
        <v>108391953</v>
      </c>
      <c r="C35">
        <f>raw_2005_MOE_SSP_non!D40+raw_2005_MOE_SSP_assist!D40+raw_2005_MOE_TANF_non!D40+raw_2005_MOE_TANF_assist!D40+raw_2005_fed_non_1!D40+raw_2005_fed_assist!D40+raw_2005_fed_spending!C40</f>
        <v>203440491</v>
      </c>
      <c r="D35">
        <f>raw_2005_MOE_SSP_non!C40+raw_2005_MOE_SSP_non!E40+raw_2005_MOE_SSP_non!F40+raw_2005_MOE_SSP_assist!E40+raw_2005_MOE_TANF_non!C40+raw_2005_MOE_TANF_non!E40+raw_2005_MOE_TANF_non!F40+raw_2005_MOE_TANF_assist!E40+raw_2005_fed_non_1!C40+raw_2005_fed_non_1!E40+raw_2005_fed_non_1!F40+raw_2005_fed_assist!E40</f>
        <v>68835014</v>
      </c>
      <c r="E35">
        <f>raw_2005_fed_non_1!J40+raw_2005_fed_assist!F40</f>
        <v>83921478</v>
      </c>
      <c r="F35">
        <f>raw_2005_MOE_SSP_non!G40+raw_2005_MOE_SSP_non!H40+raw_2005_MOE_TANF_non!G40+raw_2005_MOE_TANF_non!H40+raw_2005_fed_non_1!H40+raw_2005_fed_non_1!G40</f>
        <v>0</v>
      </c>
      <c r="G35">
        <f>raw_2005_MOE_SSP_non!I40+raw_2005_MOE_TANF_non!I40+raw_2005_fed_non_1!I40</f>
        <v>7643929</v>
      </c>
      <c r="H35">
        <f>raw_2005_MOE_SSP_non!J40+raw_2005_MOE_SSP_non!K40+raw_2005_MOE_TANF_non!J40+raw_2005_MOE_TANF_non!K40+raw_2005_fed_non_2!D40+raw_2005_fed_non_2!E40</f>
        <v>108546</v>
      </c>
      <c r="I35">
        <f>raw_2005_MOE_SSP_non!N40+raw_2005_MOE_TANF_non!N40+raw_2005_fed_non_2!I40</f>
        <v>22440973</v>
      </c>
      <c r="J35">
        <f>raw_2005_MOE_SSP_non!L40+raw_2005_MOE_SSP_non!M40+raw_2005_MOE_TANF_non!L40+raw_2005_MOE_TANF_non!M40+raw_2005_fed_non_2!F40+raw_2005_fed_non_2!H40</f>
        <v>39108941</v>
      </c>
      <c r="K35">
        <f>raw_2005_fed_spending!E40</f>
        <v>5625602</v>
      </c>
      <c r="L35">
        <f>raw_2005_MOE_SSP_non!B40+raw_2005_MOE_SSP_assist!B40+raw_2005_MOE_TANF_non!B40+raw_2005_MOE_TANF_assist!B40+raw_2005_fed_spending!J40+raw_2005_fed_spending!E40+raw_2005_fed_spending!C40</f>
        <v>539516927</v>
      </c>
      <c r="N35">
        <f t="shared" si="0"/>
        <v>539516927</v>
      </c>
      <c r="O35" t="str">
        <f t="shared" si="1"/>
        <v>Match</v>
      </c>
    </row>
    <row r="36" spans="1:15" x14ac:dyDescent="0.2">
      <c r="A36" t="s">
        <v>42</v>
      </c>
      <c r="B36">
        <f>raw_2005_MOE_SSP_assist!C41+raw_2005_MOE_TANF_assist!C41+raw_2005_fed_assist!C41</f>
        <v>11176558</v>
      </c>
      <c r="C36">
        <f>raw_2005_MOE_SSP_non!D41+raw_2005_MOE_SSP_assist!D41+raw_2005_MOE_TANF_non!D41+raw_2005_MOE_TANF_assist!D41+raw_2005_fed_non_1!D41+raw_2005_fed_assist!D41+raw_2005_fed_spending!C41</f>
        <v>2437302</v>
      </c>
      <c r="D36">
        <f>raw_2005_MOE_SSP_non!C41+raw_2005_MOE_SSP_non!E41+raw_2005_MOE_SSP_non!F41+raw_2005_MOE_SSP_assist!E41+raw_2005_MOE_TANF_non!C41+raw_2005_MOE_TANF_non!E41+raw_2005_MOE_TANF_non!F41+raw_2005_MOE_TANF_assist!E41+raw_2005_fed_non_1!C41+raw_2005_fed_non_1!E41+raw_2005_fed_non_1!F41+raw_2005_fed_assist!E41</f>
        <v>4110319</v>
      </c>
      <c r="E36">
        <f>raw_2005_fed_non_1!J41+raw_2005_fed_assist!F41</f>
        <v>9665201</v>
      </c>
      <c r="F36">
        <f>raw_2005_MOE_SSP_non!G41+raw_2005_MOE_SSP_non!H41+raw_2005_MOE_TANF_non!G41+raw_2005_MOE_TANF_non!H41+raw_2005_fed_non_1!H41+raw_2005_fed_non_1!G41</f>
        <v>0</v>
      </c>
      <c r="G36">
        <f>raw_2005_MOE_SSP_non!I41+raw_2005_MOE_TANF_non!I41+raw_2005_fed_non_1!I41</f>
        <v>0</v>
      </c>
      <c r="H36">
        <f>raw_2005_MOE_SSP_non!J41+raw_2005_MOE_SSP_non!K41+raw_2005_MOE_TANF_non!J41+raw_2005_MOE_TANF_non!K41+raw_2005_fed_non_2!D41+raw_2005_fed_non_2!E41</f>
        <v>2179244</v>
      </c>
      <c r="I36">
        <f>raw_2005_MOE_SSP_non!N41+raw_2005_MOE_TANF_non!N41+raw_2005_fed_non_2!I41</f>
        <v>635486</v>
      </c>
      <c r="J36">
        <f>raw_2005_MOE_SSP_non!L41+raw_2005_MOE_SSP_non!M41+raw_2005_MOE_TANF_non!L41+raw_2005_MOE_TANF_non!M41+raw_2005_fed_non_2!F41+raw_2005_fed_non_2!H41</f>
        <v>3427932</v>
      </c>
      <c r="K36">
        <f>raw_2005_fed_spending!E41</f>
        <v>0</v>
      </c>
      <c r="L36">
        <f>raw_2005_MOE_SSP_non!B41+raw_2005_MOE_SSP_assist!B41+raw_2005_MOE_TANF_non!B41+raw_2005_MOE_TANF_assist!B41+raw_2005_fed_spending!J41+raw_2005_fed_spending!E41+raw_2005_fed_spending!C41</f>
        <v>33632042</v>
      </c>
      <c r="N36">
        <f t="shared" si="0"/>
        <v>33632042</v>
      </c>
      <c r="O36" t="str">
        <f t="shared" si="1"/>
        <v>Match</v>
      </c>
    </row>
    <row r="37" spans="1:15" x14ac:dyDescent="0.2">
      <c r="A37" t="s">
        <v>43</v>
      </c>
      <c r="B37">
        <f>raw_2005_MOE_SSP_assist!C42+raw_2005_MOE_TANF_assist!C42+raw_2005_fed_assist!C42</f>
        <v>316362166</v>
      </c>
      <c r="C37">
        <f>raw_2005_MOE_SSP_non!D42+raw_2005_MOE_SSP_assist!D42+raw_2005_MOE_TANF_non!D42+raw_2005_MOE_TANF_assist!D42+raw_2005_fed_non_1!D42+raw_2005_fed_assist!D42+raw_2005_fed_spending!C42</f>
        <v>220746310</v>
      </c>
      <c r="D37">
        <f>raw_2005_MOE_SSP_non!C42+raw_2005_MOE_SSP_non!E42+raw_2005_MOE_SSP_non!F42+raw_2005_MOE_SSP_assist!E42+raw_2005_MOE_TANF_non!C42+raw_2005_MOE_TANF_non!E42+raw_2005_MOE_TANF_non!F42+raw_2005_MOE_TANF_assist!E42+raw_2005_fed_non_1!C42+raw_2005_fed_non_1!E42+raw_2005_fed_non_1!F42+raw_2005_fed_assist!E42</f>
        <v>102987449</v>
      </c>
      <c r="E37">
        <f>raw_2005_fed_non_1!J42+raw_2005_fed_assist!F42</f>
        <v>0</v>
      </c>
      <c r="F37">
        <f>raw_2005_MOE_SSP_non!G42+raw_2005_MOE_SSP_non!H42+raw_2005_MOE_TANF_non!G42+raw_2005_MOE_TANF_non!H42+raw_2005_fed_non_1!H42+raw_2005_fed_non_1!G42</f>
        <v>0</v>
      </c>
      <c r="G37">
        <f>raw_2005_MOE_SSP_non!I42+raw_2005_MOE_TANF_non!I42+raw_2005_fed_non_1!I42</f>
        <v>47939135</v>
      </c>
      <c r="H37">
        <f>raw_2005_MOE_SSP_non!J42+raw_2005_MOE_SSP_non!K42+raw_2005_MOE_TANF_non!J42+raw_2005_MOE_TANF_non!K42+raw_2005_fed_non_2!D42+raw_2005_fed_non_2!E42</f>
        <v>10182386</v>
      </c>
      <c r="I37">
        <f>raw_2005_MOE_SSP_non!N42+raw_2005_MOE_TANF_non!N42+raw_2005_fed_non_2!I42</f>
        <v>159548161</v>
      </c>
      <c r="J37">
        <f>raw_2005_MOE_SSP_non!L42+raw_2005_MOE_SSP_non!M42+raw_2005_MOE_TANF_non!L42+raw_2005_MOE_TANF_non!M42+raw_2005_fed_non_2!F42+raw_2005_fed_non_2!H42</f>
        <v>132305874</v>
      </c>
      <c r="K37">
        <f>raw_2005_fed_spending!E42</f>
        <v>74264659</v>
      </c>
      <c r="L37">
        <f>raw_2005_MOE_SSP_non!B42+raw_2005_MOE_SSP_assist!B42+raw_2005_MOE_TANF_non!B42+raw_2005_MOE_TANF_assist!B42+raw_2005_fed_spending!J42+raw_2005_fed_spending!E42+raw_2005_fed_spending!C42</f>
        <v>1064336140</v>
      </c>
      <c r="N37">
        <f t="shared" si="0"/>
        <v>1064336140</v>
      </c>
      <c r="O37" t="str">
        <f t="shared" si="1"/>
        <v>Match</v>
      </c>
    </row>
    <row r="38" spans="1:15" x14ac:dyDescent="0.2">
      <c r="A38" t="s">
        <v>44</v>
      </c>
      <c r="B38">
        <f>raw_2005_MOE_SSP_assist!C43+raw_2005_MOE_TANF_assist!C43+raw_2005_fed_assist!C43</f>
        <v>33200646</v>
      </c>
      <c r="C38">
        <f>raw_2005_MOE_SSP_non!D43+raw_2005_MOE_SSP_assist!D43+raw_2005_MOE_TANF_non!D43+raw_2005_MOE_TANF_assist!D43+raw_2005_fed_non_1!D43+raw_2005_fed_assist!D43+raw_2005_fed_spending!C43</f>
        <v>92872112</v>
      </c>
      <c r="D38">
        <f>raw_2005_MOE_SSP_non!C43+raw_2005_MOE_SSP_non!E43+raw_2005_MOE_SSP_non!F43+raw_2005_MOE_SSP_assist!E43+raw_2005_MOE_TANF_non!C43+raw_2005_MOE_TANF_non!E43+raw_2005_MOE_TANF_non!F43+raw_2005_MOE_TANF_assist!E43+raw_2005_fed_non_1!C43+raw_2005_fed_non_1!E43+raw_2005_fed_non_1!F43+raw_2005_fed_assist!E43</f>
        <v>26298915</v>
      </c>
      <c r="E38">
        <f>raw_2005_fed_non_1!J43+raw_2005_fed_assist!F43</f>
        <v>11587910</v>
      </c>
      <c r="F38">
        <f>raw_2005_MOE_SSP_non!G43+raw_2005_MOE_SSP_non!H43+raw_2005_MOE_TANF_non!G43+raw_2005_MOE_TANF_non!H43+raw_2005_fed_non_1!H43+raw_2005_fed_non_1!G43</f>
        <v>0</v>
      </c>
      <c r="G38">
        <f>raw_2005_MOE_SSP_non!I43+raw_2005_MOE_TANF_non!I43+raw_2005_fed_non_1!I43</f>
        <v>1874835</v>
      </c>
      <c r="H38">
        <f>raw_2005_MOE_SSP_non!J43+raw_2005_MOE_SSP_non!K43+raw_2005_MOE_TANF_non!J43+raw_2005_MOE_TANF_non!K43+raw_2005_fed_non_2!D43+raw_2005_fed_non_2!E43</f>
        <v>3848230</v>
      </c>
      <c r="I38">
        <f>raw_2005_MOE_SSP_non!N43+raw_2005_MOE_TANF_non!N43+raw_2005_fed_non_2!I43</f>
        <v>19671473</v>
      </c>
      <c r="J38">
        <f>raw_2005_MOE_SSP_non!L43+raw_2005_MOE_SSP_non!M43+raw_2005_MOE_TANF_non!L43+raw_2005_MOE_TANF_non!M43+raw_2005_fed_non_2!F43+raw_2005_fed_non_2!H43</f>
        <v>15785927</v>
      </c>
      <c r="K38">
        <f>raw_2005_fed_spending!E43</f>
        <v>15379697</v>
      </c>
      <c r="L38">
        <f>raw_2005_MOE_SSP_non!B43+raw_2005_MOE_SSP_assist!B43+raw_2005_MOE_TANF_non!B43+raw_2005_MOE_TANF_assist!B43+raw_2005_fed_spending!J43+raw_2005_fed_spending!E43+raw_2005_fed_spending!C43</f>
        <v>220519745</v>
      </c>
      <c r="N38">
        <f t="shared" si="0"/>
        <v>220519745</v>
      </c>
      <c r="O38" t="str">
        <f t="shared" si="1"/>
        <v>Match</v>
      </c>
    </row>
    <row r="39" spans="1:15" x14ac:dyDescent="0.2">
      <c r="A39" t="s">
        <v>45</v>
      </c>
      <c r="B39">
        <f>raw_2005_MOE_SSP_assist!C44+raw_2005_MOE_TANF_assist!C44+raw_2005_fed_assist!C44</f>
        <v>105140667</v>
      </c>
      <c r="C39">
        <f>raw_2005_MOE_SSP_non!D44+raw_2005_MOE_SSP_assist!D44+raw_2005_MOE_TANF_non!D44+raw_2005_MOE_TANF_assist!D44+raw_2005_fed_non_1!D44+raw_2005_fed_assist!D44+raw_2005_fed_spending!C44</f>
        <v>9519060</v>
      </c>
      <c r="D39">
        <f>raw_2005_MOE_SSP_non!C44+raw_2005_MOE_SSP_non!E44+raw_2005_MOE_SSP_non!F44+raw_2005_MOE_SSP_assist!E44+raw_2005_MOE_TANF_non!C44+raw_2005_MOE_TANF_non!E44+raw_2005_MOE_TANF_non!F44+raw_2005_MOE_TANF_assist!E44+raw_2005_fed_non_1!C44+raw_2005_fed_non_1!E44+raw_2005_fed_non_1!F44+raw_2005_fed_assist!E44</f>
        <v>34246559</v>
      </c>
      <c r="E39">
        <f>raw_2005_fed_non_1!J44+raw_2005_fed_assist!F44</f>
        <v>6679045</v>
      </c>
      <c r="F39">
        <f>raw_2005_MOE_SSP_non!G44+raw_2005_MOE_SSP_non!H44+raw_2005_MOE_TANF_non!G44+raw_2005_MOE_TANF_non!H44+raw_2005_fed_non_1!H44+raw_2005_fed_non_1!G44</f>
        <v>3523890</v>
      </c>
      <c r="G39">
        <f>raw_2005_MOE_SSP_non!I44+raw_2005_MOE_TANF_non!I44+raw_2005_fed_non_1!I44</f>
        <v>0</v>
      </c>
      <c r="H39">
        <f>raw_2005_MOE_SSP_non!J44+raw_2005_MOE_SSP_non!K44+raw_2005_MOE_TANF_non!J44+raw_2005_MOE_TANF_non!K44+raw_2005_fed_non_2!D44+raw_2005_fed_non_2!E44</f>
        <v>0</v>
      </c>
      <c r="I39">
        <f>raw_2005_MOE_SSP_non!N44+raw_2005_MOE_TANF_non!N44+raw_2005_fed_non_2!I44</f>
        <v>82793020</v>
      </c>
      <c r="J39">
        <f>raw_2005_MOE_SSP_non!L44+raw_2005_MOE_SSP_non!M44+raw_2005_MOE_TANF_non!L44+raw_2005_MOE_TANF_non!M44+raw_2005_fed_non_2!F44+raw_2005_fed_non_2!H44</f>
        <v>26920623</v>
      </c>
      <c r="K39">
        <f>raw_2005_fed_spending!E44</f>
        <v>0</v>
      </c>
      <c r="L39">
        <f>raw_2005_MOE_SSP_non!B44+raw_2005_MOE_SSP_assist!B44+raw_2005_MOE_TANF_non!B44+raw_2005_MOE_TANF_assist!B44+raw_2005_fed_spending!J44+raw_2005_fed_spending!E44+raw_2005_fed_spending!C44</f>
        <v>268822864</v>
      </c>
      <c r="N39">
        <f t="shared" si="0"/>
        <v>268822864</v>
      </c>
      <c r="O39" t="str">
        <f t="shared" si="1"/>
        <v>Match</v>
      </c>
    </row>
    <row r="40" spans="1:15" x14ac:dyDescent="0.2">
      <c r="A40" t="s">
        <v>46</v>
      </c>
      <c r="B40">
        <f>raw_2005_MOE_SSP_assist!C45+raw_2005_MOE_TANF_assist!C45+raw_2005_fed_assist!C45</f>
        <v>407136317</v>
      </c>
      <c r="C40">
        <f>raw_2005_MOE_SSP_non!D45+raw_2005_MOE_SSP_assist!D45+raw_2005_MOE_TANF_non!D45+raw_2005_MOE_TANF_assist!D45+raw_2005_fed_non_1!D45+raw_2005_fed_assist!D45+raw_2005_fed_spending!C45</f>
        <v>246575443</v>
      </c>
      <c r="D40">
        <f>raw_2005_MOE_SSP_non!C45+raw_2005_MOE_SSP_non!E45+raw_2005_MOE_SSP_non!F45+raw_2005_MOE_SSP_assist!E45+raw_2005_MOE_TANF_non!C45+raw_2005_MOE_TANF_non!E45+raw_2005_MOE_TANF_non!F45+raw_2005_MOE_TANF_assist!E45+raw_2005_fed_non_1!C45+raw_2005_fed_non_1!E45+raw_2005_fed_non_1!F45+raw_2005_fed_assist!E45</f>
        <v>225711436</v>
      </c>
      <c r="E40">
        <f>raw_2005_fed_non_1!J45+raw_2005_fed_assist!F45</f>
        <v>284655864</v>
      </c>
      <c r="F40">
        <f>raw_2005_MOE_SSP_non!G45+raw_2005_MOE_SSP_non!H45+raw_2005_MOE_TANF_non!G45+raw_2005_MOE_TANF_non!H45+raw_2005_fed_non_1!H45+raw_2005_fed_non_1!G45</f>
        <v>0</v>
      </c>
      <c r="G40">
        <f>raw_2005_MOE_SSP_non!I45+raw_2005_MOE_TANF_non!I45+raw_2005_fed_non_1!I45</f>
        <v>9547962</v>
      </c>
      <c r="H40">
        <f>raw_2005_MOE_SSP_non!J45+raw_2005_MOE_SSP_non!K45+raw_2005_MOE_TANF_non!J45+raw_2005_MOE_TANF_non!K45+raw_2005_fed_non_2!D45+raw_2005_fed_non_2!E45</f>
        <v>31946733</v>
      </c>
      <c r="I40">
        <f>raw_2005_MOE_SSP_non!N45+raw_2005_MOE_TANF_non!N45+raw_2005_fed_non_2!I45</f>
        <v>2069850</v>
      </c>
      <c r="J40">
        <f>raw_2005_MOE_SSP_non!L45+raw_2005_MOE_SSP_non!M45+raw_2005_MOE_TANF_non!L45+raw_2005_MOE_TANF_non!M45+raw_2005_fed_non_2!F45+raw_2005_fed_non_2!H45</f>
        <v>99473511</v>
      </c>
      <c r="K40">
        <f>raw_2005_fed_spending!E45</f>
        <v>29374418</v>
      </c>
      <c r="L40">
        <f>raw_2005_MOE_SSP_non!B45+raw_2005_MOE_SSP_assist!B45+raw_2005_MOE_TANF_non!B45+raw_2005_MOE_TANF_assist!B45+raw_2005_fed_spending!J45+raw_2005_fed_spending!E45+raw_2005_fed_spending!C45</f>
        <v>1336491534</v>
      </c>
      <c r="N40">
        <f t="shared" si="0"/>
        <v>1336491534</v>
      </c>
      <c r="O40" t="str">
        <f t="shared" si="1"/>
        <v>Match</v>
      </c>
    </row>
    <row r="41" spans="1:15" x14ac:dyDescent="0.2">
      <c r="A41" t="s">
        <v>47</v>
      </c>
      <c r="B41">
        <f>raw_2005_MOE_SSP_assist!C46+raw_2005_MOE_TANF_assist!C46+raw_2005_fed_assist!C46</f>
        <v>72080115</v>
      </c>
      <c r="C41">
        <f>raw_2005_MOE_SSP_non!D46+raw_2005_MOE_SSP_assist!D46+raw_2005_MOE_TANF_non!D46+raw_2005_MOE_TANF_assist!D46+raw_2005_fed_non_1!D46+raw_2005_fed_assist!D46+raw_2005_fed_spending!C46</f>
        <v>60115090</v>
      </c>
      <c r="D41">
        <f>raw_2005_MOE_SSP_non!C46+raw_2005_MOE_SSP_non!E46+raw_2005_MOE_SSP_non!F46+raw_2005_MOE_SSP_assist!E46+raw_2005_MOE_TANF_non!C46+raw_2005_MOE_TANF_non!E46+raw_2005_MOE_TANF_non!F46+raw_2005_MOE_TANF_assist!E46+raw_2005_fed_non_1!C46+raw_2005_fed_non_1!E46+raw_2005_fed_non_1!F46+raw_2005_fed_assist!E46</f>
        <v>7378903</v>
      </c>
      <c r="E41">
        <f>raw_2005_fed_non_1!J46+raw_2005_fed_assist!F46</f>
        <v>0</v>
      </c>
      <c r="F41">
        <f>raw_2005_MOE_SSP_non!G46+raw_2005_MOE_SSP_non!H46+raw_2005_MOE_TANF_non!G46+raw_2005_MOE_TANF_non!H46+raw_2005_fed_non_1!H46+raw_2005_fed_non_1!G46</f>
        <v>0</v>
      </c>
      <c r="G41">
        <f>raw_2005_MOE_SSP_non!I46+raw_2005_MOE_TANF_non!I46+raw_2005_fed_non_1!I46</f>
        <v>0</v>
      </c>
      <c r="H41">
        <f>raw_2005_MOE_SSP_non!J46+raw_2005_MOE_SSP_non!K46+raw_2005_MOE_TANF_non!J46+raw_2005_MOE_TANF_non!K46+raw_2005_fed_non_2!D46+raw_2005_fed_non_2!E46</f>
        <v>0</v>
      </c>
      <c r="I41">
        <f>raw_2005_MOE_SSP_non!N46+raw_2005_MOE_TANF_non!N46+raw_2005_fed_non_2!I46</f>
        <v>22714762</v>
      </c>
      <c r="J41">
        <f>raw_2005_MOE_SSP_non!L46+raw_2005_MOE_SSP_non!M46+raw_2005_MOE_TANF_non!L46+raw_2005_MOE_TANF_non!M46+raw_2005_fed_non_2!F46+raw_2005_fed_non_2!H46</f>
        <v>14536554</v>
      </c>
      <c r="K41">
        <f>raw_2005_fed_spending!E46</f>
        <v>1060000</v>
      </c>
      <c r="L41">
        <f>raw_2005_MOE_SSP_non!B46+raw_2005_MOE_SSP_assist!B46+raw_2005_MOE_TANF_non!B46+raw_2005_MOE_TANF_assist!B46+raw_2005_fed_spending!J46+raw_2005_fed_spending!E46+raw_2005_fed_spending!C46</f>
        <v>177885424</v>
      </c>
      <c r="N41">
        <f t="shared" si="0"/>
        <v>177885424</v>
      </c>
      <c r="O41" t="str">
        <f t="shared" si="1"/>
        <v>Match</v>
      </c>
    </row>
    <row r="42" spans="1:15" x14ac:dyDescent="0.2">
      <c r="A42" t="s">
        <v>48</v>
      </c>
      <c r="B42">
        <f>raw_2005_MOE_SSP_assist!C47+raw_2005_MOE_TANF_assist!C47+raw_2005_fed_assist!C47</f>
        <v>73380519</v>
      </c>
      <c r="C42">
        <f>raw_2005_MOE_SSP_non!D47+raw_2005_MOE_SSP_assist!D47+raw_2005_MOE_TANF_non!D47+raw_2005_MOE_TANF_assist!D47+raw_2005_fed_non_1!D47+raw_2005_fed_assist!D47+raw_2005_fed_spending!C47</f>
        <v>5585272</v>
      </c>
      <c r="D42">
        <f>raw_2005_MOE_SSP_non!C47+raw_2005_MOE_SSP_non!E47+raw_2005_MOE_SSP_non!F47+raw_2005_MOE_SSP_assist!E47+raw_2005_MOE_TANF_non!C47+raw_2005_MOE_TANF_non!E47+raw_2005_MOE_TANF_non!F47+raw_2005_MOE_TANF_assist!E47+raw_2005_fed_non_1!C47+raw_2005_fed_non_1!E47+raw_2005_fed_non_1!F47+raw_2005_fed_assist!E47</f>
        <v>62821903</v>
      </c>
      <c r="E42">
        <f>raw_2005_fed_non_1!J47+raw_2005_fed_assist!F47</f>
        <v>0</v>
      </c>
      <c r="F42">
        <f>raw_2005_MOE_SSP_non!G47+raw_2005_MOE_SSP_non!H47+raw_2005_MOE_TANF_non!G47+raw_2005_MOE_TANF_non!H47+raw_2005_fed_non_1!H47+raw_2005_fed_non_1!G47</f>
        <v>0</v>
      </c>
      <c r="G42">
        <f>raw_2005_MOE_SSP_non!I47+raw_2005_MOE_TANF_non!I47+raw_2005_fed_non_1!I47</f>
        <v>0</v>
      </c>
      <c r="H42">
        <f>raw_2005_MOE_SSP_non!J47+raw_2005_MOE_SSP_non!K47+raw_2005_MOE_TANF_non!J47+raw_2005_MOE_TANF_non!K47+raw_2005_fed_non_2!D47+raw_2005_fed_non_2!E47</f>
        <v>6873863</v>
      </c>
      <c r="I42">
        <f>raw_2005_MOE_SSP_non!N47+raw_2005_MOE_TANF_non!N47+raw_2005_fed_non_2!I47</f>
        <v>61292148</v>
      </c>
      <c r="J42">
        <f>raw_2005_MOE_SSP_non!L47+raw_2005_MOE_SSP_non!M47+raw_2005_MOE_TANF_non!L47+raw_2005_MOE_TANF_non!M47+raw_2005_fed_non_2!F47+raw_2005_fed_non_2!H47</f>
        <v>21086189</v>
      </c>
      <c r="K42">
        <f>raw_2005_fed_spending!E47</f>
        <v>19993564</v>
      </c>
      <c r="L42">
        <f>raw_2005_MOE_SSP_non!B47+raw_2005_MOE_SSP_assist!B47+raw_2005_MOE_TANF_non!B47+raw_2005_MOE_TANF_assist!B47+raw_2005_fed_spending!J47+raw_2005_fed_spending!E47+raw_2005_fed_spending!C47</f>
        <v>251033458</v>
      </c>
      <c r="N42">
        <f t="shared" si="0"/>
        <v>251033458</v>
      </c>
      <c r="O42" t="str">
        <f t="shared" si="1"/>
        <v>Match</v>
      </c>
    </row>
    <row r="43" spans="1:15" x14ac:dyDescent="0.2">
      <c r="A43" t="s">
        <v>49</v>
      </c>
      <c r="B43">
        <f>raw_2005_MOE_SSP_assist!C48+raw_2005_MOE_TANF_assist!C48+raw_2005_fed_assist!C48</f>
        <v>11646469</v>
      </c>
      <c r="C43">
        <f>raw_2005_MOE_SSP_non!D48+raw_2005_MOE_SSP_assist!D48+raw_2005_MOE_TANF_non!D48+raw_2005_MOE_TANF_assist!D48+raw_2005_fed_non_1!D48+raw_2005_fed_assist!D48+raw_2005_fed_spending!C48</f>
        <v>802914</v>
      </c>
      <c r="D43">
        <f>raw_2005_MOE_SSP_non!C48+raw_2005_MOE_SSP_non!E48+raw_2005_MOE_SSP_non!F48+raw_2005_MOE_SSP_assist!E48+raw_2005_MOE_TANF_non!C48+raw_2005_MOE_TANF_non!E48+raw_2005_MOE_TANF_non!F48+raw_2005_MOE_TANF_assist!E48+raw_2005_fed_non_1!C48+raw_2005_fed_non_1!E48+raw_2005_fed_non_1!F48+raw_2005_fed_assist!E48</f>
        <v>3541032</v>
      </c>
      <c r="E43">
        <f>raw_2005_fed_non_1!J48+raw_2005_fed_assist!F48</f>
        <v>9815692</v>
      </c>
      <c r="F43">
        <f>raw_2005_MOE_SSP_non!G48+raw_2005_MOE_SSP_non!H48+raw_2005_MOE_TANF_non!G48+raw_2005_MOE_TANF_non!H48+raw_2005_fed_non_1!H48+raw_2005_fed_non_1!G48</f>
        <v>0</v>
      </c>
      <c r="G43">
        <f>raw_2005_MOE_SSP_non!I48+raw_2005_MOE_TANF_non!I48+raw_2005_fed_non_1!I48</f>
        <v>0</v>
      </c>
      <c r="H43">
        <f>raw_2005_MOE_SSP_non!J48+raw_2005_MOE_SSP_non!K48+raw_2005_MOE_TANF_non!J48+raw_2005_MOE_TANF_non!K48+raw_2005_fed_non_2!D48+raw_2005_fed_non_2!E48</f>
        <v>567038</v>
      </c>
      <c r="I43">
        <f>raw_2005_MOE_SSP_non!N48+raw_2005_MOE_TANF_non!N48+raw_2005_fed_non_2!I48</f>
        <v>1124152</v>
      </c>
      <c r="J43">
        <f>raw_2005_MOE_SSP_non!L48+raw_2005_MOE_SSP_non!M48+raw_2005_MOE_TANF_non!L48+raw_2005_MOE_TANF_non!M48+raw_2005_fed_non_2!F48+raw_2005_fed_non_2!H48</f>
        <v>2901189</v>
      </c>
      <c r="K43">
        <f>raw_2005_fed_spending!E48</f>
        <v>2172109</v>
      </c>
      <c r="L43">
        <f>raw_2005_MOE_SSP_non!B48+raw_2005_MOE_SSP_assist!B48+raw_2005_MOE_TANF_non!B48+raw_2005_MOE_TANF_assist!B48+raw_2005_fed_spending!J48+raw_2005_fed_spending!E48+raw_2005_fed_spending!C48</f>
        <v>32570595</v>
      </c>
      <c r="N43">
        <f t="shared" si="0"/>
        <v>32570595</v>
      </c>
      <c r="O43" t="str">
        <f t="shared" si="1"/>
        <v>Match</v>
      </c>
    </row>
    <row r="44" spans="1:15" x14ac:dyDescent="0.2">
      <c r="A44" t="s">
        <v>50</v>
      </c>
      <c r="B44">
        <f>raw_2005_MOE_SSP_assist!C49+raw_2005_MOE_TANF_assist!C49+raw_2005_fed_assist!C49</f>
        <v>120840196</v>
      </c>
      <c r="C44">
        <f>raw_2005_MOE_SSP_non!D49+raw_2005_MOE_SSP_assist!D49+raw_2005_MOE_TANF_non!D49+raw_2005_MOE_TANF_assist!D49+raw_2005_fed_non_1!D49+raw_2005_fed_assist!D49+raw_2005_fed_spending!C49</f>
        <v>88978151</v>
      </c>
      <c r="D44">
        <f>raw_2005_MOE_SSP_non!C49+raw_2005_MOE_SSP_non!E49+raw_2005_MOE_SSP_non!F49+raw_2005_MOE_SSP_assist!E49+raw_2005_MOE_TANF_non!C49+raw_2005_MOE_TANF_non!E49+raw_2005_MOE_TANF_non!F49+raw_2005_MOE_TANF_assist!E49+raw_2005_fed_non_1!C49+raw_2005_fed_non_1!E49+raw_2005_fed_non_1!F49+raw_2005_fed_assist!E49</f>
        <v>31339455</v>
      </c>
      <c r="E44">
        <f>raw_2005_fed_non_1!J49+raw_2005_fed_assist!F49</f>
        <v>0</v>
      </c>
      <c r="F44">
        <f>raw_2005_MOE_SSP_non!G49+raw_2005_MOE_SSP_non!H49+raw_2005_MOE_TANF_non!G49+raw_2005_MOE_TANF_non!H49+raw_2005_fed_non_1!H49+raw_2005_fed_non_1!G49</f>
        <v>0</v>
      </c>
      <c r="G44">
        <f>raw_2005_MOE_SSP_non!I49+raw_2005_MOE_TANF_non!I49+raw_2005_fed_non_1!I49</f>
        <v>0</v>
      </c>
      <c r="H44">
        <f>raw_2005_MOE_SSP_non!J49+raw_2005_MOE_SSP_non!K49+raw_2005_MOE_TANF_non!J49+raw_2005_MOE_TANF_non!K49+raw_2005_fed_non_2!D49+raw_2005_fed_non_2!E49</f>
        <v>0</v>
      </c>
      <c r="I44">
        <f>raw_2005_MOE_SSP_non!N49+raw_2005_MOE_TANF_non!N49+raw_2005_fed_non_2!I49</f>
        <v>20975203</v>
      </c>
      <c r="J44">
        <f>raw_2005_MOE_SSP_non!L49+raw_2005_MOE_SSP_non!M49+raw_2005_MOE_TANF_non!L49+raw_2005_MOE_TANF_non!M49+raw_2005_fed_non_2!F49+raw_2005_fed_non_2!H49</f>
        <v>28833515</v>
      </c>
      <c r="K44">
        <f>raw_2005_fed_spending!E49</f>
        <v>9054731</v>
      </c>
      <c r="L44">
        <f>raw_2005_MOE_SSP_non!B49+raw_2005_MOE_SSP_assist!B49+raw_2005_MOE_TANF_non!B49+raw_2005_MOE_TANF_assist!B49+raw_2005_fed_spending!J49+raw_2005_fed_spending!E49+raw_2005_fed_spending!C49</f>
        <v>300021251</v>
      </c>
      <c r="N44">
        <f t="shared" si="0"/>
        <v>300021251</v>
      </c>
      <c r="O44" t="str">
        <f t="shared" si="1"/>
        <v>Match</v>
      </c>
    </row>
    <row r="45" spans="1:15" x14ac:dyDescent="0.2">
      <c r="A45" t="s">
        <v>51</v>
      </c>
      <c r="B45">
        <f>raw_2005_MOE_SSP_assist!C50+raw_2005_MOE_TANF_assist!C50+raw_2005_fed_assist!C50</f>
        <v>181130450</v>
      </c>
      <c r="C45">
        <f>raw_2005_MOE_SSP_non!D50+raw_2005_MOE_SSP_assist!D50+raw_2005_MOE_TANF_non!D50+raw_2005_MOE_TANF_assist!D50+raw_2005_fed_non_1!D50+raw_2005_fed_assist!D50+raw_2005_fed_spending!C50</f>
        <v>22610937</v>
      </c>
      <c r="D45">
        <f>raw_2005_MOE_SSP_non!C50+raw_2005_MOE_SSP_non!E50+raw_2005_MOE_SSP_non!F50+raw_2005_MOE_SSP_assist!E50+raw_2005_MOE_TANF_non!C50+raw_2005_MOE_TANF_non!E50+raw_2005_MOE_TANF_non!F50+raw_2005_MOE_TANF_assist!E50+raw_2005_fed_non_1!C50+raw_2005_fed_non_1!E50+raw_2005_fed_non_1!F50+raw_2005_fed_assist!E50</f>
        <v>89628980</v>
      </c>
      <c r="E45">
        <f>raw_2005_fed_non_1!J50+raw_2005_fed_assist!F50</f>
        <v>94753069</v>
      </c>
      <c r="F45">
        <f>raw_2005_MOE_SSP_non!G50+raw_2005_MOE_SSP_non!H50+raw_2005_MOE_TANF_non!G50+raw_2005_MOE_TANF_non!H50+raw_2005_fed_non_1!H50+raw_2005_fed_non_1!G50</f>
        <v>0</v>
      </c>
      <c r="G45">
        <f>raw_2005_MOE_SSP_non!I50+raw_2005_MOE_TANF_non!I50+raw_2005_fed_non_1!I50</f>
        <v>11161978</v>
      </c>
      <c r="H45">
        <f>raw_2005_MOE_SSP_non!J50+raw_2005_MOE_SSP_non!K50+raw_2005_MOE_TANF_non!J50+raw_2005_MOE_TANF_non!K50+raw_2005_fed_non_2!D50+raw_2005_fed_non_2!E50</f>
        <v>7628059</v>
      </c>
      <c r="I45">
        <f>raw_2005_MOE_SSP_non!N50+raw_2005_MOE_TANF_non!N50+raw_2005_fed_non_2!I50</f>
        <v>322423356</v>
      </c>
      <c r="J45">
        <f>raw_2005_MOE_SSP_non!L50+raw_2005_MOE_SSP_non!M50+raw_2005_MOE_TANF_non!L50+raw_2005_MOE_TANF_non!M50+raw_2005_fed_non_2!F50+raw_2005_fed_non_2!H50</f>
        <v>121255938</v>
      </c>
      <c r="K45">
        <f>raw_2005_fed_spending!E50</f>
        <v>61057349</v>
      </c>
      <c r="L45">
        <f>raw_2005_MOE_SSP_non!B50+raw_2005_MOE_SSP_assist!B50+raw_2005_MOE_TANF_non!B50+raw_2005_MOE_TANF_assist!B50+raw_2005_fed_spending!J50+raw_2005_fed_spending!E50+raw_2005_fed_spending!C50</f>
        <v>911650116</v>
      </c>
      <c r="N45">
        <f t="shared" si="0"/>
        <v>911650116</v>
      </c>
      <c r="O45" t="str">
        <f t="shared" si="1"/>
        <v>Match</v>
      </c>
    </row>
    <row r="46" spans="1:15" x14ac:dyDescent="0.2">
      <c r="A46" t="s">
        <v>52</v>
      </c>
      <c r="B46">
        <f>raw_2005_MOE_SSP_assist!C51+raw_2005_MOE_TANF_assist!C51+raw_2005_fed_assist!C51</f>
        <v>45178092</v>
      </c>
      <c r="C46">
        <f>raw_2005_MOE_SSP_non!D51+raw_2005_MOE_SSP_assist!D51+raw_2005_MOE_TANF_non!D51+raw_2005_MOE_TANF_assist!D51+raw_2005_fed_non_1!D51+raw_2005_fed_assist!D51+raw_2005_fed_spending!C51</f>
        <v>9475402</v>
      </c>
      <c r="D46">
        <f>raw_2005_MOE_SSP_non!C51+raw_2005_MOE_SSP_non!E51+raw_2005_MOE_SSP_non!F51+raw_2005_MOE_SSP_assist!E51+raw_2005_MOE_TANF_non!C51+raw_2005_MOE_TANF_non!E51+raw_2005_MOE_TANF_non!F51+raw_2005_MOE_TANF_assist!E51+raw_2005_fed_non_1!C51+raw_2005_fed_non_1!E51+raw_2005_fed_non_1!F51+raw_2005_fed_assist!E51</f>
        <v>32171229</v>
      </c>
      <c r="E46">
        <f>raw_2005_fed_non_1!J51+raw_2005_fed_assist!F51</f>
        <v>0</v>
      </c>
      <c r="F46">
        <f>raw_2005_MOE_SSP_non!G51+raw_2005_MOE_SSP_non!H51+raw_2005_MOE_TANF_non!G51+raw_2005_MOE_TANF_non!H51+raw_2005_fed_non_1!H51+raw_2005_fed_non_1!G51</f>
        <v>0</v>
      </c>
      <c r="G46">
        <f>raw_2005_MOE_SSP_non!I51+raw_2005_MOE_TANF_non!I51+raw_2005_fed_non_1!I51</f>
        <v>857087</v>
      </c>
      <c r="H46">
        <f>raw_2005_MOE_SSP_non!J51+raw_2005_MOE_SSP_non!K51+raw_2005_MOE_TANF_non!J51+raw_2005_MOE_TANF_non!K51+raw_2005_fed_non_2!D51+raw_2005_fed_non_2!E51</f>
        <v>467860</v>
      </c>
      <c r="I46">
        <f>raw_2005_MOE_SSP_non!N51+raw_2005_MOE_TANF_non!N51+raw_2005_fed_non_2!I51</f>
        <v>8800</v>
      </c>
      <c r="J46">
        <f>raw_2005_MOE_SSP_non!L51+raw_2005_MOE_SSP_non!M51+raw_2005_MOE_TANF_non!L51+raw_2005_MOE_TANF_non!M51+raw_2005_fed_non_2!F51+raw_2005_fed_non_2!H51</f>
        <v>19677163</v>
      </c>
      <c r="K46">
        <f>raw_2005_fed_spending!E51</f>
        <v>3006000</v>
      </c>
      <c r="L46">
        <f>raw_2005_MOE_SSP_non!B51+raw_2005_MOE_SSP_assist!B51+raw_2005_MOE_TANF_non!B51+raw_2005_MOE_TANF_assist!B51+raw_2005_fed_spending!J51+raw_2005_fed_spending!E51+raw_2005_fed_spending!C51</f>
        <v>110841633</v>
      </c>
      <c r="N46">
        <f t="shared" si="0"/>
        <v>110841633</v>
      </c>
      <c r="O46" t="str">
        <f t="shared" si="1"/>
        <v>Match</v>
      </c>
    </row>
    <row r="47" spans="1:15" x14ac:dyDescent="0.2">
      <c r="A47" t="s">
        <v>53</v>
      </c>
      <c r="B47">
        <f>raw_2005_MOE_SSP_assist!C52+raw_2005_MOE_TANF_assist!C52+raw_2005_fed_assist!C52</f>
        <v>36080714</v>
      </c>
      <c r="C47">
        <f>raw_2005_MOE_SSP_non!D52+raw_2005_MOE_SSP_assist!D52+raw_2005_MOE_TANF_non!D52+raw_2005_MOE_TANF_assist!D52+raw_2005_fed_non_1!D52+raw_2005_fed_assist!D52+raw_2005_fed_spending!C52</f>
        <v>17508265</v>
      </c>
      <c r="D47">
        <f>raw_2005_MOE_SSP_non!C52+raw_2005_MOE_SSP_non!E52+raw_2005_MOE_SSP_non!F52+raw_2005_MOE_SSP_assist!E52+raw_2005_MOE_TANF_non!C52+raw_2005_MOE_TANF_non!E52+raw_2005_MOE_TANF_non!F52+raw_2005_MOE_TANF_assist!E52+raw_2005_fed_non_1!C52+raw_2005_fed_non_1!E52+raw_2005_fed_non_1!F52+raw_2005_fed_assist!E52</f>
        <v>7488183</v>
      </c>
      <c r="E47">
        <f>raw_2005_fed_non_1!J52+raw_2005_fed_assist!F52</f>
        <v>0</v>
      </c>
      <c r="F47">
        <f>raw_2005_MOE_SSP_non!G52+raw_2005_MOE_SSP_non!H52+raw_2005_MOE_TANF_non!G52+raw_2005_MOE_TANF_non!H52+raw_2005_fed_non_1!H52+raw_2005_fed_non_1!G52</f>
        <v>8028004</v>
      </c>
      <c r="G47">
        <f>raw_2005_MOE_SSP_non!I52+raw_2005_MOE_TANF_non!I52+raw_2005_fed_non_1!I52</f>
        <v>937328</v>
      </c>
      <c r="H47">
        <f>raw_2005_MOE_SSP_non!J52+raw_2005_MOE_SSP_non!K52+raw_2005_MOE_TANF_non!J52+raw_2005_MOE_TANF_non!K52+raw_2005_fed_non_2!D52+raw_2005_fed_non_2!E52</f>
        <v>0</v>
      </c>
      <c r="I47">
        <f>raw_2005_MOE_SSP_non!N52+raw_2005_MOE_TANF_non!N52+raw_2005_fed_non_2!I52</f>
        <v>0</v>
      </c>
      <c r="J47">
        <f>raw_2005_MOE_SSP_non!L52+raw_2005_MOE_SSP_non!M52+raw_2005_MOE_TANF_non!L52+raw_2005_MOE_TANF_non!M52+raw_2005_fed_non_2!F52+raw_2005_fed_non_2!H52</f>
        <v>6682614</v>
      </c>
      <c r="K47">
        <f>raw_2005_fed_spending!E52</f>
        <v>4735318</v>
      </c>
      <c r="L47">
        <f>raw_2005_MOE_SSP_non!B52+raw_2005_MOE_SSP_assist!B52+raw_2005_MOE_TANF_non!B52+raw_2005_MOE_TANF_assist!B52+raw_2005_fed_spending!J52+raw_2005_fed_spending!E52+raw_2005_fed_spending!C52</f>
        <v>81460426</v>
      </c>
      <c r="N47">
        <f t="shared" si="0"/>
        <v>81460426</v>
      </c>
      <c r="O47" t="str">
        <f t="shared" si="1"/>
        <v>Match</v>
      </c>
    </row>
    <row r="48" spans="1:15" x14ac:dyDescent="0.2">
      <c r="A48" t="s">
        <v>54</v>
      </c>
      <c r="B48">
        <f>raw_2005_MOE_SSP_assist!C53+raw_2005_MOE_TANF_assist!C53+raw_2005_fed_assist!C53</f>
        <v>143118997</v>
      </c>
      <c r="C48">
        <f>raw_2005_MOE_SSP_non!D53+raw_2005_MOE_SSP_assist!D53+raw_2005_MOE_TANF_non!D53+raw_2005_MOE_TANF_assist!D53+raw_2005_fed_non_1!D53+raw_2005_fed_assist!D53+raw_2005_fed_spending!C53</f>
        <v>25041059</v>
      </c>
      <c r="D48">
        <f>raw_2005_MOE_SSP_non!C53+raw_2005_MOE_SSP_non!E53+raw_2005_MOE_SSP_non!F53+raw_2005_MOE_SSP_assist!E53+raw_2005_MOE_TANF_non!C53+raw_2005_MOE_TANF_non!E53+raw_2005_MOE_TANF_non!F53+raw_2005_MOE_TANF_assist!E53+raw_2005_fed_non_1!C53+raw_2005_fed_non_1!E53+raw_2005_fed_non_1!F53+raw_2005_fed_assist!E53</f>
        <v>58442311</v>
      </c>
      <c r="E48">
        <f>raw_2005_fed_non_1!J53+raw_2005_fed_assist!F53</f>
        <v>0</v>
      </c>
      <c r="F48">
        <f>raw_2005_MOE_SSP_non!G53+raw_2005_MOE_SSP_non!H53+raw_2005_MOE_TANF_non!G53+raw_2005_MOE_TANF_non!H53+raw_2005_fed_non_1!H53+raw_2005_fed_non_1!G53</f>
        <v>0</v>
      </c>
      <c r="G48">
        <f>raw_2005_MOE_SSP_non!I53+raw_2005_MOE_TANF_non!I53+raw_2005_fed_non_1!I53</f>
        <v>5684601</v>
      </c>
      <c r="H48">
        <f>raw_2005_MOE_SSP_non!J53+raw_2005_MOE_SSP_non!K53+raw_2005_MOE_TANF_non!J53+raw_2005_MOE_TANF_non!K53+raw_2005_fed_non_2!D53+raw_2005_fed_non_2!E53</f>
        <v>645730</v>
      </c>
      <c r="I48">
        <f>raw_2005_MOE_SSP_non!N53+raw_2005_MOE_TANF_non!N53+raw_2005_fed_non_2!I53</f>
        <v>13279793</v>
      </c>
      <c r="J48">
        <f>raw_2005_MOE_SSP_non!L53+raw_2005_MOE_SSP_non!M53+raw_2005_MOE_TANF_non!L53+raw_2005_MOE_TANF_non!M53+raw_2005_fed_non_2!F53+raw_2005_fed_non_2!H53</f>
        <v>46533337</v>
      </c>
      <c r="K48">
        <f>raw_2005_fed_spending!E53</f>
        <v>15285500</v>
      </c>
      <c r="L48">
        <f>raw_2005_MOE_SSP_non!B53+raw_2005_MOE_SSP_assist!B53+raw_2005_MOE_TANF_non!B53+raw_2005_MOE_TANF_assist!B53+raw_2005_fed_spending!J53+raw_2005_fed_spending!E53+raw_2005_fed_spending!C53</f>
        <v>308031328</v>
      </c>
      <c r="N48">
        <f t="shared" si="0"/>
        <v>308031328</v>
      </c>
      <c r="O48" t="str">
        <f t="shared" si="1"/>
        <v>Match</v>
      </c>
    </row>
    <row r="49" spans="1:15" x14ac:dyDescent="0.2">
      <c r="A49" t="s">
        <v>55</v>
      </c>
      <c r="B49">
        <f>raw_2005_MOE_SSP_assist!C54+raw_2005_MOE_TANF_assist!C54+raw_2005_fed_assist!C54</f>
        <v>261910028</v>
      </c>
      <c r="C49">
        <f>raw_2005_MOE_SSP_non!D54+raw_2005_MOE_SSP_assist!D54+raw_2005_MOE_TANF_non!D54+raw_2005_MOE_TANF_assist!D54+raw_2005_fed_non_1!D54+raw_2005_fed_assist!D54+raw_2005_fed_spending!C54</f>
        <v>172092379</v>
      </c>
      <c r="D49">
        <f>raw_2005_MOE_SSP_non!C54+raw_2005_MOE_SSP_non!E54+raw_2005_MOE_SSP_non!F54+raw_2005_MOE_SSP_assist!E54+raw_2005_MOE_TANF_non!C54+raw_2005_MOE_TANF_non!E54+raw_2005_MOE_TANF_non!F54+raw_2005_MOE_TANF_assist!E54+raw_2005_fed_non_1!C54+raw_2005_fed_non_1!E54+raw_2005_fed_non_1!F54+raw_2005_fed_assist!E54</f>
        <v>97783898</v>
      </c>
      <c r="E49">
        <f>raw_2005_fed_non_1!J54+raw_2005_fed_assist!F54</f>
        <v>26980808</v>
      </c>
      <c r="F49">
        <f>raw_2005_MOE_SSP_non!G54+raw_2005_MOE_SSP_non!H54+raw_2005_MOE_TANF_non!G54+raw_2005_MOE_TANF_non!H54+raw_2005_fed_non_1!H54+raw_2005_fed_non_1!G54</f>
        <v>0</v>
      </c>
      <c r="G49">
        <f>raw_2005_MOE_SSP_non!I54+raw_2005_MOE_TANF_non!I54+raw_2005_fed_non_1!I54</f>
        <v>8585308</v>
      </c>
      <c r="H49">
        <f>raw_2005_MOE_SSP_non!J54+raw_2005_MOE_SSP_non!K54+raw_2005_MOE_TANF_non!J54+raw_2005_MOE_TANF_non!K54+raw_2005_fed_non_2!D54+raw_2005_fed_non_2!E54</f>
        <v>0</v>
      </c>
      <c r="I49">
        <f>raw_2005_MOE_SSP_non!N54+raw_2005_MOE_TANF_non!N54+raw_2005_fed_non_2!I54</f>
        <v>15288570</v>
      </c>
      <c r="J49">
        <f>raw_2005_MOE_SSP_non!L54+raw_2005_MOE_SSP_non!M54+raw_2005_MOE_TANF_non!L54+raw_2005_MOE_TANF_non!M54+raw_2005_fed_non_2!F54+raw_2005_fed_non_2!H54</f>
        <v>45352465</v>
      </c>
      <c r="K49">
        <f>raw_2005_fed_spending!E54</f>
        <v>7876568</v>
      </c>
      <c r="L49">
        <f>raw_2005_MOE_SSP_non!B54+raw_2005_MOE_SSP_assist!B54+raw_2005_MOE_TANF_non!B54+raw_2005_MOE_TANF_assist!B54+raw_2005_fed_spending!J54+raw_2005_fed_spending!E54+raw_2005_fed_spending!C54</f>
        <v>635870024</v>
      </c>
      <c r="N49">
        <f t="shared" si="0"/>
        <v>635870024</v>
      </c>
      <c r="O49" t="str">
        <f t="shared" si="1"/>
        <v>Match</v>
      </c>
    </row>
    <row r="50" spans="1:15" x14ac:dyDescent="0.2">
      <c r="A50" t="s">
        <v>56</v>
      </c>
      <c r="B50">
        <f>raw_2005_MOE_SSP_assist!C55+raw_2005_MOE_TANF_assist!C55+raw_2005_fed_assist!C55</f>
        <v>43002800</v>
      </c>
      <c r="C50">
        <f>raw_2005_MOE_SSP_non!D55+raw_2005_MOE_SSP_assist!D55+raw_2005_MOE_TANF_non!D55+raw_2005_MOE_TANF_assist!D55+raw_2005_fed_non_1!D55+raw_2005_fed_assist!D55+raw_2005_fed_spending!C55</f>
        <v>20505432</v>
      </c>
      <c r="D50">
        <f>raw_2005_MOE_SSP_non!C55+raw_2005_MOE_SSP_non!E55+raw_2005_MOE_SSP_non!F55+raw_2005_MOE_SSP_assist!E55+raw_2005_MOE_TANF_non!C55+raw_2005_MOE_TANF_non!E55+raw_2005_MOE_TANF_non!F55+raw_2005_MOE_TANF_assist!E55+raw_2005_fed_non_1!C55+raw_2005_fed_non_1!E55+raw_2005_fed_non_1!F55+raw_2005_fed_assist!E55</f>
        <v>12642881</v>
      </c>
      <c r="E50">
        <f>raw_2005_fed_non_1!J55+raw_2005_fed_assist!F55</f>
        <v>0</v>
      </c>
      <c r="F50">
        <f>raw_2005_MOE_SSP_non!G55+raw_2005_MOE_SSP_non!H55+raw_2005_MOE_TANF_non!G55+raw_2005_MOE_TANF_non!H55+raw_2005_fed_non_1!H55+raw_2005_fed_non_1!G55</f>
        <v>0</v>
      </c>
      <c r="G50">
        <f>raw_2005_MOE_SSP_non!I55+raw_2005_MOE_TANF_non!I55+raw_2005_fed_non_1!I55</f>
        <v>2039112</v>
      </c>
      <c r="H50">
        <f>raw_2005_MOE_SSP_non!J55+raw_2005_MOE_SSP_non!K55+raw_2005_MOE_TANF_non!J55+raw_2005_MOE_TANF_non!K55+raw_2005_fed_non_2!D55+raw_2005_fed_non_2!E55</f>
        <v>15182584</v>
      </c>
      <c r="I50">
        <f>raw_2005_MOE_SSP_non!N55+raw_2005_MOE_TANF_non!N55+raw_2005_fed_non_2!I55</f>
        <v>5650062</v>
      </c>
      <c r="J50">
        <f>raw_2005_MOE_SSP_non!L55+raw_2005_MOE_SSP_non!M55+raw_2005_MOE_TANF_non!L55+raw_2005_MOE_TANF_non!M55+raw_2005_fed_non_2!F55+raw_2005_fed_non_2!H55</f>
        <v>24953809</v>
      </c>
      <c r="K50">
        <f>raw_2005_fed_spending!E55</f>
        <v>11031796</v>
      </c>
      <c r="L50">
        <f>raw_2005_MOE_SSP_non!B55+raw_2005_MOE_SSP_assist!B55+raw_2005_MOE_TANF_non!B55+raw_2005_MOE_TANF_assist!B55+raw_2005_fed_spending!J55+raw_2005_fed_spending!E55+raw_2005_fed_spending!C55</f>
        <v>135008476</v>
      </c>
      <c r="N50">
        <f t="shared" si="0"/>
        <v>135008476</v>
      </c>
      <c r="O50" t="str">
        <f t="shared" si="1"/>
        <v>Match</v>
      </c>
    </row>
    <row r="51" spans="1:15" x14ac:dyDescent="0.2">
      <c r="A51" t="s">
        <v>57</v>
      </c>
      <c r="B51">
        <f>raw_2005_MOE_SSP_assist!C56+raw_2005_MOE_TANF_assist!C56+raw_2005_fed_assist!C56</f>
        <v>115469434</v>
      </c>
      <c r="C51">
        <f>raw_2005_MOE_SSP_non!D56+raw_2005_MOE_SSP_assist!D56+raw_2005_MOE_TANF_non!D56+raw_2005_MOE_TANF_assist!D56+raw_2005_fed_non_1!D56+raw_2005_fed_assist!D56+raw_2005_fed_spending!C56</f>
        <v>232874468</v>
      </c>
      <c r="D51">
        <f>raw_2005_MOE_SSP_non!C56+raw_2005_MOE_SSP_non!E56+raw_2005_MOE_SSP_non!F56+raw_2005_MOE_SSP_assist!E56+raw_2005_MOE_TANF_non!C56+raw_2005_MOE_TANF_non!E56+raw_2005_MOE_TANF_non!F56+raw_2005_MOE_TANF_assist!E56+raw_2005_fed_non_1!C56+raw_2005_fed_non_1!E56+raw_2005_fed_non_1!F56+raw_2005_fed_assist!E56</f>
        <v>36110612</v>
      </c>
      <c r="E51">
        <f>raw_2005_fed_non_1!J56+raw_2005_fed_assist!F56</f>
        <v>0</v>
      </c>
      <c r="F51">
        <f>raw_2005_MOE_SSP_non!G56+raw_2005_MOE_SSP_non!H56+raw_2005_MOE_TANF_non!G56+raw_2005_MOE_TANF_non!H56+raw_2005_fed_non_1!H56+raw_2005_fed_non_1!G56</f>
        <v>59532000</v>
      </c>
      <c r="G51">
        <f>raw_2005_MOE_SSP_non!I56+raw_2005_MOE_TANF_non!I56+raw_2005_fed_non_1!I56</f>
        <v>6341576</v>
      </c>
      <c r="H51">
        <f>raw_2005_MOE_SSP_non!J56+raw_2005_MOE_SSP_non!K56+raw_2005_MOE_TANF_non!J56+raw_2005_MOE_TANF_non!K56+raw_2005_fed_non_2!D56+raw_2005_fed_non_2!E56</f>
        <v>16519244</v>
      </c>
      <c r="I51">
        <f>raw_2005_MOE_SSP_non!N56+raw_2005_MOE_TANF_non!N56+raw_2005_fed_non_2!I56</f>
        <v>7692052</v>
      </c>
      <c r="J51">
        <f>raw_2005_MOE_SSP_non!L56+raw_2005_MOE_SSP_non!M56+raw_2005_MOE_TANF_non!L56+raw_2005_MOE_TANF_non!M56+raw_2005_fed_non_2!F56+raw_2005_fed_non_2!H56</f>
        <v>35585552</v>
      </c>
      <c r="K51">
        <f>raw_2005_fed_spending!E56</f>
        <v>13420500</v>
      </c>
      <c r="L51">
        <f>raw_2005_MOE_SSP_non!B56+raw_2005_MOE_SSP_assist!B56+raw_2005_MOE_TANF_non!B56+raw_2005_MOE_TANF_assist!B56+raw_2005_fed_spending!J56+raw_2005_fed_spending!E56+raw_2005_fed_spending!C56</f>
        <v>523545438</v>
      </c>
      <c r="N51">
        <f t="shared" si="0"/>
        <v>523545438</v>
      </c>
      <c r="O51" t="str">
        <f t="shared" si="1"/>
        <v>Match</v>
      </c>
    </row>
    <row r="52" spans="1:15" x14ac:dyDescent="0.2">
      <c r="A52" t="s">
        <v>58</v>
      </c>
      <c r="B52">
        <f>raw_2005_MOE_SSP_assist!C57+raw_2005_MOE_TANF_assist!C57+raw_2005_fed_assist!C57</f>
        <v>6644598</v>
      </c>
      <c r="C52">
        <f>raw_2005_MOE_SSP_non!D57+raw_2005_MOE_SSP_assist!D57+raw_2005_MOE_TANF_non!D57+raw_2005_MOE_TANF_assist!D57+raw_2005_fed_non_1!D57+raw_2005_fed_assist!D57+raw_2005_fed_spending!C57</f>
        <v>6693813</v>
      </c>
      <c r="D52">
        <f>raw_2005_MOE_SSP_non!C57+raw_2005_MOE_SSP_non!E57+raw_2005_MOE_SSP_non!F57+raw_2005_MOE_SSP_assist!E57+raw_2005_MOE_TANF_non!C57+raw_2005_MOE_TANF_non!E57+raw_2005_MOE_TANF_non!F57+raw_2005_MOE_TANF_assist!E57+raw_2005_fed_non_1!C57+raw_2005_fed_non_1!E57+raw_2005_fed_non_1!F57+raw_2005_fed_assist!E57</f>
        <v>2775836</v>
      </c>
      <c r="E52">
        <f>raw_2005_fed_non_1!J57+raw_2005_fed_assist!F57</f>
        <v>0</v>
      </c>
      <c r="F52">
        <f>raw_2005_MOE_SSP_non!G57+raw_2005_MOE_SSP_non!H57+raw_2005_MOE_TANF_non!G57+raw_2005_MOE_TANF_non!H57+raw_2005_fed_non_1!H57+raw_2005_fed_non_1!G57</f>
        <v>0</v>
      </c>
      <c r="G52">
        <f>raw_2005_MOE_SSP_non!I57+raw_2005_MOE_TANF_non!I57+raw_2005_fed_non_1!I57</f>
        <v>0</v>
      </c>
      <c r="H52">
        <f>raw_2005_MOE_SSP_non!J57+raw_2005_MOE_SSP_non!K57+raw_2005_MOE_TANF_non!J57+raw_2005_MOE_TANF_non!K57+raw_2005_fed_non_2!D57+raw_2005_fed_non_2!E57</f>
        <v>0</v>
      </c>
      <c r="I52">
        <f>raw_2005_MOE_SSP_non!N57+raw_2005_MOE_TANF_non!N57+raw_2005_fed_non_2!I57</f>
        <v>18823322</v>
      </c>
      <c r="J52">
        <f>raw_2005_MOE_SSP_non!L57+raw_2005_MOE_SSP_non!M57+raw_2005_MOE_TANF_non!L57+raw_2005_MOE_TANF_non!M57+raw_2005_fed_non_2!F57+raw_2005_fed_non_2!H57</f>
        <v>1029261</v>
      </c>
      <c r="K52">
        <f>raw_2005_fed_spending!E57</f>
        <v>0</v>
      </c>
      <c r="L52">
        <f>raw_2005_MOE_SSP_non!B57+raw_2005_MOE_SSP_assist!B57+raw_2005_MOE_TANF_non!B57+raw_2005_MOE_TANF_assist!B57+raw_2005_fed_spending!J57+raw_2005_fed_spending!E57+raw_2005_fed_spending!C57</f>
        <v>35966830</v>
      </c>
      <c r="N52">
        <f t="shared" si="0"/>
        <v>35966830</v>
      </c>
      <c r="O52" t="str">
        <f t="shared" si="1"/>
        <v>Match</v>
      </c>
    </row>
    <row r="53" spans="1:15" x14ac:dyDescent="0.2">
      <c r="A53" t="s">
        <v>117</v>
      </c>
      <c r="B53">
        <f>raw_2005_MOE_SSP_assist!C58+raw_2005_MOE_TANF_assist!C58+raw_2005_fed_assist!C58</f>
        <v>10739000687</v>
      </c>
      <c r="C53">
        <f>raw_2005_MOE_SSP_non!D58+raw_2005_MOE_SSP_assist!D58+raw_2005_MOE_TANF_non!D58+raw_2005_MOE_TANF_assist!D58+raw_2005_fed_non_1!D58+raw_2005_fed_assist!D58+raw_2005_fed_spending!C58</f>
        <v>5134446581</v>
      </c>
      <c r="D53">
        <f>raw_2005_MOE_SSP_non!C58+raw_2005_MOE_SSP_non!E58+raw_2005_MOE_SSP_non!F58+raw_2005_MOE_SSP_assist!E58+raw_2005_MOE_TANF_non!C58+raw_2005_MOE_TANF_non!E58+raw_2005_MOE_TANF_non!F58+raw_2005_MOE_TANF_assist!E58+raw_2005_fed_non_1!C58+raw_2005_fed_non_1!E58+raw_2005_fed_non_1!F58+raw_2005_fed_assist!E58</f>
        <v>2693144833</v>
      </c>
      <c r="E53">
        <f>raw_2005_fed_non_1!J58+raw_2005_fed_assist!F58</f>
        <v>1538208549</v>
      </c>
      <c r="F53">
        <f>raw_2005_MOE_SSP_non!G58+raw_2005_MOE_SSP_non!H58+raw_2005_MOE_TANF_non!G58+raw_2005_MOE_TANF_non!H58+raw_2005_fed_non_1!H58+raw_2005_fed_non_1!G58</f>
        <v>1126935976</v>
      </c>
      <c r="G53">
        <f>raw_2005_MOE_SSP_non!I58+raw_2005_MOE_TANF_non!I58+raw_2005_fed_non_1!I58</f>
        <v>267286107</v>
      </c>
      <c r="H53">
        <f>raw_2005_MOE_SSP_non!J58+raw_2005_MOE_SSP_non!K58+raw_2005_MOE_TANF_non!J58+raw_2005_MOE_TANF_non!K58+raw_2005_fed_non_2!D58+raw_2005_fed_non_2!E58</f>
        <v>840214706</v>
      </c>
      <c r="I53">
        <f>raw_2005_MOE_SSP_non!N58+raw_2005_MOE_TANF_non!N58+raw_2005_fed_non_2!I58</f>
        <v>2801622045</v>
      </c>
      <c r="J53">
        <f>raw_2005_MOE_SSP_non!L58+raw_2005_MOE_SSP_non!M58+raw_2005_MOE_TANF_non!L58+raw_2005_MOE_TANF_non!M58+raw_2005_fed_non_2!F58+raw_2005_fed_non_2!H58</f>
        <v>2376625106</v>
      </c>
      <c r="K53">
        <f>raw_2005_fed_spending!E58</f>
        <v>922416116</v>
      </c>
      <c r="L53">
        <f>raw_2005_MOE_SSP_non!B58+raw_2005_MOE_SSP_assist!B58+raw_2005_MOE_TANF_non!B58+raw_2005_MOE_TANF_assist!B58+raw_2005_fed_spending!J58+raw_2005_fed_spending!E58+raw_2005_fed_spending!C58</f>
        <v>28439900706</v>
      </c>
      <c r="N53">
        <f t="shared" si="0"/>
        <v>28439900706</v>
      </c>
      <c r="O53" t="str">
        <f t="shared" si="1"/>
        <v>Match</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807</v>
      </c>
      <c r="C1" t="s">
        <v>808</v>
      </c>
      <c r="D1" t="s">
        <v>809</v>
      </c>
      <c r="E1" t="s">
        <v>810</v>
      </c>
      <c r="F1" t="s">
        <v>811</v>
      </c>
      <c r="G1" t="s">
        <v>812</v>
      </c>
      <c r="H1" t="s">
        <v>813</v>
      </c>
      <c r="I1" t="s">
        <v>814</v>
      </c>
      <c r="J1" t="s">
        <v>815</v>
      </c>
      <c r="K1" t="s">
        <v>816</v>
      </c>
      <c r="L1" t="s">
        <v>941</v>
      </c>
      <c r="N1" t="s">
        <v>829</v>
      </c>
      <c r="O1" t="s">
        <v>606</v>
      </c>
      <c r="P1" t="s">
        <v>850</v>
      </c>
      <c r="Q1" t="s">
        <v>606</v>
      </c>
    </row>
    <row r="2" spans="1:17" x14ac:dyDescent="0.2">
      <c r="A2" t="s">
        <v>8</v>
      </c>
      <c r="B2">
        <f>raw_2006_MOE_SSP_assist!C7+raw_2006_MOE_TANF_assist!C7+raw_2006_fed_assist!C8</f>
        <v>34578824</v>
      </c>
      <c r="C2">
        <f>raw_2006_MOE_SSP_non!D7+raw_2006_MOE_SSP_assist!D7+raw_2006_MOE_TANF_non!D7+raw_2006_MOE_TANF_assist!D7+raw_2006_fed_non_1!D8+raw_2006_fed_assist!D8+raw_2006_fed_spending!C8</f>
        <v>14851185</v>
      </c>
      <c r="D2">
        <f>raw_2006_MOE_SSP_non!C7+raw_2006_MOE_SSP_non!E7+raw_2006_MOE_SSP_non!F7+raw_2006_MOE_SSP_assist!E7+raw_2006_MOE_TANF_non!C7+raw_2006_MOE_TANF_non!E7+raw_2006_MOE_TANF_non!F7+raw_2006_MOE_TANF_assist!E7+raw_2006_fed_non_1!C8+raw_2006_fed_non_1!E8+raw_2006_fed_non_1!F8+raw_2006_fed_assist!E8</f>
        <v>19303959</v>
      </c>
      <c r="E2">
        <f>raw_2006_fed_non_1!J8+raw_2006_fed_assist!F8</f>
        <v>0</v>
      </c>
      <c r="F2">
        <f>raw_2006_MOE_SSP_non!G7+raw_2006_MOE_SSP_non!H7+raw_2006_MOE_TANF_non!G7+raw_2006_MOE_TANF_non!H7+raw_2006_fed_non_1!G8+raw_2006_fed_non_1!H8</f>
        <v>0</v>
      </c>
      <c r="G2">
        <f>raw_2006_MOE_SSP_non!I7+raw_2006_MOE_TANF_non!I7+raw_2006_fed_non_1!I8</f>
        <v>84483</v>
      </c>
      <c r="H2">
        <f>raw_2006_MOE_SSP_non!J7+raw_2006_MOE_SSP_non!K7+raw_2006_MOE_TANF_non!J7+raw_2006_MOE_TANF_non!K7+raw_2006_fed_non_2!D8+raw_2006_fed_non_2!E8</f>
        <v>2406300</v>
      </c>
      <c r="I2">
        <f>raw_2006_MOE_SSP_non!N7+raw_2006_MOE_TANF_non!N7+raw_2006_fed_non_2!I8</f>
        <v>30524083</v>
      </c>
      <c r="J2">
        <f>raw_2006_MOE_SSP_non!L7+raw_2006_MOE_SSP_non!M7+raw_2006_MOE_TANF_non!L7+raw_2006_MOE_TANF_non!M7+raw_2006_fed_non_2!F8+raw_2006_fed_non_2!H8</f>
        <v>14223466</v>
      </c>
      <c r="K2">
        <f>raw_2006_fed_spending!E8</f>
        <v>10440846</v>
      </c>
      <c r="L2">
        <f>raw_2006_MOE_SSP_non!B7+raw_2006_MOE_SSP_assist!B7+raw_2006_MOE_TANF_non!B7+raw_2006_MOE_TANF_assist!B7+raw_2006_fed_spending!J8+raw_2006_fed_spending!C8+raw_2006_fed_spending!E8</f>
        <v>126413146</v>
      </c>
      <c r="N2">
        <f>SUM(B2:K2)</f>
        <v>126413146</v>
      </c>
      <c r="O2" t="str">
        <f>IF(L2=N2, "Match", "No Match")</f>
        <v>Match</v>
      </c>
      <c r="P2">
        <f>SUM(B2:B52)</f>
        <v>9906038682</v>
      </c>
      <c r="Q2" t="str">
        <f>IF(P2=B53, "Match", "No Match")</f>
        <v>Match</v>
      </c>
    </row>
    <row r="3" spans="1:17" x14ac:dyDescent="0.2">
      <c r="A3" t="s">
        <v>9</v>
      </c>
      <c r="B3">
        <f>raw_2006_MOE_SSP_assist!C8+raw_2006_MOE_TANF_assist!C8+raw_2006_fed_assist!C9</f>
        <v>36401528</v>
      </c>
      <c r="C3">
        <f>raw_2006_MOE_SSP_non!D8+raw_2006_MOE_SSP_assist!D8+raw_2006_MOE_TANF_non!D8+raw_2006_MOE_TANF_assist!D8+raw_2006_fed_non_1!D9+raw_2006_fed_assist!D9+raw_2006_fed_spending!C9</f>
        <v>25224048</v>
      </c>
      <c r="D3">
        <f>raw_2006_MOE_SSP_non!C8+raw_2006_MOE_SSP_non!E8+raw_2006_MOE_SSP_non!F8+raw_2006_MOE_SSP_assist!E8+raw_2006_MOE_TANF_non!C8+raw_2006_MOE_TANF_non!E8+raw_2006_MOE_TANF_non!F8+raw_2006_MOE_TANF_assist!E8+raw_2006_fed_non_1!C9+raw_2006_fed_non_1!E9+raw_2006_fed_non_1!F9+raw_2006_fed_assist!E9</f>
        <v>11323436</v>
      </c>
      <c r="E3">
        <f>raw_2006_fed_non_1!J9+raw_2006_fed_assist!F9</f>
        <v>0</v>
      </c>
      <c r="F3">
        <f>raw_2006_MOE_SSP_non!G8+raw_2006_MOE_SSP_non!H8+raw_2006_MOE_TANF_non!G8+raw_2006_MOE_TANF_non!H8+raw_2006_fed_non_1!G9+raw_2006_fed_non_1!H9</f>
        <v>0</v>
      </c>
      <c r="G3">
        <f>raw_2006_MOE_SSP_non!I8+raw_2006_MOE_TANF_non!I8+raw_2006_fed_non_1!I9</f>
        <v>1020771</v>
      </c>
      <c r="H3">
        <f>raw_2006_MOE_SSP_non!J8+raw_2006_MOE_SSP_non!K8+raw_2006_MOE_TANF_non!J8+raw_2006_MOE_TANF_non!K8+raw_2006_fed_non_2!D9+raw_2006_fed_non_2!E9</f>
        <v>642880</v>
      </c>
      <c r="I3">
        <f>raw_2006_MOE_SSP_non!N8+raw_2006_MOE_TANF_non!N8+raw_2006_fed_non_2!I9</f>
        <v>869152</v>
      </c>
      <c r="J3">
        <f>raw_2006_MOE_SSP_non!L8+raw_2006_MOE_SSP_non!M8+raw_2006_MOE_TANF_non!L8+raw_2006_MOE_TANF_non!M8+raw_2006_fed_non_2!F9+raw_2006_fed_non_2!H9</f>
        <v>6715534</v>
      </c>
      <c r="K3">
        <f>raw_2006_fed_spending!E9</f>
        <v>4100000</v>
      </c>
      <c r="L3">
        <f>raw_2006_MOE_SSP_non!B8+raw_2006_MOE_SSP_assist!B8+raw_2006_MOE_TANF_non!B8+raw_2006_MOE_TANF_assist!B8+raw_2006_fed_spending!J9+raw_2006_fed_spending!C9+raw_2006_fed_spending!E9</f>
        <v>86297349</v>
      </c>
      <c r="N3">
        <f t="shared" ref="N3:N53" si="0">SUM(B3:K3)</f>
        <v>86297349</v>
      </c>
      <c r="O3" t="str">
        <f t="shared" ref="O3:O53" si="1">IF(L3=N3, "Match", "No Match")</f>
        <v>Match</v>
      </c>
      <c r="P3">
        <f>SUM(C2:C52)</f>
        <v>5419918793</v>
      </c>
      <c r="Q3" t="str">
        <f>IF(P3=C53, "Match", "No Match")</f>
        <v>Match</v>
      </c>
    </row>
    <row r="4" spans="1:17" x14ac:dyDescent="0.2">
      <c r="A4" t="s">
        <v>10</v>
      </c>
      <c r="B4">
        <f>raw_2006_MOE_SSP_assist!C9+raw_2006_MOE_TANF_assist!C9+raw_2006_fed_assist!C10</f>
        <v>137114201</v>
      </c>
      <c r="C4">
        <f>raw_2006_MOE_SSP_non!D9+raw_2006_MOE_SSP_assist!D9+raw_2006_MOE_TANF_non!D9+raw_2006_MOE_TANF_assist!D9+raw_2006_fed_non_1!D10+raw_2006_fed_assist!D10+raw_2006_fed_spending!C10</f>
        <v>33173887</v>
      </c>
      <c r="D4">
        <f>raw_2006_MOE_SSP_non!C9+raw_2006_MOE_SSP_non!E9+raw_2006_MOE_SSP_non!F9+raw_2006_MOE_SSP_assist!E9+raw_2006_MOE_TANF_non!C9+raw_2006_MOE_TANF_non!E9+raw_2006_MOE_TANF_non!F9+raw_2006_MOE_TANF_assist!E9+raw_2006_fed_non_1!C10+raw_2006_fed_non_1!E10+raw_2006_fed_non_1!F10+raw_2006_fed_assist!E10</f>
        <v>22026092</v>
      </c>
      <c r="E4">
        <f>raw_2006_fed_non_1!J10+raw_2006_fed_assist!F10</f>
        <v>40060278</v>
      </c>
      <c r="F4">
        <f>raw_2006_MOE_SSP_non!G9+raw_2006_MOE_SSP_non!H9+raw_2006_MOE_TANF_non!G9+raw_2006_MOE_TANF_non!H9+raw_2006_fed_non_1!G10+raw_2006_fed_non_1!H10</f>
        <v>0</v>
      </c>
      <c r="G4">
        <f>raw_2006_MOE_SSP_non!I9+raw_2006_MOE_TANF_non!I9+raw_2006_fed_non_1!I10</f>
        <v>2645144</v>
      </c>
      <c r="H4">
        <f>raw_2006_MOE_SSP_non!J9+raw_2006_MOE_SSP_non!K9+raw_2006_MOE_TANF_non!J9+raw_2006_MOE_TANF_non!K9+raw_2006_fed_non_2!D10+raw_2006_fed_non_2!E10</f>
        <v>174</v>
      </c>
      <c r="I4">
        <f>raw_2006_MOE_SSP_non!N9+raw_2006_MOE_TANF_non!N9+raw_2006_fed_non_2!I10</f>
        <v>39958509</v>
      </c>
      <c r="J4">
        <f>raw_2006_MOE_SSP_non!L9+raw_2006_MOE_SSP_non!M9+raw_2006_MOE_TANF_non!L9+raw_2006_MOE_TANF_non!M9+raw_2006_fed_non_2!F10+raw_2006_fed_non_2!H10</f>
        <v>34282230</v>
      </c>
      <c r="K4">
        <f>raw_2006_fed_spending!E10</f>
        <v>22613053</v>
      </c>
      <c r="L4">
        <f>raw_2006_MOE_SSP_non!B9+raw_2006_MOE_SSP_assist!B9+raw_2006_MOE_TANF_non!B9+raw_2006_MOE_TANF_assist!B9+raw_2006_fed_spending!J10+raw_2006_fed_spending!C10+raw_2006_fed_spending!E10</f>
        <v>331873568</v>
      </c>
      <c r="N4">
        <f t="shared" si="0"/>
        <v>331873568</v>
      </c>
      <c r="O4" t="str">
        <f t="shared" si="1"/>
        <v>Match</v>
      </c>
      <c r="P4">
        <f>SUM(D2:D52)</f>
        <v>2838336690</v>
      </c>
      <c r="Q4" t="str">
        <f>IF(P4=D53, "Match", "No Match")</f>
        <v>Match</v>
      </c>
    </row>
    <row r="5" spans="1:17" x14ac:dyDescent="0.2">
      <c r="A5" t="s">
        <v>11</v>
      </c>
      <c r="B5">
        <f>raw_2006_MOE_SSP_assist!C10+raw_2006_MOE_TANF_assist!C10+raw_2006_fed_assist!C11</f>
        <v>15301923</v>
      </c>
      <c r="C5">
        <f>raw_2006_MOE_SSP_non!D10+raw_2006_MOE_SSP_assist!D10+raw_2006_MOE_TANF_non!D10+raw_2006_MOE_TANF_assist!D10+raw_2006_fed_non_1!D11+raw_2006_fed_assist!D11+raw_2006_fed_spending!C11</f>
        <v>27953828</v>
      </c>
      <c r="D5">
        <f>raw_2006_MOE_SSP_non!C10+raw_2006_MOE_SSP_non!E10+raw_2006_MOE_SSP_non!F10+raw_2006_MOE_SSP_assist!E10+raw_2006_MOE_TANF_non!C10+raw_2006_MOE_TANF_non!E10+raw_2006_MOE_TANF_non!F10+raw_2006_MOE_TANF_assist!E10+raw_2006_fed_non_1!C11+raw_2006_fed_non_1!E11+raw_2006_fed_non_1!F11+raw_2006_fed_assist!E11</f>
        <v>19716047</v>
      </c>
      <c r="E5">
        <f>raw_2006_fed_non_1!J11+raw_2006_fed_assist!F11</f>
        <v>0</v>
      </c>
      <c r="F5">
        <f>raw_2006_MOE_SSP_non!G10+raw_2006_MOE_SSP_non!H10+raw_2006_MOE_TANF_non!G10+raw_2006_MOE_TANF_non!H10+raw_2006_fed_non_1!G11+raw_2006_fed_non_1!H11</f>
        <v>0</v>
      </c>
      <c r="G5">
        <f>raw_2006_MOE_SSP_non!I10+raw_2006_MOE_TANF_non!I10+raw_2006_fed_non_1!I11</f>
        <v>260472</v>
      </c>
      <c r="H5">
        <f>raw_2006_MOE_SSP_non!J10+raw_2006_MOE_SSP_non!K10+raw_2006_MOE_TANF_non!J10+raw_2006_MOE_TANF_non!K10+raw_2006_fed_non_2!D11+raw_2006_fed_non_2!E11</f>
        <v>2777292</v>
      </c>
      <c r="I5">
        <f>raw_2006_MOE_SSP_non!N10+raw_2006_MOE_TANF_non!N10+raw_2006_fed_non_2!I11</f>
        <v>5226066</v>
      </c>
      <c r="J5">
        <f>raw_2006_MOE_SSP_non!L10+raw_2006_MOE_SSP_non!M10+raw_2006_MOE_TANF_non!L10+raw_2006_MOE_TANF_non!M10+raw_2006_fed_non_2!F11+raw_2006_fed_non_2!H11</f>
        <v>10632148</v>
      </c>
      <c r="K5">
        <f>raw_2006_fed_spending!E11</f>
        <v>-1701000</v>
      </c>
      <c r="L5">
        <f>raw_2006_MOE_SSP_non!B10+raw_2006_MOE_SSP_assist!B10+raw_2006_MOE_TANF_non!B10+raw_2006_MOE_TANF_assist!B10+raw_2006_fed_spending!J11+raw_2006_fed_spending!C11+raw_2006_fed_spending!E11</f>
        <v>80166776</v>
      </c>
      <c r="N5">
        <f t="shared" si="0"/>
        <v>80166776</v>
      </c>
      <c r="O5" t="str">
        <f t="shared" si="1"/>
        <v>Match</v>
      </c>
      <c r="P5">
        <f>SUM(E2:E52)</f>
        <v>1313059018</v>
      </c>
      <c r="Q5" t="str">
        <f>IF(P5=E53, "Match", "No Match")</f>
        <v>Match</v>
      </c>
    </row>
    <row r="6" spans="1:17" x14ac:dyDescent="0.2">
      <c r="A6" t="s">
        <v>12</v>
      </c>
      <c r="B6">
        <f>raw_2006_MOE_SSP_assist!C11+raw_2006_MOE_TANF_assist!C11+raw_2006_fed_assist!C12</f>
        <v>3479718022</v>
      </c>
      <c r="C6">
        <f>raw_2006_MOE_SSP_non!D11+raw_2006_MOE_SSP_assist!D11+raw_2006_MOE_TANF_non!D11+raw_2006_MOE_TANF_assist!D11+raw_2006_fed_non_1!D12+raw_2006_fed_assist!D12+raw_2006_fed_spending!C12</f>
        <v>971917064</v>
      </c>
      <c r="D6">
        <f>raw_2006_MOE_SSP_non!C11+raw_2006_MOE_SSP_non!E11+raw_2006_MOE_SSP_non!F11+raw_2006_MOE_SSP_assist!E11+raw_2006_MOE_TANF_non!C11+raw_2006_MOE_TANF_non!E11+raw_2006_MOE_TANF_non!F11+raw_2006_MOE_TANF_assist!E11+raw_2006_fed_non_1!C12+raw_2006_fed_non_1!E12+raw_2006_fed_non_1!F12+raw_2006_fed_assist!E12</f>
        <v>672381398</v>
      </c>
      <c r="E6">
        <f>raw_2006_fed_non_1!J12+raw_2006_fed_assist!F12</f>
        <v>223296215</v>
      </c>
      <c r="F6">
        <f>raw_2006_MOE_SSP_non!G11+raw_2006_MOE_SSP_non!H11+raw_2006_MOE_TANF_non!G11+raw_2006_MOE_TANF_non!H11+raw_2006_fed_non_1!G12+raw_2006_fed_non_1!H12</f>
        <v>0</v>
      </c>
      <c r="G6">
        <f>raw_2006_MOE_SSP_non!I11+raw_2006_MOE_TANF_non!I11+raw_2006_fed_non_1!I12</f>
        <v>2232276</v>
      </c>
      <c r="H6">
        <f>raw_2006_MOE_SSP_non!J11+raw_2006_MOE_SSP_non!K11+raw_2006_MOE_TANF_non!J11+raw_2006_MOE_TANF_non!K11+raw_2006_fed_non_2!D12+raw_2006_fed_non_2!E12</f>
        <v>14491564</v>
      </c>
      <c r="I6">
        <f>raw_2006_MOE_SSP_non!N11+raw_2006_MOE_TANF_non!N11+raw_2006_fed_non_2!I12</f>
        <v>397281651</v>
      </c>
      <c r="J6">
        <f>raw_2006_MOE_SSP_non!L11+raw_2006_MOE_SSP_non!M11+raw_2006_MOE_TANF_non!L11+raw_2006_MOE_TANF_non!M11+raw_2006_fed_non_2!F12+raw_2006_fed_non_2!H12</f>
        <v>608836731</v>
      </c>
      <c r="K6">
        <f>raw_2006_fed_spending!E12</f>
        <v>181395121</v>
      </c>
      <c r="L6">
        <f>raw_2006_MOE_SSP_non!B11+raw_2006_MOE_SSP_assist!B11+raw_2006_MOE_TANF_non!B11+raw_2006_MOE_TANF_assist!B11+raw_2006_fed_spending!J12+raw_2006_fed_spending!C12+raw_2006_fed_spending!E12</f>
        <v>6551550042</v>
      </c>
      <c r="N6">
        <f t="shared" si="0"/>
        <v>6551550042</v>
      </c>
      <c r="O6" t="str">
        <f t="shared" si="1"/>
        <v>Match</v>
      </c>
      <c r="P6">
        <f>SUM(F2:F52)</f>
        <v>1242259158</v>
      </c>
      <c r="Q6" t="str">
        <f>IF(P6=F53, "Match", "No Match")</f>
        <v>Match</v>
      </c>
    </row>
    <row r="7" spans="1:17" x14ac:dyDescent="0.2">
      <c r="A7" t="s">
        <v>13</v>
      </c>
      <c r="B7">
        <f>raw_2006_MOE_SSP_assist!C12+raw_2006_MOE_TANF_assist!C12+raw_2006_fed_assist!C13</f>
        <v>62977079</v>
      </c>
      <c r="C7">
        <f>raw_2006_MOE_SSP_non!D12+raw_2006_MOE_SSP_assist!D12+raw_2006_MOE_TANF_non!D12+raw_2006_MOE_TANF_assist!D12+raw_2006_fed_non_1!D13+raw_2006_fed_assist!D13+raw_2006_fed_spending!C13</f>
        <v>12999691</v>
      </c>
      <c r="D7">
        <f>raw_2006_MOE_SSP_non!C12+raw_2006_MOE_SSP_non!E12+raw_2006_MOE_SSP_non!F12+raw_2006_MOE_SSP_assist!E12+raw_2006_MOE_TANF_non!C12+raw_2006_MOE_TANF_non!E12+raw_2006_MOE_TANF_non!F12+raw_2006_MOE_TANF_assist!E12+raw_2006_fed_non_1!C13+raw_2006_fed_non_1!E13+raw_2006_fed_non_1!F13+raw_2006_fed_assist!E13</f>
        <v>5167139</v>
      </c>
      <c r="E7">
        <f>raw_2006_fed_non_1!J13+raw_2006_fed_assist!F13</f>
        <v>1290779</v>
      </c>
      <c r="F7">
        <f>raw_2006_MOE_SSP_non!G12+raw_2006_MOE_SSP_non!H12+raw_2006_MOE_TANF_non!G12+raw_2006_MOE_TANF_non!H12+raw_2006_fed_non_1!G13+raw_2006_fed_non_1!H13</f>
        <v>4559896</v>
      </c>
      <c r="G7">
        <f>raw_2006_MOE_SSP_non!I12+raw_2006_MOE_TANF_non!I12+raw_2006_fed_non_1!I13</f>
        <v>3177689</v>
      </c>
      <c r="H7">
        <f>raw_2006_MOE_SSP_non!J12+raw_2006_MOE_SSP_non!K12+raw_2006_MOE_TANF_non!J12+raw_2006_MOE_TANF_non!K12+raw_2006_fed_non_2!D13+raw_2006_fed_non_2!E13</f>
        <v>90759</v>
      </c>
      <c r="I7">
        <f>raw_2006_MOE_SSP_non!N12+raw_2006_MOE_TANF_non!N12+raw_2006_fed_non_2!I13</f>
        <v>112835316</v>
      </c>
      <c r="J7">
        <f>raw_2006_MOE_SSP_non!L12+raw_2006_MOE_SSP_non!M12+raw_2006_MOE_TANF_non!L12+raw_2006_MOE_TANF_non!M12+raw_2006_fed_non_2!F13+raw_2006_fed_non_2!H13</f>
        <v>18477798</v>
      </c>
      <c r="K7">
        <f>raw_2006_fed_spending!E13</f>
        <v>14623396</v>
      </c>
      <c r="L7">
        <f>raw_2006_MOE_SSP_non!B12+raw_2006_MOE_SSP_assist!B12+raw_2006_MOE_TANF_non!B12+raw_2006_MOE_TANF_assist!B12+raw_2006_fed_spending!J13+raw_2006_fed_spending!C13+raw_2006_fed_spending!E13</f>
        <v>236199542</v>
      </c>
      <c r="N7">
        <f t="shared" si="0"/>
        <v>236199542</v>
      </c>
      <c r="O7" t="str">
        <f t="shared" si="1"/>
        <v>Match</v>
      </c>
      <c r="P7">
        <f>SUM(G2:G52)</f>
        <v>289395948</v>
      </c>
      <c r="Q7" t="str">
        <f>IF(P7=G53, "Match", "No Match")</f>
        <v>Match</v>
      </c>
    </row>
    <row r="8" spans="1:17" x14ac:dyDescent="0.2">
      <c r="A8" t="s">
        <v>14</v>
      </c>
      <c r="B8">
        <f>raw_2006_MOE_SSP_assist!C13+raw_2006_MOE_TANF_assist!C13+raw_2006_fed_assist!C14</f>
        <v>124148328</v>
      </c>
      <c r="C8">
        <f>raw_2006_MOE_SSP_non!D13+raw_2006_MOE_SSP_assist!D13+raw_2006_MOE_TANF_non!D13+raw_2006_MOE_TANF_assist!D13+raw_2006_fed_non_1!D14+raw_2006_fed_assist!D14+raw_2006_fed_spending!C14</f>
        <v>23023908</v>
      </c>
      <c r="D8">
        <f>raw_2006_MOE_SSP_non!C13+raw_2006_MOE_SSP_non!E13+raw_2006_MOE_SSP_non!F13+raw_2006_MOE_SSP_assist!E13+raw_2006_MOE_TANF_non!C13+raw_2006_MOE_TANF_non!E13+raw_2006_MOE_TANF_non!F13+raw_2006_MOE_TANF_assist!E13+raw_2006_fed_non_1!C14+raw_2006_fed_non_1!E14+raw_2006_fed_non_1!F14+raw_2006_fed_assist!E14</f>
        <v>39929849</v>
      </c>
      <c r="E8">
        <f>raw_2006_fed_non_1!J14+raw_2006_fed_assist!F14</f>
        <v>17008674</v>
      </c>
      <c r="F8">
        <f>raw_2006_MOE_SSP_non!G13+raw_2006_MOE_SSP_non!H13+raw_2006_MOE_TANF_non!G13+raw_2006_MOE_TANF_non!H13+raw_2006_fed_non_1!G14+raw_2006_fed_non_1!H14</f>
        <v>0</v>
      </c>
      <c r="G8">
        <f>raw_2006_MOE_SSP_non!I13+raw_2006_MOE_TANF_non!I13+raw_2006_fed_non_1!I14</f>
        <v>14601</v>
      </c>
      <c r="H8">
        <f>raw_2006_MOE_SSP_non!J13+raw_2006_MOE_SSP_non!K13+raw_2006_MOE_TANF_non!J13+raw_2006_MOE_TANF_non!K13+raw_2006_fed_non_2!D14+raw_2006_fed_non_2!E14</f>
        <v>79079712</v>
      </c>
      <c r="I8">
        <f>raw_2006_MOE_SSP_non!N13+raw_2006_MOE_TANF_non!N13+raw_2006_fed_non_2!I14</f>
        <v>150740071</v>
      </c>
      <c r="J8">
        <f>raw_2006_MOE_SSP_non!L13+raw_2006_MOE_SSP_non!M13+raw_2006_MOE_TANF_non!L13+raw_2006_MOE_TANF_non!M13+raw_2006_fed_non_2!F14+raw_2006_fed_non_2!H14</f>
        <v>35182966</v>
      </c>
      <c r="K8">
        <f>raw_2006_fed_spending!E14</f>
        <v>26438701</v>
      </c>
      <c r="L8">
        <f>raw_2006_MOE_SSP_non!B13+raw_2006_MOE_SSP_assist!B13+raw_2006_MOE_TANF_non!B13+raw_2006_MOE_TANF_assist!B13+raw_2006_fed_spending!J14+raw_2006_fed_spending!C14+raw_2006_fed_spending!E14</f>
        <v>495566810</v>
      </c>
      <c r="N8">
        <f t="shared" si="0"/>
        <v>495566810</v>
      </c>
      <c r="O8" t="str">
        <f t="shared" si="1"/>
        <v>Match</v>
      </c>
      <c r="P8">
        <f>SUM(H2:H52)</f>
        <v>940129159</v>
      </c>
      <c r="Q8" t="str">
        <f>IF(P8=H53, "Match", "No Match")</f>
        <v>Match</v>
      </c>
    </row>
    <row r="9" spans="1:17" x14ac:dyDescent="0.2">
      <c r="A9" t="s">
        <v>15</v>
      </c>
      <c r="B9">
        <f>raw_2006_MOE_SSP_assist!C14+raw_2006_MOE_TANF_assist!C14+raw_2006_fed_assist!C15</f>
        <v>18335253</v>
      </c>
      <c r="C9">
        <f>raw_2006_MOE_SSP_non!D14+raw_2006_MOE_SSP_assist!D14+raw_2006_MOE_TANF_non!D14+raw_2006_MOE_TANF_assist!D14+raw_2006_fed_non_1!D15+raw_2006_fed_assist!D15+raw_2006_fed_spending!C15</f>
        <v>34621441</v>
      </c>
      <c r="D9">
        <f>raw_2006_MOE_SSP_non!C14+raw_2006_MOE_SSP_non!E14+raw_2006_MOE_SSP_non!F14+raw_2006_MOE_SSP_assist!E14+raw_2006_MOE_TANF_non!C14+raw_2006_MOE_TANF_non!E14+raw_2006_MOE_TANF_non!F14+raw_2006_MOE_TANF_assist!E14+raw_2006_fed_non_1!C15+raw_2006_fed_non_1!E15+raw_2006_fed_non_1!F15+raw_2006_fed_assist!E15</f>
        <v>14224598</v>
      </c>
      <c r="E9">
        <f>raw_2006_fed_non_1!J15+raw_2006_fed_assist!F15</f>
        <v>0</v>
      </c>
      <c r="F9">
        <f>raw_2006_MOE_SSP_non!G14+raw_2006_MOE_SSP_non!H14+raw_2006_MOE_TANF_non!G14+raw_2006_MOE_TANF_non!H14+raw_2006_fed_non_1!G15+raw_2006_fed_non_1!H15</f>
        <v>0</v>
      </c>
      <c r="G9">
        <f>raw_2006_MOE_SSP_non!I14+raw_2006_MOE_TANF_non!I14+raw_2006_fed_non_1!I15</f>
        <v>2697206</v>
      </c>
      <c r="H9">
        <f>raw_2006_MOE_SSP_non!J14+raw_2006_MOE_SSP_non!K14+raw_2006_MOE_TANF_non!J14+raw_2006_MOE_TANF_non!K14+raw_2006_fed_non_2!D15+raw_2006_fed_non_2!E15</f>
        <v>615972</v>
      </c>
      <c r="I9">
        <f>raw_2006_MOE_SSP_non!N14+raw_2006_MOE_TANF_non!N14+raw_2006_fed_non_2!I15</f>
        <v>0</v>
      </c>
      <c r="J9">
        <f>raw_2006_MOE_SSP_non!L14+raw_2006_MOE_SSP_non!M14+raw_2006_MOE_TANF_non!L14+raw_2006_MOE_TANF_non!M14+raw_2006_fed_non_2!F15+raw_2006_fed_non_2!H15</f>
        <v>6140186</v>
      </c>
      <c r="K9">
        <f>raw_2006_fed_spending!E15</f>
        <v>2762513</v>
      </c>
      <c r="L9">
        <f>raw_2006_MOE_SSP_non!B14+raw_2006_MOE_SSP_assist!B14+raw_2006_MOE_TANF_non!B14+raw_2006_MOE_TANF_assist!B14+raw_2006_fed_spending!J15+raw_2006_fed_spending!C15+raw_2006_fed_spending!E15</f>
        <v>79397169</v>
      </c>
      <c r="N9">
        <f t="shared" si="0"/>
        <v>79397169</v>
      </c>
      <c r="O9" t="str">
        <f t="shared" si="1"/>
        <v>Match</v>
      </c>
      <c r="P9">
        <f>SUM(I2:I52)</f>
        <v>3111724911</v>
      </c>
      <c r="Q9" t="str">
        <f>IF(P9=I53, "Match", "No Match")</f>
        <v>Match</v>
      </c>
    </row>
    <row r="10" spans="1:17" x14ac:dyDescent="0.2">
      <c r="A10" t="s">
        <v>16</v>
      </c>
      <c r="B10">
        <f>raw_2006_MOE_SSP_assist!C15+raw_2006_MOE_TANF_assist!C15+raw_2006_fed_assist!C16</f>
        <v>62137218</v>
      </c>
      <c r="C10">
        <f>raw_2006_MOE_SSP_non!D15+raw_2006_MOE_SSP_assist!D15+raw_2006_MOE_TANF_non!D15+raw_2006_MOE_TANF_assist!D15+raw_2006_fed_non_1!D16+raw_2006_fed_assist!D16+raw_2006_fed_spending!C16</f>
        <v>81230529</v>
      </c>
      <c r="D10">
        <f>raw_2006_MOE_SSP_non!C15+raw_2006_MOE_SSP_non!E15+raw_2006_MOE_SSP_non!F15+raw_2006_MOE_SSP_assist!E15+raw_2006_MOE_TANF_non!C15+raw_2006_MOE_TANF_non!E15+raw_2006_MOE_TANF_non!F15+raw_2006_MOE_TANF_assist!E15+raw_2006_fed_non_1!C16+raw_2006_fed_non_1!E16+raw_2006_fed_non_1!F16+raw_2006_fed_assist!E16</f>
        <v>20868716</v>
      </c>
      <c r="E10">
        <f>raw_2006_fed_non_1!J16+raw_2006_fed_assist!F16</f>
        <v>0</v>
      </c>
      <c r="F10">
        <f>raw_2006_MOE_SSP_non!G15+raw_2006_MOE_SSP_non!H15+raw_2006_MOE_TANF_non!G15+raw_2006_MOE_TANF_non!H15+raw_2006_fed_non_1!G16+raw_2006_fed_non_1!H16</f>
        <v>0</v>
      </c>
      <c r="G10">
        <f>raw_2006_MOE_SSP_non!I15+raw_2006_MOE_TANF_non!I15+raw_2006_fed_non_1!I16</f>
        <v>0</v>
      </c>
      <c r="H10">
        <f>raw_2006_MOE_SSP_non!J15+raw_2006_MOE_SSP_non!K15+raw_2006_MOE_TANF_non!J15+raw_2006_MOE_TANF_non!K15+raw_2006_fed_non_2!D16+raw_2006_fed_non_2!E16</f>
        <v>13675550</v>
      </c>
      <c r="I10">
        <f>raw_2006_MOE_SSP_non!N15+raw_2006_MOE_TANF_non!N15+raw_2006_fed_non_2!I16</f>
        <v>15863782</v>
      </c>
      <c r="J10">
        <f>raw_2006_MOE_SSP_non!L15+raw_2006_MOE_SSP_non!M15+raw_2006_MOE_TANF_non!L15+raw_2006_MOE_TANF_non!M15+raw_2006_fed_non_2!F16+raw_2006_fed_non_2!H16</f>
        <v>18103769</v>
      </c>
      <c r="K10">
        <f>raw_2006_fed_spending!E16</f>
        <v>3995543</v>
      </c>
      <c r="L10">
        <f>raw_2006_MOE_SSP_non!B15+raw_2006_MOE_SSP_assist!B15+raw_2006_MOE_TANF_non!B15+raw_2006_MOE_TANF_assist!B15+raw_2006_fed_spending!J16+raw_2006_fed_spending!C16+raw_2006_fed_spending!E16</f>
        <v>215875107</v>
      </c>
      <c r="N10">
        <f t="shared" si="0"/>
        <v>215875107</v>
      </c>
      <c r="O10" t="str">
        <f t="shared" si="1"/>
        <v>Match</v>
      </c>
      <c r="P10">
        <f>SUM(J2:J52)</f>
        <v>2410837161</v>
      </c>
      <c r="Q10" t="str">
        <f>IF(P10=J53, "Match", "No Match")</f>
        <v>Match</v>
      </c>
    </row>
    <row r="11" spans="1:17" x14ac:dyDescent="0.2">
      <c r="A11" t="s">
        <v>17</v>
      </c>
      <c r="B11">
        <f>raw_2006_MOE_SSP_assist!C16+raw_2006_MOE_TANF_assist!C16+raw_2006_fed_assist!C17</f>
        <v>169525763</v>
      </c>
      <c r="C11">
        <f>raw_2006_MOE_SSP_non!D16+raw_2006_MOE_SSP_assist!D16+raw_2006_MOE_TANF_non!D16+raw_2006_MOE_TANF_assist!D16+raw_2006_fed_non_1!D17+raw_2006_fed_assist!D17+raw_2006_fed_spending!C17</f>
        <v>373903483</v>
      </c>
      <c r="D11">
        <f>raw_2006_MOE_SSP_non!C16+raw_2006_MOE_SSP_non!E16+raw_2006_MOE_SSP_non!F16+raw_2006_MOE_SSP_assist!E16+raw_2006_MOE_TANF_non!C16+raw_2006_MOE_TANF_non!E16+raw_2006_MOE_TANF_non!F16+raw_2006_MOE_TANF_assist!E16+raw_2006_fed_non_1!C17+raw_2006_fed_non_1!E17+raw_2006_fed_non_1!F17+raw_2006_fed_assist!E17</f>
        <v>91147097</v>
      </c>
      <c r="E11">
        <f>raw_2006_fed_non_1!J17+raw_2006_fed_assist!F17</f>
        <v>12464303</v>
      </c>
      <c r="F11">
        <f>raw_2006_MOE_SSP_non!G16+raw_2006_MOE_SSP_non!H16+raw_2006_MOE_TANF_non!G16+raw_2006_MOE_TANF_non!H16+raw_2006_fed_non_1!G17+raw_2006_fed_non_1!H17</f>
        <v>0</v>
      </c>
      <c r="G11">
        <f>raw_2006_MOE_SSP_non!I16+raw_2006_MOE_TANF_non!I16+raw_2006_fed_non_1!I17</f>
        <v>2979550</v>
      </c>
      <c r="H11">
        <f>raw_2006_MOE_SSP_non!J16+raw_2006_MOE_SSP_non!K16+raw_2006_MOE_TANF_non!J16+raw_2006_MOE_TANF_non!K16+raw_2006_fed_non_2!D17+raw_2006_fed_non_2!E17</f>
        <v>6872912</v>
      </c>
      <c r="I11">
        <f>raw_2006_MOE_SSP_non!N16+raw_2006_MOE_TANF_non!N16+raw_2006_fed_non_2!I17</f>
        <v>204678067</v>
      </c>
      <c r="J11">
        <f>raw_2006_MOE_SSP_non!L16+raw_2006_MOE_SSP_non!M16+raw_2006_MOE_TANF_non!L16+raw_2006_MOE_TANF_non!M16+raw_2006_fed_non_2!F17+raw_2006_fed_non_2!H17</f>
        <v>69395537</v>
      </c>
      <c r="K11">
        <f>raw_2006_fed_spending!E17</f>
        <v>62274578</v>
      </c>
      <c r="L11">
        <f>raw_2006_MOE_SSP_non!B16+raw_2006_MOE_SSP_assist!B16+raw_2006_MOE_TANF_non!B16+raw_2006_MOE_TANF_assist!B16+raw_2006_fed_spending!J17+raw_2006_fed_spending!C17+raw_2006_fed_spending!E17</f>
        <v>993241290</v>
      </c>
      <c r="N11">
        <f t="shared" si="0"/>
        <v>993241290</v>
      </c>
      <c r="O11" t="str">
        <f t="shared" si="1"/>
        <v>Match</v>
      </c>
      <c r="P11">
        <f>SUM(K2:K52)</f>
        <v>974038036</v>
      </c>
      <c r="Q11" t="str">
        <f>IF(P11=K53, "Match", "No Match")</f>
        <v>Match</v>
      </c>
    </row>
    <row r="12" spans="1:17" x14ac:dyDescent="0.2">
      <c r="A12" t="s">
        <v>18</v>
      </c>
      <c r="B12">
        <f>raw_2006_MOE_SSP_assist!C17+raw_2006_MOE_TANF_assist!C17+raw_2006_fed_assist!C18</f>
        <v>95716821</v>
      </c>
      <c r="C12">
        <f>raw_2006_MOE_SSP_non!D17+raw_2006_MOE_SSP_assist!D17+raw_2006_MOE_TANF_non!D17+raw_2006_MOE_TANF_assist!D17+raw_2006_fed_non_1!D18+raw_2006_fed_assist!D18+raw_2006_fed_spending!C18</f>
        <v>-7517349</v>
      </c>
      <c r="D12">
        <f>raw_2006_MOE_SSP_non!C17+raw_2006_MOE_SSP_non!E17+raw_2006_MOE_SSP_non!F17+raw_2006_MOE_SSP_assist!E17+raw_2006_MOE_TANF_non!C17+raw_2006_MOE_TANF_non!E17+raw_2006_MOE_TANF_non!F17+raw_2006_MOE_TANF_assist!E17+raw_2006_fed_non_1!C18+raw_2006_fed_non_1!E18+raw_2006_fed_non_1!F18+raw_2006_fed_assist!E18</f>
        <v>89727578</v>
      </c>
      <c r="E12">
        <f>raw_2006_fed_non_1!J18+raw_2006_fed_assist!F18</f>
        <v>109809786</v>
      </c>
      <c r="F12">
        <f>raw_2006_MOE_SSP_non!G17+raw_2006_MOE_SSP_non!H17+raw_2006_MOE_TANF_non!G17+raw_2006_MOE_TANF_non!H17+raw_2006_fed_non_1!G18+raw_2006_fed_non_1!H18</f>
        <v>0</v>
      </c>
      <c r="G12">
        <f>raw_2006_MOE_SSP_non!I17+raw_2006_MOE_TANF_non!I17+raw_2006_fed_non_1!I18</f>
        <v>0</v>
      </c>
      <c r="H12">
        <f>raw_2006_MOE_SSP_non!J17+raw_2006_MOE_SSP_non!K17+raw_2006_MOE_TANF_non!J17+raw_2006_MOE_TANF_non!K17+raw_2006_fed_non_2!D18+raw_2006_fed_non_2!E18</f>
        <v>35882944</v>
      </c>
      <c r="I12">
        <f>raw_2006_MOE_SSP_non!N17+raw_2006_MOE_TANF_non!N17+raw_2006_fed_non_2!I18</f>
        <v>206028254</v>
      </c>
      <c r="J12">
        <f>raw_2006_MOE_SSP_non!L17+raw_2006_MOE_SSP_non!M17+raw_2006_MOE_TANF_non!L17+raw_2006_MOE_TANF_non!M17+raw_2006_fed_non_2!F18+raw_2006_fed_non_2!H18</f>
        <v>22313354</v>
      </c>
      <c r="K12">
        <f>raw_2006_fed_spending!E18</f>
        <v>20114508</v>
      </c>
      <c r="L12">
        <f>raw_2006_MOE_SSP_non!B17+raw_2006_MOE_SSP_assist!B17+raw_2006_MOE_TANF_non!B17+raw_2006_MOE_TANF_assist!B17+raw_2006_fed_spending!J18+raw_2006_fed_spending!C18+raw_2006_fed_spending!E18</f>
        <v>572075896</v>
      </c>
      <c r="N12">
        <f t="shared" si="0"/>
        <v>572075896</v>
      </c>
      <c r="O12" t="str">
        <f t="shared" si="1"/>
        <v>Match</v>
      </c>
      <c r="P12">
        <f>SUM(L2:L52)</f>
        <v>28445737556</v>
      </c>
      <c r="Q12" t="str">
        <f>IF(P12=L53, "Match", "No Match")</f>
        <v>Match</v>
      </c>
    </row>
    <row r="13" spans="1:17" x14ac:dyDescent="0.2">
      <c r="A13" t="s">
        <v>19</v>
      </c>
      <c r="B13">
        <f>raw_2006_MOE_SSP_assist!C18+raw_2006_MOE_TANF_assist!C18+raw_2006_fed_assist!C19</f>
        <v>84656952</v>
      </c>
      <c r="C13">
        <f>raw_2006_MOE_SSP_non!D18+raw_2006_MOE_SSP_assist!D18+raw_2006_MOE_TANF_non!D18+raw_2006_MOE_TANF_assist!D18+raw_2006_fed_non_1!D19+raw_2006_fed_assist!D19+raw_2006_fed_spending!C19</f>
        <v>19738280</v>
      </c>
      <c r="D13">
        <f>raw_2006_MOE_SSP_non!C18+raw_2006_MOE_SSP_non!E18+raw_2006_MOE_SSP_non!F18+raw_2006_MOE_SSP_assist!E18+raw_2006_MOE_TANF_non!C18+raw_2006_MOE_TANF_non!E18+raw_2006_MOE_TANF_non!F18+raw_2006_MOE_TANF_assist!E18+raw_2006_fed_non_1!C19+raw_2006_fed_non_1!E19+raw_2006_fed_non_1!F19+raw_2006_fed_assist!E19</f>
        <v>39291002</v>
      </c>
      <c r="E13">
        <f>raw_2006_fed_non_1!J19+raw_2006_fed_assist!F19</f>
        <v>0</v>
      </c>
      <c r="F13">
        <f>raw_2006_MOE_SSP_non!G18+raw_2006_MOE_SSP_non!H18+raw_2006_MOE_TANF_non!G18+raw_2006_MOE_TANF_non!H18+raw_2006_fed_non_1!G19+raw_2006_fed_non_1!H19</f>
        <v>0</v>
      </c>
      <c r="G13">
        <f>raw_2006_MOE_SSP_non!I18+raw_2006_MOE_TANF_non!I18+raw_2006_fed_non_1!I19</f>
        <v>0</v>
      </c>
      <c r="H13">
        <f>raw_2006_MOE_SSP_non!J18+raw_2006_MOE_SSP_non!K18+raw_2006_MOE_TANF_non!J18+raw_2006_MOE_TANF_non!K18+raw_2006_fed_non_2!D19+raw_2006_fed_non_2!E19</f>
        <v>0</v>
      </c>
      <c r="I13">
        <f>raw_2006_MOE_SSP_non!N18+raw_2006_MOE_TANF_non!N18+raw_2006_fed_non_2!I19</f>
        <v>0</v>
      </c>
      <c r="J13">
        <f>raw_2006_MOE_SSP_non!L18+raw_2006_MOE_SSP_non!M18+raw_2006_MOE_TANF_non!L18+raw_2006_MOE_TANF_non!M18+raw_2006_fed_non_2!F19+raw_2006_fed_non_2!H19</f>
        <v>17721520</v>
      </c>
      <c r="K13">
        <f>raw_2006_fed_spending!E19</f>
        <v>9832602</v>
      </c>
      <c r="L13">
        <f>raw_2006_MOE_SSP_non!B18+raw_2006_MOE_SSP_assist!B18+raw_2006_MOE_TANF_non!B18+raw_2006_MOE_TANF_assist!B18+raw_2006_fed_spending!J19+raw_2006_fed_spending!C19+raw_2006_fed_spending!E19</f>
        <v>171240356</v>
      </c>
      <c r="N13">
        <f t="shared" si="0"/>
        <v>171240356</v>
      </c>
      <c r="O13" t="str">
        <f t="shared" si="1"/>
        <v>Match</v>
      </c>
    </row>
    <row r="14" spans="1:17" x14ac:dyDescent="0.2">
      <c r="A14" t="s">
        <v>20</v>
      </c>
      <c r="B14">
        <f>raw_2006_MOE_SSP_assist!C19+raw_2006_MOE_TANF_assist!C19+raw_2006_fed_assist!C20</f>
        <v>7237698</v>
      </c>
      <c r="C14">
        <f>raw_2006_MOE_SSP_non!D19+raw_2006_MOE_SSP_assist!D19+raw_2006_MOE_TANF_non!D19+raw_2006_MOE_TANF_assist!D19+raw_2006_fed_non_1!D20+raw_2006_fed_assist!D20+raw_2006_fed_spending!C20</f>
        <v>9907802</v>
      </c>
      <c r="D14">
        <f>raw_2006_MOE_SSP_non!C19+raw_2006_MOE_SSP_non!E19+raw_2006_MOE_SSP_non!F19+raw_2006_MOE_SSP_assist!E19+raw_2006_MOE_TANF_non!C19+raw_2006_MOE_TANF_non!E19+raw_2006_MOE_TANF_non!F19+raw_2006_MOE_TANF_assist!E19+raw_2006_fed_non_1!C20+raw_2006_fed_non_1!E20+raw_2006_fed_non_1!F20+raw_2006_fed_assist!E20</f>
        <v>8065270</v>
      </c>
      <c r="E14">
        <f>raw_2006_fed_non_1!J20+raw_2006_fed_assist!F20</f>
        <v>5179800</v>
      </c>
      <c r="F14">
        <f>raw_2006_MOE_SSP_non!G19+raw_2006_MOE_SSP_non!H19+raw_2006_MOE_TANF_non!G19+raw_2006_MOE_TANF_non!H19+raw_2006_fed_non_1!G20+raw_2006_fed_non_1!H20</f>
        <v>0</v>
      </c>
      <c r="G14">
        <f>raw_2006_MOE_SSP_non!I19+raw_2006_MOE_TANF_non!I19+raw_2006_fed_non_1!I20</f>
        <v>2147601</v>
      </c>
      <c r="H14">
        <f>raw_2006_MOE_SSP_non!J19+raw_2006_MOE_SSP_non!K19+raw_2006_MOE_TANF_non!J19+raw_2006_MOE_TANF_non!K19+raw_2006_fed_non_2!D20+raw_2006_fed_non_2!E20</f>
        <v>2369772</v>
      </c>
      <c r="I14">
        <f>raw_2006_MOE_SSP_non!N19+raw_2006_MOE_TANF_non!N19+raw_2006_fed_non_2!I20</f>
        <v>10303107</v>
      </c>
      <c r="J14">
        <f>raw_2006_MOE_SSP_non!L19+raw_2006_MOE_SSP_non!M19+raw_2006_MOE_TANF_non!L19+raw_2006_MOE_TANF_non!M19+raw_2006_fed_non_2!F20+raw_2006_fed_non_2!H20</f>
        <v>2446659</v>
      </c>
      <c r="K14">
        <f>raw_2006_fed_spending!E20</f>
        <v>1441201</v>
      </c>
      <c r="L14">
        <f>raw_2006_MOE_SSP_non!B19+raw_2006_MOE_SSP_assist!B19+raw_2006_MOE_TANF_non!B19+raw_2006_MOE_TANF_assist!B19+raw_2006_fed_spending!J20+raw_2006_fed_spending!C20+raw_2006_fed_spending!E20</f>
        <v>49098910</v>
      </c>
      <c r="N14">
        <f t="shared" si="0"/>
        <v>49098910</v>
      </c>
      <c r="O14" t="str">
        <f t="shared" si="1"/>
        <v>Match</v>
      </c>
    </row>
    <row r="15" spans="1:17" x14ac:dyDescent="0.2">
      <c r="A15" t="s">
        <v>21</v>
      </c>
      <c r="B15">
        <f>raw_2006_MOE_SSP_assist!C20+raw_2006_MOE_TANF_assist!C20+raw_2006_fed_assist!C21</f>
        <v>123502434</v>
      </c>
      <c r="C15">
        <f>raw_2006_MOE_SSP_non!D20+raw_2006_MOE_SSP_assist!D20+raw_2006_MOE_TANF_non!D20+raw_2006_MOE_TANF_assist!D20+raw_2006_fed_non_1!D21+raw_2006_fed_assist!D21+raw_2006_fed_spending!C21</f>
        <v>406129773</v>
      </c>
      <c r="D15">
        <f>raw_2006_MOE_SSP_non!C20+raw_2006_MOE_SSP_non!E20+raw_2006_MOE_SSP_non!F20+raw_2006_MOE_SSP_assist!E20+raw_2006_MOE_TANF_non!C20+raw_2006_MOE_TANF_non!E20+raw_2006_MOE_TANF_non!F20+raw_2006_MOE_TANF_assist!E20+raw_2006_fed_non_1!C21+raw_2006_fed_non_1!E21+raw_2006_fed_non_1!F21+raw_2006_fed_assist!E21</f>
        <v>77408882</v>
      </c>
      <c r="E15">
        <f>raw_2006_fed_non_1!J21+raw_2006_fed_assist!F21</f>
        <v>167895633</v>
      </c>
      <c r="F15">
        <f>raw_2006_MOE_SSP_non!G20+raw_2006_MOE_SSP_non!H20+raw_2006_MOE_TANF_non!G20+raw_2006_MOE_TANF_non!H20+raw_2006_fed_non_1!G21+raw_2006_fed_non_1!H21</f>
        <v>13881298</v>
      </c>
      <c r="G15">
        <f>raw_2006_MOE_SSP_non!I20+raw_2006_MOE_TANF_non!I20+raw_2006_fed_non_1!I21</f>
        <v>0</v>
      </c>
      <c r="H15">
        <f>raw_2006_MOE_SSP_non!J20+raw_2006_MOE_SSP_non!K20+raw_2006_MOE_TANF_non!J20+raw_2006_MOE_TANF_non!K20+raw_2006_fed_non_2!D21+raw_2006_fed_non_2!E21</f>
        <v>1200000</v>
      </c>
      <c r="I15">
        <f>raw_2006_MOE_SSP_non!N20+raw_2006_MOE_TANF_non!N20+raw_2006_fed_non_2!I21</f>
        <v>166572648</v>
      </c>
      <c r="J15">
        <f>raw_2006_MOE_SSP_non!L20+raw_2006_MOE_SSP_non!M20+raw_2006_MOE_TANF_non!L20+raw_2006_MOE_TANF_non!M20+raw_2006_fed_non_2!F21+raw_2006_fed_non_2!H21</f>
        <v>25127857</v>
      </c>
      <c r="K15">
        <f>raw_2006_fed_spending!E21</f>
        <v>33426628</v>
      </c>
      <c r="L15">
        <f>raw_2006_MOE_SSP_non!B20+raw_2006_MOE_SSP_assist!B20+raw_2006_MOE_TANF_non!B20+raw_2006_MOE_TANF_assist!B20+raw_2006_fed_spending!J21+raw_2006_fed_spending!C21+raw_2006_fed_spending!E21</f>
        <v>1015145153</v>
      </c>
      <c r="N15">
        <f t="shared" si="0"/>
        <v>1015145153</v>
      </c>
      <c r="O15" t="str">
        <f t="shared" si="1"/>
        <v>Match</v>
      </c>
    </row>
    <row r="16" spans="1:17" x14ac:dyDescent="0.2">
      <c r="A16" t="s">
        <v>22</v>
      </c>
      <c r="B16">
        <f>raw_2006_MOE_SSP_assist!C21+raw_2006_MOE_TANF_assist!C21+raw_2006_fed_assist!C22</f>
        <v>108652149</v>
      </c>
      <c r="C16">
        <f>raw_2006_MOE_SSP_non!D21+raw_2006_MOE_SSP_assist!D21+raw_2006_MOE_TANF_non!D21+raw_2006_MOE_TANF_assist!D21+raw_2006_fed_non_1!D22+raw_2006_fed_assist!D22+raw_2006_fed_spending!C22</f>
        <v>26248217</v>
      </c>
      <c r="D16">
        <f>raw_2006_MOE_SSP_non!C21+raw_2006_MOE_SSP_non!E21+raw_2006_MOE_SSP_non!F21+raw_2006_MOE_SSP_assist!E21+raw_2006_MOE_TANF_non!C21+raw_2006_MOE_TANF_non!E21+raw_2006_MOE_TANF_non!F21+raw_2006_MOE_TANF_assist!E21+raw_2006_fed_non_1!C22+raw_2006_fed_non_1!E22+raw_2006_fed_non_1!F22+raw_2006_fed_assist!E22</f>
        <v>12620807</v>
      </c>
      <c r="E16">
        <f>raw_2006_fed_non_1!J22+raw_2006_fed_assist!F22</f>
        <v>0</v>
      </c>
      <c r="F16">
        <f>raw_2006_MOE_SSP_non!G21+raw_2006_MOE_SSP_non!H21+raw_2006_MOE_TANF_non!G21+raw_2006_MOE_TANF_non!H21+raw_2006_fed_non_1!G22+raw_2006_fed_non_1!H22</f>
        <v>38405489</v>
      </c>
      <c r="G16">
        <f>raw_2006_MOE_SSP_non!I21+raw_2006_MOE_TANF_non!I21+raw_2006_fed_non_1!I22</f>
        <v>0</v>
      </c>
      <c r="H16">
        <f>raw_2006_MOE_SSP_non!J21+raw_2006_MOE_SSP_non!K21+raw_2006_MOE_TANF_non!J21+raw_2006_MOE_TANF_non!K21+raw_2006_fed_non_2!D22+raw_2006_fed_non_2!E22</f>
        <v>1602367</v>
      </c>
      <c r="I16">
        <f>raw_2006_MOE_SSP_non!N21+raw_2006_MOE_TANF_non!N21+raw_2006_fed_non_2!I22</f>
        <v>104866079</v>
      </c>
      <c r="J16">
        <f>raw_2006_MOE_SSP_non!L21+raw_2006_MOE_SSP_non!M21+raw_2006_MOE_TANF_non!L21+raw_2006_MOE_TANF_non!M21+raw_2006_fed_non_2!F22+raw_2006_fed_non_2!H22</f>
        <v>34571555</v>
      </c>
      <c r="K16">
        <f>raw_2006_fed_spending!E22</f>
        <v>2000000</v>
      </c>
      <c r="L16">
        <f>raw_2006_MOE_SSP_non!B21+raw_2006_MOE_SSP_assist!B21+raw_2006_MOE_TANF_non!B21+raw_2006_MOE_TANF_assist!B21+raw_2006_fed_spending!J22+raw_2006_fed_spending!C22+raw_2006_fed_spending!E22</f>
        <v>328966663</v>
      </c>
      <c r="N16">
        <f t="shared" si="0"/>
        <v>328966663</v>
      </c>
      <c r="O16" t="str">
        <f t="shared" si="1"/>
        <v>Match</v>
      </c>
    </row>
    <row r="17" spans="1:15" x14ac:dyDescent="0.2">
      <c r="A17" t="s">
        <v>23</v>
      </c>
      <c r="B17">
        <f>raw_2006_MOE_SSP_assist!C22+raw_2006_MOE_TANF_assist!C22+raw_2006_fed_assist!C23</f>
        <v>73909488</v>
      </c>
      <c r="C17">
        <f>raw_2006_MOE_SSP_non!D22+raw_2006_MOE_SSP_assist!D22+raw_2006_MOE_TANF_non!D22+raw_2006_MOE_TANF_assist!D22+raw_2006_fed_non_1!D23+raw_2006_fed_assist!D23+raw_2006_fed_spending!C23</f>
        <v>27526242</v>
      </c>
      <c r="D17">
        <f>raw_2006_MOE_SSP_non!C22+raw_2006_MOE_SSP_non!E22+raw_2006_MOE_SSP_non!F22+raw_2006_MOE_SSP_assist!E22+raw_2006_MOE_TANF_non!C22+raw_2006_MOE_TANF_non!E22+raw_2006_MOE_TANF_non!F22+raw_2006_MOE_TANF_assist!E22+raw_2006_fed_non_1!C23+raw_2006_fed_non_1!E23+raw_2006_fed_non_1!F23+raw_2006_fed_assist!E23</f>
        <v>23631951</v>
      </c>
      <c r="E17">
        <f>raw_2006_fed_non_1!J23+raw_2006_fed_assist!F23</f>
        <v>19464918</v>
      </c>
      <c r="F17">
        <f>raw_2006_MOE_SSP_non!G22+raw_2006_MOE_SSP_non!H22+raw_2006_MOE_TANF_non!G22+raw_2006_MOE_TANF_non!H22+raw_2006_fed_non_1!G23+raw_2006_fed_non_1!H23</f>
        <v>0</v>
      </c>
      <c r="G17">
        <f>raw_2006_MOE_SSP_non!I22+raw_2006_MOE_TANF_non!I22+raw_2006_fed_non_1!I23</f>
        <v>494087</v>
      </c>
      <c r="H17">
        <f>raw_2006_MOE_SSP_non!J22+raw_2006_MOE_SSP_non!K22+raw_2006_MOE_TANF_non!J22+raw_2006_MOE_TANF_non!K22+raw_2006_fed_non_2!D23+raw_2006_fed_non_2!E23</f>
        <v>15265308</v>
      </c>
      <c r="I17">
        <f>raw_2006_MOE_SSP_non!N22+raw_2006_MOE_TANF_non!N22+raw_2006_fed_non_2!I23</f>
        <v>14861303</v>
      </c>
      <c r="J17">
        <f>raw_2006_MOE_SSP_non!L22+raw_2006_MOE_SSP_non!M22+raw_2006_MOE_TANF_non!L22+raw_2006_MOE_TANF_non!M22+raw_2006_fed_non_2!F23+raw_2006_fed_non_2!H23</f>
        <v>12291536</v>
      </c>
      <c r="K17">
        <f>raw_2006_fed_spending!E23</f>
        <v>13019471</v>
      </c>
      <c r="L17">
        <f>raw_2006_MOE_SSP_non!B22+raw_2006_MOE_SSP_assist!B22+raw_2006_MOE_TANF_non!B22+raw_2006_MOE_TANF_assist!B22+raw_2006_fed_spending!J23+raw_2006_fed_spending!C23+raw_2006_fed_spending!E23</f>
        <v>200464304</v>
      </c>
      <c r="N17">
        <f t="shared" si="0"/>
        <v>200464304</v>
      </c>
      <c r="O17" t="str">
        <f t="shared" si="1"/>
        <v>Match</v>
      </c>
    </row>
    <row r="18" spans="1:15" x14ac:dyDescent="0.2">
      <c r="A18" t="s">
        <v>24</v>
      </c>
      <c r="B18">
        <f>raw_2006_MOE_SSP_assist!C23+raw_2006_MOE_TANF_assist!C23+raw_2006_fed_assist!C24</f>
        <v>62761619</v>
      </c>
      <c r="C18">
        <f>raw_2006_MOE_SSP_non!D23+raw_2006_MOE_SSP_assist!D23+raw_2006_MOE_TANF_non!D23+raw_2006_MOE_TANF_assist!D23+raw_2006_fed_non_1!D24+raw_2006_fed_assist!D24+raw_2006_fed_spending!C24</f>
        <v>37974385</v>
      </c>
      <c r="D18">
        <f>raw_2006_MOE_SSP_non!C23+raw_2006_MOE_SSP_non!E23+raw_2006_MOE_SSP_non!F23+raw_2006_MOE_SSP_assist!E23+raw_2006_MOE_TANF_non!C23+raw_2006_MOE_TANF_non!E23+raw_2006_MOE_TANF_non!F23+raw_2006_MOE_TANF_assist!E23+raw_2006_fed_non_1!C24+raw_2006_fed_non_1!E24+raw_2006_fed_non_1!F24+raw_2006_fed_assist!E24</f>
        <v>10947862</v>
      </c>
      <c r="E18">
        <f>raw_2006_fed_non_1!J24+raw_2006_fed_assist!F24</f>
        <v>6770587</v>
      </c>
      <c r="F18">
        <f>raw_2006_MOE_SSP_non!G23+raw_2006_MOE_SSP_non!H23+raw_2006_MOE_TANF_non!G23+raw_2006_MOE_TANF_non!H23+raw_2006_fed_non_1!G24+raw_2006_fed_non_1!H24</f>
        <v>29193727</v>
      </c>
      <c r="G18">
        <f>raw_2006_MOE_SSP_non!I23+raw_2006_MOE_TANF_non!I23+raw_2006_fed_non_1!I24</f>
        <v>0</v>
      </c>
      <c r="H18">
        <f>raw_2006_MOE_SSP_non!J23+raw_2006_MOE_SSP_non!K23+raw_2006_MOE_TANF_non!J23+raw_2006_MOE_TANF_non!K23+raw_2006_fed_non_2!D24+raw_2006_fed_non_2!E24</f>
        <v>0</v>
      </c>
      <c r="I18">
        <f>raw_2006_MOE_SSP_non!N23+raw_2006_MOE_TANF_non!N23+raw_2006_fed_non_2!I24</f>
        <v>17359485</v>
      </c>
      <c r="J18">
        <f>raw_2006_MOE_SSP_non!L23+raw_2006_MOE_SSP_non!M23+raw_2006_MOE_TANF_non!L23+raw_2006_MOE_TANF_non!M23+raw_2006_fed_non_2!F24+raw_2006_fed_non_2!H24</f>
        <v>8683410</v>
      </c>
      <c r="K18">
        <f>raw_2006_fed_spending!E24</f>
        <v>7191254</v>
      </c>
      <c r="L18">
        <f>raw_2006_MOE_SSP_non!B23+raw_2006_MOE_SSP_assist!B23+raw_2006_MOE_TANF_non!B23+raw_2006_MOE_TANF_assist!B23+raw_2006_fed_spending!J24+raw_2006_fed_spending!C24+raw_2006_fed_spending!E24</f>
        <v>180882329</v>
      </c>
      <c r="N18">
        <f t="shared" si="0"/>
        <v>180882329</v>
      </c>
      <c r="O18" t="str">
        <f t="shared" si="1"/>
        <v>Match</v>
      </c>
    </row>
    <row r="19" spans="1:15" x14ac:dyDescent="0.2">
      <c r="A19" t="s">
        <v>25</v>
      </c>
      <c r="B19">
        <f>raw_2006_MOE_SSP_assist!C24+raw_2006_MOE_TANF_assist!C24+raw_2006_fed_assist!C25</f>
        <v>100567247</v>
      </c>
      <c r="C19">
        <f>raw_2006_MOE_SSP_non!D24+raw_2006_MOE_SSP_assist!D24+raw_2006_MOE_TANF_non!D24+raw_2006_MOE_TANF_assist!D24+raw_2006_fed_non_1!D25+raw_2006_fed_assist!D25+raw_2006_fed_spending!C25</f>
        <v>75344919</v>
      </c>
      <c r="D19">
        <f>raw_2006_MOE_SSP_non!C24+raw_2006_MOE_SSP_non!E24+raw_2006_MOE_SSP_non!F24+raw_2006_MOE_SSP_assist!E24+raw_2006_MOE_TANF_non!C24+raw_2006_MOE_TANF_non!E24+raw_2006_MOE_TANF_non!F24+raw_2006_MOE_TANF_assist!E24+raw_2006_fed_non_1!C25+raw_2006_fed_non_1!E25+raw_2006_fed_non_1!F25+raw_2006_fed_assist!E25</f>
        <v>31208443</v>
      </c>
      <c r="E19">
        <f>raw_2006_fed_non_1!J25+raw_2006_fed_assist!F25</f>
        <v>0</v>
      </c>
      <c r="F19">
        <f>raw_2006_MOE_SSP_non!G24+raw_2006_MOE_SSP_non!H24+raw_2006_MOE_TANF_non!G24+raw_2006_MOE_TANF_non!H24+raw_2006_fed_non_1!G25+raw_2006_fed_non_1!H25</f>
        <v>0</v>
      </c>
      <c r="G19">
        <f>raw_2006_MOE_SSP_non!I24+raw_2006_MOE_TANF_non!I24+raw_2006_fed_non_1!I25</f>
        <v>0</v>
      </c>
      <c r="H19">
        <f>raw_2006_MOE_SSP_non!J24+raw_2006_MOE_SSP_non!K24+raw_2006_MOE_TANF_non!J24+raw_2006_MOE_TANF_non!K24+raw_2006_fed_non_2!D25+raw_2006_fed_non_2!E25</f>
        <v>0</v>
      </c>
      <c r="I19">
        <f>raw_2006_MOE_SSP_non!N24+raw_2006_MOE_TANF_non!N24+raw_2006_fed_non_2!I25</f>
        <v>20035216</v>
      </c>
      <c r="J19">
        <f>raw_2006_MOE_SSP_non!L24+raw_2006_MOE_SSP_non!M24+raw_2006_MOE_TANF_non!L24+raw_2006_MOE_TANF_non!M24+raw_2006_fed_non_2!F25+raw_2006_fed_non_2!H25</f>
        <v>17240851</v>
      </c>
      <c r="K19">
        <f>raw_2006_fed_spending!E25</f>
        <v>0</v>
      </c>
      <c r="L19">
        <f>raw_2006_MOE_SSP_non!B24+raw_2006_MOE_SSP_assist!B24+raw_2006_MOE_TANF_non!B24+raw_2006_MOE_TANF_assist!B24+raw_2006_fed_spending!J25+raw_2006_fed_spending!C25+raw_2006_fed_spending!E25</f>
        <v>244396676</v>
      </c>
      <c r="N19">
        <f t="shared" si="0"/>
        <v>244396676</v>
      </c>
      <c r="O19" t="str">
        <f t="shared" si="1"/>
        <v>Match</v>
      </c>
    </row>
    <row r="20" spans="1:15" x14ac:dyDescent="0.2">
      <c r="A20" t="s">
        <v>26</v>
      </c>
      <c r="B20">
        <f>raw_2006_MOE_SSP_assist!C25+raw_2006_MOE_TANF_assist!C25+raw_2006_fed_assist!C26</f>
        <v>44789652</v>
      </c>
      <c r="C20">
        <f>raw_2006_MOE_SSP_non!D25+raw_2006_MOE_SSP_assist!D25+raw_2006_MOE_TANF_non!D25+raw_2006_MOE_TANF_assist!D25+raw_2006_fed_non_1!D26+raw_2006_fed_assist!D26+raw_2006_fed_spending!C26</f>
        <v>37902583</v>
      </c>
      <c r="D20">
        <f>raw_2006_MOE_SSP_non!C25+raw_2006_MOE_SSP_non!E25+raw_2006_MOE_SSP_non!F25+raw_2006_MOE_SSP_assist!E25+raw_2006_MOE_TANF_non!C25+raw_2006_MOE_TANF_non!E25+raw_2006_MOE_TANF_non!F25+raw_2006_MOE_TANF_assist!E25+raw_2006_fed_non_1!C26+raw_2006_fed_non_1!E26+raw_2006_fed_non_1!F26+raw_2006_fed_assist!E26</f>
        <v>13739540</v>
      </c>
      <c r="E20">
        <f>raw_2006_fed_non_1!J26+raw_2006_fed_assist!F26</f>
        <v>0</v>
      </c>
      <c r="F20">
        <f>raw_2006_MOE_SSP_non!G25+raw_2006_MOE_SSP_non!H25+raw_2006_MOE_TANF_non!G25+raw_2006_MOE_TANF_non!H25+raw_2006_fed_non_1!G26+raw_2006_fed_non_1!H26</f>
        <v>0</v>
      </c>
      <c r="G20">
        <f>raw_2006_MOE_SSP_non!I25+raw_2006_MOE_TANF_non!I25+raw_2006_fed_non_1!I26</f>
        <v>0</v>
      </c>
      <c r="H20">
        <f>raw_2006_MOE_SSP_non!J25+raw_2006_MOE_SSP_non!K25+raw_2006_MOE_TANF_non!J25+raw_2006_MOE_TANF_non!K25+raw_2006_fed_non_2!D26+raw_2006_fed_non_2!E26</f>
        <v>57752039</v>
      </c>
      <c r="I20">
        <f>raw_2006_MOE_SSP_non!N25+raw_2006_MOE_TANF_non!N25+raw_2006_fed_non_2!I26</f>
        <v>42629764</v>
      </c>
      <c r="J20">
        <f>raw_2006_MOE_SSP_non!L25+raw_2006_MOE_SSP_non!M25+raw_2006_MOE_TANF_non!L25+raw_2006_MOE_TANF_non!M25+raw_2006_fed_non_2!F26+raw_2006_fed_non_2!H26</f>
        <v>24492289</v>
      </c>
      <c r="K20">
        <f>raw_2006_fed_spending!E26</f>
        <v>16397196</v>
      </c>
      <c r="L20">
        <f>raw_2006_MOE_SSP_non!B25+raw_2006_MOE_SSP_assist!B25+raw_2006_MOE_TANF_non!B25+raw_2006_MOE_TANF_assist!B25+raw_2006_fed_spending!J26+raw_2006_fed_spending!C26+raw_2006_fed_spending!E26</f>
        <v>237703063</v>
      </c>
      <c r="N20">
        <f t="shared" si="0"/>
        <v>237703063</v>
      </c>
      <c r="O20" t="str">
        <f t="shared" si="1"/>
        <v>Match</v>
      </c>
    </row>
    <row r="21" spans="1:15" x14ac:dyDescent="0.2">
      <c r="A21" t="s">
        <v>27</v>
      </c>
      <c r="B21">
        <f>raw_2006_MOE_SSP_assist!C26+raw_2006_MOE_TANF_assist!C26+raw_2006_fed_assist!C27</f>
        <v>65237115</v>
      </c>
      <c r="C21">
        <f>raw_2006_MOE_SSP_non!D26+raw_2006_MOE_SSP_assist!D26+raw_2006_MOE_TANF_non!D26+raw_2006_MOE_TANF_assist!D26+raw_2006_fed_non_1!D27+raw_2006_fed_assist!D27+raw_2006_fed_spending!C27</f>
        <v>28991368</v>
      </c>
      <c r="D21">
        <f>raw_2006_MOE_SSP_non!C26+raw_2006_MOE_SSP_non!E26+raw_2006_MOE_SSP_non!F26+raw_2006_MOE_SSP_assist!E26+raw_2006_MOE_TANF_non!C26+raw_2006_MOE_TANF_non!E26+raw_2006_MOE_TANF_non!F26+raw_2006_MOE_TANF_assist!E26+raw_2006_fed_non_1!C27+raw_2006_fed_non_1!E27+raw_2006_fed_non_1!F27+raw_2006_fed_assist!E27</f>
        <v>18113798</v>
      </c>
      <c r="E21">
        <f>raw_2006_fed_non_1!J27+raw_2006_fed_assist!F27</f>
        <v>0</v>
      </c>
      <c r="F21">
        <f>raw_2006_MOE_SSP_non!G26+raw_2006_MOE_SSP_non!H26+raw_2006_MOE_TANF_non!G26+raw_2006_MOE_TANF_non!H26+raw_2006_fed_non_1!G27+raw_2006_fed_non_1!H27</f>
        <v>0</v>
      </c>
      <c r="G21">
        <f>raw_2006_MOE_SSP_non!I26+raw_2006_MOE_TANF_non!I26+raw_2006_fed_non_1!I27</f>
        <v>3676365</v>
      </c>
      <c r="H21">
        <f>raw_2006_MOE_SSP_non!J26+raw_2006_MOE_SSP_non!K26+raw_2006_MOE_TANF_non!J26+raw_2006_MOE_TANF_non!K26+raw_2006_fed_non_2!D27+raw_2006_fed_non_2!E27</f>
        <v>0</v>
      </c>
      <c r="I21">
        <f>raw_2006_MOE_SSP_non!N26+raw_2006_MOE_TANF_non!N26+raw_2006_fed_non_2!I27</f>
        <v>0</v>
      </c>
      <c r="J21">
        <f>raw_2006_MOE_SSP_non!L26+raw_2006_MOE_SSP_non!M26+raw_2006_MOE_TANF_non!L26+raw_2006_MOE_TANF_non!M26+raw_2006_fed_non_2!F27+raw_2006_fed_non_2!H27</f>
        <v>7180431</v>
      </c>
      <c r="K21">
        <f>raw_2006_fed_spending!E27</f>
        <v>3263486</v>
      </c>
      <c r="L21">
        <f>raw_2006_MOE_SSP_non!B26+raw_2006_MOE_SSP_assist!B26+raw_2006_MOE_TANF_non!B26+raw_2006_MOE_TANF_assist!B26+raw_2006_fed_spending!J27+raw_2006_fed_spending!C27+raw_2006_fed_spending!E27</f>
        <v>126462563</v>
      </c>
      <c r="N21">
        <f t="shared" si="0"/>
        <v>126462563</v>
      </c>
      <c r="O21" t="str">
        <f t="shared" si="1"/>
        <v>Match</v>
      </c>
    </row>
    <row r="22" spans="1:15" x14ac:dyDescent="0.2">
      <c r="A22" t="s">
        <v>28</v>
      </c>
      <c r="B22">
        <f>raw_2006_MOE_SSP_assist!C27+raw_2006_MOE_TANF_assist!C27+raw_2006_fed_assist!C28</f>
        <v>106319758</v>
      </c>
      <c r="C22">
        <f>raw_2006_MOE_SSP_non!D27+raw_2006_MOE_SSP_assist!D27+raw_2006_MOE_TANF_non!D27+raw_2006_MOE_TANF_assist!D27+raw_2006_fed_non_1!D28+raw_2006_fed_assist!D28+raw_2006_fed_spending!C28</f>
        <v>42024141</v>
      </c>
      <c r="D22">
        <f>raw_2006_MOE_SSP_non!C27+raw_2006_MOE_SSP_non!E27+raw_2006_MOE_SSP_non!F27+raw_2006_MOE_SSP_assist!E27+raw_2006_MOE_TANF_non!C27+raw_2006_MOE_TANF_non!E27+raw_2006_MOE_TANF_non!F27+raw_2006_MOE_TANF_assist!E27+raw_2006_fed_non_1!C28+raw_2006_fed_non_1!E28+raw_2006_fed_non_1!F28+raw_2006_fed_assist!E28</f>
        <v>34105181</v>
      </c>
      <c r="E22">
        <f>raw_2006_fed_non_1!J28+raw_2006_fed_assist!F28</f>
        <v>776999</v>
      </c>
      <c r="F22">
        <f>raw_2006_MOE_SSP_non!G27+raw_2006_MOE_SSP_non!H27+raw_2006_MOE_TANF_non!G27+raw_2006_MOE_TANF_non!H27+raw_2006_fed_non_1!G28+raw_2006_fed_non_1!H28</f>
        <v>104100441</v>
      </c>
      <c r="G22">
        <f>raw_2006_MOE_SSP_non!I27+raw_2006_MOE_TANF_non!I27+raw_2006_fed_non_1!I28</f>
        <v>7341293</v>
      </c>
      <c r="H22">
        <f>raw_2006_MOE_SSP_non!J27+raw_2006_MOE_SSP_non!K27+raw_2006_MOE_TANF_non!J27+raw_2006_MOE_TANF_non!K27+raw_2006_fed_non_2!D28+raw_2006_fed_non_2!E28</f>
        <v>33006850</v>
      </c>
      <c r="I22">
        <f>raw_2006_MOE_SSP_non!N27+raw_2006_MOE_TANF_non!N27+raw_2006_fed_non_2!I28</f>
        <v>311666</v>
      </c>
      <c r="J22">
        <f>raw_2006_MOE_SSP_non!L27+raw_2006_MOE_SSP_non!M27+raw_2006_MOE_TANF_non!L27+raw_2006_MOE_TANF_non!M27+raw_2006_fed_non_2!F28+raw_2006_fed_non_2!H28</f>
        <v>39372555</v>
      </c>
      <c r="K22">
        <f>raw_2006_fed_spending!E28</f>
        <v>22752450</v>
      </c>
      <c r="L22">
        <f>raw_2006_MOE_SSP_non!B27+raw_2006_MOE_SSP_assist!B27+raw_2006_MOE_TANF_non!B27+raw_2006_MOE_TANF_assist!B27+raw_2006_fed_spending!J28+raw_2006_fed_spending!C28+raw_2006_fed_spending!E28</f>
        <v>390111334</v>
      </c>
      <c r="N22">
        <f t="shared" si="0"/>
        <v>390111334</v>
      </c>
      <c r="O22" t="str">
        <f t="shared" si="1"/>
        <v>Match</v>
      </c>
    </row>
    <row r="23" spans="1:15" x14ac:dyDescent="0.2">
      <c r="A23" t="s">
        <v>29</v>
      </c>
      <c r="B23">
        <f>raw_2006_MOE_SSP_assist!C28+raw_2006_MOE_TANF_assist!C28+raw_2006_fed_assist!C29</f>
        <v>320378316</v>
      </c>
      <c r="C23">
        <f>raw_2006_MOE_SSP_non!D28+raw_2006_MOE_SSP_assist!D28+raw_2006_MOE_TANF_non!D28+raw_2006_MOE_TANF_assist!D28+raw_2006_fed_non_1!D29+raw_2006_fed_assist!D29+raw_2006_fed_spending!C29</f>
        <v>285728875</v>
      </c>
      <c r="D23">
        <f>raw_2006_MOE_SSP_non!C28+raw_2006_MOE_SSP_non!E28+raw_2006_MOE_SSP_non!F28+raw_2006_MOE_SSP_assist!E28+raw_2006_MOE_TANF_non!C28+raw_2006_MOE_TANF_non!E28+raw_2006_MOE_TANF_non!F28+raw_2006_MOE_TANF_assist!E28+raw_2006_fed_non_1!C29+raw_2006_fed_non_1!E29+raw_2006_fed_non_1!F29+raw_2006_fed_assist!E29</f>
        <v>23036026</v>
      </c>
      <c r="E23">
        <f>raw_2006_fed_non_1!J29+raw_2006_fed_assist!F29</f>
        <v>0</v>
      </c>
      <c r="F23">
        <f>raw_2006_MOE_SSP_non!G28+raw_2006_MOE_SSP_non!H28+raw_2006_MOE_TANF_non!G28+raw_2006_MOE_TANF_non!H28+raw_2006_fed_non_1!G29+raw_2006_fed_non_1!H29</f>
        <v>76800360</v>
      </c>
      <c r="G23">
        <f>raw_2006_MOE_SSP_non!I28+raw_2006_MOE_TANF_non!I28+raw_2006_fed_non_1!I29</f>
        <v>26883257</v>
      </c>
      <c r="H23">
        <f>raw_2006_MOE_SSP_non!J28+raw_2006_MOE_SSP_non!K28+raw_2006_MOE_TANF_non!J28+raw_2006_MOE_TANF_non!K28+raw_2006_fed_non_2!D29+raw_2006_fed_non_2!E29</f>
        <v>29798485</v>
      </c>
      <c r="I23">
        <f>raw_2006_MOE_SSP_non!N28+raw_2006_MOE_TANF_non!N28+raw_2006_fed_non_2!I29</f>
        <v>88298276</v>
      </c>
      <c r="J23">
        <f>raw_2006_MOE_SSP_non!L28+raw_2006_MOE_SSP_non!M28+raw_2006_MOE_TANF_non!L28+raw_2006_MOE_TANF_non!M28+raw_2006_fed_non_2!F29+raw_2006_fed_non_2!H29</f>
        <v>35101831</v>
      </c>
      <c r="K23">
        <f>raw_2006_fed_spending!E29</f>
        <v>45937111</v>
      </c>
      <c r="L23">
        <f>raw_2006_MOE_SSP_non!B28+raw_2006_MOE_SSP_assist!B28+raw_2006_MOE_TANF_non!B28+raw_2006_MOE_TANF_assist!B28+raw_2006_fed_spending!J29+raw_2006_fed_spending!C29+raw_2006_fed_spending!E29</f>
        <v>931962537</v>
      </c>
      <c r="N23">
        <f t="shared" si="0"/>
        <v>931962537</v>
      </c>
      <c r="O23" t="str">
        <f t="shared" si="1"/>
        <v>Match</v>
      </c>
    </row>
    <row r="24" spans="1:15" x14ac:dyDescent="0.2">
      <c r="A24" t="s">
        <v>30</v>
      </c>
      <c r="B24">
        <f>raw_2006_MOE_SSP_assist!C29+raw_2006_MOE_TANF_assist!C29+raw_2006_fed_assist!C30</f>
        <v>422333792</v>
      </c>
      <c r="C24">
        <f>raw_2006_MOE_SSP_non!D29+raw_2006_MOE_SSP_assist!D29+raw_2006_MOE_TANF_non!D29+raw_2006_MOE_TANF_assist!D29+raw_2006_fed_non_1!D30+raw_2006_fed_assist!D30+raw_2006_fed_spending!C30</f>
        <v>316258060</v>
      </c>
      <c r="D24">
        <f>raw_2006_MOE_SSP_non!C29+raw_2006_MOE_SSP_non!E29+raw_2006_MOE_SSP_non!F29+raw_2006_MOE_SSP_assist!E29+raw_2006_MOE_TANF_non!C29+raw_2006_MOE_TANF_non!E29+raw_2006_MOE_TANF_non!F29+raw_2006_MOE_TANF_assist!E29+raw_2006_fed_non_1!C30+raw_2006_fed_non_1!E30+raw_2006_fed_non_1!F30+raw_2006_fed_assist!E30</f>
        <v>99360537</v>
      </c>
      <c r="E24">
        <f>raw_2006_fed_non_1!J30+raw_2006_fed_assist!F30</f>
        <v>71035974</v>
      </c>
      <c r="F24">
        <f>raw_2006_MOE_SSP_non!G29+raw_2006_MOE_SSP_non!H29+raw_2006_MOE_TANF_non!G29+raw_2006_MOE_TANF_non!H29+raw_2006_fed_non_1!G30+raw_2006_fed_non_1!H30</f>
        <v>0</v>
      </c>
      <c r="G24">
        <f>raw_2006_MOE_SSP_non!I29+raw_2006_MOE_TANF_non!I29+raw_2006_fed_non_1!I30</f>
        <v>49997</v>
      </c>
      <c r="H24">
        <f>raw_2006_MOE_SSP_non!J29+raw_2006_MOE_SSP_non!K29+raw_2006_MOE_TANF_non!J29+raw_2006_MOE_TANF_non!K29+raw_2006_fed_non_2!D30+raw_2006_fed_non_2!E30</f>
        <v>105285376</v>
      </c>
      <c r="I24">
        <f>raw_2006_MOE_SSP_non!N29+raw_2006_MOE_TANF_non!N29+raw_2006_fed_non_2!I30</f>
        <v>197114384</v>
      </c>
      <c r="J24">
        <f>raw_2006_MOE_SSP_non!L29+raw_2006_MOE_SSP_non!M29+raw_2006_MOE_TANF_non!L29+raw_2006_MOE_TANF_non!M29+raw_2006_fed_non_2!F30+raw_2006_fed_non_2!H30</f>
        <v>109470997</v>
      </c>
      <c r="K24">
        <f>raw_2006_fed_spending!E30</f>
        <v>67987100</v>
      </c>
      <c r="L24">
        <f>raw_2006_MOE_SSP_non!B29+raw_2006_MOE_SSP_assist!B29+raw_2006_MOE_TANF_non!B29+raw_2006_MOE_TANF_assist!B29+raw_2006_fed_spending!J30+raw_2006_fed_spending!C30+raw_2006_fed_spending!E30</f>
        <v>1388896217</v>
      </c>
      <c r="N24">
        <f t="shared" si="0"/>
        <v>1388896217</v>
      </c>
      <c r="O24" t="str">
        <f t="shared" si="1"/>
        <v>Match</v>
      </c>
    </row>
    <row r="25" spans="1:15" x14ac:dyDescent="0.2">
      <c r="A25" t="s">
        <v>31</v>
      </c>
      <c r="B25">
        <f>raw_2006_MOE_SSP_assist!C30+raw_2006_MOE_TANF_assist!C30+raw_2006_fed_assist!C31</f>
        <v>129122511</v>
      </c>
      <c r="C25">
        <f>raw_2006_MOE_SSP_non!D30+raw_2006_MOE_SSP_assist!D30+raw_2006_MOE_TANF_non!D30+raw_2006_MOE_TANF_assist!D30+raw_2006_fed_non_1!D31+raw_2006_fed_assist!D31+raw_2006_fed_spending!C31</f>
        <v>108026304</v>
      </c>
      <c r="D25">
        <f>raw_2006_MOE_SSP_non!C30+raw_2006_MOE_SSP_non!E30+raw_2006_MOE_SSP_non!F30+raw_2006_MOE_SSP_assist!E30+raw_2006_MOE_TANF_non!C30+raw_2006_MOE_TANF_non!E30+raw_2006_MOE_TANF_non!F30+raw_2006_MOE_TANF_assist!E30+raw_2006_fed_non_1!C31+raw_2006_fed_non_1!E31+raw_2006_fed_non_1!F31+raw_2006_fed_assist!E31</f>
        <v>75480409</v>
      </c>
      <c r="E25">
        <f>raw_2006_fed_non_1!J31+raw_2006_fed_assist!F31</f>
        <v>0</v>
      </c>
      <c r="F25">
        <f>raw_2006_MOE_SSP_non!G30+raw_2006_MOE_SSP_non!H30+raw_2006_MOE_TANF_non!G30+raw_2006_MOE_TANF_non!H30+raw_2006_fed_non_1!G31+raw_2006_fed_non_1!H31</f>
        <v>71725702</v>
      </c>
      <c r="G25">
        <f>raw_2006_MOE_SSP_non!I30+raw_2006_MOE_TANF_non!I30+raw_2006_fed_non_1!I31</f>
        <v>41421393</v>
      </c>
      <c r="H25">
        <f>raw_2006_MOE_SSP_non!J30+raw_2006_MOE_SSP_non!K30+raw_2006_MOE_TANF_non!J30+raw_2006_MOE_TANF_non!K30+raw_2006_fed_non_2!D31+raw_2006_fed_non_2!E31</f>
        <v>0</v>
      </c>
      <c r="I25">
        <f>raw_2006_MOE_SSP_non!N30+raw_2006_MOE_TANF_non!N30+raw_2006_fed_non_2!I31</f>
        <v>5246806</v>
      </c>
      <c r="J25">
        <f>raw_2006_MOE_SSP_non!L30+raw_2006_MOE_SSP_non!M30+raw_2006_MOE_TANF_non!L30+raw_2006_MOE_TANF_non!M30+raw_2006_fed_non_2!F31+raw_2006_fed_non_2!H31</f>
        <v>45978058</v>
      </c>
      <c r="K25">
        <f>raw_2006_fed_spending!E31</f>
        <v>4763750</v>
      </c>
      <c r="L25">
        <f>raw_2006_MOE_SSP_non!B30+raw_2006_MOE_SSP_assist!B30+raw_2006_MOE_TANF_non!B30+raw_2006_MOE_TANF_assist!B30+raw_2006_fed_spending!J31+raw_2006_fed_spending!C31+raw_2006_fed_spending!E31</f>
        <v>481764933</v>
      </c>
      <c r="N25">
        <f t="shared" si="0"/>
        <v>481764933</v>
      </c>
      <c r="O25" t="str">
        <f t="shared" si="1"/>
        <v>Match</v>
      </c>
    </row>
    <row r="26" spans="1:15" x14ac:dyDescent="0.2">
      <c r="A26" t="s">
        <v>32</v>
      </c>
      <c r="B26">
        <f>raw_2006_MOE_SSP_assist!C31+raw_2006_MOE_TANF_assist!C31+raw_2006_fed_assist!C32</f>
        <v>22325652</v>
      </c>
      <c r="C26">
        <f>raw_2006_MOE_SSP_non!D31+raw_2006_MOE_SSP_assist!D31+raw_2006_MOE_TANF_non!D31+raw_2006_MOE_TANF_assist!D31+raw_2006_fed_non_1!D32+raw_2006_fed_assist!D32+raw_2006_fed_spending!C32</f>
        <v>17762192</v>
      </c>
      <c r="D26">
        <f>raw_2006_MOE_SSP_non!C31+raw_2006_MOE_SSP_non!E31+raw_2006_MOE_SSP_non!F31+raw_2006_MOE_SSP_assist!E31+raw_2006_MOE_TANF_non!C31+raw_2006_MOE_TANF_non!E31+raw_2006_MOE_TANF_non!F31+raw_2006_MOE_TANF_assist!E31+raw_2006_fed_non_1!C32+raw_2006_fed_non_1!E32+raw_2006_fed_non_1!F32+raw_2006_fed_assist!E32</f>
        <v>33487667</v>
      </c>
      <c r="E26">
        <f>raw_2006_fed_non_1!J32+raw_2006_fed_assist!F32</f>
        <v>0</v>
      </c>
      <c r="F26">
        <f>raw_2006_MOE_SSP_non!G31+raw_2006_MOE_SSP_non!H31+raw_2006_MOE_TANF_non!G31+raw_2006_MOE_TANF_non!H31+raw_2006_fed_non_1!G32+raw_2006_fed_non_1!H32</f>
        <v>0</v>
      </c>
      <c r="G26">
        <f>raw_2006_MOE_SSP_non!I31+raw_2006_MOE_TANF_non!I31+raw_2006_fed_non_1!I32</f>
        <v>482</v>
      </c>
      <c r="H26">
        <f>raw_2006_MOE_SSP_non!J31+raw_2006_MOE_SSP_non!K31+raw_2006_MOE_TANF_non!J31+raw_2006_MOE_TANF_non!K31+raw_2006_fed_non_2!D32+raw_2006_fed_non_2!E32</f>
        <v>5706446</v>
      </c>
      <c r="I26">
        <f>raw_2006_MOE_SSP_non!N31+raw_2006_MOE_TANF_non!N31+raw_2006_fed_non_2!I32</f>
        <v>9288398</v>
      </c>
      <c r="J26">
        <f>raw_2006_MOE_SSP_non!L31+raw_2006_MOE_SSP_non!M31+raw_2006_MOE_TANF_non!L31+raw_2006_MOE_TANF_non!M31+raw_2006_fed_non_2!F32+raw_2006_fed_non_2!H32</f>
        <v>4594931</v>
      </c>
      <c r="K26">
        <f>raw_2006_fed_spending!E32</f>
        <v>9001204</v>
      </c>
      <c r="L26">
        <f>raw_2006_MOE_SSP_non!B31+raw_2006_MOE_SSP_assist!B31+raw_2006_MOE_TANF_non!B31+raw_2006_MOE_TANF_assist!B31+raw_2006_fed_spending!J32+raw_2006_fed_spending!C32+raw_2006_fed_spending!E32</f>
        <v>102166972</v>
      </c>
      <c r="N26">
        <f t="shared" si="0"/>
        <v>102166972</v>
      </c>
      <c r="O26" t="str">
        <f t="shared" si="1"/>
        <v>Match</v>
      </c>
    </row>
    <row r="27" spans="1:15" x14ac:dyDescent="0.2">
      <c r="A27" t="s">
        <v>33</v>
      </c>
      <c r="B27">
        <f>raw_2006_MOE_SSP_assist!C32+raw_2006_MOE_TANF_assist!C32+raw_2006_fed_assist!C33</f>
        <v>122226617</v>
      </c>
      <c r="C27">
        <f>raw_2006_MOE_SSP_non!D32+raw_2006_MOE_SSP_assist!D32+raw_2006_MOE_TANF_non!D32+raw_2006_MOE_TANF_assist!D32+raw_2006_fed_non_1!D33+raw_2006_fed_assist!D33+raw_2006_fed_spending!C33</f>
        <v>82455972</v>
      </c>
      <c r="D27">
        <f>raw_2006_MOE_SSP_non!C32+raw_2006_MOE_SSP_non!E32+raw_2006_MOE_SSP_non!F32+raw_2006_MOE_SSP_assist!E32+raw_2006_MOE_TANF_non!C32+raw_2006_MOE_TANF_non!E32+raw_2006_MOE_TANF_non!F32+raw_2006_MOE_TANF_assist!E32+raw_2006_fed_non_1!C33+raw_2006_fed_non_1!E33+raw_2006_fed_non_1!F33+raw_2006_fed_assist!E33</f>
        <v>28005022</v>
      </c>
      <c r="E27">
        <f>raw_2006_fed_non_1!J33+raw_2006_fed_assist!F33</f>
        <v>87938138</v>
      </c>
      <c r="F27">
        <f>raw_2006_MOE_SSP_non!G32+raw_2006_MOE_SSP_non!H32+raw_2006_MOE_TANF_non!G32+raw_2006_MOE_TANF_non!H32+raw_2006_fed_non_1!G33+raw_2006_fed_non_1!H33</f>
        <v>0</v>
      </c>
      <c r="G27">
        <f>raw_2006_MOE_SSP_non!I32+raw_2006_MOE_TANF_non!I32+raw_2006_fed_non_1!I33</f>
        <v>0</v>
      </c>
      <c r="H27">
        <f>raw_2006_MOE_SSP_non!J32+raw_2006_MOE_SSP_non!K32+raw_2006_MOE_TANF_non!J32+raw_2006_MOE_TANF_non!K32+raw_2006_fed_non_2!D33+raw_2006_fed_non_2!E33</f>
        <v>11586061</v>
      </c>
      <c r="I27">
        <f>raw_2006_MOE_SSP_non!N32+raw_2006_MOE_TANF_non!N32+raw_2006_fed_non_2!I33</f>
        <v>0</v>
      </c>
      <c r="J27">
        <f>raw_2006_MOE_SSP_non!L32+raw_2006_MOE_SSP_non!M32+raw_2006_MOE_TANF_non!L32+raw_2006_MOE_TANF_non!M32+raw_2006_fed_non_2!F33+raw_2006_fed_non_2!H33</f>
        <v>14260819</v>
      </c>
      <c r="K27">
        <f>raw_2006_fed_spending!E33</f>
        <v>21705174</v>
      </c>
      <c r="L27">
        <f>raw_2006_MOE_SSP_non!B32+raw_2006_MOE_SSP_assist!B32+raw_2006_MOE_TANF_non!B32+raw_2006_MOE_TANF_assist!B32+raw_2006_fed_spending!J33+raw_2006_fed_spending!C33+raw_2006_fed_spending!E33</f>
        <v>368177803</v>
      </c>
      <c r="N27">
        <f t="shared" si="0"/>
        <v>368177803</v>
      </c>
      <c r="O27" t="str">
        <f t="shared" si="1"/>
        <v>Match</v>
      </c>
    </row>
    <row r="28" spans="1:15" x14ac:dyDescent="0.2">
      <c r="A28" t="s">
        <v>34</v>
      </c>
      <c r="B28">
        <f>raw_2006_MOE_SSP_assist!C33+raw_2006_MOE_TANF_assist!C33+raw_2006_fed_assist!C34</f>
        <v>16510872</v>
      </c>
      <c r="C28">
        <f>raw_2006_MOE_SSP_non!D33+raw_2006_MOE_SSP_assist!D33+raw_2006_MOE_TANF_non!D33+raw_2006_MOE_TANF_assist!D33+raw_2006_fed_non_1!D34+raw_2006_fed_assist!D34+raw_2006_fed_spending!C34</f>
        <v>6628388</v>
      </c>
      <c r="D28">
        <f>raw_2006_MOE_SSP_non!C33+raw_2006_MOE_SSP_non!E33+raw_2006_MOE_SSP_non!F33+raw_2006_MOE_SSP_assist!E33+raw_2006_MOE_TANF_non!C33+raw_2006_MOE_TANF_non!E33+raw_2006_MOE_TANF_non!F33+raw_2006_MOE_TANF_assist!E33+raw_2006_fed_non_1!C34+raw_2006_fed_non_1!E34+raw_2006_fed_non_1!F34+raw_2006_fed_assist!E34</f>
        <v>11445227</v>
      </c>
      <c r="E28">
        <f>raw_2006_fed_non_1!J34+raw_2006_fed_assist!F34</f>
        <v>3867760</v>
      </c>
      <c r="F28">
        <f>raw_2006_MOE_SSP_non!G33+raw_2006_MOE_SSP_non!H33+raw_2006_MOE_TANF_non!G33+raw_2006_MOE_TANF_non!H33+raw_2006_fed_non_1!G34+raw_2006_fed_non_1!H34</f>
        <v>0</v>
      </c>
      <c r="G28">
        <f>raw_2006_MOE_SSP_non!I33+raw_2006_MOE_TANF_non!I33+raw_2006_fed_non_1!I34</f>
        <v>965355</v>
      </c>
      <c r="H28">
        <f>raw_2006_MOE_SSP_non!J33+raw_2006_MOE_SSP_non!K33+raw_2006_MOE_TANF_non!J33+raw_2006_MOE_TANF_non!K33+raw_2006_fed_non_2!D34+raw_2006_fed_non_2!E34</f>
        <v>363960</v>
      </c>
      <c r="I28">
        <f>raw_2006_MOE_SSP_non!N33+raw_2006_MOE_TANF_non!N33+raw_2006_fed_non_2!I34</f>
        <v>2596636</v>
      </c>
      <c r="J28">
        <f>raw_2006_MOE_SSP_non!L33+raw_2006_MOE_SSP_non!M33+raw_2006_MOE_TANF_non!L33+raw_2006_MOE_TANF_non!M33+raw_2006_fed_non_2!F34+raw_2006_fed_non_2!H34</f>
        <v>5452327</v>
      </c>
      <c r="K28">
        <f>raw_2006_fed_spending!E34</f>
        <v>1998226</v>
      </c>
      <c r="L28">
        <f>raw_2006_MOE_SSP_non!B33+raw_2006_MOE_SSP_assist!B33+raw_2006_MOE_TANF_non!B33+raw_2006_MOE_TANF_assist!B33+raw_2006_fed_spending!J34+raw_2006_fed_spending!C34+raw_2006_fed_spending!E34</f>
        <v>49828751</v>
      </c>
      <c r="N28">
        <f t="shared" si="0"/>
        <v>49828751</v>
      </c>
      <c r="O28" t="str">
        <f t="shared" si="1"/>
        <v>Match</v>
      </c>
    </row>
    <row r="29" spans="1:15" x14ac:dyDescent="0.2">
      <c r="A29" t="s">
        <v>35</v>
      </c>
      <c r="B29">
        <f>raw_2006_MOE_SSP_assist!C34+raw_2006_MOE_TANF_assist!C34+raw_2006_fed_assist!C35</f>
        <v>63267151</v>
      </c>
      <c r="C29">
        <f>raw_2006_MOE_SSP_non!D34+raw_2006_MOE_SSP_assist!D34+raw_2006_MOE_TANF_non!D34+raw_2006_MOE_TANF_assist!D34+raw_2006_fed_non_1!D35+raw_2006_fed_assist!D35+raw_2006_fed_spending!C35</f>
        <v>15498999</v>
      </c>
      <c r="D29">
        <f>raw_2006_MOE_SSP_non!C34+raw_2006_MOE_SSP_non!E34+raw_2006_MOE_SSP_non!F34+raw_2006_MOE_SSP_assist!E34+raw_2006_MOE_TANF_non!C34+raw_2006_MOE_TANF_non!E34+raw_2006_MOE_TANF_non!F34+raw_2006_MOE_TANF_assist!E34+raw_2006_fed_non_1!C35+raw_2006_fed_non_1!E35+raw_2006_fed_non_1!F35+raw_2006_fed_assist!E35</f>
        <v>15885353</v>
      </c>
      <c r="E29">
        <f>raw_2006_fed_non_1!J35+raw_2006_fed_assist!F35</f>
        <v>0</v>
      </c>
      <c r="F29">
        <f>raw_2006_MOE_SSP_non!G34+raw_2006_MOE_SSP_non!H34+raw_2006_MOE_TANF_non!G34+raw_2006_MOE_TANF_non!H34+raw_2006_fed_non_1!G35+raw_2006_fed_non_1!H35</f>
        <v>0</v>
      </c>
      <c r="G29">
        <f>raw_2006_MOE_SSP_non!I34+raw_2006_MOE_TANF_non!I34+raw_2006_fed_non_1!I35</f>
        <v>0</v>
      </c>
      <c r="H29">
        <f>raw_2006_MOE_SSP_non!J34+raw_2006_MOE_SSP_non!K34+raw_2006_MOE_TANF_non!J34+raw_2006_MOE_TANF_non!K34+raw_2006_fed_non_2!D35+raw_2006_fed_non_2!E35</f>
        <v>142677</v>
      </c>
      <c r="I29">
        <f>raw_2006_MOE_SSP_non!N34+raw_2006_MOE_TANF_non!N34+raw_2006_fed_non_2!I35</f>
        <v>0</v>
      </c>
      <c r="J29">
        <f>raw_2006_MOE_SSP_non!L34+raw_2006_MOE_SSP_non!M34+raw_2006_MOE_TANF_non!L34+raw_2006_MOE_TANF_non!M34+raw_2006_fed_non_2!F35+raw_2006_fed_non_2!H35</f>
        <v>6595051</v>
      </c>
      <c r="K29">
        <f>raw_2006_fed_spending!E35</f>
        <v>0</v>
      </c>
      <c r="L29">
        <f>raw_2006_MOE_SSP_non!B34+raw_2006_MOE_SSP_assist!B34+raw_2006_MOE_TANF_non!B34+raw_2006_MOE_TANF_assist!B34+raw_2006_fed_spending!J35+raw_2006_fed_spending!C35+raw_2006_fed_spending!E35</f>
        <v>101389231</v>
      </c>
      <c r="N29">
        <f t="shared" si="0"/>
        <v>101389231</v>
      </c>
      <c r="O29" t="str">
        <f t="shared" si="1"/>
        <v>Match</v>
      </c>
    </row>
    <row r="30" spans="1:15" x14ac:dyDescent="0.2">
      <c r="A30" t="s">
        <v>36</v>
      </c>
      <c r="B30">
        <f>raw_2006_MOE_SSP_assist!C35+raw_2006_MOE_TANF_assist!C35+raw_2006_fed_assist!C36</f>
        <v>33028225</v>
      </c>
      <c r="C30">
        <f>raw_2006_MOE_SSP_non!D35+raw_2006_MOE_SSP_assist!D35+raw_2006_MOE_TANF_non!D35+raw_2006_MOE_TANF_assist!D35+raw_2006_fed_non_1!D36+raw_2006_fed_assist!D36+raw_2006_fed_spending!C36</f>
        <v>2831400</v>
      </c>
      <c r="D30">
        <f>raw_2006_MOE_SSP_non!C35+raw_2006_MOE_SSP_non!E35+raw_2006_MOE_SSP_non!F35+raw_2006_MOE_SSP_assist!E35+raw_2006_MOE_TANF_non!C35+raw_2006_MOE_TANF_non!E35+raw_2006_MOE_TANF_non!F35+raw_2006_MOE_TANF_assist!E35+raw_2006_fed_non_1!C36+raw_2006_fed_non_1!E36+raw_2006_fed_non_1!F36+raw_2006_fed_assist!E36</f>
        <v>7503849</v>
      </c>
      <c r="E30">
        <f>raw_2006_fed_non_1!J36+raw_2006_fed_assist!F36</f>
        <v>1215690</v>
      </c>
      <c r="F30">
        <f>raw_2006_MOE_SSP_non!G35+raw_2006_MOE_SSP_non!H35+raw_2006_MOE_TANF_non!G35+raw_2006_MOE_TANF_non!H35+raw_2006_fed_non_1!G36+raw_2006_fed_non_1!H36</f>
        <v>0</v>
      </c>
      <c r="G30">
        <f>raw_2006_MOE_SSP_non!I35+raw_2006_MOE_TANF_non!I35+raw_2006_fed_non_1!I36</f>
        <v>57262</v>
      </c>
      <c r="H30">
        <f>raw_2006_MOE_SSP_non!J35+raw_2006_MOE_SSP_non!K35+raw_2006_MOE_TANF_non!J35+raw_2006_MOE_TANF_non!K35+raw_2006_fed_non_2!D36+raw_2006_fed_non_2!E36</f>
        <v>0</v>
      </c>
      <c r="I30">
        <f>raw_2006_MOE_SSP_non!N35+raw_2006_MOE_TANF_non!N35+raw_2006_fed_non_2!I36</f>
        <v>8386994</v>
      </c>
      <c r="J30">
        <f>raw_2006_MOE_SSP_non!L35+raw_2006_MOE_SSP_non!M35+raw_2006_MOE_TANF_non!L35+raw_2006_MOE_TANF_non!M35+raw_2006_fed_non_2!F36+raw_2006_fed_non_2!H36</f>
        <v>13932035</v>
      </c>
      <c r="K30">
        <f>raw_2006_fed_spending!E36</f>
        <v>827875</v>
      </c>
      <c r="L30">
        <f>raw_2006_MOE_SSP_non!B35+raw_2006_MOE_SSP_assist!B35+raw_2006_MOE_TANF_non!B35+raw_2006_MOE_TANF_assist!B35+raw_2006_fed_spending!J36+raw_2006_fed_spending!C36+raw_2006_fed_spending!E36</f>
        <v>67783330</v>
      </c>
      <c r="N30">
        <f t="shared" si="0"/>
        <v>67783330</v>
      </c>
      <c r="O30" t="str">
        <f t="shared" si="1"/>
        <v>Match</v>
      </c>
    </row>
    <row r="31" spans="1:15" x14ac:dyDescent="0.2">
      <c r="A31" t="s">
        <v>37</v>
      </c>
      <c r="B31">
        <f>raw_2006_MOE_SSP_assist!C36+raw_2006_MOE_TANF_assist!C36+raw_2006_fed_assist!C37</f>
        <v>34949364</v>
      </c>
      <c r="C31">
        <f>raw_2006_MOE_SSP_non!D36+raw_2006_MOE_SSP_assist!D36+raw_2006_MOE_TANF_non!D36+raw_2006_MOE_TANF_assist!D36+raw_2006_fed_non_1!D37+raw_2006_fed_assist!D37+raw_2006_fed_spending!C37</f>
        <v>8774004</v>
      </c>
      <c r="D31">
        <f>raw_2006_MOE_SSP_non!C36+raw_2006_MOE_SSP_non!E36+raw_2006_MOE_SSP_non!F36+raw_2006_MOE_SSP_assist!E36+raw_2006_MOE_TANF_non!C36+raw_2006_MOE_TANF_non!E36+raw_2006_MOE_TANF_non!F36+raw_2006_MOE_TANF_assist!E36+raw_2006_fed_non_1!C37+raw_2006_fed_non_1!E37+raw_2006_fed_non_1!F37+raw_2006_fed_assist!E37</f>
        <v>8775316</v>
      </c>
      <c r="E31">
        <f>raw_2006_fed_non_1!J37+raw_2006_fed_assist!F37</f>
        <v>7005602</v>
      </c>
      <c r="F31">
        <f>raw_2006_MOE_SSP_non!G36+raw_2006_MOE_SSP_non!H36+raw_2006_MOE_TANF_non!G36+raw_2006_MOE_TANF_non!H36+raw_2006_fed_non_1!G37+raw_2006_fed_non_1!H37</f>
        <v>0</v>
      </c>
      <c r="G31">
        <f>raw_2006_MOE_SSP_non!I36+raw_2006_MOE_TANF_non!I36+raw_2006_fed_non_1!I37</f>
        <v>0</v>
      </c>
      <c r="H31">
        <f>raw_2006_MOE_SSP_non!J36+raw_2006_MOE_SSP_non!K36+raw_2006_MOE_TANF_non!J36+raw_2006_MOE_TANF_non!K36+raw_2006_fed_non_2!D37+raw_2006_fed_non_2!E37</f>
        <v>1323072</v>
      </c>
      <c r="I31">
        <f>raw_2006_MOE_SSP_non!N36+raw_2006_MOE_TANF_non!N36+raw_2006_fed_non_2!I37</f>
        <v>5158451</v>
      </c>
      <c r="J31">
        <f>raw_2006_MOE_SSP_non!L36+raw_2006_MOE_SSP_non!M36+raw_2006_MOE_TANF_non!L36+raw_2006_MOE_TANF_non!M36+raw_2006_fed_non_2!F37+raw_2006_fed_non_2!H37</f>
        <v>8519251</v>
      </c>
      <c r="K31">
        <f>raw_2006_fed_spending!E37</f>
        <v>1147874</v>
      </c>
      <c r="L31">
        <f>raw_2006_MOE_SSP_non!B36+raw_2006_MOE_SSP_assist!B36+raw_2006_MOE_TANF_non!B36+raw_2006_MOE_TANF_assist!B36+raw_2006_fed_spending!J37+raw_2006_fed_spending!C37+raw_2006_fed_spending!E37</f>
        <v>75652934</v>
      </c>
      <c r="N31">
        <f t="shared" si="0"/>
        <v>75652934</v>
      </c>
      <c r="O31" t="str">
        <f t="shared" si="1"/>
        <v>Match</v>
      </c>
    </row>
    <row r="32" spans="1:15" x14ac:dyDescent="0.2">
      <c r="A32" t="s">
        <v>38</v>
      </c>
      <c r="B32">
        <f>raw_2006_MOE_SSP_assist!C37+raw_2006_MOE_TANF_assist!C37+raw_2006_fed_assist!C38</f>
        <v>77742396</v>
      </c>
      <c r="C32">
        <f>raw_2006_MOE_SSP_non!D37+raw_2006_MOE_SSP_assist!D37+raw_2006_MOE_TANF_non!D37+raw_2006_MOE_TANF_assist!D37+raw_2006_fed_non_1!D38+raw_2006_fed_assist!D38+raw_2006_fed_spending!C38</f>
        <v>70232099</v>
      </c>
      <c r="D32">
        <f>raw_2006_MOE_SSP_non!C37+raw_2006_MOE_SSP_non!E37+raw_2006_MOE_SSP_non!F37+raw_2006_MOE_SSP_assist!E37+raw_2006_MOE_TANF_non!C37+raw_2006_MOE_TANF_non!E37+raw_2006_MOE_TANF_non!F37+raw_2006_MOE_TANF_assist!E37+raw_2006_fed_non_1!C38+raw_2006_fed_non_1!E38+raw_2006_fed_non_1!F38+raw_2006_fed_assist!E38</f>
        <v>160678038</v>
      </c>
      <c r="E32">
        <f>raw_2006_fed_non_1!J38+raw_2006_fed_assist!F38</f>
        <v>14160693</v>
      </c>
      <c r="F32">
        <f>raw_2006_MOE_SSP_non!G37+raw_2006_MOE_SSP_non!H37+raw_2006_MOE_TANF_non!G37+raw_2006_MOE_TANF_non!H37+raw_2006_fed_non_1!G38+raw_2006_fed_non_1!H38</f>
        <v>18393000</v>
      </c>
      <c r="G32">
        <f>raw_2006_MOE_SSP_non!I37+raw_2006_MOE_TANF_non!I37+raw_2006_fed_non_1!I38</f>
        <v>1983725</v>
      </c>
      <c r="H32">
        <f>raw_2006_MOE_SSP_non!J37+raw_2006_MOE_SSP_non!K37+raw_2006_MOE_TANF_non!J37+raw_2006_MOE_TANF_non!K37+raw_2006_fed_non_2!D38+raw_2006_fed_non_2!E38</f>
        <v>208388454</v>
      </c>
      <c r="I32">
        <f>raw_2006_MOE_SSP_non!N37+raw_2006_MOE_TANF_non!N37+raw_2006_fed_non_2!I38</f>
        <v>-4171261</v>
      </c>
      <c r="J32">
        <f>raw_2006_MOE_SSP_non!L37+raw_2006_MOE_SSP_non!M37+raw_2006_MOE_TANF_non!L37+raw_2006_MOE_TANF_non!M37+raw_2006_fed_non_2!F38+raw_2006_fed_non_2!H38</f>
        <v>93023222</v>
      </c>
      <c r="K32">
        <f>raw_2006_fed_spending!E38</f>
        <v>15630000</v>
      </c>
      <c r="L32">
        <f>raw_2006_MOE_SSP_non!B37+raw_2006_MOE_SSP_assist!B37+raw_2006_MOE_TANF_non!B37+raw_2006_MOE_TANF_assist!B37+raw_2006_fed_spending!J38+raw_2006_fed_spending!C38+raw_2006_fed_spending!E38</f>
        <v>656060366</v>
      </c>
      <c r="N32">
        <f t="shared" si="0"/>
        <v>656060366</v>
      </c>
      <c r="O32" t="str">
        <f t="shared" si="1"/>
        <v>Match</v>
      </c>
    </row>
    <row r="33" spans="1:15" x14ac:dyDescent="0.2">
      <c r="A33" t="s">
        <v>39</v>
      </c>
      <c r="B33">
        <f>raw_2006_MOE_SSP_assist!C38+raw_2006_MOE_TANF_assist!C38+raw_2006_fed_assist!C39</f>
        <v>73594819</v>
      </c>
      <c r="C33">
        <f>raw_2006_MOE_SSP_non!D38+raw_2006_MOE_SSP_assist!D38+raw_2006_MOE_TANF_non!D38+raw_2006_MOE_TANF_assist!D38+raw_2006_fed_non_1!D39+raw_2006_fed_assist!D39+raw_2006_fed_spending!C39</f>
        <v>36692398</v>
      </c>
      <c r="D33">
        <f>raw_2006_MOE_SSP_non!C38+raw_2006_MOE_SSP_non!E38+raw_2006_MOE_SSP_non!F38+raw_2006_MOE_SSP_assist!E38+raw_2006_MOE_TANF_non!C38+raw_2006_MOE_TANF_non!E38+raw_2006_MOE_TANF_non!F38+raw_2006_MOE_TANF_assist!E38+raw_2006_fed_non_1!C39+raw_2006_fed_non_1!E39+raw_2006_fed_non_1!F39+raw_2006_fed_assist!E39</f>
        <v>11717573</v>
      </c>
      <c r="E33">
        <f>raw_2006_fed_non_1!J39+raw_2006_fed_assist!F39</f>
        <v>0</v>
      </c>
      <c r="F33">
        <f>raw_2006_MOE_SSP_non!G38+raw_2006_MOE_SSP_non!H38+raw_2006_MOE_TANF_non!G38+raw_2006_MOE_TANF_non!H38+raw_2006_fed_non_1!G39+raw_2006_fed_non_1!H39</f>
        <v>0</v>
      </c>
      <c r="G33">
        <f>raw_2006_MOE_SSP_non!I38+raw_2006_MOE_TANF_non!I38+raw_2006_fed_non_1!I39</f>
        <v>0</v>
      </c>
      <c r="H33">
        <f>raw_2006_MOE_SSP_non!J38+raw_2006_MOE_SSP_non!K38+raw_2006_MOE_TANF_non!J38+raw_2006_MOE_TANF_non!K38+raw_2006_fed_non_2!D39+raw_2006_fed_non_2!E39</f>
        <v>0</v>
      </c>
      <c r="I33">
        <f>raw_2006_MOE_SSP_non!N38+raw_2006_MOE_TANF_non!N38+raw_2006_fed_non_2!I39</f>
        <v>16283119</v>
      </c>
      <c r="J33">
        <f>raw_2006_MOE_SSP_non!L38+raw_2006_MOE_SSP_non!M38+raw_2006_MOE_TANF_non!L38+raw_2006_MOE_TANF_non!M38+raw_2006_fed_non_2!F39+raw_2006_fed_non_2!H39</f>
        <v>4154905</v>
      </c>
      <c r="K33">
        <f>raw_2006_fed_spending!E39</f>
        <v>0</v>
      </c>
      <c r="L33">
        <f>raw_2006_MOE_SSP_non!B38+raw_2006_MOE_SSP_assist!B38+raw_2006_MOE_TANF_non!B38+raw_2006_MOE_TANF_assist!B38+raw_2006_fed_spending!J39+raw_2006_fed_spending!C39+raw_2006_fed_spending!E39</f>
        <v>142442814</v>
      </c>
      <c r="N33">
        <f t="shared" si="0"/>
        <v>142442814</v>
      </c>
      <c r="O33" t="str">
        <f t="shared" si="1"/>
        <v>Match</v>
      </c>
    </row>
    <row r="34" spans="1:15" x14ac:dyDescent="0.2">
      <c r="A34" t="s">
        <v>40</v>
      </c>
      <c r="B34">
        <f>raw_2006_MOE_SSP_assist!C39+raw_2006_MOE_TANF_assist!C39+raw_2006_fed_assist!C40</f>
        <v>1623752053</v>
      </c>
      <c r="C34">
        <f>raw_2006_MOE_SSP_non!D39+raw_2006_MOE_SSP_assist!D39+raw_2006_MOE_TANF_non!D39+raw_2006_MOE_TANF_assist!D39+raw_2006_fed_non_1!D40+raw_2006_fed_assist!D40+raw_2006_fed_spending!C40</f>
        <v>650566506</v>
      </c>
      <c r="D34">
        <f>raw_2006_MOE_SSP_non!C39+raw_2006_MOE_SSP_non!E39+raw_2006_MOE_SSP_non!F39+raw_2006_MOE_SSP_assist!E39+raw_2006_MOE_TANF_non!C39+raw_2006_MOE_TANF_non!E39+raw_2006_MOE_TANF_non!F39+raw_2006_MOE_TANF_assist!E39+raw_2006_fed_non_1!C40+raw_2006_fed_non_1!E40+raw_2006_fed_non_1!F40+raw_2006_fed_assist!E40</f>
        <v>218992881</v>
      </c>
      <c r="E34">
        <f>raw_2006_fed_non_1!J40+raw_2006_fed_assist!F40</f>
        <v>320694456</v>
      </c>
      <c r="F34">
        <f>raw_2006_MOE_SSP_non!G39+raw_2006_MOE_SSP_non!H39+raw_2006_MOE_TANF_non!G39+raw_2006_MOE_TANF_non!H39+raw_2006_fed_non_1!G40+raw_2006_fed_non_1!H40</f>
        <v>818735112</v>
      </c>
      <c r="G34">
        <f>raw_2006_MOE_SSP_non!I39+raw_2006_MOE_TANF_non!I39+raw_2006_fed_non_1!I40</f>
        <v>71449547</v>
      </c>
      <c r="H34">
        <f>raw_2006_MOE_SSP_non!J39+raw_2006_MOE_SSP_non!K39+raw_2006_MOE_TANF_non!J39+raw_2006_MOE_TANF_non!K39+raw_2006_fed_non_2!D40+raw_2006_fed_non_2!E40</f>
        <v>177875440</v>
      </c>
      <c r="I34">
        <f>raw_2006_MOE_SSP_non!N39+raw_2006_MOE_TANF_non!N39+raw_2006_fed_non_2!I40</f>
        <v>455969064</v>
      </c>
      <c r="J34">
        <f>raw_2006_MOE_SSP_non!L39+raw_2006_MOE_SSP_non!M39+raw_2006_MOE_TANF_non!L39+raw_2006_MOE_TANF_non!M39+raw_2006_fed_non_2!F40+raw_2006_fed_non_2!H40</f>
        <v>451503762</v>
      </c>
      <c r="K34">
        <f>raw_2006_fed_spending!E40</f>
        <v>123503788</v>
      </c>
      <c r="L34">
        <f>raw_2006_MOE_SSP_non!B39+raw_2006_MOE_SSP_assist!B39+raw_2006_MOE_TANF_non!B39+raw_2006_MOE_TANF_assist!B39+raw_2006_fed_spending!J40+raw_2006_fed_spending!C40+raw_2006_fed_spending!E40</f>
        <v>4913042609</v>
      </c>
      <c r="N34">
        <f t="shared" si="0"/>
        <v>4913042609</v>
      </c>
      <c r="O34" t="str">
        <f t="shared" si="1"/>
        <v>Match</v>
      </c>
    </row>
    <row r="35" spans="1:15" x14ac:dyDescent="0.2">
      <c r="A35" t="s">
        <v>41</v>
      </c>
      <c r="B35">
        <f>raw_2006_MOE_SSP_assist!C40+raw_2006_MOE_TANF_assist!C40+raw_2006_fed_assist!C41</f>
        <v>94433523</v>
      </c>
      <c r="C35">
        <f>raw_2006_MOE_SSP_non!D40+raw_2006_MOE_SSP_assist!D40+raw_2006_MOE_TANF_non!D40+raw_2006_MOE_TANF_assist!D40+raw_2006_fed_non_1!D41+raw_2006_fed_assist!D41+raw_2006_fed_spending!C41</f>
        <v>177356423</v>
      </c>
      <c r="D35">
        <f>raw_2006_MOE_SSP_non!C40+raw_2006_MOE_SSP_non!E40+raw_2006_MOE_SSP_non!F40+raw_2006_MOE_SSP_assist!E40+raw_2006_MOE_TANF_non!C40+raw_2006_MOE_TANF_non!E40+raw_2006_MOE_TANF_non!F40+raw_2006_MOE_TANF_assist!E40+raw_2006_fed_non_1!C41+raw_2006_fed_non_1!E41+raw_2006_fed_non_1!F41+raw_2006_fed_assist!E41</f>
        <v>51201776</v>
      </c>
      <c r="E35">
        <f>raw_2006_fed_non_1!J41+raw_2006_fed_assist!F41</f>
        <v>-37311059</v>
      </c>
      <c r="F35">
        <f>raw_2006_MOE_SSP_non!G40+raw_2006_MOE_SSP_non!H40+raw_2006_MOE_TANF_non!G40+raw_2006_MOE_TANF_non!H40+raw_2006_fed_non_1!G41+raw_2006_fed_non_1!H41</f>
        <v>0</v>
      </c>
      <c r="G35">
        <f>raw_2006_MOE_SSP_non!I40+raw_2006_MOE_TANF_non!I40+raw_2006_fed_non_1!I41</f>
        <v>4837034</v>
      </c>
      <c r="H35">
        <f>raw_2006_MOE_SSP_non!J40+raw_2006_MOE_SSP_non!K40+raw_2006_MOE_TANF_non!J40+raw_2006_MOE_TANF_non!K40+raw_2006_fed_non_2!D41+raw_2006_fed_non_2!E41</f>
        <v>-190211</v>
      </c>
      <c r="I35">
        <f>raw_2006_MOE_SSP_non!N40+raw_2006_MOE_TANF_non!N40+raw_2006_fed_non_2!I41</f>
        <v>20252522</v>
      </c>
      <c r="J35">
        <f>raw_2006_MOE_SSP_non!L40+raw_2006_MOE_SSP_non!M40+raw_2006_MOE_TANF_non!L40+raw_2006_MOE_TANF_non!M40+raw_2006_fed_non_2!F41+raw_2006_fed_non_2!H41</f>
        <v>11956010</v>
      </c>
      <c r="K35">
        <f>raw_2006_fed_spending!E41</f>
        <v>4507418</v>
      </c>
      <c r="L35">
        <f>raw_2006_MOE_SSP_non!B40+raw_2006_MOE_SSP_assist!B40+raw_2006_MOE_TANF_non!B40+raw_2006_MOE_TANF_assist!B40+raw_2006_fed_spending!J41+raw_2006_fed_spending!C41+raw_2006_fed_spending!E41</f>
        <v>327043436</v>
      </c>
      <c r="N35">
        <f t="shared" si="0"/>
        <v>327043436</v>
      </c>
      <c r="O35" t="str">
        <f t="shared" si="1"/>
        <v>Match</v>
      </c>
    </row>
    <row r="36" spans="1:15" x14ac:dyDescent="0.2">
      <c r="A36" t="s">
        <v>42</v>
      </c>
      <c r="B36">
        <f>raw_2006_MOE_SSP_assist!C41+raw_2006_MOE_TANF_assist!C41+raw_2006_fed_assist!C42</f>
        <v>10499701</v>
      </c>
      <c r="C36">
        <f>raw_2006_MOE_SSP_non!D41+raw_2006_MOE_SSP_assist!D41+raw_2006_MOE_TANF_non!D41+raw_2006_MOE_TANF_assist!D41+raw_2006_fed_non_1!D42+raw_2006_fed_assist!D42+raw_2006_fed_spending!C42</f>
        <v>703620</v>
      </c>
      <c r="D36">
        <f>raw_2006_MOE_SSP_non!C41+raw_2006_MOE_SSP_non!E41+raw_2006_MOE_SSP_non!F41+raw_2006_MOE_SSP_assist!E41+raw_2006_MOE_TANF_non!C41+raw_2006_MOE_TANF_non!E41+raw_2006_MOE_TANF_non!F41+raw_2006_MOE_TANF_assist!E41+raw_2006_fed_non_1!C42+raw_2006_fed_non_1!E42+raw_2006_fed_non_1!F42+raw_2006_fed_assist!E42</f>
        <v>3987496</v>
      </c>
      <c r="E36">
        <f>raw_2006_fed_non_1!J42+raw_2006_fed_assist!F42</f>
        <v>9975967</v>
      </c>
      <c r="F36">
        <f>raw_2006_MOE_SSP_non!G41+raw_2006_MOE_SSP_non!H41+raw_2006_MOE_TANF_non!G41+raw_2006_MOE_TANF_non!H41+raw_2006_fed_non_1!G42+raw_2006_fed_non_1!H42</f>
        <v>0</v>
      </c>
      <c r="G36">
        <f>raw_2006_MOE_SSP_non!I41+raw_2006_MOE_TANF_non!I41+raw_2006_fed_non_1!I42</f>
        <v>165215</v>
      </c>
      <c r="H36">
        <f>raw_2006_MOE_SSP_non!J41+raw_2006_MOE_SSP_non!K41+raw_2006_MOE_TANF_non!J41+raw_2006_MOE_TANF_non!K41+raw_2006_fed_non_2!D42+raw_2006_fed_non_2!E42</f>
        <v>2286310</v>
      </c>
      <c r="I36">
        <f>raw_2006_MOE_SSP_non!N41+raw_2006_MOE_TANF_non!N41+raw_2006_fed_non_2!I42</f>
        <v>418550</v>
      </c>
      <c r="J36">
        <f>raw_2006_MOE_SSP_non!L41+raw_2006_MOE_SSP_non!M41+raw_2006_MOE_TANF_non!L41+raw_2006_MOE_TANF_non!M41+raw_2006_fed_non_2!F42+raw_2006_fed_non_2!H42</f>
        <v>3711487</v>
      </c>
      <c r="K36">
        <f>raw_2006_fed_spending!E42</f>
        <v>0</v>
      </c>
      <c r="L36">
        <f>raw_2006_MOE_SSP_non!B41+raw_2006_MOE_SSP_assist!B41+raw_2006_MOE_TANF_non!B41+raw_2006_MOE_TANF_assist!B41+raw_2006_fed_spending!J42+raw_2006_fed_spending!C42+raw_2006_fed_spending!E42</f>
        <v>31748346</v>
      </c>
      <c r="N36">
        <f t="shared" si="0"/>
        <v>31748346</v>
      </c>
      <c r="O36" t="str">
        <f t="shared" si="1"/>
        <v>Match</v>
      </c>
    </row>
    <row r="37" spans="1:15" x14ac:dyDescent="0.2">
      <c r="A37" t="s">
        <v>43</v>
      </c>
      <c r="B37">
        <f>raw_2006_MOE_SSP_assist!C42+raw_2006_MOE_TANF_assist!C42+raw_2006_fed_assist!C43</f>
        <v>330576858</v>
      </c>
      <c r="C37">
        <f>raw_2006_MOE_SSP_non!D42+raw_2006_MOE_SSP_assist!D42+raw_2006_MOE_TANF_non!D42+raw_2006_MOE_TANF_assist!D42+raw_2006_fed_non_1!D43+raw_2006_fed_assist!D43+raw_2006_fed_spending!C43</f>
        <v>301665642</v>
      </c>
      <c r="D37">
        <f>raw_2006_MOE_SSP_non!C42+raw_2006_MOE_SSP_non!E42+raw_2006_MOE_SSP_non!F42+raw_2006_MOE_SSP_assist!E42+raw_2006_MOE_TANF_non!C42+raw_2006_MOE_TANF_non!E42+raw_2006_MOE_TANF_non!F42+raw_2006_MOE_TANF_assist!E42+raw_2006_fed_non_1!C43+raw_2006_fed_non_1!E43+raw_2006_fed_non_1!F43+raw_2006_fed_assist!E43</f>
        <v>81827269</v>
      </c>
      <c r="E37">
        <f>raw_2006_fed_non_1!J43+raw_2006_fed_assist!F43</f>
        <v>0</v>
      </c>
      <c r="F37">
        <f>raw_2006_MOE_SSP_non!G42+raw_2006_MOE_SSP_non!H42+raw_2006_MOE_TANF_non!G42+raw_2006_MOE_TANF_non!H42+raw_2006_fed_non_1!G43+raw_2006_fed_non_1!H43</f>
        <v>0</v>
      </c>
      <c r="G37">
        <f>raw_2006_MOE_SSP_non!I42+raw_2006_MOE_TANF_non!I42+raw_2006_fed_non_1!I43</f>
        <v>60831906</v>
      </c>
      <c r="H37">
        <f>raw_2006_MOE_SSP_non!J42+raw_2006_MOE_SSP_non!K42+raw_2006_MOE_TANF_non!J42+raw_2006_MOE_TANF_non!K42+raw_2006_fed_non_2!D43+raw_2006_fed_non_2!E43</f>
        <v>67496527</v>
      </c>
      <c r="I37">
        <f>raw_2006_MOE_SSP_non!N42+raw_2006_MOE_TANF_non!N42+raw_2006_fed_non_2!I43</f>
        <v>171207422</v>
      </c>
      <c r="J37">
        <f>raw_2006_MOE_SSP_non!L42+raw_2006_MOE_SSP_non!M42+raw_2006_MOE_TANF_non!L42+raw_2006_MOE_TANF_non!M42+raw_2006_fed_non_2!F43+raw_2006_fed_non_2!H43</f>
        <v>106448896</v>
      </c>
      <c r="K37">
        <f>raw_2006_fed_spending!E43</f>
        <v>72796826</v>
      </c>
      <c r="L37">
        <f>raw_2006_MOE_SSP_non!B42+raw_2006_MOE_SSP_assist!B42+raw_2006_MOE_TANF_non!B42+raw_2006_MOE_TANF_assist!B42+raw_2006_fed_spending!J43+raw_2006_fed_spending!C43+raw_2006_fed_spending!E43</f>
        <v>1192851346</v>
      </c>
      <c r="N37">
        <f t="shared" si="0"/>
        <v>1192851346</v>
      </c>
      <c r="O37" t="str">
        <f t="shared" si="1"/>
        <v>Match</v>
      </c>
    </row>
    <row r="38" spans="1:15" x14ac:dyDescent="0.2">
      <c r="A38" t="s">
        <v>44</v>
      </c>
      <c r="B38">
        <f>raw_2006_MOE_SSP_assist!C43+raw_2006_MOE_TANF_assist!C43+raw_2006_fed_assist!C44</f>
        <v>27657220</v>
      </c>
      <c r="C38">
        <f>raw_2006_MOE_SSP_non!D43+raw_2006_MOE_SSP_assist!D43+raw_2006_MOE_TANF_non!D43+raw_2006_MOE_TANF_assist!D43+raw_2006_fed_non_1!D44+raw_2006_fed_assist!D44+raw_2006_fed_spending!C44</f>
        <v>72297620</v>
      </c>
      <c r="D38">
        <f>raw_2006_MOE_SSP_non!C43+raw_2006_MOE_SSP_non!E43+raw_2006_MOE_SSP_non!F43+raw_2006_MOE_SSP_assist!E43+raw_2006_MOE_TANF_non!C43+raw_2006_MOE_TANF_non!E43+raw_2006_MOE_TANF_non!F43+raw_2006_MOE_TANF_assist!E43+raw_2006_fed_non_1!C44+raw_2006_fed_non_1!E44+raw_2006_fed_non_1!F44+raw_2006_fed_assist!E44</f>
        <v>20450693</v>
      </c>
      <c r="E38">
        <f>raw_2006_fed_non_1!J44+raw_2006_fed_assist!F44</f>
        <v>6673506</v>
      </c>
      <c r="F38">
        <f>raw_2006_MOE_SSP_non!G43+raw_2006_MOE_SSP_non!H43+raw_2006_MOE_TANF_non!G43+raw_2006_MOE_TANF_non!H43+raw_2006_fed_non_1!G44+raw_2006_fed_non_1!H44</f>
        <v>0</v>
      </c>
      <c r="G38">
        <f>raw_2006_MOE_SSP_non!I43+raw_2006_MOE_TANF_non!I43+raw_2006_fed_non_1!I44</f>
        <v>1671427</v>
      </c>
      <c r="H38">
        <f>raw_2006_MOE_SSP_non!J43+raw_2006_MOE_SSP_non!K43+raw_2006_MOE_TANF_non!J43+raw_2006_MOE_TANF_non!K43+raw_2006_fed_non_2!D44+raw_2006_fed_non_2!E44</f>
        <v>5264435</v>
      </c>
      <c r="I38">
        <f>raw_2006_MOE_SSP_non!N43+raw_2006_MOE_TANF_non!N43+raw_2006_fed_non_2!I44</f>
        <v>23766833</v>
      </c>
      <c r="J38">
        <f>raw_2006_MOE_SSP_non!L43+raw_2006_MOE_SSP_non!M43+raw_2006_MOE_TANF_non!L43+raw_2006_MOE_TANF_non!M43+raw_2006_fed_non_2!F44+raw_2006_fed_non_2!H44</f>
        <v>22709734</v>
      </c>
      <c r="K38">
        <f>raw_2006_fed_spending!E44</f>
        <v>14759423</v>
      </c>
      <c r="L38">
        <f>raw_2006_MOE_SSP_non!B43+raw_2006_MOE_SSP_assist!B43+raw_2006_MOE_TANF_non!B43+raw_2006_MOE_TANF_assist!B43+raw_2006_fed_spending!J44+raw_2006_fed_spending!C44+raw_2006_fed_spending!E44</f>
        <v>195250891</v>
      </c>
      <c r="N38">
        <f t="shared" si="0"/>
        <v>195250891</v>
      </c>
      <c r="O38" t="str">
        <f t="shared" si="1"/>
        <v>Match</v>
      </c>
    </row>
    <row r="39" spans="1:15" x14ac:dyDescent="0.2">
      <c r="A39" t="s">
        <v>45</v>
      </c>
      <c r="B39">
        <f>raw_2006_MOE_SSP_assist!C44+raw_2006_MOE_TANF_assist!C44+raw_2006_fed_assist!C45</f>
        <v>88626854</v>
      </c>
      <c r="C39">
        <f>raw_2006_MOE_SSP_non!D44+raw_2006_MOE_SSP_assist!D44+raw_2006_MOE_TANF_non!D44+raw_2006_MOE_TANF_assist!D44+raw_2006_fed_non_1!D45+raw_2006_fed_assist!D45+raw_2006_fed_spending!C45</f>
        <v>11489885</v>
      </c>
      <c r="D39">
        <f>raw_2006_MOE_SSP_non!C44+raw_2006_MOE_SSP_non!E44+raw_2006_MOE_SSP_non!F44+raw_2006_MOE_SSP_assist!E44+raw_2006_MOE_TANF_non!C44+raw_2006_MOE_TANF_non!E44+raw_2006_MOE_TANF_non!F44+raw_2006_MOE_TANF_assist!E44+raw_2006_fed_non_1!C45+raw_2006_fed_non_1!E45+raw_2006_fed_non_1!F45+raw_2006_fed_assist!E45</f>
        <v>28068949</v>
      </c>
      <c r="E39">
        <f>raw_2006_fed_non_1!J45+raw_2006_fed_assist!F45</f>
        <v>10336477</v>
      </c>
      <c r="F39">
        <f>raw_2006_MOE_SSP_non!G44+raw_2006_MOE_SSP_non!H44+raw_2006_MOE_TANF_non!G44+raw_2006_MOE_TANF_non!H44+raw_2006_fed_non_1!G45+raw_2006_fed_non_1!H45</f>
        <v>2462925</v>
      </c>
      <c r="G39">
        <f>raw_2006_MOE_SSP_non!I44+raw_2006_MOE_TANF_non!I44+raw_2006_fed_non_1!I45</f>
        <v>0</v>
      </c>
      <c r="H39">
        <f>raw_2006_MOE_SSP_non!J44+raw_2006_MOE_SSP_non!K44+raw_2006_MOE_TANF_non!J44+raw_2006_MOE_TANF_non!K44+raw_2006_fed_non_2!D45+raw_2006_fed_non_2!E45</f>
        <v>0</v>
      </c>
      <c r="I39">
        <f>raw_2006_MOE_SSP_non!N44+raw_2006_MOE_TANF_non!N44+raw_2006_fed_non_2!I45</f>
        <v>76308119</v>
      </c>
      <c r="J39">
        <f>raw_2006_MOE_SSP_non!L44+raw_2006_MOE_SSP_non!M44+raw_2006_MOE_TANF_non!L44+raw_2006_MOE_TANF_non!M44+raw_2006_fed_non_2!F45+raw_2006_fed_non_2!H45</f>
        <v>34125584</v>
      </c>
      <c r="K39">
        <f>raw_2006_fed_spending!E45</f>
        <v>0</v>
      </c>
      <c r="L39">
        <f>raw_2006_MOE_SSP_non!B44+raw_2006_MOE_SSP_assist!B44+raw_2006_MOE_TANF_non!B44+raw_2006_MOE_TANF_assist!B44+raw_2006_fed_spending!J45+raw_2006_fed_spending!C45+raw_2006_fed_spending!E45</f>
        <v>251418793</v>
      </c>
      <c r="N39">
        <f t="shared" si="0"/>
        <v>251418793</v>
      </c>
      <c r="O39" t="str">
        <f t="shared" si="1"/>
        <v>Match</v>
      </c>
    </row>
    <row r="40" spans="1:15" x14ac:dyDescent="0.2">
      <c r="A40" t="s">
        <v>46</v>
      </c>
      <c r="B40">
        <f>raw_2006_MOE_SSP_assist!C45+raw_2006_MOE_TANF_assist!C45+raw_2006_fed_assist!C46</f>
        <v>392857310</v>
      </c>
      <c r="C40">
        <f>raw_2006_MOE_SSP_non!D45+raw_2006_MOE_SSP_assist!D45+raw_2006_MOE_TANF_non!D45+raw_2006_MOE_TANF_assist!D45+raw_2006_fed_non_1!D46+raw_2006_fed_assist!D46+raw_2006_fed_spending!C46</f>
        <v>261977385</v>
      </c>
      <c r="D40">
        <f>raw_2006_MOE_SSP_non!C45+raw_2006_MOE_SSP_non!E45+raw_2006_MOE_SSP_non!F45+raw_2006_MOE_SSP_assist!E45+raw_2006_MOE_TANF_non!C45+raw_2006_MOE_TANF_non!E45+raw_2006_MOE_TANF_non!F45+raw_2006_MOE_TANF_assist!E45+raw_2006_fed_non_1!C46+raw_2006_fed_non_1!E46+raw_2006_fed_non_1!F46+raw_2006_fed_assist!E46</f>
        <v>199831235</v>
      </c>
      <c r="E40">
        <f>raw_2006_fed_non_1!J46+raw_2006_fed_assist!F46</f>
        <v>95691690</v>
      </c>
      <c r="F40">
        <f>raw_2006_MOE_SSP_non!G45+raw_2006_MOE_SSP_non!H45+raw_2006_MOE_TANF_non!G45+raw_2006_MOE_TANF_non!H45+raw_2006_fed_non_1!G46+raw_2006_fed_non_1!H46</f>
        <v>0</v>
      </c>
      <c r="G40">
        <f>raw_2006_MOE_SSP_non!I45+raw_2006_MOE_TANF_non!I45+raw_2006_fed_non_1!I46</f>
        <v>7627996</v>
      </c>
      <c r="H40">
        <f>raw_2006_MOE_SSP_non!J45+raw_2006_MOE_SSP_non!K45+raw_2006_MOE_TANF_non!J45+raw_2006_MOE_TANF_non!K45+raw_2006_fed_non_2!D46+raw_2006_fed_non_2!E46</f>
        <v>37078213</v>
      </c>
      <c r="I40">
        <f>raw_2006_MOE_SSP_non!N45+raw_2006_MOE_TANF_non!N45+raw_2006_fed_non_2!I46</f>
        <v>-533497</v>
      </c>
      <c r="J40">
        <f>raw_2006_MOE_SSP_non!L45+raw_2006_MOE_SSP_non!M45+raw_2006_MOE_TANF_non!L45+raw_2006_MOE_TANF_non!M45+raw_2006_fed_non_2!F46+raw_2006_fed_non_2!H46</f>
        <v>91917558</v>
      </c>
      <c r="K40">
        <f>raw_2006_fed_spending!E46</f>
        <v>15110000</v>
      </c>
      <c r="L40">
        <f>raw_2006_MOE_SSP_non!B45+raw_2006_MOE_SSP_assist!B45+raw_2006_MOE_TANF_non!B45+raw_2006_MOE_TANF_assist!B45+raw_2006_fed_spending!J46+raw_2006_fed_spending!C46+raw_2006_fed_spending!E46</f>
        <v>1101557890</v>
      </c>
      <c r="N40">
        <f t="shared" si="0"/>
        <v>1101557890</v>
      </c>
      <c r="O40" t="str">
        <f t="shared" si="1"/>
        <v>Match</v>
      </c>
    </row>
    <row r="41" spans="1:15" x14ac:dyDescent="0.2">
      <c r="A41" t="s">
        <v>47</v>
      </c>
      <c r="B41">
        <f>raw_2006_MOE_SSP_assist!C46+raw_2006_MOE_TANF_assist!C46+raw_2006_fed_assist!C47</f>
        <v>64976630</v>
      </c>
      <c r="C41">
        <f>raw_2006_MOE_SSP_non!D46+raw_2006_MOE_SSP_assist!D46+raw_2006_MOE_TANF_non!D46+raw_2006_MOE_TANF_assist!D46+raw_2006_fed_non_1!D47+raw_2006_fed_assist!D47+raw_2006_fed_spending!C47</f>
        <v>51513052</v>
      </c>
      <c r="D41">
        <f>raw_2006_MOE_SSP_non!C46+raw_2006_MOE_SSP_non!E46+raw_2006_MOE_SSP_non!F46+raw_2006_MOE_SSP_assist!E46+raw_2006_MOE_TANF_non!C46+raw_2006_MOE_TANF_non!E46+raw_2006_MOE_TANF_non!F46+raw_2006_MOE_TANF_assist!E46+raw_2006_fed_non_1!C47+raw_2006_fed_non_1!E47+raw_2006_fed_non_1!F47+raw_2006_fed_assist!E47</f>
        <v>6228710</v>
      </c>
      <c r="E41">
        <f>raw_2006_fed_non_1!J47+raw_2006_fed_assist!F47</f>
        <v>0</v>
      </c>
      <c r="F41">
        <f>raw_2006_MOE_SSP_non!G46+raw_2006_MOE_SSP_non!H46+raw_2006_MOE_TANF_non!G46+raw_2006_MOE_TANF_non!H46+raw_2006_fed_non_1!G47+raw_2006_fed_non_1!H47</f>
        <v>0</v>
      </c>
      <c r="G41">
        <f>raw_2006_MOE_SSP_non!I46+raw_2006_MOE_TANF_non!I46+raw_2006_fed_non_1!I47</f>
        <v>0</v>
      </c>
      <c r="H41">
        <f>raw_2006_MOE_SSP_non!J46+raw_2006_MOE_SSP_non!K46+raw_2006_MOE_TANF_non!J46+raw_2006_MOE_TANF_non!K46+raw_2006_fed_non_2!D47+raw_2006_fed_non_2!E47</f>
        <v>0</v>
      </c>
      <c r="I41">
        <f>raw_2006_MOE_SSP_non!N46+raw_2006_MOE_TANF_non!N46+raw_2006_fed_non_2!I47</f>
        <v>27167412</v>
      </c>
      <c r="J41">
        <f>raw_2006_MOE_SSP_non!L46+raw_2006_MOE_SSP_non!M46+raw_2006_MOE_TANF_non!L46+raw_2006_MOE_TANF_non!M46+raw_2006_fed_non_2!F47+raw_2006_fed_non_2!H47</f>
        <v>14065162</v>
      </c>
      <c r="K41">
        <f>raw_2006_fed_spending!E47</f>
        <v>4328783</v>
      </c>
      <c r="L41">
        <f>raw_2006_MOE_SSP_non!B46+raw_2006_MOE_SSP_assist!B46+raw_2006_MOE_TANF_non!B46+raw_2006_MOE_TANF_assist!B46+raw_2006_fed_spending!J47+raw_2006_fed_spending!C47+raw_2006_fed_spending!E47</f>
        <v>168279749</v>
      </c>
      <c r="N41">
        <f t="shared" si="0"/>
        <v>168279749</v>
      </c>
      <c r="O41" t="str">
        <f t="shared" si="1"/>
        <v>Match</v>
      </c>
    </row>
    <row r="42" spans="1:15" x14ac:dyDescent="0.2">
      <c r="A42" t="s">
        <v>48</v>
      </c>
      <c r="B42">
        <f>raw_2006_MOE_SSP_assist!C47+raw_2006_MOE_TANF_assist!C47+raw_2006_fed_assist!C48</f>
        <v>38531355</v>
      </c>
      <c r="C42">
        <f>raw_2006_MOE_SSP_non!D47+raw_2006_MOE_SSP_assist!D47+raw_2006_MOE_TANF_non!D47+raw_2006_MOE_TANF_assist!D47+raw_2006_fed_non_1!D48+raw_2006_fed_assist!D48+raw_2006_fed_spending!C48</f>
        <v>4085272</v>
      </c>
      <c r="D42">
        <f>raw_2006_MOE_SSP_non!C47+raw_2006_MOE_SSP_non!E47+raw_2006_MOE_SSP_non!F47+raw_2006_MOE_SSP_assist!E47+raw_2006_MOE_TANF_non!C47+raw_2006_MOE_TANF_non!E47+raw_2006_MOE_TANF_non!F47+raw_2006_MOE_TANF_assist!E47+raw_2006_fed_non_1!C48+raw_2006_fed_non_1!E48+raw_2006_fed_non_1!F48+raw_2006_fed_assist!E48</f>
        <v>9994007</v>
      </c>
      <c r="E42">
        <f>raw_2006_fed_non_1!J48+raw_2006_fed_assist!F48</f>
        <v>0</v>
      </c>
      <c r="F42">
        <f>raw_2006_MOE_SSP_non!G47+raw_2006_MOE_SSP_non!H47+raw_2006_MOE_TANF_non!G47+raw_2006_MOE_TANF_non!H47+raw_2006_fed_non_1!G48+raw_2006_fed_non_1!H48</f>
        <v>0</v>
      </c>
      <c r="G42">
        <f>raw_2006_MOE_SSP_non!I47+raw_2006_MOE_TANF_non!I47+raw_2006_fed_non_1!I48</f>
        <v>0</v>
      </c>
      <c r="H42">
        <f>raw_2006_MOE_SSP_non!J47+raw_2006_MOE_SSP_non!K47+raw_2006_MOE_TANF_non!J47+raw_2006_MOE_TANF_non!K47+raw_2006_fed_non_2!D48+raw_2006_fed_non_2!E48</f>
        <v>2746874</v>
      </c>
      <c r="I42">
        <f>raw_2006_MOE_SSP_non!N47+raw_2006_MOE_TANF_non!N47+raw_2006_fed_non_2!I48</f>
        <v>81855125</v>
      </c>
      <c r="J42">
        <f>raw_2006_MOE_SSP_non!L47+raw_2006_MOE_SSP_non!M47+raw_2006_MOE_TANF_non!L47+raw_2006_MOE_TANF_non!M47+raw_2006_fed_non_2!F48+raw_2006_fed_non_2!H48</f>
        <v>8062391</v>
      </c>
      <c r="K42">
        <f>raw_2006_fed_spending!E48</f>
        <v>9996782</v>
      </c>
      <c r="L42">
        <f>raw_2006_MOE_SSP_non!B47+raw_2006_MOE_SSP_assist!B47+raw_2006_MOE_TANF_non!B47+raw_2006_MOE_TANF_assist!B47+raw_2006_fed_spending!J48+raw_2006_fed_spending!C48+raw_2006_fed_spending!E48</f>
        <v>155271806</v>
      </c>
      <c r="N42">
        <f t="shared" si="0"/>
        <v>155271806</v>
      </c>
      <c r="O42" t="str">
        <f t="shared" si="1"/>
        <v>Match</v>
      </c>
    </row>
    <row r="43" spans="1:15" x14ac:dyDescent="0.2">
      <c r="A43" t="s">
        <v>49</v>
      </c>
      <c r="B43">
        <f>raw_2006_MOE_SSP_assist!C48+raw_2006_MOE_TANF_assist!C48+raw_2006_fed_assist!C49</f>
        <v>12156628</v>
      </c>
      <c r="C43">
        <f>raw_2006_MOE_SSP_non!D48+raw_2006_MOE_SSP_assist!D48+raw_2006_MOE_TANF_non!D48+raw_2006_MOE_TANF_assist!D48+raw_2006_fed_non_1!D49+raw_2006_fed_assist!D49+raw_2006_fed_spending!C49</f>
        <v>802914</v>
      </c>
      <c r="D43">
        <f>raw_2006_MOE_SSP_non!C48+raw_2006_MOE_SSP_non!E48+raw_2006_MOE_SSP_non!F48+raw_2006_MOE_SSP_assist!E48+raw_2006_MOE_TANF_non!C48+raw_2006_MOE_TANF_non!E48+raw_2006_MOE_TANF_non!F48+raw_2006_MOE_TANF_assist!E48+raw_2006_fed_non_1!C49+raw_2006_fed_non_1!E49+raw_2006_fed_non_1!F49+raw_2006_fed_assist!E49</f>
        <v>4184402</v>
      </c>
      <c r="E43">
        <f>raw_2006_fed_non_1!J49+raw_2006_fed_assist!F49</f>
        <v>7662329</v>
      </c>
      <c r="F43">
        <f>raw_2006_MOE_SSP_non!G48+raw_2006_MOE_SSP_non!H48+raw_2006_MOE_TANF_non!G48+raw_2006_MOE_TANF_non!H48+raw_2006_fed_non_1!G49+raw_2006_fed_non_1!H49</f>
        <v>0</v>
      </c>
      <c r="G43">
        <f>raw_2006_MOE_SSP_non!I48+raw_2006_MOE_TANF_non!I48+raw_2006_fed_non_1!I49</f>
        <v>0</v>
      </c>
      <c r="H43">
        <f>raw_2006_MOE_SSP_non!J48+raw_2006_MOE_SSP_non!K48+raw_2006_MOE_TANF_non!J48+raw_2006_MOE_TANF_non!K48+raw_2006_fed_non_2!D49+raw_2006_fed_non_2!E49</f>
        <v>0</v>
      </c>
      <c r="I43">
        <f>raw_2006_MOE_SSP_non!N48+raw_2006_MOE_TANF_non!N48+raw_2006_fed_non_2!I49</f>
        <v>1707737</v>
      </c>
      <c r="J43">
        <f>raw_2006_MOE_SSP_non!L48+raw_2006_MOE_SSP_non!M48+raw_2006_MOE_TANF_non!L48+raw_2006_MOE_TANF_non!M48+raw_2006_fed_non_2!F49+raw_2006_fed_non_2!H49</f>
        <v>2388424</v>
      </c>
      <c r="K43">
        <f>raw_2006_fed_spending!E49</f>
        <v>2127965</v>
      </c>
      <c r="L43">
        <f>raw_2006_MOE_SSP_non!B48+raw_2006_MOE_SSP_assist!B48+raw_2006_MOE_TANF_non!B48+raw_2006_MOE_TANF_assist!B48+raw_2006_fed_spending!J49+raw_2006_fed_spending!C49+raw_2006_fed_spending!E49</f>
        <v>31030399</v>
      </c>
      <c r="N43">
        <f t="shared" si="0"/>
        <v>31030399</v>
      </c>
      <c r="O43" t="str">
        <f t="shared" si="1"/>
        <v>Match</v>
      </c>
    </row>
    <row r="44" spans="1:15" x14ac:dyDescent="0.2">
      <c r="A44" t="s">
        <v>50</v>
      </c>
      <c r="B44">
        <f>raw_2006_MOE_SSP_assist!C49+raw_2006_MOE_TANF_assist!C49+raw_2006_fed_assist!C50</f>
        <v>103705182</v>
      </c>
      <c r="C44">
        <f>raw_2006_MOE_SSP_non!D49+raw_2006_MOE_SSP_assist!D49+raw_2006_MOE_TANF_non!D49+raw_2006_MOE_TANF_assist!D49+raw_2006_fed_non_1!D50+raw_2006_fed_assist!D50+raw_2006_fed_spending!C50</f>
        <v>91737530</v>
      </c>
      <c r="D44">
        <f>raw_2006_MOE_SSP_non!C49+raw_2006_MOE_SSP_non!E49+raw_2006_MOE_SSP_non!F49+raw_2006_MOE_SSP_assist!E49+raw_2006_MOE_TANF_non!C49+raw_2006_MOE_TANF_non!E49+raw_2006_MOE_TANF_non!F49+raw_2006_MOE_TANF_assist!E49+raw_2006_fed_non_1!C50+raw_2006_fed_non_1!E50+raw_2006_fed_non_1!F50+raw_2006_fed_assist!E50</f>
        <v>46108910</v>
      </c>
      <c r="E44">
        <f>raw_2006_fed_non_1!J50+raw_2006_fed_assist!F50</f>
        <v>0</v>
      </c>
      <c r="F44">
        <f>raw_2006_MOE_SSP_non!G49+raw_2006_MOE_SSP_non!H49+raw_2006_MOE_TANF_non!G49+raw_2006_MOE_TANF_non!H49+raw_2006_fed_non_1!G50+raw_2006_fed_non_1!H50</f>
        <v>0</v>
      </c>
      <c r="G44">
        <f>raw_2006_MOE_SSP_non!I49+raw_2006_MOE_TANF_non!I49+raw_2006_fed_non_1!I50</f>
        <v>0</v>
      </c>
      <c r="H44">
        <f>raw_2006_MOE_SSP_non!J49+raw_2006_MOE_SSP_non!K49+raw_2006_MOE_TANF_non!J49+raw_2006_MOE_TANF_non!K49+raw_2006_fed_non_2!D50+raw_2006_fed_non_2!E50</f>
        <v>0</v>
      </c>
      <c r="I44">
        <f>raw_2006_MOE_SSP_non!N49+raw_2006_MOE_TANF_non!N49+raw_2006_fed_non_2!I50</f>
        <v>45574379</v>
      </c>
      <c r="J44">
        <f>raw_2006_MOE_SSP_non!L49+raw_2006_MOE_SSP_non!M49+raw_2006_MOE_TANF_non!L49+raw_2006_MOE_TANF_non!M49+raw_2006_fed_non_2!F50+raw_2006_fed_non_2!H50</f>
        <v>32909915</v>
      </c>
      <c r="K44">
        <f>raw_2006_fed_spending!E50</f>
        <v>10300000</v>
      </c>
      <c r="L44">
        <f>raw_2006_MOE_SSP_non!B49+raw_2006_MOE_SSP_assist!B49+raw_2006_MOE_TANF_non!B49+raw_2006_MOE_TANF_assist!B49+raw_2006_fed_spending!J50+raw_2006_fed_spending!C50+raw_2006_fed_spending!E50</f>
        <v>330335916</v>
      </c>
      <c r="N44">
        <f t="shared" si="0"/>
        <v>330335916</v>
      </c>
      <c r="O44" t="str">
        <f t="shared" si="1"/>
        <v>Match</v>
      </c>
    </row>
    <row r="45" spans="1:15" x14ac:dyDescent="0.2">
      <c r="A45" t="s">
        <v>51</v>
      </c>
      <c r="B45">
        <f>raw_2006_MOE_SSP_assist!C50+raw_2006_MOE_TANF_assist!C50+raw_2006_fed_assist!C51</f>
        <v>138932208</v>
      </c>
      <c r="C45">
        <f>raw_2006_MOE_SSP_non!D50+raw_2006_MOE_SSP_assist!D50+raw_2006_MOE_TANF_non!D50+raw_2006_MOE_TANF_assist!D50+raw_2006_fed_non_1!D51+raw_2006_fed_assist!D51+raw_2006_fed_spending!C51</f>
        <v>26846943</v>
      </c>
      <c r="D45">
        <f>raw_2006_MOE_SSP_non!C50+raw_2006_MOE_SSP_non!E50+raw_2006_MOE_SSP_non!F50+raw_2006_MOE_SSP_assist!E50+raw_2006_MOE_TANF_non!C50+raw_2006_MOE_TANF_non!E50+raw_2006_MOE_TANF_non!F50+raw_2006_MOE_TANF_assist!E50+raw_2006_fed_non_1!C51+raw_2006_fed_non_1!E51+raw_2006_fed_non_1!F51+raw_2006_fed_assist!E51</f>
        <v>73511944</v>
      </c>
      <c r="E45">
        <f>raw_2006_fed_non_1!J51+raw_2006_fed_assist!F51</f>
        <v>94770090</v>
      </c>
      <c r="F45">
        <f>raw_2006_MOE_SSP_non!G50+raw_2006_MOE_SSP_non!H50+raw_2006_MOE_TANF_non!G50+raw_2006_MOE_TANF_non!H50+raw_2006_fed_non_1!G51+raw_2006_fed_non_1!H51</f>
        <v>0</v>
      </c>
      <c r="G45">
        <f>raw_2006_MOE_SSP_non!I50+raw_2006_MOE_TANF_non!I50+raw_2006_fed_non_1!I51</f>
        <v>8720616</v>
      </c>
      <c r="H45">
        <f>raw_2006_MOE_SSP_non!J50+raw_2006_MOE_SSP_non!K50+raw_2006_MOE_TANF_non!J50+raw_2006_MOE_TANF_non!K50+raw_2006_fed_non_2!D51+raw_2006_fed_non_2!E51</f>
        <v>3753290</v>
      </c>
      <c r="I45">
        <f>raw_2006_MOE_SSP_non!N50+raw_2006_MOE_TANF_non!N50+raw_2006_fed_non_2!I51</f>
        <v>290207989</v>
      </c>
      <c r="J45">
        <f>raw_2006_MOE_SSP_non!L50+raw_2006_MOE_SSP_non!M50+raw_2006_MOE_TANF_non!L50+raw_2006_MOE_TANF_non!M50+raw_2006_fed_non_2!F51+raw_2006_fed_non_2!H51</f>
        <v>94290895</v>
      </c>
      <c r="K45">
        <f>raw_2006_fed_spending!E51</f>
        <v>31235772</v>
      </c>
      <c r="L45">
        <f>raw_2006_MOE_SSP_non!B50+raw_2006_MOE_SSP_assist!B50+raw_2006_MOE_TANF_non!B50+raw_2006_MOE_TANF_assist!B50+raw_2006_fed_spending!J51+raw_2006_fed_spending!C51+raw_2006_fed_spending!E51</f>
        <v>762269747</v>
      </c>
      <c r="N45">
        <f t="shared" si="0"/>
        <v>762269747</v>
      </c>
      <c r="O45" t="str">
        <f t="shared" si="1"/>
        <v>Match</v>
      </c>
    </row>
    <row r="46" spans="1:15" x14ac:dyDescent="0.2">
      <c r="A46" t="s">
        <v>52</v>
      </c>
      <c r="B46">
        <f>raw_2006_MOE_SSP_assist!C51+raw_2006_MOE_TANF_assist!C51+raw_2006_fed_assist!C52</f>
        <v>36925910</v>
      </c>
      <c r="C46">
        <f>raw_2006_MOE_SSP_non!D51+raw_2006_MOE_SSP_assist!D51+raw_2006_MOE_TANF_non!D51+raw_2006_MOE_TANF_assist!D51+raw_2006_fed_non_1!D52+raw_2006_fed_assist!D52+raw_2006_fed_spending!C52</f>
        <v>6974924</v>
      </c>
      <c r="D46">
        <f>raw_2006_MOE_SSP_non!C51+raw_2006_MOE_SSP_non!E51+raw_2006_MOE_SSP_non!F51+raw_2006_MOE_SSP_assist!E51+raw_2006_MOE_TANF_non!C51+raw_2006_MOE_TANF_non!E51+raw_2006_MOE_TANF_non!F51+raw_2006_MOE_TANF_assist!E51+raw_2006_fed_non_1!C52+raw_2006_fed_non_1!E52+raw_2006_fed_non_1!F52+raw_2006_fed_assist!E52</f>
        <v>36312676</v>
      </c>
      <c r="E46">
        <f>raw_2006_fed_non_1!J52+raw_2006_fed_assist!F52</f>
        <v>0</v>
      </c>
      <c r="F46">
        <f>raw_2006_MOE_SSP_non!G51+raw_2006_MOE_SSP_non!H51+raw_2006_MOE_TANF_non!G51+raw_2006_MOE_TANF_non!H51+raw_2006_fed_non_1!G52+raw_2006_fed_non_1!H52</f>
        <v>0</v>
      </c>
      <c r="G46">
        <f>raw_2006_MOE_SSP_non!I51+raw_2006_MOE_TANF_non!I51+raw_2006_fed_non_1!I52</f>
        <v>821092</v>
      </c>
      <c r="H46">
        <f>raw_2006_MOE_SSP_non!J51+raw_2006_MOE_SSP_non!K51+raw_2006_MOE_TANF_non!J51+raw_2006_MOE_TANF_non!K51+raw_2006_fed_non_2!D52+raw_2006_fed_non_2!E52</f>
        <v>547730</v>
      </c>
      <c r="I46">
        <f>raw_2006_MOE_SSP_non!N51+raw_2006_MOE_TANF_non!N51+raw_2006_fed_non_2!I52</f>
        <v>-8800</v>
      </c>
      <c r="J46">
        <f>raw_2006_MOE_SSP_non!L51+raw_2006_MOE_SSP_non!M51+raw_2006_MOE_TANF_non!L51+raw_2006_MOE_TANF_non!M51+raw_2006_fed_non_2!F52+raw_2006_fed_non_2!H52</f>
        <v>14223152</v>
      </c>
      <c r="K46">
        <f>raw_2006_fed_spending!E52</f>
        <v>5307000</v>
      </c>
      <c r="L46">
        <f>raw_2006_MOE_SSP_non!B51+raw_2006_MOE_SSP_assist!B51+raw_2006_MOE_TANF_non!B51+raw_2006_MOE_TANF_assist!B51+raw_2006_fed_spending!J52+raw_2006_fed_spending!C52+raw_2006_fed_spending!E52</f>
        <v>101103684</v>
      </c>
      <c r="N46">
        <f t="shared" si="0"/>
        <v>101103684</v>
      </c>
      <c r="O46" t="str">
        <f t="shared" si="1"/>
        <v>Match</v>
      </c>
    </row>
    <row r="47" spans="1:15" x14ac:dyDescent="0.2">
      <c r="A47" t="s">
        <v>53</v>
      </c>
      <c r="B47">
        <f>raw_2006_MOE_SSP_assist!C52+raw_2006_MOE_TANF_assist!C52+raw_2006_fed_assist!C53</f>
        <v>34582138</v>
      </c>
      <c r="C47">
        <f>raw_2006_MOE_SSP_non!D52+raw_2006_MOE_SSP_assist!D52+raw_2006_MOE_TANF_non!D52+raw_2006_MOE_TANF_assist!D52+raw_2006_fed_non_1!D53+raw_2006_fed_assist!D53+raw_2006_fed_spending!C53</f>
        <v>15614855</v>
      </c>
      <c r="D47">
        <f>raw_2006_MOE_SSP_non!C52+raw_2006_MOE_SSP_non!E52+raw_2006_MOE_SSP_non!F52+raw_2006_MOE_SSP_assist!E52+raw_2006_MOE_TANF_non!C52+raw_2006_MOE_TANF_non!E52+raw_2006_MOE_TANF_non!F52+raw_2006_MOE_TANF_assist!E52+raw_2006_fed_non_1!C53+raw_2006_fed_non_1!E53+raw_2006_fed_non_1!F53+raw_2006_fed_assist!E53</f>
        <v>7261286</v>
      </c>
      <c r="E47">
        <f>raw_2006_fed_non_1!J53+raw_2006_fed_assist!F53</f>
        <v>0</v>
      </c>
      <c r="F47">
        <f>raw_2006_MOE_SSP_non!G52+raw_2006_MOE_SSP_non!H52+raw_2006_MOE_TANF_non!G52+raw_2006_MOE_TANF_non!H52+raw_2006_fed_non_1!G53+raw_2006_fed_non_1!H53</f>
        <v>8769208</v>
      </c>
      <c r="G47">
        <f>raw_2006_MOE_SSP_non!I52+raw_2006_MOE_TANF_non!I52+raw_2006_fed_non_1!I53</f>
        <v>790951</v>
      </c>
      <c r="H47">
        <f>raw_2006_MOE_SSP_non!J52+raw_2006_MOE_SSP_non!K52+raw_2006_MOE_TANF_non!J52+raw_2006_MOE_TANF_non!K52+raw_2006_fed_non_2!D53+raw_2006_fed_non_2!E53</f>
        <v>0</v>
      </c>
      <c r="I47">
        <f>raw_2006_MOE_SSP_non!N52+raw_2006_MOE_TANF_non!N52+raw_2006_fed_non_2!I53</f>
        <v>0</v>
      </c>
      <c r="J47">
        <f>raw_2006_MOE_SSP_non!L52+raw_2006_MOE_SSP_non!M52+raw_2006_MOE_TANF_non!L52+raw_2006_MOE_TANF_non!M52+raw_2006_fed_non_2!F53+raw_2006_fed_non_2!H53</f>
        <v>6289725</v>
      </c>
      <c r="K47">
        <f>raw_2006_fed_spending!E53</f>
        <v>4735318</v>
      </c>
      <c r="L47">
        <f>raw_2006_MOE_SSP_non!B52+raw_2006_MOE_SSP_assist!B52+raw_2006_MOE_TANF_non!B52+raw_2006_MOE_TANF_assist!B52+raw_2006_fed_spending!J53+raw_2006_fed_spending!C53+raw_2006_fed_spending!E53</f>
        <v>78043481</v>
      </c>
      <c r="N47">
        <f t="shared" si="0"/>
        <v>78043481</v>
      </c>
      <c r="O47" t="str">
        <f t="shared" si="1"/>
        <v>Match</v>
      </c>
    </row>
    <row r="48" spans="1:15" x14ac:dyDescent="0.2">
      <c r="A48" t="s">
        <v>54</v>
      </c>
      <c r="B48">
        <f>raw_2006_MOE_SSP_assist!C53+raw_2006_MOE_TANF_assist!C53+raw_2006_fed_assist!C54</f>
        <v>135734389</v>
      </c>
      <c r="C48">
        <f>raw_2006_MOE_SSP_non!D53+raw_2006_MOE_SSP_assist!D53+raw_2006_MOE_TANF_non!D53+raw_2006_MOE_TANF_assist!D53+raw_2006_fed_non_1!D54+raw_2006_fed_assist!D54+raw_2006_fed_spending!C54</f>
        <v>42019304</v>
      </c>
      <c r="D48">
        <f>raw_2006_MOE_SSP_non!C53+raw_2006_MOE_SSP_non!E53+raw_2006_MOE_SSP_non!F53+raw_2006_MOE_SSP_assist!E53+raw_2006_MOE_TANF_non!C53+raw_2006_MOE_TANF_non!E53+raw_2006_MOE_TANF_non!F53+raw_2006_MOE_TANF_assist!E53+raw_2006_fed_non_1!C54+raw_2006_fed_non_1!E54+raw_2006_fed_non_1!F54+raw_2006_fed_assist!E54</f>
        <v>47526463</v>
      </c>
      <c r="E48">
        <f>raw_2006_fed_non_1!J54+raw_2006_fed_assist!F54</f>
        <v>0</v>
      </c>
      <c r="F48">
        <f>raw_2006_MOE_SSP_non!G53+raw_2006_MOE_SSP_non!H53+raw_2006_MOE_TANF_non!G53+raw_2006_MOE_TANF_non!H53+raw_2006_fed_non_1!G54+raw_2006_fed_non_1!H54</f>
        <v>0</v>
      </c>
      <c r="G48">
        <f>raw_2006_MOE_SSP_non!I53+raw_2006_MOE_TANF_non!I53+raw_2006_fed_non_1!I54</f>
        <v>11117614</v>
      </c>
      <c r="H48">
        <f>raw_2006_MOE_SSP_non!J53+raw_2006_MOE_SSP_non!K53+raw_2006_MOE_TANF_non!J53+raw_2006_MOE_TANF_non!K53+raw_2006_fed_non_2!D54+raw_2006_fed_non_2!E54</f>
        <v>953346</v>
      </c>
      <c r="I48">
        <f>raw_2006_MOE_SSP_non!N53+raw_2006_MOE_TANF_non!N53+raw_2006_fed_non_2!I54</f>
        <v>14483312</v>
      </c>
      <c r="J48">
        <f>raw_2006_MOE_SSP_non!L53+raw_2006_MOE_SSP_non!M53+raw_2006_MOE_TANF_non!L53+raw_2006_MOE_TANF_non!M53+raw_2006_fed_non_2!F54+raw_2006_fed_non_2!H54</f>
        <v>42098184</v>
      </c>
      <c r="K48">
        <f>raw_2006_fed_spending!E54</f>
        <v>14581500</v>
      </c>
      <c r="L48">
        <f>raw_2006_MOE_SSP_non!B53+raw_2006_MOE_SSP_assist!B53+raw_2006_MOE_TANF_non!B53+raw_2006_MOE_TANF_assist!B53+raw_2006_fed_spending!J54+raw_2006_fed_spending!C54+raw_2006_fed_spending!E54</f>
        <v>308514112</v>
      </c>
      <c r="N48">
        <f t="shared" si="0"/>
        <v>308514112</v>
      </c>
      <c r="O48" t="str">
        <f t="shared" si="1"/>
        <v>Match</v>
      </c>
    </row>
    <row r="49" spans="1:15" x14ac:dyDescent="0.2">
      <c r="A49" t="s">
        <v>55</v>
      </c>
      <c r="B49">
        <f>raw_2006_MOE_SSP_assist!C54+raw_2006_MOE_TANF_assist!C54+raw_2006_fed_assist!C55</f>
        <v>284435431</v>
      </c>
      <c r="C49">
        <f>raw_2006_MOE_SSP_non!D54+raw_2006_MOE_SSP_assist!D54+raw_2006_MOE_TANF_non!D54+raw_2006_MOE_TANF_assist!D54+raw_2006_fed_non_1!D55+raw_2006_fed_assist!D55+raw_2006_fed_spending!C55</f>
        <v>179056284</v>
      </c>
      <c r="D49">
        <f>raw_2006_MOE_SSP_non!C54+raw_2006_MOE_SSP_non!E54+raw_2006_MOE_SSP_non!F54+raw_2006_MOE_SSP_assist!E54+raw_2006_MOE_TANF_non!C54+raw_2006_MOE_TANF_non!E54+raw_2006_MOE_TANF_non!F54+raw_2006_MOE_TANF_assist!E54+raw_2006_fed_non_1!C55+raw_2006_fed_non_1!E55+raw_2006_fed_non_1!F55+raw_2006_fed_assist!E55</f>
        <v>190043579</v>
      </c>
      <c r="E49">
        <f>raw_2006_fed_non_1!J55+raw_2006_fed_assist!F55</f>
        <v>15323733</v>
      </c>
      <c r="F49">
        <f>raw_2006_MOE_SSP_non!G54+raw_2006_MOE_SSP_non!H54+raw_2006_MOE_TANF_non!G54+raw_2006_MOE_TANF_non!H54+raw_2006_fed_non_1!G55+raw_2006_fed_non_1!H55</f>
        <v>0</v>
      </c>
      <c r="G49">
        <f>raw_2006_MOE_SSP_non!I54+raw_2006_MOE_TANF_non!I54+raw_2006_fed_non_1!I55</f>
        <v>11139467</v>
      </c>
      <c r="H49">
        <f>raw_2006_MOE_SSP_non!J54+raw_2006_MOE_SSP_non!K54+raw_2006_MOE_TANF_non!J54+raw_2006_MOE_TANF_non!K54+raw_2006_fed_non_2!D55+raw_2006_fed_non_2!E55</f>
        <v>0</v>
      </c>
      <c r="I49">
        <f>raw_2006_MOE_SSP_non!N54+raw_2006_MOE_TANF_non!N54+raw_2006_fed_non_2!I55</f>
        <v>12373769</v>
      </c>
      <c r="J49">
        <f>raw_2006_MOE_SSP_non!L54+raw_2006_MOE_SSP_non!M54+raw_2006_MOE_TANF_non!L54+raw_2006_MOE_TANF_non!M54+raw_2006_fed_non_2!F55+raw_2006_fed_non_2!H55</f>
        <v>46045537</v>
      </c>
      <c r="K49">
        <f>raw_2006_fed_spending!E55</f>
        <v>9733928</v>
      </c>
      <c r="L49">
        <f>raw_2006_MOE_SSP_non!B54+raw_2006_MOE_SSP_assist!B54+raw_2006_MOE_TANF_non!B54+raw_2006_MOE_TANF_assist!B54+raw_2006_fed_spending!J55+raw_2006_fed_spending!C55+raw_2006_fed_spending!E55</f>
        <v>748151728</v>
      </c>
      <c r="N49">
        <f t="shared" si="0"/>
        <v>748151728</v>
      </c>
      <c r="O49" t="str">
        <f t="shared" si="1"/>
        <v>Match</v>
      </c>
    </row>
    <row r="50" spans="1:15" x14ac:dyDescent="0.2">
      <c r="A50" t="s">
        <v>56</v>
      </c>
      <c r="B50">
        <f>raw_2006_MOE_SSP_assist!C55+raw_2006_MOE_TANF_assist!C55+raw_2006_fed_assist!C56</f>
        <v>37252382</v>
      </c>
      <c r="C50">
        <f>raw_2006_MOE_SSP_non!D55+raw_2006_MOE_SSP_assist!D55+raw_2006_MOE_TANF_non!D55+raw_2006_MOE_TANF_assist!D55+raw_2006_fed_non_1!D56+raw_2006_fed_assist!D56+raw_2006_fed_spending!C56</f>
        <v>20923473</v>
      </c>
      <c r="D50">
        <f>raw_2006_MOE_SSP_non!C55+raw_2006_MOE_SSP_non!E55+raw_2006_MOE_SSP_non!F55+raw_2006_MOE_SSP_assist!E55+raw_2006_MOE_TANF_non!C55+raw_2006_MOE_TANF_non!E55+raw_2006_MOE_TANF_non!F55+raw_2006_MOE_TANF_assist!E55+raw_2006_fed_non_1!C56+raw_2006_fed_non_1!E56+raw_2006_fed_non_1!F56+raw_2006_fed_assist!E56</f>
        <v>18050041</v>
      </c>
      <c r="E50">
        <f>raw_2006_fed_non_1!J56+raw_2006_fed_assist!F56</f>
        <v>0</v>
      </c>
      <c r="F50">
        <f>raw_2006_MOE_SSP_non!G55+raw_2006_MOE_SSP_non!H55+raw_2006_MOE_TANF_non!G55+raw_2006_MOE_TANF_non!H55+raw_2006_fed_non_1!G56+raw_2006_fed_non_1!H56</f>
        <v>0</v>
      </c>
      <c r="G50">
        <f>raw_2006_MOE_SSP_non!I55+raw_2006_MOE_TANF_non!I55+raw_2006_fed_non_1!I56</f>
        <v>1580812</v>
      </c>
      <c r="H50">
        <f>raw_2006_MOE_SSP_non!J55+raw_2006_MOE_SSP_non!K55+raw_2006_MOE_TANF_non!J55+raw_2006_MOE_TANF_non!K55+raw_2006_fed_non_2!D56+raw_2006_fed_non_2!E56</f>
        <v>-75082</v>
      </c>
      <c r="I50">
        <f>raw_2006_MOE_SSP_non!N55+raw_2006_MOE_TANF_non!N55+raw_2006_fed_non_2!I56</f>
        <v>12374870</v>
      </c>
      <c r="J50">
        <f>raw_2006_MOE_SSP_non!L55+raw_2006_MOE_SSP_non!M55+raw_2006_MOE_TANF_non!L55+raw_2006_MOE_TANF_non!M55+raw_2006_fed_non_2!F56+raw_2006_fed_non_2!H56</f>
        <v>24943178</v>
      </c>
      <c r="K50">
        <f>raw_2006_fed_spending!E56</f>
        <v>10918472</v>
      </c>
      <c r="L50">
        <f>raw_2006_MOE_SSP_non!B55+raw_2006_MOE_SSP_assist!B55+raw_2006_MOE_TANF_non!B55+raw_2006_MOE_TANF_assist!B55+raw_2006_fed_spending!J56+raw_2006_fed_spending!C56+raw_2006_fed_spending!E56</f>
        <v>125968146</v>
      </c>
      <c r="N50">
        <f t="shared" si="0"/>
        <v>125968146</v>
      </c>
      <c r="O50" t="str">
        <f t="shared" si="1"/>
        <v>Match</v>
      </c>
    </row>
    <row r="51" spans="1:15" x14ac:dyDescent="0.2">
      <c r="A51" t="s">
        <v>57</v>
      </c>
      <c r="B51">
        <f>raw_2006_MOE_SSP_assist!C56+raw_2006_MOE_TANF_assist!C56+raw_2006_fed_assist!C57</f>
        <v>110874726</v>
      </c>
      <c r="C51">
        <f>raw_2006_MOE_SSP_non!D56+raw_2006_MOE_SSP_assist!D56+raw_2006_MOE_TANF_non!D56+raw_2006_MOE_TANF_assist!D56+raw_2006_fed_non_1!D57+raw_2006_fed_assist!D57+raw_2006_fed_spending!C57</f>
        <v>243212080</v>
      </c>
      <c r="D51">
        <f>raw_2006_MOE_SSP_non!C56+raw_2006_MOE_SSP_non!E56+raw_2006_MOE_SSP_non!F56+raw_2006_MOE_SSP_assist!E56+raw_2006_MOE_TANF_non!C56+raw_2006_MOE_TANF_non!E56+raw_2006_MOE_TANF_non!F56+raw_2006_MOE_TANF_assist!E56+raw_2006_fed_non_1!C57+raw_2006_fed_non_1!E57+raw_2006_fed_non_1!F57+raw_2006_fed_assist!E57</f>
        <v>42151699</v>
      </c>
      <c r="E51">
        <f>raw_2006_fed_non_1!J57+raw_2006_fed_assist!F57</f>
        <v>0</v>
      </c>
      <c r="F51">
        <f>raw_2006_MOE_SSP_non!G56+raw_2006_MOE_SSP_non!H56+raw_2006_MOE_TANF_non!G56+raw_2006_MOE_TANF_non!H56+raw_2006_fed_non_1!G57+raw_2006_fed_non_1!H57</f>
        <v>55232000</v>
      </c>
      <c r="G51">
        <f>raw_2006_MOE_SSP_non!I56+raw_2006_MOE_TANF_non!I56+raw_2006_fed_non_1!I57</f>
        <v>8509262</v>
      </c>
      <c r="H51">
        <f>raw_2006_MOE_SSP_non!J56+raw_2006_MOE_SSP_non!K56+raw_2006_MOE_TANF_non!J56+raw_2006_MOE_TANF_non!K56+raw_2006_fed_non_2!D57+raw_2006_fed_non_2!E57</f>
        <v>12065361</v>
      </c>
      <c r="I51">
        <f>raw_2006_MOE_SSP_non!N56+raw_2006_MOE_TANF_non!N56+raw_2006_fed_non_2!I57</f>
        <v>3335584</v>
      </c>
      <c r="J51">
        <f>raw_2006_MOE_SSP_non!L56+raw_2006_MOE_SSP_non!M56+raw_2006_MOE_TANF_non!L56+raw_2006_MOE_TANF_non!M56+raw_2006_fed_non_2!F57+raw_2006_fed_non_2!H57</f>
        <v>27779526</v>
      </c>
      <c r="K51">
        <f>raw_2006_fed_spending!E57</f>
        <v>14715200</v>
      </c>
      <c r="L51">
        <f>raw_2006_MOE_SSP_non!B56+raw_2006_MOE_SSP_assist!B56+raw_2006_MOE_TANF_non!B56+raw_2006_MOE_TANF_assist!B56+raw_2006_fed_spending!J57+raw_2006_fed_spending!C57+raw_2006_fed_spending!E57</f>
        <v>517875438</v>
      </c>
      <c r="N51">
        <f t="shared" si="0"/>
        <v>517875438</v>
      </c>
      <c r="O51" t="str">
        <f t="shared" si="1"/>
        <v>Match</v>
      </c>
    </row>
    <row r="52" spans="1:15" x14ac:dyDescent="0.2">
      <c r="A52" t="s">
        <v>58</v>
      </c>
      <c r="B52">
        <f>raw_2006_MOE_SSP_assist!C57+raw_2006_MOE_TANF_assist!C57+raw_2006_fed_assist!C58</f>
        <v>10459397</v>
      </c>
      <c r="C52">
        <f>raw_2006_MOE_SSP_non!D57+raw_2006_MOE_SSP_assist!D57+raw_2006_MOE_TANF_non!D57+raw_2006_MOE_TANF_assist!D57+raw_2006_fed_non_1!D58+raw_2006_fed_assist!D58+raw_2006_fed_spending!C58</f>
        <v>7016965</v>
      </c>
      <c r="D52">
        <f>raw_2006_MOE_SSP_non!C57+raw_2006_MOE_SSP_non!E57+raw_2006_MOE_SSP_non!F57+raw_2006_MOE_SSP_assist!E57+raw_2006_MOE_TANF_non!C57+raw_2006_MOE_TANF_non!E57+raw_2006_MOE_TANF_non!F57+raw_2006_MOE_TANF_assist!E57+raw_2006_fed_non_1!C58+raw_2006_fed_non_1!E58+raw_2006_fed_non_1!F58+raw_2006_fed_assist!E58</f>
        <v>2279012</v>
      </c>
      <c r="E52">
        <f>raw_2006_fed_non_1!J58+raw_2006_fed_assist!F58</f>
        <v>0</v>
      </c>
      <c r="F52">
        <f>raw_2006_MOE_SSP_non!G57+raw_2006_MOE_SSP_non!H57+raw_2006_MOE_TANF_non!G57+raw_2006_MOE_TANF_non!H57+raw_2006_fed_non_1!G58+raw_2006_fed_non_1!H58</f>
        <v>0</v>
      </c>
      <c r="G52">
        <f>raw_2006_MOE_SSP_non!I57+raw_2006_MOE_TANF_non!I57+raw_2006_fed_non_1!I58</f>
        <v>0</v>
      </c>
      <c r="H52">
        <f>raw_2006_MOE_SSP_non!J57+raw_2006_MOE_SSP_non!K57+raw_2006_MOE_TANF_non!J57+raw_2006_MOE_TANF_non!K57+raw_2006_fed_non_2!D58+raw_2006_fed_non_2!E58</f>
        <v>0</v>
      </c>
      <c r="I52">
        <f>raw_2006_MOE_SSP_non!N57+raw_2006_MOE_TANF_non!N57+raw_2006_fed_non_2!I58</f>
        <v>6118499</v>
      </c>
      <c r="J52">
        <f>raw_2006_MOE_SSP_non!L57+raw_2006_MOE_SSP_non!M57+raw_2006_MOE_TANF_non!L57+raw_2006_MOE_TANF_non!M57+raw_2006_fed_non_2!F58+raw_2006_fed_non_2!H58</f>
        <v>852232</v>
      </c>
      <c r="K52">
        <f>raw_2006_fed_spending!E58</f>
        <v>0</v>
      </c>
      <c r="L52">
        <f>raw_2006_MOE_SSP_non!B57+raw_2006_MOE_SSP_assist!B57+raw_2006_MOE_TANF_non!B57+raw_2006_MOE_TANF_assist!B57+raw_2006_fed_spending!J58+raw_2006_fed_spending!C58+raw_2006_fed_spending!E58</f>
        <v>26726105</v>
      </c>
      <c r="N52">
        <f t="shared" si="0"/>
        <v>26726105</v>
      </c>
      <c r="O52" t="str">
        <f t="shared" si="1"/>
        <v>Match</v>
      </c>
    </row>
    <row r="53" spans="1:15" x14ac:dyDescent="0.2">
      <c r="A53" t="s">
        <v>133</v>
      </c>
      <c r="B53">
        <f>raw_2006_MOE_SSP_assist!C58+raw_2006_MOE_TANF_assist!C58+raw_2006_fed_assist!C59</f>
        <v>9906038682</v>
      </c>
      <c r="C53">
        <f>raw_2006_MOE_SSP_non!D58+raw_2006_MOE_SSP_assist!D58+raw_2006_MOE_TANF_non!D58+raw_2006_MOE_TANF_assist!D58+raw_2006_fed_non_1!D59+raw_2006_fed_assist!D59+raw_2006_fed_spending!C59</f>
        <v>5419918793</v>
      </c>
      <c r="D53">
        <f>raw_2006_MOE_SSP_non!C58+raw_2006_MOE_SSP_non!E58+raw_2006_MOE_SSP_non!F58+raw_2006_MOE_SSP_assist!E58+raw_2006_MOE_TANF_non!C58+raw_2006_MOE_TANF_non!E58+raw_2006_MOE_TANF_non!F58+raw_2006_MOE_TANF_assist!E58+raw_2006_fed_non_1!C59+raw_2006_fed_non_1!E59+raw_2006_fed_non_1!F59+raw_2006_fed_assist!E59</f>
        <v>2838336690</v>
      </c>
      <c r="E53">
        <f>raw_2006_fed_non_1!J59+raw_2006_fed_assist!F59</f>
        <v>1313059018</v>
      </c>
      <c r="F53">
        <f>raw_2006_MOE_SSP_non!G58+raw_2006_MOE_SSP_non!H58+raw_2006_MOE_TANF_non!G58+raw_2006_MOE_TANF_non!H58+raw_2006_fed_non_1!G59+raw_2006_fed_non_1!H59</f>
        <v>1242259158</v>
      </c>
      <c r="G53">
        <f>raw_2006_MOE_SSP_non!I58+raw_2006_MOE_TANF_non!I58+raw_2006_fed_non_1!I59</f>
        <v>289395948</v>
      </c>
      <c r="H53">
        <f>raw_2006_MOE_SSP_non!J58+raw_2006_MOE_SSP_non!K58+raw_2006_MOE_TANF_non!J58+raw_2006_MOE_TANF_non!K58+raw_2006_fed_non_2!D59+raw_2006_fed_non_2!E59</f>
        <v>940129159</v>
      </c>
      <c r="I53">
        <f>raw_2006_MOE_SSP_non!N58+raw_2006_MOE_TANF_non!N58+raw_2006_fed_non_2!I59</f>
        <v>3111724911</v>
      </c>
      <c r="J53">
        <f>raw_2006_MOE_SSP_non!L58+raw_2006_MOE_SSP_non!M58+raw_2006_MOE_TANF_non!L58+raw_2006_MOE_TANF_non!M58+raw_2006_fed_non_2!F59+raw_2006_fed_non_2!H59</f>
        <v>2410837161</v>
      </c>
      <c r="K53">
        <f>raw_2006_fed_spending!E59</f>
        <v>974038036</v>
      </c>
      <c r="L53">
        <f>raw_2006_MOE_SSP_non!B58+raw_2006_MOE_SSP_assist!B58+raw_2006_MOE_TANF_non!B58+raw_2006_MOE_TANF_assist!B58+raw_2006_fed_spending!J59+raw_2006_fed_spending!C59+raw_2006_fed_spending!E59</f>
        <v>28445737556</v>
      </c>
      <c r="N53">
        <f t="shared" si="0"/>
        <v>28445737556</v>
      </c>
      <c r="O53" t="str">
        <f t="shared" si="1"/>
        <v>Match</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
  <sheetViews>
    <sheetView workbookViewId="0">
      <selection activeCell="L1" sqref="L1"/>
    </sheetView>
  </sheetViews>
  <sheetFormatPr baseColWidth="10" defaultRowHeight="16" x14ac:dyDescent="0.2"/>
  <cols>
    <col min="2" max="6" width="11.1640625" bestFit="1" customWidth="1"/>
    <col min="8" max="11" width="11.1640625" bestFit="1" customWidth="1"/>
    <col min="12" max="12" width="12.1640625" bestFit="1" customWidth="1"/>
    <col min="14" max="14" width="12.1640625" bestFit="1" customWidth="1"/>
    <col min="16" max="16" width="12.1640625" bestFit="1" customWidth="1"/>
  </cols>
  <sheetData>
    <row r="1" spans="1:17" x14ac:dyDescent="0.2">
      <c r="A1" t="s">
        <v>1</v>
      </c>
      <c r="B1" t="s">
        <v>797</v>
      </c>
      <c r="C1" t="s">
        <v>798</v>
      </c>
      <c r="D1" t="s">
        <v>799</v>
      </c>
      <c r="E1" t="s">
        <v>800</v>
      </c>
      <c r="F1" t="s">
        <v>801</v>
      </c>
      <c r="G1" t="s">
        <v>802</v>
      </c>
      <c r="H1" t="s">
        <v>803</v>
      </c>
      <c r="I1" t="s">
        <v>804</v>
      </c>
      <c r="J1" t="s">
        <v>805</v>
      </c>
      <c r="K1" t="s">
        <v>806</v>
      </c>
      <c r="L1" t="s">
        <v>942</v>
      </c>
      <c r="N1" t="s">
        <v>829</v>
      </c>
      <c r="O1" t="s">
        <v>606</v>
      </c>
      <c r="P1" t="s">
        <v>850</v>
      </c>
      <c r="Q1" t="s">
        <v>606</v>
      </c>
    </row>
    <row r="2" spans="1:17" x14ac:dyDescent="0.2">
      <c r="A2" t="s">
        <v>8</v>
      </c>
      <c r="B2">
        <f>raw_2007_MOE_SSP_assist!C7+raw_2007_MOE_TANF_assist!C7+raw_2007_fed_assist!C8</f>
        <v>45868772</v>
      </c>
      <c r="C2">
        <f>raw_2007_fed_spending!C8+raw_2007_MOE_SSP_non!D7+raw_2007_MOE_SSP_assist!D7+raw_2007_MOE_TANF_non!D7+raw_2007_MOE_TANF_assist!D7+raw_2007_fed_non_1!D8+raw_2007_fed_assist!D8</f>
        <v>22388679</v>
      </c>
      <c r="D2">
        <f>raw_2007_MOE_SSP_non!C7+raw_2007_MOE_SSP_non!E7+raw_2007_MOE_SSP_non!F7+raw_2007_MOE_SSP_assist!E7+raw_2007_MOE_TANF_non!C7+raw_2007_MOE_TANF_non!E7+raw_2007_MOE_TANF_non!F7+raw_2007_MOE_TANF_assist!E7+raw_2007_fed_non_1!C8+raw_2007_fed_non_1!E8+raw_2007_fed_non_1!F8+raw_2007_fed_assist!E8</f>
        <v>25851667</v>
      </c>
      <c r="E2">
        <f>raw_2007_fed_non_1!J8+raw_2007_fed_assist!F8</f>
        <v>0</v>
      </c>
      <c r="F2">
        <f>raw_2007_MOE_SSP_non!G7+raw_2007_MOE_SSP_non!H7+raw_2007_MOE_TANF_non!G7+raw_2007_MOE_TANF_non!H7+raw_2007_fed_non_1!G8+raw_2007_fed_non_1!H8</f>
        <v>0</v>
      </c>
      <c r="G2">
        <f>raw_2007_MOE_SSP_non!I7+raw_2007_MOE_TANF_non!I7+raw_2007_fed_non_1!I8</f>
        <v>66000</v>
      </c>
      <c r="H2">
        <f>raw_2007_MOE_SSP_non!J7+raw_2007_MOE_SSP_non!K7+raw_2007_MOE_TANF_non!J7+raw_2007_MOE_TANF_non!K7+raw_2007_fed_non_2!D8+raw_2007_fed_non_2!E8</f>
        <v>1537215</v>
      </c>
      <c r="I2">
        <f>raw_2007_MOE_SSP_non!N7+raw_2007_MOE_TANF_non!N7+raw_2007_fed_non_2!I8</f>
        <v>60054333</v>
      </c>
      <c r="J2">
        <f>raw_2007_MOE_SSP_non!L7+raw_2007_MOE_SSP_non!M7+raw_2007_MOE_TANF_non!L7+raw_2007_MOE_TANF_non!M7+raw_2007_fed_non_2!F8+raw_2007_fed_non_2!H8</f>
        <v>16199071</v>
      </c>
      <c r="K2">
        <f>raw_2007_fed_spending!E8</f>
        <v>10440846</v>
      </c>
      <c r="L2">
        <f>raw_2007_fed_spending!J8+raw_2007_MOE_SSP_non!B7+raw_2007_MOE_SSP_assist!B7+raw_2007_MOE_TANF_non!B7+raw_2007_MOE_TANF_assist!B7+raw_2007_fed_spending!C8+raw_2007_fed_spending!E8</f>
        <v>182406583</v>
      </c>
      <c r="N2">
        <f>SUM(B2:K2)</f>
        <v>182406583</v>
      </c>
      <c r="O2" t="str">
        <f>IF(L2=N2, "Match", "No Match")</f>
        <v>Match</v>
      </c>
      <c r="P2">
        <f>SUM(B2:B52)</f>
        <v>9068930860</v>
      </c>
      <c r="Q2" t="str">
        <f>IF(P2=B53, "Match", "No Match")</f>
        <v>Match</v>
      </c>
    </row>
    <row r="3" spans="1:17" x14ac:dyDescent="0.2">
      <c r="A3" t="s">
        <v>9</v>
      </c>
      <c r="B3">
        <f>raw_2007_MOE_SSP_assist!C8+raw_2007_MOE_TANF_assist!C8+raw_2007_fed_assist!C9</f>
        <v>37294678</v>
      </c>
      <c r="C3">
        <f>raw_2007_fed_spending!C9+raw_2007_MOE_SSP_non!D8+raw_2007_MOE_SSP_assist!D8+raw_2007_MOE_TANF_non!D8+raw_2007_MOE_TANF_assist!D8+raw_2007_fed_non_1!D9+raw_2007_fed_assist!D9</f>
        <v>26308538</v>
      </c>
      <c r="D3">
        <f>raw_2007_MOE_SSP_non!C8+raw_2007_MOE_SSP_non!E8+raw_2007_MOE_SSP_non!F8+raw_2007_MOE_SSP_assist!E8+raw_2007_MOE_TANF_non!C8+raw_2007_MOE_TANF_non!E8+raw_2007_MOE_TANF_non!F8+raw_2007_MOE_TANF_assist!E8+raw_2007_fed_non_1!C9+raw_2007_fed_non_1!E9+raw_2007_fed_non_1!F9+raw_2007_fed_assist!E9</f>
        <v>12910470</v>
      </c>
      <c r="E3">
        <f>raw_2007_fed_non_1!J9+raw_2007_fed_assist!F9</f>
        <v>0</v>
      </c>
      <c r="F3">
        <f>raw_2007_MOE_SSP_non!G8+raw_2007_MOE_SSP_non!H8+raw_2007_MOE_TANF_non!G8+raw_2007_MOE_TANF_non!H8+raw_2007_fed_non_1!G9+raw_2007_fed_non_1!H9</f>
        <v>0</v>
      </c>
      <c r="G3">
        <f>raw_2007_MOE_SSP_non!I8+raw_2007_MOE_TANF_non!I8+raw_2007_fed_non_1!I9</f>
        <v>1047347</v>
      </c>
      <c r="H3">
        <f>raw_2007_MOE_SSP_non!J8+raw_2007_MOE_SSP_non!K8+raw_2007_MOE_TANF_non!J8+raw_2007_MOE_TANF_non!K8+raw_2007_fed_non_2!D9+raw_2007_fed_non_2!E9</f>
        <v>509448</v>
      </c>
      <c r="I3">
        <f>raw_2007_MOE_SSP_non!N8+raw_2007_MOE_TANF_non!N8+raw_2007_fed_non_2!I9</f>
        <v>405181</v>
      </c>
      <c r="J3">
        <f>raw_2007_MOE_SSP_non!L8+raw_2007_MOE_SSP_non!M8+raw_2007_MOE_TANF_non!L8+raw_2007_MOE_TANF_non!M8+raw_2007_fed_non_2!F9+raw_2007_fed_non_2!H9</f>
        <v>9132621</v>
      </c>
      <c r="K3">
        <f>raw_2007_fed_spending!E9</f>
        <v>5100000</v>
      </c>
      <c r="L3">
        <f>raw_2007_fed_spending!J9+raw_2007_MOE_SSP_non!B8+raw_2007_MOE_SSP_assist!B8+raw_2007_MOE_TANF_non!B8+raw_2007_MOE_TANF_assist!B8+raw_2007_fed_spending!C9+raw_2007_fed_spending!E9</f>
        <v>92708283</v>
      </c>
      <c r="N3">
        <f t="shared" ref="N3:N52" si="0">SUM(B3:K3)</f>
        <v>92708283</v>
      </c>
      <c r="O3" t="str">
        <f t="shared" ref="O3:O53" si="1">IF(L3=N3, "Match", "No Match")</f>
        <v>Match</v>
      </c>
      <c r="P3">
        <f>SUM(C2:C52)</f>
        <v>5728929746</v>
      </c>
      <c r="Q3" t="str">
        <f>IF(P3=C53, "Match", "No Match")</f>
        <v>Match</v>
      </c>
    </row>
    <row r="4" spans="1:17" x14ac:dyDescent="0.2">
      <c r="A4" t="s">
        <v>10</v>
      </c>
      <c r="B4">
        <f>raw_2007_MOE_SSP_assist!C9+raw_2007_MOE_TANF_assist!C9+raw_2007_fed_assist!C10</f>
        <v>131520326</v>
      </c>
      <c r="C4">
        <f>raw_2007_fed_spending!C10+raw_2007_MOE_SSP_non!D9+raw_2007_MOE_SSP_assist!D9+raw_2007_MOE_TANF_non!D9+raw_2007_MOE_TANF_assist!D9+raw_2007_fed_non_1!D10+raw_2007_fed_assist!D10</f>
        <v>64036179</v>
      </c>
      <c r="D4">
        <f>raw_2007_MOE_SSP_non!C9+raw_2007_MOE_SSP_non!E9+raw_2007_MOE_SSP_non!F9+raw_2007_MOE_SSP_assist!E9+raw_2007_MOE_TANF_non!C9+raw_2007_MOE_TANF_non!E9+raw_2007_MOE_TANF_non!F9+raw_2007_MOE_TANF_assist!E9+raw_2007_fed_non_1!C10+raw_2007_fed_non_1!E10+raw_2007_fed_non_1!F10+raw_2007_fed_assist!E10</f>
        <v>12342732</v>
      </c>
      <c r="E4">
        <f>raw_2007_fed_non_1!J10+raw_2007_fed_assist!F10</f>
        <v>44118179</v>
      </c>
      <c r="F4">
        <f>raw_2007_MOE_SSP_non!G9+raw_2007_MOE_SSP_non!H9+raw_2007_MOE_TANF_non!G9+raw_2007_MOE_TANF_non!H9+raw_2007_fed_non_1!G10+raw_2007_fed_non_1!H10</f>
        <v>0</v>
      </c>
      <c r="G4">
        <f>raw_2007_MOE_SSP_non!I9+raw_2007_MOE_TANF_non!I9+raw_2007_fed_non_1!I10</f>
        <v>562730</v>
      </c>
      <c r="H4">
        <f>raw_2007_MOE_SSP_non!J9+raw_2007_MOE_SSP_non!K9+raw_2007_MOE_TANF_non!J9+raw_2007_MOE_TANF_non!K9+raw_2007_fed_non_2!D10+raw_2007_fed_non_2!E10</f>
        <v>1116043</v>
      </c>
      <c r="I4">
        <f>raw_2007_MOE_SSP_non!N9+raw_2007_MOE_TANF_non!N9+raw_2007_fed_non_2!I10</f>
        <v>37772651</v>
      </c>
      <c r="J4">
        <f>raw_2007_MOE_SSP_non!L9+raw_2007_MOE_SSP_non!M9+raw_2007_MOE_TANF_non!L9+raw_2007_MOE_TANF_non!M9+raw_2007_fed_non_2!F10+raw_2007_fed_non_2!H10</f>
        <v>33638368</v>
      </c>
      <c r="K4">
        <f>raw_2007_fed_spending!E10</f>
        <v>22613054</v>
      </c>
      <c r="L4">
        <f>raw_2007_fed_spending!J10+raw_2007_MOE_SSP_non!B9+raw_2007_MOE_SSP_assist!B9+raw_2007_MOE_TANF_non!B9+raw_2007_MOE_TANF_assist!B9+raw_2007_fed_spending!C10+raw_2007_fed_spending!E10</f>
        <v>347720262</v>
      </c>
      <c r="N4">
        <f t="shared" si="0"/>
        <v>347720262</v>
      </c>
      <c r="O4" t="str">
        <f t="shared" si="1"/>
        <v>Match</v>
      </c>
      <c r="P4">
        <f>SUM(D2:D52)</f>
        <v>2799282197</v>
      </c>
      <c r="Q4" t="str">
        <f>IF(P4=D53, "Match", "No Match")</f>
        <v>Match</v>
      </c>
    </row>
    <row r="5" spans="1:17" x14ac:dyDescent="0.2">
      <c r="A5" t="s">
        <v>11</v>
      </c>
      <c r="B5">
        <f>raw_2007_MOE_SSP_assist!C10+raw_2007_MOE_TANF_assist!C10+raw_2007_fed_assist!C11</f>
        <v>16289812</v>
      </c>
      <c r="C5">
        <f>raw_2007_fed_spending!C11+raw_2007_MOE_SSP_non!D10+raw_2007_MOE_SSP_assist!D10+raw_2007_MOE_TANF_non!D10+raw_2007_MOE_TANF_assist!D10+raw_2007_fed_non_1!D11+raw_2007_fed_assist!D11</f>
        <v>49341068</v>
      </c>
      <c r="D5">
        <f>raw_2007_MOE_SSP_non!C10+raw_2007_MOE_SSP_non!E10+raw_2007_MOE_SSP_non!F10+raw_2007_MOE_SSP_assist!E10+raw_2007_MOE_TANF_non!C10+raw_2007_MOE_TANF_non!E10+raw_2007_MOE_TANF_non!F10+raw_2007_MOE_TANF_assist!E10+raw_2007_fed_non_1!C11+raw_2007_fed_non_1!E11+raw_2007_fed_non_1!F11+raw_2007_fed_assist!E11</f>
        <v>27758333</v>
      </c>
      <c r="E5">
        <f>raw_2007_fed_non_1!J11+raw_2007_fed_assist!F11</f>
        <v>0</v>
      </c>
      <c r="F5">
        <f>raw_2007_MOE_SSP_non!G10+raw_2007_MOE_SSP_non!H10+raw_2007_MOE_TANF_non!G10+raw_2007_MOE_TANF_non!H10+raw_2007_fed_non_1!G11+raw_2007_fed_non_1!H11</f>
        <v>0</v>
      </c>
      <c r="G5">
        <f>raw_2007_MOE_SSP_non!I10+raw_2007_MOE_TANF_non!I10+raw_2007_fed_non_1!I11</f>
        <v>149207</v>
      </c>
      <c r="H5">
        <f>raw_2007_MOE_SSP_non!J10+raw_2007_MOE_SSP_non!K10+raw_2007_MOE_TANF_non!J10+raw_2007_MOE_TANF_non!K10+raw_2007_fed_non_2!D11+raw_2007_fed_non_2!E11</f>
        <v>2234460</v>
      </c>
      <c r="I5">
        <f>raw_2007_MOE_SSP_non!N10+raw_2007_MOE_TANF_non!N10+raw_2007_fed_non_2!I11</f>
        <v>5288130</v>
      </c>
      <c r="J5">
        <f>raw_2007_MOE_SSP_non!L10+raw_2007_MOE_SSP_non!M10+raw_2007_MOE_TANF_non!L10+raw_2007_MOE_TANF_non!M10+raw_2007_fed_non_2!F11+raw_2007_fed_non_2!H11</f>
        <v>13762427</v>
      </c>
      <c r="K5">
        <f>raw_2007_fed_spending!E11</f>
        <v>0</v>
      </c>
      <c r="L5">
        <f>raw_2007_fed_spending!J11+raw_2007_MOE_SSP_non!B10+raw_2007_MOE_SSP_assist!B10+raw_2007_MOE_TANF_non!B10+raw_2007_MOE_TANF_assist!B10+raw_2007_fed_spending!C11+raw_2007_fed_spending!E11</f>
        <v>114823437</v>
      </c>
      <c r="N5">
        <f t="shared" si="0"/>
        <v>114823437</v>
      </c>
      <c r="O5" t="str">
        <f t="shared" si="1"/>
        <v>Match</v>
      </c>
      <c r="P5">
        <f>SUM(E2:E52)</f>
        <v>1514714813</v>
      </c>
      <c r="Q5" t="str">
        <f>IF(P5=E53, "Match", "No Match")</f>
        <v>Match</v>
      </c>
    </row>
    <row r="6" spans="1:17" x14ac:dyDescent="0.2">
      <c r="A6" t="s">
        <v>12</v>
      </c>
      <c r="B6">
        <f>raw_2007_MOE_SSP_assist!C11+raw_2007_MOE_TANF_assist!C11+raw_2007_fed_assist!C12</f>
        <v>3289760420</v>
      </c>
      <c r="C6">
        <f>raw_2007_fed_spending!C12+raw_2007_MOE_SSP_non!D11+raw_2007_MOE_SSP_assist!D11+raw_2007_MOE_TANF_non!D11+raw_2007_MOE_TANF_assist!D11+raw_2007_fed_non_1!D12+raw_2007_fed_assist!D12</f>
        <v>1089122537</v>
      </c>
      <c r="D6">
        <f>raw_2007_MOE_SSP_non!C11+raw_2007_MOE_SSP_non!E11+raw_2007_MOE_SSP_non!F11+raw_2007_MOE_SSP_assist!E11+raw_2007_MOE_TANF_non!C11+raw_2007_MOE_TANF_non!E11+raw_2007_MOE_TANF_non!F11+raw_2007_MOE_TANF_assist!E11+raw_2007_fed_non_1!C12+raw_2007_fed_non_1!E12+raw_2007_fed_non_1!F12+raw_2007_fed_assist!E12</f>
        <v>639666596</v>
      </c>
      <c r="E6">
        <f>raw_2007_fed_non_1!J12+raw_2007_fed_assist!F12</f>
        <v>141846816</v>
      </c>
      <c r="F6">
        <f>raw_2007_MOE_SSP_non!G11+raw_2007_MOE_SSP_non!H11+raw_2007_MOE_TANF_non!G11+raw_2007_MOE_TANF_non!H11+raw_2007_fed_non_1!G12+raw_2007_fed_non_1!H12</f>
        <v>0</v>
      </c>
      <c r="G6">
        <f>raw_2007_MOE_SSP_non!I11+raw_2007_MOE_TANF_non!I11+raw_2007_fed_non_1!I12</f>
        <v>1706617</v>
      </c>
      <c r="H6">
        <f>raw_2007_MOE_SSP_non!J11+raw_2007_MOE_SSP_non!K11+raw_2007_MOE_TANF_non!J11+raw_2007_MOE_TANF_non!K11+raw_2007_fed_non_2!D12+raw_2007_fed_non_2!E12</f>
        <v>682463003</v>
      </c>
      <c r="I6">
        <f>raw_2007_MOE_SSP_non!N11+raw_2007_MOE_TANF_non!N11+raw_2007_fed_non_2!I12</f>
        <v>405206752</v>
      </c>
      <c r="J6">
        <f>raw_2007_MOE_SSP_non!L11+raw_2007_MOE_SSP_non!M11+raw_2007_MOE_TANF_non!L11+raw_2007_MOE_TANF_non!M11+raw_2007_fed_non_2!F12+raw_2007_fed_non_2!H12</f>
        <v>605696203</v>
      </c>
      <c r="K6">
        <f>raw_2007_fed_spending!E12</f>
        <v>358819525</v>
      </c>
      <c r="L6">
        <f>raw_2007_fed_spending!J12+raw_2007_MOE_SSP_non!B11+raw_2007_MOE_SSP_assist!B11+raw_2007_MOE_TANF_non!B11+raw_2007_MOE_TANF_assist!B11+raw_2007_fed_spending!C12+raw_2007_fed_spending!E12</f>
        <v>7214288469</v>
      </c>
      <c r="N6">
        <f t="shared" si="0"/>
        <v>7214288469</v>
      </c>
      <c r="O6" t="str">
        <f t="shared" si="1"/>
        <v>Match</v>
      </c>
      <c r="P6">
        <f>SUM(F2:F52)</f>
        <v>1400056273</v>
      </c>
      <c r="Q6" t="str">
        <f>IF(P6=F53, "Match", "No Match")</f>
        <v>Match</v>
      </c>
    </row>
    <row r="7" spans="1:17" x14ac:dyDescent="0.2">
      <c r="A7" t="s">
        <v>13</v>
      </c>
      <c r="B7">
        <f>raw_2007_MOE_SSP_assist!C12+raw_2007_MOE_TANF_assist!C12+raw_2007_fed_assist!C13</f>
        <v>48180687</v>
      </c>
      <c r="C7">
        <f>raw_2007_fed_spending!C13+raw_2007_MOE_SSP_non!D12+raw_2007_MOE_SSP_assist!D12+raw_2007_MOE_TANF_non!D12+raw_2007_MOE_TANF_assist!D12+raw_2007_fed_non_1!D13+raw_2007_fed_assist!D13</f>
        <v>-1182177</v>
      </c>
      <c r="D7">
        <f>raw_2007_MOE_SSP_non!C12+raw_2007_MOE_SSP_non!E12+raw_2007_MOE_SSP_non!F12+raw_2007_MOE_SSP_assist!E12+raw_2007_MOE_TANF_non!C12+raw_2007_MOE_TANF_non!E12+raw_2007_MOE_TANF_non!F12+raw_2007_MOE_TANF_assist!E12+raw_2007_fed_non_1!C13+raw_2007_fed_non_1!E13+raw_2007_fed_non_1!F13+raw_2007_fed_assist!E13</f>
        <v>3943406</v>
      </c>
      <c r="E7">
        <f>raw_2007_fed_non_1!J13+raw_2007_fed_assist!F13</f>
        <v>1347456</v>
      </c>
      <c r="F7">
        <f>raw_2007_MOE_SSP_non!G12+raw_2007_MOE_SSP_non!H12+raw_2007_MOE_TANF_non!G12+raw_2007_MOE_TANF_non!H12+raw_2007_fed_non_1!G13+raw_2007_fed_non_1!H13</f>
        <v>4198935</v>
      </c>
      <c r="G7">
        <f>raw_2007_MOE_SSP_non!I12+raw_2007_MOE_TANF_non!I12+raw_2007_fed_non_1!I13</f>
        <v>4216199</v>
      </c>
      <c r="H7">
        <f>raw_2007_MOE_SSP_non!J12+raw_2007_MOE_SSP_non!K12+raw_2007_MOE_TANF_non!J12+raw_2007_MOE_TANF_non!K12+raw_2007_fed_non_2!D13+raw_2007_fed_non_2!E13</f>
        <v>4299665</v>
      </c>
      <c r="I7">
        <f>raw_2007_MOE_SSP_non!N12+raw_2007_MOE_TANF_non!N12+raw_2007_fed_non_2!I13</f>
        <v>119494649</v>
      </c>
      <c r="J7">
        <f>raw_2007_MOE_SSP_non!L12+raw_2007_MOE_SSP_non!M12+raw_2007_MOE_TANF_non!L12+raw_2007_MOE_TANF_non!M12+raw_2007_fed_non_2!F13+raw_2007_fed_non_2!H13</f>
        <v>14937386</v>
      </c>
      <c r="K7">
        <f>raw_2007_fed_spending!E13</f>
        <v>12662064</v>
      </c>
      <c r="L7">
        <f>raw_2007_fed_spending!J13+raw_2007_MOE_SSP_non!B12+raw_2007_MOE_SSP_assist!B12+raw_2007_MOE_TANF_non!B12+raw_2007_MOE_TANF_assist!B12+raw_2007_fed_spending!C13+raw_2007_fed_spending!E13</f>
        <v>212098270</v>
      </c>
      <c r="N7">
        <f t="shared" si="0"/>
        <v>212098270</v>
      </c>
      <c r="O7" t="str">
        <f t="shared" si="1"/>
        <v>Match</v>
      </c>
      <c r="P7">
        <f>SUM(G2:G52)</f>
        <v>383904623</v>
      </c>
      <c r="Q7" t="str">
        <f>IF(P7=G53, "Match", "No Match")</f>
        <v>Match</v>
      </c>
    </row>
    <row r="8" spans="1:17" x14ac:dyDescent="0.2">
      <c r="A8" t="s">
        <v>14</v>
      </c>
      <c r="B8">
        <f>raw_2007_MOE_SSP_assist!C13+raw_2007_MOE_TANF_assist!C13+raw_2007_fed_assist!C14</f>
        <v>106844070</v>
      </c>
      <c r="C8">
        <f>raw_2007_fed_spending!C14+raw_2007_MOE_SSP_non!D13+raw_2007_MOE_SSP_assist!D13+raw_2007_MOE_TANF_non!D13+raw_2007_MOE_TANF_assist!D13+raw_2007_fed_non_1!D14+raw_2007_fed_assist!D14</f>
        <v>36833732</v>
      </c>
      <c r="D8">
        <f>raw_2007_MOE_SSP_non!C13+raw_2007_MOE_SSP_non!E13+raw_2007_MOE_SSP_non!F13+raw_2007_MOE_SSP_assist!E13+raw_2007_MOE_TANF_non!C13+raw_2007_MOE_TANF_non!E13+raw_2007_MOE_TANF_non!F13+raw_2007_MOE_TANF_assist!E13+raw_2007_fed_non_1!C14+raw_2007_fed_non_1!E14+raw_2007_fed_non_1!F14+raw_2007_fed_assist!E14</f>
        <v>27182386</v>
      </c>
      <c r="E8">
        <f>raw_2007_fed_non_1!J14+raw_2007_fed_assist!F14</f>
        <v>21271978</v>
      </c>
      <c r="F8">
        <f>raw_2007_MOE_SSP_non!G13+raw_2007_MOE_SSP_non!H13+raw_2007_MOE_TANF_non!G13+raw_2007_MOE_TANF_non!H13+raw_2007_fed_non_1!G14+raw_2007_fed_non_1!H14</f>
        <v>0</v>
      </c>
      <c r="G8">
        <f>raw_2007_MOE_SSP_non!I13+raw_2007_MOE_TANF_non!I13+raw_2007_fed_non_1!I14</f>
        <v>17433</v>
      </c>
      <c r="H8">
        <f>raw_2007_MOE_SSP_non!J13+raw_2007_MOE_SSP_non!K13+raw_2007_MOE_TANF_non!J13+raw_2007_MOE_TANF_non!K13+raw_2007_fed_non_2!D14+raw_2007_fed_non_2!E14</f>
        <v>86156263</v>
      </c>
      <c r="I8">
        <f>raw_2007_MOE_SSP_non!N13+raw_2007_MOE_TANF_non!N13+raw_2007_fed_non_2!I14</f>
        <v>170189448</v>
      </c>
      <c r="J8">
        <f>raw_2007_MOE_SSP_non!L13+raw_2007_MOE_SSP_non!M13+raw_2007_MOE_TANF_non!L13+raw_2007_MOE_TANF_non!M13+raw_2007_fed_non_2!F14+raw_2007_fed_non_2!H14</f>
        <v>36596999</v>
      </c>
      <c r="K8">
        <f>raw_2007_fed_spending!E14</f>
        <v>26198590</v>
      </c>
      <c r="L8">
        <f>raw_2007_fed_spending!J14+raw_2007_MOE_SSP_non!B13+raw_2007_MOE_SSP_assist!B13+raw_2007_MOE_TANF_non!B13+raw_2007_MOE_TANF_assist!B13+raw_2007_fed_spending!C14+raw_2007_fed_spending!E14</f>
        <v>511290899</v>
      </c>
      <c r="N8">
        <f t="shared" si="0"/>
        <v>511290899</v>
      </c>
      <c r="O8" t="str">
        <f t="shared" si="1"/>
        <v>Match</v>
      </c>
      <c r="P8">
        <f>SUM(H2:H52)</f>
        <v>2050859365</v>
      </c>
      <c r="Q8" t="str">
        <f>IF(P8=H53, "Match", "No Match")</f>
        <v>Match</v>
      </c>
    </row>
    <row r="9" spans="1:17" x14ac:dyDescent="0.2">
      <c r="A9" t="s">
        <v>15</v>
      </c>
      <c r="B9">
        <f>raw_2007_MOE_SSP_assist!C14+raw_2007_MOE_TANF_assist!C14+raw_2007_fed_assist!C15</f>
        <v>14074821</v>
      </c>
      <c r="C9">
        <f>raw_2007_fed_spending!C15+raw_2007_MOE_SSP_non!D14+raw_2007_MOE_SSP_assist!D14+raw_2007_MOE_TANF_non!D14+raw_2007_MOE_TANF_assist!D14+raw_2007_fed_non_1!D15+raw_2007_fed_assist!D15</f>
        <v>32897153</v>
      </c>
      <c r="D9">
        <f>raw_2007_MOE_SSP_non!C14+raw_2007_MOE_SSP_non!E14+raw_2007_MOE_SSP_non!F14+raw_2007_MOE_SSP_assist!E14+raw_2007_MOE_TANF_non!C14+raw_2007_MOE_TANF_non!E14+raw_2007_MOE_TANF_non!F14+raw_2007_MOE_TANF_assist!E14+raw_2007_fed_non_1!C15+raw_2007_fed_non_1!E15+raw_2007_fed_non_1!F15+raw_2007_fed_assist!E15</f>
        <v>10024709</v>
      </c>
      <c r="E9">
        <f>raw_2007_fed_non_1!J15+raw_2007_fed_assist!F15</f>
        <v>0</v>
      </c>
      <c r="F9">
        <f>raw_2007_MOE_SSP_non!G14+raw_2007_MOE_SSP_non!H14+raw_2007_MOE_TANF_non!G14+raw_2007_MOE_TANF_non!H14+raw_2007_fed_non_1!G15+raw_2007_fed_non_1!H15</f>
        <v>0</v>
      </c>
      <c r="G9">
        <f>raw_2007_MOE_SSP_non!I14+raw_2007_MOE_TANF_non!I14+raw_2007_fed_non_1!I15</f>
        <v>2663306</v>
      </c>
      <c r="H9">
        <f>raw_2007_MOE_SSP_non!J14+raw_2007_MOE_SSP_non!K14+raw_2007_MOE_TANF_non!J14+raw_2007_MOE_TANF_non!K14+raw_2007_fed_non_2!D15+raw_2007_fed_non_2!E15</f>
        <v>472050</v>
      </c>
      <c r="I9">
        <f>raw_2007_MOE_SSP_non!N14+raw_2007_MOE_TANF_non!N14+raw_2007_fed_non_2!I15</f>
        <v>0</v>
      </c>
      <c r="J9">
        <f>raw_2007_MOE_SSP_non!L14+raw_2007_MOE_SSP_non!M14+raw_2007_MOE_TANF_non!L14+raw_2007_MOE_TANF_non!M14+raw_2007_fed_non_2!F15+raw_2007_fed_non_2!H15</f>
        <v>4075075</v>
      </c>
      <c r="K9">
        <f>raw_2007_fed_spending!E15</f>
        <v>2543198</v>
      </c>
      <c r="L9">
        <f>raw_2007_fed_spending!J15+raw_2007_MOE_SSP_non!B14+raw_2007_MOE_SSP_assist!B14+raw_2007_MOE_TANF_non!B14+raw_2007_MOE_TANF_assist!B14+raw_2007_fed_spending!C15+raw_2007_fed_spending!E15</f>
        <v>66750312</v>
      </c>
      <c r="N9">
        <f t="shared" si="0"/>
        <v>66750312</v>
      </c>
      <c r="O9" t="str">
        <f t="shared" si="1"/>
        <v>Match</v>
      </c>
      <c r="P9">
        <f>SUM(I2:I52)</f>
        <v>3414637957</v>
      </c>
      <c r="Q9" t="str">
        <f>IF(P9=I53, "Match", "No Match")</f>
        <v>Match</v>
      </c>
    </row>
    <row r="10" spans="1:17" x14ac:dyDescent="0.2">
      <c r="A10" t="s">
        <v>16</v>
      </c>
      <c r="B10">
        <f>raw_2007_MOE_SSP_assist!C15+raw_2007_MOE_TANF_assist!C15+raw_2007_fed_assist!C16</f>
        <v>18677434</v>
      </c>
      <c r="C10">
        <f>raw_2007_fed_spending!C16+raw_2007_MOE_SSP_non!D15+raw_2007_MOE_SSP_assist!D15+raw_2007_MOE_TANF_non!D15+raw_2007_MOE_TANF_assist!D15+raw_2007_fed_non_1!D16+raw_2007_fed_assist!D16</f>
        <v>65314240</v>
      </c>
      <c r="D10">
        <f>raw_2007_MOE_SSP_non!C15+raw_2007_MOE_SSP_non!E15+raw_2007_MOE_SSP_non!F15+raw_2007_MOE_SSP_assist!E15+raw_2007_MOE_TANF_non!C15+raw_2007_MOE_TANF_non!E15+raw_2007_MOE_TANF_non!F15+raw_2007_MOE_TANF_assist!E15+raw_2007_fed_non_1!C16+raw_2007_fed_non_1!E16+raw_2007_fed_non_1!F16+raw_2007_fed_assist!E16</f>
        <v>20811433</v>
      </c>
      <c r="E10">
        <f>raw_2007_fed_non_1!J16+raw_2007_fed_assist!F16</f>
        <v>0</v>
      </c>
      <c r="F10">
        <f>raw_2007_MOE_SSP_non!G15+raw_2007_MOE_SSP_non!H15+raw_2007_MOE_TANF_non!G15+raw_2007_MOE_TANF_non!H15+raw_2007_fed_non_1!G16+raw_2007_fed_non_1!H16</f>
        <v>14236277</v>
      </c>
      <c r="G10">
        <f>raw_2007_MOE_SSP_non!I15+raw_2007_MOE_TANF_non!I15+raw_2007_fed_non_1!I16</f>
        <v>0</v>
      </c>
      <c r="H10">
        <f>raw_2007_MOE_SSP_non!J15+raw_2007_MOE_SSP_non!K15+raw_2007_MOE_TANF_non!J15+raw_2007_MOE_TANF_non!K15+raw_2007_fed_non_2!D16+raw_2007_fed_non_2!E16</f>
        <v>14369427</v>
      </c>
      <c r="I10">
        <f>raw_2007_MOE_SSP_non!N15+raw_2007_MOE_TANF_non!N15+raw_2007_fed_non_2!I16</f>
        <v>13933430</v>
      </c>
      <c r="J10">
        <f>raw_2007_MOE_SSP_non!L15+raw_2007_MOE_SSP_non!M15+raw_2007_MOE_TANF_non!L15+raw_2007_MOE_TANF_non!M15+raw_2007_fed_non_2!F16+raw_2007_fed_non_2!H16</f>
        <v>20560711</v>
      </c>
      <c r="K10">
        <f>raw_2007_fed_spending!E16</f>
        <v>3935917</v>
      </c>
      <c r="L10">
        <f>raw_2007_fed_spending!J16+raw_2007_MOE_SSP_non!B15+raw_2007_MOE_SSP_assist!B15+raw_2007_MOE_TANF_non!B15+raw_2007_MOE_TANF_assist!B15+raw_2007_fed_spending!C16+raw_2007_fed_spending!E16</f>
        <v>171838869</v>
      </c>
      <c r="N10">
        <f t="shared" si="0"/>
        <v>171838869</v>
      </c>
      <c r="O10" t="str">
        <f t="shared" si="1"/>
        <v>Match</v>
      </c>
      <c r="P10">
        <f>SUM(J2:J52)</f>
        <v>2492457029</v>
      </c>
      <c r="Q10" t="str">
        <f>IF(P10=J53, "Match", "No Match")</f>
        <v>Match</v>
      </c>
    </row>
    <row r="11" spans="1:17" x14ac:dyDescent="0.2">
      <c r="A11" t="s">
        <v>17</v>
      </c>
      <c r="B11">
        <f>raw_2007_MOE_SSP_assist!C16+raw_2007_MOE_TANF_assist!C16+raw_2007_fed_assist!C17</f>
        <v>153010752</v>
      </c>
      <c r="C11">
        <f>raw_2007_fed_spending!C17+raw_2007_MOE_SSP_non!D16+raw_2007_MOE_SSP_assist!D16+raw_2007_MOE_TANF_non!D16+raw_2007_MOE_TANF_assist!D16+raw_2007_fed_non_1!D17+raw_2007_fed_assist!D17</f>
        <v>369287675</v>
      </c>
      <c r="D11">
        <f>raw_2007_MOE_SSP_non!C16+raw_2007_MOE_SSP_non!E16+raw_2007_MOE_SSP_non!F16+raw_2007_MOE_SSP_assist!E16+raw_2007_MOE_TANF_non!C16+raw_2007_MOE_TANF_non!E16+raw_2007_MOE_TANF_non!F16+raw_2007_MOE_TANF_assist!E16+raw_2007_fed_non_1!C17+raw_2007_fed_non_1!E17+raw_2007_fed_non_1!F17+raw_2007_fed_assist!E17</f>
        <v>77756879</v>
      </c>
      <c r="E11">
        <f>raw_2007_fed_non_1!J17+raw_2007_fed_assist!F17</f>
        <v>-2771508</v>
      </c>
      <c r="F11">
        <f>raw_2007_MOE_SSP_non!G16+raw_2007_MOE_SSP_non!H16+raw_2007_MOE_TANF_non!G16+raw_2007_MOE_TANF_non!H16+raw_2007_fed_non_1!G17+raw_2007_fed_non_1!H17</f>
        <v>0</v>
      </c>
      <c r="G11">
        <f>raw_2007_MOE_SSP_non!I16+raw_2007_MOE_TANF_non!I16+raw_2007_fed_non_1!I17</f>
        <v>2505882</v>
      </c>
      <c r="H11">
        <f>raw_2007_MOE_SSP_non!J16+raw_2007_MOE_SSP_non!K16+raw_2007_MOE_TANF_non!J16+raw_2007_MOE_TANF_non!K16+raw_2007_fed_non_2!D17+raw_2007_fed_non_2!E17</f>
        <v>55501718</v>
      </c>
      <c r="I11">
        <f>raw_2007_MOE_SSP_non!N16+raw_2007_MOE_TANF_non!N16+raw_2007_fed_non_2!I17</f>
        <v>296547686</v>
      </c>
      <c r="J11">
        <f>raw_2007_MOE_SSP_non!L16+raw_2007_MOE_SSP_non!M16+raw_2007_MOE_TANF_non!L16+raw_2007_MOE_TANF_non!M16+raw_2007_fed_non_2!F17+raw_2007_fed_non_2!H17</f>
        <v>4816962</v>
      </c>
      <c r="K11">
        <f>raw_2007_fed_spending!E17</f>
        <v>62274578</v>
      </c>
      <c r="L11">
        <f>raw_2007_fed_spending!J17+raw_2007_MOE_SSP_non!B16+raw_2007_MOE_SSP_assist!B16+raw_2007_MOE_TANF_non!B16+raw_2007_MOE_TANF_assist!B16+raw_2007_fed_spending!C17+raw_2007_fed_spending!E17</f>
        <v>1018930624</v>
      </c>
      <c r="N11">
        <f t="shared" si="0"/>
        <v>1018930624</v>
      </c>
      <c r="O11" t="str">
        <f t="shared" si="1"/>
        <v>Match</v>
      </c>
      <c r="P11">
        <f>SUM(K2:K52)</f>
        <v>1152683782</v>
      </c>
      <c r="Q11" t="str">
        <f>IF(P11=K53, "Match", "No Match")</f>
        <v>Match</v>
      </c>
    </row>
    <row r="12" spans="1:17" x14ac:dyDescent="0.2">
      <c r="A12" t="s">
        <v>18</v>
      </c>
      <c r="B12">
        <f>raw_2007_MOE_SSP_assist!C17+raw_2007_MOE_TANF_assist!C17+raw_2007_fed_assist!C18</f>
        <v>51265339</v>
      </c>
      <c r="C12">
        <f>raw_2007_fed_spending!C18+raw_2007_MOE_SSP_non!D17+raw_2007_MOE_SSP_assist!D17+raw_2007_MOE_TANF_non!D17+raw_2007_MOE_TANF_assist!D17+raw_2007_fed_non_1!D18+raw_2007_fed_assist!D18</f>
        <v>52502608</v>
      </c>
      <c r="D12">
        <f>raw_2007_MOE_SSP_non!C17+raw_2007_MOE_SSP_non!E17+raw_2007_MOE_SSP_non!F17+raw_2007_MOE_SSP_assist!E17+raw_2007_MOE_TANF_non!C17+raw_2007_MOE_TANF_non!E17+raw_2007_MOE_TANF_non!F17+raw_2007_MOE_TANF_assist!E17+raw_2007_fed_non_1!C18+raw_2007_fed_non_1!E18+raw_2007_fed_non_1!F18+raw_2007_fed_assist!E18</f>
        <v>67637140</v>
      </c>
      <c r="E12">
        <f>raw_2007_fed_non_1!J18+raw_2007_fed_assist!F18</f>
        <v>79984870</v>
      </c>
      <c r="F12">
        <f>raw_2007_MOE_SSP_non!G17+raw_2007_MOE_SSP_non!H17+raw_2007_MOE_TANF_non!G17+raw_2007_MOE_TANF_non!H17+raw_2007_fed_non_1!G18+raw_2007_fed_non_1!H18</f>
        <v>0</v>
      </c>
      <c r="G12">
        <f>raw_2007_MOE_SSP_non!I17+raw_2007_MOE_TANF_non!I17+raw_2007_fed_non_1!I18</f>
        <v>0</v>
      </c>
      <c r="H12">
        <f>raw_2007_MOE_SSP_non!J17+raw_2007_MOE_SSP_non!K17+raw_2007_MOE_TANF_non!J17+raw_2007_MOE_TANF_non!K17+raw_2007_fed_non_2!D18+raw_2007_fed_non_2!E18</f>
        <v>34556646</v>
      </c>
      <c r="I12">
        <f>raw_2007_MOE_SSP_non!N17+raw_2007_MOE_TANF_non!N17+raw_2007_fed_non_2!I18</f>
        <v>219170218</v>
      </c>
      <c r="J12">
        <f>raw_2007_MOE_SSP_non!L17+raw_2007_MOE_SSP_non!M17+raw_2007_MOE_TANF_non!L17+raw_2007_MOE_TANF_non!M17+raw_2007_fed_non_2!F18+raw_2007_fed_non_2!H18</f>
        <v>24371241</v>
      </c>
      <c r="K12">
        <f>raw_2007_fed_spending!E18</f>
        <v>22000000</v>
      </c>
      <c r="L12">
        <f>raw_2007_fed_spending!J18+raw_2007_MOE_SSP_non!B17+raw_2007_MOE_SSP_assist!B17+raw_2007_MOE_TANF_non!B17+raw_2007_MOE_TANF_assist!B17+raw_2007_fed_spending!C18+raw_2007_fed_spending!E18</f>
        <v>551488062</v>
      </c>
      <c r="N12">
        <f t="shared" si="0"/>
        <v>551488062</v>
      </c>
      <c r="O12" t="str">
        <f t="shared" si="1"/>
        <v>Match</v>
      </c>
      <c r="P12">
        <f>SUM(L2:L52)</f>
        <v>30006456645</v>
      </c>
      <c r="Q12" t="str">
        <f>IF(P12=L53, "Match", "No Match")</f>
        <v>Match</v>
      </c>
    </row>
    <row r="13" spans="1:17" x14ac:dyDescent="0.2">
      <c r="A13" t="s">
        <v>19</v>
      </c>
      <c r="B13">
        <f>raw_2007_MOE_SSP_assist!C18+raw_2007_MOE_TANF_assist!C18+raw_2007_fed_assist!C19</f>
        <v>114999367</v>
      </c>
      <c r="C13">
        <f>raw_2007_fed_spending!C19+raw_2007_MOE_SSP_non!D18+raw_2007_MOE_SSP_assist!D18+raw_2007_MOE_TANF_non!D18+raw_2007_MOE_TANF_assist!D18+raw_2007_fed_non_1!D19+raw_2007_fed_assist!D19</f>
        <v>28908311</v>
      </c>
      <c r="D13">
        <f>raw_2007_MOE_SSP_non!C18+raw_2007_MOE_SSP_non!E18+raw_2007_MOE_SSP_non!F18+raw_2007_MOE_SSP_assist!E18+raw_2007_MOE_TANF_non!C18+raw_2007_MOE_TANF_non!E18+raw_2007_MOE_TANF_non!F18+raw_2007_MOE_TANF_assist!E18+raw_2007_fed_non_1!C19+raw_2007_fed_non_1!E19+raw_2007_fed_non_1!F19+raw_2007_fed_assist!E19</f>
        <v>51308608</v>
      </c>
      <c r="E13">
        <f>raw_2007_fed_non_1!J19+raw_2007_fed_assist!F19</f>
        <v>0</v>
      </c>
      <c r="F13">
        <f>raw_2007_MOE_SSP_non!G18+raw_2007_MOE_SSP_non!H18+raw_2007_MOE_TANF_non!G18+raw_2007_MOE_TANF_non!H18+raw_2007_fed_non_1!G19+raw_2007_fed_non_1!H19</f>
        <v>0</v>
      </c>
      <c r="G13">
        <f>raw_2007_MOE_SSP_non!I18+raw_2007_MOE_TANF_non!I18+raw_2007_fed_non_1!I19</f>
        <v>0</v>
      </c>
      <c r="H13">
        <f>raw_2007_MOE_SSP_non!J18+raw_2007_MOE_SSP_non!K18+raw_2007_MOE_TANF_non!J18+raw_2007_MOE_TANF_non!K18+raw_2007_fed_non_2!D19+raw_2007_fed_non_2!E19</f>
        <v>0</v>
      </c>
      <c r="I13">
        <f>raw_2007_MOE_SSP_non!N18+raw_2007_MOE_TANF_non!N18+raw_2007_fed_non_2!I19</f>
        <v>0</v>
      </c>
      <c r="J13">
        <f>raw_2007_MOE_SSP_non!L18+raw_2007_MOE_SSP_non!M18+raw_2007_MOE_TANF_non!L18+raw_2007_MOE_TANF_non!M18+raw_2007_fed_non_2!F19+raw_2007_fed_non_2!H19</f>
        <v>16957648</v>
      </c>
      <c r="K13">
        <f>raw_2007_fed_spending!E19</f>
        <v>9889999</v>
      </c>
      <c r="L13">
        <f>raw_2007_fed_spending!J19+raw_2007_MOE_SSP_non!B18+raw_2007_MOE_SSP_assist!B18+raw_2007_MOE_TANF_non!B18+raw_2007_MOE_TANF_assist!B18+raw_2007_fed_spending!C19+raw_2007_fed_spending!E19</f>
        <v>222063933</v>
      </c>
      <c r="N13">
        <f t="shared" si="0"/>
        <v>222063933</v>
      </c>
      <c r="O13" t="str">
        <f t="shared" si="1"/>
        <v>Match</v>
      </c>
    </row>
    <row r="14" spans="1:17" x14ac:dyDescent="0.2">
      <c r="A14" t="s">
        <v>20</v>
      </c>
      <c r="B14">
        <f>raw_2007_MOE_SSP_assist!C19+raw_2007_MOE_TANF_assist!C19+raw_2007_fed_assist!C20</f>
        <v>5953783</v>
      </c>
      <c r="C14">
        <f>raw_2007_fed_spending!C20+raw_2007_MOE_SSP_non!D19+raw_2007_MOE_SSP_assist!D19+raw_2007_MOE_TANF_non!D19+raw_2007_MOE_TANF_assist!D19+raw_2007_fed_non_1!D20+raw_2007_fed_assist!D20</f>
        <v>9907802</v>
      </c>
      <c r="D14">
        <f>raw_2007_MOE_SSP_non!C19+raw_2007_MOE_SSP_non!E19+raw_2007_MOE_SSP_non!F19+raw_2007_MOE_SSP_assist!E19+raw_2007_MOE_TANF_non!C19+raw_2007_MOE_TANF_non!E19+raw_2007_MOE_TANF_non!F19+raw_2007_MOE_TANF_assist!E19+raw_2007_fed_non_1!C20+raw_2007_fed_non_1!E20+raw_2007_fed_non_1!F20+raw_2007_fed_assist!E20</f>
        <v>5491744</v>
      </c>
      <c r="E14">
        <f>raw_2007_fed_non_1!J20+raw_2007_fed_assist!F20</f>
        <v>3236568</v>
      </c>
      <c r="F14">
        <f>raw_2007_MOE_SSP_non!G19+raw_2007_MOE_SSP_non!H19+raw_2007_MOE_TANF_non!G19+raw_2007_MOE_TANF_non!H19+raw_2007_fed_non_1!G20+raw_2007_fed_non_1!H20</f>
        <v>0</v>
      </c>
      <c r="G14">
        <f>raw_2007_MOE_SSP_non!I19+raw_2007_MOE_TANF_non!I19+raw_2007_fed_non_1!I20</f>
        <v>1033258</v>
      </c>
      <c r="H14">
        <f>raw_2007_MOE_SSP_non!J19+raw_2007_MOE_SSP_non!K19+raw_2007_MOE_TANF_non!J19+raw_2007_MOE_TANF_non!K19+raw_2007_fed_non_2!D20+raw_2007_fed_non_2!E20</f>
        <v>2253125</v>
      </c>
      <c r="I14">
        <f>raw_2007_MOE_SSP_non!N19+raw_2007_MOE_TANF_non!N19+raw_2007_fed_non_2!I20</f>
        <v>7631425</v>
      </c>
      <c r="J14">
        <f>raw_2007_MOE_SSP_non!L19+raw_2007_MOE_SSP_non!M19+raw_2007_MOE_TANF_non!L19+raw_2007_MOE_TANF_non!M19+raw_2007_fed_non_2!F20+raw_2007_fed_non_2!H20</f>
        <v>10559967</v>
      </c>
      <c r="K14">
        <f>raw_2007_fed_spending!E20</f>
        <v>1441201</v>
      </c>
      <c r="L14">
        <f>raw_2007_fed_spending!J20+raw_2007_MOE_SSP_non!B19+raw_2007_MOE_SSP_assist!B19+raw_2007_MOE_TANF_non!B19+raw_2007_MOE_TANF_assist!B19+raw_2007_fed_spending!C20+raw_2007_fed_spending!E20</f>
        <v>47508873</v>
      </c>
      <c r="N14">
        <f t="shared" si="0"/>
        <v>47508873</v>
      </c>
      <c r="O14" t="str">
        <f t="shared" si="1"/>
        <v>Match</v>
      </c>
    </row>
    <row r="15" spans="1:17" x14ac:dyDescent="0.2">
      <c r="A15" t="s">
        <v>21</v>
      </c>
      <c r="B15">
        <f>raw_2007_MOE_SSP_assist!C20+raw_2007_MOE_TANF_assist!C20+raw_2007_fed_assist!C21</f>
        <v>95646955</v>
      </c>
      <c r="C15">
        <f>raw_2007_fed_spending!C21+raw_2007_MOE_SSP_non!D20+raw_2007_MOE_SSP_assist!D20+raw_2007_MOE_TANF_non!D20+raw_2007_MOE_TANF_assist!D20+raw_2007_fed_non_1!D21+raw_2007_fed_assist!D21</f>
        <v>395429975</v>
      </c>
      <c r="D15">
        <f>raw_2007_MOE_SSP_non!C20+raw_2007_MOE_SSP_non!E20+raw_2007_MOE_SSP_non!F20+raw_2007_MOE_SSP_assist!E20+raw_2007_MOE_TANF_non!C20+raw_2007_MOE_TANF_non!E20+raw_2007_MOE_TANF_non!F20+raw_2007_MOE_TANF_assist!E20+raw_2007_fed_non_1!C21+raw_2007_fed_non_1!E21+raw_2007_fed_non_1!F21+raw_2007_fed_assist!E21</f>
        <v>90791492</v>
      </c>
      <c r="E15">
        <f>raw_2007_fed_non_1!J21+raw_2007_fed_assist!F21</f>
        <v>199753845</v>
      </c>
      <c r="F15">
        <f>raw_2007_MOE_SSP_non!G20+raw_2007_MOE_SSP_non!H20+raw_2007_MOE_TANF_non!G20+raw_2007_MOE_TANF_non!H20+raw_2007_fed_non_1!G21+raw_2007_fed_non_1!H21</f>
        <v>13858094</v>
      </c>
      <c r="G15">
        <f>raw_2007_MOE_SSP_non!I20+raw_2007_MOE_TANF_non!I20+raw_2007_fed_non_1!I21</f>
        <v>0</v>
      </c>
      <c r="H15">
        <f>raw_2007_MOE_SSP_non!J20+raw_2007_MOE_SSP_non!K20+raw_2007_MOE_TANF_non!J20+raw_2007_MOE_TANF_non!K20+raw_2007_fed_non_2!D21+raw_2007_fed_non_2!E21</f>
        <v>800000</v>
      </c>
      <c r="I15">
        <f>raw_2007_MOE_SSP_non!N20+raw_2007_MOE_TANF_non!N20+raw_2007_fed_non_2!I21</f>
        <v>197270465</v>
      </c>
      <c r="J15">
        <f>raw_2007_MOE_SSP_non!L20+raw_2007_MOE_SSP_non!M20+raw_2007_MOE_TANF_non!L20+raw_2007_MOE_TANF_non!M20+raw_2007_fed_non_2!F21+raw_2007_fed_non_2!H21</f>
        <v>31107609</v>
      </c>
      <c r="K15">
        <f>raw_2007_fed_spending!E21</f>
        <v>39667176</v>
      </c>
      <c r="L15">
        <f>raw_2007_fed_spending!J21+raw_2007_MOE_SSP_non!B20+raw_2007_MOE_SSP_assist!B20+raw_2007_MOE_TANF_non!B20+raw_2007_MOE_TANF_assist!B20+raw_2007_fed_spending!C21+raw_2007_fed_spending!E21</f>
        <v>1064325611</v>
      </c>
      <c r="N15">
        <f t="shared" si="0"/>
        <v>1064325611</v>
      </c>
      <c r="O15" t="str">
        <f t="shared" si="1"/>
        <v>Match</v>
      </c>
    </row>
    <row r="16" spans="1:17" x14ac:dyDescent="0.2">
      <c r="A16" t="s">
        <v>22</v>
      </c>
      <c r="B16">
        <f>raw_2007_MOE_SSP_assist!C21+raw_2007_MOE_TANF_assist!C21+raw_2007_fed_assist!C22</f>
        <v>102275375</v>
      </c>
      <c r="C16">
        <f>raw_2007_fed_spending!C22+raw_2007_MOE_SSP_non!D21+raw_2007_MOE_SSP_assist!D21+raw_2007_MOE_TANF_non!D21+raw_2007_MOE_TANF_assist!D21+raw_2007_fed_non_1!D22+raw_2007_fed_assist!D22</f>
        <v>47433865</v>
      </c>
      <c r="D16">
        <f>raw_2007_MOE_SSP_non!C21+raw_2007_MOE_SSP_non!E21+raw_2007_MOE_SSP_non!F21+raw_2007_MOE_SSP_assist!E21+raw_2007_MOE_TANF_non!C21+raw_2007_MOE_TANF_non!E21+raw_2007_MOE_TANF_non!F21+raw_2007_MOE_TANF_assist!E21+raw_2007_fed_non_1!C22+raw_2007_fed_non_1!E22+raw_2007_fed_non_1!F22+raw_2007_fed_assist!E22</f>
        <v>10046469</v>
      </c>
      <c r="E16">
        <f>raw_2007_fed_non_1!J22+raw_2007_fed_assist!F22</f>
        <v>0</v>
      </c>
      <c r="F16">
        <f>raw_2007_MOE_SSP_non!G21+raw_2007_MOE_SSP_non!H21+raw_2007_MOE_TANF_non!G21+raw_2007_MOE_TANF_non!H21+raw_2007_fed_non_1!G22+raw_2007_fed_non_1!H22</f>
        <v>39760119</v>
      </c>
      <c r="G16">
        <f>raw_2007_MOE_SSP_non!I21+raw_2007_MOE_TANF_non!I21+raw_2007_fed_non_1!I22</f>
        <v>0</v>
      </c>
      <c r="H16">
        <f>raw_2007_MOE_SSP_non!J21+raw_2007_MOE_SSP_non!K21+raw_2007_MOE_TANF_non!J21+raw_2007_MOE_TANF_non!K21+raw_2007_fed_non_2!D22+raw_2007_fed_non_2!E22</f>
        <v>1448057</v>
      </c>
      <c r="I16">
        <f>raw_2007_MOE_SSP_non!N21+raw_2007_MOE_TANF_non!N21+raw_2007_fed_non_2!I22</f>
        <v>85735122</v>
      </c>
      <c r="J16">
        <f>raw_2007_MOE_SSP_non!L21+raw_2007_MOE_SSP_non!M21+raw_2007_MOE_TANF_non!L21+raw_2007_MOE_TANF_non!M21+raw_2007_fed_non_2!F22+raw_2007_fed_non_2!H22</f>
        <v>29994106</v>
      </c>
      <c r="K16">
        <f>raw_2007_fed_spending!E22</f>
        <v>2000000</v>
      </c>
      <c r="L16">
        <f>raw_2007_fed_spending!J22+raw_2007_MOE_SSP_non!B21+raw_2007_MOE_SSP_assist!B21+raw_2007_MOE_TANF_non!B21+raw_2007_MOE_TANF_assist!B21+raw_2007_fed_spending!C22+raw_2007_fed_spending!E22</f>
        <v>318693113</v>
      </c>
      <c r="N16">
        <f t="shared" si="0"/>
        <v>318693113</v>
      </c>
      <c r="O16" t="str">
        <f t="shared" si="1"/>
        <v>Match</v>
      </c>
    </row>
    <row r="17" spans="1:15" x14ac:dyDescent="0.2">
      <c r="A17" t="s">
        <v>23</v>
      </c>
      <c r="B17">
        <f>raw_2007_MOE_SSP_assist!C22+raw_2007_MOE_TANF_assist!C22+raw_2007_fed_assist!C23</f>
        <v>64905042</v>
      </c>
      <c r="C17">
        <f>raw_2007_fed_spending!C23+raw_2007_MOE_SSP_non!D22+raw_2007_MOE_SSP_assist!D22+raw_2007_MOE_TANF_non!D22+raw_2007_MOE_TANF_assist!D22+raw_2007_fed_non_1!D23+raw_2007_fed_assist!D23</f>
        <v>41903537</v>
      </c>
      <c r="D17">
        <f>raw_2007_MOE_SSP_non!C22+raw_2007_MOE_SSP_non!E22+raw_2007_MOE_SSP_non!F22+raw_2007_MOE_SSP_assist!E22+raw_2007_MOE_TANF_non!C22+raw_2007_MOE_TANF_non!E22+raw_2007_MOE_TANF_non!F22+raw_2007_MOE_TANF_assist!E22+raw_2007_fed_non_1!C23+raw_2007_fed_non_1!E23+raw_2007_fed_non_1!F23+raw_2007_fed_assist!E23</f>
        <v>23441336</v>
      </c>
      <c r="E17">
        <f>raw_2007_fed_non_1!J23+raw_2007_fed_assist!F23</f>
        <v>10305502</v>
      </c>
      <c r="F17">
        <f>raw_2007_MOE_SSP_non!G22+raw_2007_MOE_SSP_non!H22+raw_2007_MOE_TANF_non!G22+raw_2007_MOE_TANF_non!H22+raw_2007_fed_non_1!G23+raw_2007_fed_non_1!H23</f>
        <v>0</v>
      </c>
      <c r="G17">
        <f>raw_2007_MOE_SSP_non!I22+raw_2007_MOE_TANF_non!I22+raw_2007_fed_non_1!I23</f>
        <v>575006</v>
      </c>
      <c r="H17">
        <f>raw_2007_MOE_SSP_non!J22+raw_2007_MOE_SSP_non!K22+raw_2007_MOE_TANF_non!J22+raw_2007_MOE_TANF_non!K22+raw_2007_fed_non_2!D23+raw_2007_fed_non_2!E23</f>
        <v>37941931</v>
      </c>
      <c r="I17">
        <f>raw_2007_MOE_SSP_non!N22+raw_2007_MOE_TANF_non!N22+raw_2007_fed_non_2!I23</f>
        <v>200000</v>
      </c>
      <c r="J17">
        <f>raw_2007_MOE_SSP_non!L22+raw_2007_MOE_SSP_non!M22+raw_2007_MOE_TANF_non!L22+raw_2007_MOE_TANF_non!M22+raw_2007_fed_non_2!F23+raw_2007_fed_non_2!H23</f>
        <v>11161051</v>
      </c>
      <c r="K17">
        <f>raw_2007_fed_spending!E23</f>
        <v>12962008</v>
      </c>
      <c r="L17">
        <f>raw_2007_fed_spending!J23+raw_2007_MOE_SSP_non!B22+raw_2007_MOE_SSP_assist!B22+raw_2007_MOE_TANF_non!B22+raw_2007_MOE_TANF_assist!B22+raw_2007_fed_spending!C23+raw_2007_fed_spending!E23</f>
        <v>203395413</v>
      </c>
      <c r="N17">
        <f t="shared" si="0"/>
        <v>203395413</v>
      </c>
      <c r="O17" t="str">
        <f t="shared" si="1"/>
        <v>Match</v>
      </c>
    </row>
    <row r="18" spans="1:15" x14ac:dyDescent="0.2">
      <c r="A18" t="s">
        <v>24</v>
      </c>
      <c r="B18">
        <f>raw_2007_MOE_SSP_assist!C23+raw_2007_MOE_TANF_assist!C23+raw_2007_fed_assist!C24</f>
        <v>54411558</v>
      </c>
      <c r="C18">
        <f>raw_2007_fed_spending!C24+raw_2007_MOE_SSP_non!D23+raw_2007_MOE_SSP_assist!D23+raw_2007_MOE_TANF_non!D23+raw_2007_MOE_TANF_assist!D23+raw_2007_fed_non_1!D24+raw_2007_fed_assist!D24</f>
        <v>39705513</v>
      </c>
      <c r="D18">
        <f>raw_2007_MOE_SSP_non!C23+raw_2007_MOE_SSP_non!E23+raw_2007_MOE_SSP_non!F23+raw_2007_MOE_SSP_assist!E23+raw_2007_MOE_TANF_non!C23+raw_2007_MOE_TANF_non!E23+raw_2007_MOE_TANF_non!F23+raw_2007_MOE_TANF_assist!E23+raw_2007_fed_non_1!C24+raw_2007_fed_non_1!E24+raw_2007_fed_non_1!F24+raw_2007_fed_assist!E24</f>
        <v>9736114</v>
      </c>
      <c r="E18">
        <f>raw_2007_fed_non_1!J24+raw_2007_fed_assist!F24</f>
        <v>6030215</v>
      </c>
      <c r="F18">
        <f>raw_2007_MOE_SSP_non!G23+raw_2007_MOE_SSP_non!H23+raw_2007_MOE_TANF_non!G23+raw_2007_MOE_TANF_non!H23+raw_2007_fed_non_1!G24+raw_2007_fed_non_1!H24</f>
        <v>29447608</v>
      </c>
      <c r="G18">
        <f>raw_2007_MOE_SSP_non!I23+raw_2007_MOE_TANF_non!I23+raw_2007_fed_non_1!I24</f>
        <v>0</v>
      </c>
      <c r="H18">
        <f>raw_2007_MOE_SSP_non!J23+raw_2007_MOE_SSP_non!K23+raw_2007_MOE_TANF_non!J23+raw_2007_MOE_TANF_non!K23+raw_2007_fed_non_2!D24+raw_2007_fed_non_2!E24</f>
        <v>0</v>
      </c>
      <c r="I18">
        <f>raw_2007_MOE_SSP_non!N23+raw_2007_MOE_TANF_non!N23+raw_2007_fed_non_2!I24</f>
        <v>41626511</v>
      </c>
      <c r="J18">
        <f>raw_2007_MOE_SSP_non!L23+raw_2007_MOE_SSP_non!M23+raw_2007_MOE_TANF_non!L23+raw_2007_MOE_TANF_non!M23+raw_2007_fed_non_2!F24+raw_2007_fed_non_2!H24</f>
        <v>9877081</v>
      </c>
      <c r="K18">
        <f>raw_2007_fed_spending!E24</f>
        <v>7191254</v>
      </c>
      <c r="L18">
        <f>raw_2007_fed_spending!J24+raw_2007_MOE_SSP_non!B23+raw_2007_MOE_SSP_assist!B23+raw_2007_MOE_TANF_non!B23+raw_2007_MOE_TANF_assist!B23+raw_2007_fed_spending!C24+raw_2007_fed_spending!E24</f>
        <v>198025854</v>
      </c>
      <c r="N18">
        <f t="shared" si="0"/>
        <v>198025854</v>
      </c>
      <c r="O18" t="str">
        <f t="shared" si="1"/>
        <v>Match</v>
      </c>
    </row>
    <row r="19" spans="1:15" x14ac:dyDescent="0.2">
      <c r="A19" t="s">
        <v>25</v>
      </c>
      <c r="B19">
        <f>raw_2007_MOE_SSP_assist!C24+raw_2007_MOE_TANF_assist!C24+raw_2007_fed_assist!C25</f>
        <v>121845321</v>
      </c>
      <c r="C19">
        <f>raw_2007_fed_spending!C25+raw_2007_MOE_SSP_non!D24+raw_2007_MOE_SSP_assist!D24+raw_2007_MOE_TANF_non!D24+raw_2007_MOE_TANF_assist!D24+raw_2007_fed_non_1!D25+raw_2007_fed_assist!D25</f>
        <v>71937097</v>
      </c>
      <c r="D19">
        <f>raw_2007_MOE_SSP_non!C24+raw_2007_MOE_SSP_non!E24+raw_2007_MOE_SSP_non!F24+raw_2007_MOE_SSP_assist!E24+raw_2007_MOE_TANF_non!C24+raw_2007_MOE_TANF_non!E24+raw_2007_MOE_TANF_non!F24+raw_2007_MOE_TANF_assist!E24+raw_2007_fed_non_1!C25+raw_2007_fed_non_1!E25+raw_2007_fed_non_1!F25+raw_2007_fed_assist!E25</f>
        <v>29032951</v>
      </c>
      <c r="E19">
        <f>raw_2007_fed_non_1!J25+raw_2007_fed_assist!F25</f>
        <v>0</v>
      </c>
      <c r="F19">
        <f>raw_2007_MOE_SSP_non!G24+raw_2007_MOE_SSP_non!H24+raw_2007_MOE_TANF_non!G24+raw_2007_MOE_TANF_non!H24+raw_2007_fed_non_1!G25+raw_2007_fed_non_1!H25</f>
        <v>0</v>
      </c>
      <c r="G19">
        <f>raw_2007_MOE_SSP_non!I24+raw_2007_MOE_TANF_non!I24+raw_2007_fed_non_1!I25</f>
        <v>0</v>
      </c>
      <c r="H19">
        <f>raw_2007_MOE_SSP_non!J24+raw_2007_MOE_SSP_non!K24+raw_2007_MOE_TANF_non!J24+raw_2007_MOE_TANF_non!K24+raw_2007_fed_non_2!D25+raw_2007_fed_non_2!E25</f>
        <v>0</v>
      </c>
      <c r="I19">
        <f>raw_2007_MOE_SSP_non!N24+raw_2007_MOE_TANF_non!N24+raw_2007_fed_non_2!I25</f>
        <v>15912193</v>
      </c>
      <c r="J19">
        <f>raw_2007_MOE_SSP_non!L24+raw_2007_MOE_SSP_non!M24+raw_2007_MOE_TANF_non!L24+raw_2007_MOE_TANF_non!M24+raw_2007_fed_non_2!F25+raw_2007_fed_non_2!H25</f>
        <v>14953598</v>
      </c>
      <c r="K19">
        <f>raw_2007_fed_spending!E25</f>
        <v>0</v>
      </c>
      <c r="L19">
        <f>raw_2007_fed_spending!J25+raw_2007_MOE_SSP_non!B24+raw_2007_MOE_SSP_assist!B24+raw_2007_MOE_TANF_non!B24+raw_2007_MOE_TANF_assist!B24+raw_2007_fed_spending!C25+raw_2007_fed_spending!E25</f>
        <v>253681160</v>
      </c>
      <c r="N19">
        <f t="shared" si="0"/>
        <v>253681160</v>
      </c>
      <c r="O19" t="str">
        <f t="shared" si="1"/>
        <v>Match</v>
      </c>
    </row>
    <row r="20" spans="1:15" x14ac:dyDescent="0.2">
      <c r="A20" t="s">
        <v>26</v>
      </c>
      <c r="B20">
        <f>raw_2007_MOE_SSP_assist!C25+raw_2007_MOE_TANF_assist!C25+raw_2007_fed_assist!C26</f>
        <v>41436442</v>
      </c>
      <c r="C20">
        <f>raw_2007_fed_spending!C26+raw_2007_MOE_SSP_non!D25+raw_2007_MOE_SSP_assist!D25+raw_2007_MOE_TANF_non!D25+raw_2007_MOE_TANF_assist!D25+raw_2007_fed_non_1!D26+raw_2007_fed_assist!D26</f>
        <v>42685821</v>
      </c>
      <c r="D20">
        <f>raw_2007_MOE_SSP_non!C25+raw_2007_MOE_SSP_non!E25+raw_2007_MOE_SSP_non!F25+raw_2007_MOE_SSP_assist!E25+raw_2007_MOE_TANF_non!C25+raw_2007_MOE_TANF_non!E25+raw_2007_MOE_TANF_non!F25+raw_2007_MOE_TANF_assist!E25+raw_2007_fed_non_1!C26+raw_2007_fed_non_1!E26+raw_2007_fed_non_1!F26+raw_2007_fed_assist!E26</f>
        <v>14783277</v>
      </c>
      <c r="E20">
        <f>raw_2007_fed_non_1!J26+raw_2007_fed_assist!F26</f>
        <v>0</v>
      </c>
      <c r="F20">
        <f>raw_2007_MOE_SSP_non!G25+raw_2007_MOE_SSP_non!H25+raw_2007_MOE_TANF_non!G25+raw_2007_MOE_TANF_non!H25+raw_2007_fed_non_1!G26+raw_2007_fed_non_1!H26</f>
        <v>0</v>
      </c>
      <c r="G20">
        <f>raw_2007_MOE_SSP_non!I25+raw_2007_MOE_TANF_non!I25+raw_2007_fed_non_1!I26</f>
        <v>0</v>
      </c>
      <c r="H20">
        <f>raw_2007_MOE_SSP_non!J25+raw_2007_MOE_SSP_non!K25+raw_2007_MOE_TANF_non!J25+raw_2007_MOE_TANF_non!K25+raw_2007_fed_non_2!D26+raw_2007_fed_non_2!E26</f>
        <v>73679087</v>
      </c>
      <c r="I20">
        <f>raw_2007_MOE_SSP_non!N25+raw_2007_MOE_TANF_non!N25+raw_2007_fed_non_2!I26</f>
        <v>36221092</v>
      </c>
      <c r="J20">
        <f>raw_2007_MOE_SSP_non!L25+raw_2007_MOE_SSP_non!M25+raw_2007_MOE_TANF_non!L25+raw_2007_MOE_TANF_non!M25+raw_2007_fed_non_2!F26+raw_2007_fed_non_2!H26</f>
        <v>29844759</v>
      </c>
      <c r="K20">
        <f>raw_2007_fed_spending!E26</f>
        <v>16397199</v>
      </c>
      <c r="L20">
        <f>raw_2007_fed_spending!J26+raw_2007_MOE_SSP_non!B25+raw_2007_MOE_SSP_assist!B25+raw_2007_MOE_TANF_non!B25+raw_2007_MOE_TANF_assist!B25+raw_2007_fed_spending!C26+raw_2007_fed_spending!E26</f>
        <v>255047677</v>
      </c>
      <c r="N20">
        <f t="shared" si="0"/>
        <v>255047677</v>
      </c>
      <c r="O20" t="str">
        <f t="shared" si="1"/>
        <v>Match</v>
      </c>
    </row>
    <row r="21" spans="1:15" x14ac:dyDescent="0.2">
      <c r="A21" t="s">
        <v>27</v>
      </c>
      <c r="B21">
        <f>raw_2007_MOE_SSP_assist!C26+raw_2007_MOE_TANF_assist!C26+raw_2007_fed_assist!C27</f>
        <v>61733186</v>
      </c>
      <c r="C21">
        <f>raw_2007_fed_spending!C27+raw_2007_MOE_SSP_non!D26+raw_2007_MOE_SSP_assist!D26+raw_2007_MOE_TANF_non!D26+raw_2007_MOE_TANF_assist!D26+raw_2007_fed_non_1!D27+raw_2007_fed_assist!D27</f>
        <v>26649587</v>
      </c>
      <c r="D21">
        <f>raw_2007_MOE_SSP_non!C26+raw_2007_MOE_SSP_non!E26+raw_2007_MOE_SSP_non!F26+raw_2007_MOE_SSP_assist!E26+raw_2007_MOE_TANF_non!C26+raw_2007_MOE_TANF_non!E26+raw_2007_MOE_TANF_non!F26+raw_2007_MOE_TANF_assist!E26+raw_2007_fed_non_1!C27+raw_2007_fed_non_1!E27+raw_2007_fed_non_1!F27+raw_2007_fed_assist!E27</f>
        <v>22893834</v>
      </c>
      <c r="E21">
        <f>raw_2007_fed_non_1!J27+raw_2007_fed_assist!F27</f>
        <v>0</v>
      </c>
      <c r="F21">
        <f>raw_2007_MOE_SSP_non!G26+raw_2007_MOE_SSP_non!H26+raw_2007_MOE_TANF_non!G26+raw_2007_MOE_TANF_non!H26+raw_2007_fed_non_1!G27+raw_2007_fed_non_1!H27</f>
        <v>0</v>
      </c>
      <c r="G21">
        <f>raw_2007_MOE_SSP_non!I26+raw_2007_MOE_TANF_non!I26+raw_2007_fed_non_1!I27</f>
        <v>1205639</v>
      </c>
      <c r="H21">
        <f>raw_2007_MOE_SSP_non!J26+raw_2007_MOE_SSP_non!K26+raw_2007_MOE_TANF_non!J26+raw_2007_MOE_TANF_non!K26+raw_2007_fed_non_2!D27+raw_2007_fed_non_2!E27</f>
        <v>0</v>
      </c>
      <c r="I21">
        <f>raw_2007_MOE_SSP_non!N26+raw_2007_MOE_TANF_non!N26+raw_2007_fed_non_2!I27</f>
        <v>0</v>
      </c>
      <c r="J21">
        <f>raw_2007_MOE_SSP_non!L26+raw_2007_MOE_SSP_non!M26+raw_2007_MOE_TANF_non!L26+raw_2007_MOE_TANF_non!M26+raw_2007_fed_non_2!F27+raw_2007_fed_non_2!H27</f>
        <v>8267977</v>
      </c>
      <c r="K21">
        <f>raw_2007_fed_spending!E27</f>
        <v>2816517</v>
      </c>
      <c r="L21">
        <f>raw_2007_fed_spending!J27+raw_2007_MOE_SSP_non!B26+raw_2007_MOE_SSP_assist!B26+raw_2007_MOE_TANF_non!B26+raw_2007_MOE_TANF_assist!B26+raw_2007_fed_spending!C27+raw_2007_fed_spending!E27</f>
        <v>123566740</v>
      </c>
      <c r="N21">
        <f t="shared" si="0"/>
        <v>123566740</v>
      </c>
      <c r="O21" t="str">
        <f t="shared" si="1"/>
        <v>Match</v>
      </c>
    </row>
    <row r="22" spans="1:15" x14ac:dyDescent="0.2">
      <c r="A22" t="s">
        <v>28</v>
      </c>
      <c r="B22">
        <f>raw_2007_MOE_SSP_assist!C27+raw_2007_MOE_TANF_assist!C27+raw_2007_fed_assist!C28</f>
        <v>93962795</v>
      </c>
      <c r="C22">
        <f>raw_2007_fed_spending!C28+raw_2007_MOE_SSP_non!D27+raw_2007_MOE_SSP_assist!D27+raw_2007_MOE_TANF_non!D27+raw_2007_MOE_TANF_assist!D27+raw_2007_fed_non_1!D28+raw_2007_fed_assist!D28</f>
        <v>35346245</v>
      </c>
      <c r="D22">
        <f>raw_2007_MOE_SSP_non!C27+raw_2007_MOE_SSP_non!E27+raw_2007_MOE_SSP_non!F27+raw_2007_MOE_SSP_assist!E27+raw_2007_MOE_TANF_non!C27+raw_2007_MOE_TANF_non!E27+raw_2007_MOE_TANF_non!F27+raw_2007_MOE_TANF_assist!E27+raw_2007_fed_non_1!C28+raw_2007_fed_non_1!E28+raw_2007_fed_non_1!F28+raw_2007_fed_assist!E28</f>
        <v>43058498</v>
      </c>
      <c r="E22">
        <f>raw_2007_fed_non_1!J28+raw_2007_fed_assist!F28</f>
        <v>0</v>
      </c>
      <c r="F22">
        <f>raw_2007_MOE_SSP_non!G27+raw_2007_MOE_SSP_non!H27+raw_2007_MOE_TANF_non!G27+raw_2007_MOE_TANF_non!H27+raw_2007_fed_non_1!G28+raw_2007_fed_non_1!H28</f>
        <v>110563049</v>
      </c>
      <c r="G22">
        <f>raw_2007_MOE_SSP_non!I27+raw_2007_MOE_TANF_non!I27+raw_2007_fed_non_1!I28</f>
        <v>9163532</v>
      </c>
      <c r="H22">
        <f>raw_2007_MOE_SSP_non!J27+raw_2007_MOE_SSP_non!K27+raw_2007_MOE_TANF_non!J27+raw_2007_MOE_TANF_non!K27+raw_2007_fed_non_2!D28+raw_2007_fed_non_2!E28</f>
        <v>58935253</v>
      </c>
      <c r="I22">
        <f>raw_2007_MOE_SSP_non!N27+raw_2007_MOE_TANF_non!N27+raw_2007_fed_non_2!I28</f>
        <v>0</v>
      </c>
      <c r="J22">
        <f>raw_2007_MOE_SSP_non!L27+raw_2007_MOE_SSP_non!M27+raw_2007_MOE_TANF_non!L27+raw_2007_MOE_TANF_non!M27+raw_2007_fed_non_2!F28+raw_2007_fed_non_2!H28</f>
        <v>43747121</v>
      </c>
      <c r="K22">
        <f>raw_2007_fed_spending!E28</f>
        <v>22909803</v>
      </c>
      <c r="L22">
        <f>raw_2007_fed_spending!J28+raw_2007_MOE_SSP_non!B27+raw_2007_MOE_SSP_assist!B27+raw_2007_MOE_TANF_non!B27+raw_2007_MOE_TANF_assist!B27+raw_2007_fed_spending!C28+raw_2007_fed_spending!E28</f>
        <v>417686296</v>
      </c>
      <c r="N22">
        <f t="shared" si="0"/>
        <v>417686296</v>
      </c>
      <c r="O22" t="str">
        <f t="shared" si="1"/>
        <v>Match</v>
      </c>
    </row>
    <row r="23" spans="1:15" x14ac:dyDescent="0.2">
      <c r="A23" t="s">
        <v>29</v>
      </c>
      <c r="B23">
        <f>raw_2007_MOE_SSP_assist!C28+raw_2007_MOE_TANF_assist!C28+raw_2007_fed_assist!C29</f>
        <v>295296614</v>
      </c>
      <c r="C23">
        <f>raw_2007_fed_spending!C29+raw_2007_MOE_SSP_non!D28+raw_2007_MOE_SSP_assist!D28+raw_2007_MOE_TANF_non!D28+raw_2007_MOE_TANF_assist!D28+raw_2007_fed_non_1!D29+raw_2007_fed_assist!D29</f>
        <v>360249428</v>
      </c>
      <c r="D23">
        <f>raw_2007_MOE_SSP_non!C28+raw_2007_MOE_SSP_non!E28+raw_2007_MOE_SSP_non!F28+raw_2007_MOE_SSP_assist!E28+raw_2007_MOE_TANF_non!C28+raw_2007_MOE_TANF_non!E28+raw_2007_MOE_TANF_non!F28+raw_2007_MOE_TANF_assist!E28+raw_2007_fed_non_1!C29+raw_2007_fed_non_1!E29+raw_2007_fed_non_1!F29+raw_2007_fed_assist!E29</f>
        <v>28023600</v>
      </c>
      <c r="E23">
        <f>raw_2007_fed_non_1!J29+raw_2007_fed_assist!F29</f>
        <v>0</v>
      </c>
      <c r="F23">
        <f>raw_2007_MOE_SSP_non!G28+raw_2007_MOE_SSP_non!H28+raw_2007_MOE_TANF_non!G28+raw_2007_MOE_TANF_non!H28+raw_2007_fed_non_1!G29+raw_2007_fed_non_1!H29</f>
        <v>78456590</v>
      </c>
      <c r="G23">
        <f>raw_2007_MOE_SSP_non!I28+raw_2007_MOE_TANF_non!I28+raw_2007_fed_non_1!I29</f>
        <v>41054963</v>
      </c>
      <c r="H23">
        <f>raw_2007_MOE_SSP_non!J28+raw_2007_MOE_SSP_non!K28+raw_2007_MOE_TANF_non!J28+raw_2007_MOE_TANF_non!K28+raw_2007_fed_non_2!D29+raw_2007_fed_non_2!E29</f>
        <v>45832119</v>
      </c>
      <c r="I23">
        <f>raw_2007_MOE_SSP_non!N28+raw_2007_MOE_TANF_non!N28+raw_2007_fed_non_2!I29</f>
        <v>73416885</v>
      </c>
      <c r="J23">
        <f>raw_2007_MOE_SSP_non!L28+raw_2007_MOE_SSP_non!M28+raw_2007_MOE_TANF_non!L28+raw_2007_MOE_TANF_non!M28+raw_2007_fed_non_2!F29+raw_2007_fed_non_2!H29</f>
        <v>38126497</v>
      </c>
      <c r="K23">
        <f>raw_2007_fed_spending!E29</f>
        <v>45937114</v>
      </c>
      <c r="L23">
        <f>raw_2007_fed_spending!J29+raw_2007_MOE_SSP_non!B28+raw_2007_MOE_SSP_assist!B28+raw_2007_MOE_TANF_non!B28+raw_2007_MOE_TANF_assist!B28+raw_2007_fed_spending!C29+raw_2007_fed_spending!E29</f>
        <v>1006393810</v>
      </c>
      <c r="N23">
        <f t="shared" si="0"/>
        <v>1006393810</v>
      </c>
      <c r="O23" t="str">
        <f t="shared" si="1"/>
        <v>Match</v>
      </c>
    </row>
    <row r="24" spans="1:15" x14ac:dyDescent="0.2">
      <c r="A24" t="s">
        <v>30</v>
      </c>
      <c r="B24">
        <f>raw_2007_MOE_SSP_assist!C29+raw_2007_MOE_TANF_assist!C29+raw_2007_fed_assist!C30</f>
        <v>380935976</v>
      </c>
      <c r="C24">
        <f>raw_2007_fed_spending!C30+raw_2007_MOE_SSP_non!D29+raw_2007_MOE_SSP_assist!D29+raw_2007_MOE_TANF_non!D29+raw_2007_MOE_TANF_assist!D29+raw_2007_fed_non_1!D30+raw_2007_fed_assist!D30</f>
        <v>271461769</v>
      </c>
      <c r="D24">
        <f>raw_2007_MOE_SSP_non!C29+raw_2007_MOE_SSP_non!E29+raw_2007_MOE_SSP_non!F29+raw_2007_MOE_SSP_assist!E29+raw_2007_MOE_TANF_non!C29+raw_2007_MOE_TANF_non!E29+raw_2007_MOE_TANF_non!F29+raw_2007_MOE_TANF_assist!E29+raw_2007_fed_non_1!C30+raw_2007_fed_non_1!E30+raw_2007_fed_non_1!F30+raw_2007_fed_assist!E30</f>
        <v>90634320</v>
      </c>
      <c r="E24">
        <f>raw_2007_fed_non_1!J30+raw_2007_fed_assist!F30</f>
        <v>66556148</v>
      </c>
      <c r="F24">
        <f>raw_2007_MOE_SSP_non!G29+raw_2007_MOE_SSP_non!H29+raw_2007_MOE_TANF_non!G29+raw_2007_MOE_TANF_non!H29+raw_2007_fed_non_1!G30+raw_2007_fed_non_1!H30</f>
        <v>0</v>
      </c>
      <c r="G24">
        <f>raw_2007_MOE_SSP_non!I29+raw_2007_MOE_TANF_non!I29+raw_2007_fed_non_1!I30</f>
        <v>9118019</v>
      </c>
      <c r="H24">
        <f>raw_2007_MOE_SSP_non!J29+raw_2007_MOE_SSP_non!K29+raw_2007_MOE_TANF_non!J29+raw_2007_MOE_TANF_non!K29+raw_2007_fed_non_2!D30+raw_2007_fed_non_2!E30</f>
        <v>137261238</v>
      </c>
      <c r="I24">
        <f>raw_2007_MOE_SSP_non!N29+raw_2007_MOE_TANF_non!N29+raw_2007_fed_non_2!I30</f>
        <v>190273315</v>
      </c>
      <c r="J24">
        <f>raw_2007_MOE_SSP_non!L29+raw_2007_MOE_SSP_non!M29+raw_2007_MOE_TANF_non!L29+raw_2007_MOE_TANF_non!M29+raw_2007_fed_non_2!F30+raw_2007_fed_non_2!H30</f>
        <v>102550772</v>
      </c>
      <c r="K24">
        <f>raw_2007_fed_spending!E30</f>
        <v>67204013</v>
      </c>
      <c r="L24">
        <f>raw_2007_fed_spending!J30+raw_2007_MOE_SSP_non!B29+raw_2007_MOE_SSP_assist!B29+raw_2007_MOE_TANF_non!B29+raw_2007_MOE_TANF_assist!B29+raw_2007_fed_spending!C30+raw_2007_fed_spending!E30</f>
        <v>1315995570</v>
      </c>
      <c r="N24">
        <f t="shared" si="0"/>
        <v>1315995570</v>
      </c>
      <c r="O24" t="str">
        <f t="shared" si="1"/>
        <v>Match</v>
      </c>
    </row>
    <row r="25" spans="1:15" x14ac:dyDescent="0.2">
      <c r="A25" t="s">
        <v>31</v>
      </c>
      <c r="B25">
        <f>raw_2007_MOE_SSP_assist!C30+raw_2007_MOE_TANF_assist!C30+raw_2007_fed_assist!C31</f>
        <v>106269806</v>
      </c>
      <c r="C25">
        <f>raw_2007_fed_spending!C31+raw_2007_MOE_SSP_non!D30+raw_2007_MOE_SSP_assist!D30+raw_2007_MOE_TANF_non!D30+raw_2007_MOE_TANF_assist!D30+raw_2007_fed_non_1!D31+raw_2007_fed_assist!D31</f>
        <v>86581439</v>
      </c>
      <c r="D25">
        <f>raw_2007_MOE_SSP_non!C30+raw_2007_MOE_SSP_non!E30+raw_2007_MOE_SSP_non!F30+raw_2007_MOE_SSP_assist!E30+raw_2007_MOE_TANF_non!C30+raw_2007_MOE_TANF_non!E30+raw_2007_MOE_TANF_non!F30+raw_2007_MOE_TANF_assist!E30+raw_2007_fed_non_1!C31+raw_2007_fed_non_1!E31+raw_2007_fed_non_1!F31+raw_2007_fed_assist!E31</f>
        <v>65498142</v>
      </c>
      <c r="E25">
        <f>raw_2007_fed_non_1!J31+raw_2007_fed_assist!F31</f>
        <v>0</v>
      </c>
      <c r="F25">
        <f>raw_2007_MOE_SSP_non!G30+raw_2007_MOE_SSP_non!H30+raw_2007_MOE_TANF_non!G30+raw_2007_MOE_TANF_non!H30+raw_2007_fed_non_1!G31+raw_2007_fed_non_1!H31</f>
        <v>82133000</v>
      </c>
      <c r="G25">
        <f>raw_2007_MOE_SSP_non!I30+raw_2007_MOE_TANF_non!I30+raw_2007_fed_non_1!I31</f>
        <v>42529827</v>
      </c>
      <c r="H25">
        <f>raw_2007_MOE_SSP_non!J30+raw_2007_MOE_SSP_non!K30+raw_2007_MOE_TANF_non!J30+raw_2007_MOE_TANF_non!K30+raw_2007_fed_non_2!D31+raw_2007_fed_non_2!E31</f>
        <v>0</v>
      </c>
      <c r="I25">
        <f>raw_2007_MOE_SSP_non!N30+raw_2007_MOE_TANF_non!N30+raw_2007_fed_non_2!I31</f>
        <v>11390681</v>
      </c>
      <c r="J25">
        <f>raw_2007_MOE_SSP_non!L30+raw_2007_MOE_SSP_non!M30+raw_2007_MOE_TANF_non!L30+raw_2007_MOE_TANF_non!M30+raw_2007_fed_non_2!F31+raw_2007_fed_non_2!H31</f>
        <v>46065271</v>
      </c>
      <c r="K25">
        <f>raw_2007_fed_spending!E31</f>
        <v>140000</v>
      </c>
      <c r="L25">
        <f>raw_2007_fed_spending!J31+raw_2007_MOE_SSP_non!B30+raw_2007_MOE_SSP_assist!B30+raw_2007_MOE_TANF_non!B30+raw_2007_MOE_TANF_assist!B30+raw_2007_fed_spending!C31+raw_2007_fed_spending!E31</f>
        <v>440608166</v>
      </c>
      <c r="N25">
        <f t="shared" si="0"/>
        <v>440608166</v>
      </c>
      <c r="O25" t="str">
        <f t="shared" si="1"/>
        <v>Match</v>
      </c>
    </row>
    <row r="26" spans="1:15" x14ac:dyDescent="0.2">
      <c r="A26" t="s">
        <v>32</v>
      </c>
      <c r="B26">
        <f>raw_2007_MOE_SSP_assist!C31+raw_2007_MOE_TANF_assist!C31+raw_2007_fed_assist!C32</f>
        <v>20441024</v>
      </c>
      <c r="C26">
        <f>raw_2007_fed_spending!C32+raw_2007_MOE_SSP_non!D31+raw_2007_MOE_SSP_assist!D31+raw_2007_MOE_TANF_non!D31+raw_2007_MOE_TANF_assist!D31+raw_2007_fed_non_1!D32+raw_2007_fed_assist!D32</f>
        <v>23315379</v>
      </c>
      <c r="D26">
        <f>raw_2007_MOE_SSP_non!C31+raw_2007_MOE_SSP_non!E31+raw_2007_MOE_SSP_non!F31+raw_2007_MOE_SSP_assist!E31+raw_2007_MOE_TANF_non!C31+raw_2007_MOE_TANF_non!E31+raw_2007_MOE_TANF_non!F31+raw_2007_MOE_TANF_assist!E31+raw_2007_fed_non_1!C32+raw_2007_fed_non_1!E32+raw_2007_fed_non_1!F32+raw_2007_fed_assist!E32</f>
        <v>34842102</v>
      </c>
      <c r="E26">
        <f>raw_2007_fed_non_1!J32+raw_2007_fed_assist!F32</f>
        <v>0</v>
      </c>
      <c r="F26">
        <f>raw_2007_MOE_SSP_non!G31+raw_2007_MOE_SSP_non!H31+raw_2007_MOE_TANF_non!G31+raw_2007_MOE_TANF_non!H31+raw_2007_fed_non_1!G32+raw_2007_fed_non_1!H32</f>
        <v>0</v>
      </c>
      <c r="G26">
        <f>raw_2007_MOE_SSP_non!I31+raw_2007_MOE_TANF_non!I31+raw_2007_fed_non_1!I32</f>
        <v>2233976</v>
      </c>
      <c r="H26">
        <f>raw_2007_MOE_SSP_non!J31+raw_2007_MOE_SSP_non!K31+raw_2007_MOE_TANF_non!J31+raw_2007_MOE_TANF_non!K31+raw_2007_fed_non_2!D32+raw_2007_fed_non_2!E32</f>
        <v>4251192</v>
      </c>
      <c r="I26">
        <f>raw_2007_MOE_SSP_non!N31+raw_2007_MOE_TANF_non!N31+raw_2007_fed_non_2!I32</f>
        <v>9395092</v>
      </c>
      <c r="J26">
        <f>raw_2007_MOE_SSP_non!L31+raw_2007_MOE_SSP_non!M31+raw_2007_MOE_TANF_non!L31+raw_2007_MOE_TANF_non!M31+raw_2007_fed_non_2!F32+raw_2007_fed_non_2!H32</f>
        <v>6756473</v>
      </c>
      <c r="K26">
        <f>raw_2007_fed_spending!E32</f>
        <v>9580325</v>
      </c>
      <c r="L26">
        <f>raw_2007_fed_spending!J32+raw_2007_MOE_SSP_non!B31+raw_2007_MOE_SSP_assist!B31+raw_2007_MOE_TANF_non!B31+raw_2007_MOE_TANF_assist!B31+raw_2007_fed_spending!C32+raw_2007_fed_spending!E32</f>
        <v>110815563</v>
      </c>
      <c r="N26">
        <f t="shared" si="0"/>
        <v>110815563</v>
      </c>
      <c r="O26" t="str">
        <f t="shared" si="1"/>
        <v>Match</v>
      </c>
    </row>
    <row r="27" spans="1:15" x14ac:dyDescent="0.2">
      <c r="A27" t="s">
        <v>33</v>
      </c>
      <c r="B27">
        <f>raw_2007_MOE_SSP_assist!C32+raw_2007_MOE_TANF_assist!C32+raw_2007_fed_assist!C33</f>
        <v>115464712</v>
      </c>
      <c r="C27">
        <f>raw_2007_fed_spending!C33+raw_2007_MOE_SSP_non!D32+raw_2007_MOE_SSP_assist!D32+raw_2007_MOE_TANF_non!D32+raw_2007_MOE_TANF_assist!D32+raw_2007_fed_non_1!D33+raw_2007_fed_assist!D33</f>
        <v>63280343</v>
      </c>
      <c r="D27">
        <f>raw_2007_MOE_SSP_non!C32+raw_2007_MOE_SSP_non!E32+raw_2007_MOE_SSP_non!F32+raw_2007_MOE_SSP_assist!E32+raw_2007_MOE_TANF_non!C32+raw_2007_MOE_TANF_non!E32+raw_2007_MOE_TANF_non!F32+raw_2007_MOE_TANF_assist!E32+raw_2007_fed_non_1!C33+raw_2007_fed_non_1!E33+raw_2007_fed_non_1!F33+raw_2007_fed_assist!E33</f>
        <v>28439985</v>
      </c>
      <c r="E27">
        <f>raw_2007_fed_non_1!J33+raw_2007_fed_assist!F33</f>
        <v>100563174</v>
      </c>
      <c r="F27">
        <f>raw_2007_MOE_SSP_non!G32+raw_2007_MOE_SSP_non!H32+raw_2007_MOE_TANF_non!G32+raw_2007_MOE_TANF_non!H32+raw_2007_fed_non_1!G33+raw_2007_fed_non_1!H33</f>
        <v>0</v>
      </c>
      <c r="G27">
        <f>raw_2007_MOE_SSP_non!I32+raw_2007_MOE_TANF_non!I32+raw_2007_fed_non_1!I33</f>
        <v>0</v>
      </c>
      <c r="H27">
        <f>raw_2007_MOE_SSP_non!J32+raw_2007_MOE_SSP_non!K32+raw_2007_MOE_TANF_non!J32+raw_2007_MOE_TANF_non!K32+raw_2007_fed_non_2!D33+raw_2007_fed_non_2!E33</f>
        <v>40908545</v>
      </c>
      <c r="I27">
        <f>raw_2007_MOE_SSP_non!N32+raw_2007_MOE_TANF_non!N32+raw_2007_fed_non_2!I33</f>
        <v>0</v>
      </c>
      <c r="J27">
        <f>raw_2007_MOE_SSP_non!L32+raw_2007_MOE_SSP_non!M32+raw_2007_MOE_TANF_non!L32+raw_2007_MOE_TANF_non!M32+raw_2007_fed_non_2!F33+raw_2007_fed_non_2!H33</f>
        <v>15775111</v>
      </c>
      <c r="K27">
        <f>raw_2007_fed_spending!E33</f>
        <v>21705174</v>
      </c>
      <c r="L27">
        <f>raw_2007_fed_spending!J33+raw_2007_MOE_SSP_non!B32+raw_2007_MOE_SSP_assist!B32+raw_2007_MOE_TANF_non!B32+raw_2007_MOE_TANF_assist!B32+raw_2007_fed_spending!C33+raw_2007_fed_spending!E33</f>
        <v>386137044</v>
      </c>
      <c r="N27">
        <f t="shared" si="0"/>
        <v>386137044</v>
      </c>
      <c r="O27" t="str">
        <f t="shared" si="1"/>
        <v>Match</v>
      </c>
    </row>
    <row r="28" spans="1:15" x14ac:dyDescent="0.2">
      <c r="A28" t="s">
        <v>34</v>
      </c>
      <c r="B28">
        <f>raw_2007_MOE_SSP_assist!C33+raw_2007_MOE_TANF_assist!C33+raw_2007_fed_assist!C34</f>
        <v>14530197</v>
      </c>
      <c r="C28">
        <f>raw_2007_fed_spending!C34+raw_2007_MOE_SSP_non!D33+raw_2007_MOE_SSP_assist!D33+raw_2007_MOE_TANF_non!D33+raw_2007_MOE_TANF_assist!D33+raw_2007_fed_non_1!D34+raw_2007_fed_assist!D34</f>
        <v>9331266</v>
      </c>
      <c r="D28">
        <f>raw_2007_MOE_SSP_non!C33+raw_2007_MOE_SSP_non!E33+raw_2007_MOE_SSP_non!F33+raw_2007_MOE_SSP_assist!E33+raw_2007_MOE_TANF_non!C33+raw_2007_MOE_TANF_non!E33+raw_2007_MOE_TANF_non!F33+raw_2007_MOE_TANF_assist!E33+raw_2007_fed_non_1!C34+raw_2007_fed_non_1!E34+raw_2007_fed_non_1!F34+raw_2007_fed_assist!E34</f>
        <v>11858168</v>
      </c>
      <c r="E28">
        <f>raw_2007_fed_non_1!J34+raw_2007_fed_assist!F34</f>
        <v>3349275</v>
      </c>
      <c r="F28">
        <f>raw_2007_MOE_SSP_non!G33+raw_2007_MOE_SSP_non!H33+raw_2007_MOE_TANF_non!G33+raw_2007_MOE_TANF_non!H33+raw_2007_fed_non_1!G34+raw_2007_fed_non_1!H34</f>
        <v>0</v>
      </c>
      <c r="G28">
        <f>raw_2007_MOE_SSP_non!I33+raw_2007_MOE_TANF_non!I33+raw_2007_fed_non_1!I34</f>
        <v>574500</v>
      </c>
      <c r="H28">
        <f>raw_2007_MOE_SSP_non!J33+raw_2007_MOE_SSP_non!K33+raw_2007_MOE_TANF_non!J33+raw_2007_MOE_TANF_non!K33+raw_2007_fed_non_2!D34+raw_2007_fed_non_2!E34</f>
        <v>375207</v>
      </c>
      <c r="I28">
        <f>raw_2007_MOE_SSP_non!N33+raw_2007_MOE_TANF_non!N33+raw_2007_fed_non_2!I34</f>
        <v>2780803</v>
      </c>
      <c r="J28">
        <f>raw_2007_MOE_SSP_non!L33+raw_2007_MOE_SSP_non!M33+raw_2007_MOE_TANF_non!L33+raw_2007_MOE_TANF_non!M33+raw_2007_fed_non_2!F34+raw_2007_fed_non_2!H34</f>
        <v>5700623</v>
      </c>
      <c r="K28">
        <f>raw_2007_fed_spending!E34</f>
        <v>1998226</v>
      </c>
      <c r="L28">
        <f>raw_2007_fed_spending!J34+raw_2007_MOE_SSP_non!B33+raw_2007_MOE_SSP_assist!B33+raw_2007_MOE_TANF_non!B33+raw_2007_MOE_TANF_assist!B33+raw_2007_fed_spending!C34+raw_2007_fed_spending!E34</f>
        <v>50498265</v>
      </c>
      <c r="N28">
        <f t="shared" si="0"/>
        <v>50498265</v>
      </c>
      <c r="O28" t="str">
        <f t="shared" si="1"/>
        <v>Match</v>
      </c>
    </row>
    <row r="29" spans="1:15" x14ac:dyDescent="0.2">
      <c r="A29" t="s">
        <v>35</v>
      </c>
      <c r="B29">
        <f>raw_2007_MOE_SSP_assist!C34+raw_2007_MOE_TANF_assist!C34+raw_2007_fed_assist!C35</f>
        <v>43452662</v>
      </c>
      <c r="C29">
        <f>raw_2007_fed_spending!C35+raw_2007_MOE_SSP_non!D34+raw_2007_MOE_SSP_assist!D34+raw_2007_MOE_TANF_non!D34+raw_2007_MOE_TANF_assist!D34+raw_2007_fed_non_1!D35+raw_2007_fed_assist!D35</f>
        <v>23498996</v>
      </c>
      <c r="D29">
        <f>raw_2007_MOE_SSP_non!C34+raw_2007_MOE_SSP_non!E34+raw_2007_MOE_SSP_non!F34+raw_2007_MOE_SSP_assist!E34+raw_2007_MOE_TANF_non!C34+raw_2007_MOE_TANF_non!E34+raw_2007_MOE_TANF_non!F34+raw_2007_MOE_TANF_assist!E34+raw_2007_fed_non_1!C35+raw_2007_fed_non_1!E35+raw_2007_fed_non_1!F35+raw_2007_fed_assist!E35</f>
        <v>17561902</v>
      </c>
      <c r="E29">
        <f>raw_2007_fed_non_1!J35+raw_2007_fed_assist!F35</f>
        <v>0</v>
      </c>
      <c r="F29">
        <f>raw_2007_MOE_SSP_non!G34+raw_2007_MOE_SSP_non!H34+raw_2007_MOE_TANF_non!G34+raw_2007_MOE_TANF_non!H34+raw_2007_fed_non_1!G35+raw_2007_fed_non_1!H35</f>
        <v>22531352</v>
      </c>
      <c r="G29">
        <f>raw_2007_MOE_SSP_non!I34+raw_2007_MOE_TANF_non!I34+raw_2007_fed_non_1!I35</f>
        <v>0</v>
      </c>
      <c r="H29">
        <f>raw_2007_MOE_SSP_non!J34+raw_2007_MOE_SSP_non!K34+raw_2007_MOE_TANF_non!J34+raw_2007_MOE_TANF_non!K34+raw_2007_fed_non_2!D35+raw_2007_fed_non_2!E35</f>
        <v>8117653</v>
      </c>
      <c r="I29">
        <f>raw_2007_MOE_SSP_non!N34+raw_2007_MOE_TANF_non!N34+raw_2007_fed_non_2!I35</f>
        <v>5370204</v>
      </c>
      <c r="J29">
        <f>raw_2007_MOE_SSP_non!L34+raw_2007_MOE_SSP_non!M34+raw_2007_MOE_TANF_non!L34+raw_2007_MOE_TANF_non!M34+raw_2007_fed_non_2!F35+raw_2007_fed_non_2!H35</f>
        <v>4883892</v>
      </c>
      <c r="K29">
        <f>raw_2007_fed_spending!E35</f>
        <v>0</v>
      </c>
      <c r="L29">
        <f>raw_2007_fed_spending!J35+raw_2007_MOE_SSP_non!B34+raw_2007_MOE_SSP_assist!B34+raw_2007_MOE_TANF_non!B34+raw_2007_MOE_TANF_assist!B34+raw_2007_fed_spending!C35+raw_2007_fed_spending!E35</f>
        <v>125416661</v>
      </c>
      <c r="N29">
        <f t="shared" si="0"/>
        <v>125416661</v>
      </c>
      <c r="O29" t="str">
        <f t="shared" si="1"/>
        <v>Match</v>
      </c>
    </row>
    <row r="30" spans="1:15" x14ac:dyDescent="0.2">
      <c r="A30" t="s">
        <v>36</v>
      </c>
      <c r="B30">
        <f>raw_2007_MOE_SSP_assist!C35+raw_2007_MOE_TANF_assist!C35+raw_2007_fed_assist!C36</f>
        <v>33811814</v>
      </c>
      <c r="C30">
        <f>raw_2007_fed_spending!C36+raw_2007_MOE_SSP_non!D35+raw_2007_MOE_SSP_assist!D35+raw_2007_MOE_TANF_non!D35+raw_2007_MOE_TANF_assist!D35+raw_2007_fed_non_1!D36+raw_2007_fed_assist!D36</f>
        <v>2988995</v>
      </c>
      <c r="D30">
        <f>raw_2007_MOE_SSP_non!C35+raw_2007_MOE_SSP_non!E35+raw_2007_MOE_SSP_non!F35+raw_2007_MOE_SSP_assist!E35+raw_2007_MOE_TANF_non!C35+raw_2007_MOE_TANF_non!E35+raw_2007_MOE_TANF_non!F35+raw_2007_MOE_TANF_assist!E35+raw_2007_fed_non_1!C36+raw_2007_fed_non_1!E36+raw_2007_fed_non_1!F36+raw_2007_fed_assist!E36</f>
        <v>7807635</v>
      </c>
      <c r="E30">
        <f>raw_2007_fed_non_1!J36+raw_2007_fed_assist!F36</f>
        <v>4805249</v>
      </c>
      <c r="F30">
        <f>raw_2007_MOE_SSP_non!G35+raw_2007_MOE_SSP_non!H35+raw_2007_MOE_TANF_non!G35+raw_2007_MOE_TANF_non!H35+raw_2007_fed_non_1!G36+raw_2007_fed_non_1!H36</f>
        <v>0</v>
      </c>
      <c r="G30">
        <f>raw_2007_MOE_SSP_non!I35+raw_2007_MOE_TANF_non!I35+raw_2007_fed_non_1!I36</f>
        <v>66405</v>
      </c>
      <c r="H30">
        <f>raw_2007_MOE_SSP_non!J35+raw_2007_MOE_SSP_non!K35+raw_2007_MOE_TANF_non!J35+raw_2007_MOE_TANF_non!K35+raw_2007_fed_non_2!D36+raw_2007_fed_non_2!E36</f>
        <v>0</v>
      </c>
      <c r="I30">
        <f>raw_2007_MOE_SSP_non!N35+raw_2007_MOE_TANF_non!N35+raw_2007_fed_non_2!I36</f>
        <v>8195231</v>
      </c>
      <c r="J30">
        <f>raw_2007_MOE_SSP_non!L35+raw_2007_MOE_SSP_non!M35+raw_2007_MOE_TANF_non!L35+raw_2007_MOE_TANF_non!M35+raw_2007_fed_non_2!F36+raw_2007_fed_non_2!H36</f>
        <v>10825763</v>
      </c>
      <c r="K30">
        <f>raw_2007_fed_spending!E36</f>
        <v>1075161</v>
      </c>
      <c r="L30">
        <f>raw_2007_fed_spending!J36+raw_2007_MOE_SSP_non!B35+raw_2007_MOE_SSP_assist!B35+raw_2007_MOE_TANF_non!B35+raw_2007_MOE_TANF_assist!B35+raw_2007_fed_spending!C36+raw_2007_fed_spending!E36</f>
        <v>69576253</v>
      </c>
      <c r="N30">
        <f t="shared" si="0"/>
        <v>69576253</v>
      </c>
      <c r="O30" t="str">
        <f t="shared" si="1"/>
        <v>Match</v>
      </c>
    </row>
    <row r="31" spans="1:15" x14ac:dyDescent="0.2">
      <c r="A31" t="s">
        <v>37</v>
      </c>
      <c r="B31">
        <f>raw_2007_MOE_SSP_assist!C36+raw_2007_MOE_TANF_assist!C36+raw_2007_fed_assist!C37</f>
        <v>28831205</v>
      </c>
      <c r="C31">
        <f>raw_2007_fed_spending!C37+raw_2007_MOE_SSP_non!D36+raw_2007_MOE_SSP_assist!D36+raw_2007_MOE_TANF_non!D36+raw_2007_MOE_TANF_assist!D36+raw_2007_fed_non_1!D37+raw_2007_fed_assist!D37</f>
        <v>11289249</v>
      </c>
      <c r="D31">
        <f>raw_2007_MOE_SSP_non!C36+raw_2007_MOE_SSP_non!E36+raw_2007_MOE_SSP_non!F36+raw_2007_MOE_SSP_assist!E36+raw_2007_MOE_TANF_non!C36+raw_2007_MOE_TANF_non!E36+raw_2007_MOE_TANF_non!F36+raw_2007_MOE_TANF_assist!E36+raw_2007_fed_non_1!C37+raw_2007_fed_non_1!E37+raw_2007_fed_non_1!F37+raw_2007_fed_assist!E37</f>
        <v>9923283</v>
      </c>
      <c r="E31">
        <f>raw_2007_fed_non_1!J37+raw_2007_fed_assist!F37</f>
        <v>6719949</v>
      </c>
      <c r="F31">
        <f>raw_2007_MOE_SSP_non!G36+raw_2007_MOE_SSP_non!H36+raw_2007_MOE_TANF_non!G36+raw_2007_MOE_TANF_non!H36+raw_2007_fed_non_1!G37+raw_2007_fed_non_1!H37</f>
        <v>0</v>
      </c>
      <c r="G31">
        <f>raw_2007_MOE_SSP_non!I36+raw_2007_MOE_TANF_non!I36+raw_2007_fed_non_1!I37</f>
        <v>6475999</v>
      </c>
      <c r="H31">
        <f>raw_2007_MOE_SSP_non!J36+raw_2007_MOE_SSP_non!K36+raw_2007_MOE_TANF_non!J36+raw_2007_MOE_TANF_non!K36+raw_2007_fed_non_2!D37+raw_2007_fed_non_2!E37</f>
        <v>13017394</v>
      </c>
      <c r="I31">
        <f>raw_2007_MOE_SSP_non!N36+raw_2007_MOE_TANF_non!N36+raw_2007_fed_non_2!I37</f>
        <v>6533976</v>
      </c>
      <c r="J31">
        <f>raw_2007_MOE_SSP_non!L36+raw_2007_MOE_SSP_non!M36+raw_2007_MOE_TANF_non!L36+raw_2007_MOE_TANF_non!M36+raw_2007_fed_non_2!F37+raw_2007_fed_non_2!H37</f>
        <v>11793257</v>
      </c>
      <c r="K31">
        <f>raw_2007_fed_spending!E37</f>
        <v>3000000</v>
      </c>
      <c r="L31">
        <f>raw_2007_fed_spending!J37+raw_2007_MOE_SSP_non!B36+raw_2007_MOE_SSP_assist!B36+raw_2007_MOE_TANF_non!B36+raw_2007_MOE_TANF_assist!B36+raw_2007_fed_spending!C37+raw_2007_fed_spending!E37</f>
        <v>97584312</v>
      </c>
      <c r="N31">
        <f t="shared" si="0"/>
        <v>97584312</v>
      </c>
      <c r="O31" t="str">
        <f t="shared" si="1"/>
        <v>Match</v>
      </c>
    </row>
    <row r="32" spans="1:15" x14ac:dyDescent="0.2">
      <c r="A32" t="s">
        <v>38</v>
      </c>
      <c r="B32">
        <f>raw_2007_MOE_SSP_assist!C37+raw_2007_MOE_TANF_assist!C37+raw_2007_fed_assist!C38</f>
        <v>226651220</v>
      </c>
      <c r="C32">
        <f>raw_2007_fed_spending!C38+raw_2007_MOE_SSP_non!D37+raw_2007_MOE_SSP_assist!D37+raw_2007_MOE_TANF_non!D37+raw_2007_MOE_TANF_assist!D37+raw_2007_fed_non_1!D38+raw_2007_fed_assist!D38</f>
        <v>95979766</v>
      </c>
      <c r="D32">
        <f>raw_2007_MOE_SSP_non!C37+raw_2007_MOE_SSP_non!E37+raw_2007_MOE_SSP_non!F37+raw_2007_MOE_SSP_assist!E37+raw_2007_MOE_TANF_non!C37+raw_2007_MOE_TANF_non!E37+raw_2007_MOE_TANF_non!F37+raw_2007_MOE_TANF_assist!E37+raw_2007_fed_non_1!C38+raw_2007_fed_non_1!E38+raw_2007_fed_non_1!F38+raw_2007_fed_assist!E38</f>
        <v>103717665</v>
      </c>
      <c r="E32">
        <f>raw_2007_fed_non_1!J38+raw_2007_fed_assist!F38</f>
        <v>6840000</v>
      </c>
      <c r="F32">
        <f>raw_2007_MOE_SSP_non!G37+raw_2007_MOE_SSP_non!H37+raw_2007_MOE_TANF_non!G37+raw_2007_MOE_TANF_non!H37+raw_2007_fed_non_1!G38+raw_2007_fed_non_1!H38</f>
        <v>18393000</v>
      </c>
      <c r="G32">
        <f>raw_2007_MOE_SSP_non!I37+raw_2007_MOE_TANF_non!I37+raw_2007_fed_non_1!I38</f>
        <v>643062</v>
      </c>
      <c r="H32">
        <f>raw_2007_MOE_SSP_non!J37+raw_2007_MOE_SSP_non!K37+raw_2007_MOE_TANF_non!J37+raw_2007_MOE_TANF_non!K37+raw_2007_fed_non_2!D38+raw_2007_fed_non_2!E38</f>
        <v>362929950</v>
      </c>
      <c r="I32">
        <f>raw_2007_MOE_SSP_non!N37+raw_2007_MOE_TANF_non!N37+raw_2007_fed_non_2!I38</f>
        <v>8319999</v>
      </c>
      <c r="J32">
        <f>raw_2007_MOE_SSP_non!L37+raw_2007_MOE_SSP_non!M37+raw_2007_MOE_TANF_non!L37+raw_2007_MOE_TANF_non!M37+raw_2007_fed_non_2!F38+raw_2007_fed_non_2!H38</f>
        <v>76703834</v>
      </c>
      <c r="K32">
        <f>raw_2007_fed_spending!E38</f>
        <v>15630000</v>
      </c>
      <c r="L32">
        <f>raw_2007_fed_spending!J38+raw_2007_MOE_SSP_non!B37+raw_2007_MOE_SSP_assist!B37+raw_2007_MOE_TANF_non!B37+raw_2007_MOE_TANF_assist!B37+raw_2007_fed_spending!C38+raw_2007_fed_spending!E38</f>
        <v>915808496</v>
      </c>
      <c r="N32">
        <f t="shared" si="0"/>
        <v>915808496</v>
      </c>
      <c r="O32" t="str">
        <f t="shared" si="1"/>
        <v>Match</v>
      </c>
    </row>
    <row r="33" spans="1:15" x14ac:dyDescent="0.2">
      <c r="A33" t="s">
        <v>39</v>
      </c>
      <c r="B33">
        <f>raw_2007_MOE_SSP_assist!C38+raw_2007_MOE_TANF_assist!C38+raw_2007_fed_assist!C39</f>
        <v>58879549</v>
      </c>
      <c r="C33">
        <f>raw_2007_fed_spending!C39+raw_2007_MOE_SSP_non!D38+raw_2007_MOE_SSP_assist!D38+raw_2007_MOE_TANF_non!D38+raw_2007_MOE_TANF_assist!D38+raw_2007_fed_non_1!D39+raw_2007_fed_assist!D39</f>
        <v>38102606</v>
      </c>
      <c r="D33">
        <f>raw_2007_MOE_SSP_non!C38+raw_2007_MOE_SSP_non!E38+raw_2007_MOE_SSP_non!F38+raw_2007_MOE_SSP_assist!E38+raw_2007_MOE_TANF_non!C38+raw_2007_MOE_TANF_non!E38+raw_2007_MOE_TANF_non!F38+raw_2007_MOE_TANF_assist!E38+raw_2007_fed_non_1!C39+raw_2007_fed_non_1!E39+raw_2007_fed_non_1!F39+raw_2007_fed_assist!E39</f>
        <v>6911032</v>
      </c>
      <c r="E33">
        <f>raw_2007_fed_non_1!J39+raw_2007_fed_assist!F39</f>
        <v>0</v>
      </c>
      <c r="F33">
        <f>raw_2007_MOE_SSP_non!G38+raw_2007_MOE_SSP_non!H38+raw_2007_MOE_TANF_non!G38+raw_2007_MOE_TANF_non!H38+raw_2007_fed_non_1!G39+raw_2007_fed_non_1!H39</f>
        <v>2450000</v>
      </c>
      <c r="G33">
        <f>raw_2007_MOE_SSP_non!I38+raw_2007_MOE_TANF_non!I38+raw_2007_fed_non_1!I39</f>
        <v>0</v>
      </c>
      <c r="H33">
        <f>raw_2007_MOE_SSP_non!J38+raw_2007_MOE_SSP_non!K38+raw_2007_MOE_TANF_non!J38+raw_2007_MOE_TANF_non!K38+raw_2007_fed_non_2!D39+raw_2007_fed_non_2!E39</f>
        <v>0</v>
      </c>
      <c r="I33">
        <f>raw_2007_MOE_SSP_non!N38+raw_2007_MOE_TANF_non!N38+raw_2007_fed_non_2!I39</f>
        <v>12205286</v>
      </c>
      <c r="J33">
        <f>raw_2007_MOE_SSP_non!L38+raw_2007_MOE_SSP_non!M38+raw_2007_MOE_TANF_non!L38+raw_2007_MOE_TANF_non!M38+raw_2007_fed_non_2!F39+raw_2007_fed_non_2!H39</f>
        <v>9344162</v>
      </c>
      <c r="K33">
        <f>raw_2007_fed_spending!E39</f>
        <v>0</v>
      </c>
      <c r="L33">
        <f>raw_2007_fed_spending!J39+raw_2007_MOE_SSP_non!B38+raw_2007_MOE_SSP_assist!B38+raw_2007_MOE_TANF_non!B38+raw_2007_MOE_TANF_assist!B38+raw_2007_fed_spending!C39+raw_2007_fed_spending!E39</f>
        <v>127892635</v>
      </c>
      <c r="N33">
        <f t="shared" si="0"/>
        <v>127892635</v>
      </c>
      <c r="O33" t="str">
        <f t="shared" si="1"/>
        <v>Match</v>
      </c>
    </row>
    <row r="34" spans="1:15" x14ac:dyDescent="0.2">
      <c r="A34" t="s">
        <v>40</v>
      </c>
      <c r="B34">
        <f>raw_2007_MOE_SSP_assist!C39+raw_2007_MOE_TANF_assist!C39+raw_2007_fed_assist!C40</f>
        <v>1474079582</v>
      </c>
      <c r="C34">
        <f>raw_2007_fed_spending!C40+raw_2007_MOE_SSP_non!D39+raw_2007_MOE_SSP_assist!D39+raw_2007_MOE_TANF_non!D39+raw_2007_MOE_TANF_assist!D39+raw_2007_fed_non_1!D40+raw_2007_fed_assist!D40</f>
        <v>462408216</v>
      </c>
      <c r="D34">
        <f>raw_2007_MOE_SSP_non!C39+raw_2007_MOE_SSP_non!E39+raw_2007_MOE_SSP_non!F39+raw_2007_MOE_SSP_assist!E39+raw_2007_MOE_TANF_non!C39+raw_2007_MOE_TANF_non!E39+raw_2007_MOE_TANF_non!F39+raw_2007_MOE_TANF_assist!E39+raw_2007_fed_non_1!C40+raw_2007_fed_non_1!E40+raw_2007_fed_non_1!F40+raw_2007_fed_assist!E40</f>
        <v>205544285</v>
      </c>
      <c r="E34">
        <f>raw_2007_fed_non_1!J40+raw_2007_fed_assist!F40</f>
        <v>354300910</v>
      </c>
      <c r="F34">
        <f>raw_2007_MOE_SSP_non!G39+raw_2007_MOE_SSP_non!H39+raw_2007_MOE_TANF_non!G39+raw_2007_MOE_TANF_non!H39+raw_2007_fed_non_1!G40+raw_2007_fed_non_1!H40</f>
        <v>903698217</v>
      </c>
      <c r="G34">
        <f>raw_2007_MOE_SSP_non!I39+raw_2007_MOE_TANF_non!I39+raw_2007_fed_non_1!I40</f>
        <v>116747195</v>
      </c>
      <c r="H34">
        <f>raw_2007_MOE_SSP_non!J39+raw_2007_MOE_SSP_non!K39+raw_2007_MOE_TANF_non!J39+raw_2007_MOE_TANF_non!K39+raw_2007_fed_non_2!D40+raw_2007_fed_non_2!E40</f>
        <v>206938212</v>
      </c>
      <c r="I34">
        <f>raw_2007_MOE_SSP_non!N39+raw_2007_MOE_TANF_non!N39+raw_2007_fed_non_2!I40</f>
        <v>523733486</v>
      </c>
      <c r="J34">
        <f>raw_2007_MOE_SSP_non!L39+raw_2007_MOE_SSP_non!M39+raw_2007_MOE_TANF_non!L39+raw_2007_MOE_TANF_non!M39+raw_2007_fed_non_2!F40+raw_2007_fed_non_2!H40</f>
        <v>512686288</v>
      </c>
      <c r="K34">
        <f>raw_2007_fed_spending!E40</f>
        <v>125765830</v>
      </c>
      <c r="L34">
        <f>raw_2007_fed_spending!J40+raw_2007_MOE_SSP_non!B39+raw_2007_MOE_SSP_assist!B39+raw_2007_MOE_TANF_non!B39+raw_2007_MOE_TANF_assist!B39+raw_2007_fed_spending!C40+raw_2007_fed_spending!E40</f>
        <v>4885902221</v>
      </c>
      <c r="N34">
        <f t="shared" si="0"/>
        <v>4885902221</v>
      </c>
      <c r="O34" t="str">
        <f t="shared" si="1"/>
        <v>Match</v>
      </c>
    </row>
    <row r="35" spans="1:15" x14ac:dyDescent="0.2">
      <c r="A35" t="s">
        <v>41</v>
      </c>
      <c r="B35">
        <f>raw_2007_MOE_SSP_assist!C40+raw_2007_MOE_TANF_assist!C40+raw_2007_fed_assist!C41</f>
        <v>83736349</v>
      </c>
      <c r="C35">
        <f>raw_2007_fed_spending!C41+raw_2007_MOE_SSP_non!D40+raw_2007_MOE_SSP_assist!D40+raw_2007_MOE_TANF_non!D40+raw_2007_MOE_TANF_assist!D40+raw_2007_fed_non_1!D41+raw_2007_fed_assist!D41</f>
        <v>208966976</v>
      </c>
      <c r="D35">
        <f>raw_2007_MOE_SSP_non!C40+raw_2007_MOE_SSP_non!E40+raw_2007_MOE_SSP_non!F40+raw_2007_MOE_SSP_assist!E40+raw_2007_MOE_TANF_non!C40+raw_2007_MOE_TANF_non!E40+raw_2007_MOE_TANF_non!F40+raw_2007_MOE_TANF_assist!E40+raw_2007_fed_non_1!C41+raw_2007_fed_non_1!E41+raw_2007_fed_non_1!F41+raw_2007_fed_assist!E41</f>
        <v>64601737</v>
      </c>
      <c r="E35">
        <f>raw_2007_fed_non_1!J41+raw_2007_fed_assist!F41</f>
        <v>90824493</v>
      </c>
      <c r="F35">
        <f>raw_2007_MOE_SSP_non!G40+raw_2007_MOE_SSP_non!H40+raw_2007_MOE_TANF_non!G40+raw_2007_MOE_TANF_non!H40+raw_2007_fed_non_1!G41+raw_2007_fed_non_1!H41</f>
        <v>0</v>
      </c>
      <c r="G35">
        <f>raw_2007_MOE_SSP_non!I40+raw_2007_MOE_TANF_non!I40+raw_2007_fed_non_1!I41</f>
        <v>9802537</v>
      </c>
      <c r="H35">
        <f>raw_2007_MOE_SSP_non!J40+raw_2007_MOE_SSP_non!K40+raw_2007_MOE_TANF_non!J40+raw_2007_MOE_TANF_non!K40+raw_2007_fed_non_2!D41+raw_2007_fed_non_2!E41</f>
        <v>12426</v>
      </c>
      <c r="I35">
        <f>raw_2007_MOE_SSP_non!N40+raw_2007_MOE_TANF_non!N40+raw_2007_fed_non_2!I41</f>
        <v>26051320</v>
      </c>
      <c r="J35">
        <f>raw_2007_MOE_SSP_non!L40+raw_2007_MOE_SSP_non!M40+raw_2007_MOE_TANF_non!L40+raw_2007_MOE_TANF_non!M40+raw_2007_fed_non_2!F41+raw_2007_fed_non_2!H41</f>
        <v>38949712</v>
      </c>
      <c r="K35">
        <f>raw_2007_fed_spending!E41</f>
        <v>12485180</v>
      </c>
      <c r="L35">
        <f>raw_2007_fed_spending!J41+raw_2007_MOE_SSP_non!B40+raw_2007_MOE_SSP_assist!B40+raw_2007_MOE_TANF_non!B40+raw_2007_MOE_TANF_assist!B40+raw_2007_fed_spending!C41+raw_2007_fed_spending!E41</f>
        <v>535430730</v>
      </c>
      <c r="N35">
        <f t="shared" si="0"/>
        <v>535430730</v>
      </c>
      <c r="O35" t="str">
        <f t="shared" si="1"/>
        <v>Match</v>
      </c>
    </row>
    <row r="36" spans="1:15" x14ac:dyDescent="0.2">
      <c r="A36" t="s">
        <v>42</v>
      </c>
      <c r="B36">
        <f>raw_2007_MOE_SSP_assist!C41+raw_2007_MOE_TANF_assist!C41+raw_2007_fed_assist!C42</f>
        <v>8202930</v>
      </c>
      <c r="C36">
        <f>raw_2007_fed_spending!C42+raw_2007_MOE_SSP_non!D41+raw_2007_MOE_SSP_assist!D41+raw_2007_MOE_TANF_non!D41+raw_2007_MOE_TANF_assist!D41+raw_2007_fed_non_1!D42+raw_2007_fed_assist!D42</f>
        <v>1919991</v>
      </c>
      <c r="D36">
        <f>raw_2007_MOE_SSP_non!C41+raw_2007_MOE_SSP_non!E41+raw_2007_MOE_SSP_non!F41+raw_2007_MOE_SSP_assist!E41+raw_2007_MOE_TANF_non!C41+raw_2007_MOE_TANF_non!E41+raw_2007_MOE_TANF_non!F41+raw_2007_MOE_TANF_assist!E41+raw_2007_fed_non_1!C42+raw_2007_fed_non_1!E42+raw_2007_fed_non_1!F42+raw_2007_fed_assist!E42</f>
        <v>4699450</v>
      </c>
      <c r="E36">
        <f>raw_2007_fed_non_1!J42+raw_2007_fed_assist!F42</f>
        <v>11508285</v>
      </c>
      <c r="F36">
        <f>raw_2007_MOE_SSP_non!G41+raw_2007_MOE_SSP_non!H41+raw_2007_MOE_TANF_non!G41+raw_2007_MOE_TANF_non!H41+raw_2007_fed_non_1!G42+raw_2007_fed_non_1!H42</f>
        <v>0</v>
      </c>
      <c r="G36">
        <f>raw_2007_MOE_SSP_non!I41+raw_2007_MOE_TANF_non!I41+raw_2007_fed_non_1!I42</f>
        <v>2382654</v>
      </c>
      <c r="H36">
        <f>raw_2007_MOE_SSP_non!J41+raw_2007_MOE_SSP_non!K41+raw_2007_MOE_TANF_non!J41+raw_2007_MOE_TANF_non!K41+raw_2007_fed_non_2!D42+raw_2007_fed_non_2!E42</f>
        <v>2550486</v>
      </c>
      <c r="I36">
        <f>raw_2007_MOE_SSP_non!N41+raw_2007_MOE_TANF_non!N41+raw_2007_fed_non_2!I42</f>
        <v>397934</v>
      </c>
      <c r="J36">
        <f>raw_2007_MOE_SSP_non!L41+raw_2007_MOE_SSP_non!M41+raw_2007_MOE_TANF_non!L41+raw_2007_MOE_TANF_non!M41+raw_2007_fed_non_2!F42+raw_2007_fed_non_2!H42</f>
        <v>4071184</v>
      </c>
      <c r="K36">
        <f>raw_2007_fed_spending!E42</f>
        <v>0</v>
      </c>
      <c r="L36">
        <f>raw_2007_fed_spending!J42+raw_2007_MOE_SSP_non!B41+raw_2007_MOE_SSP_assist!B41+raw_2007_MOE_TANF_non!B41+raw_2007_MOE_TANF_assist!B41+raw_2007_fed_spending!C42+raw_2007_fed_spending!E42</f>
        <v>35732914</v>
      </c>
      <c r="N36">
        <f t="shared" si="0"/>
        <v>35732914</v>
      </c>
      <c r="O36" t="str">
        <f t="shared" si="1"/>
        <v>Match</v>
      </c>
    </row>
    <row r="37" spans="1:15" x14ac:dyDescent="0.2">
      <c r="A37" t="s">
        <v>43</v>
      </c>
      <c r="B37">
        <f>raw_2007_MOE_SSP_assist!C42+raw_2007_MOE_TANF_assist!C42+raw_2007_fed_assist!C43</f>
        <v>313901824</v>
      </c>
      <c r="C37">
        <f>raw_2007_fed_spending!C43+raw_2007_MOE_SSP_non!D42+raw_2007_MOE_SSP_assist!D42+raw_2007_MOE_TANF_non!D42+raw_2007_MOE_TANF_assist!D42+raw_2007_fed_non_1!D43+raw_2007_fed_assist!D43</f>
        <v>362725270</v>
      </c>
      <c r="D37">
        <f>raw_2007_MOE_SSP_non!C42+raw_2007_MOE_SSP_non!E42+raw_2007_MOE_SSP_non!F42+raw_2007_MOE_SSP_assist!E42+raw_2007_MOE_TANF_non!C42+raw_2007_MOE_TANF_non!E42+raw_2007_MOE_TANF_non!F42+raw_2007_MOE_TANF_assist!E42+raw_2007_fed_non_1!C43+raw_2007_fed_non_1!E43+raw_2007_fed_non_1!F43+raw_2007_fed_assist!E43</f>
        <v>104279208</v>
      </c>
      <c r="E37">
        <f>raw_2007_fed_non_1!J43+raw_2007_fed_assist!F43</f>
        <v>0</v>
      </c>
      <c r="F37">
        <f>raw_2007_MOE_SSP_non!G42+raw_2007_MOE_SSP_non!H42+raw_2007_MOE_TANF_non!G42+raw_2007_MOE_TANF_non!H42+raw_2007_fed_non_1!G43+raw_2007_fed_non_1!H43</f>
        <v>0</v>
      </c>
      <c r="G37">
        <f>raw_2007_MOE_SSP_non!I42+raw_2007_MOE_TANF_non!I42+raw_2007_fed_non_1!I43</f>
        <v>62813274</v>
      </c>
      <c r="H37">
        <f>raw_2007_MOE_SSP_non!J42+raw_2007_MOE_SSP_non!K42+raw_2007_MOE_TANF_non!J42+raw_2007_MOE_TANF_non!K42+raw_2007_fed_non_2!D43+raw_2007_fed_non_2!E43</f>
        <v>108040126</v>
      </c>
      <c r="I37">
        <f>raw_2007_MOE_SSP_non!N42+raw_2007_MOE_TANF_non!N42+raw_2007_fed_non_2!I43</f>
        <v>249733119</v>
      </c>
      <c r="J37">
        <f>raw_2007_MOE_SSP_non!L42+raw_2007_MOE_SSP_non!M42+raw_2007_MOE_TANF_non!L42+raw_2007_MOE_TANF_non!M42+raw_2007_fed_non_2!F43+raw_2007_fed_non_2!H43</f>
        <v>137624050</v>
      </c>
      <c r="K37">
        <f>raw_2007_fed_spending!E43</f>
        <v>60707841</v>
      </c>
      <c r="L37">
        <f>raw_2007_fed_spending!J43+raw_2007_MOE_SSP_non!B42+raw_2007_MOE_SSP_assist!B42+raw_2007_MOE_TANF_non!B42+raw_2007_MOE_TANF_assist!B42+raw_2007_fed_spending!C43+raw_2007_fed_spending!E43</f>
        <v>1399824712</v>
      </c>
      <c r="N37">
        <f t="shared" si="0"/>
        <v>1399824712</v>
      </c>
      <c r="O37" t="str">
        <f t="shared" si="1"/>
        <v>Match</v>
      </c>
    </row>
    <row r="38" spans="1:15" x14ac:dyDescent="0.2">
      <c r="A38" t="s">
        <v>44</v>
      </c>
      <c r="B38">
        <f>raw_2007_MOE_SSP_assist!C43+raw_2007_MOE_TANF_assist!C43+raw_2007_fed_assist!C44</f>
        <v>26279527</v>
      </c>
      <c r="C38">
        <f>raw_2007_fed_spending!C44+raw_2007_MOE_SSP_non!D43+raw_2007_MOE_SSP_assist!D43+raw_2007_MOE_TANF_non!D43+raw_2007_MOE_TANF_assist!D43+raw_2007_fed_non_1!D44+raw_2007_fed_assist!D44</f>
        <v>70749633</v>
      </c>
      <c r="D38">
        <f>raw_2007_MOE_SSP_non!C43+raw_2007_MOE_SSP_non!E43+raw_2007_MOE_SSP_non!F43+raw_2007_MOE_SSP_assist!E43+raw_2007_MOE_TANF_non!C43+raw_2007_MOE_TANF_non!E43+raw_2007_MOE_TANF_non!F43+raw_2007_MOE_TANF_assist!E43+raw_2007_fed_non_1!C44+raw_2007_fed_non_1!E44+raw_2007_fed_non_1!F44+raw_2007_fed_assist!E44</f>
        <v>25957037</v>
      </c>
      <c r="E38">
        <f>raw_2007_fed_non_1!J44+raw_2007_fed_assist!F44</f>
        <v>9061061</v>
      </c>
      <c r="F38">
        <f>raw_2007_MOE_SSP_non!G43+raw_2007_MOE_SSP_non!H43+raw_2007_MOE_TANF_non!G43+raw_2007_MOE_TANF_non!H43+raw_2007_fed_non_1!G44+raw_2007_fed_non_1!H44</f>
        <v>0</v>
      </c>
      <c r="G38">
        <f>raw_2007_MOE_SSP_non!I43+raw_2007_MOE_TANF_non!I43+raw_2007_fed_non_1!I44</f>
        <v>1449288</v>
      </c>
      <c r="H38">
        <f>raw_2007_MOE_SSP_non!J43+raw_2007_MOE_SSP_non!K43+raw_2007_MOE_TANF_non!J43+raw_2007_MOE_TANF_non!K43+raw_2007_fed_non_2!D44+raw_2007_fed_non_2!E44</f>
        <v>5322894</v>
      </c>
      <c r="I38">
        <f>raw_2007_MOE_SSP_non!N43+raw_2007_MOE_TANF_non!N43+raw_2007_fed_non_2!I44</f>
        <v>22545268</v>
      </c>
      <c r="J38">
        <f>raw_2007_MOE_SSP_non!L43+raw_2007_MOE_SSP_non!M43+raw_2007_MOE_TANF_non!L43+raw_2007_MOE_TANF_non!M43+raw_2007_fed_non_2!F44+raw_2007_fed_non_2!H44</f>
        <v>21225932</v>
      </c>
      <c r="K38">
        <f>raw_2007_fed_spending!E44</f>
        <v>14759423</v>
      </c>
      <c r="L38">
        <f>raw_2007_fed_spending!J44+raw_2007_MOE_SSP_non!B43+raw_2007_MOE_SSP_assist!B43+raw_2007_MOE_TANF_non!B43+raw_2007_MOE_TANF_assist!B43+raw_2007_fed_spending!C44+raw_2007_fed_spending!E44</f>
        <v>197350063</v>
      </c>
      <c r="N38">
        <f t="shared" si="0"/>
        <v>197350063</v>
      </c>
      <c r="O38" t="str">
        <f t="shared" si="1"/>
        <v>Match</v>
      </c>
    </row>
    <row r="39" spans="1:15" x14ac:dyDescent="0.2">
      <c r="A39" t="s">
        <v>45</v>
      </c>
      <c r="B39">
        <f>raw_2007_MOE_SSP_assist!C44+raw_2007_MOE_TANF_assist!C44+raw_2007_fed_assist!C45</f>
        <v>83853054</v>
      </c>
      <c r="C39">
        <f>raw_2007_fed_spending!C45+raw_2007_MOE_SSP_non!D44+raw_2007_MOE_SSP_assist!D44+raw_2007_MOE_TANF_non!D44+raw_2007_MOE_TANF_assist!D44+raw_2007_fed_non_1!D45+raw_2007_fed_assist!D45</f>
        <v>15648535</v>
      </c>
      <c r="D39">
        <f>raw_2007_MOE_SSP_non!C44+raw_2007_MOE_SSP_non!E44+raw_2007_MOE_SSP_non!F44+raw_2007_MOE_SSP_assist!E44+raw_2007_MOE_TANF_non!C44+raw_2007_MOE_TANF_non!E44+raw_2007_MOE_TANF_non!F44+raw_2007_MOE_TANF_assist!E44+raw_2007_fed_non_1!C45+raw_2007_fed_non_1!E45+raw_2007_fed_non_1!F45+raw_2007_fed_assist!E45</f>
        <v>39168368</v>
      </c>
      <c r="E39">
        <f>raw_2007_fed_non_1!J45+raw_2007_fed_assist!F45</f>
        <v>67034462</v>
      </c>
      <c r="F39">
        <f>raw_2007_MOE_SSP_non!G44+raw_2007_MOE_SSP_non!H44+raw_2007_MOE_TANF_non!G44+raw_2007_MOE_TANF_non!H44+raw_2007_fed_non_1!G45+raw_2007_fed_non_1!H45</f>
        <v>5325786</v>
      </c>
      <c r="G39">
        <f>raw_2007_MOE_SSP_non!I44+raw_2007_MOE_TANF_non!I44+raw_2007_fed_non_1!I45</f>
        <v>0</v>
      </c>
      <c r="H39">
        <f>raw_2007_MOE_SSP_non!J44+raw_2007_MOE_SSP_non!K44+raw_2007_MOE_TANF_non!J44+raw_2007_MOE_TANF_non!K44+raw_2007_fed_non_2!D45+raw_2007_fed_non_2!E45</f>
        <v>0</v>
      </c>
      <c r="I39">
        <f>raw_2007_MOE_SSP_non!N44+raw_2007_MOE_TANF_non!N44+raw_2007_fed_non_2!I45</f>
        <v>19953919</v>
      </c>
      <c r="J39">
        <f>raw_2007_MOE_SSP_non!L44+raw_2007_MOE_SSP_non!M44+raw_2007_MOE_TANF_non!L44+raw_2007_MOE_TANF_non!M44+raw_2007_fed_non_2!F45+raw_2007_fed_non_2!H45</f>
        <v>26464411</v>
      </c>
      <c r="K39">
        <f>raw_2007_fed_spending!E45</f>
        <v>0</v>
      </c>
      <c r="L39">
        <f>raw_2007_fed_spending!J45+raw_2007_MOE_SSP_non!B44+raw_2007_MOE_SSP_assist!B44+raw_2007_MOE_TANF_non!B44+raw_2007_MOE_TANF_assist!B44+raw_2007_fed_spending!C45+raw_2007_fed_spending!E45</f>
        <v>257448535</v>
      </c>
      <c r="N39">
        <f t="shared" si="0"/>
        <v>257448535</v>
      </c>
      <c r="O39" t="str">
        <f t="shared" si="1"/>
        <v>Match</v>
      </c>
    </row>
    <row r="40" spans="1:15" x14ac:dyDescent="0.2">
      <c r="A40" t="s">
        <v>46</v>
      </c>
      <c r="B40">
        <f>raw_2007_MOE_SSP_assist!C45+raw_2007_MOE_TANF_assist!C45+raw_2007_fed_assist!C46</f>
        <v>247294778</v>
      </c>
      <c r="C40">
        <f>raw_2007_fed_spending!C46+raw_2007_MOE_SSP_non!D45+raw_2007_MOE_SSP_assist!D45+raw_2007_MOE_TANF_non!D45+raw_2007_MOE_TANF_assist!D45+raw_2007_fed_non_1!D46+raw_2007_fed_assist!D46</f>
        <v>383322922</v>
      </c>
      <c r="D40">
        <f>raw_2007_MOE_SSP_non!C45+raw_2007_MOE_SSP_non!E45+raw_2007_MOE_SSP_non!F45+raw_2007_MOE_SSP_assist!E45+raw_2007_MOE_TANF_non!C45+raw_2007_MOE_TANF_non!E45+raw_2007_MOE_TANF_non!F45+raw_2007_MOE_TANF_assist!E45+raw_2007_fed_non_1!C46+raw_2007_fed_non_1!E46+raw_2007_fed_non_1!F46+raw_2007_fed_assist!E46</f>
        <v>190798835</v>
      </c>
      <c r="E40">
        <f>raw_2007_fed_non_1!J46+raw_2007_fed_assist!F46</f>
        <v>94518710</v>
      </c>
      <c r="F40">
        <f>raw_2007_MOE_SSP_non!G45+raw_2007_MOE_SSP_non!H45+raw_2007_MOE_TANF_non!G45+raw_2007_MOE_TANF_non!H45+raw_2007_fed_non_1!G46+raw_2007_fed_non_1!H46</f>
        <v>0</v>
      </c>
      <c r="G40">
        <f>raw_2007_MOE_SSP_non!I45+raw_2007_MOE_TANF_non!I45+raw_2007_fed_non_1!I46</f>
        <v>29267321</v>
      </c>
      <c r="H40">
        <f>raw_2007_MOE_SSP_non!J45+raw_2007_MOE_SSP_non!K45+raw_2007_MOE_TANF_non!J45+raw_2007_MOE_TANF_non!K45+raw_2007_fed_non_2!D46+raw_2007_fed_non_2!E46</f>
        <v>28430912</v>
      </c>
      <c r="I40">
        <f>raw_2007_MOE_SSP_non!N45+raw_2007_MOE_TANF_non!N45+raw_2007_fed_non_2!I46</f>
        <v>179441</v>
      </c>
      <c r="J40">
        <f>raw_2007_MOE_SSP_non!L45+raw_2007_MOE_SSP_non!M45+raw_2007_MOE_TANF_non!L45+raw_2007_MOE_TANF_non!M45+raw_2007_fed_non_2!F46+raw_2007_fed_non_2!H46</f>
        <v>97107885</v>
      </c>
      <c r="K40">
        <f>raw_2007_fed_spending!E46</f>
        <v>31048000</v>
      </c>
      <c r="L40">
        <f>raw_2007_fed_spending!J46+raw_2007_MOE_SSP_non!B45+raw_2007_MOE_SSP_assist!B45+raw_2007_MOE_TANF_non!B45+raw_2007_MOE_TANF_assist!B45+raw_2007_fed_spending!C46+raw_2007_fed_spending!E46</f>
        <v>1101968804</v>
      </c>
      <c r="N40">
        <f t="shared" si="0"/>
        <v>1101968804</v>
      </c>
      <c r="O40" t="str">
        <f t="shared" si="1"/>
        <v>Match</v>
      </c>
    </row>
    <row r="41" spans="1:15" x14ac:dyDescent="0.2">
      <c r="A41" t="s">
        <v>47</v>
      </c>
      <c r="B41">
        <f>raw_2007_MOE_SSP_assist!C47+raw_2007_MOE_TANF_assist!C47+raw_2007_fed_assist!C48</f>
        <v>57400534</v>
      </c>
      <c r="C41">
        <f>raw_2007_fed_spending!C48+raw_2007_MOE_SSP_non!D47+raw_2007_MOE_SSP_assist!D47+raw_2007_MOE_TANF_non!D47+raw_2007_MOE_TANF_assist!D47+raw_2007_fed_non_1!D48+raw_2007_fed_assist!D48</f>
        <v>42219623</v>
      </c>
      <c r="D41">
        <f>raw_2007_MOE_SSP_non!C47+raw_2007_MOE_SSP_non!E47+raw_2007_MOE_SSP_non!F47+raw_2007_MOE_SSP_assist!E47+raw_2007_MOE_TANF_non!C47+raw_2007_MOE_TANF_non!E47+raw_2007_MOE_TANF_non!F47+raw_2007_MOE_TANF_assist!E47+raw_2007_fed_non_1!C48+raw_2007_fed_non_1!E48+raw_2007_fed_non_1!F48+raw_2007_fed_assist!E48</f>
        <v>7806717</v>
      </c>
      <c r="E41">
        <f>raw_2007_fed_non_1!J48+raw_2007_fed_assist!F48</f>
        <v>0</v>
      </c>
      <c r="F41">
        <f>raw_2007_MOE_SSP_non!G47+raw_2007_MOE_SSP_non!H47+raw_2007_MOE_TANF_non!G47+raw_2007_MOE_TANF_non!H47+raw_2007_fed_non_1!G48+raw_2007_fed_non_1!H48</f>
        <v>3697312</v>
      </c>
      <c r="G41">
        <f>raw_2007_MOE_SSP_non!I47+raw_2007_MOE_TANF_non!I47+raw_2007_fed_non_1!I48</f>
        <v>0</v>
      </c>
      <c r="H41">
        <f>raw_2007_MOE_SSP_non!J47+raw_2007_MOE_SSP_non!K47+raw_2007_MOE_TANF_non!J47+raw_2007_MOE_TANF_non!K47+raw_2007_fed_non_2!D48+raw_2007_fed_non_2!E48</f>
        <v>0</v>
      </c>
      <c r="I41">
        <f>raw_2007_MOE_SSP_non!N47+raw_2007_MOE_TANF_non!N47+raw_2007_fed_non_2!I48</f>
        <v>35868923</v>
      </c>
      <c r="J41">
        <f>raw_2007_MOE_SSP_non!L47+raw_2007_MOE_SSP_non!M47+raw_2007_MOE_TANF_non!L47+raw_2007_MOE_TANF_non!M47+raw_2007_fed_non_2!F48+raw_2007_fed_non_2!H48</f>
        <v>15869058</v>
      </c>
      <c r="K41">
        <f>raw_2007_fed_spending!E48</f>
        <v>7560000</v>
      </c>
      <c r="L41">
        <f>raw_2007_fed_spending!J48+raw_2007_MOE_SSP_non!B47+raw_2007_MOE_SSP_assist!B47+raw_2007_MOE_TANF_non!B47+raw_2007_MOE_TANF_assist!B47+raw_2007_fed_spending!C48+raw_2007_fed_spending!E48</f>
        <v>170422167</v>
      </c>
      <c r="N41">
        <f t="shared" si="0"/>
        <v>170422167</v>
      </c>
      <c r="O41" t="str">
        <f t="shared" si="1"/>
        <v>Match</v>
      </c>
    </row>
    <row r="42" spans="1:15" x14ac:dyDescent="0.2">
      <c r="A42" t="s">
        <v>48</v>
      </c>
      <c r="B42">
        <f>raw_2007_MOE_SSP_assist!C48+raw_2007_MOE_TANF_assist!C48+raw_2007_fed_assist!C49</f>
        <v>31635519</v>
      </c>
      <c r="C42">
        <f>raw_2007_fed_spending!C49+raw_2007_MOE_SSP_non!D48+raw_2007_MOE_SSP_assist!D48+raw_2007_MOE_TANF_non!D48+raw_2007_MOE_TANF_assist!D48+raw_2007_fed_non_1!D49+raw_2007_fed_assist!D49</f>
        <v>4085272</v>
      </c>
      <c r="D42">
        <f>raw_2007_MOE_SSP_non!C48+raw_2007_MOE_SSP_non!E48+raw_2007_MOE_SSP_non!F48+raw_2007_MOE_SSP_assist!E48+raw_2007_MOE_TANF_non!C48+raw_2007_MOE_TANF_non!E48+raw_2007_MOE_TANF_non!F48+raw_2007_MOE_TANF_assist!E48+raw_2007_fed_non_1!C49+raw_2007_fed_non_1!E49+raw_2007_fed_non_1!F49+raw_2007_fed_assist!E49</f>
        <v>12576419</v>
      </c>
      <c r="E42">
        <f>raw_2007_fed_non_1!J49+raw_2007_fed_assist!F49</f>
        <v>0</v>
      </c>
      <c r="F42">
        <f>raw_2007_MOE_SSP_non!G48+raw_2007_MOE_SSP_non!H48+raw_2007_MOE_TANF_non!G48+raw_2007_MOE_TANF_non!H48+raw_2007_fed_non_1!G49+raw_2007_fed_non_1!H49</f>
        <v>0</v>
      </c>
      <c r="G42">
        <f>raw_2007_MOE_SSP_non!I48+raw_2007_MOE_TANF_non!I48+raw_2007_fed_non_1!I49</f>
        <v>0</v>
      </c>
      <c r="H42">
        <f>raw_2007_MOE_SSP_non!J48+raw_2007_MOE_SSP_non!K48+raw_2007_MOE_TANF_non!J48+raw_2007_MOE_TANF_non!K48+raw_2007_fed_non_2!D49+raw_2007_fed_non_2!E49</f>
        <v>2756849</v>
      </c>
      <c r="I42">
        <f>raw_2007_MOE_SSP_non!N48+raw_2007_MOE_TANF_non!N48+raw_2007_fed_non_2!I49</f>
        <v>88017105</v>
      </c>
      <c r="J42">
        <f>raw_2007_MOE_SSP_non!L48+raw_2007_MOE_SSP_non!M48+raw_2007_MOE_TANF_non!L48+raw_2007_MOE_TANF_non!M48+raw_2007_fed_non_2!F49+raw_2007_fed_non_2!H49</f>
        <v>12543293</v>
      </c>
      <c r="K42">
        <f>raw_2007_fed_spending!E49</f>
        <v>3219929</v>
      </c>
      <c r="L42">
        <f>raw_2007_fed_spending!J49+raw_2007_MOE_SSP_non!B48+raw_2007_MOE_SSP_assist!B48+raw_2007_MOE_TANF_non!B48+raw_2007_MOE_TANF_assist!B48+raw_2007_fed_spending!C49+raw_2007_fed_spending!E49</f>
        <v>154834386</v>
      </c>
      <c r="N42">
        <f t="shared" si="0"/>
        <v>154834386</v>
      </c>
      <c r="O42" t="str">
        <f t="shared" si="1"/>
        <v>Match</v>
      </c>
    </row>
    <row r="43" spans="1:15" x14ac:dyDescent="0.2">
      <c r="A43" t="s">
        <v>49</v>
      </c>
      <c r="B43">
        <f>raw_2007_MOE_SSP_assist!C49+raw_2007_MOE_TANF_assist!C49+raw_2007_fed_assist!C50</f>
        <v>12539309</v>
      </c>
      <c r="C43">
        <f>raw_2007_fed_spending!C50+raw_2007_MOE_SSP_non!D49+raw_2007_MOE_SSP_assist!D49+raw_2007_MOE_TANF_non!D49+raw_2007_MOE_TANF_assist!D49+raw_2007_fed_non_1!D50+raw_2007_fed_assist!D50</f>
        <v>802914</v>
      </c>
      <c r="D43">
        <f>raw_2007_MOE_SSP_non!C49+raw_2007_MOE_SSP_non!E49+raw_2007_MOE_SSP_non!F49+raw_2007_MOE_SSP_assist!E49+raw_2007_MOE_TANF_non!C49+raw_2007_MOE_TANF_non!E49+raw_2007_MOE_TANF_non!F49+raw_2007_MOE_TANF_assist!E49+raw_2007_fed_non_1!C50+raw_2007_fed_non_1!E50+raw_2007_fed_non_1!F50+raw_2007_fed_assist!E50</f>
        <v>3470569</v>
      </c>
      <c r="E43">
        <f>raw_2007_fed_non_1!J50+raw_2007_fed_assist!F50</f>
        <v>7972146</v>
      </c>
      <c r="F43">
        <f>raw_2007_MOE_SSP_non!G49+raw_2007_MOE_SSP_non!H49+raw_2007_MOE_TANF_non!G49+raw_2007_MOE_TANF_non!H49+raw_2007_fed_non_1!G50+raw_2007_fed_non_1!H50</f>
        <v>0</v>
      </c>
      <c r="G43">
        <f>raw_2007_MOE_SSP_non!I49+raw_2007_MOE_TANF_non!I49+raw_2007_fed_non_1!I50</f>
        <v>0</v>
      </c>
      <c r="H43">
        <f>raw_2007_MOE_SSP_non!J49+raw_2007_MOE_SSP_non!K49+raw_2007_MOE_TANF_non!J49+raw_2007_MOE_TANF_non!K49+raw_2007_fed_non_2!D50+raw_2007_fed_non_2!E50</f>
        <v>0</v>
      </c>
      <c r="I43">
        <f>raw_2007_MOE_SSP_non!N49+raw_2007_MOE_TANF_non!N49+raw_2007_fed_non_2!I50</f>
        <v>1074553</v>
      </c>
      <c r="J43">
        <f>raw_2007_MOE_SSP_non!L49+raw_2007_MOE_SSP_non!M49+raw_2007_MOE_TANF_non!L49+raw_2007_MOE_TANF_non!M49+raw_2007_fed_non_2!F50+raw_2007_fed_non_2!H50</f>
        <v>2735652</v>
      </c>
      <c r="K43">
        <f>raw_2007_fed_spending!E50</f>
        <v>2127965</v>
      </c>
      <c r="L43">
        <f>raw_2007_fed_spending!J50+raw_2007_MOE_SSP_non!B49+raw_2007_MOE_SSP_assist!B49+raw_2007_MOE_TANF_non!B49+raw_2007_MOE_TANF_assist!B49+raw_2007_fed_spending!C50+raw_2007_fed_spending!E50</f>
        <v>30723108</v>
      </c>
      <c r="N43">
        <f t="shared" si="0"/>
        <v>30723108</v>
      </c>
      <c r="O43" t="str">
        <f t="shared" si="1"/>
        <v>Match</v>
      </c>
    </row>
    <row r="44" spans="1:15" x14ac:dyDescent="0.2">
      <c r="A44" t="s">
        <v>50</v>
      </c>
      <c r="B44">
        <f>raw_2007_MOE_SSP_assist!C50+raw_2007_MOE_TANF_assist!C50+raw_2007_fed_assist!C51</f>
        <v>91282140</v>
      </c>
      <c r="C44">
        <f>raw_2007_fed_spending!C51+raw_2007_MOE_SSP_non!D50+raw_2007_MOE_SSP_assist!D50+raw_2007_MOE_TANF_non!D50+raw_2007_MOE_TANF_assist!D50+raw_2007_fed_non_1!D51+raw_2007_fed_assist!D51</f>
        <v>85570916</v>
      </c>
      <c r="D44">
        <f>raw_2007_MOE_SSP_non!C50+raw_2007_MOE_SSP_non!E50+raw_2007_MOE_SSP_non!F50+raw_2007_MOE_SSP_assist!E50+raw_2007_MOE_TANF_non!C50+raw_2007_MOE_TANF_non!E50+raw_2007_MOE_TANF_non!F50+raw_2007_MOE_TANF_assist!E50+raw_2007_fed_non_1!C51+raw_2007_fed_non_1!E51+raw_2007_fed_non_1!F51+raw_2007_fed_assist!E51</f>
        <v>46216740</v>
      </c>
      <c r="E44">
        <f>raw_2007_fed_non_1!J51+raw_2007_fed_assist!F51</f>
        <v>0</v>
      </c>
      <c r="F44">
        <f>raw_2007_MOE_SSP_non!G50+raw_2007_MOE_SSP_non!H50+raw_2007_MOE_TANF_non!G50+raw_2007_MOE_TANF_non!H50+raw_2007_fed_non_1!G51+raw_2007_fed_non_1!H51</f>
        <v>0</v>
      </c>
      <c r="G44">
        <f>raw_2007_MOE_SSP_non!I50+raw_2007_MOE_TANF_non!I50+raw_2007_fed_non_1!I51</f>
        <v>0</v>
      </c>
      <c r="H44">
        <f>raw_2007_MOE_SSP_non!J50+raw_2007_MOE_SSP_non!K50+raw_2007_MOE_TANF_non!J50+raw_2007_MOE_TANF_non!K50+raw_2007_fed_non_2!D51+raw_2007_fed_non_2!E51</f>
        <v>0</v>
      </c>
      <c r="I44">
        <f>raw_2007_MOE_SSP_non!N50+raw_2007_MOE_TANF_non!N50+raw_2007_fed_non_2!I51</f>
        <v>56868631</v>
      </c>
      <c r="J44">
        <f>raw_2007_MOE_SSP_non!L50+raw_2007_MOE_SSP_non!M50+raw_2007_MOE_TANF_non!L50+raw_2007_MOE_TANF_non!M50+raw_2007_fed_non_2!F51+raw_2007_fed_non_2!H51</f>
        <v>54713987</v>
      </c>
      <c r="K44">
        <f>raw_2007_fed_spending!E51</f>
        <v>0</v>
      </c>
      <c r="L44">
        <f>raw_2007_fed_spending!J51+raw_2007_MOE_SSP_non!B50+raw_2007_MOE_SSP_assist!B50+raw_2007_MOE_TANF_non!B50+raw_2007_MOE_TANF_assist!B50+raw_2007_fed_spending!C51+raw_2007_fed_spending!E51</f>
        <v>334652414</v>
      </c>
      <c r="N44">
        <f t="shared" si="0"/>
        <v>334652414</v>
      </c>
      <c r="O44" t="str">
        <f t="shared" si="1"/>
        <v>Match</v>
      </c>
    </row>
    <row r="45" spans="1:15" x14ac:dyDescent="0.2">
      <c r="A45" t="s">
        <v>51</v>
      </c>
      <c r="B45">
        <f>raw_2007_MOE_SSP_assist!C51+raw_2007_MOE_TANF_assist!C51+raw_2007_fed_assist!C52</f>
        <v>109721758</v>
      </c>
      <c r="C45">
        <f>raw_2007_fed_spending!C52+raw_2007_MOE_SSP_non!D51+raw_2007_MOE_SSP_assist!D51+raw_2007_MOE_TANF_non!D51+raw_2007_MOE_TANF_assist!D51+raw_2007_fed_non_1!D52+raw_2007_fed_assist!D52</f>
        <v>26856865</v>
      </c>
      <c r="D45">
        <f>raw_2007_MOE_SSP_non!C51+raw_2007_MOE_SSP_non!E51+raw_2007_MOE_SSP_non!F51+raw_2007_MOE_SSP_assist!E51+raw_2007_MOE_TANF_non!C51+raw_2007_MOE_TANF_non!E51+raw_2007_MOE_TANF_non!F51+raw_2007_MOE_TANF_assist!E51+raw_2007_fed_non_1!C52+raw_2007_fed_non_1!E52+raw_2007_fed_non_1!F52+raw_2007_fed_assist!E52</f>
        <v>88831734</v>
      </c>
      <c r="E45">
        <f>raw_2007_fed_non_1!J52+raw_2007_fed_assist!F52</f>
        <v>168698569</v>
      </c>
      <c r="F45">
        <f>raw_2007_MOE_SSP_non!G51+raw_2007_MOE_SSP_non!H51+raw_2007_MOE_TANF_non!G51+raw_2007_MOE_TANF_non!H51+raw_2007_fed_non_1!G52+raw_2007_fed_non_1!H52</f>
        <v>0</v>
      </c>
      <c r="G45">
        <f>raw_2007_MOE_SSP_non!I51+raw_2007_MOE_TANF_non!I51+raw_2007_fed_non_1!I52</f>
        <v>7001634</v>
      </c>
      <c r="H45">
        <f>raw_2007_MOE_SSP_non!J51+raw_2007_MOE_SSP_non!K51+raw_2007_MOE_TANF_non!J51+raw_2007_MOE_TANF_non!K51+raw_2007_fed_non_2!D52+raw_2007_fed_non_2!E52</f>
        <v>6146837</v>
      </c>
      <c r="I45">
        <f>raw_2007_MOE_SSP_non!N51+raw_2007_MOE_TANF_non!N51+raw_2007_fed_non_2!I52</f>
        <v>293566200</v>
      </c>
      <c r="J45">
        <f>raw_2007_MOE_SSP_non!L51+raw_2007_MOE_SSP_non!M51+raw_2007_MOE_TANF_non!L51+raw_2007_MOE_TANF_non!M51+raw_2007_fed_non_2!F52+raw_2007_fed_non_2!H52</f>
        <v>88855760</v>
      </c>
      <c r="K45">
        <f>raw_2007_fed_spending!E52</f>
        <v>31235772</v>
      </c>
      <c r="L45">
        <f>raw_2007_fed_spending!J52+raw_2007_MOE_SSP_non!B51+raw_2007_MOE_SSP_assist!B51+raw_2007_MOE_TANF_non!B51+raw_2007_MOE_TANF_assist!B51+raw_2007_fed_spending!C52+raw_2007_fed_spending!E52</f>
        <v>820915129</v>
      </c>
      <c r="N45">
        <f t="shared" si="0"/>
        <v>820915129</v>
      </c>
      <c r="O45" t="str">
        <f t="shared" si="1"/>
        <v>Match</v>
      </c>
    </row>
    <row r="46" spans="1:15" x14ac:dyDescent="0.2">
      <c r="A46" t="s">
        <v>52</v>
      </c>
      <c r="B46">
        <f>raw_2007_MOE_SSP_assist!C52+raw_2007_MOE_TANF_assist!C52+raw_2007_fed_assist!C53</f>
        <v>25245972</v>
      </c>
      <c r="C46">
        <f>raw_2007_fed_spending!C53+raw_2007_MOE_SSP_non!D52+raw_2007_MOE_SSP_assist!D52+raw_2007_MOE_TANF_non!D52+raw_2007_MOE_TANF_assist!D52+raw_2007_fed_non_1!D53+raw_2007_fed_assist!D53</f>
        <v>10583238</v>
      </c>
      <c r="D46">
        <f>raw_2007_MOE_SSP_non!C52+raw_2007_MOE_SSP_non!E52+raw_2007_MOE_SSP_non!F52+raw_2007_MOE_SSP_assist!E52+raw_2007_MOE_TANF_non!C52+raw_2007_MOE_TANF_non!E52+raw_2007_MOE_TANF_non!F52+raw_2007_MOE_TANF_assist!E52+raw_2007_fed_non_1!C53+raw_2007_fed_non_1!E53+raw_2007_fed_non_1!F53+raw_2007_fed_assist!E53</f>
        <v>35888735</v>
      </c>
      <c r="E46">
        <f>raw_2007_fed_non_1!J53+raw_2007_fed_assist!F53</f>
        <v>0</v>
      </c>
      <c r="F46">
        <f>raw_2007_MOE_SSP_non!G52+raw_2007_MOE_SSP_non!H52+raw_2007_MOE_TANF_non!G52+raw_2007_MOE_TANF_non!H52+raw_2007_fed_non_1!G53+raw_2007_fed_non_1!H53</f>
        <v>0</v>
      </c>
      <c r="G46">
        <f>raw_2007_MOE_SSP_non!I52+raw_2007_MOE_TANF_non!I52+raw_2007_fed_non_1!I53</f>
        <v>1059400</v>
      </c>
      <c r="H46">
        <f>raw_2007_MOE_SSP_non!J52+raw_2007_MOE_SSP_non!K52+raw_2007_MOE_TANF_non!J52+raw_2007_MOE_TANF_non!K52+raw_2007_fed_non_2!D53+raw_2007_fed_non_2!E53</f>
        <v>630454</v>
      </c>
      <c r="I46">
        <f>raw_2007_MOE_SSP_non!N52+raw_2007_MOE_TANF_non!N52+raw_2007_fed_non_2!I53</f>
        <v>2316443</v>
      </c>
      <c r="J46">
        <f>raw_2007_MOE_SSP_non!L52+raw_2007_MOE_SSP_non!M52+raw_2007_MOE_TANF_non!L52+raw_2007_MOE_TANF_non!M52+raw_2007_fed_non_2!F53+raw_2007_fed_non_2!H53</f>
        <v>14485553</v>
      </c>
      <c r="K46">
        <f>raw_2007_fed_spending!E53</f>
        <v>3207000</v>
      </c>
      <c r="L46">
        <f>raw_2007_fed_spending!J53+raw_2007_MOE_SSP_non!B52+raw_2007_MOE_SSP_assist!B52+raw_2007_MOE_TANF_non!B52+raw_2007_MOE_TANF_assist!B52+raw_2007_fed_spending!C53+raw_2007_fed_spending!E53</f>
        <v>93416795</v>
      </c>
      <c r="N46">
        <f t="shared" si="0"/>
        <v>93416795</v>
      </c>
      <c r="O46" t="str">
        <f t="shared" si="1"/>
        <v>Match</v>
      </c>
    </row>
    <row r="47" spans="1:15" x14ac:dyDescent="0.2">
      <c r="A47" t="s">
        <v>53</v>
      </c>
      <c r="B47">
        <f>raw_2007_MOE_SSP_assist!C53+raw_2007_MOE_TANF_assist!C53+raw_2007_fed_assist!C54</f>
        <v>30928941</v>
      </c>
      <c r="C47">
        <f>raw_2007_fed_spending!C54+raw_2007_MOE_SSP_non!D53+raw_2007_MOE_SSP_assist!D53+raw_2007_MOE_TANF_non!D53+raw_2007_MOE_TANF_assist!D53+raw_2007_fed_non_1!D54+raw_2007_fed_assist!D54</f>
        <v>26770428</v>
      </c>
      <c r="D47">
        <f>raw_2007_MOE_SSP_non!C53+raw_2007_MOE_SSP_non!E53+raw_2007_MOE_SSP_non!F53+raw_2007_MOE_SSP_assist!E53+raw_2007_MOE_TANF_non!C53+raw_2007_MOE_TANF_non!E53+raw_2007_MOE_TANF_non!F53+raw_2007_MOE_TANF_assist!E53+raw_2007_fed_non_1!C54+raw_2007_fed_non_1!E54+raw_2007_fed_non_1!F54+raw_2007_fed_assist!E54</f>
        <v>6468293</v>
      </c>
      <c r="E47">
        <f>raw_2007_fed_non_1!J54+raw_2007_fed_assist!F54</f>
        <v>0</v>
      </c>
      <c r="F47">
        <f>raw_2007_MOE_SSP_non!G53+raw_2007_MOE_SSP_non!H53+raw_2007_MOE_TANF_non!G53+raw_2007_MOE_TANF_non!H53+raw_2007_fed_non_1!G54+raw_2007_fed_non_1!H54</f>
        <v>7650572</v>
      </c>
      <c r="G47">
        <f>raw_2007_MOE_SSP_non!I53+raw_2007_MOE_TANF_non!I53+raw_2007_fed_non_1!I54</f>
        <v>1087629</v>
      </c>
      <c r="H47">
        <f>raw_2007_MOE_SSP_non!J53+raw_2007_MOE_SSP_non!K53+raw_2007_MOE_TANF_non!J53+raw_2007_MOE_TANF_non!K53+raw_2007_fed_non_2!D54+raw_2007_fed_non_2!E54</f>
        <v>0</v>
      </c>
      <c r="I47">
        <f>raw_2007_MOE_SSP_non!N53+raw_2007_MOE_TANF_non!N53+raw_2007_fed_non_2!I54</f>
        <v>0</v>
      </c>
      <c r="J47">
        <f>raw_2007_MOE_SSP_non!L53+raw_2007_MOE_SSP_non!M53+raw_2007_MOE_TANF_non!L53+raw_2007_MOE_TANF_non!M53+raw_2007_fed_non_2!F54+raw_2007_fed_non_2!H54</f>
        <v>6410048</v>
      </c>
      <c r="K47">
        <f>raw_2007_fed_spending!E54</f>
        <v>4735318</v>
      </c>
      <c r="L47">
        <f>raw_2007_fed_spending!J54+raw_2007_MOE_SSP_non!B53+raw_2007_MOE_SSP_assist!B53+raw_2007_MOE_TANF_non!B53+raw_2007_MOE_TANF_assist!B53+raw_2007_fed_spending!C54+raw_2007_fed_spending!E54</f>
        <v>84051229</v>
      </c>
      <c r="N47">
        <f t="shared" si="0"/>
        <v>84051229</v>
      </c>
      <c r="O47" t="str">
        <f t="shared" si="1"/>
        <v>Match</v>
      </c>
    </row>
    <row r="48" spans="1:15" x14ac:dyDescent="0.2">
      <c r="A48" t="s">
        <v>54</v>
      </c>
      <c r="B48">
        <f>raw_2007_MOE_SSP_assist!C54+raw_2007_MOE_TANF_assist!C54+raw_2007_fed_assist!C55</f>
        <v>85513709</v>
      </c>
      <c r="C48">
        <f>raw_2007_fed_spending!C55+raw_2007_MOE_SSP_non!D54+raw_2007_MOE_SSP_assist!D54+raw_2007_MOE_TANF_non!D54+raw_2007_MOE_TANF_assist!D54+raw_2007_fed_non_1!D55+raw_2007_fed_assist!D55</f>
        <v>33781458</v>
      </c>
      <c r="D48">
        <f>raw_2007_MOE_SSP_non!C54+raw_2007_MOE_SSP_non!E54+raw_2007_MOE_SSP_non!F54+raw_2007_MOE_SSP_assist!E54+raw_2007_MOE_TANF_non!C54+raw_2007_MOE_TANF_non!E54+raw_2007_MOE_TANF_non!F54+raw_2007_MOE_TANF_assist!E54+raw_2007_fed_non_1!C55+raw_2007_fed_non_1!E55+raw_2007_fed_non_1!F55+raw_2007_fed_assist!E55</f>
        <v>95517477</v>
      </c>
      <c r="E48">
        <f>raw_2007_fed_non_1!J55+raw_2007_fed_assist!F55</f>
        <v>0</v>
      </c>
      <c r="F48">
        <f>raw_2007_MOE_SSP_non!G54+raw_2007_MOE_SSP_non!H54+raw_2007_MOE_TANF_non!G54+raw_2007_MOE_TANF_non!H54+raw_2007_fed_non_1!G55+raw_2007_fed_non_1!H55</f>
        <v>0</v>
      </c>
      <c r="G48">
        <f>raw_2007_MOE_SSP_non!I54+raw_2007_MOE_TANF_non!I54+raw_2007_fed_non_1!I55</f>
        <v>3886316</v>
      </c>
      <c r="H48">
        <f>raw_2007_MOE_SSP_non!J54+raw_2007_MOE_SSP_non!K54+raw_2007_MOE_TANF_non!J54+raw_2007_MOE_TANF_non!K54+raw_2007_fed_non_2!D55+raw_2007_fed_non_2!E55</f>
        <v>7487007</v>
      </c>
      <c r="I48">
        <f>raw_2007_MOE_SSP_non!N54+raw_2007_MOE_TANF_non!N54+raw_2007_fed_non_2!I55</f>
        <v>12018245</v>
      </c>
      <c r="J48">
        <f>raw_2007_MOE_SSP_non!L54+raw_2007_MOE_SSP_non!M54+raw_2007_MOE_TANF_non!L54+raw_2007_MOE_TANF_non!M54+raw_2007_fed_non_2!F55+raw_2007_fed_non_2!H55</f>
        <v>22232189</v>
      </c>
      <c r="K48">
        <f>raw_2007_fed_spending!E55</f>
        <v>14028500</v>
      </c>
      <c r="L48">
        <f>raw_2007_fed_spending!J55+raw_2007_MOE_SSP_non!B54+raw_2007_MOE_SSP_assist!B54+raw_2007_MOE_TANF_non!B54+raw_2007_MOE_TANF_assist!B54+raw_2007_fed_spending!C55+raw_2007_fed_spending!E55</f>
        <v>274464901</v>
      </c>
      <c r="N48">
        <f t="shared" si="0"/>
        <v>274464901</v>
      </c>
      <c r="O48" t="str">
        <f t="shared" si="1"/>
        <v>Match</v>
      </c>
    </row>
    <row r="49" spans="1:15" x14ac:dyDescent="0.2">
      <c r="A49" t="s">
        <v>55</v>
      </c>
      <c r="B49">
        <f>raw_2007_MOE_SSP_assist!C55+raw_2007_MOE_TANF_assist!C55+raw_2007_fed_assist!C56</f>
        <v>265888337</v>
      </c>
      <c r="C49">
        <f>raw_2007_fed_spending!C56+raw_2007_MOE_SSP_non!D55+raw_2007_MOE_SSP_assist!D55+raw_2007_MOE_TANF_non!D55+raw_2007_MOE_TANF_assist!D55+raw_2007_fed_non_1!D56+raw_2007_fed_assist!D56</f>
        <v>171033884</v>
      </c>
      <c r="D49">
        <f>raw_2007_MOE_SSP_non!C55+raw_2007_MOE_SSP_non!E55+raw_2007_MOE_SSP_non!F55+raw_2007_MOE_SSP_assist!E55+raw_2007_MOE_TANF_non!C55+raw_2007_MOE_TANF_non!E55+raw_2007_MOE_TANF_non!F55+raw_2007_MOE_TANF_assist!E55+raw_2007_fed_non_1!C56+raw_2007_fed_non_1!E56+raw_2007_fed_non_1!F56+raw_2007_fed_assist!E56</f>
        <v>184242677</v>
      </c>
      <c r="E49">
        <f>raw_2007_fed_non_1!J56+raw_2007_fed_assist!F56</f>
        <v>16838461</v>
      </c>
      <c r="F49">
        <f>raw_2007_MOE_SSP_non!G55+raw_2007_MOE_SSP_non!H55+raw_2007_MOE_TANF_non!G55+raw_2007_MOE_TANF_non!H55+raw_2007_fed_non_1!G56+raw_2007_fed_non_1!H56</f>
        <v>0</v>
      </c>
      <c r="G49">
        <f>raw_2007_MOE_SSP_non!I55+raw_2007_MOE_TANF_non!I55+raw_2007_fed_non_1!I56</f>
        <v>11787770</v>
      </c>
      <c r="H49">
        <f>raw_2007_MOE_SSP_non!J55+raw_2007_MOE_SSP_non!K55+raw_2007_MOE_TANF_non!J55+raw_2007_MOE_TANF_non!K55+raw_2007_fed_non_2!D56+raw_2007_fed_non_2!E56</f>
        <v>0</v>
      </c>
      <c r="I49">
        <f>raw_2007_MOE_SSP_non!N55+raw_2007_MOE_TANF_non!N55+raw_2007_fed_non_2!I56</f>
        <v>8875688</v>
      </c>
      <c r="J49">
        <f>raw_2007_MOE_SSP_non!L55+raw_2007_MOE_SSP_non!M55+raw_2007_MOE_TANF_non!L55+raw_2007_MOE_TANF_non!M55+raw_2007_fed_non_2!F56+raw_2007_fed_non_2!H56</f>
        <v>60821212</v>
      </c>
      <c r="K49">
        <f>raw_2007_fed_spending!E56</f>
        <v>7395919</v>
      </c>
      <c r="L49">
        <f>raw_2007_fed_spending!J56+raw_2007_MOE_SSP_non!B55+raw_2007_MOE_SSP_assist!B55+raw_2007_MOE_TANF_non!B55+raw_2007_MOE_TANF_assist!B55+raw_2007_fed_spending!C56+raw_2007_fed_spending!E56</f>
        <v>726883948</v>
      </c>
      <c r="N49">
        <f t="shared" si="0"/>
        <v>726883948</v>
      </c>
      <c r="O49" t="str">
        <f t="shared" si="1"/>
        <v>Match</v>
      </c>
    </row>
    <row r="50" spans="1:15" x14ac:dyDescent="0.2">
      <c r="A50" t="s">
        <v>56</v>
      </c>
      <c r="B50">
        <f>raw_2007_MOE_SSP_assist!C56+raw_2007_MOE_TANF_assist!C56+raw_2007_fed_assist!C57</f>
        <v>33185351</v>
      </c>
      <c r="C50">
        <f>raw_2007_fed_spending!C57+raw_2007_MOE_SSP_non!D56+raw_2007_MOE_SSP_assist!D56+raw_2007_MOE_TANF_non!D56+raw_2007_MOE_TANF_assist!D56+raw_2007_fed_non_1!D57+raw_2007_fed_assist!D57</f>
        <v>19367952</v>
      </c>
      <c r="D50">
        <f>raw_2007_MOE_SSP_non!C56+raw_2007_MOE_SSP_non!E56+raw_2007_MOE_SSP_non!F56+raw_2007_MOE_SSP_assist!E56+raw_2007_MOE_TANF_non!C56+raw_2007_MOE_TANF_non!E56+raw_2007_MOE_TANF_non!F56+raw_2007_MOE_TANF_assist!E56+raw_2007_fed_non_1!C57+raw_2007_fed_non_1!E57+raw_2007_fed_non_1!F57+raw_2007_fed_assist!E57</f>
        <v>15714199</v>
      </c>
      <c r="E50">
        <f>raw_2007_fed_non_1!J57+raw_2007_fed_assist!F57</f>
        <v>0</v>
      </c>
      <c r="F50">
        <f>raw_2007_MOE_SSP_non!G56+raw_2007_MOE_SSP_non!H56+raw_2007_MOE_TANF_non!G56+raw_2007_MOE_TANF_non!H56+raw_2007_fed_non_1!G57+raw_2007_fed_non_1!H57</f>
        <v>0</v>
      </c>
      <c r="G50">
        <f>raw_2007_MOE_SSP_non!I56+raw_2007_MOE_TANF_non!I56+raw_2007_fed_non_1!I57</f>
        <v>1608945</v>
      </c>
      <c r="H50">
        <f>raw_2007_MOE_SSP_non!J56+raw_2007_MOE_SSP_non!K56+raw_2007_MOE_TANF_non!J56+raw_2007_MOE_TANF_non!K56+raw_2007_fed_non_2!D57+raw_2007_fed_non_2!E57</f>
        <v>495843</v>
      </c>
      <c r="I50">
        <f>raw_2007_MOE_SSP_non!N56+raw_2007_MOE_TANF_non!N56+raw_2007_fed_non_2!I57</f>
        <v>10160301</v>
      </c>
      <c r="J50">
        <f>raw_2007_MOE_SSP_non!L56+raw_2007_MOE_SSP_non!M56+raw_2007_MOE_TANF_non!L56+raw_2007_MOE_TANF_non!M56+raw_2007_fed_non_2!F57+raw_2007_fed_non_2!H57</f>
        <v>26018154</v>
      </c>
      <c r="K50">
        <f>raw_2007_fed_spending!E57</f>
        <v>11017631</v>
      </c>
      <c r="L50">
        <f>raw_2007_fed_spending!J57+raw_2007_MOE_SSP_non!B56+raw_2007_MOE_SSP_assist!B56+raw_2007_MOE_TANF_non!B56+raw_2007_MOE_TANF_assist!B56+raw_2007_fed_spending!C57+raw_2007_fed_spending!E57</f>
        <v>117568376</v>
      </c>
      <c r="N50">
        <f t="shared" si="0"/>
        <v>117568376</v>
      </c>
      <c r="O50" t="str">
        <f t="shared" si="1"/>
        <v>Match</v>
      </c>
    </row>
    <row r="51" spans="1:15" x14ac:dyDescent="0.2">
      <c r="A51" t="s">
        <v>57</v>
      </c>
      <c r="B51">
        <f>raw_2007_MOE_SSP_assist!C57+raw_2007_MOE_TANF_assist!C57+raw_2007_fed_assist!C58</f>
        <v>89184956</v>
      </c>
      <c r="C51">
        <f>raw_2007_fed_spending!C58+raw_2007_MOE_SSP_non!D57+raw_2007_MOE_SSP_assist!D57+raw_2007_MOE_TANF_non!D57+raw_2007_MOE_TANF_assist!D57+raw_2007_fed_non_1!D58+raw_2007_fed_assist!D58</f>
        <v>265626870</v>
      </c>
      <c r="D51">
        <f>raw_2007_MOE_SSP_non!C57+raw_2007_MOE_SSP_non!E57+raw_2007_MOE_SSP_non!F57+raw_2007_MOE_SSP_assist!E57+raw_2007_MOE_TANF_non!C57+raw_2007_MOE_TANF_non!E57+raw_2007_MOE_TANF_non!F57+raw_2007_MOE_TANF_assist!E57+raw_2007_fed_non_1!C58+raw_2007_fed_non_1!E58+raw_2007_fed_non_1!F58+raw_2007_fed_assist!E58</f>
        <v>34383093</v>
      </c>
      <c r="E51">
        <f>raw_2007_fed_non_1!J58+raw_2007_fed_assist!F58</f>
        <v>0</v>
      </c>
      <c r="F51">
        <f>raw_2007_MOE_SSP_non!G57+raw_2007_MOE_SSP_non!H57+raw_2007_MOE_TANF_non!G57+raw_2007_MOE_TANF_non!H57+raw_2007_fed_non_1!G58+raw_2007_fed_non_1!H58</f>
        <v>63656362</v>
      </c>
      <c r="G51">
        <f>raw_2007_MOE_SSP_non!I57+raw_2007_MOE_TANF_non!I57+raw_2007_fed_non_1!I58</f>
        <v>7401753</v>
      </c>
      <c r="H51">
        <f>raw_2007_MOE_SSP_non!J57+raw_2007_MOE_SSP_non!K57+raw_2007_MOE_TANF_non!J57+raw_2007_MOE_TANF_non!K57+raw_2007_fed_non_2!D58+raw_2007_fed_non_2!E58</f>
        <v>11080630</v>
      </c>
      <c r="I51">
        <f>raw_2007_MOE_SSP_non!N57+raw_2007_MOE_TANF_non!N57+raw_2007_fed_non_2!I58</f>
        <v>7940113</v>
      </c>
      <c r="J51">
        <f>raw_2007_MOE_SSP_non!L57+raw_2007_MOE_SSP_non!M57+raw_2007_MOE_TANF_non!L57+raw_2007_MOE_TANF_non!M57+raw_2007_fed_non_2!F58+raw_2007_fed_non_2!H58</f>
        <v>29390724</v>
      </c>
      <c r="K51">
        <f>raw_2007_fed_spending!E58</f>
        <v>13420500</v>
      </c>
      <c r="L51">
        <f>raw_2007_fed_spending!J58+raw_2007_MOE_SSP_non!B57+raw_2007_MOE_SSP_assist!B57+raw_2007_MOE_TANF_non!B57+raw_2007_MOE_TANF_assist!B57+raw_2007_fed_spending!C58+raw_2007_fed_spending!E58</f>
        <v>522085001</v>
      </c>
      <c r="N51">
        <f t="shared" si="0"/>
        <v>522085001</v>
      </c>
      <c r="O51" t="str">
        <f t="shared" si="1"/>
        <v>Match</v>
      </c>
    </row>
    <row r="52" spans="1:15" x14ac:dyDescent="0.2">
      <c r="A52" t="s">
        <v>58</v>
      </c>
      <c r="B52">
        <f>raw_2007_MOE_SSP_assist!C58+raw_2007_MOE_TANF_assist!C58+raw_2007_fed_assist!C59</f>
        <v>4534576</v>
      </c>
      <c r="C52">
        <f>raw_2007_fed_spending!C59+raw_2007_MOE_SSP_non!D58+raw_2007_MOE_SSP_assist!D58+raw_2007_MOE_TANF_non!D58+raw_2007_MOE_TANF_assist!D58+raw_2007_fed_non_1!D59+raw_2007_fed_assist!D59</f>
        <v>3651562</v>
      </c>
      <c r="D52">
        <f>raw_2007_MOE_SSP_non!C58+raw_2007_MOE_SSP_non!E58+raw_2007_MOE_SSP_non!F58+raw_2007_MOE_SSP_assist!E58+raw_2007_MOE_TANF_non!C58+raw_2007_MOE_TANF_non!E58+raw_2007_MOE_TANF_non!F58+raw_2007_MOE_TANF_assist!E58+raw_2007_fed_non_1!C59+raw_2007_fed_non_1!E59+raw_2007_fed_non_1!F59+raw_2007_fed_assist!E59</f>
        <v>1428716</v>
      </c>
      <c r="E52">
        <f>raw_2007_fed_non_1!J59+raw_2007_fed_assist!F59</f>
        <v>0</v>
      </c>
      <c r="F52">
        <f>raw_2007_MOE_SSP_non!G58+raw_2007_MOE_SSP_non!H58+raw_2007_MOE_TANF_non!G58+raw_2007_MOE_TANF_non!H58+raw_2007_fed_non_1!G59+raw_2007_fed_non_1!H59</f>
        <v>0</v>
      </c>
      <c r="G52">
        <f>raw_2007_MOE_SSP_non!I58+raw_2007_MOE_TANF_non!I58+raw_2007_fed_non_1!I59</f>
        <v>0</v>
      </c>
      <c r="H52">
        <f>raw_2007_MOE_SSP_non!J58+raw_2007_MOE_SSP_non!K58+raw_2007_MOE_TANF_non!J58+raw_2007_MOE_TANF_non!K58+raw_2007_fed_non_2!D59+raw_2007_fed_non_2!E59</f>
        <v>0</v>
      </c>
      <c r="I52">
        <f>raw_2007_MOE_SSP_non!N58+raw_2007_MOE_TANF_non!N58+raw_2007_fed_non_2!I59</f>
        <v>14796510</v>
      </c>
      <c r="J52">
        <f>raw_2007_MOE_SSP_non!L58+raw_2007_MOE_SSP_non!M58+raw_2007_MOE_TANF_non!L58+raw_2007_MOE_TANF_non!M58+raw_2007_fed_non_2!F59+raw_2007_fed_non_2!H59</f>
        <v>1468301</v>
      </c>
      <c r="K52">
        <f>raw_2007_fed_spending!E59</f>
        <v>1836032</v>
      </c>
      <c r="L52">
        <f>raw_2007_fed_spending!J59+raw_2007_MOE_SSP_non!B58+raw_2007_MOE_SSP_assist!B58+raw_2007_MOE_TANF_non!B58+raw_2007_MOE_TANF_assist!B58+raw_2007_fed_spending!C59+raw_2007_fed_spending!E59</f>
        <v>27715697</v>
      </c>
      <c r="N52">
        <f t="shared" si="0"/>
        <v>27715697</v>
      </c>
      <c r="O52" t="str">
        <f t="shared" si="1"/>
        <v>Match</v>
      </c>
    </row>
    <row r="53" spans="1:15" x14ac:dyDescent="0.2">
      <c r="A53" t="s">
        <v>117</v>
      </c>
      <c r="B53">
        <f>raw_2007_MOE_SSP_assist!C59+raw_2007_MOE_TANF_assist!C59+raw_2007_fed_assist!C60-B56</f>
        <v>9068930860</v>
      </c>
      <c r="C53">
        <f>raw_2007_fed_spending!C60+raw_2007_MOE_SSP_non!D59+raw_2007_MOE_SSP_assist!D59+raw_2007_MOE_TANF_non!D59+raw_2007_MOE_TANF_assist!D59+raw_2007_fed_non_1!D60+raw_2007_fed_assist!D60-C56</f>
        <v>5728929746</v>
      </c>
      <c r="D53">
        <f>raw_2007_MOE_SSP_non!C59+raw_2007_MOE_SSP_non!E59+raw_2007_MOE_SSP_non!F59+raw_2007_MOE_SSP_assist!E59+raw_2007_MOE_TANF_non!C59+raw_2007_MOE_TANF_non!E59+raw_2007_MOE_TANF_non!F59+raw_2007_MOE_TANF_assist!E59+raw_2007_fed_non_1!C60+raw_2007_fed_non_1!E60+raw_2007_fed_non_1!F60+raw_2007_fed_assist!E60-D56</f>
        <v>2799282197</v>
      </c>
      <c r="E53">
        <f>raw_2007_fed_non_1!J60+raw_2007_fed_assist!F60-E56</f>
        <v>1514714813</v>
      </c>
      <c r="F53">
        <f>raw_2007_MOE_SSP_non!G59+raw_2007_MOE_SSP_non!H59+raw_2007_MOE_TANF_non!G59+raw_2007_MOE_TANF_non!H59+raw_2007_fed_non_1!G60+raw_2007_fed_non_1!H60-F56</f>
        <v>1400056273</v>
      </c>
      <c r="G53">
        <f>raw_2007_MOE_SSP_non!I59+raw_2007_MOE_TANF_non!I59+raw_2007_fed_non_1!I60-G56</f>
        <v>383904623</v>
      </c>
      <c r="H53">
        <f>raw_2007_MOE_SSP_non!J59+raw_2007_MOE_SSP_non!K59+raw_2007_MOE_TANF_non!J59+raw_2007_MOE_TANF_non!K59+raw_2007_fed_non_2!D60+raw_2007_fed_non_2!E60-H56</f>
        <v>2050859365</v>
      </c>
      <c r="I53">
        <f>raw_2007_MOE_SSP_non!N59+raw_2007_MOE_TANF_non!N59+raw_2007_fed_non_2!I60-I56</f>
        <v>3414637957</v>
      </c>
      <c r="J53">
        <f>raw_2007_MOE_SSP_non!L59+raw_2007_MOE_SSP_non!M59+raw_2007_MOE_TANF_non!L59+raw_2007_MOE_TANF_non!M59+raw_2007_fed_non_2!F60+raw_2007_fed_non_2!H60-J56</f>
        <v>2492457029</v>
      </c>
      <c r="K53">
        <f>raw_2007_fed_spending!E60-K56</f>
        <v>1152683782</v>
      </c>
      <c r="L53">
        <f>raw_2007_fed_spending!J60+raw_2007_MOE_SSP_non!B59+raw_2007_MOE_SSP_assist!B59+raw_2007_MOE_TANF_non!B59+raw_2007_MOE_TANF_assist!B59+raw_2007_fed_spending!C60+raw_2007_fed_spending!E60-L56</f>
        <v>30006456645</v>
      </c>
      <c r="N53">
        <f>SUM(B53:K53)</f>
        <v>30006456645</v>
      </c>
      <c r="O53" t="str">
        <f t="shared" si="1"/>
        <v>Match</v>
      </c>
    </row>
    <row r="56" spans="1:15" x14ac:dyDescent="0.2">
      <c r="A56" t="s">
        <v>143</v>
      </c>
      <c r="B56">
        <f>raw_2007_MOE_SSP_assist!C46+raw_2007_MOE_TANF_assist!C46+raw_2007_fed_assist!C47</f>
        <v>46273632</v>
      </c>
      <c r="C56">
        <f>raw_2007_fed_spending!C47+raw_2007_MOE_SSP_non!D46+raw_2007_MOE_SSP_assist!D46+raw_2007_MOE_TANF_non!D46+raw_2007_MOE_TANF_assist!D46+raw_2007_fed_non_1!D47+raw_2007_fed_assist!D47</f>
        <v>16121459</v>
      </c>
      <c r="D56">
        <f>raw_2007_MOE_SSP_non!C46+raw_2007_MOE_SSP_non!E46+raw_2007_MOE_SSP_non!F46+raw_2007_MOE_SSP_assist!E46+raw_2007_MOE_TANF_non!C46+raw_2007_MOE_TANF_non!E46+raw_2007_MOE_TANF_non!F46+raw_2007_MOE_TANF_assist!E46+raw_2007_fed_non_1!C47+raw_2007_fed_non_1!E47+raw_2007_fed_non_1!F47+raw_2007_fed_assist!E47</f>
        <v>15260822</v>
      </c>
      <c r="E56">
        <f>raw_2007_fed_non_1!J47+raw_2007_fed_assist!F47</f>
        <v>0</v>
      </c>
      <c r="F56">
        <f>raw_2007_MOE_SSP_non!G46+raw_2007_MOE_SSP_non!H46+raw_2007_MOE_TANF_non!G46+raw_2007_MOE_TANF_non!H46+raw_2007_fed_non_1!G47+raw_2007_fed_non_1!H47</f>
        <v>0</v>
      </c>
      <c r="G56">
        <f>raw_2007_MOE_SSP_non!I46+raw_2007_MOE_TANF_non!I46+raw_2007_fed_non_1!I47</f>
        <v>50000</v>
      </c>
      <c r="H56">
        <f>raw_2007_MOE_SSP_non!J46+raw_2007_MOE_SSP_non!K46+raw_2007_MOE_TANF_non!J46+raw_2007_MOE_TANF_non!K46+raw_2007_fed_non_2!D47+raw_2007_fed_non_2!E47</f>
        <v>2880835</v>
      </c>
      <c r="I56">
        <f>raw_2007_MOE_SSP_non!N46+raw_2007_MOE_TANF_non!N46+raw_2007_fed_non_2!I47</f>
        <v>0</v>
      </c>
      <c r="J56">
        <f>raw_2007_MOE_SSP_non!L46+raw_2007_MOE_SSP_non!M46+raw_2007_MOE_TANF_non!L46+raw_2007_MOE_TANF_non!M46+raw_2007_fed_non_2!F47+raw_2007_fed_non_2!H47</f>
        <v>15928670</v>
      </c>
      <c r="K56">
        <f>raw_2007_fed_spending!E47</f>
        <v>17607578</v>
      </c>
      <c r="L56">
        <f>raw_2007_fed_spending!J47+raw_2007_MOE_SSP_non!B46+raw_2007_MOE_SSP_assist!B46+raw_2007_MOE_TANF_non!B46+raw_2007_MOE_TANF_assist!B46+raw_2007_fed_spending!C47+raw_2007_fed_spending!E47</f>
        <v>114122996</v>
      </c>
      <c r="N56">
        <f>SUM(B56:K56)</f>
        <v>114122996</v>
      </c>
      <c r="O56" t="str">
        <f>IF(L56=N56, "Match", "No Match")</f>
        <v>Match</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cols>
    <col min="2" max="2" width="11.1640625" bestFit="1" customWidth="1"/>
    <col min="4" max="4" width="10.83203125" customWidth="1"/>
    <col min="17" max="17" width="30" customWidth="1"/>
    <col min="18" max="18" width="31.6640625" customWidth="1"/>
  </cols>
  <sheetData>
    <row r="1" spans="1:17" x14ac:dyDescent="0.2">
      <c r="A1" t="s">
        <v>1</v>
      </c>
      <c r="B1" t="s">
        <v>777</v>
      </c>
      <c r="C1" t="s">
        <v>778</v>
      </c>
      <c r="D1" t="s">
        <v>779</v>
      </c>
      <c r="E1" t="s">
        <v>780</v>
      </c>
      <c r="F1" t="s">
        <v>781</v>
      </c>
      <c r="G1" t="s">
        <v>782</v>
      </c>
      <c r="H1" t="s">
        <v>783</v>
      </c>
      <c r="I1" t="s">
        <v>784</v>
      </c>
      <c r="J1" t="s">
        <v>785</v>
      </c>
      <c r="K1" t="s">
        <v>786</v>
      </c>
      <c r="L1" t="s">
        <v>943</v>
      </c>
      <c r="N1" t="s">
        <v>829</v>
      </c>
      <c r="O1" t="s">
        <v>606</v>
      </c>
      <c r="P1" t="s">
        <v>850</v>
      </c>
      <c r="Q1" t="s">
        <v>606</v>
      </c>
    </row>
    <row r="2" spans="1:17" x14ac:dyDescent="0.2">
      <c r="A2" t="s">
        <v>255</v>
      </c>
      <c r="B2">
        <f>raw_2008_MOE_SSP_assist!C7+raw_2008_MOE_TANF_assist!C7+raw_2008_fed_assist!C8</f>
        <v>40713175</v>
      </c>
      <c r="C2">
        <f>raw_2008_fed_spending!C8+raw_2008_MOE_SSP_non!D7+raw_2008_MOE_SSP_assist!D7+raw_2008_MOE_TANF_non!D7+raw_2008_MOE_TANF_assist!D7+raw_2008_fed_non_1!D8+raw_2008_fed_assist!D8</f>
        <v>24683969</v>
      </c>
      <c r="D2">
        <f>raw_2008_MOE_SSP_non!C7+raw_2008_MOE_SSP_non!E7+raw_2008_MOE_SSP_non!F7+raw_2008_MOE_SSP_assist!E7+raw_2008_MOE_TANF_non!C7+raw_2008_MOE_TANF_non!E7+raw_2008_MOE_TANF_non!F7+raw_2008_MOE_TANF_assist!E7+raw_2008_fed_non_1!C8+raw_2008_fed_non_1!E8+raw_2008_fed_non_1!F8+raw_2008_fed_assist!E8</f>
        <v>27086359</v>
      </c>
      <c r="E2">
        <f>raw_2008_fed_non_1!J8+raw_2008_fed_assist!F8</f>
        <v>0</v>
      </c>
      <c r="F2">
        <f>raw_2008_MOE_SSP_non!G7+raw_2008_MOE_SSP_non!H7+raw_2008_MOE_TANF_non!G7+raw_2008_MOE_TANF_non!H7+raw_2008_fed_non_1!G8+raw_2008_fed_non_1!H8</f>
        <v>0</v>
      </c>
      <c r="G2">
        <f>raw_2008_MOE_SSP_non!I7+raw_2008_MOE_TANF_non!I7+raw_2008_fed_non_1!I8</f>
        <v>0</v>
      </c>
      <c r="H2">
        <f>raw_2008_MOE_SSP_non!J7+raw_2008_MOE_SSP_non!K7+raw_2008_MOE_TANF_non!J7+raw_2008_MOE_TANF_non!K7+raw_2008_fed_non_2!D8+raw_2008_fed_non_2!E8</f>
        <v>5215477</v>
      </c>
      <c r="I2">
        <f>raw_2008_MOE_SSP_non!N7+raw_2008_MOE_TANF_non!N7+raw_2008_fed_non_2!I8</f>
        <v>48383921</v>
      </c>
      <c r="J2">
        <f>raw_2008_MOE_SSP_non!L7+raw_2008_MOE_SSP_non!M7+raw_2008_MOE_TANF_non!L7+raw_2008_MOE_TANF_non!M7+raw_2008_fed_non_2!F8+raw_2008_fed_non_2!H8</f>
        <v>15787383</v>
      </c>
      <c r="K2">
        <f>raw_2008_fed_spending!E8</f>
        <v>10440846</v>
      </c>
      <c r="L2">
        <f>raw_2008_fed_spending!C8+raw_2008_fed_spending!E8+raw_2008_fed_spending!J8+raw_2008_MOE_SSP_non!B7+raw_2008_MOE_SSP_assist!B7+raw_2008_MOE_TANF_non!B7+raw_2008_MOE_TANF_assist!B7</f>
        <v>172311130</v>
      </c>
      <c r="N2">
        <f>SUM(B2:K2)</f>
        <v>172311130</v>
      </c>
      <c r="O2" t="str">
        <f>IF(L2=N2, "Match", "No Match")</f>
        <v>Match</v>
      </c>
      <c r="P2">
        <f>SUM(B2:B52)</f>
        <v>8648970019</v>
      </c>
      <c r="Q2" t="str">
        <f>IF(P2=B53, "Match", "No Match")</f>
        <v>Match</v>
      </c>
    </row>
    <row r="3" spans="1:17" x14ac:dyDescent="0.2">
      <c r="A3" t="s">
        <v>256</v>
      </c>
      <c r="B3">
        <f>raw_2008_MOE_SSP_assist!C8+raw_2008_MOE_TANF_assist!C8+raw_2008_fed_assist!C9</f>
        <v>33507885</v>
      </c>
      <c r="C3">
        <f>raw_2008_fed_spending!C9+raw_2008_MOE_SSP_non!D8+raw_2008_MOE_SSP_assist!D8+raw_2008_MOE_TANF_non!D8+raw_2008_MOE_TANF_assist!D8+raw_2008_fed_non_1!D9+raw_2008_fed_assist!D9</f>
        <v>25416263</v>
      </c>
      <c r="D3">
        <f>raw_2008_MOE_SSP_non!C8+raw_2008_MOE_SSP_non!E8+raw_2008_MOE_SSP_non!F8+raw_2008_MOE_SSP_assist!E8+raw_2008_MOE_TANF_non!C8+raw_2008_MOE_TANF_non!E8+raw_2008_MOE_TANF_non!F8+raw_2008_MOE_TANF_assist!E8+raw_2008_fed_non_1!C9+raw_2008_fed_non_1!E9+raw_2008_fed_non_1!F9+raw_2008_fed_assist!E9</f>
        <v>9000199</v>
      </c>
      <c r="E3">
        <f>raw_2008_fed_non_1!J9+raw_2008_fed_assist!F9</f>
        <v>0</v>
      </c>
      <c r="F3">
        <f>raw_2008_MOE_SSP_non!G8+raw_2008_MOE_SSP_non!H8+raw_2008_MOE_TANF_non!G8+raw_2008_MOE_TANF_non!H8+raw_2008_fed_non_1!G9+raw_2008_fed_non_1!H9</f>
        <v>0</v>
      </c>
      <c r="G3">
        <f>raw_2008_MOE_SSP_non!I8+raw_2008_MOE_TANF_non!I8+raw_2008_fed_non_1!I9</f>
        <v>857265</v>
      </c>
      <c r="H3">
        <f>raw_2008_MOE_SSP_non!J8+raw_2008_MOE_SSP_non!K8+raw_2008_MOE_TANF_non!J8+raw_2008_MOE_TANF_non!K8+raw_2008_fed_non_2!D9+raw_2008_fed_non_2!E9</f>
        <v>350841</v>
      </c>
      <c r="I3">
        <f>raw_2008_MOE_SSP_non!N8+raw_2008_MOE_TANF_non!N8+raw_2008_fed_non_2!I9</f>
        <v>0</v>
      </c>
      <c r="J3">
        <f>raw_2008_MOE_SSP_non!L8+raw_2008_MOE_SSP_non!M8+raw_2008_MOE_TANF_non!L8+raw_2008_MOE_TANF_non!M8+raw_2008_fed_non_2!F9+raw_2008_fed_non_2!H9</f>
        <v>5458490</v>
      </c>
      <c r="K3">
        <f>raw_2008_fed_spending!E9</f>
        <v>5100000</v>
      </c>
      <c r="L3">
        <f>raw_2008_fed_spending!C9+raw_2008_fed_spending!E9+raw_2008_fed_spending!J9+raw_2008_MOE_SSP_non!B8+raw_2008_MOE_SSP_assist!B8+raw_2008_MOE_TANF_non!B8+raw_2008_MOE_TANF_assist!B8</f>
        <v>79690943</v>
      </c>
      <c r="N3">
        <f t="shared" ref="N3:N53" si="0">SUM(B3:K3)</f>
        <v>79690943</v>
      </c>
      <c r="O3" t="str">
        <f t="shared" ref="O3:O53" si="1">IF(L3=N3, "Match", "No Match")</f>
        <v>Match</v>
      </c>
      <c r="P3">
        <f>SUM(C2:C52)</f>
        <v>5915210145</v>
      </c>
      <c r="Q3" t="str">
        <f>IF(P3=C53, "Match", "No Match")</f>
        <v>Match</v>
      </c>
    </row>
    <row r="4" spans="1:17" x14ac:dyDescent="0.2">
      <c r="A4" t="s">
        <v>257</v>
      </c>
      <c r="B4">
        <f>raw_2008_MOE_SSP_assist!C9+raw_2008_MOE_TANF_assist!C9+raw_2008_fed_assist!C10</f>
        <v>121767061</v>
      </c>
      <c r="C4">
        <f>raw_2008_fed_spending!C10+raw_2008_MOE_SSP_non!D9+raw_2008_MOE_SSP_assist!D9+raw_2008_MOE_TANF_non!D9+raw_2008_MOE_TANF_assist!D9+raw_2008_fed_non_1!D10+raw_2008_fed_assist!D10</f>
        <v>44305284</v>
      </c>
      <c r="D4">
        <f>raw_2008_MOE_SSP_non!C9+raw_2008_MOE_SSP_non!E9+raw_2008_MOE_SSP_non!F9+raw_2008_MOE_SSP_assist!E9+raw_2008_MOE_TANF_non!C9+raw_2008_MOE_TANF_non!E9+raw_2008_MOE_TANF_non!F9+raw_2008_MOE_TANF_assist!E9+raw_2008_fed_non_1!C10+raw_2008_fed_non_1!E10+raw_2008_fed_non_1!F10+raw_2008_fed_assist!E10</f>
        <v>15755706</v>
      </c>
      <c r="E4">
        <f>raw_2008_fed_non_1!J10+raw_2008_fed_assist!F10</f>
        <v>57242393</v>
      </c>
      <c r="F4">
        <f>raw_2008_MOE_SSP_non!G9+raw_2008_MOE_SSP_non!H9+raw_2008_MOE_TANF_non!G9+raw_2008_MOE_TANF_non!H9+raw_2008_fed_non_1!G10+raw_2008_fed_non_1!H10</f>
        <v>0</v>
      </c>
      <c r="G4">
        <f>raw_2008_MOE_SSP_non!I9+raw_2008_MOE_TANF_non!I9+raw_2008_fed_non_1!I10</f>
        <v>2165126</v>
      </c>
      <c r="H4">
        <f>raw_2008_MOE_SSP_non!J9+raw_2008_MOE_SSP_non!K9+raw_2008_MOE_TANF_non!J9+raw_2008_MOE_TANF_non!K9+raw_2008_fed_non_2!D10+raw_2008_fed_non_2!E10</f>
        <v>1015154</v>
      </c>
      <c r="I4">
        <f>raw_2008_MOE_SSP_non!N9+raw_2008_MOE_TANF_non!N9+raw_2008_fed_non_2!I10</f>
        <v>60842168</v>
      </c>
      <c r="J4">
        <f>raw_2008_MOE_SSP_non!L9+raw_2008_MOE_SSP_non!M9+raw_2008_MOE_TANF_non!L9+raw_2008_MOE_TANF_non!M9+raw_2008_fed_non_2!F10+raw_2008_fed_non_2!H10</f>
        <v>45555471</v>
      </c>
      <c r="K4">
        <f>raw_2008_fed_spending!E10</f>
        <v>22530846</v>
      </c>
      <c r="L4">
        <f>raw_2008_fed_spending!C10+raw_2008_fed_spending!E10+raw_2008_fed_spending!J10+raw_2008_MOE_SSP_non!B9+raw_2008_MOE_SSP_assist!B9+raw_2008_MOE_TANF_non!B9+raw_2008_MOE_TANF_assist!B9</f>
        <v>371179209</v>
      </c>
      <c r="N4">
        <f t="shared" si="0"/>
        <v>371179209</v>
      </c>
      <c r="O4" t="str">
        <f t="shared" si="1"/>
        <v>Match</v>
      </c>
      <c r="P4">
        <f>SUM(D2:D52)</f>
        <v>2782014301</v>
      </c>
      <c r="Q4" t="str">
        <f>IF(P4=D53, "Match", "No Match")</f>
        <v>Match</v>
      </c>
    </row>
    <row r="5" spans="1:17" x14ac:dyDescent="0.2">
      <c r="A5" t="s">
        <v>258</v>
      </c>
      <c r="B5">
        <f>raw_2008_MOE_SSP_assist!C10+raw_2008_MOE_TANF_assist!C10+raw_2008_fed_assist!C11</f>
        <v>13515457</v>
      </c>
      <c r="C5">
        <f>raw_2008_fed_spending!C11+raw_2008_MOE_SSP_non!D10+raw_2008_MOE_SSP_assist!D10+raw_2008_MOE_TANF_non!D10+raw_2008_MOE_TANF_assist!D10+raw_2008_fed_non_1!D11+raw_2008_fed_assist!D11</f>
        <v>15372884</v>
      </c>
      <c r="D5">
        <f>raw_2008_MOE_SSP_non!C10+raw_2008_MOE_SSP_non!E10+raw_2008_MOE_SSP_non!F10+raw_2008_MOE_SSP_assist!E10+raw_2008_MOE_TANF_non!C10+raw_2008_MOE_TANF_non!E10+raw_2008_MOE_TANF_non!F10+raw_2008_MOE_TANF_assist!E10+raw_2008_fed_non_1!C11+raw_2008_fed_non_1!E11+raw_2008_fed_non_1!F11+raw_2008_fed_assist!E11</f>
        <v>26507818</v>
      </c>
      <c r="E5">
        <f>raw_2008_fed_non_1!J11+raw_2008_fed_assist!F11</f>
        <v>0</v>
      </c>
      <c r="F5">
        <f>raw_2008_MOE_SSP_non!G10+raw_2008_MOE_SSP_non!H10+raw_2008_MOE_TANF_non!G10+raw_2008_MOE_TANF_non!H10+raw_2008_fed_non_1!G11+raw_2008_fed_non_1!H11</f>
        <v>0</v>
      </c>
      <c r="G5">
        <f>raw_2008_MOE_SSP_non!I10+raw_2008_MOE_TANF_non!I10+raw_2008_fed_non_1!I11</f>
        <v>-142935</v>
      </c>
      <c r="H5">
        <f>raw_2008_MOE_SSP_non!J10+raw_2008_MOE_SSP_non!K10+raw_2008_MOE_TANF_non!J10+raw_2008_MOE_TANF_non!K10+raw_2008_fed_non_2!D11+raw_2008_fed_non_2!E11</f>
        <v>82892776</v>
      </c>
      <c r="I5">
        <f>raw_2008_MOE_SSP_non!N10+raw_2008_MOE_TANF_non!N10+raw_2008_fed_non_2!I11</f>
        <v>5137088</v>
      </c>
      <c r="J5">
        <f>raw_2008_MOE_SSP_non!L10+raw_2008_MOE_SSP_non!M10+raw_2008_MOE_TANF_non!L10+raw_2008_MOE_TANF_non!M10+raw_2008_fed_non_2!F11+raw_2008_fed_non_2!H11</f>
        <v>13645970</v>
      </c>
      <c r="K5">
        <f>raw_2008_fed_spending!E11</f>
        <v>2000000</v>
      </c>
      <c r="L5">
        <f>raw_2008_fed_spending!C11+raw_2008_fed_spending!E11+raw_2008_fed_spending!J11+raw_2008_MOE_SSP_non!B10+raw_2008_MOE_SSP_assist!B10+raw_2008_MOE_TANF_non!B10+raw_2008_MOE_TANF_assist!B10</f>
        <v>158929058</v>
      </c>
      <c r="N5">
        <f t="shared" si="0"/>
        <v>158929058</v>
      </c>
      <c r="O5" t="str">
        <f t="shared" si="1"/>
        <v>Match</v>
      </c>
      <c r="P5">
        <f>SUM(E2:E52)</f>
        <v>1622224543</v>
      </c>
      <c r="Q5" t="str">
        <f>IF(P5=E53, "Match", "No Match")</f>
        <v>Match</v>
      </c>
    </row>
    <row r="6" spans="1:17" x14ac:dyDescent="0.2">
      <c r="A6" t="s">
        <v>259</v>
      </c>
      <c r="B6">
        <f>raw_2008_MOE_SSP_assist!C11+raw_2008_MOE_TANF_assist!C11+raw_2008_fed_assist!C12</f>
        <v>3252007950</v>
      </c>
      <c r="C6">
        <f>raw_2008_fed_spending!C12+raw_2008_MOE_SSP_non!D11+raw_2008_MOE_SSP_assist!D11+raw_2008_MOE_TANF_non!D11+raw_2008_MOE_TANF_assist!D11+raw_2008_fed_non_1!D12+raw_2008_fed_assist!D12</f>
        <v>1177647308</v>
      </c>
      <c r="D6">
        <f>raw_2008_MOE_SSP_non!C11+raw_2008_MOE_SSP_non!E11+raw_2008_MOE_SSP_non!F11+raw_2008_MOE_SSP_assist!E11+raw_2008_MOE_TANF_non!C11+raw_2008_MOE_TANF_non!E11+raw_2008_MOE_TANF_non!F11+raw_2008_MOE_TANF_assist!E11+raw_2008_fed_non_1!C12+raw_2008_fed_non_1!E12+raw_2008_fed_non_1!F12+raw_2008_fed_assist!E12</f>
        <v>662163964</v>
      </c>
      <c r="E6">
        <f>raw_2008_fed_non_1!J12+raw_2008_fed_assist!F12</f>
        <v>165435536</v>
      </c>
      <c r="F6">
        <f>raw_2008_MOE_SSP_non!G11+raw_2008_MOE_SSP_non!H11+raw_2008_MOE_TANF_non!G11+raw_2008_MOE_TANF_non!H11+raw_2008_fed_non_1!G12+raw_2008_fed_non_1!H12</f>
        <v>0</v>
      </c>
      <c r="G6">
        <f>raw_2008_MOE_SSP_non!I11+raw_2008_MOE_TANF_non!I11+raw_2008_fed_non_1!I12</f>
        <v>1499155</v>
      </c>
      <c r="H6">
        <f>raw_2008_MOE_SSP_non!J11+raw_2008_MOE_SSP_non!K11+raw_2008_MOE_TANF_non!J11+raw_2008_MOE_TANF_non!K11+raw_2008_fed_non_2!D12+raw_2008_fed_non_2!E12</f>
        <v>329120923</v>
      </c>
      <c r="I6">
        <f>raw_2008_MOE_SSP_non!N11+raw_2008_MOE_TANF_non!N11+raw_2008_fed_non_2!I12</f>
        <v>428104231</v>
      </c>
      <c r="J6">
        <f>raw_2008_MOE_SSP_non!L11+raw_2008_MOE_SSP_non!M11+raw_2008_MOE_TANF_non!L11+raw_2008_MOE_TANF_non!M11+raw_2008_fed_non_2!F12+raw_2008_fed_non_2!H12</f>
        <v>652007618</v>
      </c>
      <c r="K6">
        <f>raw_2008_fed_spending!E12</f>
        <v>365558000</v>
      </c>
      <c r="L6">
        <f>raw_2008_fed_spending!C12+raw_2008_fed_spending!E12+raw_2008_fed_spending!J12+raw_2008_MOE_SSP_non!B11+raw_2008_MOE_SSP_assist!B11+raw_2008_MOE_TANF_non!B11+raw_2008_MOE_TANF_assist!B11</f>
        <v>7033544685</v>
      </c>
      <c r="N6">
        <f t="shared" si="0"/>
        <v>7033544685</v>
      </c>
      <c r="O6" t="str">
        <f t="shared" si="1"/>
        <v>Match</v>
      </c>
      <c r="P6">
        <f>SUM(F2:F52)</f>
        <v>1563966152</v>
      </c>
      <c r="Q6" t="str">
        <f>IF(P6=F53, "Match", "No Match")</f>
        <v>Match</v>
      </c>
    </row>
    <row r="7" spans="1:17" x14ac:dyDescent="0.2">
      <c r="A7" t="s">
        <v>260</v>
      </c>
      <c r="B7">
        <f>raw_2008_MOE_SSP_assist!C12+raw_2008_MOE_TANF_assist!C12+raw_2008_fed_assist!C13</f>
        <v>42639891</v>
      </c>
      <c r="C7">
        <f>raw_2008_fed_spending!C13+raw_2008_MOE_SSP_non!D12+raw_2008_MOE_SSP_assist!D12+raw_2008_MOE_TANF_non!D12+raw_2008_MOE_TANF_assist!D12+raw_2008_fed_non_1!D13+raw_2008_fed_assist!D13</f>
        <v>30005436</v>
      </c>
      <c r="D7">
        <f>raw_2008_MOE_SSP_non!C12+raw_2008_MOE_SSP_non!E12+raw_2008_MOE_SSP_non!F12+raw_2008_MOE_SSP_assist!E12+raw_2008_MOE_TANF_non!C12+raw_2008_MOE_TANF_non!E12+raw_2008_MOE_TANF_non!F12+raw_2008_MOE_TANF_assist!E12+raw_2008_fed_non_1!C13+raw_2008_fed_non_1!E13+raw_2008_fed_non_1!F13+raw_2008_fed_assist!E13</f>
        <v>3351389</v>
      </c>
      <c r="E7">
        <f>raw_2008_fed_non_1!J13+raw_2008_fed_assist!F13</f>
        <v>1639951</v>
      </c>
      <c r="F7">
        <f>raw_2008_MOE_SSP_non!G12+raw_2008_MOE_SSP_non!H12+raw_2008_MOE_TANF_non!G12+raw_2008_MOE_TANF_non!H12+raw_2008_fed_non_1!G13+raw_2008_fed_non_1!H13</f>
        <v>4129243</v>
      </c>
      <c r="G7">
        <f>raw_2008_MOE_SSP_non!I12+raw_2008_MOE_TANF_non!I12+raw_2008_fed_non_1!I13</f>
        <v>6857879</v>
      </c>
      <c r="H7">
        <f>raw_2008_MOE_SSP_non!J12+raw_2008_MOE_SSP_non!K12+raw_2008_MOE_TANF_non!J12+raw_2008_MOE_TANF_non!K12+raw_2008_fed_non_2!D13+raw_2008_fed_non_2!E13</f>
        <v>4995807</v>
      </c>
      <c r="I7">
        <f>raw_2008_MOE_SSP_non!N12+raw_2008_MOE_TANF_non!N12+raw_2008_fed_non_2!I13</f>
        <v>147722073</v>
      </c>
      <c r="J7">
        <f>raw_2008_MOE_SSP_non!L12+raw_2008_MOE_SSP_non!M12+raw_2008_MOE_TANF_non!L12+raw_2008_MOE_TANF_non!M12+raw_2008_fed_non_2!F13+raw_2008_fed_non_2!H13</f>
        <v>19106430</v>
      </c>
      <c r="K7">
        <f>raw_2008_fed_spending!E13</f>
        <v>14962638</v>
      </c>
      <c r="L7">
        <f>raw_2008_fed_spending!C13+raw_2008_fed_spending!E13+raw_2008_fed_spending!J13+raw_2008_MOE_SSP_non!B12+raw_2008_MOE_SSP_assist!B12+raw_2008_MOE_TANF_non!B12+raw_2008_MOE_TANF_assist!B12</f>
        <v>275410737</v>
      </c>
      <c r="N7">
        <f t="shared" si="0"/>
        <v>275410737</v>
      </c>
      <c r="O7" t="str">
        <f t="shared" si="1"/>
        <v>Match</v>
      </c>
      <c r="P7">
        <f>SUM(G2:G52)</f>
        <v>479988894</v>
      </c>
      <c r="Q7" t="str">
        <f>IF(P7=G53, "Match", "No Match")</f>
        <v>Match</v>
      </c>
    </row>
    <row r="8" spans="1:17" x14ac:dyDescent="0.2">
      <c r="A8" t="s">
        <v>261</v>
      </c>
      <c r="B8">
        <f>raw_2008_MOE_SSP_assist!C13+raw_2008_MOE_TANF_assist!C13+raw_2008_fed_assist!C14</f>
        <v>100482895</v>
      </c>
      <c r="C8">
        <f>raw_2008_fed_spending!C14+raw_2008_MOE_SSP_non!D13+raw_2008_MOE_SSP_assist!D13+raw_2008_MOE_TANF_non!D13+raw_2008_MOE_TANF_assist!D13+raw_2008_fed_non_1!D14+raw_2008_fed_assist!D14</f>
        <v>53421529</v>
      </c>
      <c r="D8">
        <f>raw_2008_MOE_SSP_non!C13+raw_2008_MOE_SSP_non!E13+raw_2008_MOE_SSP_non!F13+raw_2008_MOE_SSP_assist!E13+raw_2008_MOE_TANF_non!C13+raw_2008_MOE_TANF_non!E13+raw_2008_MOE_TANF_non!F13+raw_2008_MOE_TANF_assist!E13+raw_2008_fed_non_1!C14+raw_2008_fed_non_1!E14+raw_2008_fed_non_1!F14+raw_2008_fed_assist!E14</f>
        <v>28786092</v>
      </c>
      <c r="E8">
        <f>raw_2008_fed_non_1!J14+raw_2008_fed_assist!F14</f>
        <v>19963466</v>
      </c>
      <c r="F8">
        <f>raw_2008_MOE_SSP_non!G13+raw_2008_MOE_SSP_non!H13+raw_2008_MOE_TANF_non!G13+raw_2008_MOE_TANF_non!H13+raw_2008_fed_non_1!G14+raw_2008_fed_non_1!H14</f>
        <v>0</v>
      </c>
      <c r="G8">
        <f>raw_2008_MOE_SSP_non!I13+raw_2008_MOE_TANF_non!I13+raw_2008_fed_non_1!I14</f>
        <v>10112</v>
      </c>
      <c r="H8">
        <f>raw_2008_MOE_SSP_non!J13+raw_2008_MOE_SSP_non!K13+raw_2008_MOE_TANF_non!J13+raw_2008_MOE_TANF_non!K13+raw_2008_fed_non_2!D14+raw_2008_fed_non_2!E14</f>
        <v>81716806</v>
      </c>
      <c r="I8">
        <f>raw_2008_MOE_SSP_non!N13+raw_2008_MOE_TANF_non!N13+raw_2008_fed_non_2!I14</f>
        <v>177191552</v>
      </c>
      <c r="J8">
        <f>raw_2008_MOE_SSP_non!L13+raw_2008_MOE_SSP_non!M13+raw_2008_MOE_TANF_non!L13+raw_2008_MOE_TANF_non!M13+raw_2008_fed_non_2!F14+raw_2008_fed_non_2!H14</f>
        <v>34861170</v>
      </c>
      <c r="K8">
        <f>raw_2008_fed_spending!E14</f>
        <v>26678810</v>
      </c>
      <c r="L8">
        <f>raw_2008_fed_spending!C14+raw_2008_fed_spending!E14+raw_2008_fed_spending!J14+raw_2008_MOE_SSP_non!B13+raw_2008_MOE_SSP_assist!B13+raw_2008_MOE_TANF_non!B13+raw_2008_MOE_TANF_assist!B13</f>
        <v>523112432</v>
      </c>
      <c r="N8">
        <f t="shared" si="0"/>
        <v>523112432</v>
      </c>
      <c r="O8" t="str">
        <f t="shared" si="1"/>
        <v>Match</v>
      </c>
      <c r="P8">
        <f>SUM(H2:H52)</f>
        <v>2462539312</v>
      </c>
      <c r="Q8" t="str">
        <f>IF(P8=H53, "Match", "No Match")</f>
        <v>Match</v>
      </c>
    </row>
    <row r="9" spans="1:17" x14ac:dyDescent="0.2">
      <c r="A9" t="s">
        <v>262</v>
      </c>
      <c r="B9">
        <f>raw_2008_MOE_SSP_assist!C14+raw_2008_MOE_TANF_assist!C14+raw_2008_fed_assist!C15</f>
        <v>13475885</v>
      </c>
      <c r="C9">
        <f>raw_2008_fed_spending!C15+raw_2008_MOE_SSP_non!D14+raw_2008_MOE_SSP_assist!D14+raw_2008_MOE_TANF_non!D14+raw_2008_MOE_TANF_assist!D14+raw_2008_fed_non_1!D15+raw_2008_fed_assist!D15</f>
        <v>26495540</v>
      </c>
      <c r="D9">
        <f>raw_2008_MOE_SSP_non!C14+raw_2008_MOE_SSP_non!E14+raw_2008_MOE_SSP_non!F14+raw_2008_MOE_SSP_assist!E14+raw_2008_MOE_TANF_non!C14+raw_2008_MOE_TANF_non!E14+raw_2008_MOE_TANF_non!F14+raw_2008_MOE_TANF_assist!E14+raw_2008_fed_non_1!C15+raw_2008_fed_non_1!E15+raw_2008_fed_non_1!F15+raw_2008_fed_assist!E15</f>
        <v>15274056</v>
      </c>
      <c r="E9">
        <f>raw_2008_fed_non_1!J15+raw_2008_fed_assist!F15</f>
        <v>0</v>
      </c>
      <c r="F9">
        <f>raw_2008_MOE_SSP_non!G14+raw_2008_MOE_SSP_non!H14+raw_2008_MOE_TANF_non!G14+raw_2008_MOE_TANF_non!H14+raw_2008_fed_non_1!G15+raw_2008_fed_non_1!H15</f>
        <v>0</v>
      </c>
      <c r="G9">
        <f>raw_2008_MOE_SSP_non!I14+raw_2008_MOE_TANF_non!I14+raw_2008_fed_non_1!I15</f>
        <v>10825590</v>
      </c>
      <c r="H9">
        <f>raw_2008_MOE_SSP_non!J14+raw_2008_MOE_SSP_non!K14+raw_2008_MOE_TANF_non!J14+raw_2008_MOE_TANF_non!K14+raw_2008_fed_non_2!D15+raw_2008_fed_non_2!E15</f>
        <v>4385445</v>
      </c>
      <c r="I9">
        <f>raw_2008_MOE_SSP_non!N14+raw_2008_MOE_TANF_non!N14+raw_2008_fed_non_2!I15</f>
        <v>0</v>
      </c>
      <c r="J9">
        <f>raw_2008_MOE_SSP_non!L14+raw_2008_MOE_SSP_non!M14+raw_2008_MOE_TANF_non!L14+raw_2008_MOE_TANF_non!M14+raw_2008_fed_non_2!F15+raw_2008_fed_non_2!H15</f>
        <v>4012549</v>
      </c>
      <c r="K9">
        <f>raw_2008_fed_spending!E15</f>
        <v>3082353</v>
      </c>
      <c r="L9">
        <f>raw_2008_fed_spending!C15+raw_2008_fed_spending!E15+raw_2008_fed_spending!J15+raw_2008_MOE_SSP_non!B14+raw_2008_MOE_SSP_assist!B14+raw_2008_MOE_TANF_non!B14+raw_2008_MOE_TANF_assist!B14</f>
        <v>77551418</v>
      </c>
      <c r="N9">
        <f t="shared" si="0"/>
        <v>77551418</v>
      </c>
      <c r="O9" t="str">
        <f t="shared" si="1"/>
        <v>Match</v>
      </c>
      <c r="P9">
        <f>SUM(I2:I52)</f>
        <v>3756557341</v>
      </c>
      <c r="Q9" t="str">
        <f>IF(P9=I53, "Match", "No Match")</f>
        <v>Match</v>
      </c>
    </row>
    <row r="10" spans="1:17" x14ac:dyDescent="0.2">
      <c r="A10" t="s">
        <v>263</v>
      </c>
      <c r="B10">
        <f>raw_2008_MOE_SSP_assist!C15+raw_2008_MOE_TANF_assist!C15+raw_2008_fed_assist!C16</f>
        <v>21414961</v>
      </c>
      <c r="C10">
        <f>raw_2008_fed_spending!C16+raw_2008_MOE_SSP_non!D15+raw_2008_MOE_SSP_assist!D15+raw_2008_MOE_TANF_non!D15+raw_2008_MOE_TANF_assist!D15+raw_2008_fed_non_1!D16+raw_2008_fed_assist!D16</f>
        <v>57506032</v>
      </c>
      <c r="D10">
        <f>raw_2008_MOE_SSP_non!C15+raw_2008_MOE_SSP_non!E15+raw_2008_MOE_SSP_non!F15+raw_2008_MOE_SSP_assist!E15+raw_2008_MOE_TANF_non!C15+raw_2008_MOE_TANF_non!E15+raw_2008_MOE_TANF_non!F15+raw_2008_MOE_TANF_assist!E15+raw_2008_fed_non_1!C16+raw_2008_fed_non_1!E16+raw_2008_fed_non_1!F16+raw_2008_fed_assist!E16</f>
        <v>18794961</v>
      </c>
      <c r="E10">
        <f>raw_2008_fed_non_1!J16+raw_2008_fed_assist!F16</f>
        <v>0</v>
      </c>
      <c r="F10">
        <f>raw_2008_MOE_SSP_non!G15+raw_2008_MOE_SSP_non!H15+raw_2008_MOE_TANF_non!G15+raw_2008_MOE_TANF_non!H15+raw_2008_fed_non_1!G16+raw_2008_fed_non_1!H16</f>
        <v>15868940</v>
      </c>
      <c r="G10">
        <f>raw_2008_MOE_SSP_non!I15+raw_2008_MOE_TANF_non!I15+raw_2008_fed_non_1!I16</f>
        <v>0</v>
      </c>
      <c r="H10">
        <f>raw_2008_MOE_SSP_non!J15+raw_2008_MOE_SSP_non!K15+raw_2008_MOE_TANF_non!J15+raw_2008_MOE_TANF_non!K15+raw_2008_fed_non_2!D16+raw_2008_fed_non_2!E16</f>
        <v>11771526</v>
      </c>
      <c r="I10">
        <f>raw_2008_MOE_SSP_non!N15+raw_2008_MOE_TANF_non!N15+raw_2008_fed_non_2!I16</f>
        <v>17223379</v>
      </c>
      <c r="J10">
        <f>raw_2008_MOE_SSP_non!L15+raw_2008_MOE_SSP_non!M15+raw_2008_MOE_TANF_non!L15+raw_2008_MOE_TANF_non!M15+raw_2008_fed_non_2!F16+raw_2008_fed_non_2!H16</f>
        <v>18249011</v>
      </c>
      <c r="K10">
        <f>raw_2008_fed_spending!E16</f>
        <v>3935917</v>
      </c>
      <c r="L10">
        <f>raw_2008_fed_spending!C16+raw_2008_fed_spending!E16+raw_2008_fed_spending!J16+raw_2008_MOE_SSP_non!B15+raw_2008_MOE_SSP_assist!B15+raw_2008_MOE_TANF_non!B15+raw_2008_MOE_TANF_assist!B15</f>
        <v>164764727</v>
      </c>
      <c r="N10">
        <f t="shared" si="0"/>
        <v>164764727</v>
      </c>
      <c r="O10" t="str">
        <f t="shared" si="1"/>
        <v>Match</v>
      </c>
      <c r="P10">
        <f>SUM(J2:J52)</f>
        <v>2577185873</v>
      </c>
      <c r="Q10" t="str">
        <f>IF(P10=J53, "Match", "No Match")</f>
        <v>Match</v>
      </c>
    </row>
    <row r="11" spans="1:17" x14ac:dyDescent="0.2">
      <c r="A11" t="s">
        <v>264</v>
      </c>
      <c r="B11">
        <f>raw_2008_MOE_SSP_assist!C16+raw_2008_MOE_TANF_assist!C16+raw_2008_fed_assist!C17</f>
        <v>158913733</v>
      </c>
      <c r="C11">
        <f>raw_2008_fed_spending!C17+raw_2008_MOE_SSP_non!D16+raw_2008_MOE_SSP_assist!D16+raw_2008_MOE_TANF_non!D16+raw_2008_MOE_TANF_assist!D16+raw_2008_fed_non_1!D17+raw_2008_fed_assist!D17</f>
        <v>383357595</v>
      </c>
      <c r="D11">
        <f>raw_2008_MOE_SSP_non!C16+raw_2008_MOE_SSP_non!E16+raw_2008_MOE_SSP_non!F16+raw_2008_MOE_SSP_assist!E16+raw_2008_MOE_TANF_non!C16+raw_2008_MOE_TANF_non!E16+raw_2008_MOE_TANF_non!F16+raw_2008_MOE_TANF_assist!E16+raw_2008_fed_non_1!C17+raw_2008_fed_non_1!E17+raw_2008_fed_non_1!F17+raw_2008_fed_assist!E17</f>
        <v>84704605</v>
      </c>
      <c r="E11">
        <f>raw_2008_fed_non_1!J17+raw_2008_fed_assist!F17</f>
        <v>0</v>
      </c>
      <c r="F11">
        <f>raw_2008_MOE_SSP_non!G16+raw_2008_MOE_SSP_non!H16+raw_2008_MOE_TANF_non!G16+raw_2008_MOE_TANF_non!H16+raw_2008_fed_non_1!G17+raw_2008_fed_non_1!H17</f>
        <v>0</v>
      </c>
      <c r="G11">
        <f>raw_2008_MOE_SSP_non!I16+raw_2008_MOE_TANF_non!I16+raw_2008_fed_non_1!I17</f>
        <v>1944400</v>
      </c>
      <c r="H11">
        <f>raw_2008_MOE_SSP_non!J16+raw_2008_MOE_SSP_non!K16+raw_2008_MOE_TANF_non!J16+raw_2008_MOE_TANF_non!K16+raw_2008_fed_non_2!D17+raw_2008_fed_non_2!E17</f>
        <v>73011709</v>
      </c>
      <c r="I11">
        <f>raw_2008_MOE_SSP_non!N16+raw_2008_MOE_TANF_non!N16+raw_2008_fed_non_2!I17</f>
        <v>321635159</v>
      </c>
      <c r="J11">
        <f>raw_2008_MOE_SSP_non!L16+raw_2008_MOE_SSP_non!M16+raw_2008_MOE_TANF_non!L16+raw_2008_MOE_TANF_non!M16+raw_2008_fed_non_2!F17+raw_2008_fed_non_2!H17</f>
        <v>47309425</v>
      </c>
      <c r="K11">
        <f>raw_2008_fed_spending!E17</f>
        <v>62274578</v>
      </c>
      <c r="L11">
        <f>raw_2008_fed_spending!C17+raw_2008_fed_spending!E17+raw_2008_fed_spending!J17+raw_2008_MOE_SSP_non!B16+raw_2008_MOE_SSP_assist!B16+raw_2008_MOE_TANF_non!B16+raw_2008_MOE_TANF_assist!B16</f>
        <v>1133151204</v>
      </c>
      <c r="N11">
        <f t="shared" si="0"/>
        <v>1133151204</v>
      </c>
      <c r="O11" t="str">
        <f t="shared" si="1"/>
        <v>Match</v>
      </c>
      <c r="P11">
        <f>SUM(K2:K52)</f>
        <v>1181211959</v>
      </c>
      <c r="Q11" t="str">
        <f>IF(P11=K53, "Match", "No Match")</f>
        <v>Match</v>
      </c>
    </row>
    <row r="12" spans="1:17" x14ac:dyDescent="0.2">
      <c r="A12" t="s">
        <v>265</v>
      </c>
      <c r="B12">
        <f>raw_2008_MOE_SSP_assist!C17+raw_2008_MOE_TANF_assist!C17+raw_2008_fed_assist!C18</f>
        <v>74073720</v>
      </c>
      <c r="C12">
        <f>raw_2008_fed_spending!C18+raw_2008_MOE_SSP_non!D17+raw_2008_MOE_SSP_assist!D17+raw_2008_MOE_TANF_non!D17+raw_2008_MOE_TANF_assist!D17+raw_2008_fed_non_1!D18+raw_2008_fed_assist!D18</f>
        <v>23098641</v>
      </c>
      <c r="D12">
        <f>raw_2008_MOE_SSP_non!C17+raw_2008_MOE_SSP_non!E17+raw_2008_MOE_SSP_non!F17+raw_2008_MOE_SSP_assist!E17+raw_2008_MOE_TANF_non!C17+raw_2008_MOE_TANF_non!E17+raw_2008_MOE_TANF_non!F17+raw_2008_MOE_TANF_assist!E17+raw_2008_fed_non_1!C18+raw_2008_fed_non_1!E18+raw_2008_fed_non_1!F18+raw_2008_fed_assist!E18</f>
        <v>57127519</v>
      </c>
      <c r="E12">
        <f>raw_2008_fed_non_1!J18+raw_2008_fed_assist!F18</f>
        <v>86551869</v>
      </c>
      <c r="F12">
        <f>raw_2008_MOE_SSP_non!G17+raw_2008_MOE_SSP_non!H17+raw_2008_MOE_TANF_non!G17+raw_2008_MOE_TANF_non!H17+raw_2008_fed_non_1!G18+raw_2008_fed_non_1!H18</f>
        <v>0</v>
      </c>
      <c r="G12">
        <f>raw_2008_MOE_SSP_non!I17+raw_2008_MOE_TANF_non!I17+raw_2008_fed_non_1!I18</f>
        <v>0</v>
      </c>
      <c r="H12">
        <f>raw_2008_MOE_SSP_non!J17+raw_2008_MOE_SSP_non!K17+raw_2008_MOE_TANF_non!J17+raw_2008_MOE_TANF_non!K17+raw_2008_fed_non_2!D18+raw_2008_fed_non_2!E18</f>
        <v>36363048</v>
      </c>
      <c r="I12">
        <f>raw_2008_MOE_SSP_non!N17+raw_2008_MOE_TANF_non!N17+raw_2008_fed_non_2!I18</f>
        <v>296441943</v>
      </c>
      <c r="J12">
        <f>raw_2008_MOE_SSP_non!L17+raw_2008_MOE_SSP_non!M17+raw_2008_MOE_TANF_non!L17+raw_2008_MOE_TANF_non!M17+raw_2008_fed_non_2!F18+raw_2008_fed_non_2!H18</f>
        <v>41314127</v>
      </c>
      <c r="K12">
        <f>raw_2008_fed_spending!E18</f>
        <v>7000000</v>
      </c>
      <c r="L12">
        <f>raw_2008_fed_spending!C18+raw_2008_fed_spending!E18+raw_2008_fed_spending!J18+raw_2008_MOE_SSP_non!B17+raw_2008_MOE_SSP_assist!B17+raw_2008_MOE_TANF_non!B17+raw_2008_MOE_TANF_assist!B17</f>
        <v>621970867</v>
      </c>
      <c r="N12">
        <f t="shared" si="0"/>
        <v>621970867</v>
      </c>
      <c r="O12" t="str">
        <f t="shared" si="1"/>
        <v>Match</v>
      </c>
      <c r="P12">
        <f>SUM(L2:L52)</f>
        <v>30989868539</v>
      </c>
      <c r="Q12" t="str">
        <f>IF(P12=L53, "Match", "No Match")</f>
        <v>Match</v>
      </c>
    </row>
    <row r="13" spans="1:17" x14ac:dyDescent="0.2">
      <c r="A13" t="s">
        <v>266</v>
      </c>
      <c r="B13">
        <f>raw_2008_MOE_SSP_assist!C18+raw_2008_MOE_TANF_assist!C18+raw_2008_fed_assist!C19</f>
        <v>48682475</v>
      </c>
      <c r="C13">
        <f>raw_2008_fed_spending!C19+raw_2008_MOE_SSP_non!D18+raw_2008_MOE_SSP_assist!D18+raw_2008_MOE_TANF_non!D18+raw_2008_MOE_TANF_assist!D18+raw_2008_fed_non_1!D19+raw_2008_fed_assist!D19</f>
        <v>30834046</v>
      </c>
      <c r="D13">
        <f>raw_2008_MOE_SSP_non!C18+raw_2008_MOE_SSP_non!E18+raw_2008_MOE_SSP_non!F18+raw_2008_MOE_SSP_assist!E18+raw_2008_MOE_TANF_non!C18+raw_2008_MOE_TANF_non!E18+raw_2008_MOE_TANF_non!F18+raw_2008_MOE_TANF_assist!E18+raw_2008_fed_non_1!C19+raw_2008_fed_non_1!E19+raw_2008_fed_non_1!F19+raw_2008_fed_assist!E19</f>
        <v>74308588</v>
      </c>
      <c r="E13">
        <f>raw_2008_fed_non_1!J19+raw_2008_fed_assist!F19</f>
        <v>0</v>
      </c>
      <c r="F13">
        <f>raw_2008_MOE_SSP_non!G18+raw_2008_MOE_SSP_non!H18+raw_2008_MOE_TANF_non!G18+raw_2008_MOE_TANF_non!H18+raw_2008_fed_non_1!G19+raw_2008_fed_non_1!H19</f>
        <v>0</v>
      </c>
      <c r="G13">
        <f>raw_2008_MOE_SSP_non!I18+raw_2008_MOE_TANF_non!I18+raw_2008_fed_non_1!I19</f>
        <v>0</v>
      </c>
      <c r="H13">
        <f>raw_2008_MOE_SSP_non!J18+raw_2008_MOE_SSP_non!K18+raw_2008_MOE_TANF_non!J18+raw_2008_MOE_TANF_non!K18+raw_2008_fed_non_2!D19+raw_2008_fed_non_2!E19</f>
        <v>0</v>
      </c>
      <c r="I13">
        <f>raw_2008_MOE_SSP_non!N18+raw_2008_MOE_TANF_non!N18+raw_2008_fed_non_2!I19</f>
        <v>80106489</v>
      </c>
      <c r="J13">
        <f>raw_2008_MOE_SSP_non!L18+raw_2008_MOE_SSP_non!M18+raw_2008_MOE_TANF_non!L18+raw_2008_MOE_TANF_non!M18+raw_2008_fed_non_2!F19+raw_2008_fed_non_2!H19</f>
        <v>15129429</v>
      </c>
      <c r="K13">
        <f>raw_2008_fed_spending!E19</f>
        <v>9890001</v>
      </c>
      <c r="L13">
        <f>raw_2008_fed_spending!C19+raw_2008_fed_spending!E19+raw_2008_fed_spending!J19+raw_2008_MOE_SSP_non!B18+raw_2008_MOE_SSP_assist!B18+raw_2008_MOE_TANF_non!B18+raw_2008_MOE_TANF_assist!B18</f>
        <v>258951028</v>
      </c>
      <c r="N13">
        <f t="shared" si="0"/>
        <v>258951028</v>
      </c>
      <c r="O13" t="str">
        <f t="shared" si="1"/>
        <v>Match</v>
      </c>
    </row>
    <row r="14" spans="1:17" x14ac:dyDescent="0.2">
      <c r="A14" t="s">
        <v>267</v>
      </c>
      <c r="B14">
        <f>raw_2008_MOE_SSP_assist!C19+raw_2008_MOE_TANF_assist!C19+raw_2008_fed_assist!C20</f>
        <v>5505784</v>
      </c>
      <c r="C14">
        <f>raw_2008_fed_spending!C20+raw_2008_MOE_SSP_non!D19+raw_2008_MOE_SSP_assist!D19+raw_2008_MOE_TANF_non!D19+raw_2008_MOE_TANF_assist!D19+raw_2008_fed_non_1!D20+raw_2008_fed_assist!D20</f>
        <v>9907802</v>
      </c>
      <c r="D14">
        <f>raw_2008_MOE_SSP_non!C19+raw_2008_MOE_SSP_non!E19+raw_2008_MOE_SSP_non!F19+raw_2008_MOE_SSP_assist!E19+raw_2008_MOE_TANF_non!C19+raw_2008_MOE_TANF_non!E19+raw_2008_MOE_TANF_non!F19+raw_2008_MOE_TANF_assist!E19+raw_2008_fed_non_1!C20+raw_2008_fed_non_1!E20+raw_2008_fed_non_1!F20+raw_2008_fed_assist!E20</f>
        <v>6319268</v>
      </c>
      <c r="E14">
        <f>raw_2008_fed_non_1!J20+raw_2008_fed_assist!F20</f>
        <v>2669375</v>
      </c>
      <c r="F14">
        <f>raw_2008_MOE_SSP_non!G19+raw_2008_MOE_SSP_non!H19+raw_2008_MOE_TANF_non!G19+raw_2008_MOE_TANF_non!H19+raw_2008_fed_non_1!G20+raw_2008_fed_non_1!H20</f>
        <v>0</v>
      </c>
      <c r="G14">
        <f>raw_2008_MOE_SSP_non!I19+raw_2008_MOE_TANF_non!I19+raw_2008_fed_non_1!I20</f>
        <v>1284499</v>
      </c>
      <c r="H14">
        <f>raw_2008_MOE_SSP_non!J19+raw_2008_MOE_SSP_non!K19+raw_2008_MOE_TANF_non!J19+raw_2008_MOE_TANF_non!K19+raw_2008_fed_non_2!D20+raw_2008_fed_non_2!E20</f>
        <v>3193787</v>
      </c>
      <c r="I14">
        <f>raw_2008_MOE_SSP_non!N19+raw_2008_MOE_TANF_non!N19+raw_2008_fed_non_2!I20</f>
        <v>4087149</v>
      </c>
      <c r="J14">
        <f>raw_2008_MOE_SSP_non!L19+raw_2008_MOE_SSP_non!M19+raw_2008_MOE_TANF_non!L19+raw_2008_MOE_TANF_non!M19+raw_2008_fed_non_2!F20+raw_2008_fed_non_2!H20</f>
        <v>10501301</v>
      </c>
      <c r="K14">
        <f>raw_2008_fed_spending!E20</f>
        <v>1441201</v>
      </c>
      <c r="L14">
        <f>raw_2008_fed_spending!C20+raw_2008_fed_spending!E20+raw_2008_fed_spending!J20+raw_2008_MOE_SSP_non!B19+raw_2008_MOE_SSP_assist!B19+raw_2008_MOE_TANF_non!B19+raw_2008_MOE_TANF_assist!B19</f>
        <v>44910166</v>
      </c>
      <c r="N14">
        <f t="shared" si="0"/>
        <v>44910166</v>
      </c>
      <c r="O14" t="str">
        <f t="shared" si="1"/>
        <v>Match</v>
      </c>
    </row>
    <row r="15" spans="1:17" x14ac:dyDescent="0.2">
      <c r="A15" t="s">
        <v>268</v>
      </c>
      <c r="B15">
        <f>raw_2008_MOE_SSP_assist!C20+raw_2008_MOE_TANF_assist!C20+raw_2008_fed_assist!C21</f>
        <v>60486523</v>
      </c>
      <c r="C15">
        <f>raw_2008_fed_spending!C21+raw_2008_MOE_SSP_non!D20+raw_2008_MOE_SSP_assist!D20+raw_2008_MOE_TANF_non!D20+raw_2008_MOE_TANF_assist!D20+raw_2008_fed_non_1!D21+raw_2008_fed_assist!D21</f>
        <v>436621025</v>
      </c>
      <c r="D15">
        <f>raw_2008_MOE_SSP_non!C20+raw_2008_MOE_SSP_non!E20+raw_2008_MOE_SSP_non!F20+raw_2008_MOE_SSP_assist!E20+raw_2008_MOE_TANF_non!C20+raw_2008_MOE_TANF_non!E20+raw_2008_MOE_TANF_non!F20+raw_2008_MOE_TANF_assist!E20+raw_2008_fed_non_1!C21+raw_2008_fed_non_1!E21+raw_2008_fed_non_1!F21+raw_2008_fed_assist!E21</f>
        <v>74549694</v>
      </c>
      <c r="E15">
        <f>raw_2008_fed_non_1!J21+raw_2008_fed_assist!F21</f>
        <v>220291735</v>
      </c>
      <c r="F15">
        <f>raw_2008_MOE_SSP_non!G20+raw_2008_MOE_SSP_non!H20+raw_2008_MOE_TANF_non!G20+raw_2008_MOE_TANF_non!H20+raw_2008_fed_non_1!G21+raw_2008_fed_non_1!H21</f>
        <v>14336738</v>
      </c>
      <c r="G15">
        <f>raw_2008_MOE_SSP_non!I20+raw_2008_MOE_TANF_non!I20+raw_2008_fed_non_1!I21</f>
        <v>0</v>
      </c>
      <c r="H15">
        <f>raw_2008_MOE_SSP_non!J20+raw_2008_MOE_SSP_non!K20+raw_2008_MOE_TANF_non!J20+raw_2008_MOE_TANF_non!K20+raw_2008_fed_non_2!D21+raw_2008_fed_non_2!E21</f>
        <v>0</v>
      </c>
      <c r="I15">
        <f>raw_2008_MOE_SSP_non!N20+raw_2008_MOE_TANF_non!N20+raw_2008_fed_non_2!I21</f>
        <v>179634083</v>
      </c>
      <c r="J15">
        <f>raw_2008_MOE_SSP_non!L20+raw_2008_MOE_SSP_non!M20+raw_2008_MOE_TANF_non!L20+raw_2008_MOE_TANF_non!M20+raw_2008_fed_non_2!F21+raw_2008_fed_non_2!H21</f>
        <v>27378904</v>
      </c>
      <c r="K15">
        <f>raw_2008_fed_spending!E21</f>
        <v>41574111</v>
      </c>
      <c r="L15">
        <f>raw_2008_fed_spending!C21+raw_2008_fed_spending!E21+raw_2008_fed_spending!J21+raw_2008_MOE_SSP_non!B20+raw_2008_MOE_SSP_assist!B20+raw_2008_MOE_TANF_non!B20+raw_2008_MOE_TANF_assist!B20</f>
        <v>1054872813</v>
      </c>
      <c r="N15">
        <f t="shared" si="0"/>
        <v>1054872813</v>
      </c>
      <c r="O15" t="str">
        <f t="shared" si="1"/>
        <v>Match</v>
      </c>
    </row>
    <row r="16" spans="1:17" x14ac:dyDescent="0.2">
      <c r="A16" t="s">
        <v>269</v>
      </c>
      <c r="B16">
        <f>raw_2008_MOE_SSP_assist!C21+raw_2008_MOE_TANF_assist!C21+raw_2008_fed_assist!C22</f>
        <v>76018087</v>
      </c>
      <c r="C16">
        <f>raw_2008_fed_spending!C22+raw_2008_MOE_SSP_non!D21+raw_2008_MOE_SSP_assist!D21+raw_2008_MOE_TANF_non!D21+raw_2008_MOE_TANF_assist!D21+raw_2008_fed_non_1!D22+raw_2008_fed_assist!D22</f>
        <v>52515546</v>
      </c>
      <c r="D16">
        <f>raw_2008_MOE_SSP_non!C21+raw_2008_MOE_SSP_non!E21+raw_2008_MOE_SSP_non!F21+raw_2008_MOE_SSP_assist!E21+raw_2008_MOE_TANF_non!C21+raw_2008_MOE_TANF_non!E21+raw_2008_MOE_TANF_non!F21+raw_2008_MOE_TANF_assist!E21+raw_2008_fed_non_1!C22+raw_2008_fed_non_1!E22+raw_2008_fed_non_1!F22+raw_2008_fed_assist!E22</f>
        <v>8593995</v>
      </c>
      <c r="E16">
        <f>raw_2008_fed_non_1!J22+raw_2008_fed_assist!F22</f>
        <v>0</v>
      </c>
      <c r="F16">
        <f>raw_2008_MOE_SSP_non!G21+raw_2008_MOE_SSP_non!H21+raw_2008_MOE_TANF_non!G21+raw_2008_MOE_TANF_non!H21+raw_2008_fed_non_1!G22+raw_2008_fed_non_1!H22</f>
        <v>43488932</v>
      </c>
      <c r="G16">
        <f>raw_2008_MOE_SSP_non!I21+raw_2008_MOE_TANF_non!I21+raw_2008_fed_non_1!I22</f>
        <v>20021875</v>
      </c>
      <c r="H16">
        <f>raw_2008_MOE_SSP_non!J21+raw_2008_MOE_SSP_non!K21+raw_2008_MOE_TANF_non!J21+raw_2008_MOE_TANF_non!K21+raw_2008_fed_non_2!D22+raw_2008_fed_non_2!E22</f>
        <v>1459398</v>
      </c>
      <c r="I16">
        <f>raw_2008_MOE_SSP_non!N21+raw_2008_MOE_TANF_non!N21+raw_2008_fed_non_2!I22</f>
        <v>111161583</v>
      </c>
      <c r="J16">
        <f>raw_2008_MOE_SSP_non!L21+raw_2008_MOE_SSP_non!M21+raw_2008_MOE_TANF_non!L21+raw_2008_MOE_TANF_non!M21+raw_2008_fed_non_2!F22+raw_2008_fed_non_2!H22</f>
        <v>31813458</v>
      </c>
      <c r="K16">
        <f>raw_2008_fed_spending!E22</f>
        <v>2000000</v>
      </c>
      <c r="L16">
        <f>raw_2008_fed_spending!C22+raw_2008_fed_spending!E22+raw_2008_fed_spending!J22+raw_2008_MOE_SSP_non!B21+raw_2008_MOE_SSP_assist!B21+raw_2008_MOE_TANF_non!B21+raw_2008_MOE_TANF_assist!B21</f>
        <v>347072874</v>
      </c>
      <c r="N16">
        <f t="shared" si="0"/>
        <v>347072874</v>
      </c>
      <c r="O16" t="str">
        <f t="shared" si="1"/>
        <v>Match</v>
      </c>
    </row>
    <row r="17" spans="1:15" x14ac:dyDescent="0.2">
      <c r="A17" t="s">
        <v>270</v>
      </c>
      <c r="B17">
        <f>raw_2008_MOE_SSP_assist!C22+raw_2008_MOE_TANF_assist!C22+raw_2008_fed_assist!C23</f>
        <v>60106428</v>
      </c>
      <c r="C17">
        <f>raw_2008_fed_spending!C23+raw_2008_MOE_SSP_non!D22+raw_2008_MOE_SSP_assist!D22+raw_2008_MOE_TANF_non!D22+raw_2008_MOE_TANF_assist!D22+raw_2008_fed_non_1!D23+raw_2008_fed_assist!D23</f>
        <v>46451182</v>
      </c>
      <c r="D17">
        <f>raw_2008_MOE_SSP_non!C22+raw_2008_MOE_SSP_non!E22+raw_2008_MOE_SSP_non!F22+raw_2008_MOE_SSP_assist!E22+raw_2008_MOE_TANF_non!C22+raw_2008_MOE_TANF_non!E22+raw_2008_MOE_TANF_non!F22+raw_2008_MOE_TANF_assist!E22+raw_2008_fed_non_1!C23+raw_2008_fed_non_1!E23+raw_2008_fed_non_1!F23+raw_2008_fed_assist!E23</f>
        <v>25449076</v>
      </c>
      <c r="E17">
        <f>raw_2008_fed_non_1!J23+raw_2008_fed_assist!F23</f>
        <v>3864864</v>
      </c>
      <c r="F17">
        <f>raw_2008_MOE_SSP_non!G22+raw_2008_MOE_SSP_non!H22+raw_2008_MOE_TANF_non!G22+raw_2008_MOE_TANF_non!H22+raw_2008_fed_non_1!G23+raw_2008_fed_non_1!H23</f>
        <v>11697483</v>
      </c>
      <c r="G17">
        <f>raw_2008_MOE_SSP_non!I22+raw_2008_MOE_TANF_non!I22+raw_2008_fed_non_1!I23</f>
        <v>446370</v>
      </c>
      <c r="H17">
        <f>raw_2008_MOE_SSP_non!J22+raw_2008_MOE_SSP_non!K22+raw_2008_MOE_TANF_non!J22+raw_2008_MOE_TANF_non!K22+raw_2008_fed_non_2!D23+raw_2008_fed_non_2!E23</f>
        <v>38714653</v>
      </c>
      <c r="I17">
        <f>raw_2008_MOE_SSP_non!N22+raw_2008_MOE_TANF_non!N22+raw_2008_fed_non_2!I23</f>
        <v>0</v>
      </c>
      <c r="J17">
        <f>raw_2008_MOE_SSP_non!L22+raw_2008_MOE_SSP_non!M22+raw_2008_MOE_TANF_non!L22+raw_2008_MOE_TANF_non!M22+raw_2008_fed_non_2!F23+raw_2008_fed_non_2!H23</f>
        <v>12045700</v>
      </c>
      <c r="K17">
        <f>raw_2008_fed_spending!E23</f>
        <v>12962008</v>
      </c>
      <c r="L17">
        <f>raw_2008_fed_spending!C23+raw_2008_fed_spending!E23+raw_2008_fed_spending!J23+raw_2008_MOE_SSP_non!B22+raw_2008_MOE_SSP_assist!B22+raw_2008_MOE_TANF_non!B22+raw_2008_MOE_TANF_assist!B22</f>
        <v>211737764</v>
      </c>
      <c r="N17">
        <f t="shared" si="0"/>
        <v>211737764</v>
      </c>
      <c r="O17" t="str">
        <f t="shared" si="1"/>
        <v>Match</v>
      </c>
    </row>
    <row r="18" spans="1:15" x14ac:dyDescent="0.2">
      <c r="A18" t="s">
        <v>271</v>
      </c>
      <c r="B18">
        <f>raw_2008_MOE_SSP_assist!C23+raw_2008_MOE_TANF_assist!C23+raw_2008_fed_assist!C24</f>
        <v>46132310</v>
      </c>
      <c r="C18">
        <f>raw_2008_fed_spending!C24+raw_2008_MOE_SSP_non!D23+raw_2008_MOE_SSP_assist!D23+raw_2008_MOE_TANF_non!D23+raw_2008_MOE_TANF_assist!D23+raw_2008_fed_non_1!D24+raw_2008_fed_assist!D24</f>
        <v>45347339</v>
      </c>
      <c r="D18">
        <f>raw_2008_MOE_SSP_non!C23+raw_2008_MOE_SSP_non!E23+raw_2008_MOE_SSP_non!F23+raw_2008_MOE_SSP_assist!E23+raw_2008_MOE_TANF_non!C23+raw_2008_MOE_TANF_non!E23+raw_2008_MOE_TANF_non!F23+raw_2008_MOE_TANF_assist!E23+raw_2008_fed_non_1!C24+raw_2008_fed_non_1!E24+raw_2008_fed_non_1!F24+raw_2008_fed_assist!E24</f>
        <v>12535672</v>
      </c>
      <c r="E18">
        <f>raw_2008_fed_non_1!J24+raw_2008_fed_assist!F24</f>
        <v>4458985</v>
      </c>
      <c r="F18">
        <f>raw_2008_MOE_SSP_non!G23+raw_2008_MOE_SSP_non!H23+raw_2008_MOE_TANF_non!G23+raw_2008_MOE_TANF_non!H23+raw_2008_fed_non_1!G24+raw_2008_fed_non_1!H24</f>
        <v>36760380</v>
      </c>
      <c r="G18">
        <f>raw_2008_MOE_SSP_non!I23+raw_2008_MOE_TANF_non!I23+raw_2008_fed_non_1!I24</f>
        <v>0</v>
      </c>
      <c r="H18">
        <f>raw_2008_MOE_SSP_non!J23+raw_2008_MOE_SSP_non!K23+raw_2008_MOE_TANF_non!J23+raw_2008_MOE_TANF_non!K23+raw_2008_fed_non_2!D24+raw_2008_fed_non_2!E24</f>
        <v>0</v>
      </c>
      <c r="I18">
        <f>raw_2008_MOE_SSP_non!N23+raw_2008_MOE_TANF_non!N23+raw_2008_fed_non_2!I24</f>
        <v>41071379</v>
      </c>
      <c r="J18">
        <f>raw_2008_MOE_SSP_non!L23+raw_2008_MOE_SSP_non!M23+raw_2008_MOE_TANF_non!L23+raw_2008_MOE_TANF_non!M23+raw_2008_fed_non_2!F24+raw_2008_fed_non_2!H24</f>
        <v>12046641</v>
      </c>
      <c r="K18">
        <f>raw_2008_fed_spending!E24</f>
        <v>7191254</v>
      </c>
      <c r="L18">
        <f>raw_2008_fed_spending!C24+raw_2008_fed_spending!E24+raw_2008_fed_spending!J24+raw_2008_MOE_SSP_non!B23+raw_2008_MOE_SSP_assist!B23+raw_2008_MOE_TANF_non!B23+raw_2008_MOE_TANF_assist!B23</f>
        <v>205543960</v>
      </c>
      <c r="N18">
        <f t="shared" si="0"/>
        <v>205543960</v>
      </c>
      <c r="O18" t="str">
        <f t="shared" si="1"/>
        <v>Match</v>
      </c>
    </row>
    <row r="19" spans="1:15" x14ac:dyDescent="0.2">
      <c r="A19" t="s">
        <v>272</v>
      </c>
      <c r="B19">
        <f>raw_2008_MOE_SSP_assist!C24+raw_2008_MOE_TANF_assist!C24+raw_2008_fed_assist!C25</f>
        <v>106151412</v>
      </c>
      <c r="C19">
        <f>raw_2008_fed_spending!C25+raw_2008_MOE_SSP_non!D24+raw_2008_MOE_SSP_assist!D24+raw_2008_MOE_TANF_non!D24+raw_2008_MOE_TANF_assist!D24+raw_2008_fed_non_1!D25+raw_2008_fed_assist!D25</f>
        <v>73856046</v>
      </c>
      <c r="D19">
        <f>raw_2008_MOE_SSP_non!C24+raw_2008_MOE_SSP_non!E24+raw_2008_MOE_SSP_non!F24+raw_2008_MOE_SSP_assist!E24+raw_2008_MOE_TANF_non!C24+raw_2008_MOE_TANF_non!E24+raw_2008_MOE_TANF_non!F24+raw_2008_MOE_TANF_assist!E24+raw_2008_fed_non_1!C25+raw_2008_fed_non_1!E25+raw_2008_fed_non_1!F25+raw_2008_fed_assist!E25</f>
        <v>30678809</v>
      </c>
      <c r="E19">
        <f>raw_2008_fed_non_1!J25+raw_2008_fed_assist!F25</f>
        <v>0</v>
      </c>
      <c r="F19">
        <f>raw_2008_MOE_SSP_non!G24+raw_2008_MOE_SSP_non!H24+raw_2008_MOE_TANF_non!G24+raw_2008_MOE_TANF_non!H24+raw_2008_fed_non_1!G25+raw_2008_fed_non_1!H25</f>
        <v>0</v>
      </c>
      <c r="G19">
        <f>raw_2008_MOE_SSP_non!I24+raw_2008_MOE_TANF_non!I24+raw_2008_fed_non_1!I25</f>
        <v>0</v>
      </c>
      <c r="H19">
        <f>raw_2008_MOE_SSP_non!J24+raw_2008_MOE_SSP_non!K24+raw_2008_MOE_TANF_non!J24+raw_2008_MOE_TANF_non!K24+raw_2008_fed_non_2!D25+raw_2008_fed_non_2!E25</f>
        <v>0</v>
      </c>
      <c r="I19">
        <f>raw_2008_MOE_SSP_non!N24+raw_2008_MOE_TANF_non!N24+raw_2008_fed_non_2!I25</f>
        <v>23086283</v>
      </c>
      <c r="J19">
        <f>raw_2008_MOE_SSP_non!L24+raw_2008_MOE_SSP_non!M24+raw_2008_MOE_TANF_non!L24+raw_2008_MOE_TANF_non!M24+raw_2008_fed_non_2!F25+raw_2008_fed_non_2!H25</f>
        <v>13763691</v>
      </c>
      <c r="K19">
        <f>raw_2008_fed_spending!E25</f>
        <v>0</v>
      </c>
      <c r="L19">
        <f>raw_2008_fed_spending!C25+raw_2008_fed_spending!E25+raw_2008_fed_spending!J25+raw_2008_MOE_SSP_non!B24+raw_2008_MOE_SSP_assist!B24+raw_2008_MOE_TANF_non!B24+raw_2008_MOE_TANF_assist!B24</f>
        <v>247536241</v>
      </c>
      <c r="N19">
        <f t="shared" si="0"/>
        <v>247536241</v>
      </c>
      <c r="O19" t="str">
        <f t="shared" si="1"/>
        <v>Match</v>
      </c>
    </row>
    <row r="20" spans="1:15" x14ac:dyDescent="0.2">
      <c r="A20" t="s">
        <v>273</v>
      </c>
      <c r="B20">
        <f>raw_2008_MOE_SSP_assist!C25+raw_2008_MOE_TANF_assist!C25+raw_2008_fed_assist!C26</f>
        <v>37860309</v>
      </c>
      <c r="C20">
        <f>raw_2008_fed_spending!C26+raw_2008_MOE_SSP_non!D25+raw_2008_MOE_SSP_assist!D25+raw_2008_MOE_TANF_non!D25+raw_2008_MOE_TANF_assist!D25+raw_2008_fed_non_1!D26+raw_2008_fed_assist!D26</f>
        <v>51108941</v>
      </c>
      <c r="D20">
        <f>raw_2008_MOE_SSP_non!C25+raw_2008_MOE_SSP_non!E25+raw_2008_MOE_SSP_non!F25+raw_2008_MOE_SSP_assist!E25+raw_2008_MOE_TANF_non!C25+raw_2008_MOE_TANF_non!E25+raw_2008_MOE_TANF_non!F25+raw_2008_MOE_TANF_assist!E25+raw_2008_fed_non_1!C26+raw_2008_fed_non_1!E26+raw_2008_fed_non_1!F26+raw_2008_fed_assist!E26</f>
        <v>14569293</v>
      </c>
      <c r="E20">
        <f>raw_2008_fed_non_1!J26+raw_2008_fed_assist!F26</f>
        <v>0</v>
      </c>
      <c r="F20">
        <f>raw_2008_MOE_SSP_non!G25+raw_2008_MOE_SSP_non!H25+raw_2008_MOE_TANF_non!G25+raw_2008_MOE_TANF_non!H25+raw_2008_fed_non_1!G26+raw_2008_fed_non_1!H26</f>
        <v>0</v>
      </c>
      <c r="G20">
        <f>raw_2008_MOE_SSP_non!I25+raw_2008_MOE_TANF_non!I25+raw_2008_fed_non_1!I26</f>
        <v>0</v>
      </c>
      <c r="H20">
        <f>raw_2008_MOE_SSP_non!J25+raw_2008_MOE_SSP_non!K25+raw_2008_MOE_TANF_non!J25+raw_2008_MOE_TANF_non!K25+raw_2008_fed_non_2!D26+raw_2008_fed_non_2!E26</f>
        <v>65340594</v>
      </c>
      <c r="I20">
        <f>raw_2008_MOE_SSP_non!N25+raw_2008_MOE_TANF_non!N25+raw_2008_fed_non_2!I26</f>
        <v>20310674</v>
      </c>
      <c r="J20">
        <f>raw_2008_MOE_SSP_non!L25+raw_2008_MOE_SSP_non!M25+raw_2008_MOE_TANF_non!L25+raw_2008_MOE_TANF_non!M25+raw_2008_fed_non_2!F26+raw_2008_fed_non_2!H26</f>
        <v>21115525</v>
      </c>
      <c r="K20">
        <f>raw_2008_fed_spending!E26</f>
        <v>16397199</v>
      </c>
      <c r="L20">
        <f>raw_2008_fed_spending!C26+raw_2008_fed_spending!E26+raw_2008_fed_spending!J26+raw_2008_MOE_SSP_non!B25+raw_2008_MOE_SSP_assist!B25+raw_2008_MOE_TANF_non!B25+raw_2008_MOE_TANF_assist!B25</f>
        <v>226702535</v>
      </c>
      <c r="N20">
        <f t="shared" si="0"/>
        <v>226702535</v>
      </c>
      <c r="O20" t="str">
        <f t="shared" si="1"/>
        <v>Match</v>
      </c>
    </row>
    <row r="21" spans="1:15" x14ac:dyDescent="0.2">
      <c r="A21" t="s">
        <v>274</v>
      </c>
      <c r="B21">
        <f>raw_2008_MOE_SSP_assist!C26+raw_2008_MOE_TANF_assist!C26+raw_2008_fed_assist!C27</f>
        <v>70200037</v>
      </c>
      <c r="C21">
        <f>raw_2008_fed_spending!C27+raw_2008_MOE_SSP_non!D26+raw_2008_MOE_SSP_assist!D26+raw_2008_MOE_TANF_non!D26+raw_2008_MOE_TANF_assist!D26+raw_2008_fed_non_1!D27+raw_2008_fed_assist!D27</f>
        <v>11250536</v>
      </c>
      <c r="D21">
        <f>raw_2008_MOE_SSP_non!C26+raw_2008_MOE_SSP_non!E26+raw_2008_MOE_SSP_non!F26+raw_2008_MOE_SSP_assist!E26+raw_2008_MOE_TANF_non!C26+raw_2008_MOE_TANF_non!E26+raw_2008_MOE_TANF_non!F26+raw_2008_MOE_TANF_assist!E26+raw_2008_fed_non_1!C27+raw_2008_fed_non_1!E27+raw_2008_fed_non_1!F27+raw_2008_fed_assist!E27</f>
        <v>40911108</v>
      </c>
      <c r="E21">
        <f>raw_2008_fed_non_1!J27+raw_2008_fed_assist!F27</f>
        <v>993234</v>
      </c>
      <c r="F21">
        <f>raw_2008_MOE_SSP_non!G26+raw_2008_MOE_SSP_non!H26+raw_2008_MOE_TANF_non!G26+raw_2008_MOE_TANF_non!H26+raw_2008_fed_non_1!G27+raw_2008_fed_non_1!H27</f>
        <v>0</v>
      </c>
      <c r="G21">
        <f>raw_2008_MOE_SSP_non!I26+raw_2008_MOE_TANF_non!I26+raw_2008_fed_non_1!I27</f>
        <v>198088</v>
      </c>
      <c r="H21">
        <f>raw_2008_MOE_SSP_non!J26+raw_2008_MOE_SSP_non!K26+raw_2008_MOE_TANF_non!J26+raw_2008_MOE_TANF_non!K26+raw_2008_fed_non_2!D27+raw_2008_fed_non_2!E27</f>
        <v>0</v>
      </c>
      <c r="I21">
        <f>raw_2008_MOE_SSP_non!N26+raw_2008_MOE_TANF_non!N26+raw_2008_fed_non_2!I27</f>
        <v>0</v>
      </c>
      <c r="J21">
        <f>raw_2008_MOE_SSP_non!L26+raw_2008_MOE_SSP_non!M26+raw_2008_MOE_TANF_non!L26+raw_2008_MOE_TANF_non!M26+raw_2008_fed_non_2!F27+raw_2008_fed_non_2!H27</f>
        <v>2287366</v>
      </c>
      <c r="K21">
        <f>raw_2008_fed_spending!E27</f>
        <v>3961250</v>
      </c>
      <c r="L21">
        <f>raw_2008_fed_spending!C27+raw_2008_fed_spending!E27+raw_2008_fed_spending!J27+raw_2008_MOE_SSP_non!B26+raw_2008_MOE_SSP_assist!B26+raw_2008_MOE_TANF_non!B26+raw_2008_MOE_TANF_assist!B26</f>
        <v>129801619</v>
      </c>
      <c r="N21">
        <f t="shared" si="0"/>
        <v>129801619</v>
      </c>
      <c r="O21" t="str">
        <f t="shared" si="1"/>
        <v>Match</v>
      </c>
    </row>
    <row r="22" spans="1:15" x14ac:dyDescent="0.2">
      <c r="A22" t="s">
        <v>275</v>
      </c>
      <c r="B22">
        <f>raw_2008_MOE_SSP_assist!C27+raw_2008_MOE_TANF_assist!C27+raw_2008_fed_assist!C28</f>
        <v>113031371</v>
      </c>
      <c r="C22">
        <f>raw_2008_fed_spending!C28+raw_2008_MOE_SSP_non!D27+raw_2008_MOE_SSP_assist!D27+raw_2008_MOE_TANF_non!D27+raw_2008_MOE_TANF_assist!D27+raw_2008_fed_non_1!D28+raw_2008_fed_assist!D28</f>
        <v>35784020</v>
      </c>
      <c r="D22">
        <f>raw_2008_MOE_SSP_non!C27+raw_2008_MOE_SSP_non!E27+raw_2008_MOE_SSP_non!F27+raw_2008_MOE_SSP_assist!E27+raw_2008_MOE_TANF_non!C27+raw_2008_MOE_TANF_non!E27+raw_2008_MOE_TANF_non!F27+raw_2008_MOE_TANF_assist!E27+raw_2008_fed_non_1!C28+raw_2008_fed_non_1!E28+raw_2008_fed_non_1!F28+raw_2008_fed_assist!E28</f>
        <v>44215992</v>
      </c>
      <c r="E22">
        <f>raw_2008_fed_non_1!J28+raw_2008_fed_assist!F28</f>
        <v>0</v>
      </c>
      <c r="F22">
        <f>raw_2008_MOE_SSP_non!G27+raw_2008_MOE_SSP_non!H27+raw_2008_MOE_TANF_non!G27+raw_2008_MOE_TANF_non!H27+raw_2008_fed_non_1!G28+raw_2008_fed_non_1!H28</f>
        <v>82295675</v>
      </c>
      <c r="G22">
        <f>raw_2008_MOE_SSP_non!I27+raw_2008_MOE_TANF_non!I27+raw_2008_fed_non_1!I28</f>
        <v>21488492</v>
      </c>
      <c r="H22">
        <f>raw_2008_MOE_SSP_non!J27+raw_2008_MOE_SSP_non!K27+raw_2008_MOE_TANF_non!J27+raw_2008_MOE_TANF_non!K27+raw_2008_fed_non_2!D28+raw_2008_fed_non_2!E28</f>
        <v>73026011</v>
      </c>
      <c r="I22">
        <f>raw_2008_MOE_SSP_non!N27+raw_2008_MOE_TANF_non!N27+raw_2008_fed_non_2!I28</f>
        <v>0</v>
      </c>
      <c r="J22">
        <f>raw_2008_MOE_SSP_non!L27+raw_2008_MOE_SSP_non!M27+raw_2008_MOE_TANF_non!L27+raw_2008_MOE_TANF_non!M27+raw_2008_fed_non_2!F28+raw_2008_fed_non_2!H28</f>
        <v>45591779</v>
      </c>
      <c r="K22">
        <f>raw_2008_fed_spending!E28</f>
        <v>22909803</v>
      </c>
      <c r="L22">
        <f>raw_2008_fed_spending!C28+raw_2008_fed_spending!E28+raw_2008_fed_spending!J28+raw_2008_MOE_SSP_non!B27+raw_2008_MOE_SSP_assist!B27+raw_2008_MOE_TANF_non!B27+raw_2008_MOE_TANF_assist!B27</f>
        <v>438343143</v>
      </c>
      <c r="N22">
        <f t="shared" si="0"/>
        <v>438343143</v>
      </c>
      <c r="O22" t="str">
        <f t="shared" si="1"/>
        <v>Match</v>
      </c>
    </row>
    <row r="23" spans="1:15" x14ac:dyDescent="0.2">
      <c r="A23" t="s">
        <v>276</v>
      </c>
      <c r="B23">
        <f>raw_2008_MOE_SSP_assist!C28+raw_2008_MOE_TANF_assist!C28+raw_2008_fed_assist!C29</f>
        <v>293351120</v>
      </c>
      <c r="C23">
        <f>raw_2008_fed_spending!C29+raw_2008_MOE_SSP_non!D28+raw_2008_MOE_SSP_assist!D28+raw_2008_MOE_TANF_non!D28+raw_2008_MOE_TANF_assist!D28+raw_2008_fed_non_1!D29+raw_2008_fed_assist!D29</f>
        <v>301170415</v>
      </c>
      <c r="D23">
        <f>raw_2008_MOE_SSP_non!C28+raw_2008_MOE_SSP_non!E28+raw_2008_MOE_SSP_non!F28+raw_2008_MOE_SSP_assist!E28+raw_2008_MOE_TANF_non!C28+raw_2008_MOE_TANF_non!E28+raw_2008_MOE_TANF_non!F28+raw_2008_MOE_TANF_assist!E28+raw_2008_fed_non_1!C29+raw_2008_fed_non_1!E29+raw_2008_fed_non_1!F29+raw_2008_fed_assist!E29</f>
        <v>27610518</v>
      </c>
      <c r="E23">
        <f>raw_2008_fed_non_1!J29+raw_2008_fed_assist!F29</f>
        <v>0</v>
      </c>
      <c r="F23">
        <f>raw_2008_MOE_SSP_non!G28+raw_2008_MOE_SSP_non!H28+raw_2008_MOE_TANF_non!G28+raw_2008_MOE_TANF_non!H28+raw_2008_fed_non_1!G29+raw_2008_fed_non_1!H29</f>
        <v>82113005</v>
      </c>
      <c r="G23">
        <f>raw_2008_MOE_SSP_non!I28+raw_2008_MOE_TANF_non!I28+raw_2008_fed_non_1!I29</f>
        <v>37311832</v>
      </c>
      <c r="H23">
        <f>raw_2008_MOE_SSP_non!J28+raw_2008_MOE_SSP_non!K28+raw_2008_MOE_TANF_non!J28+raw_2008_MOE_TANF_non!K28+raw_2008_fed_non_2!D29+raw_2008_fed_non_2!E29</f>
        <v>85203602</v>
      </c>
      <c r="I23">
        <f>raw_2008_MOE_SSP_non!N28+raw_2008_MOE_TANF_non!N28+raw_2008_fed_non_2!I29</f>
        <v>125339682</v>
      </c>
      <c r="J23">
        <f>raw_2008_MOE_SSP_non!L28+raw_2008_MOE_SSP_non!M28+raw_2008_MOE_TANF_non!L28+raw_2008_MOE_TANF_non!M28+raw_2008_fed_non_2!F29+raw_2008_fed_non_2!H29</f>
        <v>54802720</v>
      </c>
      <c r="K23">
        <f>raw_2008_fed_spending!E29</f>
        <v>45937113</v>
      </c>
      <c r="L23">
        <f>raw_2008_fed_spending!C29+raw_2008_fed_spending!E29+raw_2008_fed_spending!J29+raw_2008_MOE_SSP_non!B28+raw_2008_MOE_SSP_assist!B28+raw_2008_MOE_TANF_non!B28+raw_2008_MOE_TANF_assist!B28</f>
        <v>1052840007</v>
      </c>
      <c r="N23">
        <f t="shared" si="0"/>
        <v>1052840007</v>
      </c>
      <c r="O23" t="str">
        <f t="shared" si="1"/>
        <v>Match</v>
      </c>
    </row>
    <row r="24" spans="1:15" x14ac:dyDescent="0.2">
      <c r="A24" t="s">
        <v>277</v>
      </c>
      <c r="B24">
        <f>raw_2008_MOE_SSP_assist!C29+raw_2008_MOE_TANF_assist!C29+raw_2008_fed_assist!C30</f>
        <v>337949681</v>
      </c>
      <c r="C24">
        <f>raw_2008_fed_spending!C30+raw_2008_MOE_SSP_non!D29+raw_2008_MOE_SSP_assist!D29+raw_2008_MOE_TANF_non!D29+raw_2008_MOE_TANF_assist!D29+raw_2008_fed_non_1!D30+raw_2008_fed_assist!D30</f>
        <v>246949927</v>
      </c>
      <c r="D24">
        <f>raw_2008_MOE_SSP_non!C29+raw_2008_MOE_SSP_non!E29+raw_2008_MOE_SSP_non!F29+raw_2008_MOE_SSP_assist!E29+raw_2008_MOE_TANF_non!C29+raw_2008_MOE_TANF_non!E29+raw_2008_MOE_TANF_non!F29+raw_2008_MOE_TANF_assist!E29+raw_2008_fed_non_1!C30+raw_2008_fed_non_1!E30+raw_2008_fed_non_1!F30+raw_2008_fed_assist!E30</f>
        <v>91516912</v>
      </c>
      <c r="E24">
        <f>raw_2008_fed_non_1!J30+raw_2008_fed_assist!F30</f>
        <v>89397565</v>
      </c>
      <c r="F24">
        <f>raw_2008_MOE_SSP_non!G29+raw_2008_MOE_SSP_non!H29+raw_2008_MOE_TANF_non!G29+raw_2008_MOE_TANF_non!H29+raw_2008_fed_non_1!G30+raw_2008_fed_non_1!H30</f>
        <v>0</v>
      </c>
      <c r="G24">
        <f>raw_2008_MOE_SSP_non!I29+raw_2008_MOE_TANF_non!I29+raw_2008_fed_non_1!I30</f>
        <v>11478828</v>
      </c>
      <c r="H24">
        <f>raw_2008_MOE_SSP_non!J29+raw_2008_MOE_SSP_non!K29+raw_2008_MOE_TANF_non!J29+raw_2008_MOE_TANF_non!K29+raw_2008_fed_non_2!D30+raw_2008_fed_non_2!E30</f>
        <v>337925468</v>
      </c>
      <c r="I24">
        <f>raw_2008_MOE_SSP_non!N29+raw_2008_MOE_TANF_non!N29+raw_2008_fed_non_2!I30</f>
        <v>110844395</v>
      </c>
      <c r="J24">
        <f>raw_2008_MOE_SSP_non!L29+raw_2008_MOE_SSP_non!M29+raw_2008_MOE_TANF_non!L29+raw_2008_MOE_TANF_non!M29+raw_2008_fed_non_2!F30+raw_2008_fed_non_2!H30</f>
        <v>103207194</v>
      </c>
      <c r="K24">
        <f>raw_2008_fed_spending!E30</f>
        <v>71149002</v>
      </c>
      <c r="L24">
        <f>raw_2008_fed_spending!C30+raw_2008_fed_spending!E30+raw_2008_fed_spending!J30+raw_2008_MOE_SSP_non!B29+raw_2008_MOE_SSP_assist!B29+raw_2008_MOE_TANF_non!B29+raw_2008_MOE_TANF_assist!B29</f>
        <v>1400418972</v>
      </c>
      <c r="N24">
        <f t="shared" si="0"/>
        <v>1400418972</v>
      </c>
      <c r="O24" t="str">
        <f t="shared" si="1"/>
        <v>Match</v>
      </c>
    </row>
    <row r="25" spans="1:15" x14ac:dyDescent="0.2">
      <c r="A25" t="s">
        <v>278</v>
      </c>
      <c r="B25">
        <f>raw_2008_MOE_SSP_assist!C30+raw_2008_MOE_TANF_assist!C30+raw_2008_fed_assist!C31</f>
        <v>70883104</v>
      </c>
      <c r="C25">
        <f>raw_2008_fed_spending!C31+raw_2008_MOE_SSP_non!D30+raw_2008_MOE_SSP_assist!D30+raw_2008_MOE_TANF_non!D30+raw_2008_MOE_TANF_assist!D30+raw_2008_fed_non_1!D31+raw_2008_fed_assist!D31</f>
        <v>96892699</v>
      </c>
      <c r="D25">
        <f>raw_2008_MOE_SSP_non!C30+raw_2008_MOE_SSP_non!E30+raw_2008_MOE_SSP_non!F30+raw_2008_MOE_SSP_assist!E30+raw_2008_MOE_TANF_non!C30+raw_2008_MOE_TANF_non!E30+raw_2008_MOE_TANF_non!F30+raw_2008_MOE_TANF_assist!E30+raw_2008_fed_non_1!C31+raw_2008_fed_non_1!E31+raw_2008_fed_non_1!F31+raw_2008_fed_assist!E31</f>
        <v>56807600</v>
      </c>
      <c r="E25">
        <f>raw_2008_fed_non_1!J31+raw_2008_fed_assist!F31</f>
        <v>0</v>
      </c>
      <c r="F25">
        <f>raw_2008_MOE_SSP_non!G30+raw_2008_MOE_SSP_non!H30+raw_2008_MOE_TANF_non!G30+raw_2008_MOE_TANF_non!H30+raw_2008_fed_non_1!G31+raw_2008_fed_non_1!H31</f>
        <v>121263827</v>
      </c>
      <c r="G25">
        <f>raw_2008_MOE_SSP_non!I30+raw_2008_MOE_TANF_non!I30+raw_2008_fed_non_1!I31</f>
        <v>27378634</v>
      </c>
      <c r="H25">
        <f>raw_2008_MOE_SSP_non!J30+raw_2008_MOE_SSP_non!K30+raw_2008_MOE_TANF_non!J30+raw_2008_MOE_TANF_non!K30+raw_2008_fed_non_2!D31+raw_2008_fed_non_2!E31</f>
        <v>1050309</v>
      </c>
      <c r="I25">
        <f>raw_2008_MOE_SSP_non!N30+raw_2008_MOE_TANF_non!N30+raw_2008_fed_non_2!I31</f>
        <v>57360699</v>
      </c>
      <c r="J25">
        <f>raw_2008_MOE_SSP_non!L30+raw_2008_MOE_SSP_non!M30+raw_2008_MOE_TANF_non!L30+raw_2008_MOE_TANF_non!M30+raw_2008_fed_non_2!F31+raw_2008_fed_non_2!H31</f>
        <v>34005917</v>
      </c>
      <c r="K25">
        <f>raw_2008_fed_spending!E31</f>
        <v>9440000</v>
      </c>
      <c r="L25">
        <f>raw_2008_fed_spending!C31+raw_2008_fed_spending!E31+raw_2008_fed_spending!J31+raw_2008_MOE_SSP_non!B30+raw_2008_MOE_SSP_assist!B30+raw_2008_MOE_TANF_non!B30+raw_2008_MOE_TANF_assist!B30</f>
        <v>475082789</v>
      </c>
      <c r="N25">
        <f t="shared" si="0"/>
        <v>475082789</v>
      </c>
      <c r="O25" t="str">
        <f t="shared" si="1"/>
        <v>Match</v>
      </c>
    </row>
    <row r="26" spans="1:15" x14ac:dyDescent="0.2">
      <c r="A26" t="s">
        <v>279</v>
      </c>
      <c r="B26">
        <f>raw_2008_MOE_SSP_assist!C31+raw_2008_MOE_TANF_assist!C31+raw_2008_fed_assist!C32</f>
        <v>18481700</v>
      </c>
      <c r="C26">
        <f>raw_2008_fed_spending!C32+raw_2008_MOE_SSP_non!D31+raw_2008_MOE_SSP_assist!D31+raw_2008_MOE_TANF_non!D31+raw_2008_MOE_TANF_assist!D31+raw_2008_fed_non_1!D32+raw_2008_fed_assist!D32</f>
        <v>20869930</v>
      </c>
      <c r="D26">
        <f>raw_2008_MOE_SSP_non!C31+raw_2008_MOE_SSP_non!E31+raw_2008_MOE_SSP_non!F31+raw_2008_MOE_SSP_assist!E31+raw_2008_MOE_TANF_non!C31+raw_2008_MOE_TANF_non!E31+raw_2008_MOE_TANF_non!F31+raw_2008_MOE_TANF_assist!E31+raw_2008_fed_non_1!C32+raw_2008_fed_non_1!E32+raw_2008_fed_non_1!F32+raw_2008_fed_assist!E32</f>
        <v>45776050</v>
      </c>
      <c r="E26">
        <f>raw_2008_fed_non_1!J32+raw_2008_fed_assist!F32</f>
        <v>0</v>
      </c>
      <c r="F26">
        <f>raw_2008_MOE_SSP_non!G31+raw_2008_MOE_SSP_non!H31+raw_2008_MOE_TANF_non!G31+raw_2008_MOE_TANF_non!H31+raw_2008_fed_non_1!G32+raw_2008_fed_non_1!H32</f>
        <v>0</v>
      </c>
      <c r="G26">
        <f>raw_2008_MOE_SSP_non!I31+raw_2008_MOE_TANF_non!I31+raw_2008_fed_non_1!I32</f>
        <v>-1000</v>
      </c>
      <c r="H26">
        <f>raw_2008_MOE_SSP_non!J31+raw_2008_MOE_SSP_non!K31+raw_2008_MOE_TANF_non!J31+raw_2008_MOE_TANF_non!K31+raw_2008_fed_non_2!D32+raw_2008_fed_non_2!E32</f>
        <v>10833910</v>
      </c>
      <c r="I26">
        <f>raw_2008_MOE_SSP_non!N31+raw_2008_MOE_TANF_non!N31+raw_2008_fed_non_2!I32</f>
        <v>9068618</v>
      </c>
      <c r="J26">
        <f>raw_2008_MOE_SSP_non!L31+raw_2008_MOE_SSP_non!M31+raw_2008_MOE_TANF_non!L31+raw_2008_MOE_TANF_non!M31+raw_2008_fed_non_2!F32+raw_2008_fed_non_2!H32</f>
        <v>5235485</v>
      </c>
      <c r="K26">
        <f>raw_2008_fed_spending!E32</f>
        <v>9321860</v>
      </c>
      <c r="L26">
        <f>raw_2008_fed_spending!C32+raw_2008_fed_spending!E32+raw_2008_fed_spending!J32+raw_2008_MOE_SSP_non!B31+raw_2008_MOE_SSP_assist!B31+raw_2008_MOE_TANF_non!B31+raw_2008_MOE_TANF_assist!B31</f>
        <v>119586553</v>
      </c>
      <c r="N26">
        <f t="shared" si="0"/>
        <v>119586553</v>
      </c>
      <c r="O26" t="str">
        <f t="shared" si="1"/>
        <v>Match</v>
      </c>
    </row>
    <row r="27" spans="1:15" x14ac:dyDescent="0.2">
      <c r="A27" t="s">
        <v>280</v>
      </c>
      <c r="B27">
        <f>raw_2008_MOE_SSP_assist!C32+raw_2008_MOE_TANF_assist!C32+raw_2008_fed_assist!C33</f>
        <v>113778808</v>
      </c>
      <c r="C27">
        <f>raw_2008_fed_spending!C33+raw_2008_MOE_SSP_non!D32+raw_2008_MOE_SSP_assist!D32+raw_2008_MOE_TANF_non!D32+raw_2008_MOE_TANF_assist!D32+raw_2008_fed_non_1!D33+raw_2008_fed_assist!D33</f>
        <v>79470938</v>
      </c>
      <c r="D27">
        <f>raw_2008_MOE_SSP_non!C32+raw_2008_MOE_SSP_non!E32+raw_2008_MOE_SSP_non!F32+raw_2008_MOE_SSP_assist!E32+raw_2008_MOE_TANF_non!C32+raw_2008_MOE_TANF_non!E32+raw_2008_MOE_TANF_non!F32+raw_2008_MOE_TANF_assist!E32+raw_2008_fed_non_1!C33+raw_2008_fed_non_1!E33+raw_2008_fed_non_1!F33+raw_2008_fed_assist!E33</f>
        <v>26635572</v>
      </c>
      <c r="E27">
        <f>raw_2008_fed_non_1!J33+raw_2008_fed_assist!F33</f>
        <v>68748031</v>
      </c>
      <c r="F27">
        <f>raw_2008_MOE_SSP_non!G32+raw_2008_MOE_SSP_non!H32+raw_2008_MOE_TANF_non!G32+raw_2008_MOE_TANF_non!H32+raw_2008_fed_non_1!G33+raw_2008_fed_non_1!H33</f>
        <v>0</v>
      </c>
      <c r="G27">
        <f>raw_2008_MOE_SSP_non!I32+raw_2008_MOE_TANF_non!I32+raw_2008_fed_non_1!I33</f>
        <v>0</v>
      </c>
      <c r="H27">
        <f>raw_2008_MOE_SSP_non!J32+raw_2008_MOE_SSP_non!K32+raw_2008_MOE_TANF_non!J32+raw_2008_MOE_TANF_non!K32+raw_2008_fed_non_2!D33+raw_2008_fed_non_2!E33</f>
        <v>0</v>
      </c>
      <c r="I27">
        <f>raw_2008_MOE_SSP_non!N32+raw_2008_MOE_TANF_non!N32+raw_2008_fed_non_2!I33</f>
        <v>51827373</v>
      </c>
      <c r="J27">
        <f>raw_2008_MOE_SSP_non!L32+raw_2008_MOE_SSP_non!M32+raw_2008_MOE_TANF_non!L32+raw_2008_MOE_TANF_non!M32+raw_2008_fed_non_2!F33+raw_2008_fed_non_2!H33</f>
        <v>15016394</v>
      </c>
      <c r="K27">
        <f>raw_2008_fed_spending!E33</f>
        <v>21705174</v>
      </c>
      <c r="L27">
        <f>raw_2008_fed_spending!C33+raw_2008_fed_spending!E33+raw_2008_fed_spending!J33+raw_2008_MOE_SSP_non!B32+raw_2008_MOE_SSP_assist!B32+raw_2008_MOE_TANF_non!B32+raw_2008_MOE_TANF_assist!B32</f>
        <v>377182290</v>
      </c>
      <c r="N27">
        <f t="shared" si="0"/>
        <v>377182290</v>
      </c>
      <c r="O27" t="str">
        <f t="shared" si="1"/>
        <v>Match</v>
      </c>
    </row>
    <row r="28" spans="1:15" x14ac:dyDescent="0.2">
      <c r="A28" t="s">
        <v>281</v>
      </c>
      <c r="B28">
        <f>raw_2008_MOE_SSP_assist!C33+raw_2008_MOE_TANF_assist!C33+raw_2008_fed_assist!C34</f>
        <v>14226840</v>
      </c>
      <c r="C28">
        <f>raw_2008_fed_spending!C34+raw_2008_MOE_SSP_non!D33+raw_2008_MOE_SSP_assist!D33+raw_2008_MOE_TANF_non!D33+raw_2008_MOE_TANF_assist!D33+raw_2008_fed_non_1!D34+raw_2008_fed_assist!D34</f>
        <v>9378467</v>
      </c>
      <c r="D28">
        <f>raw_2008_MOE_SSP_non!C33+raw_2008_MOE_SSP_non!E33+raw_2008_MOE_SSP_non!F33+raw_2008_MOE_SSP_assist!E33+raw_2008_MOE_TANF_non!C33+raw_2008_MOE_TANF_non!E33+raw_2008_MOE_TANF_non!F33+raw_2008_MOE_TANF_assist!E33+raw_2008_fed_non_1!C34+raw_2008_fed_non_1!E34+raw_2008_fed_non_1!F34+raw_2008_fed_assist!E34</f>
        <v>11356417</v>
      </c>
      <c r="E28">
        <f>raw_2008_fed_non_1!J34+raw_2008_fed_assist!F34</f>
        <v>3519220</v>
      </c>
      <c r="F28">
        <f>raw_2008_MOE_SSP_non!G33+raw_2008_MOE_SSP_non!H33+raw_2008_MOE_TANF_non!G33+raw_2008_MOE_TANF_non!H33+raw_2008_fed_non_1!G34+raw_2008_fed_non_1!H34</f>
        <v>0</v>
      </c>
      <c r="G28">
        <f>raw_2008_MOE_SSP_non!I33+raw_2008_MOE_TANF_non!I33+raw_2008_fed_non_1!I34</f>
        <v>403500</v>
      </c>
      <c r="H28">
        <f>raw_2008_MOE_SSP_non!J33+raw_2008_MOE_SSP_non!K33+raw_2008_MOE_TANF_non!J33+raw_2008_MOE_TANF_non!K33+raw_2008_fed_non_2!D34+raw_2008_fed_non_2!E34</f>
        <v>422130</v>
      </c>
      <c r="I28">
        <f>raw_2008_MOE_SSP_non!N33+raw_2008_MOE_TANF_non!N33+raw_2008_fed_non_2!I34</f>
        <v>1339394</v>
      </c>
      <c r="J28">
        <f>raw_2008_MOE_SSP_non!L33+raw_2008_MOE_SSP_non!M33+raw_2008_MOE_TANF_non!L33+raw_2008_MOE_TANF_non!M33+raw_2008_fed_non_2!F34+raw_2008_fed_non_2!H34</f>
        <v>6170498</v>
      </c>
      <c r="K28">
        <f>raw_2008_fed_spending!E34</f>
        <v>1998226</v>
      </c>
      <c r="L28">
        <f>raw_2008_fed_spending!C34+raw_2008_fed_spending!E34+raw_2008_fed_spending!J34+raw_2008_MOE_SSP_non!B33+raw_2008_MOE_SSP_assist!B33+raw_2008_MOE_TANF_non!B33+raw_2008_MOE_TANF_assist!B33</f>
        <v>48814692</v>
      </c>
      <c r="N28">
        <f t="shared" si="0"/>
        <v>48814692</v>
      </c>
      <c r="O28" t="str">
        <f t="shared" si="1"/>
        <v>Match</v>
      </c>
    </row>
    <row r="29" spans="1:15" x14ac:dyDescent="0.2">
      <c r="A29" t="s">
        <v>282</v>
      </c>
      <c r="B29">
        <f>raw_2008_MOE_SSP_assist!C34+raw_2008_MOE_TANF_assist!C34+raw_2008_fed_assist!C35</f>
        <v>23167357</v>
      </c>
      <c r="C29">
        <f>raw_2008_fed_spending!C35+raw_2008_MOE_SSP_non!D34+raw_2008_MOE_SSP_assist!D34+raw_2008_MOE_TANF_non!D34+raw_2008_MOE_TANF_assist!D34+raw_2008_fed_non_1!D35+raw_2008_fed_assist!D35</f>
        <v>21498998</v>
      </c>
      <c r="D29">
        <f>raw_2008_MOE_SSP_non!C34+raw_2008_MOE_SSP_non!E34+raw_2008_MOE_SSP_non!F34+raw_2008_MOE_SSP_assist!E34+raw_2008_MOE_TANF_non!C34+raw_2008_MOE_TANF_non!E34+raw_2008_MOE_TANF_non!F34+raw_2008_MOE_TANF_assist!E34+raw_2008_fed_non_1!C35+raw_2008_fed_non_1!E35+raw_2008_fed_non_1!F35+raw_2008_fed_assist!E35</f>
        <v>25039622</v>
      </c>
      <c r="E29">
        <f>raw_2008_fed_non_1!J35+raw_2008_fed_assist!F35</f>
        <v>0</v>
      </c>
      <c r="F29">
        <f>raw_2008_MOE_SSP_non!G34+raw_2008_MOE_SSP_non!H34+raw_2008_MOE_TANF_non!G34+raw_2008_MOE_TANF_non!H34+raw_2008_fed_non_1!G35+raw_2008_fed_non_1!H35</f>
        <v>28270586</v>
      </c>
      <c r="G29">
        <f>raw_2008_MOE_SSP_non!I34+raw_2008_MOE_TANF_non!I34+raw_2008_fed_non_1!I35</f>
        <v>5993206</v>
      </c>
      <c r="H29">
        <f>raw_2008_MOE_SSP_non!J34+raw_2008_MOE_SSP_non!K34+raw_2008_MOE_TANF_non!J34+raw_2008_MOE_TANF_non!K34+raw_2008_fed_non_2!D35+raw_2008_fed_non_2!E35</f>
        <v>391180</v>
      </c>
      <c r="I29">
        <f>raw_2008_MOE_SSP_non!N34+raw_2008_MOE_TANF_non!N34+raw_2008_fed_non_2!I35</f>
        <v>315910</v>
      </c>
      <c r="J29">
        <f>raw_2008_MOE_SSP_non!L34+raw_2008_MOE_SSP_non!M34+raw_2008_MOE_TANF_non!L34+raw_2008_MOE_TANF_non!M34+raw_2008_fed_non_2!F35+raw_2008_fed_non_2!H35</f>
        <v>4436092</v>
      </c>
      <c r="K29">
        <f>raw_2008_fed_spending!E35</f>
        <v>0</v>
      </c>
      <c r="L29">
        <f>raw_2008_fed_spending!C35+raw_2008_fed_spending!E35+raw_2008_fed_spending!J35+raw_2008_MOE_SSP_non!B34+raw_2008_MOE_SSP_assist!B34+raw_2008_MOE_TANF_non!B34+raw_2008_MOE_TANF_assist!B34</f>
        <v>109112951</v>
      </c>
      <c r="N29">
        <f t="shared" si="0"/>
        <v>109112951</v>
      </c>
      <c r="O29" t="str">
        <f t="shared" si="1"/>
        <v>Match</v>
      </c>
    </row>
    <row r="30" spans="1:15" x14ac:dyDescent="0.2">
      <c r="A30" t="s">
        <v>283</v>
      </c>
      <c r="B30">
        <f>raw_2008_MOE_SSP_assist!C35+raw_2008_MOE_TANF_assist!C35+raw_2008_fed_assist!C36</f>
        <v>24292338</v>
      </c>
      <c r="C30">
        <f>raw_2008_fed_spending!C36+raw_2008_MOE_SSP_non!D35+raw_2008_MOE_SSP_assist!D35+raw_2008_MOE_TANF_non!D35+raw_2008_MOE_TANF_assist!D35+raw_2008_fed_non_1!D36+raw_2008_fed_assist!D36</f>
        <v>2580421</v>
      </c>
      <c r="D30">
        <f>raw_2008_MOE_SSP_non!C35+raw_2008_MOE_SSP_non!E35+raw_2008_MOE_SSP_non!F35+raw_2008_MOE_SSP_assist!E35+raw_2008_MOE_TANF_non!C35+raw_2008_MOE_TANF_non!E35+raw_2008_MOE_TANF_non!F35+raw_2008_MOE_TANF_assist!E35+raw_2008_fed_non_1!C36+raw_2008_fed_non_1!E36+raw_2008_fed_non_1!F36+raw_2008_fed_assist!E36</f>
        <v>5952987</v>
      </c>
      <c r="E30">
        <f>raw_2008_fed_non_1!J36+raw_2008_fed_assist!F36</f>
        <v>6371950</v>
      </c>
      <c r="F30">
        <f>raw_2008_MOE_SSP_non!G35+raw_2008_MOE_SSP_non!H35+raw_2008_MOE_TANF_non!G35+raw_2008_MOE_TANF_non!H35+raw_2008_fed_non_1!G36+raw_2008_fed_non_1!H36</f>
        <v>0</v>
      </c>
      <c r="G30">
        <f>raw_2008_MOE_SSP_non!I35+raw_2008_MOE_TANF_non!I35+raw_2008_fed_non_1!I36</f>
        <v>17405</v>
      </c>
      <c r="H30">
        <f>raw_2008_MOE_SSP_non!J35+raw_2008_MOE_SSP_non!K35+raw_2008_MOE_TANF_non!J35+raw_2008_MOE_TANF_non!K35+raw_2008_fed_non_2!D36+raw_2008_fed_non_2!E36</f>
        <v>0</v>
      </c>
      <c r="I30">
        <f>raw_2008_MOE_SSP_non!N35+raw_2008_MOE_TANF_non!N35+raw_2008_fed_non_2!I36</f>
        <v>25852097</v>
      </c>
      <c r="J30">
        <f>raw_2008_MOE_SSP_non!L35+raw_2008_MOE_SSP_non!M35+raw_2008_MOE_TANF_non!L35+raw_2008_MOE_TANF_non!M35+raw_2008_fed_non_2!F36+raw_2008_fed_non_2!H36</f>
        <v>19638452</v>
      </c>
      <c r="K30">
        <f>raw_2008_fed_spending!E36</f>
        <v>2604454</v>
      </c>
      <c r="L30">
        <f>raw_2008_fed_spending!C36+raw_2008_fed_spending!E36+raw_2008_fed_spending!J36+raw_2008_MOE_SSP_non!B35+raw_2008_MOE_SSP_assist!B35+raw_2008_MOE_TANF_non!B35+raw_2008_MOE_TANF_assist!B35</f>
        <v>87310104</v>
      </c>
      <c r="N30">
        <f t="shared" si="0"/>
        <v>87310104</v>
      </c>
      <c r="O30" t="str">
        <f t="shared" si="1"/>
        <v>Match</v>
      </c>
    </row>
    <row r="31" spans="1:15" x14ac:dyDescent="0.2">
      <c r="A31" t="s">
        <v>284</v>
      </c>
      <c r="B31">
        <f>raw_2008_MOE_SSP_assist!C36+raw_2008_MOE_TANF_assist!C36+raw_2008_fed_assist!C37</f>
        <v>23824195</v>
      </c>
      <c r="C31">
        <f>raw_2008_fed_spending!C37+raw_2008_MOE_SSP_non!D36+raw_2008_MOE_SSP_assist!D36+raw_2008_MOE_TANF_non!D36+raw_2008_MOE_TANF_assist!D36+raw_2008_fed_non_1!D37+raw_2008_fed_assist!D37</f>
        <v>9179268</v>
      </c>
      <c r="D31">
        <f>raw_2008_MOE_SSP_non!C36+raw_2008_MOE_SSP_non!E36+raw_2008_MOE_SSP_non!F36+raw_2008_MOE_SSP_assist!E36+raw_2008_MOE_TANF_non!C36+raw_2008_MOE_TANF_non!E36+raw_2008_MOE_TANF_non!F36+raw_2008_MOE_TANF_assist!E36+raw_2008_fed_non_1!C37+raw_2008_fed_non_1!E37+raw_2008_fed_non_1!F37+raw_2008_fed_assist!E37</f>
        <v>11733895</v>
      </c>
      <c r="E31">
        <f>raw_2008_fed_non_1!J37+raw_2008_fed_assist!F37</f>
        <v>6697199</v>
      </c>
      <c r="F31">
        <f>raw_2008_MOE_SSP_non!G36+raw_2008_MOE_SSP_non!H36+raw_2008_MOE_TANF_non!G36+raw_2008_MOE_TANF_non!H36+raw_2008_fed_non_1!G37+raw_2008_fed_non_1!H37</f>
        <v>0</v>
      </c>
      <c r="G31">
        <f>raw_2008_MOE_SSP_non!I36+raw_2008_MOE_TANF_non!I36+raw_2008_fed_non_1!I37</f>
        <v>8234176</v>
      </c>
      <c r="H31">
        <f>raw_2008_MOE_SSP_non!J36+raw_2008_MOE_SSP_non!K36+raw_2008_MOE_TANF_non!J36+raw_2008_MOE_TANF_non!K36+raw_2008_fed_non_2!D37+raw_2008_fed_non_2!E37</f>
        <v>11903929</v>
      </c>
      <c r="I31">
        <f>raw_2008_MOE_SSP_non!N36+raw_2008_MOE_TANF_non!N36+raw_2008_fed_non_2!I37</f>
        <v>6077894</v>
      </c>
      <c r="J31">
        <f>raw_2008_MOE_SSP_non!L36+raw_2008_MOE_SSP_non!M36+raw_2008_MOE_TANF_non!L36+raw_2008_MOE_TANF_non!M36+raw_2008_fed_non_2!F37+raw_2008_fed_non_2!H37</f>
        <v>12244162</v>
      </c>
      <c r="K31">
        <f>raw_2008_fed_spending!E37</f>
        <v>2644753</v>
      </c>
      <c r="L31">
        <f>raw_2008_fed_spending!C37+raw_2008_fed_spending!E37+raw_2008_fed_spending!J37+raw_2008_MOE_SSP_non!B36+raw_2008_MOE_SSP_assist!B36+raw_2008_MOE_TANF_non!B36+raw_2008_MOE_TANF_assist!B36</f>
        <v>92539471</v>
      </c>
      <c r="N31">
        <f t="shared" si="0"/>
        <v>92539471</v>
      </c>
      <c r="O31" t="str">
        <f t="shared" si="1"/>
        <v>Match</v>
      </c>
    </row>
    <row r="32" spans="1:15" x14ac:dyDescent="0.2">
      <c r="A32" t="s">
        <v>285</v>
      </c>
      <c r="B32">
        <f>raw_2008_MOE_SSP_assist!C37+raw_2008_MOE_TANF_assist!C37+raw_2008_fed_assist!C38</f>
        <v>200065680</v>
      </c>
      <c r="C32">
        <f>raw_2008_fed_spending!C38+raw_2008_MOE_SSP_non!D37+raw_2008_MOE_SSP_assist!D37+raw_2008_MOE_TANF_non!D37+raw_2008_MOE_TANF_assist!D37+raw_2008_fed_non_1!D38+raw_2008_fed_assist!D38</f>
        <v>103370629</v>
      </c>
      <c r="D32">
        <f>raw_2008_MOE_SSP_non!C37+raw_2008_MOE_SSP_non!E37+raw_2008_MOE_SSP_non!F37+raw_2008_MOE_SSP_assist!E37+raw_2008_MOE_TANF_non!C37+raw_2008_MOE_TANF_non!E37+raw_2008_MOE_TANF_non!F37+raw_2008_MOE_TANF_assist!E37+raw_2008_fed_non_1!C38+raw_2008_fed_non_1!E38+raw_2008_fed_non_1!F38+raw_2008_fed_assist!E38</f>
        <v>128387176</v>
      </c>
      <c r="E32">
        <f>raw_2008_fed_non_1!J38+raw_2008_fed_assist!F38</f>
        <v>6840000</v>
      </c>
      <c r="F32">
        <f>raw_2008_MOE_SSP_non!G37+raw_2008_MOE_SSP_non!H37+raw_2008_MOE_TANF_non!G37+raw_2008_MOE_TANF_non!H37+raw_2008_fed_non_1!G38+raw_2008_fed_non_1!H38</f>
        <v>117287131</v>
      </c>
      <c r="G32">
        <f>raw_2008_MOE_SSP_non!I37+raw_2008_MOE_TANF_non!I37+raw_2008_fed_non_1!I38</f>
        <v>0</v>
      </c>
      <c r="H32">
        <f>raw_2008_MOE_SSP_non!J37+raw_2008_MOE_SSP_non!K37+raw_2008_MOE_TANF_non!J37+raw_2008_MOE_TANF_non!K37+raw_2008_fed_non_2!D38+raw_2008_fed_non_2!E38</f>
        <v>400967606</v>
      </c>
      <c r="I32">
        <f>raw_2008_MOE_SSP_non!N37+raw_2008_MOE_TANF_non!N37+raw_2008_fed_non_2!I38</f>
        <v>7515488</v>
      </c>
      <c r="J32">
        <f>raw_2008_MOE_SSP_non!L37+raw_2008_MOE_SSP_non!M37+raw_2008_MOE_TANF_non!L37+raw_2008_MOE_TANF_non!M37+raw_2008_fed_non_2!F38+raw_2008_fed_non_2!H38</f>
        <v>67111930</v>
      </c>
      <c r="K32">
        <f>raw_2008_fed_spending!E38</f>
        <v>15682000</v>
      </c>
      <c r="L32">
        <f>raw_2008_fed_spending!C38+raw_2008_fed_spending!E38+raw_2008_fed_spending!J38+raw_2008_MOE_SSP_non!B37+raw_2008_MOE_SSP_assist!B37+raw_2008_MOE_TANF_non!B37+raw_2008_MOE_TANF_assist!B37</f>
        <v>1047227640</v>
      </c>
      <c r="N32">
        <f t="shared" si="0"/>
        <v>1047227640</v>
      </c>
      <c r="O32" t="str">
        <f t="shared" si="1"/>
        <v>Match</v>
      </c>
    </row>
    <row r="33" spans="1:15" x14ac:dyDescent="0.2">
      <c r="A33" t="s">
        <v>286</v>
      </c>
      <c r="B33">
        <f>raw_2008_MOE_SSP_assist!C38+raw_2008_MOE_TANF_assist!C38+raw_2008_fed_assist!C39</f>
        <v>55006875</v>
      </c>
      <c r="C33">
        <f>raw_2008_fed_spending!C39+raw_2008_MOE_SSP_non!D38+raw_2008_MOE_SSP_assist!D38+raw_2008_MOE_TANF_non!D38+raw_2008_MOE_TANF_assist!D38+raw_2008_fed_non_1!D39+raw_2008_fed_assist!D39</f>
        <v>35174039</v>
      </c>
      <c r="D33">
        <f>raw_2008_MOE_SSP_non!C38+raw_2008_MOE_SSP_non!E38+raw_2008_MOE_SSP_non!F38+raw_2008_MOE_SSP_assist!E38+raw_2008_MOE_TANF_non!C38+raw_2008_MOE_TANF_non!E38+raw_2008_MOE_TANF_non!F38+raw_2008_MOE_TANF_assist!E38+raw_2008_fed_non_1!C39+raw_2008_fed_non_1!E39+raw_2008_fed_non_1!F39+raw_2008_fed_assist!E39</f>
        <v>20249693</v>
      </c>
      <c r="E33">
        <f>raw_2008_fed_non_1!J39+raw_2008_fed_assist!F39</f>
        <v>0</v>
      </c>
      <c r="F33">
        <f>raw_2008_MOE_SSP_non!G38+raw_2008_MOE_SSP_non!H38+raw_2008_MOE_TANF_non!G38+raw_2008_MOE_TANF_non!H38+raw_2008_fed_non_1!G39+raw_2008_fed_non_1!H39</f>
        <v>24250000</v>
      </c>
      <c r="G33">
        <f>raw_2008_MOE_SSP_non!I38+raw_2008_MOE_TANF_non!I38+raw_2008_fed_non_1!I39</f>
        <v>0</v>
      </c>
      <c r="H33">
        <f>raw_2008_MOE_SSP_non!J38+raw_2008_MOE_SSP_non!K38+raw_2008_MOE_TANF_non!J38+raw_2008_MOE_TANF_non!K38+raw_2008_fed_non_2!D39+raw_2008_fed_non_2!E39</f>
        <v>6378074</v>
      </c>
      <c r="I33">
        <f>raw_2008_MOE_SSP_non!N38+raw_2008_MOE_TANF_non!N38+raw_2008_fed_non_2!I39</f>
        <v>9933759</v>
      </c>
      <c r="J33">
        <f>raw_2008_MOE_SSP_non!L38+raw_2008_MOE_SSP_non!M38+raw_2008_MOE_TANF_non!L38+raw_2008_MOE_TANF_non!M38+raw_2008_fed_non_2!F39+raw_2008_fed_non_2!H39</f>
        <v>9978775</v>
      </c>
      <c r="K33">
        <f>raw_2008_fed_spending!E39</f>
        <v>0</v>
      </c>
      <c r="L33">
        <f>raw_2008_fed_spending!C39+raw_2008_fed_spending!E39+raw_2008_fed_spending!J39+raw_2008_MOE_SSP_non!B38+raw_2008_MOE_SSP_assist!B38+raw_2008_MOE_TANF_non!B38+raw_2008_MOE_TANF_assist!B38</f>
        <v>160971215</v>
      </c>
      <c r="N33">
        <f t="shared" si="0"/>
        <v>160971215</v>
      </c>
      <c r="O33" t="str">
        <f t="shared" si="1"/>
        <v>Match</v>
      </c>
    </row>
    <row r="34" spans="1:15" x14ac:dyDescent="0.2">
      <c r="A34" t="s">
        <v>287</v>
      </c>
      <c r="B34">
        <f>raw_2008_MOE_SSP_assist!C39+raw_2008_MOE_TANF_assist!C39+raw_2008_fed_assist!C40</f>
        <v>1428242373</v>
      </c>
      <c r="C34">
        <f>raw_2008_fed_spending!C40+raw_2008_MOE_SSP_non!D39+raw_2008_MOE_SSP_assist!D39+raw_2008_MOE_TANF_non!D39+raw_2008_MOE_TANF_assist!D39+raw_2008_fed_non_1!D40+raw_2008_fed_assist!D40</f>
        <v>473254486</v>
      </c>
      <c r="D34">
        <f>raw_2008_MOE_SSP_non!C39+raw_2008_MOE_SSP_non!E39+raw_2008_MOE_SSP_non!F39+raw_2008_MOE_SSP_assist!E39+raw_2008_MOE_TANF_non!C39+raw_2008_MOE_TANF_non!E39+raw_2008_MOE_TANF_non!F39+raw_2008_MOE_TANF_assist!E39+raw_2008_fed_non_1!C40+raw_2008_fed_non_1!E40+raw_2008_fed_non_1!F40+raw_2008_fed_assist!E40</f>
        <v>226354920</v>
      </c>
      <c r="E34">
        <f>raw_2008_fed_non_1!J40+raw_2008_fed_assist!F40</f>
        <v>350240406</v>
      </c>
      <c r="F34">
        <f>raw_2008_MOE_SSP_non!G39+raw_2008_MOE_SSP_non!H39+raw_2008_MOE_TANF_non!G39+raw_2008_MOE_TANF_non!H39+raw_2008_fed_non_1!G40+raw_2008_fed_non_1!H40</f>
        <v>894691700</v>
      </c>
      <c r="G34">
        <f>raw_2008_MOE_SSP_non!I39+raw_2008_MOE_TANF_non!I39+raw_2008_fed_non_1!I40</f>
        <v>173224848</v>
      </c>
      <c r="H34">
        <f>raw_2008_MOE_SSP_non!J39+raw_2008_MOE_SSP_non!K39+raw_2008_MOE_TANF_non!J39+raw_2008_MOE_TANF_non!K39+raw_2008_fed_non_2!D40+raw_2008_fed_non_2!E40</f>
        <v>259987589</v>
      </c>
      <c r="I34">
        <f>raw_2008_MOE_SSP_non!N39+raw_2008_MOE_TANF_non!N39+raw_2008_fed_non_2!I40</f>
        <v>510976228</v>
      </c>
      <c r="J34">
        <f>raw_2008_MOE_SSP_non!L39+raw_2008_MOE_SSP_non!M39+raw_2008_MOE_TANF_non!L39+raw_2008_MOE_TANF_non!M39+raw_2008_fed_non_2!F40+raw_2008_fed_non_2!H40</f>
        <v>477152553</v>
      </c>
      <c r="K34">
        <f>raw_2008_fed_spending!E40</f>
        <v>125639424</v>
      </c>
      <c r="L34">
        <f>raw_2008_fed_spending!C40+raw_2008_fed_spending!E40+raw_2008_fed_spending!J40+raw_2008_MOE_SSP_non!B39+raw_2008_MOE_SSP_assist!B39+raw_2008_MOE_TANF_non!B39+raw_2008_MOE_TANF_assist!B39</f>
        <v>4919764527</v>
      </c>
      <c r="N34">
        <f t="shared" si="0"/>
        <v>4919764527</v>
      </c>
      <c r="O34" t="str">
        <f t="shared" si="1"/>
        <v>Match</v>
      </c>
    </row>
    <row r="35" spans="1:15" x14ac:dyDescent="0.2">
      <c r="A35" t="s">
        <v>288</v>
      </c>
      <c r="B35">
        <f>raw_2008_MOE_SSP_assist!C40+raw_2008_MOE_TANF_assist!C40+raw_2008_fed_assist!C41</f>
        <v>79891677</v>
      </c>
      <c r="C35">
        <f>raw_2008_fed_spending!C41+raw_2008_MOE_SSP_non!D40+raw_2008_MOE_SSP_assist!D40+raw_2008_MOE_TANF_non!D40+raw_2008_MOE_TANF_assist!D40+raw_2008_fed_non_1!D41+raw_2008_fed_assist!D41</f>
        <v>212970647</v>
      </c>
      <c r="D35">
        <f>raw_2008_MOE_SSP_non!C40+raw_2008_MOE_SSP_non!E40+raw_2008_MOE_SSP_non!F40+raw_2008_MOE_SSP_assist!E40+raw_2008_MOE_TANF_non!C40+raw_2008_MOE_TANF_non!E40+raw_2008_MOE_TANF_non!F40+raw_2008_MOE_TANF_assist!E40+raw_2008_fed_non_1!C41+raw_2008_fed_non_1!E41+raw_2008_fed_non_1!F41+raw_2008_fed_assist!E41</f>
        <v>61951056</v>
      </c>
      <c r="E35">
        <f>raw_2008_fed_non_1!J41+raw_2008_fed_assist!F41</f>
        <v>91143330</v>
      </c>
      <c r="F35">
        <f>raw_2008_MOE_SSP_non!G40+raw_2008_MOE_SSP_non!H40+raw_2008_MOE_TANF_non!G40+raw_2008_MOE_TANF_non!H40+raw_2008_fed_non_1!G41+raw_2008_fed_non_1!H41</f>
        <v>0</v>
      </c>
      <c r="G35">
        <f>raw_2008_MOE_SSP_non!I40+raw_2008_MOE_TANF_non!I40+raw_2008_fed_non_1!I41</f>
        <v>8782839</v>
      </c>
      <c r="H35">
        <f>raw_2008_MOE_SSP_non!J40+raw_2008_MOE_SSP_non!K40+raw_2008_MOE_TANF_non!J40+raw_2008_MOE_TANF_non!K40+raw_2008_fed_non_2!D41+raw_2008_fed_non_2!E41</f>
        <v>2914</v>
      </c>
      <c r="I35">
        <f>raw_2008_MOE_SSP_non!N40+raw_2008_MOE_TANF_non!N40+raw_2008_fed_non_2!I41</f>
        <v>25577708</v>
      </c>
      <c r="J35">
        <f>raw_2008_MOE_SSP_non!L40+raw_2008_MOE_SSP_non!M40+raw_2008_MOE_TANF_non!L40+raw_2008_MOE_TANF_non!M40+raw_2008_fed_non_2!F41+raw_2008_fed_non_2!H41</f>
        <v>41458641</v>
      </c>
      <c r="K35">
        <f>raw_2008_fed_spending!E41</f>
        <v>16944657</v>
      </c>
      <c r="L35">
        <f>raw_2008_fed_spending!C41+raw_2008_fed_spending!E41+raw_2008_fed_spending!J41+raw_2008_MOE_SSP_non!B40+raw_2008_MOE_SSP_assist!B40+raw_2008_MOE_TANF_non!B40+raw_2008_MOE_TANF_assist!B40</f>
        <v>538723469</v>
      </c>
      <c r="N35">
        <f t="shared" si="0"/>
        <v>538723469</v>
      </c>
      <c r="O35" t="str">
        <f t="shared" si="1"/>
        <v>Match</v>
      </c>
    </row>
    <row r="36" spans="1:15" x14ac:dyDescent="0.2">
      <c r="A36" t="s">
        <v>289</v>
      </c>
      <c r="B36">
        <f>raw_2008_MOE_SSP_assist!C41+raw_2008_MOE_TANF_assist!C41+raw_2008_fed_assist!C42</f>
        <v>7630285</v>
      </c>
      <c r="C36">
        <f>raw_2008_fed_spending!C42+raw_2008_MOE_SSP_non!D41+raw_2008_MOE_SSP_assist!D41+raw_2008_MOE_TANF_non!D41+raw_2008_MOE_TANF_assist!D41+raw_2008_fed_non_1!D42+raw_2008_fed_assist!D42</f>
        <v>1257164</v>
      </c>
      <c r="D36">
        <f>raw_2008_MOE_SSP_non!C41+raw_2008_MOE_SSP_non!E41+raw_2008_MOE_SSP_non!F41+raw_2008_MOE_SSP_assist!E41+raw_2008_MOE_TANF_non!C41+raw_2008_MOE_TANF_non!E41+raw_2008_MOE_TANF_non!F41+raw_2008_MOE_TANF_assist!E41+raw_2008_fed_non_1!C42+raw_2008_fed_non_1!E42+raw_2008_fed_non_1!F42+raw_2008_fed_assist!E42</f>
        <v>4658453</v>
      </c>
      <c r="E36">
        <f>raw_2008_fed_non_1!J42+raw_2008_fed_assist!F42</f>
        <v>13020728</v>
      </c>
      <c r="F36">
        <f>raw_2008_MOE_SSP_non!G41+raw_2008_MOE_SSP_non!H41+raw_2008_MOE_TANF_non!G41+raw_2008_MOE_TANF_non!H41+raw_2008_fed_non_1!G42+raw_2008_fed_non_1!H42</f>
        <v>0</v>
      </c>
      <c r="G36">
        <f>raw_2008_MOE_SSP_non!I41+raw_2008_MOE_TANF_non!I41+raw_2008_fed_non_1!I42</f>
        <v>2658298</v>
      </c>
      <c r="H36">
        <f>raw_2008_MOE_SSP_non!J41+raw_2008_MOE_SSP_non!K41+raw_2008_MOE_TANF_non!J41+raw_2008_MOE_TANF_non!K41+raw_2008_fed_non_2!D42+raw_2008_fed_non_2!E42</f>
        <v>3441493</v>
      </c>
      <c r="I36">
        <f>raw_2008_MOE_SSP_non!N41+raw_2008_MOE_TANF_non!N41+raw_2008_fed_non_2!I42</f>
        <v>245075</v>
      </c>
      <c r="J36">
        <f>raw_2008_MOE_SSP_non!L41+raw_2008_MOE_SSP_non!M41+raw_2008_MOE_TANF_non!L41+raw_2008_MOE_TANF_non!M41+raw_2008_fed_non_2!F42+raw_2008_fed_non_2!H42</f>
        <v>4404097</v>
      </c>
      <c r="K36">
        <f>raw_2008_fed_spending!E42</f>
        <v>0</v>
      </c>
      <c r="L36">
        <f>raw_2008_fed_spending!C42+raw_2008_fed_spending!E42+raw_2008_fed_spending!J42+raw_2008_MOE_SSP_non!B41+raw_2008_MOE_SSP_assist!B41+raw_2008_MOE_TANF_non!B41+raw_2008_MOE_TANF_assist!B41</f>
        <v>37315593</v>
      </c>
      <c r="N36">
        <f t="shared" si="0"/>
        <v>37315593</v>
      </c>
      <c r="O36" t="str">
        <f t="shared" si="1"/>
        <v>Match</v>
      </c>
    </row>
    <row r="37" spans="1:15" x14ac:dyDescent="0.2">
      <c r="A37" t="s">
        <v>290</v>
      </c>
      <c r="B37">
        <f>raw_2008_MOE_SSP_assist!C42+raw_2008_MOE_TANF_assist!C42+raw_2008_fed_assist!C43</f>
        <v>307203938</v>
      </c>
      <c r="C37">
        <f>raw_2008_fed_spending!C43+raw_2008_MOE_SSP_non!D42+raw_2008_MOE_SSP_assist!D42+raw_2008_MOE_TANF_non!D42+raw_2008_MOE_TANF_assist!D42+raw_2008_fed_non_1!D43+raw_2008_fed_assist!D43</f>
        <v>378622414</v>
      </c>
      <c r="D37">
        <f>raw_2008_MOE_SSP_non!C42+raw_2008_MOE_SSP_non!E42+raw_2008_MOE_SSP_non!F42+raw_2008_MOE_SSP_assist!E42+raw_2008_MOE_TANF_non!C42+raw_2008_MOE_TANF_non!E42+raw_2008_MOE_TANF_non!F42+raw_2008_MOE_TANF_assist!E42+raw_2008_fed_non_1!C43+raw_2008_fed_non_1!E43+raw_2008_fed_non_1!F43+raw_2008_fed_assist!E43</f>
        <v>83483654</v>
      </c>
      <c r="E37">
        <f>raw_2008_fed_non_1!J43+raw_2008_fed_assist!F43</f>
        <v>0</v>
      </c>
      <c r="F37">
        <f>raw_2008_MOE_SSP_non!G42+raw_2008_MOE_SSP_non!H42+raw_2008_MOE_TANF_non!G42+raw_2008_MOE_TANF_non!H42+raw_2008_fed_non_1!G43+raw_2008_fed_non_1!H43</f>
        <v>0</v>
      </c>
      <c r="G37">
        <f>raw_2008_MOE_SSP_non!I42+raw_2008_MOE_TANF_non!I42+raw_2008_fed_non_1!I43</f>
        <v>69653125</v>
      </c>
      <c r="H37">
        <f>raw_2008_MOE_SSP_non!J42+raw_2008_MOE_SSP_non!K42+raw_2008_MOE_TANF_non!J42+raw_2008_MOE_TANF_non!K42+raw_2008_fed_non_2!D43+raw_2008_fed_non_2!E43</f>
        <v>225294571</v>
      </c>
      <c r="I37">
        <f>raw_2008_MOE_SSP_non!N42+raw_2008_MOE_TANF_non!N42+raw_2008_fed_non_2!I43</f>
        <v>264953370</v>
      </c>
      <c r="J37">
        <f>raw_2008_MOE_SSP_non!L42+raw_2008_MOE_SSP_non!M42+raw_2008_MOE_TANF_non!L42+raw_2008_MOE_TANF_non!M42+raw_2008_fed_non_2!F43+raw_2008_fed_non_2!H43</f>
        <v>171952004</v>
      </c>
      <c r="K37">
        <f>raw_2008_fed_spending!E43</f>
        <v>57167392</v>
      </c>
      <c r="L37">
        <f>raw_2008_fed_spending!C43+raw_2008_fed_spending!E43+raw_2008_fed_spending!J43+raw_2008_MOE_SSP_non!B42+raw_2008_MOE_SSP_assist!B42+raw_2008_MOE_TANF_non!B42+raw_2008_MOE_TANF_assist!B42</f>
        <v>1558330468</v>
      </c>
      <c r="N37">
        <f t="shared" si="0"/>
        <v>1558330468</v>
      </c>
      <c r="O37" t="str">
        <f t="shared" si="1"/>
        <v>Match</v>
      </c>
    </row>
    <row r="38" spans="1:15" x14ac:dyDescent="0.2">
      <c r="A38" t="s">
        <v>291</v>
      </c>
      <c r="B38">
        <f>raw_2008_MOE_SSP_assist!C43+raw_2008_MOE_TANF_assist!C43+raw_2008_fed_assist!C44</f>
        <v>20707125</v>
      </c>
      <c r="C38">
        <f>raw_2008_fed_spending!C44+raw_2008_MOE_SSP_non!D43+raw_2008_MOE_SSP_assist!D43+raw_2008_MOE_TANF_non!D43+raw_2008_MOE_TANF_assist!D43+raw_2008_fed_non_1!D44+raw_2008_fed_assist!D44</f>
        <v>94802484</v>
      </c>
      <c r="D38">
        <f>raw_2008_MOE_SSP_non!C43+raw_2008_MOE_SSP_non!E43+raw_2008_MOE_SSP_non!F43+raw_2008_MOE_SSP_assist!E43+raw_2008_MOE_TANF_non!C43+raw_2008_MOE_TANF_non!E43+raw_2008_MOE_TANF_non!F43+raw_2008_MOE_TANF_assist!E43+raw_2008_fed_non_1!C44+raw_2008_fed_non_1!E44+raw_2008_fed_non_1!F44+raw_2008_fed_assist!E44</f>
        <v>19094071</v>
      </c>
      <c r="E38">
        <f>raw_2008_fed_non_1!J44+raw_2008_fed_assist!F44</f>
        <v>10703114</v>
      </c>
      <c r="F38">
        <f>raw_2008_MOE_SSP_non!G43+raw_2008_MOE_SSP_non!H43+raw_2008_MOE_TANF_non!G43+raw_2008_MOE_TANF_non!H43+raw_2008_fed_non_1!G44+raw_2008_fed_non_1!H44</f>
        <v>0</v>
      </c>
      <c r="G38">
        <f>raw_2008_MOE_SSP_non!I43+raw_2008_MOE_TANF_non!I43+raw_2008_fed_non_1!I44</f>
        <v>626122</v>
      </c>
      <c r="H38">
        <f>raw_2008_MOE_SSP_non!J43+raw_2008_MOE_SSP_non!K43+raw_2008_MOE_TANF_non!J43+raw_2008_MOE_TANF_non!K43+raw_2008_fed_non_2!D44+raw_2008_fed_non_2!E44</f>
        <v>6671846</v>
      </c>
      <c r="I38">
        <f>raw_2008_MOE_SSP_non!N43+raw_2008_MOE_TANF_non!N43+raw_2008_fed_non_2!I44</f>
        <v>34214482</v>
      </c>
      <c r="J38">
        <f>raw_2008_MOE_SSP_non!L43+raw_2008_MOE_SSP_non!M43+raw_2008_MOE_TANF_non!L43+raw_2008_MOE_TANF_non!M43+raw_2008_fed_non_2!F44+raw_2008_fed_non_2!H44</f>
        <v>18270760</v>
      </c>
      <c r="K38">
        <f>raw_2008_fed_spending!E44</f>
        <v>14585963</v>
      </c>
      <c r="L38">
        <f>raw_2008_fed_spending!C44+raw_2008_fed_spending!E44+raw_2008_fed_spending!J44+raw_2008_MOE_SSP_non!B43+raw_2008_MOE_SSP_assist!B43+raw_2008_MOE_TANF_non!B43+raw_2008_MOE_TANF_assist!B43</f>
        <v>219675967</v>
      </c>
      <c r="N38">
        <f t="shared" si="0"/>
        <v>219675967</v>
      </c>
      <c r="O38" t="str">
        <f t="shared" si="1"/>
        <v>Match</v>
      </c>
    </row>
    <row r="39" spans="1:15" x14ac:dyDescent="0.2">
      <c r="A39" t="s">
        <v>292</v>
      </c>
      <c r="B39">
        <f>raw_2008_MOE_SSP_assist!C44+raw_2008_MOE_TANF_assist!C44+raw_2008_fed_assist!C45</f>
        <v>91724605</v>
      </c>
      <c r="C39">
        <f>raw_2008_fed_spending!C45+raw_2008_MOE_SSP_non!D44+raw_2008_MOE_SSP_assist!D44+raw_2008_MOE_TANF_non!D44+raw_2008_MOE_TANF_assist!D44+raw_2008_fed_non_1!D45+raw_2008_fed_assist!D45</f>
        <v>23830556</v>
      </c>
      <c r="D39">
        <f>raw_2008_MOE_SSP_non!C44+raw_2008_MOE_SSP_non!E44+raw_2008_MOE_SSP_non!F44+raw_2008_MOE_SSP_assist!E44+raw_2008_MOE_TANF_non!C44+raw_2008_MOE_TANF_non!E44+raw_2008_MOE_TANF_non!F44+raw_2008_MOE_TANF_assist!E44+raw_2008_fed_non_1!C45+raw_2008_fed_non_1!E45+raw_2008_fed_non_1!F45+raw_2008_fed_assist!E45</f>
        <v>46676905</v>
      </c>
      <c r="E39">
        <f>raw_2008_fed_non_1!J45+raw_2008_fed_assist!F45</f>
        <v>27785256</v>
      </c>
      <c r="F39">
        <f>raw_2008_MOE_SSP_non!G44+raw_2008_MOE_SSP_non!H44+raw_2008_MOE_TANF_non!G44+raw_2008_MOE_TANF_non!H44+raw_2008_fed_non_1!G45+raw_2008_fed_non_1!H45</f>
        <v>1834268</v>
      </c>
      <c r="G39">
        <f>raw_2008_MOE_SSP_non!I44+raw_2008_MOE_TANF_non!I44+raw_2008_fed_non_1!I45</f>
        <v>0</v>
      </c>
      <c r="H39">
        <f>raw_2008_MOE_SSP_non!J44+raw_2008_MOE_SSP_non!K44+raw_2008_MOE_TANF_non!J44+raw_2008_MOE_TANF_non!K44+raw_2008_fed_non_2!D45+raw_2008_fed_non_2!E45</f>
        <v>0</v>
      </c>
      <c r="I39">
        <f>raw_2008_MOE_SSP_non!N44+raw_2008_MOE_TANF_non!N44+raw_2008_fed_non_2!I45</f>
        <v>96031196</v>
      </c>
      <c r="J39">
        <f>raw_2008_MOE_SSP_non!L44+raw_2008_MOE_SSP_non!M44+raw_2008_MOE_TANF_non!L44+raw_2008_MOE_TANF_non!M44+raw_2008_fed_non_2!F45+raw_2008_fed_non_2!H45</f>
        <v>21293826</v>
      </c>
      <c r="K39">
        <f>raw_2008_fed_spending!E45</f>
        <v>0</v>
      </c>
      <c r="L39">
        <f>raw_2008_fed_spending!C45+raw_2008_fed_spending!E45+raw_2008_fed_spending!J45+raw_2008_MOE_SSP_non!B44+raw_2008_MOE_SSP_assist!B44+raw_2008_MOE_TANF_non!B44+raw_2008_MOE_TANF_assist!B44</f>
        <v>309176612</v>
      </c>
      <c r="N39">
        <f t="shared" si="0"/>
        <v>309176612</v>
      </c>
      <c r="O39" t="str">
        <f t="shared" si="1"/>
        <v>Match</v>
      </c>
    </row>
    <row r="40" spans="1:15" x14ac:dyDescent="0.2">
      <c r="A40" t="s">
        <v>293</v>
      </c>
      <c r="B40">
        <f>raw_2008_MOE_SSP_assist!C45+raw_2008_MOE_TANF_assist!C45+raw_2008_fed_assist!C46</f>
        <v>218530827</v>
      </c>
      <c r="C40">
        <f>raw_2008_fed_spending!C46+raw_2008_MOE_SSP_non!D45+raw_2008_MOE_SSP_assist!D45+raw_2008_MOE_TANF_non!D45+raw_2008_MOE_TANF_assist!D45+raw_2008_fed_non_1!D46+raw_2008_fed_assist!D46</f>
        <v>467725815</v>
      </c>
      <c r="D40">
        <f>raw_2008_MOE_SSP_non!C45+raw_2008_MOE_SSP_non!E45+raw_2008_MOE_SSP_non!F45+raw_2008_MOE_SSP_assist!E45+raw_2008_MOE_TANF_non!C45+raw_2008_MOE_TANF_non!E45+raw_2008_MOE_TANF_non!F45+raw_2008_MOE_TANF_assist!E45+raw_2008_fed_non_1!C46+raw_2008_fed_non_1!E46+raw_2008_fed_non_1!F46+raw_2008_fed_assist!E46</f>
        <v>168593350</v>
      </c>
      <c r="E40">
        <f>raw_2008_fed_non_1!J46+raw_2008_fed_assist!F46</f>
        <v>58279934</v>
      </c>
      <c r="F40">
        <f>raw_2008_MOE_SSP_non!G45+raw_2008_MOE_SSP_non!H45+raw_2008_MOE_TANF_non!G45+raw_2008_MOE_TANF_non!H45+raw_2008_fed_non_1!G46+raw_2008_fed_non_1!H46</f>
        <v>0</v>
      </c>
      <c r="G40">
        <f>raw_2008_MOE_SSP_non!I45+raw_2008_MOE_TANF_non!I45+raw_2008_fed_non_1!I46</f>
        <v>32556714</v>
      </c>
      <c r="H40">
        <f>raw_2008_MOE_SSP_non!J45+raw_2008_MOE_SSP_non!K45+raw_2008_MOE_TANF_non!J45+raw_2008_MOE_TANF_non!K45+raw_2008_fed_non_2!D46+raw_2008_fed_non_2!E46</f>
        <v>63706456</v>
      </c>
      <c r="I40">
        <f>raw_2008_MOE_SSP_non!N45+raw_2008_MOE_TANF_non!N45+raw_2008_fed_non_2!I46</f>
        <v>591489</v>
      </c>
      <c r="J40">
        <f>raw_2008_MOE_SSP_non!L45+raw_2008_MOE_SSP_non!M45+raw_2008_MOE_TANF_non!L45+raw_2008_MOE_TANF_non!M45+raw_2008_fed_non_2!F46+raw_2008_fed_non_2!H46</f>
        <v>89475787</v>
      </c>
      <c r="K40">
        <f>raw_2008_fed_spending!E46</f>
        <v>35760250</v>
      </c>
      <c r="L40">
        <f>raw_2008_fed_spending!C46+raw_2008_fed_spending!E46+raw_2008_fed_spending!J46+raw_2008_MOE_SSP_non!B45+raw_2008_MOE_SSP_assist!B45+raw_2008_MOE_TANF_non!B45+raw_2008_MOE_TANF_assist!B45</f>
        <v>1135220622</v>
      </c>
      <c r="N40">
        <f t="shared" si="0"/>
        <v>1135220622</v>
      </c>
      <c r="O40" t="str">
        <f t="shared" si="1"/>
        <v>Match</v>
      </c>
    </row>
    <row r="41" spans="1:15" x14ac:dyDescent="0.2">
      <c r="A41" t="s">
        <v>295</v>
      </c>
      <c r="B41">
        <f>raw_2008_MOE_SSP_assist!C46+raw_2008_MOE_TANF_assist!C46+raw_2008_fed_assist!C47</f>
        <v>40730642</v>
      </c>
      <c r="C41">
        <f>raw_2008_fed_spending!C47+raw_2008_MOE_SSP_non!D46+raw_2008_MOE_SSP_assist!D46+raw_2008_MOE_TANF_non!D46+raw_2008_MOE_TANF_assist!D46+raw_2008_fed_non_1!D47+raw_2008_fed_assist!D47</f>
        <v>26892427</v>
      </c>
      <c r="D41">
        <f>raw_2008_MOE_SSP_non!C46+raw_2008_MOE_SSP_non!E46+raw_2008_MOE_SSP_non!F46+raw_2008_MOE_SSP_assist!E46+raw_2008_MOE_TANF_non!C46+raw_2008_MOE_TANF_non!E46+raw_2008_MOE_TANF_non!F46+raw_2008_MOE_TANF_assist!E46+raw_2008_fed_non_1!C47+raw_2008_fed_non_1!E47+raw_2008_fed_non_1!F47+raw_2008_fed_assist!E47</f>
        <v>7255348</v>
      </c>
      <c r="E41">
        <f>raw_2008_fed_non_1!J47+raw_2008_fed_assist!F47</f>
        <v>0</v>
      </c>
      <c r="F41">
        <f>raw_2008_MOE_SSP_non!G46+raw_2008_MOE_SSP_non!H46+raw_2008_MOE_TANF_non!G46+raw_2008_MOE_TANF_non!H46+raw_2008_fed_non_1!G47+raw_2008_fed_non_1!H47</f>
        <v>4221320</v>
      </c>
      <c r="G41">
        <f>raw_2008_MOE_SSP_non!I46+raw_2008_MOE_TANF_non!I46+raw_2008_fed_non_1!I47</f>
        <v>0</v>
      </c>
      <c r="H41">
        <f>raw_2008_MOE_SSP_non!J46+raw_2008_MOE_SSP_non!K46+raw_2008_MOE_TANF_non!J46+raw_2008_MOE_TANF_non!K46+raw_2008_fed_non_2!D47+raw_2008_fed_non_2!E47</f>
        <v>0</v>
      </c>
      <c r="I41">
        <f>raw_2008_MOE_SSP_non!N46+raw_2008_MOE_TANF_non!N46+raw_2008_fed_non_2!I47</f>
        <v>26262650</v>
      </c>
      <c r="J41">
        <f>raw_2008_MOE_SSP_non!L46+raw_2008_MOE_SSP_non!M46+raw_2008_MOE_TANF_non!L46+raw_2008_MOE_TANF_non!M46+raw_2008_fed_non_2!F47+raw_2008_fed_non_2!H47</f>
        <v>15545173</v>
      </c>
      <c r="K41">
        <f>raw_2008_fed_spending!E47</f>
        <v>6926593</v>
      </c>
      <c r="L41">
        <f>raw_2008_fed_spending!C47+raw_2008_fed_spending!E47+raw_2008_fed_spending!J47+raw_2008_MOE_SSP_non!B46+raw_2008_MOE_SSP_assist!B46+raw_2008_MOE_TANF_non!B46+raw_2008_MOE_TANF_assist!B46</f>
        <v>127834153</v>
      </c>
      <c r="N41">
        <f t="shared" si="0"/>
        <v>127834153</v>
      </c>
      <c r="O41" t="str">
        <f t="shared" si="1"/>
        <v>Match</v>
      </c>
    </row>
    <row r="42" spans="1:15" x14ac:dyDescent="0.2">
      <c r="A42" t="s">
        <v>296</v>
      </c>
      <c r="B42">
        <f>raw_2008_MOE_SSP_assist!C47+raw_2008_MOE_TANF_assist!C47+raw_2008_fed_assist!C48</f>
        <v>34628615</v>
      </c>
      <c r="C42">
        <f>raw_2008_fed_spending!C48+raw_2008_MOE_SSP_non!D47+raw_2008_MOE_SSP_assist!D47+raw_2008_MOE_TANF_non!D47+raw_2008_MOE_TANF_assist!D47+raw_2008_fed_non_1!D48+raw_2008_fed_assist!D48</f>
        <v>4085272</v>
      </c>
      <c r="D42">
        <f>raw_2008_MOE_SSP_non!C47+raw_2008_MOE_SSP_non!E47+raw_2008_MOE_SSP_non!F47+raw_2008_MOE_SSP_assist!E47+raw_2008_MOE_TANF_non!C47+raw_2008_MOE_TANF_non!E47+raw_2008_MOE_TANF_non!F47+raw_2008_MOE_TANF_assist!E47+raw_2008_fed_non_1!C48+raw_2008_fed_non_1!E48+raw_2008_fed_non_1!F48+raw_2008_fed_assist!E48</f>
        <v>24778801</v>
      </c>
      <c r="E42">
        <f>raw_2008_fed_non_1!J48+raw_2008_fed_assist!F48</f>
        <v>0</v>
      </c>
      <c r="F42">
        <f>raw_2008_MOE_SSP_non!G47+raw_2008_MOE_SSP_non!H47+raw_2008_MOE_TANF_non!G47+raw_2008_MOE_TANF_non!H47+raw_2008_fed_non_1!G48+raw_2008_fed_non_1!H48</f>
        <v>0</v>
      </c>
      <c r="G42">
        <f>raw_2008_MOE_SSP_non!I47+raw_2008_MOE_TANF_non!I47+raw_2008_fed_non_1!I48</f>
        <v>0</v>
      </c>
      <c r="H42">
        <f>raw_2008_MOE_SSP_non!J47+raw_2008_MOE_SSP_non!K47+raw_2008_MOE_TANF_non!J47+raw_2008_MOE_TANF_non!K47+raw_2008_fed_non_2!D48+raw_2008_fed_non_2!E48</f>
        <v>3197936</v>
      </c>
      <c r="I42">
        <f>raw_2008_MOE_SSP_non!N47+raw_2008_MOE_TANF_non!N47+raw_2008_fed_non_2!I48</f>
        <v>95522180</v>
      </c>
      <c r="J42">
        <f>raw_2008_MOE_SSP_non!L47+raw_2008_MOE_SSP_non!M47+raw_2008_MOE_TANF_non!L47+raw_2008_MOE_TANF_non!M47+raw_2008_fed_non_2!F48+raw_2008_fed_non_2!H48</f>
        <v>8149445</v>
      </c>
      <c r="K42">
        <f>raw_2008_fed_spending!E48</f>
        <v>5000000</v>
      </c>
      <c r="L42">
        <f>raw_2008_fed_spending!C48+raw_2008_fed_spending!E48+raw_2008_fed_spending!J48+raw_2008_MOE_SSP_non!B47+raw_2008_MOE_SSP_assist!B47+raw_2008_MOE_TANF_non!B47+raw_2008_MOE_TANF_assist!B47</f>
        <v>175362249</v>
      </c>
      <c r="N42">
        <f t="shared" si="0"/>
        <v>175362249</v>
      </c>
      <c r="O42" t="str">
        <f t="shared" si="1"/>
        <v>Match</v>
      </c>
    </row>
    <row r="43" spans="1:15" x14ac:dyDescent="0.2">
      <c r="A43" t="s">
        <v>297</v>
      </c>
      <c r="B43">
        <f>raw_2008_MOE_SSP_assist!C48+raw_2008_MOE_TANF_assist!C48+raw_2008_fed_assist!C49</f>
        <v>12784415</v>
      </c>
      <c r="C43">
        <f>raw_2008_fed_spending!C49+raw_2008_MOE_SSP_non!D48+raw_2008_MOE_SSP_assist!D48+raw_2008_MOE_TANF_non!D48+raw_2008_MOE_TANF_assist!D48+raw_2008_fed_non_1!D49+raw_2008_fed_assist!D49</f>
        <v>802914</v>
      </c>
      <c r="D43">
        <f>raw_2008_MOE_SSP_non!C48+raw_2008_MOE_SSP_non!E48+raw_2008_MOE_SSP_non!F48+raw_2008_MOE_SSP_assist!E48+raw_2008_MOE_TANF_non!C48+raw_2008_MOE_TANF_non!E48+raw_2008_MOE_TANF_non!F48+raw_2008_MOE_TANF_assist!E48+raw_2008_fed_non_1!C49+raw_2008_fed_non_1!E49+raw_2008_fed_non_1!F49+raw_2008_fed_assist!E49</f>
        <v>4014906</v>
      </c>
      <c r="E43">
        <f>raw_2008_fed_non_1!J49+raw_2008_fed_assist!F49</f>
        <v>7226860</v>
      </c>
      <c r="F43">
        <f>raw_2008_MOE_SSP_non!G48+raw_2008_MOE_SSP_non!H48+raw_2008_MOE_TANF_non!G48+raw_2008_MOE_TANF_non!H48+raw_2008_fed_non_1!G49+raw_2008_fed_non_1!H49</f>
        <v>0</v>
      </c>
      <c r="G43">
        <f>raw_2008_MOE_SSP_non!I48+raw_2008_MOE_TANF_non!I48+raw_2008_fed_non_1!I49</f>
        <v>0</v>
      </c>
      <c r="H43">
        <f>raw_2008_MOE_SSP_non!J48+raw_2008_MOE_SSP_non!K48+raw_2008_MOE_TANF_non!J48+raw_2008_MOE_TANF_non!K48+raw_2008_fed_non_2!D49+raw_2008_fed_non_2!E49</f>
        <v>0</v>
      </c>
      <c r="I43">
        <f>raw_2008_MOE_SSP_non!N48+raw_2008_MOE_TANF_non!N48+raw_2008_fed_non_2!I49</f>
        <v>1324639</v>
      </c>
      <c r="J43">
        <f>raw_2008_MOE_SSP_non!L48+raw_2008_MOE_SSP_non!M48+raw_2008_MOE_TANF_non!L48+raw_2008_MOE_TANF_non!M48+raw_2008_fed_non_2!F49+raw_2008_fed_non_2!H49</f>
        <v>2391543</v>
      </c>
      <c r="K43">
        <f>raw_2008_fed_spending!E49</f>
        <v>2127965</v>
      </c>
      <c r="L43">
        <f>raw_2008_fed_spending!C49+raw_2008_fed_spending!E49+raw_2008_fed_spending!J49+raw_2008_MOE_SSP_non!B48+raw_2008_MOE_SSP_assist!B48+raw_2008_MOE_TANF_non!B48+raw_2008_MOE_TANF_assist!B48</f>
        <v>30673242</v>
      </c>
      <c r="N43">
        <f t="shared" si="0"/>
        <v>30673242</v>
      </c>
      <c r="O43" t="str">
        <f t="shared" si="1"/>
        <v>Match</v>
      </c>
    </row>
    <row r="44" spans="1:15" x14ac:dyDescent="0.2">
      <c r="A44" t="s">
        <v>298</v>
      </c>
      <c r="B44">
        <f>raw_2008_MOE_SSP_assist!C49+raw_2008_MOE_TANF_assist!C49+raw_2008_fed_assist!C50</f>
        <v>93722337</v>
      </c>
      <c r="C44">
        <f>raw_2008_fed_spending!C50+raw_2008_MOE_SSP_non!D49+raw_2008_MOE_SSP_assist!D49+raw_2008_MOE_TANF_non!D49+raw_2008_MOE_TANF_assist!D49+raw_2008_fed_non_1!D50+raw_2008_fed_assist!D50</f>
        <v>92780064</v>
      </c>
      <c r="D44">
        <f>raw_2008_MOE_SSP_non!C49+raw_2008_MOE_SSP_non!E49+raw_2008_MOE_SSP_non!F49+raw_2008_MOE_SSP_assist!E49+raw_2008_MOE_TANF_non!C49+raw_2008_MOE_TANF_non!E49+raw_2008_MOE_TANF_non!F49+raw_2008_MOE_TANF_assist!E49+raw_2008_fed_non_1!C50+raw_2008_fed_non_1!E50+raw_2008_fed_non_1!F50+raw_2008_fed_assist!E50</f>
        <v>46892852</v>
      </c>
      <c r="E44">
        <f>raw_2008_fed_non_1!J50+raw_2008_fed_assist!F50</f>
        <v>0</v>
      </c>
      <c r="F44">
        <f>raw_2008_MOE_SSP_non!G49+raw_2008_MOE_SSP_non!H49+raw_2008_MOE_TANF_non!G49+raw_2008_MOE_TANF_non!H49+raw_2008_fed_non_1!G50+raw_2008_fed_non_1!H50</f>
        <v>0</v>
      </c>
      <c r="G44">
        <f>raw_2008_MOE_SSP_non!I49+raw_2008_MOE_TANF_non!I49+raw_2008_fed_non_1!I50</f>
        <v>0</v>
      </c>
      <c r="H44">
        <f>raw_2008_MOE_SSP_non!J49+raw_2008_MOE_SSP_non!K49+raw_2008_MOE_TANF_non!J49+raw_2008_MOE_TANF_non!K49+raw_2008_fed_non_2!D50+raw_2008_fed_non_2!E50</f>
        <v>0</v>
      </c>
      <c r="I44">
        <f>raw_2008_MOE_SSP_non!N49+raw_2008_MOE_TANF_non!N49+raw_2008_fed_non_2!I50</f>
        <v>76267626</v>
      </c>
      <c r="J44">
        <f>raw_2008_MOE_SSP_non!L49+raw_2008_MOE_SSP_non!M49+raw_2008_MOE_TANF_non!L49+raw_2008_MOE_TANF_non!M49+raw_2008_fed_non_2!F50+raw_2008_fed_non_2!H50</f>
        <v>40031601</v>
      </c>
      <c r="K44">
        <f>raw_2008_fed_spending!E50</f>
        <v>0</v>
      </c>
      <c r="L44">
        <f>raw_2008_fed_spending!C50+raw_2008_fed_spending!E50+raw_2008_fed_spending!J50+raw_2008_MOE_SSP_non!B49+raw_2008_MOE_SSP_assist!B49+raw_2008_MOE_TANF_non!B49+raw_2008_MOE_TANF_assist!B49</f>
        <v>349694480</v>
      </c>
      <c r="N44">
        <f t="shared" si="0"/>
        <v>349694480</v>
      </c>
      <c r="O44" t="str">
        <f t="shared" si="1"/>
        <v>Match</v>
      </c>
    </row>
    <row r="45" spans="1:15" x14ac:dyDescent="0.2">
      <c r="A45" t="s">
        <v>299</v>
      </c>
      <c r="B45">
        <f>raw_2008_MOE_SSP_assist!C50+raw_2008_MOE_TANF_assist!C50+raw_2008_fed_assist!C51</f>
        <v>98128017</v>
      </c>
      <c r="C45">
        <f>raw_2008_fed_spending!C51+raw_2008_MOE_SSP_non!D50+raw_2008_MOE_SSP_assist!D50+raw_2008_MOE_TANF_non!D50+raw_2008_MOE_TANF_assist!D50+raw_2008_fed_non_1!D51+raw_2008_fed_assist!D51</f>
        <v>26806200</v>
      </c>
      <c r="D45">
        <f>raw_2008_MOE_SSP_non!C50+raw_2008_MOE_SSP_non!E50+raw_2008_MOE_SSP_non!F50+raw_2008_MOE_SSP_assist!E50+raw_2008_MOE_TANF_non!C50+raw_2008_MOE_TANF_non!E50+raw_2008_MOE_TANF_non!F50+raw_2008_MOE_TANF_assist!E50+raw_2008_fed_non_1!C51+raw_2008_fed_non_1!E51+raw_2008_fed_non_1!F51+raw_2008_fed_assist!E51</f>
        <v>80700987</v>
      </c>
      <c r="E45">
        <f>raw_2008_fed_non_1!J51+raw_2008_fed_assist!F51</f>
        <v>309572753</v>
      </c>
      <c r="F45">
        <f>raw_2008_MOE_SSP_non!G50+raw_2008_MOE_SSP_non!H50+raw_2008_MOE_TANF_non!G50+raw_2008_MOE_TANF_non!H50+raw_2008_fed_non_1!G51+raw_2008_fed_non_1!H51</f>
        <v>0</v>
      </c>
      <c r="G45">
        <f>raw_2008_MOE_SSP_non!I50+raw_2008_MOE_TANF_non!I50+raw_2008_fed_non_1!I51</f>
        <v>6134599</v>
      </c>
      <c r="H45">
        <f>raw_2008_MOE_SSP_non!J50+raw_2008_MOE_SSP_non!K50+raw_2008_MOE_TANF_non!J50+raw_2008_MOE_TANF_non!K50+raw_2008_fed_non_2!D51+raw_2008_fed_non_2!E51</f>
        <v>11638745</v>
      </c>
      <c r="I45">
        <f>raw_2008_MOE_SSP_non!N50+raw_2008_MOE_TANF_non!N50+raw_2008_fed_non_2!I51</f>
        <v>194827747</v>
      </c>
      <c r="J45">
        <f>raw_2008_MOE_SSP_non!L50+raw_2008_MOE_SSP_non!M50+raw_2008_MOE_TANF_non!L50+raw_2008_MOE_TANF_non!M50+raw_2008_fed_non_2!F51+raw_2008_fed_non_2!H51</f>
        <v>94066502</v>
      </c>
      <c r="K45">
        <f>raw_2008_fed_spending!E51</f>
        <v>30735235</v>
      </c>
      <c r="L45">
        <f>raw_2008_fed_spending!C51+raw_2008_fed_spending!E51+raw_2008_fed_spending!J51+raw_2008_MOE_SSP_non!B50+raw_2008_MOE_SSP_assist!B50+raw_2008_MOE_TANF_non!B50+raw_2008_MOE_TANF_assist!B50</f>
        <v>852610785</v>
      </c>
      <c r="N45">
        <f t="shared" si="0"/>
        <v>852610785</v>
      </c>
      <c r="O45" t="str">
        <f t="shared" si="1"/>
        <v>Match</v>
      </c>
    </row>
    <row r="46" spans="1:15" x14ac:dyDescent="0.2">
      <c r="A46" t="s">
        <v>300</v>
      </c>
      <c r="B46">
        <f>raw_2008_MOE_SSP_assist!C51+raw_2008_MOE_TANF_assist!C51+raw_2008_fed_assist!C52</f>
        <v>24891496</v>
      </c>
      <c r="C46">
        <f>raw_2008_fed_spending!C52+raw_2008_MOE_SSP_non!D51+raw_2008_MOE_SSP_assist!D51+raw_2008_MOE_TANF_non!D51+raw_2008_MOE_TANF_assist!D51+raw_2008_fed_non_1!D52+raw_2008_fed_assist!D52</f>
        <v>10957167</v>
      </c>
      <c r="D46">
        <f>raw_2008_MOE_SSP_non!C51+raw_2008_MOE_SSP_non!E51+raw_2008_MOE_SSP_non!F51+raw_2008_MOE_SSP_assist!E51+raw_2008_MOE_TANF_non!C51+raw_2008_MOE_TANF_non!E51+raw_2008_MOE_TANF_non!F51+raw_2008_MOE_TANF_assist!E51+raw_2008_fed_non_1!C52+raw_2008_fed_non_1!E52+raw_2008_fed_non_1!F52+raw_2008_fed_assist!E52</f>
        <v>33759878</v>
      </c>
      <c r="E46">
        <f>raw_2008_fed_non_1!J52+raw_2008_fed_assist!F52</f>
        <v>0</v>
      </c>
      <c r="F46">
        <f>raw_2008_MOE_SSP_non!G51+raw_2008_MOE_SSP_non!H51+raw_2008_MOE_TANF_non!G51+raw_2008_MOE_TANF_non!H51+raw_2008_fed_non_1!G52+raw_2008_fed_non_1!H52</f>
        <v>0</v>
      </c>
      <c r="G46">
        <f>raw_2008_MOE_SSP_non!I51+raw_2008_MOE_TANF_non!I51+raw_2008_fed_non_1!I52</f>
        <v>993274</v>
      </c>
      <c r="H46">
        <f>raw_2008_MOE_SSP_non!J51+raw_2008_MOE_SSP_non!K51+raw_2008_MOE_TANF_non!J51+raw_2008_MOE_TANF_non!K51+raw_2008_fed_non_2!D52+raw_2008_fed_non_2!E52</f>
        <v>697378</v>
      </c>
      <c r="I46">
        <f>raw_2008_MOE_SSP_non!N51+raw_2008_MOE_TANF_non!N51+raw_2008_fed_non_2!I52</f>
        <v>2694336</v>
      </c>
      <c r="J46">
        <f>raw_2008_MOE_SSP_non!L51+raw_2008_MOE_SSP_non!M51+raw_2008_MOE_TANF_non!L51+raw_2008_MOE_TANF_non!M51+raw_2008_fed_non_2!F52+raw_2008_fed_non_2!H52</f>
        <v>11714806</v>
      </c>
      <c r="K46">
        <f>raw_2008_fed_spending!E52</f>
        <v>7407000</v>
      </c>
      <c r="L46">
        <f>raw_2008_fed_spending!C52+raw_2008_fed_spending!E52+raw_2008_fed_spending!J52+raw_2008_MOE_SSP_non!B51+raw_2008_MOE_SSP_assist!B51+raw_2008_MOE_TANF_non!B51+raw_2008_MOE_TANF_assist!B51</f>
        <v>93115335</v>
      </c>
      <c r="N46">
        <f t="shared" si="0"/>
        <v>93115335</v>
      </c>
      <c r="O46" t="str">
        <f t="shared" si="1"/>
        <v>Match</v>
      </c>
    </row>
    <row r="47" spans="1:15" x14ac:dyDescent="0.2">
      <c r="A47" t="s">
        <v>301</v>
      </c>
      <c r="B47">
        <f>raw_2008_MOE_SSP_assist!C52+raw_2008_MOE_TANF_assist!C52+raw_2008_fed_assist!C53</f>
        <v>26058457</v>
      </c>
      <c r="C47">
        <f>raw_2008_fed_spending!C53+raw_2008_MOE_SSP_non!D52+raw_2008_MOE_SSP_assist!D52+raw_2008_MOE_TANF_non!D52+raw_2008_MOE_TANF_assist!D52+raw_2008_fed_non_1!D53+raw_2008_fed_assist!D53</f>
        <v>24740262</v>
      </c>
      <c r="D47">
        <f>raw_2008_MOE_SSP_non!C52+raw_2008_MOE_SSP_non!E52+raw_2008_MOE_SSP_non!F52+raw_2008_MOE_SSP_assist!E52+raw_2008_MOE_TANF_non!C52+raw_2008_MOE_TANF_non!E52+raw_2008_MOE_TANF_non!F52+raw_2008_MOE_TANF_assist!E52+raw_2008_fed_non_1!C53+raw_2008_fed_non_1!E53+raw_2008_fed_non_1!F53+raw_2008_fed_assist!E53</f>
        <v>6120945</v>
      </c>
      <c r="E47">
        <f>raw_2008_fed_non_1!J53+raw_2008_fed_assist!F53</f>
        <v>0</v>
      </c>
      <c r="F47">
        <f>raw_2008_MOE_SSP_non!G52+raw_2008_MOE_SSP_non!H52+raw_2008_MOE_TANF_non!G52+raw_2008_MOE_TANF_non!H52+raw_2008_fed_non_1!G53+raw_2008_fed_non_1!H53</f>
        <v>15956635</v>
      </c>
      <c r="G47">
        <f>raw_2008_MOE_SSP_non!I52+raw_2008_MOE_TANF_non!I52+raw_2008_fed_non_1!I53</f>
        <v>1275718</v>
      </c>
      <c r="H47">
        <f>raw_2008_MOE_SSP_non!J52+raw_2008_MOE_SSP_non!K52+raw_2008_MOE_TANF_non!J52+raw_2008_MOE_TANF_non!K52+raw_2008_fed_non_2!D53+raw_2008_fed_non_2!E53</f>
        <v>0</v>
      </c>
      <c r="I47">
        <f>raw_2008_MOE_SSP_non!N52+raw_2008_MOE_TANF_non!N52+raw_2008_fed_non_2!I53</f>
        <v>0</v>
      </c>
      <c r="J47">
        <f>raw_2008_MOE_SSP_non!L52+raw_2008_MOE_SSP_non!M52+raw_2008_MOE_TANF_non!L52+raw_2008_MOE_TANF_non!M52+raw_2008_fed_non_2!F53+raw_2008_fed_non_2!H53</f>
        <v>7215625</v>
      </c>
      <c r="K47">
        <f>raw_2008_fed_spending!E53</f>
        <v>4735318</v>
      </c>
      <c r="L47">
        <f>raw_2008_fed_spending!C53+raw_2008_fed_spending!E53+raw_2008_fed_spending!J53+raw_2008_MOE_SSP_non!B52+raw_2008_MOE_SSP_assist!B52+raw_2008_MOE_TANF_non!B52+raw_2008_MOE_TANF_assist!B52</f>
        <v>86102960</v>
      </c>
      <c r="N47">
        <f t="shared" si="0"/>
        <v>86102960</v>
      </c>
      <c r="O47" t="str">
        <f t="shared" si="1"/>
        <v>Match</v>
      </c>
    </row>
    <row r="48" spans="1:15" x14ac:dyDescent="0.2">
      <c r="A48" t="s">
        <v>302</v>
      </c>
      <c r="B48">
        <f>raw_2008_MOE_SSP_assist!C53+raw_2008_MOE_TANF_assist!C53+raw_2008_fed_assist!C54</f>
        <v>92994978</v>
      </c>
      <c r="C48">
        <f>raw_2008_fed_spending!C54+raw_2008_MOE_SSP_non!D53+raw_2008_MOE_SSP_assist!D53+raw_2008_MOE_TANF_non!D53+raw_2008_MOE_TANF_assist!D53+raw_2008_fed_non_1!D54+raw_2008_fed_assist!D54</f>
        <v>45479308</v>
      </c>
      <c r="D48">
        <f>raw_2008_MOE_SSP_non!C53+raw_2008_MOE_SSP_non!E53+raw_2008_MOE_SSP_non!F53+raw_2008_MOE_SSP_assist!E53+raw_2008_MOE_TANF_non!C53+raw_2008_MOE_TANF_non!E53+raw_2008_MOE_TANF_non!F53+raw_2008_MOE_TANF_assist!E53+raw_2008_fed_non_1!C54+raw_2008_fed_non_1!E54+raw_2008_fed_non_1!F54+raw_2008_fed_assist!E54</f>
        <v>69705865</v>
      </c>
      <c r="E48">
        <f>raw_2008_fed_non_1!J54+raw_2008_fed_assist!F54</f>
        <v>0</v>
      </c>
      <c r="F48">
        <f>raw_2008_MOE_SSP_non!G53+raw_2008_MOE_SSP_non!H53+raw_2008_MOE_TANF_non!G53+raw_2008_MOE_TANF_non!H53+raw_2008_fed_non_1!G54+raw_2008_fed_non_1!H54</f>
        <v>0</v>
      </c>
      <c r="G48">
        <f>raw_2008_MOE_SSP_non!I53+raw_2008_MOE_TANF_non!I53+raw_2008_fed_non_1!I54</f>
        <v>7266479</v>
      </c>
      <c r="H48">
        <f>raw_2008_MOE_SSP_non!J53+raw_2008_MOE_SSP_non!K53+raw_2008_MOE_TANF_non!J53+raw_2008_MOE_TANF_non!K53+raw_2008_fed_non_2!D54+raw_2008_fed_non_2!E54</f>
        <v>21600518</v>
      </c>
      <c r="I48">
        <f>raw_2008_MOE_SSP_non!N53+raw_2008_MOE_TANF_non!N53+raw_2008_fed_non_2!I54</f>
        <v>16553859</v>
      </c>
      <c r="J48">
        <f>raw_2008_MOE_SSP_non!L53+raw_2008_MOE_SSP_non!M53+raw_2008_MOE_TANF_non!L53+raw_2008_MOE_TANF_non!M53+raw_2008_fed_non_2!F54+raw_2008_fed_non_2!H54</f>
        <v>34775650</v>
      </c>
      <c r="K48">
        <f>raw_2008_fed_spending!E54</f>
        <v>15828500</v>
      </c>
      <c r="L48">
        <f>raw_2008_fed_spending!C54+raw_2008_fed_spending!E54+raw_2008_fed_spending!J54+raw_2008_MOE_SSP_non!B53+raw_2008_MOE_SSP_assist!B53+raw_2008_MOE_TANF_non!B53+raw_2008_MOE_TANF_assist!B53</f>
        <v>304205157</v>
      </c>
      <c r="N48">
        <f t="shared" si="0"/>
        <v>304205157</v>
      </c>
      <c r="O48" t="str">
        <f t="shared" si="1"/>
        <v>Match</v>
      </c>
    </row>
    <row r="49" spans="1:15" x14ac:dyDescent="0.2">
      <c r="A49" t="s">
        <v>303</v>
      </c>
      <c r="B49">
        <f>raw_2008_MOE_SSP_assist!C54+raw_2008_MOE_TANF_assist!C54+raw_2008_fed_assist!C55</f>
        <v>267864015</v>
      </c>
      <c r="C49">
        <f>raw_2008_fed_spending!C55+raw_2008_MOE_SSP_non!D54+raw_2008_MOE_SSP_assist!D54+raw_2008_MOE_TANF_non!D54+raw_2008_MOE_TANF_assist!D54+raw_2008_fed_non_1!D55+raw_2008_fed_assist!D55</f>
        <v>149784224</v>
      </c>
      <c r="D49">
        <f>raw_2008_MOE_SSP_non!C54+raw_2008_MOE_SSP_non!E54+raw_2008_MOE_SSP_non!F54+raw_2008_MOE_SSP_assist!E54+raw_2008_MOE_TANF_non!C54+raw_2008_MOE_TANF_non!E54+raw_2008_MOE_TANF_non!F54+raw_2008_MOE_TANF_assist!E54+raw_2008_fed_non_1!C55+raw_2008_fed_non_1!E55+raw_2008_fed_non_1!F55+raw_2008_fed_assist!E55</f>
        <v>110304947</v>
      </c>
      <c r="E49">
        <f>raw_2008_fed_non_1!J55+raw_2008_fed_assist!F55</f>
        <v>9566789</v>
      </c>
      <c r="F49">
        <f>raw_2008_MOE_SSP_non!G54+raw_2008_MOE_SSP_non!H54+raw_2008_MOE_TANF_non!G54+raw_2008_MOE_TANF_non!H54+raw_2008_fed_non_1!G55+raw_2008_fed_non_1!H55</f>
        <v>0</v>
      </c>
      <c r="G49">
        <f>raw_2008_MOE_SSP_non!I54+raw_2008_MOE_TANF_non!I54+raw_2008_fed_non_1!I55</f>
        <v>10180885</v>
      </c>
      <c r="H49">
        <f>raw_2008_MOE_SSP_non!J54+raw_2008_MOE_SSP_non!K54+raw_2008_MOE_TANF_non!J54+raw_2008_MOE_TANF_non!K54+raw_2008_fed_non_2!D55+raw_2008_fed_non_2!E55</f>
        <v>183490220</v>
      </c>
      <c r="I49">
        <f>raw_2008_MOE_SSP_non!N54+raw_2008_MOE_TANF_non!N54+raw_2008_fed_non_2!I55</f>
        <v>11813277</v>
      </c>
      <c r="J49">
        <f>raw_2008_MOE_SSP_non!L54+raw_2008_MOE_SSP_non!M54+raw_2008_MOE_TANF_non!L54+raw_2008_MOE_TANF_non!M54+raw_2008_fed_non_2!F55+raw_2008_fed_non_2!H55</f>
        <v>66682044</v>
      </c>
      <c r="K49">
        <f>raw_2008_fed_spending!E55</f>
        <v>9692081</v>
      </c>
      <c r="L49">
        <f>raw_2008_fed_spending!C55+raw_2008_fed_spending!E55+raw_2008_fed_spending!J55+raw_2008_MOE_SSP_non!B54+raw_2008_MOE_SSP_assist!B54+raw_2008_MOE_TANF_non!B54+raw_2008_MOE_TANF_assist!B54</f>
        <v>819378482</v>
      </c>
      <c r="N49">
        <f t="shared" si="0"/>
        <v>819378482</v>
      </c>
      <c r="O49" t="str">
        <f t="shared" si="1"/>
        <v>Match</v>
      </c>
    </row>
    <row r="50" spans="1:15" x14ac:dyDescent="0.2">
      <c r="A50" t="s">
        <v>304</v>
      </c>
      <c r="B50">
        <f>raw_2008_MOE_SSP_assist!C55+raw_2008_MOE_TANF_assist!C55+raw_2008_fed_assist!C56</f>
        <v>31148455</v>
      </c>
      <c r="C50">
        <f>raw_2008_fed_spending!C56+raw_2008_MOE_SSP_non!D55+raw_2008_MOE_SSP_assist!D55+raw_2008_MOE_TANF_non!D55+raw_2008_MOE_TANF_assist!D55+raw_2008_fed_non_1!D56+raw_2008_fed_assist!D56</f>
        <v>21877339</v>
      </c>
      <c r="D50">
        <f>raw_2008_MOE_SSP_non!C55+raw_2008_MOE_SSP_non!E55+raw_2008_MOE_SSP_non!F55+raw_2008_MOE_SSP_assist!E55+raw_2008_MOE_TANF_non!C55+raw_2008_MOE_TANF_non!E55+raw_2008_MOE_TANF_non!F55+raw_2008_MOE_TANF_assist!E55+raw_2008_fed_non_1!C56+raw_2008_fed_non_1!E56+raw_2008_fed_non_1!F56+raw_2008_fed_assist!E56</f>
        <v>16623636</v>
      </c>
      <c r="E50">
        <f>raw_2008_fed_non_1!J56+raw_2008_fed_assist!F56</f>
        <v>0</v>
      </c>
      <c r="F50">
        <f>raw_2008_MOE_SSP_non!G55+raw_2008_MOE_SSP_non!H55+raw_2008_MOE_TANF_non!G55+raw_2008_MOE_TANF_non!H55+raw_2008_fed_non_1!G56+raw_2008_fed_non_1!H56</f>
        <v>0</v>
      </c>
      <c r="G50">
        <f>raw_2008_MOE_SSP_non!I55+raw_2008_MOE_TANF_non!I55+raw_2008_fed_non_1!I56</f>
        <v>1499229</v>
      </c>
      <c r="H50">
        <f>raw_2008_MOE_SSP_non!J55+raw_2008_MOE_SSP_non!K55+raw_2008_MOE_TANF_non!J55+raw_2008_MOE_TANF_non!K55+raw_2008_fed_non_2!D56+raw_2008_fed_non_2!E56</f>
        <v>4722665</v>
      </c>
      <c r="I50">
        <f>raw_2008_MOE_SSP_non!N55+raw_2008_MOE_TANF_non!N55+raw_2008_fed_non_2!I56</f>
        <v>13344368</v>
      </c>
      <c r="J50">
        <f>raw_2008_MOE_SSP_non!L55+raw_2008_MOE_SSP_non!M55+raw_2008_MOE_TANF_non!L55+raw_2008_MOE_TANF_non!M55+raw_2008_fed_non_2!F56+raw_2008_fed_non_2!H56</f>
        <v>25966145</v>
      </c>
      <c r="K50">
        <f>raw_2008_fed_spending!E56</f>
        <v>11017631</v>
      </c>
      <c r="L50">
        <f>raw_2008_fed_spending!C56+raw_2008_fed_spending!E56+raw_2008_fed_spending!J56+raw_2008_MOE_SSP_non!B55+raw_2008_MOE_SSP_assist!B55+raw_2008_MOE_TANF_non!B55+raw_2008_MOE_TANF_assist!B55</f>
        <v>126199468</v>
      </c>
      <c r="N50">
        <f t="shared" si="0"/>
        <v>126199468</v>
      </c>
      <c r="O50" t="str">
        <f t="shared" si="1"/>
        <v>Match</v>
      </c>
    </row>
    <row r="51" spans="1:15" x14ac:dyDescent="0.2">
      <c r="A51" t="s">
        <v>305</v>
      </c>
      <c r="B51">
        <f>raw_2008_MOE_SSP_assist!C56+raw_2008_MOE_TANF_assist!C56+raw_2008_fed_assist!C57</f>
        <v>89486194</v>
      </c>
      <c r="C51">
        <f>raw_2008_fed_spending!C57+raw_2008_MOE_SSP_non!D56+raw_2008_MOE_SSP_assist!D56+raw_2008_MOE_TANF_non!D56+raw_2008_MOE_TANF_assist!D56+raw_2008_fed_non_1!D57+raw_2008_fed_assist!D57</f>
        <v>275465000</v>
      </c>
      <c r="D51">
        <f>raw_2008_MOE_SSP_non!C56+raw_2008_MOE_SSP_non!E56+raw_2008_MOE_SSP_non!F56+raw_2008_MOE_SSP_assist!E56+raw_2008_MOE_TANF_non!C56+raw_2008_MOE_TANF_non!E56+raw_2008_MOE_TANF_non!F56+raw_2008_MOE_TANF_assist!E56+raw_2008_fed_non_1!C57+raw_2008_fed_non_1!E57+raw_2008_fed_non_1!F57+raw_2008_fed_assist!E57</f>
        <v>35808782</v>
      </c>
      <c r="E51">
        <f>raw_2008_fed_non_1!J57+raw_2008_fed_assist!F57</f>
        <v>0</v>
      </c>
      <c r="F51">
        <f>raw_2008_MOE_SSP_non!G56+raw_2008_MOE_SSP_non!H56+raw_2008_MOE_TANF_non!G56+raw_2008_MOE_TANF_non!H56+raw_2008_fed_non_1!G57+raw_2008_fed_non_1!H57</f>
        <v>65500289</v>
      </c>
      <c r="G51">
        <f>raw_2008_MOE_SSP_non!I56+raw_2008_MOE_TANF_non!I56+raw_2008_fed_non_1!I57</f>
        <v>6864267</v>
      </c>
      <c r="H51">
        <f>raw_2008_MOE_SSP_non!J56+raw_2008_MOE_SSP_non!K56+raw_2008_MOE_TANF_non!J56+raw_2008_MOE_TANF_non!K56+raw_2008_fed_non_2!D57+raw_2008_fed_non_2!E57</f>
        <v>10436818</v>
      </c>
      <c r="I51">
        <f>raw_2008_MOE_SSP_non!N56+raw_2008_MOE_TANF_non!N56+raw_2008_fed_non_2!I57</f>
        <v>7528134</v>
      </c>
      <c r="J51">
        <f>raw_2008_MOE_SSP_non!L56+raw_2008_MOE_SSP_non!M56+raw_2008_MOE_TANF_non!L56+raw_2008_MOE_TANF_non!M56+raw_2008_fed_non_2!F57+raw_2008_fed_non_2!H57</f>
        <v>24695284</v>
      </c>
      <c r="K51">
        <f>raw_2008_fed_spending!E57</f>
        <v>13420500</v>
      </c>
      <c r="L51">
        <f>raw_2008_fed_spending!C57+raw_2008_fed_spending!E57+raw_2008_fed_spending!J57+raw_2008_MOE_SSP_non!B56+raw_2008_MOE_SSP_assist!B56+raw_2008_MOE_TANF_non!B56+raw_2008_MOE_TANF_assist!B56</f>
        <v>529205268</v>
      </c>
      <c r="N51">
        <f t="shared" si="0"/>
        <v>529205268</v>
      </c>
      <c r="O51" t="str">
        <f t="shared" si="1"/>
        <v>Match</v>
      </c>
    </row>
    <row r="52" spans="1:15" x14ac:dyDescent="0.2">
      <c r="A52" t="s">
        <v>306</v>
      </c>
      <c r="B52">
        <f>raw_2008_MOE_SSP_assist!C57+raw_2008_MOE_TANF_assist!C57+raw_2008_fed_assist!C58</f>
        <v>10886521</v>
      </c>
      <c r="C52">
        <f>raw_2008_fed_spending!C58+raw_2008_MOE_SSP_non!D57+raw_2008_MOE_SSP_assist!D57+raw_2008_MOE_TANF_non!D57+raw_2008_MOE_TANF_assist!D57+raw_2008_fed_non_1!D58+raw_2008_fed_assist!D58</f>
        <v>1553707</v>
      </c>
      <c r="D52">
        <f>raw_2008_MOE_SSP_non!C57+raw_2008_MOE_SSP_non!E57+raw_2008_MOE_SSP_non!F57+raw_2008_MOE_SSP_assist!E57+raw_2008_MOE_TANF_non!C57+raw_2008_MOE_TANF_non!E57+raw_2008_MOE_TANF_non!F57+raw_2008_MOE_TANF_assist!E57+raw_2008_fed_non_1!C58+raw_2008_fed_non_1!E58+raw_2008_fed_non_1!F58+raw_2008_fed_assist!E58</f>
        <v>3484340</v>
      </c>
      <c r="E52">
        <f>raw_2008_fed_non_1!J58+raw_2008_fed_assist!F58</f>
        <v>0</v>
      </c>
      <c r="F52">
        <f>raw_2008_MOE_SSP_non!G57+raw_2008_MOE_SSP_non!H57+raw_2008_MOE_TANF_non!G57+raw_2008_MOE_TANF_non!H57+raw_2008_fed_non_1!G58+raw_2008_fed_non_1!H58</f>
        <v>0</v>
      </c>
      <c r="G52">
        <f>raw_2008_MOE_SSP_non!I57+raw_2008_MOE_TANF_non!I57+raw_2008_fed_non_1!I58</f>
        <v>0</v>
      </c>
      <c r="H52">
        <f>raw_2008_MOE_SSP_non!J57+raw_2008_MOE_SSP_non!K57+raw_2008_MOE_TANF_non!J57+raw_2008_MOE_TANF_non!K57+raw_2008_fed_non_2!D58+raw_2008_fed_non_2!E58</f>
        <v>0</v>
      </c>
      <c r="I52">
        <f>raw_2008_MOE_SSP_non!N57+raw_2008_MOE_TANF_non!N57+raw_2008_fed_non_2!I58</f>
        <v>10214514</v>
      </c>
      <c r="J52">
        <f>raw_2008_MOE_SSP_non!L57+raw_2008_MOE_SSP_non!M57+raw_2008_MOE_TANF_non!L57+raw_2008_MOE_TANF_non!M57+raw_2008_fed_non_2!F58+raw_2008_fed_non_2!H58</f>
        <v>1115330</v>
      </c>
      <c r="K52">
        <f>raw_2008_fed_spending!E58</f>
        <v>1850053</v>
      </c>
      <c r="L52">
        <f>raw_2008_fed_spending!C58+raw_2008_fed_spending!E58+raw_2008_fed_spending!J58+raw_2008_MOE_SSP_non!B57+raw_2008_MOE_SSP_assist!B57+raw_2008_MOE_TANF_non!B57+raw_2008_MOE_TANF_assist!B57</f>
        <v>29104465</v>
      </c>
      <c r="N52">
        <f t="shared" si="0"/>
        <v>29104465</v>
      </c>
      <c r="O52" t="str">
        <f t="shared" si="1"/>
        <v>Match</v>
      </c>
    </row>
    <row r="53" spans="1:15" x14ac:dyDescent="0.2">
      <c r="A53" t="s">
        <v>117</v>
      </c>
      <c r="B53">
        <f>raw_2008_MOE_SSP_assist!C58+raw_2008_MOE_TANF_assist!C58+raw_2008_fed_assist!C59</f>
        <v>8648970019</v>
      </c>
      <c r="C53">
        <f>raw_2008_fed_spending!C59+raw_2008_MOE_SSP_non!D58+raw_2008_MOE_SSP_assist!D58+raw_2008_MOE_TANF_non!D58+raw_2008_MOE_TANF_assist!D58+raw_2008_fed_non_1!D59+raw_2008_fed_assist!D59</f>
        <v>5915210145</v>
      </c>
      <c r="D53">
        <f>raw_2008_MOE_SSP_non!C58+raw_2008_MOE_SSP_non!E58+raw_2008_MOE_SSP_non!F58+raw_2008_MOE_SSP_assist!E58+raw_2008_MOE_TANF_non!C58+raw_2008_MOE_TANF_non!E58+raw_2008_MOE_TANF_non!F58+raw_2008_MOE_TANF_assist!E58+raw_2008_fed_non_1!C59+raw_2008_fed_non_1!E59+raw_2008_fed_non_1!F59+raw_2008_fed_assist!E59</f>
        <v>2782014301</v>
      </c>
      <c r="E53">
        <f>raw_2008_fed_non_1!J59+raw_2008_fed_assist!F59</f>
        <v>1622224543</v>
      </c>
      <c r="F53">
        <f>raw_2008_MOE_SSP_non!G58+raw_2008_MOE_SSP_non!H58+raw_2008_MOE_TANF_non!G58+raw_2008_MOE_TANF_non!H58+raw_2008_fed_non_1!G59+raw_2008_fed_non_1!H59</f>
        <v>1563966152</v>
      </c>
      <c r="G53">
        <f>raw_2008_MOE_SSP_non!I58+raw_2008_MOE_TANF_non!I58+raw_2008_fed_non_1!I59</f>
        <v>479988894</v>
      </c>
      <c r="H53">
        <f>raw_2008_MOE_SSP_non!J58+raw_2008_MOE_SSP_non!K58+raw_2008_MOE_TANF_non!J58+raw_2008_MOE_TANF_non!K58+raw_2008_fed_non_2!D59+raw_2008_fed_non_2!E59</f>
        <v>2462539312</v>
      </c>
      <c r="I53">
        <f>raw_2008_MOE_SSP_non!N58+raw_2008_MOE_TANF_non!N58+raw_2008_fed_non_2!I59</f>
        <v>3756557341</v>
      </c>
      <c r="J53">
        <f>raw_2008_MOE_SSP_non!L58+raw_2008_MOE_SSP_non!M58+raw_2008_MOE_TANF_non!L58+raw_2008_MOE_TANF_non!M58+raw_2008_fed_non_2!F59+raw_2008_fed_non_2!H59</f>
        <v>2577185873</v>
      </c>
      <c r="K53">
        <f>raw_2008_fed_spending!E59</f>
        <v>1181211959</v>
      </c>
      <c r="L53">
        <f>raw_2008_fed_spending!C59+raw_2008_fed_spending!E59+raw_2008_fed_spending!J59+raw_2008_MOE_SSP_non!B58+raw_2008_MOE_SSP_assist!B58+raw_2008_MOE_TANF_non!B58+raw_2008_MOE_TANF_assist!B58</f>
        <v>30989868539</v>
      </c>
      <c r="N53">
        <f t="shared" si="0"/>
        <v>30989868539</v>
      </c>
      <c r="O53" t="str">
        <f t="shared" si="1"/>
        <v>Match</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sheetData>
    <row r="1" spans="1:17" x14ac:dyDescent="0.2">
      <c r="A1" t="s">
        <v>1</v>
      </c>
      <c r="B1" t="s">
        <v>787</v>
      </c>
      <c r="C1" t="s">
        <v>788</v>
      </c>
      <c r="D1" t="s">
        <v>789</v>
      </c>
      <c r="E1" t="s">
        <v>790</v>
      </c>
      <c r="F1" t="s">
        <v>791</v>
      </c>
      <c r="G1" t="s">
        <v>792</v>
      </c>
      <c r="H1" t="s">
        <v>793</v>
      </c>
      <c r="I1" t="s">
        <v>794</v>
      </c>
      <c r="J1" t="s">
        <v>795</v>
      </c>
      <c r="K1" t="s">
        <v>796</v>
      </c>
      <c r="L1" t="s">
        <v>944</v>
      </c>
      <c r="N1" t="s">
        <v>829</v>
      </c>
      <c r="O1" t="s">
        <v>606</v>
      </c>
      <c r="P1" t="s">
        <v>850</v>
      </c>
      <c r="Q1" t="s">
        <v>606</v>
      </c>
    </row>
    <row r="2" spans="1:17" x14ac:dyDescent="0.2">
      <c r="A2" t="s">
        <v>8</v>
      </c>
      <c r="B2">
        <f>raw_2009_MOE_SSP_assist!C10+raw_2009_MOE_TANF_assist!C10+raw_2009_fed_assist!C10</f>
        <v>42279825</v>
      </c>
      <c r="C2">
        <f>raw_2009_MOE_SSP_non!D8+raw_2009_MOE_SSP_assist!D10+raw_2009_MOE_TANF_non!D8+raw_2009_MOE_TANF_assist!D10+raw_2009_fed_non_1!D8+raw_2009_fed_assist!D10+raw_2009_fed_spending!C9</f>
        <v>7517133</v>
      </c>
      <c r="D2">
        <f>raw_2009_MOE_SSP_non!C8+raw_2009_MOE_SSP_non!E8+raw_2009_MOE_SSP_non!F8+raw_2009_MOE_SSP_assist!E10+raw_2009_MOE_TANF_non!C8+raw_2009_MOE_TANF_non!E8+raw_2009_MOE_TANF_non!F8+raw_2009_MOE_TANF_assist!E10+raw_2009_fed_non_1!C8+raw_2009_fed_non_1!E8+raw_2009_fed_non_1!F8+raw_2009_fed_assist!E10</f>
        <v>27824003</v>
      </c>
      <c r="E2">
        <f>raw_2009_fed_non_1!J8+raw_2009_fed_assist!F10</f>
        <v>0</v>
      </c>
      <c r="F2">
        <f>raw_2009_MOE_SSP_non!G8+raw_2009_MOE_SSP_non!H8+raw_2009_MOE_TANF_non!G8+raw_2009_MOE_TANF_non!H8+raw_2009_fed_non_1!G8+raw_2009_fed_non_1!H8</f>
        <v>0</v>
      </c>
      <c r="G2">
        <f>raw_2009_MOE_SSP_non!I8+raw_2009_MOE_TANF_non!I8+raw_2009_fed_non_1!I8</f>
        <v>0</v>
      </c>
      <c r="H2">
        <f>raw_2009_MOE_SSP_non!J8+raw_2009_MOE_SSP_non!K8+raw_2009_MOE_TANF_non!J8+raw_2009_MOE_TANF_non!K8+raw_2009_fed_non_2!D9+raw_2009_fed_non_2!E9</f>
        <v>3565397</v>
      </c>
      <c r="I2">
        <f>raw_2009_MOE_SSP_non!N8+raw_2009_MOE_TANF_non!N8+raw_2009_fed_non_2!I9</f>
        <v>51053981</v>
      </c>
      <c r="J2">
        <f>raw_2009_MOE_SSP_non!L8+raw_2009_MOE_SSP_non!M8+raw_2009_MOE_TANF_non!L8+raw_2009_MOE_TANF_non!M8+raw_2009_fed_non_2!F9+raw_2009_fed_non_2!H9</f>
        <v>17018167</v>
      </c>
      <c r="K2">
        <f>raw_2009_fed_spending!E9</f>
        <v>10440848</v>
      </c>
      <c r="L2">
        <f>raw_2009_MOE_SSP_non!B8+raw_2009_MOE_SSP_assist!B10+raw_2009_MOE_TANF_non!B8+raw_2009_MOE_TANF_assist!B10+raw_2009_fed_spending!J9+raw_2009_fed_spending!C9+raw_2009_fed_spending!E9</f>
        <v>159699354</v>
      </c>
      <c r="N2">
        <f>SUM(B2:K2)</f>
        <v>159699354</v>
      </c>
      <c r="O2" t="str">
        <f>IF(L2=N2, "Match", "No Match")</f>
        <v>Match</v>
      </c>
      <c r="P2">
        <f>SUM(B2:B52)</f>
        <v>9323502540</v>
      </c>
      <c r="Q2" t="str">
        <f>IF(P2=B53, "Match", "No Match")</f>
        <v>Match</v>
      </c>
    </row>
    <row r="3" spans="1:17" x14ac:dyDescent="0.2">
      <c r="A3" t="s">
        <v>9</v>
      </c>
      <c r="B3">
        <f>raw_2009_MOE_SSP_assist!C11+raw_2009_MOE_TANF_assist!C11+raw_2009_fed_assist!C11</f>
        <v>31919545</v>
      </c>
      <c r="C3">
        <f>raw_2009_MOE_SSP_non!D9+raw_2009_MOE_SSP_assist!D11+raw_2009_MOE_TANF_non!D9+raw_2009_MOE_TANF_assist!D11+raw_2009_fed_non_1!D9+raw_2009_fed_assist!D11+raw_2009_fed_spending!C10</f>
        <v>30718825</v>
      </c>
      <c r="D3">
        <f>raw_2009_MOE_SSP_non!C9+raw_2009_MOE_SSP_non!E9+raw_2009_MOE_SSP_non!F9+raw_2009_MOE_SSP_assist!E11+raw_2009_MOE_TANF_non!C9+raw_2009_MOE_TANF_non!E9+raw_2009_MOE_TANF_non!F9+raw_2009_MOE_TANF_assist!E11+raw_2009_fed_non_1!C9+raw_2009_fed_non_1!E9+raw_2009_fed_non_1!F9+raw_2009_fed_assist!E11</f>
        <v>10825838</v>
      </c>
      <c r="E3">
        <f>raw_2009_fed_non_1!J9+raw_2009_fed_assist!F11</f>
        <v>0</v>
      </c>
      <c r="F3">
        <f>raw_2009_MOE_SSP_non!G9+raw_2009_MOE_SSP_non!H9+raw_2009_MOE_TANF_non!G9+raw_2009_MOE_TANF_non!H9+raw_2009_fed_non_1!G9+raw_2009_fed_non_1!H9</f>
        <v>0</v>
      </c>
      <c r="G3">
        <f>raw_2009_MOE_SSP_non!I9+raw_2009_MOE_TANF_non!I9+raw_2009_fed_non_1!I9</f>
        <v>646586</v>
      </c>
      <c r="H3">
        <f>raw_2009_MOE_SSP_non!J9+raw_2009_MOE_SSP_non!K9+raw_2009_MOE_TANF_non!J9+raw_2009_MOE_TANF_non!K9+raw_2009_fed_non_2!D10+raw_2009_fed_non_2!E10</f>
        <v>336245</v>
      </c>
      <c r="I3">
        <f>raw_2009_MOE_SSP_non!N9+raw_2009_MOE_TANF_non!N9+raw_2009_fed_non_2!I10</f>
        <v>0</v>
      </c>
      <c r="J3">
        <f>raw_2009_MOE_SSP_non!L9+raw_2009_MOE_SSP_non!M9+raw_2009_MOE_TANF_non!L9+raw_2009_MOE_TANF_non!M9+raw_2009_fed_non_2!F10+raw_2009_fed_non_2!H10</f>
        <v>6041536</v>
      </c>
      <c r="K3">
        <f>raw_2009_fed_spending!E10</f>
        <v>5049000</v>
      </c>
      <c r="L3">
        <f>raw_2009_MOE_SSP_non!B9+raw_2009_MOE_SSP_assist!B11+raw_2009_MOE_TANF_non!B9+raw_2009_MOE_TANF_assist!B11+raw_2009_fed_spending!J10+raw_2009_fed_spending!C10+raw_2009_fed_spending!E10</f>
        <v>85537575</v>
      </c>
      <c r="N3">
        <f t="shared" ref="N3:N52" si="0">SUM(B3:K3)</f>
        <v>85537575</v>
      </c>
      <c r="O3" t="str">
        <f t="shared" ref="O3:O52" si="1">IF(L3=N3, "Match", "No Match")</f>
        <v>Match</v>
      </c>
      <c r="P3">
        <f>SUM(C2:C52)</f>
        <v>5860592307</v>
      </c>
      <c r="Q3" t="str">
        <f>IF(P3=C53, "Match", "No Match")</f>
        <v>Match</v>
      </c>
    </row>
    <row r="4" spans="1:17" x14ac:dyDescent="0.2">
      <c r="A4" t="s">
        <v>10</v>
      </c>
      <c r="B4">
        <f>raw_2009_MOE_SSP_assist!C12+raw_2009_MOE_TANF_assist!C12+raw_2009_fed_assist!C12</f>
        <v>137974614</v>
      </c>
      <c r="C4">
        <f>raw_2009_MOE_SSP_non!D10+raw_2009_MOE_SSP_assist!D12+raw_2009_MOE_TANF_non!D10+raw_2009_MOE_TANF_assist!D12+raw_2009_fed_non_1!D10+raw_2009_fed_assist!D12+raw_2009_fed_spending!C11</f>
        <v>57205628</v>
      </c>
      <c r="D4">
        <f>raw_2009_MOE_SSP_non!C10+raw_2009_MOE_SSP_non!E10+raw_2009_MOE_SSP_non!F10+raw_2009_MOE_SSP_assist!E12+raw_2009_MOE_TANF_non!C10+raw_2009_MOE_TANF_non!E10+raw_2009_MOE_TANF_non!F10+raw_2009_MOE_TANF_assist!E12+raw_2009_fed_non_1!C10+raw_2009_fed_non_1!E10+raw_2009_fed_non_1!F10+raw_2009_fed_assist!E12</f>
        <v>13375910</v>
      </c>
      <c r="E4">
        <f>raw_2009_fed_non_1!J10+raw_2009_fed_assist!F12</f>
        <v>50615804</v>
      </c>
      <c r="F4">
        <f>raw_2009_MOE_SSP_non!G10+raw_2009_MOE_SSP_non!H10+raw_2009_MOE_TANF_non!G10+raw_2009_MOE_TANF_non!H10+raw_2009_fed_non_1!G10+raw_2009_fed_non_1!H10</f>
        <v>0</v>
      </c>
      <c r="G4">
        <f>raw_2009_MOE_SSP_non!I10+raw_2009_MOE_TANF_non!I10+raw_2009_fed_non_1!I10</f>
        <v>3083823</v>
      </c>
      <c r="H4">
        <f>raw_2009_MOE_SSP_non!J10+raw_2009_MOE_SSP_non!K10+raw_2009_MOE_TANF_non!J10+raw_2009_MOE_TANF_non!K10+raw_2009_fed_non_2!D11+raw_2009_fed_non_2!E11</f>
        <v>425415</v>
      </c>
      <c r="I4">
        <f>raw_2009_MOE_SSP_non!N10+raw_2009_MOE_TANF_non!N10+raw_2009_fed_non_2!I11</f>
        <v>80768837</v>
      </c>
      <c r="J4">
        <f>raw_2009_MOE_SSP_non!L10+raw_2009_MOE_SSP_non!M10+raw_2009_MOE_TANF_non!L10+raw_2009_MOE_TANF_non!M10+raw_2009_fed_non_2!F11+raw_2009_fed_non_2!H11</f>
        <v>43623102</v>
      </c>
      <c r="K4">
        <f>raw_2009_fed_spending!E11</f>
        <v>22415757</v>
      </c>
      <c r="L4">
        <f>raw_2009_MOE_SSP_non!B10+raw_2009_MOE_SSP_assist!B12+raw_2009_MOE_TANF_non!B10+raw_2009_MOE_TANF_assist!B12+raw_2009_fed_spending!J11+raw_2009_fed_spending!C11+raw_2009_fed_spending!E11</f>
        <v>409488890</v>
      </c>
      <c r="N4">
        <f t="shared" si="0"/>
        <v>409488890</v>
      </c>
      <c r="O4" t="str">
        <f t="shared" si="1"/>
        <v>Match</v>
      </c>
      <c r="P4">
        <f>SUM(D2:D52)</f>
        <v>2908800139</v>
      </c>
      <c r="Q4" t="str">
        <f>IF(P4=D53, "Match", "No Match")</f>
        <v>Match</v>
      </c>
    </row>
    <row r="5" spans="1:17" x14ac:dyDescent="0.2">
      <c r="A5" t="s">
        <v>11</v>
      </c>
      <c r="B5">
        <f>raw_2009_MOE_SSP_assist!C13+raw_2009_MOE_TANF_assist!C13+raw_2009_fed_assist!C13</f>
        <v>16536666</v>
      </c>
      <c r="C5">
        <f>raw_2009_MOE_SSP_non!D11+raw_2009_MOE_SSP_assist!D13+raw_2009_MOE_TANF_non!D11+raw_2009_MOE_TANF_assist!D13+raw_2009_fed_non_1!D11+raw_2009_fed_assist!D13+raw_2009_fed_spending!C12</f>
        <v>15496957</v>
      </c>
      <c r="D5">
        <f>raw_2009_MOE_SSP_non!C11+raw_2009_MOE_SSP_non!E11+raw_2009_MOE_SSP_non!F11+raw_2009_MOE_SSP_assist!E13+raw_2009_MOE_TANF_non!C11+raw_2009_MOE_TANF_non!E11+raw_2009_MOE_TANF_non!F11+raw_2009_MOE_TANF_assist!E13+raw_2009_fed_non_1!C11+raw_2009_fed_non_1!E11+raw_2009_fed_non_1!F11+raw_2009_fed_assist!E13</f>
        <v>31057645</v>
      </c>
      <c r="E5">
        <f>raw_2009_fed_non_1!J11+raw_2009_fed_assist!F13</f>
        <v>0</v>
      </c>
      <c r="F5">
        <f>raw_2009_MOE_SSP_non!G11+raw_2009_MOE_SSP_non!H11+raw_2009_MOE_TANF_non!G11+raw_2009_MOE_TANF_non!H11+raw_2009_fed_non_1!G11+raw_2009_fed_non_1!H11</f>
        <v>0</v>
      </c>
      <c r="G5">
        <f>raw_2009_MOE_SSP_non!I11+raw_2009_MOE_TANF_non!I11+raw_2009_fed_non_1!I11</f>
        <v>0</v>
      </c>
      <c r="H5">
        <f>raw_2009_MOE_SSP_non!J11+raw_2009_MOE_SSP_non!K11+raw_2009_MOE_TANF_non!J11+raw_2009_MOE_TANF_non!K11+raw_2009_fed_non_2!D12+raw_2009_fed_non_2!E12</f>
        <v>60092866</v>
      </c>
      <c r="I5">
        <f>raw_2009_MOE_SSP_non!N11+raw_2009_MOE_TANF_non!N11+raw_2009_fed_non_2!I12</f>
        <v>4184978</v>
      </c>
      <c r="J5">
        <f>raw_2009_MOE_SSP_non!L11+raw_2009_MOE_SSP_non!M11+raw_2009_MOE_TANF_non!L11+raw_2009_MOE_TANF_non!M11+raw_2009_fed_non_2!F12+raw_2009_fed_non_2!H12</f>
        <v>13549371</v>
      </c>
      <c r="K5">
        <f>raw_2009_fed_spending!E12</f>
        <v>0</v>
      </c>
      <c r="L5">
        <f>raw_2009_MOE_SSP_non!B11+raw_2009_MOE_SSP_assist!B13+raw_2009_MOE_TANF_non!B11+raw_2009_MOE_TANF_assist!B13+raw_2009_fed_spending!J12+raw_2009_fed_spending!C12+raw_2009_fed_spending!E12</f>
        <v>140918483</v>
      </c>
      <c r="N5">
        <f t="shared" si="0"/>
        <v>140918483</v>
      </c>
      <c r="O5" t="str">
        <f t="shared" si="1"/>
        <v>Match</v>
      </c>
      <c r="P5">
        <f>SUM(E2:E52)</f>
        <v>1666585417</v>
      </c>
      <c r="Q5" t="str">
        <f>IF(P5=E53, "Match", "No Match")</f>
        <v>Match</v>
      </c>
    </row>
    <row r="6" spans="1:17" x14ac:dyDescent="0.2">
      <c r="A6" t="s">
        <v>12</v>
      </c>
      <c r="B6">
        <f>raw_2009_MOE_SSP_assist!C14+raw_2009_MOE_TANF_assist!C14+raw_2009_fed_assist!C14</f>
        <v>3509503146</v>
      </c>
      <c r="C6">
        <f>raw_2009_MOE_SSP_non!D12+raw_2009_MOE_SSP_assist!D14+raw_2009_MOE_TANF_non!D12+raw_2009_MOE_TANF_assist!D14+raw_2009_fed_non_1!D12+raw_2009_fed_assist!D14+raw_2009_fed_spending!C13</f>
        <v>1020225127</v>
      </c>
      <c r="D6">
        <f>raw_2009_MOE_SSP_non!C12+raw_2009_MOE_SSP_non!E12+raw_2009_MOE_SSP_non!F12+raw_2009_MOE_SSP_assist!E14+raw_2009_MOE_TANF_non!C12+raw_2009_MOE_TANF_non!E12+raw_2009_MOE_TANF_non!F12+raw_2009_MOE_TANF_assist!E14+raw_2009_fed_non_1!C12+raw_2009_fed_non_1!E12+raw_2009_fed_non_1!F12+raw_2009_fed_assist!E14</f>
        <v>691060516</v>
      </c>
      <c r="E6">
        <f>raw_2009_fed_non_1!J12+raw_2009_fed_assist!F14</f>
        <v>174726977</v>
      </c>
      <c r="F6">
        <f>raw_2009_MOE_SSP_non!G12+raw_2009_MOE_SSP_non!H12+raw_2009_MOE_TANF_non!G12+raw_2009_MOE_TANF_non!H12+raw_2009_fed_non_1!G12+raw_2009_fed_non_1!H12</f>
        <v>0</v>
      </c>
      <c r="G6">
        <f>raw_2009_MOE_SSP_non!I12+raw_2009_MOE_TANF_non!I12+raw_2009_fed_non_1!I12</f>
        <v>695588</v>
      </c>
      <c r="H6">
        <f>raw_2009_MOE_SSP_non!J12+raw_2009_MOE_SSP_non!K12+raw_2009_MOE_TANF_non!J12+raw_2009_MOE_TANF_non!K12+raw_2009_fed_non_2!D13+raw_2009_fed_non_2!E13</f>
        <v>142485790</v>
      </c>
      <c r="I6">
        <f>raw_2009_MOE_SSP_non!N12+raw_2009_MOE_TANF_non!N12+raw_2009_fed_non_2!I13</f>
        <v>385581687</v>
      </c>
      <c r="J6">
        <f>raw_2009_MOE_SSP_non!L12+raw_2009_MOE_SSP_non!M12+raw_2009_MOE_TANF_non!L12+raw_2009_MOE_TANF_non!M12+raw_2009_fed_non_2!F13+raw_2009_fed_non_2!H13</f>
        <v>611589952</v>
      </c>
      <c r="K6">
        <f>raw_2009_fed_spending!E13</f>
        <v>347641949</v>
      </c>
      <c r="L6">
        <f>raw_2009_MOE_SSP_non!B12+raw_2009_MOE_SSP_assist!B14+raw_2009_MOE_TANF_non!B12+raw_2009_MOE_TANF_assist!B14+raw_2009_fed_spending!J13+raw_2009_fed_spending!C13+raw_2009_fed_spending!E13</f>
        <v>6883510732</v>
      </c>
      <c r="N6">
        <f t="shared" si="0"/>
        <v>6883510732</v>
      </c>
      <c r="O6" t="str">
        <f t="shared" si="1"/>
        <v>Match</v>
      </c>
      <c r="P6">
        <f>SUM(F2:F52)</f>
        <v>2093888325</v>
      </c>
      <c r="Q6" t="str">
        <f>IF(P6=F53, "Match", "No Match")</f>
        <v>Match</v>
      </c>
    </row>
    <row r="7" spans="1:17" x14ac:dyDescent="0.2">
      <c r="A7" t="s">
        <v>13</v>
      </c>
      <c r="B7">
        <f>raw_2009_MOE_SSP_assist!C15+raw_2009_MOE_TANF_assist!C15+raw_2009_fed_assist!C15</f>
        <v>51771662</v>
      </c>
      <c r="C7">
        <f>raw_2009_MOE_SSP_non!D13+raw_2009_MOE_SSP_assist!D15+raw_2009_MOE_TANF_non!D13+raw_2009_MOE_TANF_assist!D15+raw_2009_fed_non_1!D13+raw_2009_fed_assist!D15+raw_2009_fed_spending!C14</f>
        <v>30640736</v>
      </c>
      <c r="D7">
        <f>raw_2009_MOE_SSP_non!C13+raw_2009_MOE_SSP_non!E13+raw_2009_MOE_SSP_non!F13+raw_2009_MOE_SSP_assist!E15+raw_2009_MOE_TANF_non!C13+raw_2009_MOE_TANF_non!E13+raw_2009_MOE_TANF_non!F13+raw_2009_MOE_TANF_assist!E15+raw_2009_fed_non_1!C13+raw_2009_fed_non_1!E13+raw_2009_fed_non_1!F13+raw_2009_fed_assist!E15</f>
        <v>6843144</v>
      </c>
      <c r="E7">
        <f>raw_2009_fed_non_1!J13+raw_2009_fed_assist!F15</f>
        <v>4980316</v>
      </c>
      <c r="F7">
        <f>raw_2009_MOE_SSP_non!G13+raw_2009_MOE_SSP_non!H13+raw_2009_MOE_TANF_non!G13+raw_2009_MOE_TANF_non!H13+raw_2009_fed_non_1!G13+raw_2009_fed_non_1!H13</f>
        <v>3886641</v>
      </c>
      <c r="G7">
        <f>raw_2009_MOE_SSP_non!I13+raw_2009_MOE_TANF_non!I13+raw_2009_fed_non_1!I13</f>
        <v>10254365</v>
      </c>
      <c r="H7">
        <f>raw_2009_MOE_SSP_non!J13+raw_2009_MOE_SSP_non!K13+raw_2009_MOE_TANF_non!J13+raw_2009_MOE_TANF_non!K13+raw_2009_fed_non_2!D14+raw_2009_fed_non_2!E14</f>
        <v>3658917</v>
      </c>
      <c r="I7">
        <f>raw_2009_MOE_SSP_non!N13+raw_2009_MOE_TANF_non!N13+raw_2009_fed_non_2!I14</f>
        <v>233963292</v>
      </c>
      <c r="J7">
        <f>raw_2009_MOE_SSP_non!L13+raw_2009_MOE_SSP_non!M13+raw_2009_MOE_TANF_non!L13+raw_2009_MOE_TANF_non!M13+raw_2009_fed_non_2!F14+raw_2009_fed_non_2!H14</f>
        <v>14164455</v>
      </c>
      <c r="K7">
        <f>raw_2009_fed_spending!E14</f>
        <v>13525884</v>
      </c>
      <c r="L7">
        <f>raw_2009_MOE_SSP_non!B13+raw_2009_MOE_SSP_assist!B15+raw_2009_MOE_TANF_non!B13+raw_2009_MOE_TANF_assist!B15+raw_2009_fed_spending!J14+raw_2009_fed_spending!C14+raw_2009_fed_spending!E14</f>
        <v>373689412</v>
      </c>
      <c r="N7">
        <f t="shared" si="0"/>
        <v>373689412</v>
      </c>
      <c r="O7" t="str">
        <f t="shared" si="1"/>
        <v>Match</v>
      </c>
      <c r="P7">
        <f>SUM(G2:G52)</f>
        <v>856952686</v>
      </c>
      <c r="Q7" t="str">
        <f>IF(P7=G53, "Match", "No Match")</f>
        <v>Match</v>
      </c>
    </row>
    <row r="8" spans="1:17" x14ac:dyDescent="0.2">
      <c r="A8" t="s">
        <v>14</v>
      </c>
      <c r="B8">
        <f>raw_2009_MOE_SSP_assist!C16+raw_2009_MOE_TANF_assist!C16+raw_2009_fed_assist!C16</f>
        <v>89287313</v>
      </c>
      <c r="C8">
        <f>raw_2009_MOE_SSP_non!D14+raw_2009_MOE_SSP_assist!D16+raw_2009_MOE_TANF_non!D14+raw_2009_MOE_TANF_assist!D16+raw_2009_fed_non_1!D14+raw_2009_fed_assist!D16+raw_2009_fed_spending!C15</f>
        <v>27263574</v>
      </c>
      <c r="D8">
        <f>raw_2009_MOE_SSP_non!C14+raw_2009_MOE_SSP_non!E14+raw_2009_MOE_SSP_non!F14+raw_2009_MOE_SSP_assist!E16+raw_2009_MOE_TANF_non!C14+raw_2009_MOE_TANF_non!E14+raw_2009_MOE_TANF_non!F14+raw_2009_MOE_TANF_assist!E16+raw_2009_fed_non_1!C14+raw_2009_fed_non_1!E14+raw_2009_fed_non_1!F14+raw_2009_fed_assist!E16</f>
        <v>24603390</v>
      </c>
      <c r="E8">
        <f>raw_2009_fed_non_1!J14+raw_2009_fed_assist!F16</f>
        <v>22496745</v>
      </c>
      <c r="F8">
        <f>raw_2009_MOE_SSP_non!G14+raw_2009_MOE_SSP_non!H14+raw_2009_MOE_TANF_non!G14+raw_2009_MOE_TANF_non!H14+raw_2009_fed_non_1!G14+raw_2009_fed_non_1!H14</f>
        <v>0</v>
      </c>
      <c r="G8">
        <f>raw_2009_MOE_SSP_non!I14+raw_2009_MOE_TANF_non!I14+raw_2009_fed_non_1!I14</f>
        <v>6543</v>
      </c>
      <c r="H8">
        <f>raw_2009_MOE_SSP_non!J14+raw_2009_MOE_SSP_non!K14+raw_2009_MOE_TANF_non!J14+raw_2009_MOE_TANF_non!K14+raw_2009_fed_non_2!D15+raw_2009_fed_non_2!E15</f>
        <v>81636761</v>
      </c>
      <c r="I8">
        <f>raw_2009_MOE_SSP_non!N14+raw_2009_MOE_TANF_non!N14+raw_2009_fed_non_2!I15</f>
        <v>195303627</v>
      </c>
      <c r="J8">
        <f>raw_2009_MOE_SSP_non!L14+raw_2009_MOE_SSP_non!M14+raw_2009_MOE_TANF_non!L14+raw_2009_MOE_TANF_non!M14+raw_2009_fed_non_2!F15+raw_2009_fed_non_2!H15</f>
        <v>36924944</v>
      </c>
      <c r="K8">
        <f>raw_2009_fed_spending!E15</f>
        <v>26678810</v>
      </c>
      <c r="L8">
        <f>raw_2009_MOE_SSP_non!B14+raw_2009_MOE_SSP_assist!B16+raw_2009_MOE_TANF_non!B14+raw_2009_MOE_TANF_assist!B16+raw_2009_fed_spending!J15+raw_2009_fed_spending!C15+raw_2009_fed_spending!E15</f>
        <v>504201707</v>
      </c>
      <c r="N8">
        <f t="shared" si="0"/>
        <v>504201707</v>
      </c>
      <c r="O8" t="str">
        <f t="shared" si="1"/>
        <v>Match</v>
      </c>
      <c r="P8">
        <f>SUM(H2:H52)</f>
        <v>2541813707</v>
      </c>
      <c r="Q8" t="str">
        <f>IF(P8=H53, "Match", "No Match")</f>
        <v>Match</v>
      </c>
    </row>
    <row r="9" spans="1:17" x14ac:dyDescent="0.2">
      <c r="A9" t="s">
        <v>15</v>
      </c>
      <c r="B9">
        <f>raw_2009_MOE_SSP_assist!C17+raw_2009_MOE_TANF_assist!C17+raw_2009_fed_assist!C17</f>
        <v>18162179</v>
      </c>
      <c r="C9">
        <f>raw_2009_MOE_SSP_non!D15+raw_2009_MOE_SSP_assist!D17+raw_2009_MOE_TANF_non!D15+raw_2009_MOE_TANF_assist!D17+raw_2009_fed_non_1!D15+raw_2009_fed_assist!D17+raw_2009_fed_spending!C16</f>
        <v>30885689</v>
      </c>
      <c r="D9">
        <f>raw_2009_MOE_SSP_non!C15+raw_2009_MOE_SSP_non!E15+raw_2009_MOE_SSP_non!F15+raw_2009_MOE_SSP_assist!E17+raw_2009_MOE_TANF_non!C15+raw_2009_MOE_TANF_non!E15+raw_2009_MOE_TANF_non!F15+raw_2009_MOE_TANF_assist!E17+raw_2009_fed_non_1!C15+raw_2009_fed_non_1!E15+raw_2009_fed_non_1!F15+raw_2009_fed_assist!E17</f>
        <v>844212</v>
      </c>
      <c r="E9">
        <f>raw_2009_fed_non_1!J15+raw_2009_fed_assist!F17</f>
        <v>0</v>
      </c>
      <c r="F9">
        <f>raw_2009_MOE_SSP_non!G15+raw_2009_MOE_SSP_non!H15+raw_2009_MOE_TANF_non!G15+raw_2009_MOE_TANF_non!H15+raw_2009_fed_non_1!G15+raw_2009_fed_non_1!H15</f>
        <v>0</v>
      </c>
      <c r="G9">
        <f>raw_2009_MOE_SSP_non!I15+raw_2009_MOE_TANF_non!I15+raw_2009_fed_non_1!I15</f>
        <v>1738145</v>
      </c>
      <c r="H9">
        <f>raw_2009_MOE_SSP_non!J15+raw_2009_MOE_SSP_non!K15+raw_2009_MOE_TANF_non!J15+raw_2009_MOE_TANF_non!K15+raw_2009_fed_non_2!D16+raw_2009_fed_non_2!E16</f>
        <v>21</v>
      </c>
      <c r="I9">
        <f>raw_2009_MOE_SSP_non!N15+raw_2009_MOE_TANF_non!N15+raw_2009_fed_non_2!I16</f>
        <v>723850</v>
      </c>
      <c r="J9">
        <f>raw_2009_MOE_SSP_non!L15+raw_2009_MOE_SSP_non!M15+raw_2009_MOE_TANF_non!L15+raw_2009_MOE_TANF_non!M15+raw_2009_fed_non_2!F16+raw_2009_fed_non_2!H16</f>
        <v>7338929</v>
      </c>
      <c r="K9">
        <f>raw_2009_fed_spending!E16</f>
        <v>2788865</v>
      </c>
      <c r="L9">
        <f>raw_2009_MOE_SSP_non!B15+raw_2009_MOE_SSP_assist!B17+raw_2009_MOE_TANF_non!B15+raw_2009_MOE_TANF_assist!B17+raw_2009_fed_spending!J16+raw_2009_fed_spending!C16+raw_2009_fed_spending!E16</f>
        <v>62481890</v>
      </c>
      <c r="N9">
        <f t="shared" si="0"/>
        <v>62481890</v>
      </c>
      <c r="O9" t="str">
        <f t="shared" si="1"/>
        <v>Match</v>
      </c>
      <c r="P9">
        <f>SUM(I2:I52)</f>
        <v>4569649071</v>
      </c>
      <c r="Q9" t="str">
        <f>IF(P9=I53, "Match", "No Match")</f>
        <v>Match</v>
      </c>
    </row>
    <row r="10" spans="1:17" x14ac:dyDescent="0.2">
      <c r="A10" t="s">
        <v>16</v>
      </c>
      <c r="B10">
        <f>raw_2009_MOE_SSP_assist!C18+raw_2009_MOE_TANF_assist!C18+raw_2009_fed_assist!C18</f>
        <v>22702328</v>
      </c>
      <c r="C10">
        <f>raw_2009_MOE_SSP_non!D16+raw_2009_MOE_SSP_assist!D18+raw_2009_MOE_TANF_non!D16+raw_2009_MOE_TANF_assist!D18+raw_2009_fed_non_1!D16+raw_2009_fed_assist!D18+raw_2009_fed_spending!C17</f>
        <v>81194093</v>
      </c>
      <c r="D10">
        <f>raw_2009_MOE_SSP_non!C16+raw_2009_MOE_SSP_non!E16+raw_2009_MOE_SSP_non!F16+raw_2009_MOE_SSP_assist!E18+raw_2009_MOE_TANF_non!C16+raw_2009_MOE_TANF_non!E16+raw_2009_MOE_TANF_non!F16+raw_2009_MOE_TANF_assist!E18+raw_2009_fed_non_1!C16+raw_2009_fed_non_1!E16+raw_2009_fed_non_1!F16+raw_2009_fed_assist!E18</f>
        <v>20520578</v>
      </c>
      <c r="E10">
        <f>raw_2009_fed_non_1!J16+raw_2009_fed_assist!F18</f>
        <v>0</v>
      </c>
      <c r="F10">
        <f>raw_2009_MOE_SSP_non!G16+raw_2009_MOE_SSP_non!H16+raw_2009_MOE_TANF_non!G16+raw_2009_MOE_TANF_non!H16+raw_2009_fed_non_1!G16+raw_2009_fed_non_1!H16</f>
        <v>3904778</v>
      </c>
      <c r="G10">
        <f>raw_2009_MOE_SSP_non!I16+raw_2009_MOE_TANF_non!I16+raw_2009_fed_non_1!I16</f>
        <v>0</v>
      </c>
      <c r="H10">
        <f>raw_2009_MOE_SSP_non!J16+raw_2009_MOE_SSP_non!K16+raw_2009_MOE_TANF_non!J16+raw_2009_MOE_TANF_non!K16+raw_2009_fed_non_2!D17+raw_2009_fed_non_2!E17</f>
        <v>11931968</v>
      </c>
      <c r="I10">
        <f>raw_2009_MOE_SSP_non!N16+raw_2009_MOE_TANF_non!N16+raw_2009_fed_non_2!I17</f>
        <v>19802364</v>
      </c>
      <c r="J10">
        <f>raw_2009_MOE_SSP_non!L16+raw_2009_MOE_SSP_non!M16+raw_2009_MOE_TANF_non!L16+raw_2009_MOE_TANF_non!M16+raw_2009_fed_non_2!F17+raw_2009_fed_non_2!H17</f>
        <v>12254144</v>
      </c>
      <c r="K10">
        <f>raw_2009_fed_spending!E17</f>
        <v>3935917</v>
      </c>
      <c r="L10">
        <f>raw_2009_MOE_SSP_non!B16+raw_2009_MOE_SSP_assist!B18+raw_2009_MOE_TANF_non!B16+raw_2009_MOE_TANF_assist!B18+raw_2009_fed_spending!J17+raw_2009_fed_spending!C17+raw_2009_fed_spending!E17</f>
        <v>176246170</v>
      </c>
      <c r="N10">
        <f t="shared" si="0"/>
        <v>176246170</v>
      </c>
      <c r="O10" t="str">
        <f t="shared" si="1"/>
        <v>Match</v>
      </c>
      <c r="P10">
        <f>SUM(J2:J52)</f>
        <v>2482718351</v>
      </c>
      <c r="Q10" t="str">
        <f>IF(P10=J53, "Match", "No Match")</f>
        <v>Match</v>
      </c>
    </row>
    <row r="11" spans="1:17" x14ac:dyDescent="0.2">
      <c r="A11" t="s">
        <v>17</v>
      </c>
      <c r="B11">
        <f>raw_2009_MOE_SSP_assist!C19+raw_2009_MOE_TANF_assist!C19+raw_2009_fed_assist!C19</f>
        <v>179955836</v>
      </c>
      <c r="C11">
        <f>raw_2009_MOE_SSP_non!D17+raw_2009_MOE_SSP_assist!D19+raw_2009_MOE_TANF_non!D17+raw_2009_MOE_TANF_assist!D19+raw_2009_fed_non_1!D17+raw_2009_fed_assist!D19+raw_2009_fed_spending!C18</f>
        <v>375520017</v>
      </c>
      <c r="D11">
        <f>raw_2009_MOE_SSP_non!C17+raw_2009_MOE_SSP_non!E17+raw_2009_MOE_SSP_non!F17+raw_2009_MOE_SSP_assist!E19+raw_2009_MOE_TANF_non!C17+raw_2009_MOE_TANF_non!E17+raw_2009_MOE_TANF_non!F17+raw_2009_MOE_TANF_assist!E19+raw_2009_fed_non_1!C17+raw_2009_fed_non_1!E17+raw_2009_fed_non_1!F17+raw_2009_fed_assist!E19</f>
        <v>71648336</v>
      </c>
      <c r="E11">
        <f>raw_2009_fed_non_1!J17+raw_2009_fed_assist!F19</f>
        <v>0</v>
      </c>
      <c r="F11">
        <f>raw_2009_MOE_SSP_non!G17+raw_2009_MOE_SSP_non!H17+raw_2009_MOE_TANF_non!G17+raw_2009_MOE_TANF_non!H17+raw_2009_fed_non_1!G17+raw_2009_fed_non_1!H17</f>
        <v>0</v>
      </c>
      <c r="G11">
        <f>raw_2009_MOE_SSP_non!I17+raw_2009_MOE_TANF_non!I17+raw_2009_fed_non_1!I17</f>
        <v>1396074</v>
      </c>
      <c r="H11">
        <f>raw_2009_MOE_SSP_non!J17+raw_2009_MOE_SSP_non!K17+raw_2009_MOE_TANF_non!J17+raw_2009_MOE_TANF_non!K17+raw_2009_fed_non_2!D18+raw_2009_fed_non_2!E18</f>
        <v>6797941</v>
      </c>
      <c r="I11">
        <f>raw_2009_MOE_SSP_non!N17+raw_2009_MOE_TANF_non!N17+raw_2009_fed_non_2!I18</f>
        <v>304489726</v>
      </c>
      <c r="J11">
        <f>raw_2009_MOE_SSP_non!L17+raw_2009_MOE_SSP_non!M17+raw_2009_MOE_TANF_non!L17+raw_2009_MOE_TANF_non!M17+raw_2009_fed_non_2!F18+raw_2009_fed_non_2!H18</f>
        <v>38656916</v>
      </c>
      <c r="K11">
        <f>raw_2009_fed_spending!E18</f>
        <v>62274578</v>
      </c>
      <c r="L11">
        <f>raw_2009_MOE_SSP_non!B17+raw_2009_MOE_SSP_assist!B19+raw_2009_MOE_TANF_non!B17+raw_2009_MOE_TANF_assist!B19+raw_2009_fed_spending!J18+raw_2009_fed_spending!C18+raw_2009_fed_spending!E18</f>
        <v>1040739424</v>
      </c>
      <c r="N11">
        <f t="shared" si="0"/>
        <v>1040739424</v>
      </c>
      <c r="O11" t="str">
        <f t="shared" si="1"/>
        <v>Match</v>
      </c>
      <c r="P11">
        <f>SUM(K2:K52)</f>
        <v>1212271057</v>
      </c>
      <c r="Q11" t="str">
        <f>IF(P11=K53, "Match", "No Match")</f>
        <v>Match</v>
      </c>
    </row>
    <row r="12" spans="1:17" x14ac:dyDescent="0.2">
      <c r="A12" t="s">
        <v>18</v>
      </c>
      <c r="B12">
        <f>raw_2009_MOE_SSP_assist!C20+raw_2009_MOE_TANF_assist!C20+raw_2009_fed_assist!C20</f>
        <v>55009627</v>
      </c>
      <c r="C12">
        <f>raw_2009_MOE_SSP_non!D18+raw_2009_MOE_SSP_assist!D20+raw_2009_MOE_TANF_non!D18+raw_2009_MOE_TANF_assist!D20+raw_2009_fed_non_1!D18+raw_2009_fed_assist!D20+raw_2009_fed_spending!C19</f>
        <v>22182651</v>
      </c>
      <c r="D12">
        <f>raw_2009_MOE_SSP_non!C18+raw_2009_MOE_SSP_non!E18+raw_2009_MOE_SSP_non!F18+raw_2009_MOE_SSP_assist!E20+raw_2009_MOE_TANF_non!C18+raw_2009_MOE_TANF_non!E18+raw_2009_MOE_TANF_non!F18+raw_2009_MOE_TANF_assist!E20+raw_2009_fed_non_1!C18+raw_2009_fed_non_1!E18+raw_2009_fed_non_1!F18+raw_2009_fed_assist!E20</f>
        <v>33632166</v>
      </c>
      <c r="E12">
        <f>raw_2009_fed_non_1!J18+raw_2009_fed_assist!F20</f>
        <v>56989251</v>
      </c>
      <c r="F12">
        <f>raw_2009_MOE_SSP_non!G18+raw_2009_MOE_SSP_non!H18+raw_2009_MOE_TANF_non!G18+raw_2009_MOE_TANF_non!H18+raw_2009_fed_non_1!G18+raw_2009_fed_non_1!H18</f>
        <v>0</v>
      </c>
      <c r="G12">
        <f>raw_2009_MOE_SSP_non!I18+raw_2009_MOE_TANF_non!I18+raw_2009_fed_non_1!I18</f>
        <v>86120</v>
      </c>
      <c r="H12">
        <f>raw_2009_MOE_SSP_non!J18+raw_2009_MOE_SSP_non!K18+raw_2009_MOE_TANF_non!J18+raw_2009_MOE_TANF_non!K18+raw_2009_fed_non_2!D19+raw_2009_fed_non_2!E19</f>
        <v>27948531</v>
      </c>
      <c r="I12">
        <f>raw_2009_MOE_SSP_non!N18+raw_2009_MOE_TANF_non!N18+raw_2009_fed_non_2!I19</f>
        <v>303568699</v>
      </c>
      <c r="J12">
        <f>raw_2009_MOE_SSP_non!L18+raw_2009_MOE_SSP_non!M18+raw_2009_MOE_TANF_non!L18+raw_2009_MOE_TANF_non!M18+raw_2009_fed_non_2!F19+raw_2009_fed_non_2!H19</f>
        <v>22070433</v>
      </c>
      <c r="K12">
        <f>raw_2009_fed_spending!E19</f>
        <v>0</v>
      </c>
      <c r="L12">
        <f>raw_2009_MOE_SSP_non!B18+raw_2009_MOE_SSP_assist!B20+raw_2009_MOE_TANF_non!B18+raw_2009_MOE_TANF_assist!B20+raw_2009_fed_spending!J19+raw_2009_fed_spending!C19+raw_2009_fed_spending!E19</f>
        <v>521487478</v>
      </c>
      <c r="N12">
        <f t="shared" si="0"/>
        <v>521487478</v>
      </c>
      <c r="O12" t="str">
        <f t="shared" si="1"/>
        <v>Match</v>
      </c>
      <c r="P12">
        <f>SUM(L2:L52)</f>
        <v>33516773600</v>
      </c>
      <c r="Q12" t="str">
        <f>IF(P12=L53, "Match", "No Match")</f>
        <v>Match</v>
      </c>
    </row>
    <row r="13" spans="1:17" x14ac:dyDescent="0.2">
      <c r="A13" t="s">
        <v>19</v>
      </c>
      <c r="B13">
        <f>raw_2009_MOE_SSP_assist!C21+raw_2009_MOE_TANF_assist!C21+raw_2009_fed_assist!C21</f>
        <v>70148700</v>
      </c>
      <c r="C13">
        <f>raw_2009_MOE_SSP_non!D19+raw_2009_MOE_SSP_assist!D21+raw_2009_MOE_TANF_non!D19+raw_2009_MOE_TANF_assist!D21+raw_2009_fed_non_1!D19+raw_2009_fed_assist!D21+raw_2009_fed_spending!C20</f>
        <v>33445356</v>
      </c>
      <c r="D13">
        <f>raw_2009_MOE_SSP_non!C19+raw_2009_MOE_SSP_non!E19+raw_2009_MOE_SSP_non!F19+raw_2009_MOE_SSP_assist!E21+raw_2009_MOE_TANF_non!C19+raw_2009_MOE_TANF_non!E19+raw_2009_MOE_TANF_non!F19+raw_2009_MOE_TANF_assist!E21+raw_2009_fed_non_1!C19+raw_2009_fed_non_1!E19+raw_2009_fed_non_1!F19+raw_2009_fed_assist!E21</f>
        <v>145151302</v>
      </c>
      <c r="E13">
        <f>raw_2009_fed_non_1!J19+raw_2009_fed_assist!F21</f>
        <v>990011</v>
      </c>
      <c r="F13">
        <f>raw_2009_MOE_SSP_non!G19+raw_2009_MOE_SSP_non!H19+raw_2009_MOE_TANF_non!G19+raw_2009_MOE_TANF_non!H19+raw_2009_fed_non_1!G19+raw_2009_fed_non_1!H19</f>
        <v>0</v>
      </c>
      <c r="G13">
        <f>raw_2009_MOE_SSP_non!I19+raw_2009_MOE_TANF_non!I19+raw_2009_fed_non_1!I19</f>
        <v>9790644</v>
      </c>
      <c r="H13">
        <f>raw_2009_MOE_SSP_non!J19+raw_2009_MOE_SSP_non!K19+raw_2009_MOE_TANF_non!J19+raw_2009_MOE_TANF_non!K19+raw_2009_fed_non_2!D20+raw_2009_fed_non_2!E20</f>
        <v>38128505</v>
      </c>
      <c r="I13">
        <f>raw_2009_MOE_SSP_non!N19+raw_2009_MOE_TANF_non!N19+raw_2009_fed_non_2!I20</f>
        <v>38315846</v>
      </c>
      <c r="J13">
        <f>raw_2009_MOE_SSP_non!L19+raw_2009_MOE_SSP_non!M19+raw_2009_MOE_TANF_non!L19+raw_2009_MOE_TANF_non!M19+raw_2009_fed_non_2!F20+raw_2009_fed_non_2!H20</f>
        <v>19357858</v>
      </c>
      <c r="K13">
        <f>raw_2009_fed_spending!E20</f>
        <v>9890000</v>
      </c>
      <c r="L13">
        <f>raw_2009_MOE_SSP_non!B19+raw_2009_MOE_SSP_assist!B21+raw_2009_MOE_TANF_non!B19+raw_2009_MOE_TANF_assist!B21+raw_2009_fed_spending!J20+raw_2009_fed_spending!C20+raw_2009_fed_spending!E20</f>
        <v>365218222</v>
      </c>
      <c r="N13">
        <f t="shared" si="0"/>
        <v>365218222</v>
      </c>
      <c r="O13" t="str">
        <f t="shared" si="1"/>
        <v>Match</v>
      </c>
    </row>
    <row r="14" spans="1:17" x14ac:dyDescent="0.2">
      <c r="A14" t="s">
        <v>20</v>
      </c>
      <c r="B14">
        <f>raw_2009_MOE_SSP_assist!C22+raw_2009_MOE_TANF_assist!C22+raw_2009_fed_assist!C22</f>
        <v>5901818</v>
      </c>
      <c r="C14">
        <f>raw_2009_MOE_SSP_non!D20+raw_2009_MOE_SSP_assist!D22+raw_2009_MOE_TANF_non!D20+raw_2009_MOE_TANF_assist!D22+raw_2009_fed_non_1!D20+raw_2009_fed_assist!D22+raw_2009_fed_spending!C21</f>
        <v>8730720</v>
      </c>
      <c r="D14">
        <f>raw_2009_MOE_SSP_non!C20+raw_2009_MOE_SSP_non!E20+raw_2009_MOE_SSP_non!F20+raw_2009_MOE_SSP_assist!E22+raw_2009_MOE_TANF_non!C20+raw_2009_MOE_TANF_non!E20+raw_2009_MOE_TANF_non!F20+raw_2009_MOE_TANF_assist!E22+raw_2009_fed_non_1!C20+raw_2009_fed_non_1!E20+raw_2009_fed_non_1!F20+raw_2009_fed_assist!E22</f>
        <v>6707875</v>
      </c>
      <c r="E14">
        <f>raw_2009_fed_non_1!J20+raw_2009_fed_assist!F22</f>
        <v>1699188</v>
      </c>
      <c r="F14">
        <f>raw_2009_MOE_SSP_non!G20+raw_2009_MOE_SSP_non!H20+raw_2009_MOE_TANF_non!G20+raw_2009_MOE_TANF_non!H20+raw_2009_fed_non_1!G20+raw_2009_fed_non_1!H20</f>
        <v>0</v>
      </c>
      <c r="G14">
        <f>raw_2009_MOE_SSP_non!I20+raw_2009_MOE_TANF_non!I20+raw_2009_fed_non_1!I20</f>
        <v>1518533</v>
      </c>
      <c r="H14">
        <f>raw_2009_MOE_SSP_non!J20+raw_2009_MOE_SSP_non!K20+raw_2009_MOE_TANF_non!J20+raw_2009_MOE_TANF_non!K20+raw_2009_fed_non_2!D21+raw_2009_fed_non_2!E21</f>
        <v>1183072</v>
      </c>
      <c r="I14">
        <f>raw_2009_MOE_SSP_non!N20+raw_2009_MOE_TANF_non!N20+raw_2009_fed_non_2!I21</f>
        <v>3441656</v>
      </c>
      <c r="J14">
        <f>raw_2009_MOE_SSP_non!L20+raw_2009_MOE_SSP_non!M20+raw_2009_MOE_TANF_non!L20+raw_2009_MOE_TANF_non!M20+raw_2009_fed_non_2!F21+raw_2009_fed_non_2!H21</f>
        <v>12001913</v>
      </c>
      <c r="K14">
        <f>raw_2009_fed_spending!E21</f>
        <v>1441201</v>
      </c>
      <c r="L14">
        <f>raw_2009_MOE_SSP_non!B20+raw_2009_MOE_SSP_assist!B22+raw_2009_MOE_TANF_non!B20+raw_2009_MOE_TANF_assist!B22+raw_2009_fed_spending!J21+raw_2009_fed_spending!C21+raw_2009_fed_spending!E21</f>
        <v>42625976</v>
      </c>
      <c r="N14">
        <f t="shared" si="0"/>
        <v>42625976</v>
      </c>
      <c r="O14" t="str">
        <f t="shared" si="1"/>
        <v>Match</v>
      </c>
    </row>
    <row r="15" spans="1:17" x14ac:dyDescent="0.2">
      <c r="A15" t="s">
        <v>21</v>
      </c>
      <c r="B15">
        <f>raw_2009_MOE_SSP_assist!C23+raw_2009_MOE_TANF_assist!C23+raw_2009_fed_assist!C23</f>
        <v>61091530</v>
      </c>
      <c r="C15">
        <f>raw_2009_MOE_SSP_non!D21+raw_2009_MOE_SSP_assist!D23+raw_2009_MOE_TANF_non!D21+raw_2009_MOE_TANF_assist!D23+raw_2009_fed_non_1!D21+raw_2009_fed_assist!D23+raw_2009_fed_spending!C22</f>
        <v>490720629</v>
      </c>
      <c r="D15">
        <f>raw_2009_MOE_SSP_non!C21+raw_2009_MOE_SSP_non!E21+raw_2009_MOE_SSP_non!F21+raw_2009_MOE_SSP_assist!E23+raw_2009_MOE_TANF_non!C21+raw_2009_MOE_TANF_non!E21+raw_2009_MOE_TANF_non!F21+raw_2009_MOE_TANF_assist!E23+raw_2009_fed_non_1!C21+raw_2009_fed_non_1!E21+raw_2009_fed_non_1!F21+raw_2009_fed_assist!E23</f>
        <v>72257976</v>
      </c>
      <c r="E15">
        <f>raw_2009_fed_non_1!J21+raw_2009_fed_assist!F23</f>
        <v>247988679</v>
      </c>
      <c r="F15">
        <f>raw_2009_MOE_SSP_non!G21+raw_2009_MOE_SSP_non!H21+raw_2009_MOE_TANF_non!G21+raw_2009_MOE_TANF_non!H21+raw_2009_fed_non_1!G21+raw_2009_fed_non_1!H21</f>
        <v>15143749</v>
      </c>
      <c r="G15">
        <f>raw_2009_MOE_SSP_non!I21+raw_2009_MOE_TANF_non!I21+raw_2009_fed_non_1!I21</f>
        <v>0</v>
      </c>
      <c r="H15">
        <f>raw_2009_MOE_SSP_non!J21+raw_2009_MOE_SSP_non!K21+raw_2009_MOE_TANF_non!J21+raw_2009_MOE_TANF_non!K21+raw_2009_fed_non_2!D22+raw_2009_fed_non_2!E22</f>
        <v>0</v>
      </c>
      <c r="I15">
        <f>raw_2009_MOE_SSP_non!N21+raw_2009_MOE_TANF_non!N21+raw_2009_fed_non_2!I22</f>
        <v>175363800</v>
      </c>
      <c r="J15">
        <f>raw_2009_MOE_SSP_non!L21+raw_2009_MOE_SSP_non!M21+raw_2009_MOE_TANF_non!L21+raw_2009_MOE_TANF_non!M21+raw_2009_fed_non_2!F22+raw_2009_fed_non_2!H22</f>
        <v>28205809</v>
      </c>
      <c r="K15">
        <f>raw_2009_fed_spending!E22</f>
        <v>39672230</v>
      </c>
      <c r="L15">
        <f>raw_2009_MOE_SSP_non!B21+raw_2009_MOE_SSP_assist!B23+raw_2009_MOE_TANF_non!B21+raw_2009_MOE_TANF_assist!B23+raw_2009_fed_spending!J22+raw_2009_fed_spending!C22+raw_2009_fed_spending!E22</f>
        <v>1130444402</v>
      </c>
      <c r="N15">
        <f t="shared" si="0"/>
        <v>1130444402</v>
      </c>
      <c r="O15" t="str">
        <f t="shared" si="1"/>
        <v>Match</v>
      </c>
    </row>
    <row r="16" spans="1:17" x14ac:dyDescent="0.2">
      <c r="A16" t="s">
        <v>22</v>
      </c>
      <c r="B16">
        <f>raw_2009_MOE_SSP_assist!C24+raw_2009_MOE_TANF_assist!C24+raw_2009_fed_assist!C24</f>
        <v>108608850</v>
      </c>
      <c r="C16">
        <f>raw_2009_MOE_SSP_non!D22+raw_2009_MOE_SSP_assist!D24+raw_2009_MOE_TANF_non!D22+raw_2009_MOE_TANF_assist!D24+raw_2009_fed_non_1!D22+raw_2009_fed_assist!D24+raw_2009_fed_spending!C23</f>
        <v>52515546</v>
      </c>
      <c r="D16">
        <f>raw_2009_MOE_SSP_non!C22+raw_2009_MOE_SSP_non!E22+raw_2009_MOE_SSP_non!F22+raw_2009_MOE_SSP_assist!E24+raw_2009_MOE_TANF_non!C22+raw_2009_MOE_TANF_non!E22+raw_2009_MOE_TANF_non!F22+raw_2009_MOE_TANF_assist!E24+raw_2009_fed_non_1!C22+raw_2009_fed_non_1!E22+raw_2009_fed_non_1!F22+raw_2009_fed_assist!E24</f>
        <v>20728775</v>
      </c>
      <c r="E16">
        <f>raw_2009_fed_non_1!J22+raw_2009_fed_assist!F24</f>
        <v>0</v>
      </c>
      <c r="F16">
        <f>raw_2009_MOE_SSP_non!G22+raw_2009_MOE_SSP_non!H22+raw_2009_MOE_TANF_non!G22+raw_2009_MOE_TANF_non!H22+raw_2009_fed_non_1!G22+raw_2009_fed_non_1!H22</f>
        <v>31734226</v>
      </c>
      <c r="G16">
        <f>raw_2009_MOE_SSP_non!I22+raw_2009_MOE_TANF_non!I22+raw_2009_fed_non_1!I22</f>
        <v>0</v>
      </c>
      <c r="H16">
        <f>raw_2009_MOE_SSP_non!J22+raw_2009_MOE_SSP_non!K22+raw_2009_MOE_TANF_non!J22+raw_2009_MOE_TANF_non!K22+raw_2009_fed_non_2!D23+raw_2009_fed_non_2!E23</f>
        <v>1286619</v>
      </c>
      <c r="I16">
        <f>raw_2009_MOE_SSP_non!N22+raw_2009_MOE_TANF_non!N22+raw_2009_fed_non_2!I23</f>
        <v>105243065</v>
      </c>
      <c r="J16">
        <f>raw_2009_MOE_SSP_non!L22+raw_2009_MOE_SSP_non!M22+raw_2009_MOE_TANF_non!L22+raw_2009_MOE_TANF_non!M22+raw_2009_fed_non_2!F23+raw_2009_fed_non_2!H23</f>
        <v>30936961</v>
      </c>
      <c r="K16">
        <f>raw_2009_fed_spending!E23</f>
        <v>2000000</v>
      </c>
      <c r="L16">
        <f>raw_2009_MOE_SSP_non!B22+raw_2009_MOE_SSP_assist!B24+raw_2009_MOE_TANF_non!B22+raw_2009_MOE_TANF_assist!B24+raw_2009_fed_spending!J23+raw_2009_fed_spending!C23+raw_2009_fed_spending!E23</f>
        <v>353054042</v>
      </c>
      <c r="N16">
        <f t="shared" si="0"/>
        <v>353054042</v>
      </c>
      <c r="O16" t="str">
        <f t="shared" si="1"/>
        <v>Match</v>
      </c>
    </row>
    <row r="17" spans="1:15" x14ac:dyDescent="0.2">
      <c r="A17" t="s">
        <v>23</v>
      </c>
      <c r="B17">
        <f>raw_2009_MOE_SSP_assist!C25+raw_2009_MOE_TANF_assist!C25+raw_2009_fed_assist!C25</f>
        <v>61916841</v>
      </c>
      <c r="C17">
        <f>raw_2009_MOE_SSP_non!D23+raw_2009_MOE_SSP_assist!D25+raw_2009_MOE_TANF_non!D23+raw_2009_MOE_TANF_assist!D25+raw_2009_fed_non_1!D23+raw_2009_fed_assist!D25+raw_2009_fed_spending!C24</f>
        <v>45405897</v>
      </c>
      <c r="D17">
        <f>raw_2009_MOE_SSP_non!C23+raw_2009_MOE_SSP_non!E23+raw_2009_MOE_SSP_non!F23+raw_2009_MOE_SSP_assist!E25+raw_2009_MOE_TANF_non!C23+raw_2009_MOE_TANF_non!E23+raw_2009_MOE_TANF_non!F23+raw_2009_MOE_TANF_assist!E25+raw_2009_fed_non_1!C23+raw_2009_fed_non_1!E23+raw_2009_fed_non_1!F23+raw_2009_fed_assist!E25</f>
        <v>24857899</v>
      </c>
      <c r="E17">
        <f>raw_2009_fed_non_1!J23+raw_2009_fed_assist!F25</f>
        <v>458159</v>
      </c>
      <c r="F17">
        <f>raw_2009_MOE_SSP_non!G23+raw_2009_MOE_SSP_non!H23+raw_2009_MOE_TANF_non!G23+raw_2009_MOE_TANF_non!H23+raw_2009_fed_non_1!G23+raw_2009_fed_non_1!H23</f>
        <v>12064657</v>
      </c>
      <c r="G17">
        <f>raw_2009_MOE_SSP_non!I23+raw_2009_MOE_TANF_non!I23+raw_2009_fed_non_1!I23</f>
        <v>2366664</v>
      </c>
      <c r="H17">
        <f>raw_2009_MOE_SSP_non!J23+raw_2009_MOE_SSP_non!K23+raw_2009_MOE_TANF_non!J23+raw_2009_MOE_TANF_non!K23+raw_2009_fed_non_2!D24+raw_2009_fed_non_2!E24</f>
        <v>48032726</v>
      </c>
      <c r="I17">
        <f>raw_2009_MOE_SSP_non!N23+raw_2009_MOE_TANF_non!N23+raw_2009_fed_non_2!I24</f>
        <v>0</v>
      </c>
      <c r="J17">
        <f>raw_2009_MOE_SSP_non!L23+raw_2009_MOE_SSP_non!M23+raw_2009_MOE_TANF_non!L23+raw_2009_MOE_TANF_non!M23+raw_2009_fed_non_2!F24+raw_2009_fed_non_2!H24</f>
        <v>10763210</v>
      </c>
      <c r="K17">
        <f>raw_2009_fed_spending!E24</f>
        <v>12962008</v>
      </c>
      <c r="L17">
        <f>raw_2009_MOE_SSP_non!B23+raw_2009_MOE_SSP_assist!B25+raw_2009_MOE_TANF_non!B23+raw_2009_MOE_TANF_assist!B25+raw_2009_fed_spending!J24+raw_2009_fed_spending!C24+raw_2009_fed_spending!E24</f>
        <v>218828061</v>
      </c>
      <c r="N17">
        <f t="shared" si="0"/>
        <v>218828061</v>
      </c>
      <c r="O17" t="str">
        <f t="shared" si="1"/>
        <v>Match</v>
      </c>
    </row>
    <row r="18" spans="1:15" x14ac:dyDescent="0.2">
      <c r="A18" t="s">
        <v>24</v>
      </c>
      <c r="B18">
        <f>raw_2009_MOE_SSP_assist!C26+raw_2009_MOE_TANF_assist!C26+raw_2009_fed_assist!C26</f>
        <v>46493291</v>
      </c>
      <c r="C18">
        <f>raw_2009_MOE_SSP_non!D24+raw_2009_MOE_SSP_assist!D26+raw_2009_MOE_TANF_non!D24+raw_2009_MOE_TANF_assist!D26+raw_2009_fed_non_1!D24+raw_2009_fed_assist!D26+raw_2009_fed_spending!C25</f>
        <v>38208836</v>
      </c>
      <c r="D18">
        <f>raw_2009_MOE_SSP_non!C24+raw_2009_MOE_SSP_non!E24+raw_2009_MOE_SSP_non!F24+raw_2009_MOE_SSP_assist!E26+raw_2009_MOE_TANF_non!C24+raw_2009_MOE_TANF_non!E24+raw_2009_MOE_TANF_non!F24+raw_2009_MOE_TANF_assist!E26+raw_2009_fed_non_1!C24+raw_2009_fed_non_1!E24+raw_2009_fed_non_1!F24+raw_2009_fed_assist!E26</f>
        <v>11671501</v>
      </c>
      <c r="E18">
        <f>raw_2009_fed_non_1!J24+raw_2009_fed_assist!F26</f>
        <v>5907614</v>
      </c>
      <c r="F18">
        <f>raw_2009_MOE_SSP_non!G24+raw_2009_MOE_SSP_non!H24+raw_2009_MOE_TANF_non!G24+raw_2009_MOE_TANF_non!H24+raw_2009_fed_non_1!G24+raw_2009_fed_non_1!H24</f>
        <v>37126071</v>
      </c>
      <c r="G18">
        <f>raw_2009_MOE_SSP_non!I24+raw_2009_MOE_TANF_non!I24+raw_2009_fed_non_1!I24</f>
        <v>0</v>
      </c>
      <c r="H18">
        <f>raw_2009_MOE_SSP_non!J24+raw_2009_MOE_SSP_non!K24+raw_2009_MOE_TANF_non!J24+raw_2009_MOE_TANF_non!K24+raw_2009_fed_non_2!D25+raw_2009_fed_non_2!E25</f>
        <v>0</v>
      </c>
      <c r="I18">
        <f>raw_2009_MOE_SSP_non!N24+raw_2009_MOE_TANF_non!N24+raw_2009_fed_non_2!I25</f>
        <v>40152063</v>
      </c>
      <c r="J18">
        <f>raw_2009_MOE_SSP_non!L24+raw_2009_MOE_SSP_non!M24+raw_2009_MOE_TANF_non!L24+raw_2009_MOE_TANF_non!M24+raw_2009_fed_non_2!F25+raw_2009_fed_non_2!H25</f>
        <v>11201330</v>
      </c>
      <c r="K18">
        <f>raw_2009_fed_spending!E25</f>
        <v>7191254</v>
      </c>
      <c r="L18">
        <f>raw_2009_MOE_SSP_non!B24+raw_2009_MOE_SSP_assist!B26+raw_2009_MOE_TANF_non!B24+raw_2009_MOE_TANF_assist!B26+raw_2009_fed_spending!J25+raw_2009_fed_spending!C25+raw_2009_fed_spending!E25</f>
        <v>197951960</v>
      </c>
      <c r="N18">
        <f t="shared" si="0"/>
        <v>197951960</v>
      </c>
      <c r="O18" t="str">
        <f t="shared" si="1"/>
        <v>Match</v>
      </c>
    </row>
    <row r="19" spans="1:15" x14ac:dyDescent="0.2">
      <c r="A19" t="s">
        <v>25</v>
      </c>
      <c r="B19">
        <f>raw_2009_MOE_SSP_assist!C27+raw_2009_MOE_TANF_assist!C27+raw_2009_fed_assist!C27</f>
        <v>117388418</v>
      </c>
      <c r="C19">
        <f>raw_2009_MOE_SSP_non!D25+raw_2009_MOE_SSP_assist!D27+raw_2009_MOE_TANF_non!D25+raw_2009_MOE_TANF_assist!D27+raw_2009_fed_non_1!D25+raw_2009_fed_assist!D27+raw_2009_fed_spending!C26</f>
        <v>83080198</v>
      </c>
      <c r="D19">
        <f>raw_2009_MOE_SSP_non!C25+raw_2009_MOE_SSP_non!E25+raw_2009_MOE_SSP_non!F25+raw_2009_MOE_SSP_assist!E27+raw_2009_MOE_TANF_non!C25+raw_2009_MOE_TANF_non!E25+raw_2009_MOE_TANF_non!F25+raw_2009_MOE_TANF_assist!E27+raw_2009_fed_non_1!C25+raw_2009_fed_non_1!E25+raw_2009_fed_non_1!F25+raw_2009_fed_assist!E27</f>
        <v>32295131</v>
      </c>
      <c r="E19">
        <f>raw_2009_fed_non_1!J25+raw_2009_fed_assist!F27</f>
        <v>0</v>
      </c>
      <c r="F19">
        <f>raw_2009_MOE_SSP_non!G25+raw_2009_MOE_SSP_non!H25+raw_2009_MOE_TANF_non!G25+raw_2009_MOE_TANF_non!H25+raw_2009_fed_non_1!G25+raw_2009_fed_non_1!H25</f>
        <v>0</v>
      </c>
      <c r="G19">
        <f>raw_2009_MOE_SSP_non!I25+raw_2009_MOE_TANF_non!I25+raw_2009_fed_non_1!I25</f>
        <v>0</v>
      </c>
      <c r="H19">
        <f>raw_2009_MOE_SSP_non!J25+raw_2009_MOE_SSP_non!K25+raw_2009_MOE_TANF_non!J25+raw_2009_MOE_TANF_non!K25+raw_2009_fed_non_2!D26+raw_2009_fed_non_2!E26</f>
        <v>0</v>
      </c>
      <c r="I19">
        <f>raw_2009_MOE_SSP_non!N25+raw_2009_MOE_TANF_non!N25+raw_2009_fed_non_2!I26</f>
        <v>29910661</v>
      </c>
      <c r="J19">
        <f>raw_2009_MOE_SSP_non!L25+raw_2009_MOE_SSP_non!M25+raw_2009_MOE_TANF_non!L25+raw_2009_MOE_TANF_non!M25+raw_2009_fed_non_2!F26+raw_2009_fed_non_2!H26</f>
        <v>12788992</v>
      </c>
      <c r="K19">
        <f>raw_2009_fed_spending!E26</f>
        <v>0</v>
      </c>
      <c r="L19">
        <f>raw_2009_MOE_SSP_non!B25+raw_2009_MOE_SSP_assist!B27+raw_2009_MOE_TANF_non!B25+raw_2009_MOE_TANF_assist!B27+raw_2009_fed_spending!J26+raw_2009_fed_spending!C26+raw_2009_fed_spending!E26</f>
        <v>275463400</v>
      </c>
      <c r="N19">
        <f t="shared" si="0"/>
        <v>275463400</v>
      </c>
      <c r="O19" t="str">
        <f t="shared" si="1"/>
        <v>Match</v>
      </c>
    </row>
    <row r="20" spans="1:15" x14ac:dyDescent="0.2">
      <c r="A20" t="s">
        <v>26</v>
      </c>
      <c r="B20">
        <f>raw_2009_MOE_SSP_assist!C28+raw_2009_MOE_TANF_assist!C28+raw_2009_fed_assist!C28</f>
        <v>42755955</v>
      </c>
      <c r="C20">
        <f>raw_2009_MOE_SSP_non!D26+raw_2009_MOE_SSP_assist!D28+raw_2009_MOE_TANF_non!D26+raw_2009_MOE_TANF_assist!D28+raw_2009_fed_non_1!D26+raw_2009_fed_assist!D28+raw_2009_fed_spending!C27</f>
        <v>38177435</v>
      </c>
      <c r="D20">
        <f>raw_2009_MOE_SSP_non!C26+raw_2009_MOE_SSP_non!E26+raw_2009_MOE_SSP_non!F26+raw_2009_MOE_SSP_assist!E28+raw_2009_MOE_TANF_non!C26+raw_2009_MOE_TANF_non!E26+raw_2009_MOE_TANF_non!F26+raw_2009_MOE_TANF_assist!E28+raw_2009_fed_non_1!C26+raw_2009_fed_non_1!E26+raw_2009_fed_non_1!F26+raw_2009_fed_assist!E28</f>
        <v>15722833</v>
      </c>
      <c r="E20">
        <f>raw_2009_fed_non_1!J26+raw_2009_fed_assist!F28</f>
        <v>0</v>
      </c>
      <c r="F20">
        <f>raw_2009_MOE_SSP_non!G26+raw_2009_MOE_SSP_non!H26+raw_2009_MOE_TANF_non!G26+raw_2009_MOE_TANF_non!H26+raw_2009_fed_non_1!G26+raw_2009_fed_non_1!H26</f>
        <v>0</v>
      </c>
      <c r="G20">
        <f>raw_2009_MOE_SSP_non!I26+raw_2009_MOE_TANF_non!I26+raw_2009_fed_non_1!I26</f>
        <v>0</v>
      </c>
      <c r="H20">
        <f>raw_2009_MOE_SSP_non!J26+raw_2009_MOE_SSP_non!K26+raw_2009_MOE_TANF_non!J26+raw_2009_MOE_TANF_non!K26+raw_2009_fed_non_2!D27+raw_2009_fed_non_2!E27</f>
        <v>103924294</v>
      </c>
      <c r="I20">
        <f>raw_2009_MOE_SSP_non!N26+raw_2009_MOE_TANF_non!N26+raw_2009_fed_non_2!I27</f>
        <v>26912844</v>
      </c>
      <c r="J20">
        <f>raw_2009_MOE_SSP_non!L26+raw_2009_MOE_SSP_non!M26+raw_2009_MOE_TANF_non!L26+raw_2009_MOE_TANF_non!M26+raw_2009_fed_non_2!F27+raw_2009_fed_non_2!H27</f>
        <v>7828983</v>
      </c>
      <c r="K20">
        <f>raw_2009_fed_spending!E27</f>
        <v>16397199</v>
      </c>
      <c r="L20">
        <f>raw_2009_MOE_SSP_non!B26+raw_2009_MOE_SSP_assist!B28+raw_2009_MOE_TANF_non!B26+raw_2009_MOE_TANF_assist!B28+raw_2009_fed_spending!J27+raw_2009_fed_spending!C27+raw_2009_fed_spending!E27</f>
        <v>251719543</v>
      </c>
      <c r="N20">
        <f t="shared" si="0"/>
        <v>251719543</v>
      </c>
      <c r="O20" t="str">
        <f t="shared" si="1"/>
        <v>Match</v>
      </c>
    </row>
    <row r="21" spans="1:15" x14ac:dyDescent="0.2">
      <c r="A21" t="s">
        <v>27</v>
      </c>
      <c r="B21">
        <f>raw_2009_MOE_SSP_assist!C29+raw_2009_MOE_TANF_assist!C29+raw_2009_fed_assist!C29</f>
        <v>74624936</v>
      </c>
      <c r="C21">
        <f>raw_2009_MOE_SSP_non!D27+raw_2009_MOE_SSP_assist!D29+raw_2009_MOE_TANF_non!D27+raw_2009_MOE_TANF_assist!D29+raw_2009_fed_non_1!D27+raw_2009_fed_assist!D29+raw_2009_fed_spending!C28</f>
        <v>18019284</v>
      </c>
      <c r="D21">
        <f>raw_2009_MOE_SSP_non!C27+raw_2009_MOE_SSP_non!E27+raw_2009_MOE_SSP_non!F27+raw_2009_MOE_SSP_assist!E29+raw_2009_MOE_TANF_non!C27+raw_2009_MOE_TANF_non!E27+raw_2009_MOE_TANF_non!F27+raw_2009_MOE_TANF_assist!E29+raw_2009_fed_non_1!C27+raw_2009_fed_non_1!E27+raw_2009_fed_non_1!F27+raw_2009_fed_assist!E29</f>
        <v>34032472</v>
      </c>
      <c r="E21">
        <f>raw_2009_fed_non_1!J27+raw_2009_fed_assist!F29</f>
        <v>1145321</v>
      </c>
      <c r="F21">
        <f>raw_2009_MOE_SSP_non!G27+raw_2009_MOE_SSP_non!H27+raw_2009_MOE_TANF_non!G27+raw_2009_MOE_TANF_non!H27+raw_2009_fed_non_1!G27+raw_2009_fed_non_1!H27</f>
        <v>0</v>
      </c>
      <c r="G21">
        <f>raw_2009_MOE_SSP_non!I27+raw_2009_MOE_TANF_non!I27+raw_2009_fed_non_1!I27</f>
        <v>295725</v>
      </c>
      <c r="H21">
        <f>raw_2009_MOE_SSP_non!J27+raw_2009_MOE_SSP_non!K27+raw_2009_MOE_TANF_non!J27+raw_2009_MOE_TANF_non!K27+raw_2009_fed_non_2!D28+raw_2009_fed_non_2!E28</f>
        <v>0</v>
      </c>
      <c r="I21">
        <f>raw_2009_MOE_SSP_non!N27+raw_2009_MOE_TANF_non!N27+raw_2009_fed_non_2!I28</f>
        <v>0</v>
      </c>
      <c r="J21">
        <f>raw_2009_MOE_SSP_non!L27+raw_2009_MOE_SSP_non!M27+raw_2009_MOE_TANF_non!L27+raw_2009_MOE_TANF_non!M27+raw_2009_fed_non_2!F28+raw_2009_fed_non_2!H28</f>
        <v>3910779</v>
      </c>
      <c r="K21">
        <f>raw_2009_fed_spending!E28</f>
        <v>2542709</v>
      </c>
      <c r="L21">
        <f>raw_2009_MOE_SSP_non!B27+raw_2009_MOE_SSP_assist!B29+raw_2009_MOE_TANF_non!B27+raw_2009_MOE_TANF_assist!B29+raw_2009_fed_spending!J28+raw_2009_fed_spending!C28+raw_2009_fed_spending!E28</f>
        <v>134571226</v>
      </c>
      <c r="N21">
        <f t="shared" si="0"/>
        <v>134571226</v>
      </c>
      <c r="O21" t="str">
        <f t="shared" si="1"/>
        <v>Match</v>
      </c>
    </row>
    <row r="22" spans="1:15" x14ac:dyDescent="0.2">
      <c r="A22" t="s">
        <v>28</v>
      </c>
      <c r="B22">
        <f>raw_2009_MOE_SSP_assist!C30+raw_2009_MOE_TANF_assist!C30+raw_2009_fed_assist!C30</f>
        <v>107147135</v>
      </c>
      <c r="C22">
        <f>raw_2009_MOE_SSP_non!D28+raw_2009_MOE_SSP_assist!D30+raw_2009_MOE_TANF_non!D28+raw_2009_MOE_TANF_assist!D30+raw_2009_fed_non_1!D28+raw_2009_fed_assist!D30+raw_2009_fed_spending!C29</f>
        <v>31509983</v>
      </c>
      <c r="D22">
        <f>raw_2009_MOE_SSP_non!C28+raw_2009_MOE_SSP_non!E28+raw_2009_MOE_SSP_non!F28+raw_2009_MOE_SSP_assist!E30+raw_2009_MOE_TANF_non!C28+raw_2009_MOE_TANF_non!E28+raw_2009_MOE_TANF_non!F28+raw_2009_MOE_TANF_assist!E30+raw_2009_fed_non_1!C28+raw_2009_fed_non_1!E28+raw_2009_fed_non_1!F28+raw_2009_fed_assist!E30</f>
        <v>41855877</v>
      </c>
      <c r="E22">
        <f>raw_2009_fed_non_1!J28+raw_2009_fed_assist!F30</f>
        <v>0</v>
      </c>
      <c r="F22">
        <f>raw_2009_MOE_SSP_non!G28+raw_2009_MOE_SSP_non!H28+raw_2009_MOE_TANF_non!G28+raw_2009_MOE_TANF_non!H28+raw_2009_fed_non_1!G28+raw_2009_fed_non_1!H28</f>
        <v>127974314</v>
      </c>
      <c r="G22">
        <f>raw_2009_MOE_SSP_non!I28+raw_2009_MOE_TANF_non!I28+raw_2009_fed_non_1!I28</f>
        <v>56950878</v>
      </c>
      <c r="H22">
        <f>raw_2009_MOE_SSP_non!J28+raw_2009_MOE_SSP_non!K28+raw_2009_MOE_TANF_non!J28+raw_2009_MOE_TANF_non!K28+raw_2009_fed_non_2!D29+raw_2009_fed_non_2!E29</f>
        <v>101081042</v>
      </c>
      <c r="I22">
        <f>raw_2009_MOE_SSP_non!N28+raw_2009_MOE_TANF_non!N28+raw_2009_fed_non_2!I29</f>
        <v>1375</v>
      </c>
      <c r="J22">
        <f>raw_2009_MOE_SSP_non!L28+raw_2009_MOE_SSP_non!M28+raw_2009_MOE_TANF_non!L28+raw_2009_MOE_TANF_non!M28+raw_2009_fed_non_2!F29+raw_2009_fed_non_2!H29</f>
        <v>55496239</v>
      </c>
      <c r="K22">
        <f>raw_2009_fed_spending!E29</f>
        <v>22909803</v>
      </c>
      <c r="L22">
        <f>raw_2009_MOE_SSP_non!B28+raw_2009_MOE_SSP_assist!B30+raw_2009_MOE_TANF_non!B28+raw_2009_MOE_TANF_assist!B30+raw_2009_fed_spending!J29+raw_2009_fed_spending!C29+raw_2009_fed_spending!E29</f>
        <v>544926646</v>
      </c>
      <c r="N22">
        <f t="shared" si="0"/>
        <v>544926646</v>
      </c>
      <c r="O22" t="str">
        <f t="shared" si="1"/>
        <v>Match</v>
      </c>
    </row>
    <row r="23" spans="1:15" x14ac:dyDescent="0.2">
      <c r="A23" t="s">
        <v>29</v>
      </c>
      <c r="B23">
        <f>raw_2009_MOE_SSP_assist!C31+raw_2009_MOE_TANF_assist!C31+raw_2009_fed_assist!C31</f>
        <v>324682619</v>
      </c>
      <c r="C23">
        <f>raw_2009_MOE_SSP_non!D29+raw_2009_MOE_SSP_assist!D31+raw_2009_MOE_TANF_non!D29+raw_2009_MOE_TANF_assist!D31+raw_2009_fed_non_1!D29+raw_2009_fed_assist!D31+raw_2009_fed_spending!C30</f>
        <v>336030631</v>
      </c>
      <c r="D23">
        <f>raw_2009_MOE_SSP_non!C29+raw_2009_MOE_SSP_non!E29+raw_2009_MOE_SSP_non!F29+raw_2009_MOE_SSP_assist!E31+raw_2009_MOE_TANF_non!C29+raw_2009_MOE_TANF_non!E29+raw_2009_MOE_TANF_non!F29+raw_2009_MOE_TANF_assist!E31+raw_2009_fed_non_1!C29+raw_2009_fed_non_1!E29+raw_2009_fed_non_1!F29+raw_2009_fed_assist!E31</f>
        <v>23712822</v>
      </c>
      <c r="E23">
        <f>raw_2009_fed_non_1!J29+raw_2009_fed_assist!F31</f>
        <v>0</v>
      </c>
      <c r="F23">
        <f>raw_2009_MOE_SSP_non!G29+raw_2009_MOE_SSP_non!H29+raw_2009_MOE_TANF_non!G29+raw_2009_MOE_TANF_non!H29+raw_2009_fed_non_1!G29+raw_2009_fed_non_1!H29</f>
        <v>86200374</v>
      </c>
      <c r="G23">
        <f>raw_2009_MOE_SSP_non!I29+raw_2009_MOE_TANF_non!I29+raw_2009_fed_non_1!I29</f>
        <v>67496304</v>
      </c>
      <c r="H23">
        <f>raw_2009_MOE_SSP_non!J29+raw_2009_MOE_SSP_non!K29+raw_2009_MOE_TANF_non!J29+raw_2009_MOE_TANF_non!K29+raw_2009_fed_non_2!D30+raw_2009_fed_non_2!E30</f>
        <v>56163058</v>
      </c>
      <c r="I23">
        <f>raw_2009_MOE_SSP_non!N29+raw_2009_MOE_TANF_non!N29+raw_2009_fed_non_2!I30</f>
        <v>209682335</v>
      </c>
      <c r="J23">
        <f>raw_2009_MOE_SSP_non!L29+raw_2009_MOE_SSP_non!M29+raw_2009_MOE_TANF_non!L29+raw_2009_MOE_TANF_non!M29+raw_2009_fed_non_2!F30+raw_2009_fed_non_2!H30</f>
        <v>44071119</v>
      </c>
      <c r="K23">
        <f>raw_2009_fed_spending!E30</f>
        <v>45937113</v>
      </c>
      <c r="L23">
        <f>raw_2009_MOE_SSP_non!B29+raw_2009_MOE_SSP_assist!B31+raw_2009_MOE_TANF_non!B29+raw_2009_MOE_TANF_assist!B31+raw_2009_fed_spending!J30+raw_2009_fed_spending!C30+raw_2009_fed_spending!E30</f>
        <v>1193976375</v>
      </c>
      <c r="N23">
        <f t="shared" si="0"/>
        <v>1193976375</v>
      </c>
      <c r="O23" t="str">
        <f t="shared" si="1"/>
        <v>Match</v>
      </c>
    </row>
    <row r="24" spans="1:15" x14ac:dyDescent="0.2">
      <c r="A24" t="s">
        <v>30</v>
      </c>
      <c r="B24">
        <f>raw_2009_MOE_SSP_assist!C32+raw_2009_MOE_TANF_assist!C32+raw_2009_fed_assist!C32</f>
        <v>336428859</v>
      </c>
      <c r="C24">
        <f>raw_2009_MOE_SSP_non!D30+raw_2009_MOE_SSP_assist!D32+raw_2009_MOE_TANF_non!D30+raw_2009_MOE_TANF_assist!D32+raw_2009_fed_non_1!D30+raw_2009_fed_assist!D32+raw_2009_fed_spending!C31</f>
        <v>174647753</v>
      </c>
      <c r="D24">
        <f>raw_2009_MOE_SSP_non!C30+raw_2009_MOE_SSP_non!E30+raw_2009_MOE_SSP_non!F30+raw_2009_MOE_SSP_assist!E32+raw_2009_MOE_TANF_non!C30+raw_2009_MOE_TANF_non!E30+raw_2009_MOE_TANF_non!F30+raw_2009_MOE_TANF_assist!E32+raw_2009_fed_non_1!C30+raw_2009_fed_non_1!E30+raw_2009_fed_non_1!F30+raw_2009_fed_assist!E32</f>
        <v>116528865</v>
      </c>
      <c r="E24">
        <f>raw_2009_fed_non_1!J30+raw_2009_fed_assist!F32</f>
        <v>91694634</v>
      </c>
      <c r="F24">
        <f>raw_2009_MOE_SSP_non!G30+raw_2009_MOE_SSP_non!H30+raw_2009_MOE_TANF_non!G30+raw_2009_MOE_TANF_non!H30+raw_2009_fed_non_1!G30+raw_2009_fed_non_1!H30</f>
        <v>71390586</v>
      </c>
      <c r="G24">
        <f>raw_2009_MOE_SSP_non!I30+raw_2009_MOE_TANF_non!I30+raw_2009_fed_non_1!I30</f>
        <v>34101654</v>
      </c>
      <c r="H24">
        <f>raw_2009_MOE_SSP_non!J30+raw_2009_MOE_SSP_non!K30+raw_2009_MOE_TANF_non!J30+raw_2009_MOE_TANF_non!K30+raw_2009_fed_non_2!D31+raw_2009_fed_non_2!E31</f>
        <v>409421535</v>
      </c>
      <c r="I24">
        <f>raw_2009_MOE_SSP_non!N30+raw_2009_MOE_TANF_non!N30+raw_2009_fed_non_2!I31</f>
        <v>153691802</v>
      </c>
      <c r="J24">
        <f>raw_2009_MOE_SSP_non!L30+raw_2009_MOE_SSP_non!M30+raw_2009_MOE_TANF_non!L30+raw_2009_MOE_TANF_non!M30+raw_2009_fed_non_2!F31+raw_2009_fed_non_2!H31</f>
        <v>136157641</v>
      </c>
      <c r="K24">
        <f>raw_2009_fed_spending!E31</f>
        <v>77535285</v>
      </c>
      <c r="L24">
        <f>raw_2009_MOE_SSP_non!B30+raw_2009_MOE_SSP_assist!B32+raw_2009_MOE_TANF_non!B30+raw_2009_MOE_TANF_assist!B32+raw_2009_fed_spending!J31+raw_2009_fed_spending!C31+raw_2009_fed_spending!E31</f>
        <v>1601598614</v>
      </c>
      <c r="N24">
        <f t="shared" si="0"/>
        <v>1601598614</v>
      </c>
      <c r="O24" t="str">
        <f t="shared" si="1"/>
        <v>Match</v>
      </c>
    </row>
    <row r="25" spans="1:15" x14ac:dyDescent="0.2">
      <c r="A25" t="s">
        <v>31</v>
      </c>
      <c r="B25">
        <f>raw_2009_MOE_SSP_assist!C33+raw_2009_MOE_TANF_assist!C33+raw_2009_fed_assist!C33</f>
        <v>90025750</v>
      </c>
      <c r="C25">
        <f>raw_2009_MOE_SSP_non!D31+raw_2009_MOE_SSP_assist!D33+raw_2009_MOE_TANF_non!D31+raw_2009_MOE_TANF_assist!D33+raw_2009_fed_non_1!D31+raw_2009_fed_assist!D33+raw_2009_fed_spending!C32</f>
        <v>119616315</v>
      </c>
      <c r="D25">
        <f>raw_2009_MOE_SSP_non!C31+raw_2009_MOE_SSP_non!E31+raw_2009_MOE_SSP_non!F31+raw_2009_MOE_SSP_assist!E33+raw_2009_MOE_TANF_non!C31+raw_2009_MOE_TANF_non!E31+raw_2009_MOE_TANF_non!F31+raw_2009_MOE_TANF_assist!E33+raw_2009_fed_non_1!C31+raw_2009_fed_non_1!E31+raw_2009_fed_non_1!F31+raw_2009_fed_assist!E33</f>
        <v>81802203</v>
      </c>
      <c r="E25">
        <f>raw_2009_fed_non_1!J31+raw_2009_fed_assist!F33</f>
        <v>0</v>
      </c>
      <c r="F25">
        <f>raw_2009_MOE_SSP_non!G31+raw_2009_MOE_SSP_non!H31+raw_2009_MOE_TANF_non!G31+raw_2009_MOE_TANF_non!H31+raw_2009_fed_non_1!G31+raw_2009_fed_non_1!H31</f>
        <v>129781143</v>
      </c>
      <c r="G25">
        <f>raw_2009_MOE_SSP_non!I31+raw_2009_MOE_TANF_non!I31+raw_2009_fed_non_1!I31</f>
        <v>41746113</v>
      </c>
      <c r="H25">
        <f>raw_2009_MOE_SSP_non!J31+raw_2009_MOE_SSP_non!K31+raw_2009_MOE_TANF_non!J31+raw_2009_MOE_TANF_non!K31+raw_2009_fed_non_2!D32+raw_2009_fed_non_2!E32</f>
        <v>1156000</v>
      </c>
      <c r="I25">
        <f>raw_2009_MOE_SSP_non!N31+raw_2009_MOE_TANF_non!N31+raw_2009_fed_non_2!I32</f>
        <v>12091871</v>
      </c>
      <c r="J25">
        <f>raw_2009_MOE_SSP_non!L31+raw_2009_MOE_SSP_non!M31+raw_2009_MOE_TANF_non!L31+raw_2009_MOE_TANF_non!M31+raw_2009_fed_non_2!F32+raw_2009_fed_non_2!H32</f>
        <v>47502014</v>
      </c>
      <c r="K25">
        <f>raw_2009_fed_spending!E32</f>
        <v>4790000</v>
      </c>
      <c r="L25">
        <f>raw_2009_MOE_SSP_non!B31+raw_2009_MOE_SSP_assist!B33+raw_2009_MOE_TANF_non!B31+raw_2009_MOE_TANF_assist!B33+raw_2009_fed_spending!J32+raw_2009_fed_spending!C32+raw_2009_fed_spending!E32</f>
        <v>528511409</v>
      </c>
      <c r="N25">
        <f t="shared" si="0"/>
        <v>528511409</v>
      </c>
      <c r="O25" t="str">
        <f t="shared" si="1"/>
        <v>Match</v>
      </c>
    </row>
    <row r="26" spans="1:15" x14ac:dyDescent="0.2">
      <c r="A26" t="s">
        <v>32</v>
      </c>
      <c r="B26">
        <f>raw_2009_MOE_SSP_assist!C34+raw_2009_MOE_TANF_assist!C34+raw_2009_fed_assist!C34</f>
        <v>18870176</v>
      </c>
      <c r="C26">
        <f>raw_2009_MOE_SSP_non!D32+raw_2009_MOE_SSP_assist!D34+raw_2009_MOE_TANF_non!D32+raw_2009_MOE_TANF_assist!D34+raw_2009_fed_non_1!D32+raw_2009_fed_assist!D34+raw_2009_fed_spending!C33</f>
        <v>27166749</v>
      </c>
      <c r="D26">
        <f>raw_2009_MOE_SSP_non!C32+raw_2009_MOE_SSP_non!E32+raw_2009_MOE_SSP_non!F32+raw_2009_MOE_SSP_assist!E34+raw_2009_MOE_TANF_non!C32+raw_2009_MOE_TANF_non!E32+raw_2009_MOE_TANF_non!F32+raw_2009_MOE_TANF_assist!E34+raw_2009_fed_non_1!C32+raw_2009_fed_non_1!E32+raw_2009_fed_non_1!F32+raw_2009_fed_assist!E34</f>
        <v>53670275</v>
      </c>
      <c r="E26">
        <f>raw_2009_fed_non_1!J32+raw_2009_fed_assist!F34</f>
        <v>0</v>
      </c>
      <c r="F26">
        <f>raw_2009_MOE_SSP_non!G32+raw_2009_MOE_SSP_non!H32+raw_2009_MOE_TANF_non!G32+raw_2009_MOE_TANF_non!H32+raw_2009_fed_non_1!G32+raw_2009_fed_non_1!H32</f>
        <v>0</v>
      </c>
      <c r="G26">
        <f>raw_2009_MOE_SSP_non!I32+raw_2009_MOE_TANF_non!I32+raw_2009_fed_non_1!I32</f>
        <v>0</v>
      </c>
      <c r="H26">
        <f>raw_2009_MOE_SSP_non!J32+raw_2009_MOE_SSP_non!K32+raw_2009_MOE_TANF_non!J32+raw_2009_MOE_TANF_non!K32+raw_2009_fed_non_2!D33+raw_2009_fed_non_2!E33</f>
        <v>7970920</v>
      </c>
      <c r="I26">
        <f>raw_2009_MOE_SSP_non!N32+raw_2009_MOE_TANF_non!N32+raw_2009_fed_non_2!I33</f>
        <v>7310320</v>
      </c>
      <c r="J26">
        <f>raw_2009_MOE_SSP_non!L32+raw_2009_MOE_SSP_non!M32+raw_2009_MOE_TANF_non!L32+raw_2009_MOE_TANF_non!M32+raw_2009_fed_non_2!F33+raw_2009_fed_non_2!H33</f>
        <v>4847137</v>
      </c>
      <c r="K26">
        <f>raw_2009_fed_spending!E33</f>
        <v>9235912</v>
      </c>
      <c r="L26">
        <f>raw_2009_MOE_SSP_non!B32+raw_2009_MOE_SSP_assist!B34+raw_2009_MOE_TANF_non!B32+raw_2009_MOE_TANF_assist!B34+raw_2009_fed_spending!J33+raw_2009_fed_spending!C33+raw_2009_fed_spending!E33</f>
        <v>129071489</v>
      </c>
      <c r="N26">
        <f t="shared" si="0"/>
        <v>129071489</v>
      </c>
      <c r="O26" t="str">
        <f t="shared" si="1"/>
        <v>Match</v>
      </c>
    </row>
    <row r="27" spans="1:15" x14ac:dyDescent="0.2">
      <c r="A27" t="s">
        <v>33</v>
      </c>
      <c r="B27">
        <f>raw_2009_MOE_SSP_assist!C35+raw_2009_MOE_TANF_assist!C35+raw_2009_fed_assist!C35</f>
        <v>104482914</v>
      </c>
      <c r="C27">
        <f>raw_2009_MOE_SSP_non!D33+raw_2009_MOE_SSP_assist!D35+raw_2009_MOE_TANF_non!D33+raw_2009_MOE_TANF_assist!D35+raw_2009_fed_non_1!D33+raw_2009_fed_assist!D35+raw_2009_fed_spending!C34</f>
        <v>77640506</v>
      </c>
      <c r="D27">
        <f>raw_2009_MOE_SSP_non!C33+raw_2009_MOE_SSP_non!E33+raw_2009_MOE_SSP_non!F33+raw_2009_MOE_SSP_assist!E35+raw_2009_MOE_TANF_non!C33+raw_2009_MOE_TANF_non!E33+raw_2009_MOE_TANF_non!F33+raw_2009_MOE_TANF_assist!E35+raw_2009_fed_non_1!C33+raw_2009_fed_non_1!E33+raw_2009_fed_non_1!F33+raw_2009_fed_assist!E35</f>
        <v>23385775</v>
      </c>
      <c r="E27">
        <f>raw_2009_fed_non_1!J33+raw_2009_fed_assist!F35</f>
        <v>66655097</v>
      </c>
      <c r="F27">
        <f>raw_2009_MOE_SSP_non!G33+raw_2009_MOE_SSP_non!H33+raw_2009_MOE_TANF_non!G33+raw_2009_MOE_TANF_non!H33+raw_2009_fed_non_1!G33+raw_2009_fed_non_1!H33</f>
        <v>0</v>
      </c>
      <c r="G27">
        <f>raw_2009_MOE_SSP_non!I33+raw_2009_MOE_TANF_non!I33+raw_2009_fed_non_1!I33</f>
        <v>0</v>
      </c>
      <c r="H27">
        <f>raw_2009_MOE_SSP_non!J33+raw_2009_MOE_SSP_non!K33+raw_2009_MOE_TANF_non!J33+raw_2009_MOE_TANF_non!K33+raw_2009_fed_non_2!D34+raw_2009_fed_non_2!E34</f>
        <v>0</v>
      </c>
      <c r="I27">
        <f>raw_2009_MOE_SSP_non!N33+raw_2009_MOE_TANF_non!N33+raw_2009_fed_non_2!I34</f>
        <v>50711743</v>
      </c>
      <c r="J27">
        <f>raw_2009_MOE_SSP_non!L33+raw_2009_MOE_SSP_non!M33+raw_2009_MOE_TANF_non!L33+raw_2009_MOE_TANF_non!M33+raw_2009_fed_non_2!F34+raw_2009_fed_non_2!H34</f>
        <v>14603196</v>
      </c>
      <c r="K27">
        <f>raw_2009_fed_spending!E34</f>
        <v>21705174</v>
      </c>
      <c r="L27">
        <f>raw_2009_MOE_SSP_non!B33+raw_2009_MOE_SSP_assist!B35+raw_2009_MOE_TANF_non!B33+raw_2009_MOE_TANF_assist!B35+raw_2009_fed_spending!J34+raw_2009_fed_spending!C34+raw_2009_fed_spending!E34</f>
        <v>359184405</v>
      </c>
      <c r="N27">
        <f t="shared" si="0"/>
        <v>359184405</v>
      </c>
      <c r="O27" t="str">
        <f t="shared" si="1"/>
        <v>Match</v>
      </c>
    </row>
    <row r="28" spans="1:15" x14ac:dyDescent="0.2">
      <c r="A28" t="s">
        <v>34</v>
      </c>
      <c r="B28">
        <f>raw_2009_MOE_SSP_assist!C36+raw_2009_MOE_TANF_assist!C36+raw_2009_fed_assist!C36</f>
        <v>16437573</v>
      </c>
      <c r="C28">
        <f>raw_2009_MOE_SSP_non!D34+raw_2009_MOE_SSP_assist!D36+raw_2009_MOE_TANF_non!D34+raw_2009_MOE_TANF_assist!D36+raw_2009_fed_non_1!D34+raw_2009_fed_assist!D36+raw_2009_fed_spending!C35</f>
        <v>9455351</v>
      </c>
      <c r="D28">
        <f>raw_2009_MOE_SSP_non!C34+raw_2009_MOE_SSP_non!E34+raw_2009_MOE_SSP_non!F34+raw_2009_MOE_SSP_assist!E36+raw_2009_MOE_TANF_non!C34+raw_2009_MOE_TANF_non!E34+raw_2009_MOE_TANF_non!F34+raw_2009_MOE_TANF_assist!E36+raw_2009_fed_non_1!C34+raw_2009_fed_non_1!E34+raw_2009_fed_non_1!F34+raw_2009_fed_assist!E36</f>
        <v>11555203</v>
      </c>
      <c r="E28">
        <f>raw_2009_fed_non_1!J34+raw_2009_fed_assist!F36</f>
        <v>4024203</v>
      </c>
      <c r="F28">
        <f>raw_2009_MOE_SSP_non!G34+raw_2009_MOE_SSP_non!H34+raw_2009_MOE_TANF_non!G34+raw_2009_MOE_TANF_non!H34+raw_2009_fed_non_1!G34+raw_2009_fed_non_1!H34</f>
        <v>0</v>
      </c>
      <c r="G28">
        <f>raw_2009_MOE_SSP_non!I34+raw_2009_MOE_TANF_non!I34+raw_2009_fed_non_1!I34</f>
        <v>-375</v>
      </c>
      <c r="H28">
        <f>raw_2009_MOE_SSP_non!J34+raw_2009_MOE_SSP_non!K34+raw_2009_MOE_TANF_non!J34+raw_2009_MOE_TANF_non!K34+raw_2009_fed_non_2!D35+raw_2009_fed_non_2!E35</f>
        <v>325394</v>
      </c>
      <c r="I28">
        <f>raw_2009_MOE_SSP_non!N34+raw_2009_MOE_TANF_non!N34+raw_2009_fed_non_2!I35</f>
        <v>1969787</v>
      </c>
      <c r="J28">
        <f>raw_2009_MOE_SSP_non!L34+raw_2009_MOE_SSP_non!M34+raw_2009_MOE_TANF_non!L34+raw_2009_MOE_TANF_non!M34+raw_2009_fed_non_2!F35+raw_2009_fed_non_2!H35</f>
        <v>5889435</v>
      </c>
      <c r="K28">
        <f>raw_2009_fed_spending!E35</f>
        <v>1998226</v>
      </c>
      <c r="L28">
        <f>raw_2009_MOE_SSP_non!B34+raw_2009_MOE_SSP_assist!B36+raw_2009_MOE_TANF_non!B34+raw_2009_MOE_TANF_assist!B36+raw_2009_fed_spending!J35+raw_2009_fed_spending!C35+raw_2009_fed_spending!E35</f>
        <v>51654797</v>
      </c>
      <c r="N28">
        <f t="shared" si="0"/>
        <v>51654797</v>
      </c>
      <c r="O28" t="str">
        <f t="shared" si="1"/>
        <v>Match</v>
      </c>
    </row>
    <row r="29" spans="1:15" x14ac:dyDescent="0.2">
      <c r="A29" t="s">
        <v>35</v>
      </c>
      <c r="B29">
        <f>raw_2009_MOE_SSP_assist!C37+raw_2009_MOE_TANF_assist!C37+raw_2009_fed_assist!C37</f>
        <v>26386782</v>
      </c>
      <c r="C29">
        <f>raw_2009_MOE_SSP_non!D35+raw_2009_MOE_SSP_assist!D37+raw_2009_MOE_TANF_non!D35+raw_2009_MOE_TANF_assist!D37+raw_2009_fed_non_1!D35+raw_2009_fed_assist!D37+raw_2009_fed_spending!C36</f>
        <v>22498998</v>
      </c>
      <c r="D29">
        <f>raw_2009_MOE_SSP_non!C35+raw_2009_MOE_SSP_non!E35+raw_2009_MOE_SSP_non!F35+raw_2009_MOE_SSP_assist!E37+raw_2009_MOE_TANF_non!C35+raw_2009_MOE_TANF_non!E35+raw_2009_MOE_TANF_non!F35+raw_2009_MOE_TANF_assist!E37+raw_2009_fed_non_1!C35+raw_2009_fed_non_1!E35+raw_2009_fed_non_1!F35+raw_2009_fed_assist!E37</f>
        <v>21461045</v>
      </c>
      <c r="E29">
        <f>raw_2009_fed_non_1!J35+raw_2009_fed_assist!F37</f>
        <v>0</v>
      </c>
      <c r="F29">
        <f>raw_2009_MOE_SSP_non!G35+raw_2009_MOE_SSP_non!H35+raw_2009_MOE_TANF_non!G35+raw_2009_MOE_TANF_non!H35+raw_2009_fed_non_1!G35+raw_2009_fed_non_1!H35</f>
        <v>29361708</v>
      </c>
      <c r="G29">
        <f>raw_2009_MOE_SSP_non!I35+raw_2009_MOE_TANF_non!I35+raw_2009_fed_non_1!I35</f>
        <v>0</v>
      </c>
      <c r="H29">
        <f>raw_2009_MOE_SSP_non!J35+raw_2009_MOE_SSP_non!K35+raw_2009_MOE_TANF_non!J35+raw_2009_MOE_TANF_non!K35+raw_2009_fed_non_2!D36+raw_2009_fed_non_2!E36</f>
        <v>301775</v>
      </c>
      <c r="I29">
        <f>raw_2009_MOE_SSP_non!N35+raw_2009_MOE_TANF_non!N35+raw_2009_fed_non_2!I36</f>
        <v>250772</v>
      </c>
      <c r="J29">
        <f>raw_2009_MOE_SSP_non!L35+raw_2009_MOE_SSP_non!M35+raw_2009_MOE_TANF_non!L35+raw_2009_MOE_TANF_non!M35+raw_2009_fed_non_2!F36+raw_2009_fed_non_2!H36</f>
        <v>5454954</v>
      </c>
      <c r="K29">
        <f>raw_2009_fed_spending!E36</f>
        <v>0</v>
      </c>
      <c r="L29">
        <f>raw_2009_MOE_SSP_non!B35+raw_2009_MOE_SSP_assist!B37+raw_2009_MOE_TANF_non!B35+raw_2009_MOE_TANF_assist!B37+raw_2009_fed_spending!J36+raw_2009_fed_spending!C36+raw_2009_fed_spending!E36</f>
        <v>105716034</v>
      </c>
      <c r="N29">
        <f t="shared" si="0"/>
        <v>105716034</v>
      </c>
      <c r="O29" t="str">
        <f t="shared" si="1"/>
        <v>Match</v>
      </c>
    </row>
    <row r="30" spans="1:15" x14ac:dyDescent="0.2">
      <c r="A30" t="s">
        <v>36</v>
      </c>
      <c r="B30">
        <f>raw_2009_MOE_SSP_assist!C38+raw_2009_MOE_TANF_assist!C38+raw_2009_fed_assist!C38</f>
        <v>46748416</v>
      </c>
      <c r="C30">
        <f>raw_2009_MOE_SSP_non!D36+raw_2009_MOE_SSP_assist!D38+raw_2009_MOE_TANF_non!D36+raw_2009_MOE_TANF_assist!D38+raw_2009_fed_non_1!D36+raw_2009_fed_assist!D38+raw_2009_fed_spending!C37</f>
        <v>0</v>
      </c>
      <c r="D30">
        <f>raw_2009_MOE_SSP_non!C36+raw_2009_MOE_SSP_non!E36+raw_2009_MOE_SSP_non!F36+raw_2009_MOE_SSP_assist!E38+raw_2009_MOE_TANF_non!C36+raw_2009_MOE_TANF_non!E36+raw_2009_MOE_TANF_non!F36+raw_2009_MOE_TANF_assist!E38+raw_2009_fed_non_1!C36+raw_2009_fed_non_1!E36+raw_2009_fed_non_1!F36+raw_2009_fed_assist!E38</f>
        <v>9955391</v>
      </c>
      <c r="E30">
        <f>raw_2009_fed_non_1!J36+raw_2009_fed_assist!F38</f>
        <v>8059305</v>
      </c>
      <c r="F30">
        <f>raw_2009_MOE_SSP_non!G36+raw_2009_MOE_SSP_non!H36+raw_2009_MOE_TANF_non!G36+raw_2009_MOE_TANF_non!H36+raw_2009_fed_non_1!G36+raw_2009_fed_non_1!H36</f>
        <v>0</v>
      </c>
      <c r="G30">
        <f>raw_2009_MOE_SSP_non!I36+raw_2009_MOE_TANF_non!I36+raw_2009_fed_non_1!I36</f>
        <v>0</v>
      </c>
      <c r="H30">
        <f>raw_2009_MOE_SSP_non!J36+raw_2009_MOE_SSP_non!K36+raw_2009_MOE_TANF_non!J36+raw_2009_MOE_TANF_non!K36+raw_2009_fed_non_2!D37+raw_2009_fed_non_2!E37</f>
        <v>0</v>
      </c>
      <c r="I30">
        <f>raw_2009_MOE_SSP_non!N36+raw_2009_MOE_TANF_non!N36+raw_2009_fed_non_2!I37</f>
        <v>52205321</v>
      </c>
      <c r="J30">
        <f>raw_2009_MOE_SSP_non!L36+raw_2009_MOE_SSP_non!M36+raw_2009_MOE_TANF_non!L36+raw_2009_MOE_TANF_non!M36+raw_2009_fed_non_2!F37+raw_2009_fed_non_2!H37</f>
        <v>10565538</v>
      </c>
      <c r="K30">
        <f>raw_2009_fed_spending!E37</f>
        <v>1924690</v>
      </c>
      <c r="L30">
        <f>raw_2009_MOE_SSP_non!B36+raw_2009_MOE_SSP_assist!B38+raw_2009_MOE_TANF_non!B36+raw_2009_MOE_TANF_assist!B38+raw_2009_fed_spending!J37+raw_2009_fed_spending!C37+raw_2009_fed_spending!E37</f>
        <v>129458661</v>
      </c>
      <c r="N30">
        <f t="shared" si="0"/>
        <v>129458661</v>
      </c>
      <c r="O30" t="str">
        <f t="shared" si="1"/>
        <v>Match</v>
      </c>
    </row>
    <row r="31" spans="1:15" x14ac:dyDescent="0.2">
      <c r="A31" t="s">
        <v>37</v>
      </c>
      <c r="B31">
        <f>raw_2009_MOE_SSP_assist!C39+raw_2009_MOE_TANF_assist!C39+raw_2009_fed_assist!C39</f>
        <v>33923569</v>
      </c>
      <c r="C31">
        <f>raw_2009_MOE_SSP_non!D37+raw_2009_MOE_SSP_assist!D39+raw_2009_MOE_TANF_non!D37+raw_2009_MOE_TANF_assist!D39+raw_2009_fed_non_1!D37+raw_2009_fed_assist!D39+raw_2009_fed_spending!C38</f>
        <v>8023325</v>
      </c>
      <c r="D31">
        <f>raw_2009_MOE_SSP_non!C37+raw_2009_MOE_SSP_non!E37+raw_2009_MOE_SSP_non!F37+raw_2009_MOE_SSP_assist!E39+raw_2009_MOE_TANF_non!C37+raw_2009_MOE_TANF_non!E37+raw_2009_MOE_TANF_non!F37+raw_2009_MOE_TANF_assist!E39+raw_2009_fed_non_1!C37+raw_2009_fed_non_1!E37+raw_2009_fed_non_1!F37+raw_2009_fed_assist!E39</f>
        <v>11227619</v>
      </c>
      <c r="E31">
        <f>raw_2009_fed_non_1!J37+raw_2009_fed_assist!F39</f>
        <v>5960606</v>
      </c>
      <c r="F31">
        <f>raw_2009_MOE_SSP_non!G37+raw_2009_MOE_SSP_non!H37+raw_2009_MOE_TANF_non!G37+raw_2009_MOE_TANF_non!H37+raw_2009_fed_non_1!G37+raw_2009_fed_non_1!H37</f>
        <v>0</v>
      </c>
      <c r="G31">
        <f>raw_2009_MOE_SSP_non!I37+raw_2009_MOE_TANF_non!I37+raw_2009_fed_non_1!I37</f>
        <v>3700372</v>
      </c>
      <c r="H31">
        <f>raw_2009_MOE_SSP_non!J37+raw_2009_MOE_SSP_non!K37+raw_2009_MOE_TANF_non!J37+raw_2009_MOE_TANF_non!K37+raw_2009_fed_non_2!D38+raw_2009_fed_non_2!E38</f>
        <v>2660911</v>
      </c>
      <c r="I31">
        <f>raw_2009_MOE_SSP_non!N37+raw_2009_MOE_TANF_non!N37+raw_2009_fed_non_2!I38</f>
        <v>8946974</v>
      </c>
      <c r="J31">
        <f>raw_2009_MOE_SSP_non!L37+raw_2009_MOE_SSP_non!M37+raw_2009_MOE_TANF_non!L37+raw_2009_MOE_TANF_non!M37+raw_2009_fed_non_2!F38+raw_2009_fed_non_2!H38</f>
        <v>11661699</v>
      </c>
      <c r="K31">
        <f>raw_2009_fed_spending!E38</f>
        <v>2000000</v>
      </c>
      <c r="L31">
        <f>raw_2009_MOE_SSP_non!B37+raw_2009_MOE_SSP_assist!B39+raw_2009_MOE_TANF_non!B37+raw_2009_MOE_TANF_assist!B39+raw_2009_fed_spending!J38+raw_2009_fed_spending!C38+raw_2009_fed_spending!E38</f>
        <v>88105075</v>
      </c>
      <c r="N31">
        <f t="shared" si="0"/>
        <v>88105075</v>
      </c>
      <c r="O31" t="str">
        <f t="shared" si="1"/>
        <v>Match</v>
      </c>
    </row>
    <row r="32" spans="1:15" x14ac:dyDescent="0.2">
      <c r="A32" t="s">
        <v>38</v>
      </c>
      <c r="B32">
        <f>raw_2009_MOE_SSP_assist!C40+raw_2009_MOE_TANF_assist!C40+raw_2009_fed_assist!C40</f>
        <v>181775940</v>
      </c>
      <c r="C32">
        <f>raw_2009_MOE_SSP_non!D38+raw_2009_MOE_SSP_assist!D40+raw_2009_MOE_TANF_non!D38+raw_2009_MOE_TANF_assist!D40+raw_2009_fed_non_1!D38+raw_2009_fed_assist!D40+raw_2009_fed_spending!C39</f>
        <v>107075462</v>
      </c>
      <c r="D32">
        <f>raw_2009_MOE_SSP_non!C38+raw_2009_MOE_SSP_non!E38+raw_2009_MOE_SSP_non!F38+raw_2009_MOE_SSP_assist!E40+raw_2009_MOE_TANF_non!C38+raw_2009_MOE_TANF_non!E38+raw_2009_MOE_TANF_non!F38+raw_2009_MOE_TANF_assist!E40+raw_2009_fed_non_1!C38+raw_2009_fed_non_1!E38+raw_2009_fed_non_1!F38+raw_2009_fed_assist!E40</f>
        <v>122973394</v>
      </c>
      <c r="E32">
        <f>raw_2009_fed_non_1!J38+raw_2009_fed_assist!F40</f>
        <v>6840000</v>
      </c>
      <c r="F32">
        <f>raw_2009_MOE_SSP_non!G38+raw_2009_MOE_SSP_non!H38+raw_2009_MOE_TANF_non!G38+raw_2009_MOE_TANF_non!H38+raw_2009_fed_non_1!G38+raw_2009_fed_non_1!H38</f>
        <v>206135169</v>
      </c>
      <c r="G32">
        <f>raw_2009_MOE_SSP_non!I38+raw_2009_MOE_TANF_non!I38+raw_2009_fed_non_1!I38</f>
        <v>25945562</v>
      </c>
      <c r="H32">
        <f>raw_2009_MOE_SSP_non!J38+raw_2009_MOE_SSP_non!K38+raw_2009_MOE_TANF_non!J38+raw_2009_MOE_TANF_non!K38+raw_2009_fed_non_2!D39+raw_2009_fed_non_2!E39</f>
        <v>458081456</v>
      </c>
      <c r="I32">
        <f>raw_2009_MOE_SSP_non!N38+raw_2009_MOE_TANF_non!N38+raw_2009_fed_non_2!I39</f>
        <v>8797102</v>
      </c>
      <c r="J32">
        <f>raw_2009_MOE_SSP_non!L38+raw_2009_MOE_SSP_non!M38+raw_2009_MOE_TANF_non!L38+raw_2009_MOE_TANF_non!M38+raw_2009_fed_non_2!F39+raw_2009_fed_non_2!H39</f>
        <v>73323788</v>
      </c>
      <c r="K32">
        <f>raw_2009_fed_spending!E39</f>
        <v>16938000</v>
      </c>
      <c r="L32">
        <f>raw_2009_MOE_SSP_non!B38+raw_2009_MOE_SSP_assist!B40+raw_2009_MOE_TANF_non!B38+raw_2009_MOE_TANF_assist!B40+raw_2009_fed_spending!J39+raw_2009_fed_spending!C39+raw_2009_fed_spending!E39</f>
        <v>1207885873</v>
      </c>
      <c r="N32">
        <f t="shared" si="0"/>
        <v>1207885873</v>
      </c>
      <c r="O32" t="str">
        <f t="shared" si="1"/>
        <v>Match</v>
      </c>
    </row>
    <row r="33" spans="1:15" x14ac:dyDescent="0.2">
      <c r="A33" t="s">
        <v>39</v>
      </c>
      <c r="B33">
        <f>raw_2009_MOE_SSP_assist!C41+raw_2009_MOE_TANF_assist!C41+raw_2009_fed_assist!C41</f>
        <v>60063794</v>
      </c>
      <c r="C33">
        <f>raw_2009_MOE_SSP_non!D39+raw_2009_MOE_SSP_assist!D41+raw_2009_MOE_TANF_non!D39+raw_2009_MOE_TANF_assist!D41+raw_2009_fed_non_1!D39+raw_2009_fed_assist!D41+raw_2009_fed_spending!C40</f>
        <v>38961022</v>
      </c>
      <c r="D33">
        <f>raw_2009_MOE_SSP_non!C39+raw_2009_MOE_SSP_non!E39+raw_2009_MOE_SSP_non!F39+raw_2009_MOE_SSP_assist!E41+raw_2009_MOE_TANF_non!C39+raw_2009_MOE_TANF_non!E39+raw_2009_MOE_TANF_non!F39+raw_2009_MOE_TANF_assist!E41+raw_2009_fed_non_1!C39+raw_2009_fed_non_1!E39+raw_2009_fed_non_1!F39+raw_2009_fed_assist!E41</f>
        <v>16022018</v>
      </c>
      <c r="E33">
        <f>raw_2009_fed_non_1!J39+raw_2009_fed_assist!F41</f>
        <v>0</v>
      </c>
      <c r="F33">
        <f>raw_2009_MOE_SSP_non!G39+raw_2009_MOE_SSP_non!H39+raw_2009_MOE_TANF_non!G39+raw_2009_MOE_TANF_non!H39+raw_2009_fed_non_1!G39+raw_2009_fed_non_1!H39</f>
        <v>44100000</v>
      </c>
      <c r="G33">
        <f>raw_2009_MOE_SSP_non!I39+raw_2009_MOE_TANF_non!I39+raw_2009_fed_non_1!I39</f>
        <v>0</v>
      </c>
      <c r="H33">
        <f>raw_2009_MOE_SSP_non!J39+raw_2009_MOE_SSP_non!K39+raw_2009_MOE_TANF_non!J39+raw_2009_MOE_TANF_non!K39+raw_2009_fed_non_2!D40+raw_2009_fed_non_2!E40</f>
        <v>12140563</v>
      </c>
      <c r="I33">
        <f>raw_2009_MOE_SSP_non!N39+raw_2009_MOE_TANF_non!N39+raw_2009_fed_non_2!I40</f>
        <v>14266958</v>
      </c>
      <c r="J33">
        <f>raw_2009_MOE_SSP_non!L39+raw_2009_MOE_SSP_non!M39+raw_2009_MOE_TANF_non!L39+raw_2009_MOE_TANF_non!M39+raw_2009_fed_non_2!F40+raw_2009_fed_non_2!H40</f>
        <v>15248380</v>
      </c>
      <c r="K33">
        <f>raw_2009_fed_spending!E40</f>
        <v>0</v>
      </c>
      <c r="L33">
        <f>raw_2009_MOE_SSP_non!B39+raw_2009_MOE_SSP_assist!B41+raw_2009_MOE_TANF_non!B39+raw_2009_MOE_TANF_assist!B41+raw_2009_fed_spending!J40+raw_2009_fed_spending!C40+raw_2009_fed_spending!E40</f>
        <v>200802735</v>
      </c>
      <c r="N33">
        <f t="shared" si="0"/>
        <v>200802735</v>
      </c>
      <c r="O33" t="str">
        <f t="shared" si="1"/>
        <v>Match</v>
      </c>
    </row>
    <row r="34" spans="1:15" x14ac:dyDescent="0.2">
      <c r="A34" t="s">
        <v>40</v>
      </c>
      <c r="B34">
        <f>raw_2009_MOE_SSP_assist!C42+raw_2009_MOE_TANF_assist!C42+raw_2009_fed_assist!C42</f>
        <v>1457970126</v>
      </c>
      <c r="C34">
        <f>raw_2009_MOE_SSP_non!D40+raw_2009_MOE_SSP_assist!D42+raw_2009_MOE_TANF_non!D40+raw_2009_MOE_TANF_assist!D42+raw_2009_fed_non_1!D40+raw_2009_fed_assist!D42+raw_2009_fed_spending!C41</f>
        <v>515960255</v>
      </c>
      <c r="D34">
        <f>raw_2009_MOE_SSP_non!C40+raw_2009_MOE_SSP_non!E40+raw_2009_MOE_SSP_non!F40+raw_2009_MOE_SSP_assist!E42+raw_2009_MOE_TANF_non!C40+raw_2009_MOE_TANF_non!E40+raw_2009_MOE_TANF_non!F40+raw_2009_MOE_TANF_assist!E42+raw_2009_fed_non_1!C40+raw_2009_fed_non_1!E40+raw_2009_fed_non_1!F40+raw_2009_fed_assist!E42</f>
        <v>195634409</v>
      </c>
      <c r="E34">
        <f>raw_2009_fed_non_1!J40+raw_2009_fed_assist!F42</f>
        <v>354057132</v>
      </c>
      <c r="F34">
        <f>raw_2009_MOE_SSP_non!G40+raw_2009_MOE_SSP_non!H40+raw_2009_MOE_TANF_non!G40+raw_2009_MOE_TANF_non!H40+raw_2009_fed_non_1!G40+raw_2009_fed_non_1!H40</f>
        <v>1220555812</v>
      </c>
      <c r="G34">
        <f>raw_2009_MOE_SSP_non!I40+raw_2009_MOE_TANF_non!I40+raw_2009_fed_non_1!I40</f>
        <v>375714346</v>
      </c>
      <c r="H34">
        <f>raw_2009_MOE_SSP_non!J40+raw_2009_MOE_SSP_non!K40+raw_2009_MOE_TANF_non!J40+raw_2009_MOE_TANF_non!K40+raw_2009_fed_non_2!D41+raw_2009_fed_non_2!E41</f>
        <v>339972520</v>
      </c>
      <c r="I34">
        <f>raw_2009_MOE_SSP_non!N40+raw_2009_MOE_TANF_non!N40+raw_2009_fed_non_2!I41</f>
        <v>589692921</v>
      </c>
      <c r="J34">
        <f>raw_2009_MOE_SSP_non!L40+raw_2009_MOE_SSP_non!M40+raw_2009_MOE_TANF_non!L40+raw_2009_MOE_TANF_non!M40+raw_2009_fed_non_2!F41+raw_2009_fed_non_2!H41</f>
        <v>456612468</v>
      </c>
      <c r="K34">
        <f>raw_2009_fed_spending!E41</f>
        <v>200755328</v>
      </c>
      <c r="L34">
        <f>raw_2009_MOE_SSP_non!B40+raw_2009_MOE_SSP_assist!B42+raw_2009_MOE_TANF_non!B40+raw_2009_MOE_TANF_assist!B42+raw_2009_fed_spending!J41+raw_2009_fed_spending!C41+raw_2009_fed_spending!E41</f>
        <v>5706925317</v>
      </c>
      <c r="N34">
        <f t="shared" si="0"/>
        <v>5706925317</v>
      </c>
      <c r="O34" t="str">
        <f t="shared" si="1"/>
        <v>Match</v>
      </c>
    </row>
    <row r="35" spans="1:15" x14ac:dyDescent="0.2">
      <c r="A35" t="s">
        <v>41</v>
      </c>
      <c r="B35">
        <f>raw_2009_MOE_SSP_assist!C43+raw_2009_MOE_TANF_assist!C43+raw_2009_fed_assist!C43</f>
        <v>89261967</v>
      </c>
      <c r="C35">
        <f>raw_2009_MOE_SSP_non!D41+raw_2009_MOE_SSP_assist!D43+raw_2009_MOE_TANF_non!D41+raw_2009_MOE_TANF_assist!D43+raw_2009_fed_non_1!D41+raw_2009_fed_assist!D43+raw_2009_fed_spending!C42</f>
        <v>237227262</v>
      </c>
      <c r="D35">
        <f>raw_2009_MOE_SSP_non!C41+raw_2009_MOE_SSP_non!E41+raw_2009_MOE_SSP_non!F41+raw_2009_MOE_SSP_assist!E43+raw_2009_MOE_TANF_non!C41+raw_2009_MOE_TANF_non!E41+raw_2009_MOE_TANF_non!F41+raw_2009_MOE_TANF_assist!E43+raw_2009_fed_non_1!C41+raw_2009_fed_non_1!E41+raw_2009_fed_non_1!F41+raw_2009_fed_assist!E43</f>
        <v>65736366</v>
      </c>
      <c r="E35">
        <f>raw_2009_fed_non_1!J41+raw_2009_fed_assist!F43</f>
        <v>92426594</v>
      </c>
      <c r="F35">
        <f>raw_2009_MOE_SSP_non!G41+raw_2009_MOE_SSP_non!H41+raw_2009_MOE_TANF_non!G41+raw_2009_MOE_TANF_non!H41+raw_2009_fed_non_1!G41+raw_2009_fed_non_1!H41</f>
        <v>29887303</v>
      </c>
      <c r="G35">
        <f>raw_2009_MOE_SSP_non!I41+raw_2009_MOE_TANF_non!I41+raw_2009_fed_non_1!I41</f>
        <v>15390436</v>
      </c>
      <c r="H35">
        <f>raw_2009_MOE_SSP_non!J41+raw_2009_MOE_SSP_non!K41+raw_2009_MOE_TANF_non!J41+raw_2009_MOE_TANF_non!K41+raw_2009_fed_non_2!D42+raw_2009_fed_non_2!E42</f>
        <v>111517440</v>
      </c>
      <c r="I35">
        <f>raw_2009_MOE_SSP_non!N41+raw_2009_MOE_TANF_non!N41+raw_2009_fed_non_2!I42</f>
        <v>34603438</v>
      </c>
      <c r="J35">
        <f>raw_2009_MOE_SSP_non!L41+raw_2009_MOE_SSP_non!M41+raw_2009_MOE_TANF_non!L41+raw_2009_MOE_TANF_non!M41+raw_2009_fed_non_2!F42+raw_2009_fed_non_2!H42</f>
        <v>45000823</v>
      </c>
      <c r="K35">
        <f>raw_2009_fed_spending!E42</f>
        <v>14838807</v>
      </c>
      <c r="L35">
        <f>raw_2009_MOE_SSP_non!B41+raw_2009_MOE_SSP_assist!B43+raw_2009_MOE_TANF_non!B41+raw_2009_MOE_TANF_assist!B43+raw_2009_fed_spending!J42+raw_2009_fed_spending!C42+raw_2009_fed_spending!E42</f>
        <v>735890436</v>
      </c>
      <c r="N35">
        <f t="shared" si="0"/>
        <v>735890436</v>
      </c>
      <c r="O35" t="str">
        <f t="shared" si="1"/>
        <v>Match</v>
      </c>
    </row>
    <row r="36" spans="1:15" x14ac:dyDescent="0.2">
      <c r="A36" t="s">
        <v>42</v>
      </c>
      <c r="B36">
        <f>raw_2009_MOE_SSP_assist!C44+raw_2009_MOE_TANF_assist!C44+raw_2009_fed_assist!C44</f>
        <v>8541136</v>
      </c>
      <c r="C36">
        <f>raw_2009_MOE_SSP_non!D42+raw_2009_MOE_SSP_assist!D44+raw_2009_MOE_TANF_non!D42+raw_2009_MOE_TANF_assist!D44+raw_2009_fed_non_1!D42+raw_2009_fed_assist!D44+raw_2009_fed_spending!C43</f>
        <v>1017036</v>
      </c>
      <c r="D36">
        <f>raw_2009_MOE_SSP_non!C42+raw_2009_MOE_SSP_non!E42+raw_2009_MOE_SSP_non!F42+raw_2009_MOE_SSP_assist!E44+raw_2009_MOE_TANF_non!C42+raw_2009_MOE_TANF_non!E42+raw_2009_MOE_TANF_non!F42+raw_2009_MOE_TANF_assist!E44+raw_2009_fed_non_1!C42+raw_2009_fed_non_1!E42+raw_2009_fed_non_1!F42+raw_2009_fed_assist!E44</f>
        <v>5123115</v>
      </c>
      <c r="E36">
        <f>raw_2009_fed_non_1!J42+raw_2009_fed_assist!F44</f>
        <v>12517212</v>
      </c>
      <c r="F36">
        <f>raw_2009_MOE_SSP_non!G42+raw_2009_MOE_SSP_non!H42+raw_2009_MOE_TANF_non!G42+raw_2009_MOE_TANF_non!H42+raw_2009_fed_non_1!G42+raw_2009_fed_non_1!H42</f>
        <v>0</v>
      </c>
      <c r="G36">
        <f>raw_2009_MOE_SSP_non!I42+raw_2009_MOE_TANF_non!I42+raw_2009_fed_non_1!I42</f>
        <v>811614</v>
      </c>
      <c r="H36">
        <f>raw_2009_MOE_SSP_non!J42+raw_2009_MOE_SSP_non!K42+raw_2009_MOE_TANF_non!J42+raw_2009_MOE_TANF_non!K42+raw_2009_fed_non_2!D43+raw_2009_fed_non_2!E43</f>
        <v>3169786</v>
      </c>
      <c r="I36">
        <f>raw_2009_MOE_SSP_non!N42+raw_2009_MOE_TANF_non!N42+raw_2009_fed_non_2!I43</f>
        <v>239633</v>
      </c>
      <c r="J36">
        <f>raw_2009_MOE_SSP_non!L42+raw_2009_MOE_SSP_non!M42+raw_2009_MOE_TANF_non!L42+raw_2009_MOE_TANF_non!M42+raw_2009_fed_non_2!F43+raw_2009_fed_non_2!H43</f>
        <v>4900668</v>
      </c>
      <c r="K36">
        <f>raw_2009_fed_spending!E43</f>
        <v>0</v>
      </c>
      <c r="L36">
        <f>raw_2009_MOE_SSP_non!B42+raw_2009_MOE_SSP_assist!B44+raw_2009_MOE_TANF_non!B42+raw_2009_MOE_TANF_assist!B44+raw_2009_fed_spending!J43+raw_2009_fed_spending!C43+raw_2009_fed_spending!E43</f>
        <v>36320200</v>
      </c>
      <c r="N36">
        <f t="shared" si="0"/>
        <v>36320200</v>
      </c>
      <c r="O36" t="str">
        <f t="shared" si="1"/>
        <v>Match</v>
      </c>
    </row>
    <row r="37" spans="1:15" x14ac:dyDescent="0.2">
      <c r="A37" t="s">
        <v>43</v>
      </c>
      <c r="B37">
        <f>raw_2009_MOE_SSP_assist!C45+raw_2009_MOE_TANF_assist!C45+raw_2009_fed_assist!C45</f>
        <v>432029531</v>
      </c>
      <c r="C37">
        <f>raw_2009_MOE_SSP_non!D43+raw_2009_MOE_SSP_assist!D45+raw_2009_MOE_TANF_non!D43+raw_2009_MOE_TANF_assist!D45+raw_2009_fed_non_1!D43+raw_2009_fed_assist!D45+raw_2009_fed_spending!C44</f>
        <v>327202104</v>
      </c>
      <c r="D37">
        <f>raw_2009_MOE_SSP_non!C43+raw_2009_MOE_SSP_non!E43+raw_2009_MOE_SSP_non!F43+raw_2009_MOE_SSP_assist!E45+raw_2009_MOE_TANF_non!C43+raw_2009_MOE_TANF_non!E43+raw_2009_MOE_TANF_non!F43+raw_2009_MOE_TANF_assist!E45+raw_2009_fed_non_1!C43+raw_2009_fed_non_1!E43+raw_2009_fed_non_1!F43+raw_2009_fed_assist!E45</f>
        <v>69668019</v>
      </c>
      <c r="E37">
        <f>raw_2009_fed_non_1!J43+raw_2009_fed_assist!F45</f>
        <v>0</v>
      </c>
      <c r="F37">
        <f>raw_2009_MOE_SSP_non!G43+raw_2009_MOE_SSP_non!H43+raw_2009_MOE_TANF_non!G43+raw_2009_MOE_TANF_non!H43+raw_2009_fed_non_1!G43+raw_2009_fed_non_1!H43</f>
        <v>0</v>
      </c>
      <c r="G37">
        <f>raw_2009_MOE_SSP_non!I43+raw_2009_MOE_TANF_non!I43+raw_2009_fed_non_1!I43</f>
        <v>39179245</v>
      </c>
      <c r="H37">
        <f>raw_2009_MOE_SSP_non!J43+raw_2009_MOE_SSP_non!K43+raw_2009_MOE_TANF_non!J43+raw_2009_MOE_TANF_non!K43+raw_2009_fed_non_2!D44+raw_2009_fed_non_2!E44</f>
        <v>130956568</v>
      </c>
      <c r="I37">
        <f>raw_2009_MOE_SSP_non!N43+raw_2009_MOE_TANF_non!N43+raw_2009_fed_non_2!I44</f>
        <v>160357055</v>
      </c>
      <c r="J37">
        <f>raw_2009_MOE_SSP_non!L43+raw_2009_MOE_SSP_non!M43+raw_2009_MOE_TANF_non!L43+raw_2009_MOE_TANF_non!M43+raw_2009_fed_non_2!F44+raw_2009_fed_non_2!H44</f>
        <v>157988240</v>
      </c>
      <c r="K37">
        <f>raw_2009_fed_spending!E44</f>
        <v>54597620</v>
      </c>
      <c r="L37">
        <f>raw_2009_MOE_SSP_non!B43+raw_2009_MOE_SSP_assist!B45+raw_2009_MOE_TANF_non!B43+raw_2009_MOE_TANF_assist!B45+raw_2009_fed_spending!J44+raw_2009_fed_spending!C44+raw_2009_fed_spending!E44</f>
        <v>1371978382</v>
      </c>
      <c r="N37">
        <f t="shared" si="0"/>
        <v>1371978382</v>
      </c>
      <c r="O37" t="str">
        <f t="shared" si="1"/>
        <v>Match</v>
      </c>
    </row>
    <row r="38" spans="1:15" x14ac:dyDescent="0.2">
      <c r="A38" t="s">
        <v>44</v>
      </c>
      <c r="B38">
        <f>raw_2009_MOE_SSP_assist!C46+raw_2009_MOE_TANF_assist!C46+raw_2009_fed_assist!C46</f>
        <v>22004766</v>
      </c>
      <c r="C38">
        <f>raw_2009_MOE_SSP_non!D44+raw_2009_MOE_SSP_assist!D46+raw_2009_MOE_TANF_non!D44+raw_2009_MOE_TANF_assist!D46+raw_2009_fed_non_1!D44+raw_2009_fed_assist!D46+raw_2009_fed_spending!C45</f>
        <v>124085785</v>
      </c>
      <c r="D38">
        <f>raw_2009_MOE_SSP_non!C44+raw_2009_MOE_SSP_non!E44+raw_2009_MOE_SSP_non!F44+raw_2009_MOE_SSP_assist!E46+raw_2009_MOE_TANF_non!C44+raw_2009_MOE_TANF_non!E44+raw_2009_MOE_TANF_non!F44+raw_2009_MOE_TANF_assist!E46+raw_2009_fed_non_1!C44+raw_2009_fed_non_1!E44+raw_2009_fed_non_1!F44+raw_2009_fed_assist!E46</f>
        <v>22475211</v>
      </c>
      <c r="E38">
        <f>raw_2009_fed_non_1!J44+raw_2009_fed_assist!F46</f>
        <v>10188952</v>
      </c>
      <c r="F38">
        <f>raw_2009_MOE_SSP_non!G44+raw_2009_MOE_SSP_non!H44+raw_2009_MOE_TANF_non!G44+raw_2009_MOE_TANF_non!H44+raw_2009_fed_non_1!G44+raw_2009_fed_non_1!H44</f>
        <v>0</v>
      </c>
      <c r="G38">
        <f>raw_2009_MOE_SSP_non!I44+raw_2009_MOE_TANF_non!I44+raw_2009_fed_non_1!I44</f>
        <v>651783</v>
      </c>
      <c r="H38">
        <f>raw_2009_MOE_SSP_non!J44+raw_2009_MOE_SSP_non!K44+raw_2009_MOE_TANF_non!J44+raw_2009_MOE_TANF_non!K44+raw_2009_fed_non_2!D45+raw_2009_fed_non_2!E45</f>
        <v>9256576</v>
      </c>
      <c r="I38">
        <f>raw_2009_MOE_SSP_non!N44+raw_2009_MOE_TANF_non!N44+raw_2009_fed_non_2!I45</f>
        <v>38606801</v>
      </c>
      <c r="J38">
        <f>raw_2009_MOE_SSP_non!L44+raw_2009_MOE_SSP_non!M44+raw_2009_MOE_TANF_non!L44+raw_2009_MOE_TANF_non!M44+raw_2009_fed_non_2!F45+raw_2009_fed_non_2!H45</f>
        <v>20170968</v>
      </c>
      <c r="K38">
        <f>raw_2009_fed_spending!E45</f>
        <v>14528144</v>
      </c>
      <c r="L38">
        <f>raw_2009_MOE_SSP_non!B44+raw_2009_MOE_SSP_assist!B46+raw_2009_MOE_TANF_non!B44+raw_2009_MOE_TANF_assist!B46+raw_2009_fed_spending!J45+raw_2009_fed_spending!C45+raw_2009_fed_spending!E45</f>
        <v>261968986</v>
      </c>
      <c r="N38">
        <f t="shared" si="0"/>
        <v>261968986</v>
      </c>
      <c r="O38" t="str">
        <f t="shared" si="1"/>
        <v>Match</v>
      </c>
    </row>
    <row r="39" spans="1:15" x14ac:dyDescent="0.2">
      <c r="A39" t="s">
        <v>45</v>
      </c>
      <c r="B39">
        <f>raw_2009_MOE_SSP_assist!C47+raw_2009_MOE_TANF_assist!C47+raw_2009_fed_assist!C47</f>
        <v>115034542</v>
      </c>
      <c r="C39">
        <f>raw_2009_MOE_SSP_non!D45+raw_2009_MOE_SSP_assist!D47+raw_2009_MOE_TANF_non!D45+raw_2009_MOE_TANF_assist!D47+raw_2009_fed_non_1!D45+raw_2009_fed_assist!D47+raw_2009_fed_spending!C46</f>
        <v>36968798</v>
      </c>
      <c r="D39">
        <f>raw_2009_MOE_SSP_non!C45+raw_2009_MOE_SSP_non!E45+raw_2009_MOE_SSP_non!F45+raw_2009_MOE_SSP_assist!E47+raw_2009_MOE_TANF_non!C45+raw_2009_MOE_TANF_non!E45+raw_2009_MOE_TANF_non!F45+raw_2009_MOE_TANF_assist!E47+raw_2009_fed_non_1!C45+raw_2009_fed_non_1!E45+raw_2009_fed_non_1!F45+raw_2009_fed_assist!E47</f>
        <v>34664580</v>
      </c>
      <c r="E39">
        <f>raw_2009_fed_non_1!J45+raw_2009_fed_assist!F47</f>
        <v>15340886</v>
      </c>
      <c r="F39">
        <f>raw_2009_MOE_SSP_non!G45+raw_2009_MOE_SSP_non!H45+raw_2009_MOE_TANF_non!G45+raw_2009_MOE_TANF_non!H45+raw_2009_fed_non_1!G45+raw_2009_fed_non_1!H45</f>
        <v>923488</v>
      </c>
      <c r="G39">
        <f>raw_2009_MOE_SSP_non!I45+raw_2009_MOE_TANF_non!I45+raw_2009_fed_non_1!I45</f>
        <v>0</v>
      </c>
      <c r="H39">
        <f>raw_2009_MOE_SSP_non!J45+raw_2009_MOE_SSP_non!K45+raw_2009_MOE_TANF_non!J45+raw_2009_MOE_TANF_non!K45+raw_2009_fed_non_2!D46+raw_2009_fed_non_2!E46</f>
        <v>0</v>
      </c>
      <c r="I39">
        <f>raw_2009_MOE_SSP_non!N45+raw_2009_MOE_TANF_non!N45+raw_2009_fed_non_2!I46</f>
        <v>82422002</v>
      </c>
      <c r="J39">
        <f>raw_2009_MOE_SSP_non!L45+raw_2009_MOE_SSP_non!M45+raw_2009_MOE_TANF_non!L45+raw_2009_MOE_TANF_non!M45+raw_2009_fed_non_2!F46+raw_2009_fed_non_2!H46</f>
        <v>27701359</v>
      </c>
      <c r="K39">
        <f>raw_2009_fed_spending!E46</f>
        <v>0</v>
      </c>
      <c r="L39">
        <f>raw_2009_MOE_SSP_non!B45+raw_2009_MOE_SSP_assist!B47+raw_2009_MOE_TANF_non!B45+raw_2009_MOE_TANF_assist!B47+raw_2009_fed_spending!J46+raw_2009_fed_spending!C46+raw_2009_fed_spending!E46</f>
        <v>313055655</v>
      </c>
      <c r="N39">
        <f t="shared" si="0"/>
        <v>313055655</v>
      </c>
      <c r="O39" t="str">
        <f t="shared" si="1"/>
        <v>Match</v>
      </c>
    </row>
    <row r="40" spans="1:15" x14ac:dyDescent="0.2">
      <c r="A40" t="s">
        <v>46</v>
      </c>
      <c r="B40">
        <f>raw_2009_MOE_SSP_assist!C48+raw_2009_MOE_TANF_assist!C48+raw_2009_fed_assist!C48</f>
        <v>197746121</v>
      </c>
      <c r="C40">
        <f>raw_2009_MOE_SSP_non!D46+raw_2009_MOE_SSP_assist!D48+raw_2009_MOE_TANF_non!D46+raw_2009_MOE_TANF_assist!D48+raw_2009_fed_non_1!D46+raw_2009_fed_assist!D48+raw_2009_fed_spending!C47</f>
        <v>428363497</v>
      </c>
      <c r="D40">
        <f>raw_2009_MOE_SSP_non!C46+raw_2009_MOE_SSP_non!E46+raw_2009_MOE_SSP_non!F46+raw_2009_MOE_SSP_assist!E48+raw_2009_MOE_TANF_non!C46+raw_2009_MOE_TANF_non!E46+raw_2009_MOE_TANF_non!F46+raw_2009_MOE_TANF_assist!E48+raw_2009_fed_non_1!C46+raw_2009_fed_non_1!E46+raw_2009_fed_non_1!F46+raw_2009_fed_assist!E48</f>
        <v>192380199</v>
      </c>
      <c r="E40">
        <f>raw_2009_fed_non_1!J46+raw_2009_fed_assist!F48</f>
        <v>77346646</v>
      </c>
      <c r="F40">
        <f>raw_2009_MOE_SSP_non!G46+raw_2009_MOE_SSP_non!H46+raw_2009_MOE_TANF_non!G46+raw_2009_MOE_TANF_non!H46+raw_2009_fed_non_1!G46+raw_2009_fed_non_1!H46</f>
        <v>0</v>
      </c>
      <c r="G40">
        <f>raw_2009_MOE_SSP_non!I46+raw_2009_MOE_TANF_non!I46+raw_2009_fed_non_1!I46</f>
        <v>63350842</v>
      </c>
      <c r="H40">
        <f>raw_2009_MOE_SSP_non!J46+raw_2009_MOE_SSP_non!K46+raw_2009_MOE_TANF_non!J46+raw_2009_MOE_TANF_non!K46+raw_2009_fed_non_2!D47+raw_2009_fed_non_2!E47</f>
        <v>78083701</v>
      </c>
      <c r="I40">
        <f>raw_2009_MOE_SSP_non!N46+raw_2009_MOE_TANF_non!N46+raw_2009_fed_non_2!I47</f>
        <v>386568</v>
      </c>
      <c r="J40">
        <f>raw_2009_MOE_SSP_non!L46+raw_2009_MOE_SSP_non!M46+raw_2009_MOE_TANF_non!L46+raw_2009_MOE_TANF_non!M46+raw_2009_fed_non_2!F47+raw_2009_fed_non_2!H47</f>
        <v>76977084</v>
      </c>
      <c r="K40">
        <f>raw_2009_fed_spending!E47</f>
        <v>23232750</v>
      </c>
      <c r="L40">
        <f>raw_2009_MOE_SSP_non!B46+raw_2009_MOE_SSP_assist!B48+raw_2009_MOE_TANF_non!B46+raw_2009_MOE_TANF_assist!B48+raw_2009_fed_spending!J47+raw_2009_fed_spending!C47+raw_2009_fed_spending!E47</f>
        <v>1137867408</v>
      </c>
      <c r="N40">
        <f t="shared" si="0"/>
        <v>1137867408</v>
      </c>
      <c r="O40" t="str">
        <f t="shared" si="1"/>
        <v>Match</v>
      </c>
    </row>
    <row r="41" spans="1:15" x14ac:dyDescent="0.2">
      <c r="A41" t="s">
        <v>47</v>
      </c>
      <c r="B41">
        <f>raw_2009_MOE_SSP_assist!C49+raw_2009_MOE_TANF_assist!C49+raw_2009_fed_assist!C49</f>
        <v>45248157</v>
      </c>
      <c r="C41">
        <f>raw_2009_MOE_SSP_non!D47+raw_2009_MOE_SSP_assist!D49+raw_2009_MOE_TANF_non!D47+raw_2009_MOE_TANF_assist!D49+raw_2009_fed_non_1!D47+raw_2009_fed_assist!D49+raw_2009_fed_spending!C48</f>
        <v>19842431</v>
      </c>
      <c r="D41">
        <f>raw_2009_MOE_SSP_non!C47+raw_2009_MOE_SSP_non!E47+raw_2009_MOE_SSP_non!F47+raw_2009_MOE_SSP_assist!E49+raw_2009_MOE_TANF_non!C47+raw_2009_MOE_TANF_non!E47+raw_2009_MOE_TANF_non!F47+raw_2009_MOE_TANF_assist!E49+raw_2009_fed_non_1!C47+raw_2009_fed_non_1!E47+raw_2009_fed_non_1!F47+raw_2009_fed_assist!E49</f>
        <v>12070450</v>
      </c>
      <c r="E41">
        <f>raw_2009_fed_non_1!J47+raw_2009_fed_assist!F49</f>
        <v>0</v>
      </c>
      <c r="F41">
        <f>raw_2009_MOE_SSP_non!G47+raw_2009_MOE_SSP_non!H47+raw_2009_MOE_TANF_non!G47+raw_2009_MOE_TANF_non!H47+raw_2009_fed_non_1!G47+raw_2009_fed_non_1!H47</f>
        <v>4442749</v>
      </c>
      <c r="G41">
        <f>raw_2009_MOE_SSP_non!I47+raw_2009_MOE_TANF_non!I47+raw_2009_fed_non_1!I47</f>
        <v>0</v>
      </c>
      <c r="H41">
        <f>raw_2009_MOE_SSP_non!J47+raw_2009_MOE_SSP_non!K47+raw_2009_MOE_TANF_non!J47+raw_2009_MOE_TANF_non!K47+raw_2009_fed_non_2!D48+raw_2009_fed_non_2!E48</f>
        <v>0</v>
      </c>
      <c r="I41">
        <f>raw_2009_MOE_SSP_non!N47+raw_2009_MOE_TANF_non!N47+raw_2009_fed_non_2!I48</f>
        <v>23146059</v>
      </c>
      <c r="J41">
        <f>raw_2009_MOE_SSP_non!L47+raw_2009_MOE_SSP_non!M47+raw_2009_MOE_TANF_non!L47+raw_2009_MOE_TANF_non!M47+raw_2009_fed_non_2!F48+raw_2009_fed_non_2!H48</f>
        <v>12712521</v>
      </c>
      <c r="K41">
        <f>raw_2009_fed_spending!E48</f>
        <v>8257769</v>
      </c>
      <c r="L41">
        <f>raw_2009_MOE_SSP_non!B47+raw_2009_MOE_SSP_assist!B49+raw_2009_MOE_TANF_non!B47+raw_2009_MOE_TANF_assist!B49+raw_2009_fed_spending!J48+raw_2009_fed_spending!C48+raw_2009_fed_spending!E48</f>
        <v>125720136</v>
      </c>
      <c r="N41">
        <f t="shared" si="0"/>
        <v>125720136</v>
      </c>
      <c r="O41" t="str">
        <f t="shared" si="1"/>
        <v>Match</v>
      </c>
    </row>
    <row r="42" spans="1:15" x14ac:dyDescent="0.2">
      <c r="A42" t="s">
        <v>48</v>
      </c>
      <c r="B42">
        <f>raw_2009_MOE_SSP_assist!C50+raw_2009_MOE_TANF_assist!C50+raw_2009_fed_assist!C50</f>
        <v>40460152</v>
      </c>
      <c r="C42">
        <f>raw_2009_MOE_SSP_non!D48+raw_2009_MOE_SSP_assist!D50+raw_2009_MOE_TANF_non!D48+raw_2009_MOE_TANF_assist!D50+raw_2009_fed_non_1!D48+raw_2009_fed_assist!D50+raw_2009_fed_spending!C49</f>
        <v>4085272</v>
      </c>
      <c r="D42">
        <f>raw_2009_MOE_SSP_non!C48+raw_2009_MOE_SSP_non!E48+raw_2009_MOE_SSP_non!F48+raw_2009_MOE_SSP_assist!E50+raw_2009_MOE_TANF_non!C48+raw_2009_MOE_TANF_non!E48+raw_2009_MOE_TANF_non!F48+raw_2009_MOE_TANF_assist!E50+raw_2009_fed_non_1!C48+raw_2009_fed_non_1!E48+raw_2009_fed_non_1!F48+raw_2009_fed_assist!E50</f>
        <v>36047231</v>
      </c>
      <c r="E42">
        <f>raw_2009_fed_non_1!J48+raw_2009_fed_assist!F50</f>
        <v>0</v>
      </c>
      <c r="F42">
        <f>raw_2009_MOE_SSP_non!G48+raw_2009_MOE_SSP_non!H48+raw_2009_MOE_TANF_non!G48+raw_2009_MOE_TANF_non!H48+raw_2009_fed_non_1!G48+raw_2009_fed_non_1!H48</f>
        <v>0</v>
      </c>
      <c r="G42">
        <f>raw_2009_MOE_SSP_non!I48+raw_2009_MOE_TANF_non!I48+raw_2009_fed_non_1!I48</f>
        <v>0</v>
      </c>
      <c r="H42">
        <f>raw_2009_MOE_SSP_non!J48+raw_2009_MOE_SSP_non!K48+raw_2009_MOE_TANF_non!J48+raw_2009_MOE_TANF_non!K48+raw_2009_fed_non_2!D49+raw_2009_fed_non_2!E49</f>
        <v>3010980</v>
      </c>
      <c r="I42">
        <f>raw_2009_MOE_SSP_non!N48+raw_2009_MOE_TANF_non!N48+raw_2009_fed_non_2!I49</f>
        <v>86462610</v>
      </c>
      <c r="J42">
        <f>raw_2009_MOE_SSP_non!L48+raw_2009_MOE_SSP_non!M48+raw_2009_MOE_TANF_non!L48+raw_2009_MOE_TANF_non!M48+raw_2009_fed_non_2!F49+raw_2009_fed_non_2!H49</f>
        <v>15677153</v>
      </c>
      <c r="K42">
        <f>raw_2009_fed_spending!E49</f>
        <v>4000000</v>
      </c>
      <c r="L42">
        <f>raw_2009_MOE_SSP_non!B48+raw_2009_MOE_SSP_assist!B50+raw_2009_MOE_TANF_non!B48+raw_2009_MOE_TANF_assist!B50+raw_2009_fed_spending!J49+raw_2009_fed_spending!C49+raw_2009_fed_spending!E49</f>
        <v>189743398</v>
      </c>
      <c r="N42">
        <f t="shared" si="0"/>
        <v>189743398</v>
      </c>
      <c r="O42" t="str">
        <f t="shared" si="1"/>
        <v>Match</v>
      </c>
    </row>
    <row r="43" spans="1:15" x14ac:dyDescent="0.2">
      <c r="A43" t="s">
        <v>49</v>
      </c>
      <c r="B43">
        <f>raw_2009_MOE_SSP_assist!C51+raw_2009_MOE_TANF_assist!C51+raw_2009_fed_assist!C51</f>
        <v>13646526</v>
      </c>
      <c r="C43">
        <f>raw_2009_MOE_SSP_non!D49+raw_2009_MOE_SSP_assist!D51+raw_2009_MOE_TANF_non!D49+raw_2009_MOE_TANF_assist!D51+raw_2009_fed_non_1!D49+raw_2009_fed_assist!D51+raw_2009_fed_spending!C50</f>
        <v>802914</v>
      </c>
      <c r="D43">
        <f>raw_2009_MOE_SSP_non!C49+raw_2009_MOE_SSP_non!E49+raw_2009_MOE_SSP_non!F49+raw_2009_MOE_SSP_assist!E51+raw_2009_MOE_TANF_non!C49+raw_2009_MOE_TANF_non!E49+raw_2009_MOE_TANF_non!F49+raw_2009_MOE_TANF_assist!E51+raw_2009_fed_non_1!C49+raw_2009_fed_non_1!E49+raw_2009_fed_non_1!F49+raw_2009_fed_assist!E51</f>
        <v>3880104</v>
      </c>
      <c r="E43">
        <f>raw_2009_fed_non_1!J49+raw_2009_fed_assist!F51</f>
        <v>3513466</v>
      </c>
      <c r="F43">
        <f>raw_2009_MOE_SSP_non!G49+raw_2009_MOE_SSP_non!H49+raw_2009_MOE_TANF_non!G49+raw_2009_MOE_TANF_non!H49+raw_2009_fed_non_1!G49+raw_2009_fed_non_1!H49</f>
        <v>0</v>
      </c>
      <c r="G43">
        <f>raw_2009_MOE_SSP_non!I49+raw_2009_MOE_TANF_non!I49+raw_2009_fed_non_1!I49</f>
        <v>0</v>
      </c>
      <c r="H43">
        <f>raw_2009_MOE_SSP_non!J49+raw_2009_MOE_SSP_non!K49+raw_2009_MOE_TANF_non!J49+raw_2009_MOE_TANF_non!K49+raw_2009_fed_non_2!D50+raw_2009_fed_non_2!E50</f>
        <v>0</v>
      </c>
      <c r="I43">
        <f>raw_2009_MOE_SSP_non!N49+raw_2009_MOE_TANF_non!N49+raw_2009_fed_non_2!I50</f>
        <v>581402</v>
      </c>
      <c r="J43">
        <f>raw_2009_MOE_SSP_non!L49+raw_2009_MOE_SSP_non!M49+raw_2009_MOE_TANF_non!L49+raw_2009_MOE_TANF_non!M49+raw_2009_fed_non_2!F50+raw_2009_fed_non_2!H50</f>
        <v>3329285</v>
      </c>
      <c r="K43">
        <f>raw_2009_fed_spending!E50</f>
        <v>2127965</v>
      </c>
      <c r="L43">
        <f>raw_2009_MOE_SSP_non!B49+raw_2009_MOE_SSP_assist!B51+raw_2009_MOE_TANF_non!B49+raw_2009_MOE_TANF_assist!B51+raw_2009_fed_spending!J50+raw_2009_fed_spending!C50+raw_2009_fed_spending!E50</f>
        <v>27881662</v>
      </c>
      <c r="N43">
        <f t="shared" si="0"/>
        <v>27881662</v>
      </c>
      <c r="O43" t="str">
        <f t="shared" si="1"/>
        <v>Match</v>
      </c>
    </row>
    <row r="44" spans="1:15" x14ac:dyDescent="0.2">
      <c r="A44" t="s">
        <v>50</v>
      </c>
      <c r="B44">
        <f>raw_2009_MOE_SSP_assist!C52+raw_2009_MOE_TANF_assist!C52+raw_2009_fed_assist!C52</f>
        <v>127826228</v>
      </c>
      <c r="C44">
        <f>raw_2009_MOE_SSP_non!D50+raw_2009_MOE_SSP_assist!D52+raw_2009_MOE_TANF_non!D50+raw_2009_MOE_TANF_assist!D52+raw_2009_fed_non_1!D50+raw_2009_fed_assist!D52+raw_2009_fed_spending!C51</f>
        <v>95020833</v>
      </c>
      <c r="D44">
        <f>raw_2009_MOE_SSP_non!C50+raw_2009_MOE_SSP_non!E50+raw_2009_MOE_SSP_non!F50+raw_2009_MOE_SSP_assist!E52+raw_2009_MOE_TANF_non!C50+raw_2009_MOE_TANF_non!E50+raw_2009_MOE_TANF_non!F50+raw_2009_MOE_TANF_assist!E52+raw_2009_fed_non_1!C50+raw_2009_fed_non_1!E50+raw_2009_fed_non_1!F50+raw_2009_fed_assist!E52</f>
        <v>64072725</v>
      </c>
      <c r="E44">
        <f>raw_2009_fed_non_1!J50+raw_2009_fed_assist!F52</f>
        <v>0</v>
      </c>
      <c r="F44">
        <f>raw_2009_MOE_SSP_non!G50+raw_2009_MOE_SSP_non!H50+raw_2009_MOE_TANF_non!G50+raw_2009_MOE_TANF_non!H50+raw_2009_fed_non_1!G50+raw_2009_fed_non_1!H50</f>
        <v>0</v>
      </c>
      <c r="G44">
        <f>raw_2009_MOE_SSP_non!I50+raw_2009_MOE_TANF_non!I50+raw_2009_fed_non_1!I50</f>
        <v>0</v>
      </c>
      <c r="H44">
        <f>raw_2009_MOE_SSP_non!J50+raw_2009_MOE_SSP_non!K50+raw_2009_MOE_TANF_non!J50+raw_2009_MOE_TANF_non!K50+raw_2009_fed_non_2!D51+raw_2009_fed_non_2!E51</f>
        <v>0</v>
      </c>
      <c r="I44">
        <f>raw_2009_MOE_SSP_non!N50+raw_2009_MOE_TANF_non!N50+raw_2009_fed_non_2!I51</f>
        <v>76854455</v>
      </c>
      <c r="J44">
        <f>raw_2009_MOE_SSP_non!L50+raw_2009_MOE_SSP_non!M50+raw_2009_MOE_TANF_non!L50+raw_2009_MOE_TANF_non!M50+raw_2009_fed_non_2!F51+raw_2009_fed_non_2!H51</f>
        <v>33124478</v>
      </c>
      <c r="K44">
        <f>raw_2009_fed_spending!E51</f>
        <v>9000000</v>
      </c>
      <c r="L44">
        <f>raw_2009_MOE_SSP_non!B50+raw_2009_MOE_SSP_assist!B52+raw_2009_MOE_TANF_non!B50+raw_2009_MOE_TANF_assist!B52+raw_2009_fed_spending!J51+raw_2009_fed_spending!C51+raw_2009_fed_spending!E51</f>
        <v>405898719</v>
      </c>
      <c r="N44">
        <f t="shared" si="0"/>
        <v>405898719</v>
      </c>
      <c r="O44" t="str">
        <f t="shared" si="1"/>
        <v>Match</v>
      </c>
    </row>
    <row r="45" spans="1:15" x14ac:dyDescent="0.2">
      <c r="A45" t="s">
        <v>51</v>
      </c>
      <c r="B45">
        <f>raw_2009_MOE_SSP_assist!C53+raw_2009_MOE_TANF_assist!C53+raw_2009_fed_assist!C53</f>
        <v>84249270</v>
      </c>
      <c r="C45">
        <f>raw_2009_MOE_SSP_non!D51+raw_2009_MOE_SSP_assist!D53+raw_2009_MOE_TANF_non!D51+raw_2009_MOE_TANF_assist!D53+raw_2009_fed_non_1!D51+raw_2009_fed_assist!D53+raw_2009_fed_spending!C52</f>
        <v>26837540</v>
      </c>
      <c r="D45">
        <f>raw_2009_MOE_SSP_non!C51+raw_2009_MOE_SSP_non!E51+raw_2009_MOE_SSP_non!F51+raw_2009_MOE_SSP_assist!E53+raw_2009_MOE_TANF_non!C51+raw_2009_MOE_TANF_non!E51+raw_2009_MOE_TANF_non!F51+raw_2009_MOE_TANF_assist!E53+raw_2009_fed_non_1!C51+raw_2009_fed_non_1!E51+raw_2009_fed_non_1!F51+raw_2009_fed_assist!E53</f>
        <v>79603904</v>
      </c>
      <c r="E45">
        <f>raw_2009_fed_non_1!J51+raw_2009_fed_assist!F53</f>
        <v>291532080</v>
      </c>
      <c r="F45">
        <f>raw_2009_MOE_SSP_non!G51+raw_2009_MOE_SSP_non!H51+raw_2009_MOE_TANF_non!G51+raw_2009_MOE_TANF_non!H51+raw_2009_fed_non_1!G51+raw_2009_fed_non_1!H51</f>
        <v>0</v>
      </c>
      <c r="G45">
        <f>raw_2009_MOE_SSP_non!I51+raw_2009_MOE_TANF_non!I51+raw_2009_fed_non_1!I51</f>
        <v>18515001</v>
      </c>
      <c r="H45">
        <f>raw_2009_MOE_SSP_non!J51+raw_2009_MOE_SSP_non!K51+raw_2009_MOE_TANF_non!J51+raw_2009_MOE_TANF_non!K51+raw_2009_fed_non_2!D52+raw_2009_fed_non_2!E52</f>
        <v>16572044</v>
      </c>
      <c r="I45">
        <f>raw_2009_MOE_SSP_non!N51+raw_2009_MOE_TANF_non!N51+raw_2009_fed_non_2!I52</f>
        <v>191915527</v>
      </c>
      <c r="J45">
        <f>raw_2009_MOE_SSP_non!L51+raw_2009_MOE_SSP_non!M51+raw_2009_MOE_TANF_non!L51+raw_2009_MOE_TANF_non!M51+raw_2009_fed_non_2!F52+raw_2009_fed_non_2!H52</f>
        <v>92117759</v>
      </c>
      <c r="K45">
        <f>raw_2009_fed_spending!E52</f>
        <v>29777490</v>
      </c>
      <c r="L45">
        <f>raw_2009_MOE_SSP_non!B51+raw_2009_MOE_SSP_assist!B53+raw_2009_MOE_TANF_non!B51+raw_2009_MOE_TANF_assist!B53+raw_2009_fed_spending!J52+raw_2009_fed_spending!C52+raw_2009_fed_spending!E52</f>
        <v>831120615</v>
      </c>
      <c r="N45">
        <f t="shared" si="0"/>
        <v>831120615</v>
      </c>
      <c r="O45" t="str">
        <f t="shared" si="1"/>
        <v>Match</v>
      </c>
    </row>
    <row r="46" spans="1:15" x14ac:dyDescent="0.2">
      <c r="A46" t="s">
        <v>52</v>
      </c>
      <c r="B46">
        <f>raw_2009_MOE_SSP_assist!C54+raw_2009_MOE_TANF_assist!C54+raw_2009_fed_assist!C54</f>
        <v>32780177</v>
      </c>
      <c r="C46">
        <f>raw_2009_MOE_SSP_non!D52+raw_2009_MOE_SSP_assist!D54+raw_2009_MOE_TANF_non!D52+raw_2009_MOE_TANF_assist!D54+raw_2009_fed_non_1!D52+raw_2009_fed_assist!D54+raw_2009_fed_spending!C53</f>
        <v>13979386</v>
      </c>
      <c r="D46">
        <f>raw_2009_MOE_SSP_non!C52+raw_2009_MOE_SSP_non!E52+raw_2009_MOE_SSP_non!F52+raw_2009_MOE_SSP_assist!E54+raw_2009_MOE_TANF_non!C52+raw_2009_MOE_TANF_non!E52+raw_2009_MOE_TANF_non!F52+raw_2009_MOE_TANF_assist!E54+raw_2009_fed_non_1!C52+raw_2009_fed_non_1!E52+raw_2009_fed_non_1!F52+raw_2009_fed_assist!E54</f>
        <v>36764497</v>
      </c>
      <c r="E46">
        <f>raw_2009_fed_non_1!J52+raw_2009_fed_assist!F54</f>
        <v>0</v>
      </c>
      <c r="F46">
        <f>raw_2009_MOE_SSP_non!G52+raw_2009_MOE_SSP_non!H52+raw_2009_MOE_TANF_non!G52+raw_2009_MOE_TANF_non!H52+raw_2009_fed_non_1!G52+raw_2009_fed_non_1!H52</f>
        <v>0</v>
      </c>
      <c r="G46">
        <f>raw_2009_MOE_SSP_non!I52+raw_2009_MOE_TANF_non!I52+raw_2009_fed_non_1!I52</f>
        <v>670173</v>
      </c>
      <c r="H46">
        <f>raw_2009_MOE_SSP_non!J52+raw_2009_MOE_SSP_non!K52+raw_2009_MOE_TANF_non!J52+raw_2009_MOE_TANF_non!K52+raw_2009_fed_non_2!D53+raw_2009_fed_non_2!E53</f>
        <v>7416715</v>
      </c>
      <c r="I46">
        <f>raw_2009_MOE_SSP_non!N52+raw_2009_MOE_TANF_non!N52+raw_2009_fed_non_2!I53</f>
        <v>23927717</v>
      </c>
      <c r="J46">
        <f>raw_2009_MOE_SSP_non!L52+raw_2009_MOE_SSP_non!M52+raw_2009_MOE_TANF_non!L52+raw_2009_MOE_TANF_non!M52+raw_2009_fed_non_2!F53+raw_2009_fed_non_2!H53</f>
        <v>12447551</v>
      </c>
      <c r="K46">
        <f>raw_2009_fed_spending!E53</f>
        <v>7560948</v>
      </c>
      <c r="L46">
        <f>raw_2009_MOE_SSP_non!B52+raw_2009_MOE_SSP_assist!B54+raw_2009_MOE_TANF_non!B52+raw_2009_MOE_TANF_assist!B54+raw_2009_fed_spending!J53+raw_2009_fed_spending!C53+raw_2009_fed_spending!E53</f>
        <v>135547164</v>
      </c>
      <c r="N46">
        <f t="shared" si="0"/>
        <v>135547164</v>
      </c>
      <c r="O46" t="str">
        <f t="shared" si="1"/>
        <v>Match</v>
      </c>
    </row>
    <row r="47" spans="1:15" x14ac:dyDescent="0.2">
      <c r="A47" t="s">
        <v>53</v>
      </c>
      <c r="B47">
        <f>raw_2009_MOE_SSP_assist!C55+raw_2009_MOE_TANF_assist!C55+raw_2009_fed_assist!C55</f>
        <v>16907256</v>
      </c>
      <c r="C47">
        <f>raw_2009_MOE_SSP_non!D53+raw_2009_MOE_SSP_assist!D55+raw_2009_MOE_TANF_non!D53+raw_2009_MOE_TANF_assist!D55+raw_2009_fed_non_1!D53+raw_2009_fed_assist!D55+raw_2009_fed_spending!C54</f>
        <v>23869764</v>
      </c>
      <c r="D47">
        <f>raw_2009_MOE_SSP_non!C53+raw_2009_MOE_SSP_non!E53+raw_2009_MOE_SSP_non!F53+raw_2009_MOE_SSP_assist!E55+raw_2009_MOE_TANF_non!C53+raw_2009_MOE_TANF_non!E53+raw_2009_MOE_TANF_non!F53+raw_2009_MOE_TANF_assist!E55+raw_2009_fed_non_1!C53+raw_2009_fed_non_1!E53+raw_2009_fed_non_1!F53+raw_2009_fed_assist!E55</f>
        <v>8009693</v>
      </c>
      <c r="E47">
        <f>raw_2009_fed_non_1!J53+raw_2009_fed_assist!F55</f>
        <v>3266266</v>
      </c>
      <c r="F47">
        <f>raw_2009_MOE_SSP_non!G53+raw_2009_MOE_SSP_non!H53+raw_2009_MOE_TANF_non!G53+raw_2009_MOE_TANF_non!H53+raw_2009_fed_non_1!G53+raw_2009_fed_non_1!H53</f>
        <v>16472167</v>
      </c>
      <c r="G47">
        <f>raw_2009_MOE_SSP_non!I53+raw_2009_MOE_TANF_non!I53+raw_2009_fed_non_1!I53</f>
        <v>5737133</v>
      </c>
      <c r="H47">
        <f>raw_2009_MOE_SSP_non!J53+raw_2009_MOE_SSP_non!K53+raw_2009_MOE_TANF_non!J53+raw_2009_MOE_TANF_non!K53+raw_2009_fed_non_2!D54+raw_2009_fed_non_2!E54</f>
        <v>0</v>
      </c>
      <c r="I47">
        <f>raw_2009_MOE_SSP_non!N53+raw_2009_MOE_TANF_non!N53+raw_2009_fed_non_2!I54</f>
        <v>0</v>
      </c>
      <c r="J47">
        <f>raw_2009_MOE_SSP_non!L53+raw_2009_MOE_SSP_non!M53+raw_2009_MOE_TANF_non!L53+raw_2009_MOE_TANF_non!M53+raw_2009_fed_non_2!F54+raw_2009_fed_non_2!H54</f>
        <v>7538389</v>
      </c>
      <c r="K47">
        <f>raw_2009_fed_spending!E54</f>
        <v>4735318</v>
      </c>
      <c r="L47">
        <f>raw_2009_MOE_SSP_non!B53+raw_2009_MOE_SSP_assist!B55+raw_2009_MOE_TANF_non!B53+raw_2009_MOE_TANF_assist!B55+raw_2009_fed_spending!J54+raw_2009_fed_spending!C54+raw_2009_fed_spending!E54</f>
        <v>86535986</v>
      </c>
      <c r="N47">
        <f t="shared" si="0"/>
        <v>86535986</v>
      </c>
      <c r="O47" t="str">
        <f t="shared" si="1"/>
        <v>Match</v>
      </c>
    </row>
    <row r="48" spans="1:15" x14ac:dyDescent="0.2">
      <c r="A48" t="s">
        <v>54</v>
      </c>
      <c r="B48">
        <f>raw_2009_MOE_SSP_assist!C56+raw_2009_MOE_TANF_assist!C56+raw_2009_fed_assist!C56</f>
        <v>73838938</v>
      </c>
      <c r="C48">
        <f>raw_2009_MOE_SSP_non!D54+raw_2009_MOE_SSP_assist!D56+raw_2009_MOE_TANF_non!D54+raw_2009_MOE_TANF_assist!D56+raw_2009_fed_non_1!D54+raw_2009_fed_assist!D56+raw_2009_fed_spending!C55</f>
        <v>40175947</v>
      </c>
      <c r="D48">
        <f>raw_2009_MOE_SSP_non!C54+raw_2009_MOE_SSP_non!E54+raw_2009_MOE_SSP_non!F54+raw_2009_MOE_SSP_assist!E56+raw_2009_MOE_TANF_non!C54+raw_2009_MOE_TANF_non!E54+raw_2009_MOE_TANF_non!F54+raw_2009_MOE_TANF_assist!E56+raw_2009_fed_non_1!C54+raw_2009_fed_non_1!E54+raw_2009_fed_non_1!F54+raw_2009_fed_assist!E56</f>
        <v>64123817</v>
      </c>
      <c r="E48">
        <f>raw_2009_fed_non_1!J54+raw_2009_fed_assist!F56</f>
        <v>0</v>
      </c>
      <c r="F48">
        <f>raw_2009_MOE_SSP_non!G54+raw_2009_MOE_SSP_non!H54+raw_2009_MOE_TANF_non!G54+raw_2009_MOE_TANF_non!H54+raw_2009_fed_non_1!G54+raw_2009_fed_non_1!H54</f>
        <v>0</v>
      </c>
      <c r="G48">
        <f>raw_2009_MOE_SSP_non!I54+raw_2009_MOE_TANF_non!I54+raw_2009_fed_non_1!I54</f>
        <v>8820730</v>
      </c>
      <c r="H48">
        <f>raw_2009_MOE_SSP_non!J54+raw_2009_MOE_SSP_non!K54+raw_2009_MOE_TANF_non!J54+raw_2009_MOE_TANF_non!K54+raw_2009_fed_non_2!D55+raw_2009_fed_non_2!E55</f>
        <v>31820967</v>
      </c>
      <c r="I48">
        <f>raw_2009_MOE_SSP_non!N54+raw_2009_MOE_TANF_non!N54+raw_2009_fed_non_2!I55</f>
        <v>23559977</v>
      </c>
      <c r="J48">
        <f>raw_2009_MOE_SSP_non!L54+raw_2009_MOE_SSP_non!M54+raw_2009_MOE_TANF_non!L54+raw_2009_MOE_TANF_non!M54+raw_2009_fed_non_2!F55+raw_2009_fed_non_2!H55</f>
        <v>25530253</v>
      </c>
      <c r="K48">
        <f>raw_2009_fed_spending!E55</f>
        <v>13956375</v>
      </c>
      <c r="L48">
        <f>raw_2009_MOE_SSP_non!B54+raw_2009_MOE_SSP_assist!B56+raw_2009_MOE_TANF_non!B54+raw_2009_MOE_TANF_assist!B56+raw_2009_fed_spending!J55+raw_2009_fed_spending!C55+raw_2009_fed_spending!E55</f>
        <v>281827004</v>
      </c>
      <c r="N48">
        <f t="shared" si="0"/>
        <v>281827004</v>
      </c>
      <c r="O48" t="str">
        <f t="shared" si="1"/>
        <v>Match</v>
      </c>
    </row>
    <row r="49" spans="1:15" x14ac:dyDescent="0.2">
      <c r="A49" t="s">
        <v>55</v>
      </c>
      <c r="B49">
        <f>raw_2009_MOE_SSP_assist!C57+raw_2009_MOE_TANF_assist!C57+raw_2009_fed_assist!C57</f>
        <v>318453140</v>
      </c>
      <c r="C49">
        <f>raw_2009_MOE_SSP_non!D55+raw_2009_MOE_SSP_assist!D57+raw_2009_MOE_TANF_non!D55+raw_2009_MOE_TANF_assist!D57+raw_2009_fed_non_1!D55+raw_2009_fed_assist!D57+raw_2009_fed_spending!C56</f>
        <v>216474492</v>
      </c>
      <c r="D49">
        <f>raw_2009_MOE_SSP_non!C55+raw_2009_MOE_SSP_non!E55+raw_2009_MOE_SSP_non!F55+raw_2009_MOE_SSP_assist!E57+raw_2009_MOE_TANF_non!C55+raw_2009_MOE_TANF_non!E55+raw_2009_MOE_TANF_non!F55+raw_2009_MOE_TANF_assist!E57+raw_2009_fed_non_1!C55+raw_2009_fed_non_1!E55+raw_2009_fed_non_1!F55+raw_2009_fed_assist!E57</f>
        <v>134203964</v>
      </c>
      <c r="E49">
        <f>raw_2009_fed_non_1!J55+raw_2009_fed_assist!F57</f>
        <v>25114361</v>
      </c>
      <c r="F49">
        <f>raw_2009_MOE_SSP_non!G55+raw_2009_MOE_SSP_non!H55+raw_2009_MOE_TANF_non!G55+raw_2009_MOE_TANF_non!H55+raw_2009_fed_non_1!G55+raw_2009_fed_non_1!H55</f>
        <v>0</v>
      </c>
      <c r="G49">
        <f>raw_2009_MOE_SSP_non!I55+raw_2009_MOE_TANF_non!I55+raw_2009_fed_non_1!I55</f>
        <v>22826540</v>
      </c>
      <c r="H49">
        <f>raw_2009_MOE_SSP_non!J55+raw_2009_MOE_SSP_non!K55+raw_2009_MOE_TANF_non!J55+raw_2009_MOE_TANF_non!K55+raw_2009_fed_non_2!D56+raw_2009_fed_non_2!E56</f>
        <v>209474439</v>
      </c>
      <c r="I49">
        <f>raw_2009_MOE_SSP_non!N55+raw_2009_MOE_TANF_non!N55+raw_2009_fed_non_2!I56</f>
        <v>577704163</v>
      </c>
      <c r="J49">
        <f>raw_2009_MOE_SSP_non!L55+raw_2009_MOE_SSP_non!M55+raw_2009_MOE_TANF_non!L55+raw_2009_MOE_TANF_non!M55+raw_2009_fed_non_2!F56+raw_2009_fed_non_2!H56</f>
        <v>52036730</v>
      </c>
      <c r="K49">
        <f>raw_2009_fed_spending!E56</f>
        <v>8642000</v>
      </c>
      <c r="L49">
        <f>raw_2009_MOE_SSP_non!B55+raw_2009_MOE_SSP_assist!B57+raw_2009_MOE_TANF_non!B55+raw_2009_MOE_TANF_assist!B57+raw_2009_fed_spending!J56+raw_2009_fed_spending!C56+raw_2009_fed_spending!E56</f>
        <v>1564929829</v>
      </c>
      <c r="N49">
        <f t="shared" si="0"/>
        <v>1564929829</v>
      </c>
      <c r="O49" t="str">
        <f t="shared" si="1"/>
        <v>Match</v>
      </c>
    </row>
    <row r="50" spans="1:15" x14ac:dyDescent="0.2">
      <c r="A50" t="s">
        <v>56</v>
      </c>
      <c r="B50">
        <f>raw_2009_MOE_SSP_assist!C58+raw_2009_MOE_TANF_assist!C58+raw_2009_fed_assist!C58</f>
        <v>31784049</v>
      </c>
      <c r="C50">
        <f>raw_2009_MOE_SSP_non!D56+raw_2009_MOE_SSP_assist!D58+raw_2009_MOE_TANF_non!D56+raw_2009_MOE_TANF_assist!D58+raw_2009_fed_non_1!D56+raw_2009_fed_assist!D58+raw_2009_fed_spending!C57</f>
        <v>28226784</v>
      </c>
      <c r="D50">
        <f>raw_2009_MOE_SSP_non!C56+raw_2009_MOE_SSP_non!E56+raw_2009_MOE_SSP_non!F56+raw_2009_MOE_SSP_assist!E58+raw_2009_MOE_TANF_non!C56+raw_2009_MOE_TANF_non!E56+raw_2009_MOE_TANF_non!F56+raw_2009_MOE_TANF_assist!E58+raw_2009_fed_non_1!C56+raw_2009_fed_non_1!E56+raw_2009_fed_non_1!F56+raw_2009_fed_assist!E58</f>
        <v>18381895</v>
      </c>
      <c r="E50">
        <f>raw_2009_fed_non_1!J56+raw_2009_fed_assist!F58</f>
        <v>30049912</v>
      </c>
      <c r="F50">
        <f>raw_2009_MOE_SSP_non!G56+raw_2009_MOE_SSP_non!H56+raw_2009_MOE_TANF_non!G56+raw_2009_MOE_TANF_non!H56+raw_2009_fed_non_1!G56+raw_2009_fed_non_1!H56</f>
        <v>0</v>
      </c>
      <c r="G50">
        <f>raw_2009_MOE_SSP_non!I56+raw_2009_MOE_TANF_non!I56+raw_2009_fed_non_1!I56</f>
        <v>104403</v>
      </c>
      <c r="H50">
        <f>raw_2009_MOE_SSP_non!J56+raw_2009_MOE_SSP_non!K56+raw_2009_MOE_TANF_non!J56+raw_2009_MOE_TANF_non!K56+raw_2009_fed_non_2!D57+raw_2009_fed_non_2!E57</f>
        <v>3618546</v>
      </c>
      <c r="I50">
        <f>raw_2009_MOE_SSP_non!N56+raw_2009_MOE_TANF_non!N56+raw_2009_fed_non_2!I57</f>
        <v>9510176</v>
      </c>
      <c r="J50">
        <f>raw_2009_MOE_SSP_non!L56+raw_2009_MOE_SSP_non!M56+raw_2009_MOE_TANF_non!L56+raw_2009_MOE_TANF_non!M56+raw_2009_fed_non_2!F57+raw_2009_fed_non_2!H57</f>
        <v>25693728</v>
      </c>
      <c r="K50">
        <f>raw_2009_fed_spending!E57</f>
        <v>11017631</v>
      </c>
      <c r="L50">
        <f>raw_2009_MOE_SSP_non!B56+raw_2009_MOE_SSP_assist!B58+raw_2009_MOE_TANF_non!B56+raw_2009_MOE_TANF_assist!B58+raw_2009_fed_spending!J57+raw_2009_fed_spending!C57+raw_2009_fed_spending!E57</f>
        <v>158387124</v>
      </c>
      <c r="N50">
        <f t="shared" si="0"/>
        <v>158387124</v>
      </c>
      <c r="O50" t="str">
        <f t="shared" si="1"/>
        <v>Match</v>
      </c>
    </row>
    <row r="51" spans="1:15" x14ac:dyDescent="0.2">
      <c r="A51" t="s">
        <v>57</v>
      </c>
      <c r="B51">
        <f>raw_2009_MOE_SSP_assist!C59+raw_2009_MOE_TANF_assist!C59+raw_2009_fed_assist!C59</f>
        <v>113408555</v>
      </c>
      <c r="C51">
        <f>raw_2009_MOE_SSP_non!D57+raw_2009_MOE_SSP_assist!D59+raw_2009_MOE_TANF_non!D57+raw_2009_MOE_TANF_assist!D59+raw_2009_fed_non_1!D57+raw_2009_fed_assist!D59+raw_2009_fed_spending!C58</f>
        <v>254918074</v>
      </c>
      <c r="D51">
        <f>raw_2009_MOE_SSP_non!C57+raw_2009_MOE_SSP_non!E57+raw_2009_MOE_SSP_non!F57+raw_2009_MOE_SSP_assist!E59+raw_2009_MOE_TANF_non!C57+raw_2009_MOE_TANF_non!E57+raw_2009_MOE_TANF_non!F57+raw_2009_MOE_TANF_assist!E59+raw_2009_fed_non_1!C57+raw_2009_fed_non_1!E57+raw_2009_fed_non_1!F57+raw_2009_fed_assist!E59</f>
        <v>35302646</v>
      </c>
      <c r="E51">
        <f>raw_2009_fed_non_1!J57+raw_2009_fed_assist!F59</f>
        <v>0</v>
      </c>
      <c r="F51">
        <f>raw_2009_MOE_SSP_non!G57+raw_2009_MOE_SSP_non!H57+raw_2009_MOE_TANF_non!G57+raw_2009_MOE_TANF_non!H57+raw_2009_fed_non_1!G57+raw_2009_fed_non_1!H57</f>
        <v>22803390</v>
      </c>
      <c r="G51">
        <f>raw_2009_MOE_SSP_non!I57+raw_2009_MOE_TANF_non!I57+raw_2009_fed_non_1!I57</f>
        <v>43361122</v>
      </c>
      <c r="H51">
        <f>raw_2009_MOE_SSP_non!J57+raw_2009_MOE_SSP_non!K57+raw_2009_MOE_TANF_non!J57+raw_2009_MOE_TANF_non!K57+raw_2009_fed_non_2!D58+raw_2009_fed_non_2!E58</f>
        <v>16205703</v>
      </c>
      <c r="I51">
        <f>raw_2009_MOE_SSP_non!N57+raw_2009_MOE_TANF_non!N57+raw_2009_fed_non_2!I58</f>
        <v>119127606</v>
      </c>
      <c r="J51">
        <f>raw_2009_MOE_SSP_non!L57+raw_2009_MOE_SSP_non!M57+raw_2009_MOE_TANF_non!L57+raw_2009_MOE_TANF_non!M57+raw_2009_fed_non_2!F58+raw_2009_fed_non_2!H58</f>
        <v>26400269</v>
      </c>
      <c r="K51">
        <f>raw_2009_fed_spending!E58</f>
        <v>13420500</v>
      </c>
      <c r="L51">
        <f>raw_2009_MOE_SSP_non!B57+raw_2009_MOE_SSP_assist!B59+raw_2009_MOE_TANF_non!B57+raw_2009_MOE_TANF_assist!B59+raw_2009_fed_spending!J58+raw_2009_fed_spending!C58+raw_2009_fed_spending!E58</f>
        <v>644947865</v>
      </c>
      <c r="N51">
        <f t="shared" si="0"/>
        <v>644947865</v>
      </c>
      <c r="O51" t="str">
        <f t="shared" si="1"/>
        <v>Match</v>
      </c>
    </row>
    <row r="52" spans="1:15" x14ac:dyDescent="0.2">
      <c r="A52" t="s">
        <v>58</v>
      </c>
      <c r="B52">
        <f>raw_2009_MOE_SSP_assist!C60+raw_2009_MOE_TANF_assist!C60+raw_2009_fed_assist!C60</f>
        <v>11305296</v>
      </c>
      <c r="C52">
        <f>raw_2009_MOE_SSP_non!D58+raw_2009_MOE_SSP_assist!D60+raw_2009_MOE_TANF_non!D58+raw_2009_MOE_TANF_assist!D60+raw_2009_fed_non_1!D58+raw_2009_fed_assist!D60+raw_2009_fed_spending!C59</f>
        <v>5753707</v>
      </c>
      <c r="D52">
        <f>raw_2009_MOE_SSP_non!C58+raw_2009_MOE_SSP_non!E58+raw_2009_MOE_SSP_non!F58+raw_2009_MOE_SSP_assist!E60+raw_2009_MOE_TANF_non!C58+raw_2009_MOE_TANF_non!E58+raw_2009_MOE_TANF_non!F58+raw_2009_MOE_TANF_assist!E60+raw_2009_fed_non_1!C58+raw_2009_fed_non_1!E58+raw_2009_fed_non_1!F58+raw_2009_fed_assist!E60</f>
        <v>845325</v>
      </c>
      <c r="E52">
        <f>raw_2009_fed_non_1!J58+raw_2009_fed_assist!F60</f>
        <v>0</v>
      </c>
      <c r="F52">
        <f>raw_2009_MOE_SSP_non!G58+raw_2009_MOE_SSP_non!H58+raw_2009_MOE_TANF_non!G58+raw_2009_MOE_TANF_non!H58+raw_2009_fed_non_1!G58+raw_2009_fed_non_1!H58</f>
        <v>0</v>
      </c>
      <c r="G52">
        <f>raw_2009_MOE_SSP_non!I58+raw_2009_MOE_TANF_non!I58+raw_2009_fed_non_1!I58</f>
        <v>0</v>
      </c>
      <c r="H52">
        <f>raw_2009_MOE_SSP_non!J58+raw_2009_MOE_SSP_non!K58+raw_2009_MOE_TANF_non!J58+raw_2009_MOE_TANF_non!K58+raw_2009_fed_non_2!D59+raw_2009_fed_non_2!E59</f>
        <v>0</v>
      </c>
      <c r="I52">
        <f>raw_2009_MOE_SSP_non!N58+raw_2009_MOE_TANF_non!N58+raw_2009_fed_non_2!I59</f>
        <v>11843625</v>
      </c>
      <c r="J52">
        <f>raw_2009_MOE_SSP_non!L58+raw_2009_MOE_SSP_non!M58+raw_2009_MOE_TANF_non!L58+raw_2009_MOE_TANF_non!M58+raw_2009_fed_non_2!F59+raw_2009_fed_non_2!H59</f>
        <v>1709701</v>
      </c>
      <c r="K52">
        <f>raw_2009_fed_spending!E59</f>
        <v>0</v>
      </c>
      <c r="L52">
        <f>raw_2009_MOE_SSP_non!B58+raw_2009_MOE_SSP_assist!B60+raw_2009_MOE_TANF_non!B58+raw_2009_MOE_TANF_assist!B60+raw_2009_fed_spending!J59+raw_2009_fed_spending!C59+raw_2009_fed_spending!E59</f>
        <v>31457654</v>
      </c>
      <c r="N52">
        <f t="shared" si="0"/>
        <v>31457654</v>
      </c>
      <c r="O52" t="str">
        <f t="shared" si="1"/>
        <v>Match</v>
      </c>
    </row>
    <row r="53" spans="1:15" x14ac:dyDescent="0.2">
      <c r="A53" t="s">
        <v>117</v>
      </c>
      <c r="B53">
        <f>raw_2009_MOE_SSP_assist!C62+raw_2009_MOE_TANF_assist!C62+raw_2009_fed_assist!C62</f>
        <v>9323502540</v>
      </c>
      <c r="C53">
        <f>raw_2009_MOE_SSP_non!D60+raw_2009_MOE_SSP_assist!D62+raw_2009_MOE_TANF_non!D60+raw_2009_MOE_TANF_assist!D62+raw_2009_fed_non_1!D60+raw_2009_fed_assist!D62+raw_2009_fed_spending!C61</f>
        <v>5860592307</v>
      </c>
      <c r="D53">
        <f>raw_2009_MOE_SSP_non!C60+raw_2009_MOE_SSP_non!E60+raw_2009_MOE_SSP_non!F60+raw_2009_MOE_SSP_assist!E62+raw_2009_MOE_TANF_non!C60+raw_2009_MOE_TANF_non!E60+raw_2009_MOE_TANF_non!F60+raw_2009_MOE_TANF_assist!E62+raw_2009_fed_non_1!C60+raw_2009_fed_non_1!E60+raw_2009_fed_non_1!F60+raw_2009_fed_assist!E62</f>
        <v>2908800139</v>
      </c>
      <c r="E53">
        <f>raw_2009_fed_non_1!J60+raw_2009_fed_assist!F62</f>
        <v>1666585417</v>
      </c>
      <c r="F53">
        <f>raw_2009_MOE_SSP_non!G60+raw_2009_MOE_SSP_non!H60+raw_2009_MOE_TANF_non!G60+raw_2009_MOE_TANF_non!H60+raw_2009_fed_non_1!G60+raw_2009_fed_non_1!H60</f>
        <v>2093888325</v>
      </c>
      <c r="G53">
        <f>raw_2009_MOE_SSP_non!I60+raw_2009_MOE_TANF_non!I60+raw_2009_fed_non_1!I60</f>
        <v>856952686</v>
      </c>
      <c r="H53">
        <f>raw_2009_MOE_SSP_non!J60+raw_2009_MOE_SSP_non!K60+raw_2009_MOE_TANF_non!J60+raw_2009_MOE_TANF_non!K60+raw_2009_fed_non_2!D61+raw_2009_fed_non_2!E61</f>
        <v>2541813707</v>
      </c>
      <c r="I53">
        <f>raw_2009_MOE_SSP_non!N60+raw_2009_MOE_TANF_non!N60+raw_2009_fed_non_2!I61</f>
        <v>4569649071</v>
      </c>
      <c r="J53">
        <f>raw_2009_MOE_SSP_non!L60+raw_2009_MOE_SSP_non!M60+raw_2009_MOE_TANF_non!L60+raw_2009_MOE_TANF_non!M60+raw_2009_fed_non_2!F61+raw_2009_fed_non_2!H61</f>
        <v>2482718351</v>
      </c>
      <c r="K53">
        <f>raw_2009_fed_spending!E61</f>
        <v>1212271057</v>
      </c>
      <c r="L53">
        <f>raw_2009_MOE_SSP_non!B60+raw_2009_MOE_SSP_assist!B62+raw_2009_MOE_TANF_non!B60+raw_2009_MOE_TANF_assist!B62+raw_2009_fed_spending!J61+raw_2009_fed_spending!C61+raw_2009_fed_spending!E61</f>
        <v>33516773600</v>
      </c>
      <c r="N53">
        <f>SUM(B53:K53)</f>
        <v>33516773600</v>
      </c>
      <c r="O53" t="str">
        <f>IF(L53=N53, "Match", "No Match")</f>
        <v>Match</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cols>
    <col min="2" max="2" width="12.1640625" bestFit="1" customWidth="1"/>
    <col min="3" max="11" width="11.1640625" bestFit="1" customWidth="1"/>
    <col min="12" max="14" width="12.1640625" bestFit="1" customWidth="1"/>
  </cols>
  <sheetData>
    <row r="1" spans="1:17" x14ac:dyDescent="0.2">
      <c r="A1" t="s">
        <v>1</v>
      </c>
      <c r="B1" t="s">
        <v>708</v>
      </c>
      <c r="C1" t="s">
        <v>711</v>
      </c>
      <c r="D1" t="s">
        <v>709</v>
      </c>
      <c r="E1" t="s">
        <v>710</v>
      </c>
      <c r="F1" t="s">
        <v>712</v>
      </c>
      <c r="G1" t="s">
        <v>713</v>
      </c>
      <c r="H1" t="s">
        <v>714</v>
      </c>
      <c r="I1" t="s">
        <v>715</v>
      </c>
      <c r="J1" t="s">
        <v>716</v>
      </c>
      <c r="K1" t="s">
        <v>717</v>
      </c>
      <c r="L1" t="s">
        <v>945</v>
      </c>
      <c r="N1" t="s">
        <v>829</v>
      </c>
      <c r="O1" t="s">
        <v>606</v>
      </c>
      <c r="P1" t="s">
        <v>850</v>
      </c>
      <c r="Q1" t="s">
        <v>606</v>
      </c>
    </row>
    <row r="2" spans="1:17" x14ac:dyDescent="0.2">
      <c r="A2" t="s">
        <v>8</v>
      </c>
      <c r="B2">
        <f>raw_2010_assist!C6</f>
        <v>49093777</v>
      </c>
      <c r="C2">
        <f>raw_2010_assist!D6+raw_2010_non!D6+raw_2010_summ!E6</f>
        <v>5362397</v>
      </c>
      <c r="D2">
        <f>raw_2010_assist!E6+raw_2010_non!C6+raw_2010_non!E6+raw_2010_non!F6</f>
        <v>30283331</v>
      </c>
      <c r="E2">
        <f>raw_2010_assist!F6+raw_2010_non!N6</f>
        <v>0</v>
      </c>
      <c r="F2">
        <f>raw_2010_non!G6+raw_2010_non!H6</f>
        <v>0</v>
      </c>
      <c r="G2">
        <f>raw_2010_non!I6</f>
        <v>31153599</v>
      </c>
      <c r="H2">
        <f>raw_2010_non!J6+raw_2010_non!K6</f>
        <v>2754395</v>
      </c>
      <c r="I2">
        <f>raw_2010_non!O6</f>
        <v>56104226</v>
      </c>
      <c r="J2">
        <f>raw_2010_non!L6+raw_2010_non!M6</f>
        <v>16335556</v>
      </c>
      <c r="K2">
        <f>raw_2010_summ!F6</f>
        <v>10440844</v>
      </c>
      <c r="L2">
        <f>raw_2010_tot!B6+raw_2010_summ!E6+raw_2010_summ!F6</f>
        <v>201528125</v>
      </c>
      <c r="N2">
        <f t="shared" ref="N2:N52" si="0">SUM(B2:K2)</f>
        <v>201528125</v>
      </c>
      <c r="O2" t="str">
        <f t="shared" ref="O2:O52" si="1">IF(L2=N2, "Match", "No Match")</f>
        <v>Match</v>
      </c>
      <c r="P2">
        <f>SUM(B2:B52)</f>
        <v>10699142042</v>
      </c>
      <c r="Q2" t="str">
        <f>IF(P2=B53, "Match", "No Match")</f>
        <v>Match</v>
      </c>
    </row>
    <row r="3" spans="1:17" x14ac:dyDescent="0.2">
      <c r="A3" t="s">
        <v>9</v>
      </c>
      <c r="B3">
        <f>raw_2010_assist!C7</f>
        <v>39660988</v>
      </c>
      <c r="C3">
        <f>raw_2010_assist!D7+raw_2010_non!D7+raw_2010_summ!E7</f>
        <v>15511192</v>
      </c>
      <c r="D3">
        <f>raw_2010_assist!E7+raw_2010_non!C7+raw_2010_non!E7+raw_2010_non!F7</f>
        <v>11181958</v>
      </c>
      <c r="E3">
        <f>raw_2010_assist!F7+raw_2010_non!N7</f>
        <v>0</v>
      </c>
      <c r="F3">
        <f>raw_2010_non!G7+raw_2010_non!H7</f>
        <v>0</v>
      </c>
      <c r="G3">
        <f>raw_2010_non!I7</f>
        <v>316553</v>
      </c>
      <c r="H3">
        <f>raw_2010_non!J7+raw_2010_non!K7</f>
        <v>257955</v>
      </c>
      <c r="I3">
        <f>raw_2010_non!O7</f>
        <v>0</v>
      </c>
      <c r="J3">
        <f>raw_2010_non!L7+raw_2010_non!M7</f>
        <v>3846318</v>
      </c>
      <c r="K3">
        <f>raw_2010_summ!F7</f>
        <v>5169000</v>
      </c>
      <c r="L3">
        <f>raw_2010_tot!B7+raw_2010_summ!E7+raw_2010_summ!F7</f>
        <v>75943964</v>
      </c>
      <c r="N3">
        <f t="shared" si="0"/>
        <v>75943964</v>
      </c>
      <c r="O3" t="str">
        <f t="shared" si="1"/>
        <v>Match</v>
      </c>
      <c r="P3">
        <f>SUM(C2:C52)</f>
        <v>5442075573</v>
      </c>
      <c r="Q3" t="str">
        <f>IF(P3=C53, "Match", "No Match")</f>
        <v>Match</v>
      </c>
    </row>
    <row r="4" spans="1:17" x14ac:dyDescent="0.2">
      <c r="A4" t="s">
        <v>10</v>
      </c>
      <c r="B4">
        <f>raw_2010_assist!C8</f>
        <v>104894864</v>
      </c>
      <c r="C4">
        <f>raw_2010_assist!D8+raw_2010_non!D8+raw_2010_summ!E8</f>
        <v>13454109</v>
      </c>
      <c r="D4">
        <f>raw_2010_assist!E8+raw_2010_non!C8+raw_2010_non!E8+raw_2010_non!F8</f>
        <v>10137041</v>
      </c>
      <c r="E4">
        <f>raw_2010_assist!F8+raw_2010_non!N8</f>
        <v>36920305</v>
      </c>
      <c r="F4">
        <f>raw_2010_non!G8+raw_2010_non!H8</f>
        <v>0</v>
      </c>
      <c r="G4">
        <f>raw_2010_non!I8</f>
        <v>34740942</v>
      </c>
      <c r="H4">
        <f>raw_2010_non!J8+raw_2010_non!K8</f>
        <v>0</v>
      </c>
      <c r="I4">
        <f>raw_2010_non!O8</f>
        <v>102092298</v>
      </c>
      <c r="J4">
        <f>raw_2010_non!L8+raw_2010_non!M8</f>
        <v>47819132</v>
      </c>
      <c r="K4">
        <f>raw_2010_summ!F8</f>
        <v>22406618</v>
      </c>
      <c r="L4">
        <f>raw_2010_tot!B8+raw_2010_summ!E8+raw_2010_summ!F8</f>
        <v>372465309</v>
      </c>
      <c r="N4">
        <f t="shared" si="0"/>
        <v>372465309</v>
      </c>
      <c r="O4" t="str">
        <f t="shared" si="1"/>
        <v>Match</v>
      </c>
      <c r="P4">
        <f>SUM(D2:D52)</f>
        <v>3857791353</v>
      </c>
      <c r="Q4" t="str">
        <f>IF(P4=D53, "Match", "No Match")</f>
        <v>Match</v>
      </c>
    </row>
    <row r="5" spans="1:17" x14ac:dyDescent="0.2">
      <c r="A5" t="s">
        <v>11</v>
      </c>
      <c r="B5">
        <f>raw_2010_assist!C9</f>
        <v>16162976</v>
      </c>
      <c r="C5">
        <f>raw_2010_assist!D9+raw_2010_non!D9+raw_2010_summ!E9</f>
        <v>25218019</v>
      </c>
      <c r="D5">
        <f>raw_2010_assist!E9+raw_2010_non!C9+raw_2010_non!E9+raw_2010_non!F9</f>
        <v>61355813</v>
      </c>
      <c r="E5">
        <f>raw_2010_assist!F9+raw_2010_non!N9</f>
        <v>13019814</v>
      </c>
      <c r="F5">
        <f>raw_2010_non!G9+raw_2010_non!H9</f>
        <v>0</v>
      </c>
      <c r="G5">
        <f>raw_2010_non!I9</f>
        <v>1911950</v>
      </c>
      <c r="H5">
        <f>raw_2010_non!J9+raw_2010_non!K9</f>
        <v>96323699</v>
      </c>
      <c r="I5">
        <f>raw_2010_non!O9</f>
        <v>0</v>
      </c>
      <c r="J5">
        <f>raw_2010_non!L9+raw_2010_non!M9</f>
        <v>18786876</v>
      </c>
      <c r="K5">
        <f>raw_2010_summ!F9</f>
        <v>0</v>
      </c>
      <c r="L5">
        <f>raw_2010_tot!B9+raw_2010_summ!E9+raw_2010_summ!F9</f>
        <v>232779147</v>
      </c>
      <c r="N5">
        <f t="shared" si="0"/>
        <v>232779147</v>
      </c>
      <c r="O5" t="str">
        <f t="shared" si="1"/>
        <v>Match</v>
      </c>
      <c r="P5">
        <f>SUM(E2:E52)</f>
        <v>1700129715</v>
      </c>
      <c r="Q5" t="str">
        <f>IF(P5=E53, "Match", "No Match")</f>
        <v>Match</v>
      </c>
    </row>
    <row r="6" spans="1:17" x14ac:dyDescent="0.2">
      <c r="A6" t="s">
        <v>12</v>
      </c>
      <c r="B6">
        <f>raw_2010_assist!C10</f>
        <v>3948392413</v>
      </c>
      <c r="C6">
        <f>raw_2010_assist!D10+raw_2010_non!D10+raw_2010_summ!E10</f>
        <v>915102298</v>
      </c>
      <c r="D6">
        <f>raw_2010_assist!E10+raw_2010_non!C10+raw_2010_non!E10+raw_2010_non!F10</f>
        <v>1024386682</v>
      </c>
      <c r="E6">
        <f>raw_2010_assist!F10+raw_2010_non!N10</f>
        <v>230287622</v>
      </c>
      <c r="F6">
        <f>raw_2010_non!G10+raw_2010_non!H10</f>
        <v>0</v>
      </c>
      <c r="G6">
        <f>raw_2010_non!I10</f>
        <v>91043892</v>
      </c>
      <c r="H6">
        <f>raw_2010_non!J10+raw_2010_non!K10</f>
        <v>33978713</v>
      </c>
      <c r="I6">
        <f>raw_2010_non!O10</f>
        <v>362544233</v>
      </c>
      <c r="J6">
        <f>raw_2010_non!L10+raw_2010_non!M10</f>
        <v>623131054</v>
      </c>
      <c r="K6">
        <f>raw_2010_summ!F10</f>
        <v>366286577</v>
      </c>
      <c r="L6">
        <f>raw_2010_tot!B10+raw_2010_summ!E10+raw_2010_summ!F10</f>
        <v>7595153484</v>
      </c>
      <c r="N6">
        <f t="shared" si="0"/>
        <v>7595153484</v>
      </c>
      <c r="O6" t="str">
        <f t="shared" si="1"/>
        <v>Match</v>
      </c>
      <c r="P6">
        <f>SUM(F2:F52)</f>
        <v>2753662079</v>
      </c>
      <c r="Q6" t="str">
        <f>IF(P6=F53, "Match", "No Match")</f>
        <v>Match</v>
      </c>
    </row>
    <row r="7" spans="1:17" x14ac:dyDescent="0.2">
      <c r="A7" t="s">
        <v>13</v>
      </c>
      <c r="B7">
        <f>raw_2010_assist!C11</f>
        <v>71193840</v>
      </c>
      <c r="C7">
        <f>raw_2010_assist!D11+raw_2010_non!D11+raw_2010_summ!E11</f>
        <v>5884095</v>
      </c>
      <c r="D7">
        <f>raw_2010_assist!E11+raw_2010_non!C11+raw_2010_non!E11+raw_2010_non!F11</f>
        <v>7863043</v>
      </c>
      <c r="E7">
        <f>raw_2010_assist!F11+raw_2010_non!N11</f>
        <v>946915</v>
      </c>
      <c r="F7">
        <f>raw_2010_non!G11+raw_2010_non!H11</f>
        <v>3526335</v>
      </c>
      <c r="G7">
        <f>raw_2010_non!I11</f>
        <v>4995555</v>
      </c>
      <c r="H7">
        <f>raw_2010_non!J11+raw_2010_non!K11</f>
        <v>642034</v>
      </c>
      <c r="I7">
        <f>raw_2010_non!O11</f>
        <v>213973049</v>
      </c>
      <c r="J7">
        <f>raw_2010_non!L11+raw_2010_non!M11</f>
        <v>18167391</v>
      </c>
      <c r="K7">
        <f>raw_2010_summ!F11</f>
        <v>3506776</v>
      </c>
      <c r="L7">
        <f>raw_2010_tot!B11+raw_2010_summ!E11+raw_2010_summ!F11</f>
        <v>330699033</v>
      </c>
      <c r="N7">
        <f t="shared" si="0"/>
        <v>330699033</v>
      </c>
      <c r="O7" t="str">
        <f t="shared" si="1"/>
        <v>Match</v>
      </c>
      <c r="P7">
        <f>SUM(G2:G52)</f>
        <v>1088393095</v>
      </c>
      <c r="Q7" t="str">
        <f>IF(P7=G53, "Match", "No Match")</f>
        <v>Match</v>
      </c>
    </row>
    <row r="8" spans="1:17" x14ac:dyDescent="0.2">
      <c r="A8" t="s">
        <v>14</v>
      </c>
      <c r="B8">
        <f>raw_2010_assist!C12</f>
        <v>92870439</v>
      </c>
      <c r="C8">
        <f>raw_2010_assist!D12+raw_2010_non!D12+raw_2010_summ!E12</f>
        <v>34083280</v>
      </c>
      <c r="D8">
        <f>raw_2010_assist!E12+raw_2010_non!C12+raw_2010_non!E12+raw_2010_non!F12</f>
        <v>40560005</v>
      </c>
      <c r="E8">
        <f>raw_2010_assist!F12+raw_2010_non!N12</f>
        <v>15762245</v>
      </c>
      <c r="F8">
        <f>raw_2010_non!G12+raw_2010_non!H12</f>
        <v>0</v>
      </c>
      <c r="G8">
        <f>raw_2010_non!I12</f>
        <v>16446484</v>
      </c>
      <c r="H8">
        <f>raw_2010_non!J12+raw_2010_non!K12</f>
        <v>95939396</v>
      </c>
      <c r="I8">
        <f>raw_2010_non!O12</f>
        <v>174493242</v>
      </c>
      <c r="J8">
        <f>raw_2010_non!L12+raw_2010_non!M12</f>
        <v>30069431</v>
      </c>
      <c r="K8">
        <f>raw_2010_summ!F12</f>
        <v>26678809</v>
      </c>
      <c r="L8">
        <f>raw_2010_tot!B12+raw_2010_summ!E12+raw_2010_summ!F12</f>
        <v>526903331</v>
      </c>
      <c r="N8">
        <f t="shared" si="0"/>
        <v>526903331</v>
      </c>
      <c r="O8" t="str">
        <f t="shared" si="1"/>
        <v>Match</v>
      </c>
      <c r="P8">
        <f>SUM(H2:H52)</f>
        <v>2236442223</v>
      </c>
      <c r="Q8" t="str">
        <f>IF(P8=H53, "Match", "No Match")</f>
        <v>Match</v>
      </c>
    </row>
    <row r="9" spans="1:17" x14ac:dyDescent="0.2">
      <c r="A9" t="s">
        <v>15</v>
      </c>
      <c r="B9">
        <f>raw_2010_assist!C13</f>
        <v>10779102</v>
      </c>
      <c r="C9">
        <f>raw_2010_assist!D13+raw_2010_non!D13+raw_2010_summ!E13</f>
        <v>31189808</v>
      </c>
      <c r="D9">
        <f>raw_2010_assist!E13+raw_2010_non!C13+raw_2010_non!E13+raw_2010_non!F13</f>
        <v>9315109</v>
      </c>
      <c r="E9">
        <f>raw_2010_assist!F13+raw_2010_non!N13</f>
        <v>920</v>
      </c>
      <c r="F9">
        <f>raw_2010_non!G13+raw_2010_non!H13</f>
        <v>0</v>
      </c>
      <c r="G9">
        <f>raw_2010_non!I13</f>
        <v>5013997</v>
      </c>
      <c r="H9">
        <f>raw_2010_non!J13+raw_2010_non!K13</f>
        <v>317046</v>
      </c>
      <c r="I9">
        <f>raw_2010_non!O13</f>
        <v>11525382</v>
      </c>
      <c r="J9">
        <f>raw_2010_non!L13+raw_2010_non!M13</f>
        <v>8428851</v>
      </c>
      <c r="K9">
        <f>raw_2010_summ!F13</f>
        <v>2939694</v>
      </c>
      <c r="L9">
        <f>raw_2010_tot!B13+raw_2010_summ!E13+raw_2010_summ!F13</f>
        <v>79509909</v>
      </c>
      <c r="N9">
        <f t="shared" si="0"/>
        <v>79509909</v>
      </c>
      <c r="O9" t="str">
        <f t="shared" si="1"/>
        <v>Match</v>
      </c>
      <c r="P9">
        <f>SUM(I2:I52)</f>
        <v>4363762980</v>
      </c>
      <c r="Q9" t="str">
        <f>IF(P9=I53, "Match", "No Match")</f>
        <v>Match</v>
      </c>
    </row>
    <row r="10" spans="1:17" x14ac:dyDescent="0.2">
      <c r="A10" t="s">
        <v>16</v>
      </c>
      <c r="B10">
        <f>raw_2010_assist!C14</f>
        <v>53150612</v>
      </c>
      <c r="C10">
        <f>raw_2010_assist!D14+raw_2010_non!D14+raw_2010_summ!E14</f>
        <v>69693560</v>
      </c>
      <c r="D10">
        <f>raw_2010_assist!E14+raw_2010_non!C14+raw_2010_non!E14+raw_2010_non!F14</f>
        <v>25153671</v>
      </c>
      <c r="E10">
        <f>raw_2010_assist!F14+raw_2010_non!N14</f>
        <v>0</v>
      </c>
      <c r="F10">
        <f>raw_2010_non!G14+raw_2010_non!H14</f>
        <v>21934532</v>
      </c>
      <c r="G10">
        <f>raw_2010_non!I14</f>
        <v>22667616</v>
      </c>
      <c r="H10">
        <f>raw_2010_non!J14+raw_2010_non!K14</f>
        <v>12319762</v>
      </c>
      <c r="I10">
        <f>raw_2010_non!O14</f>
        <v>37126929</v>
      </c>
      <c r="J10">
        <f>raw_2010_non!L14+raw_2010_non!M14</f>
        <v>9187471</v>
      </c>
      <c r="K10">
        <f>raw_2010_summ!F14</f>
        <v>3935917</v>
      </c>
      <c r="L10">
        <f>raw_2010_tot!B14+raw_2010_summ!E14+raw_2010_summ!F14</f>
        <v>255170070</v>
      </c>
      <c r="N10">
        <f t="shared" si="0"/>
        <v>255170070</v>
      </c>
      <c r="O10" t="str">
        <f t="shared" si="1"/>
        <v>Match</v>
      </c>
      <c r="P10">
        <f>SUM(J2:J52)</f>
        <v>2486782869</v>
      </c>
      <c r="Q10" t="str">
        <f>IF(P10=J53, "Match", "No Match")</f>
        <v>Match</v>
      </c>
    </row>
    <row r="11" spans="1:17" x14ac:dyDescent="0.2">
      <c r="A11" t="s">
        <v>17</v>
      </c>
      <c r="B11">
        <f>raw_2010_assist!C15</f>
        <v>187356811</v>
      </c>
      <c r="C11">
        <f>raw_2010_assist!D15+raw_2010_non!D15+raw_2010_summ!E15</f>
        <v>368851816</v>
      </c>
      <c r="D11">
        <f>raw_2010_assist!E15+raw_2010_non!C15+raw_2010_non!E15+raw_2010_non!F15</f>
        <v>112024628</v>
      </c>
      <c r="E11">
        <f>raw_2010_assist!F15+raw_2010_non!N15</f>
        <v>0</v>
      </c>
      <c r="F11">
        <f>raw_2010_non!G15+raw_2010_non!H15</f>
        <v>0</v>
      </c>
      <c r="G11">
        <f>raw_2010_non!I15</f>
        <v>1387165</v>
      </c>
      <c r="H11">
        <f>raw_2010_non!J15+raw_2010_non!K15</f>
        <v>4804810</v>
      </c>
      <c r="I11">
        <f>raw_2010_non!O15</f>
        <v>310531080</v>
      </c>
      <c r="J11">
        <f>raw_2010_non!L15+raw_2010_non!M15</f>
        <v>38478614</v>
      </c>
      <c r="K11">
        <f>raw_2010_summ!F15</f>
        <v>62274578</v>
      </c>
      <c r="L11">
        <f>raw_2010_tot!B15+raw_2010_summ!E15+raw_2010_summ!F15</f>
        <v>1085709502</v>
      </c>
      <c r="N11">
        <f t="shared" si="0"/>
        <v>1085709502</v>
      </c>
      <c r="O11" t="str">
        <f t="shared" si="1"/>
        <v>Match</v>
      </c>
      <c r="P11">
        <f>SUM(K2:K52)</f>
        <v>1219931917</v>
      </c>
      <c r="Q11" t="str">
        <f>IF(P11=K53, "Match", "No Match")</f>
        <v>Match</v>
      </c>
    </row>
    <row r="12" spans="1:17" x14ac:dyDescent="0.2">
      <c r="A12" t="s">
        <v>18</v>
      </c>
      <c r="B12">
        <f>raw_2010_assist!C16</f>
        <v>48315614</v>
      </c>
      <c r="C12">
        <f>raw_2010_assist!D16+raw_2010_non!D16+raw_2010_summ!E16</f>
        <v>22182651</v>
      </c>
      <c r="D12">
        <f>raw_2010_assist!E16+raw_2010_non!C16+raw_2010_non!E16+raw_2010_non!F16</f>
        <v>80433621</v>
      </c>
      <c r="E12">
        <f>raw_2010_assist!F16+raw_2010_non!N16</f>
        <v>37765235</v>
      </c>
      <c r="F12">
        <f>raw_2010_non!G16+raw_2010_non!H16</f>
        <v>0</v>
      </c>
      <c r="G12">
        <f>raw_2010_non!I16</f>
        <v>6646929</v>
      </c>
      <c r="H12">
        <f>raw_2010_non!J16+raw_2010_non!K16</f>
        <v>27456060</v>
      </c>
      <c r="I12">
        <f>raw_2010_non!O16</f>
        <v>319583568</v>
      </c>
      <c r="J12">
        <f>raw_2010_non!L16+raw_2010_non!M16</f>
        <v>20874788</v>
      </c>
      <c r="K12">
        <f>raw_2010_summ!F16</f>
        <v>13800000</v>
      </c>
      <c r="L12">
        <f>raw_2010_tot!B16+raw_2010_summ!E16+raw_2010_summ!F16</f>
        <v>577058466</v>
      </c>
      <c r="N12">
        <f t="shared" si="0"/>
        <v>577058466</v>
      </c>
      <c r="O12" t="str">
        <f t="shared" si="1"/>
        <v>Match</v>
      </c>
      <c r="P12">
        <f>SUM(L2:L52)</f>
        <v>35848113846</v>
      </c>
      <c r="Q12" t="str">
        <f>IF(P12=L53, "Match", "No Match")</f>
        <v>Match</v>
      </c>
    </row>
    <row r="13" spans="1:17" x14ac:dyDescent="0.2">
      <c r="A13" t="s">
        <v>19</v>
      </c>
      <c r="B13">
        <f>raw_2010_assist!C17</f>
        <v>70141059</v>
      </c>
      <c r="C13">
        <f>raw_2010_assist!D17+raw_2010_non!D17+raw_2010_summ!E17</f>
        <v>43692268</v>
      </c>
      <c r="D13">
        <f>raw_2010_assist!E17+raw_2010_non!C17+raw_2010_non!E17+raw_2010_non!F17</f>
        <v>162409614</v>
      </c>
      <c r="E13">
        <f>raw_2010_assist!F17+raw_2010_non!N17</f>
        <v>7733862</v>
      </c>
      <c r="F13">
        <f>raw_2010_non!G17+raw_2010_non!H17</f>
        <v>0</v>
      </c>
      <c r="G13">
        <f>raw_2010_non!I17</f>
        <v>26037011</v>
      </c>
      <c r="H13">
        <f>raw_2010_non!J17+raw_2010_non!K17</f>
        <v>37974749</v>
      </c>
      <c r="I13">
        <f>raw_2010_non!O17</f>
        <v>28632047</v>
      </c>
      <c r="J13">
        <f>raw_2010_non!L17+raw_2010_non!M17</f>
        <v>16005620</v>
      </c>
      <c r="K13">
        <f>raw_2010_summ!F17</f>
        <v>9890000</v>
      </c>
      <c r="L13">
        <f>raw_2010_tot!B17+raw_2010_summ!E17+raw_2010_summ!F17</f>
        <v>402516230</v>
      </c>
      <c r="N13">
        <f t="shared" si="0"/>
        <v>402516230</v>
      </c>
      <c r="O13" t="str">
        <f t="shared" si="1"/>
        <v>Match</v>
      </c>
    </row>
    <row r="14" spans="1:17" x14ac:dyDescent="0.2">
      <c r="A14" t="s">
        <v>20</v>
      </c>
      <c r="B14">
        <f>raw_2010_assist!C18</f>
        <v>6195466</v>
      </c>
      <c r="C14">
        <f>raw_2010_assist!D18+raw_2010_non!D18+raw_2010_summ!E18</f>
        <v>1175820</v>
      </c>
      <c r="D14">
        <f>raw_2010_assist!E18+raw_2010_non!C18+raw_2010_non!E18+raw_2010_non!F18</f>
        <v>6584059</v>
      </c>
      <c r="E14">
        <f>raw_2010_assist!F18+raw_2010_non!N18</f>
        <v>1377979</v>
      </c>
      <c r="F14">
        <f>raw_2010_non!G18+raw_2010_non!H18</f>
        <v>0</v>
      </c>
      <c r="G14">
        <f>raw_2010_non!I18</f>
        <v>2480920</v>
      </c>
      <c r="H14">
        <f>raw_2010_non!J18+raw_2010_non!K18</f>
        <v>885343</v>
      </c>
      <c r="I14">
        <f>raw_2010_non!O18</f>
        <v>3251949</v>
      </c>
      <c r="J14">
        <f>raw_2010_non!L18+raw_2010_non!M18</f>
        <v>12819967</v>
      </c>
      <c r="K14">
        <f>raw_2010_summ!F18</f>
        <v>1292534</v>
      </c>
      <c r="L14">
        <f>raw_2010_tot!B18+raw_2010_summ!E18+raw_2010_summ!F18</f>
        <v>36064037</v>
      </c>
      <c r="N14">
        <f t="shared" si="0"/>
        <v>36064037</v>
      </c>
      <c r="O14" t="str">
        <f t="shared" si="1"/>
        <v>Match</v>
      </c>
    </row>
    <row r="15" spans="1:17" x14ac:dyDescent="0.2">
      <c r="A15" t="s">
        <v>21</v>
      </c>
      <c r="B15">
        <f>raw_2010_assist!C19</f>
        <v>72269935</v>
      </c>
      <c r="C15">
        <f>raw_2010_assist!D19+raw_2010_non!D19+raw_2010_summ!E19</f>
        <v>485250939</v>
      </c>
      <c r="D15">
        <f>raw_2010_assist!E19+raw_2010_non!C19+raw_2010_non!E19+raw_2010_non!F19</f>
        <v>293678745</v>
      </c>
      <c r="E15">
        <f>raw_2010_assist!F19+raw_2010_non!N19</f>
        <v>224382817</v>
      </c>
      <c r="F15">
        <f>raw_2010_non!G19+raw_2010_non!H19</f>
        <v>16586228</v>
      </c>
      <c r="G15">
        <f>raw_2010_non!I19</f>
        <v>7193540</v>
      </c>
      <c r="H15">
        <f>raw_2010_non!J19+raw_2010_non!K19</f>
        <v>0</v>
      </c>
      <c r="I15">
        <f>raw_2010_non!O19</f>
        <v>121543245</v>
      </c>
      <c r="J15">
        <f>raw_2010_non!L19+raw_2010_non!M19</f>
        <v>33773254</v>
      </c>
      <c r="K15">
        <f>raw_2010_summ!F19</f>
        <v>27955275</v>
      </c>
      <c r="L15">
        <f>raw_2010_tot!B19+raw_2010_summ!E19+raw_2010_summ!F19</f>
        <v>1282633978</v>
      </c>
      <c r="N15">
        <f t="shared" si="0"/>
        <v>1282633978</v>
      </c>
      <c r="O15" t="str">
        <f t="shared" si="1"/>
        <v>Match</v>
      </c>
    </row>
    <row r="16" spans="1:17" x14ac:dyDescent="0.2">
      <c r="A16" t="s">
        <v>22</v>
      </c>
      <c r="B16">
        <f>raw_2010_assist!C20</f>
        <v>91937263</v>
      </c>
      <c r="C16">
        <f>raw_2010_assist!D20+raw_2010_non!D20+raw_2010_summ!E20</f>
        <v>37515546</v>
      </c>
      <c r="D16">
        <f>raw_2010_assist!E20+raw_2010_non!C20+raw_2010_non!E20+raw_2010_non!F20</f>
        <v>13652625</v>
      </c>
      <c r="E16">
        <f>raw_2010_assist!F20+raw_2010_non!N20</f>
        <v>0</v>
      </c>
      <c r="F16">
        <f>raw_2010_non!G20+raw_2010_non!H20</f>
        <v>32088241</v>
      </c>
      <c r="G16">
        <f>raw_2010_non!I20</f>
        <v>0</v>
      </c>
      <c r="H16">
        <f>raw_2010_non!J20+raw_2010_non!K20</f>
        <v>438716</v>
      </c>
      <c r="I16">
        <f>raw_2010_non!O20</f>
        <v>158726934</v>
      </c>
      <c r="J16">
        <f>raw_2010_non!L20+raw_2010_non!M20</f>
        <v>31371221</v>
      </c>
      <c r="K16">
        <f>raw_2010_summ!F20</f>
        <v>0</v>
      </c>
      <c r="L16">
        <f>raw_2010_tot!B20+raw_2010_summ!E20+raw_2010_summ!F20</f>
        <v>365730546</v>
      </c>
      <c r="N16">
        <f t="shared" si="0"/>
        <v>365730546</v>
      </c>
      <c r="O16" t="str">
        <f t="shared" si="1"/>
        <v>Match</v>
      </c>
    </row>
    <row r="17" spans="1:15" x14ac:dyDescent="0.2">
      <c r="A17" t="s">
        <v>23</v>
      </c>
      <c r="B17">
        <f>raw_2010_assist!C21</f>
        <v>70456537</v>
      </c>
      <c r="C17">
        <f>raw_2010_assist!D21+raw_2010_non!D21+raw_2010_summ!E21</f>
        <v>46411242</v>
      </c>
      <c r="D17">
        <f>raw_2010_assist!E21+raw_2010_non!C21+raw_2010_non!E21+raw_2010_non!F21</f>
        <v>27437711</v>
      </c>
      <c r="E17">
        <f>raw_2010_assist!F21+raw_2010_non!N21</f>
        <v>849547</v>
      </c>
      <c r="F17">
        <f>raw_2010_non!G21+raw_2010_non!H21</f>
        <v>12300169</v>
      </c>
      <c r="G17">
        <f>raw_2010_non!I21</f>
        <v>1042989</v>
      </c>
      <c r="H17">
        <f>raw_2010_non!J21+raw_2010_non!K21</f>
        <v>51956418</v>
      </c>
      <c r="I17">
        <f>raw_2010_non!O21</f>
        <v>0</v>
      </c>
      <c r="J17">
        <f>raw_2010_non!L21+raw_2010_non!M21</f>
        <v>9043150</v>
      </c>
      <c r="K17">
        <f>raw_2010_summ!F21</f>
        <v>12962008</v>
      </c>
      <c r="L17">
        <f>raw_2010_tot!B21+raw_2010_summ!E21+raw_2010_summ!F21</f>
        <v>232459771</v>
      </c>
      <c r="N17">
        <f t="shared" si="0"/>
        <v>232459771</v>
      </c>
      <c r="O17" t="str">
        <f t="shared" si="1"/>
        <v>Match</v>
      </c>
    </row>
    <row r="18" spans="1:15" x14ac:dyDescent="0.2">
      <c r="A18" t="s">
        <v>24</v>
      </c>
      <c r="B18">
        <f>raw_2010_assist!C22</f>
        <v>50355327</v>
      </c>
      <c r="C18">
        <f>raw_2010_assist!D22+raw_2010_non!D22+raw_2010_summ!E22</f>
        <v>33731771</v>
      </c>
      <c r="D18">
        <f>raw_2010_assist!E22+raw_2010_non!C22+raw_2010_non!E22+raw_2010_non!F22</f>
        <v>11963910</v>
      </c>
      <c r="E18">
        <f>raw_2010_assist!F22+raw_2010_non!N22</f>
        <v>21313812</v>
      </c>
      <c r="F18">
        <f>raw_2010_non!G22+raw_2010_non!H22</f>
        <v>44302858</v>
      </c>
      <c r="G18">
        <f>raw_2010_non!I22</f>
        <v>11417102</v>
      </c>
      <c r="H18">
        <f>raw_2010_non!J22+raw_2010_non!K22</f>
        <v>0</v>
      </c>
      <c r="I18">
        <f>raw_2010_non!O22</f>
        <v>38685599</v>
      </c>
      <c r="J18">
        <f>raw_2010_non!L22+raw_2010_non!M22</f>
        <v>9818991</v>
      </c>
      <c r="K18">
        <f>raw_2010_summ!F22</f>
        <v>7191254</v>
      </c>
      <c r="L18">
        <f>raw_2010_tot!B22+raw_2010_summ!E22+raw_2010_summ!F22</f>
        <v>228780624</v>
      </c>
      <c r="N18">
        <f t="shared" si="0"/>
        <v>228780624</v>
      </c>
      <c r="O18" t="str">
        <f t="shared" si="1"/>
        <v>Match</v>
      </c>
    </row>
    <row r="19" spans="1:15" x14ac:dyDescent="0.2">
      <c r="A19" t="s">
        <v>25</v>
      </c>
      <c r="B19">
        <f>raw_2010_assist!C23</f>
        <v>122839214</v>
      </c>
      <c r="C19">
        <f>raw_2010_assist!D23+raw_2010_non!D23+raw_2010_summ!E23</f>
        <v>82845330</v>
      </c>
      <c r="D19">
        <f>raw_2010_assist!E23+raw_2010_non!C23+raw_2010_non!E23+raw_2010_non!F23</f>
        <v>90110539</v>
      </c>
      <c r="E19">
        <f>raw_2010_assist!F23+raw_2010_non!N23</f>
        <v>0</v>
      </c>
      <c r="F19">
        <f>raw_2010_non!G23+raw_2010_non!H23</f>
        <v>0</v>
      </c>
      <c r="G19">
        <f>raw_2010_non!I23</f>
        <v>0</v>
      </c>
      <c r="H19">
        <f>raw_2010_non!J23+raw_2010_non!K23</f>
        <v>0</v>
      </c>
      <c r="I19">
        <f>raw_2010_non!O23</f>
        <v>26184383</v>
      </c>
      <c r="J19">
        <f>raw_2010_non!L23+raw_2010_non!M23</f>
        <v>13226326</v>
      </c>
      <c r="K19">
        <f>raw_2010_summ!F23</f>
        <v>0</v>
      </c>
      <c r="L19">
        <f>raw_2010_tot!B23+raw_2010_summ!E23+raw_2010_summ!F23</f>
        <v>335205792</v>
      </c>
      <c r="N19">
        <f t="shared" si="0"/>
        <v>335205792</v>
      </c>
      <c r="O19" t="str">
        <f t="shared" si="1"/>
        <v>Match</v>
      </c>
    </row>
    <row r="20" spans="1:15" x14ac:dyDescent="0.2">
      <c r="A20" t="s">
        <v>26</v>
      </c>
      <c r="B20">
        <f>raw_2010_assist!C24</f>
        <v>40841357</v>
      </c>
      <c r="C20">
        <f>raw_2010_assist!D24+raw_2010_non!D24+raw_2010_summ!E24</f>
        <v>19521127</v>
      </c>
      <c r="D20">
        <f>raw_2010_assist!E24+raw_2010_non!C24+raw_2010_non!E24+raw_2010_non!F24</f>
        <v>17306879</v>
      </c>
      <c r="E20">
        <f>raw_2010_assist!F24+raw_2010_non!N24</f>
        <v>0</v>
      </c>
      <c r="F20">
        <f>raw_2010_non!G24+raw_2010_non!H24</f>
        <v>25267450</v>
      </c>
      <c r="G20">
        <f>raw_2010_non!I24</f>
        <v>0</v>
      </c>
      <c r="H20">
        <f>raw_2010_non!J24+raw_2010_non!K24</f>
        <v>133595912</v>
      </c>
      <c r="I20">
        <f>raw_2010_non!O24</f>
        <v>23663827</v>
      </c>
      <c r="J20">
        <f>raw_2010_non!L24+raw_2010_non!M24</f>
        <v>17784076</v>
      </c>
      <c r="K20">
        <f>raw_2010_summ!F24</f>
        <v>16397199</v>
      </c>
      <c r="L20">
        <f>raw_2010_tot!B24+raw_2010_summ!E24+raw_2010_summ!F24</f>
        <v>294377827</v>
      </c>
      <c r="N20">
        <f t="shared" si="0"/>
        <v>294377827</v>
      </c>
      <c r="O20" t="str">
        <f t="shared" si="1"/>
        <v>Match</v>
      </c>
    </row>
    <row r="21" spans="1:15" x14ac:dyDescent="0.2">
      <c r="A21" t="s">
        <v>27</v>
      </c>
      <c r="B21">
        <f>raw_2010_assist!C25</f>
        <v>77968137</v>
      </c>
      <c r="C21">
        <f>raw_2010_assist!D25+raw_2010_non!D25+raw_2010_summ!E25</f>
        <v>17137829</v>
      </c>
      <c r="D21">
        <f>raw_2010_assist!E25+raw_2010_non!C25+raw_2010_non!E25+raw_2010_non!F25</f>
        <v>24933510</v>
      </c>
      <c r="E21">
        <f>raw_2010_assist!F25+raw_2010_non!N25</f>
        <v>1184266</v>
      </c>
      <c r="F21">
        <f>raw_2010_non!G25+raw_2010_non!H25</f>
        <v>4638806</v>
      </c>
      <c r="G21">
        <f>raw_2010_non!I25</f>
        <v>9874295</v>
      </c>
      <c r="H21">
        <f>raw_2010_non!J25+raw_2010_non!K25</f>
        <v>0</v>
      </c>
      <c r="I21">
        <f>raw_2010_non!O25</f>
        <v>0</v>
      </c>
      <c r="J21">
        <f>raw_2010_non!L25+raw_2010_non!M25</f>
        <v>5635345</v>
      </c>
      <c r="K21">
        <f>raw_2010_summ!F25</f>
        <v>2009606</v>
      </c>
      <c r="L21">
        <f>raw_2010_tot!B25+raw_2010_summ!E25+raw_2010_summ!F25</f>
        <v>143381794</v>
      </c>
      <c r="N21">
        <f t="shared" si="0"/>
        <v>143381794</v>
      </c>
      <c r="O21" t="str">
        <f t="shared" si="1"/>
        <v>Match</v>
      </c>
    </row>
    <row r="22" spans="1:15" x14ac:dyDescent="0.2">
      <c r="A22" t="s">
        <v>28</v>
      </c>
      <c r="B22">
        <f>raw_2010_assist!C26</f>
        <v>124415298</v>
      </c>
      <c r="C22">
        <f>raw_2010_assist!D26+raw_2010_non!D26+raw_2010_summ!E26</f>
        <v>31087670</v>
      </c>
      <c r="D22">
        <f>raw_2010_assist!E26+raw_2010_non!C26+raw_2010_non!E26+raw_2010_non!F26</f>
        <v>54201273</v>
      </c>
      <c r="E22">
        <f>raw_2010_assist!F26+raw_2010_non!N26</f>
        <v>0</v>
      </c>
      <c r="F22">
        <f>raw_2010_non!G26+raw_2010_non!H26</f>
        <v>123641864</v>
      </c>
      <c r="G22">
        <f>raw_2010_non!I26</f>
        <v>61505360</v>
      </c>
      <c r="H22">
        <f>raw_2010_non!J26+raw_2010_non!K26</f>
        <v>109044747</v>
      </c>
      <c r="I22">
        <f>raw_2010_non!O26</f>
        <v>0</v>
      </c>
      <c r="J22">
        <f>raw_2010_non!L26+raw_2010_non!M26</f>
        <v>67407467</v>
      </c>
      <c r="K22">
        <f>raw_2010_summ!F26</f>
        <v>22909803</v>
      </c>
      <c r="L22">
        <f>raw_2010_tot!B26+raw_2010_summ!E26+raw_2010_summ!F26</f>
        <v>594213482</v>
      </c>
      <c r="N22">
        <f t="shared" si="0"/>
        <v>594213482</v>
      </c>
      <c r="O22" t="str">
        <f t="shared" si="1"/>
        <v>Match</v>
      </c>
    </row>
    <row r="23" spans="1:15" x14ac:dyDescent="0.2">
      <c r="A23" t="s">
        <v>29</v>
      </c>
      <c r="B23">
        <f>raw_2010_assist!C27</f>
        <v>336526231</v>
      </c>
      <c r="C23">
        <f>raw_2010_assist!D27+raw_2010_non!D27+raw_2010_summ!E27</f>
        <v>310396348</v>
      </c>
      <c r="D23">
        <f>raw_2010_assist!E27+raw_2010_non!C27+raw_2010_non!E27+raw_2010_non!F27</f>
        <v>20577935</v>
      </c>
      <c r="E23">
        <f>raw_2010_assist!F27+raw_2010_non!N27</f>
        <v>0</v>
      </c>
      <c r="F23">
        <f>raw_2010_non!G27+raw_2010_non!H27</f>
        <v>100115974</v>
      </c>
      <c r="G23">
        <f>raw_2010_non!I27</f>
        <v>86786994</v>
      </c>
      <c r="H23">
        <f>raw_2010_non!J27+raw_2010_non!K27</f>
        <v>39224389</v>
      </c>
      <c r="I23">
        <f>raw_2010_non!O27</f>
        <v>186057780</v>
      </c>
      <c r="J23">
        <f>raw_2010_non!L27+raw_2010_non!M27</f>
        <v>33866483</v>
      </c>
      <c r="K23">
        <f>raw_2010_summ!F27</f>
        <v>45937112</v>
      </c>
      <c r="L23">
        <f>raw_2010_tot!B27+raw_2010_summ!E27+raw_2010_summ!F27</f>
        <v>1159489246</v>
      </c>
      <c r="N23">
        <f t="shared" si="0"/>
        <v>1159489246</v>
      </c>
      <c r="O23" t="str">
        <f t="shared" si="1"/>
        <v>Match</v>
      </c>
    </row>
    <row r="24" spans="1:15" x14ac:dyDescent="0.2">
      <c r="A24" t="s">
        <v>30</v>
      </c>
      <c r="B24">
        <f>raw_2010_assist!C28</f>
        <v>546268921</v>
      </c>
      <c r="C24">
        <f>raw_2010_assist!D28+raw_2010_non!D28+raw_2010_summ!E28</f>
        <v>75168736</v>
      </c>
      <c r="D24">
        <f>raw_2010_assist!E28+raw_2010_non!C28+raw_2010_non!E28+raw_2010_non!F28</f>
        <v>100689348</v>
      </c>
      <c r="E24">
        <f>raw_2010_assist!F28+raw_2010_non!N28</f>
        <v>87815151</v>
      </c>
      <c r="F24">
        <f>raw_2010_non!G28+raw_2010_non!H28</f>
        <v>203666766</v>
      </c>
      <c r="G24">
        <f>raw_2010_non!I28</f>
        <v>50671294</v>
      </c>
      <c r="H24">
        <f>raw_2010_non!J28+raw_2010_non!K28</f>
        <v>361451734</v>
      </c>
      <c r="I24">
        <f>raw_2010_non!O28</f>
        <v>153962333</v>
      </c>
      <c r="J24">
        <f>raw_2010_non!L28+raw_2010_non!M28</f>
        <v>123312205</v>
      </c>
      <c r="K24">
        <f>raw_2010_summ!F28</f>
        <v>77535285</v>
      </c>
      <c r="L24">
        <f>raw_2010_tot!B28+raw_2010_summ!E28+raw_2010_summ!F28</f>
        <v>1780541773</v>
      </c>
      <c r="N24">
        <f t="shared" si="0"/>
        <v>1780541773</v>
      </c>
      <c r="O24" t="str">
        <f t="shared" si="1"/>
        <v>Match</v>
      </c>
    </row>
    <row r="25" spans="1:15" x14ac:dyDescent="0.2">
      <c r="A25" t="s">
        <v>31</v>
      </c>
      <c r="B25">
        <f>raw_2010_assist!C29</f>
        <v>95830668</v>
      </c>
      <c r="C25">
        <f>raw_2010_assist!D29+raw_2010_non!D29+raw_2010_summ!E29</f>
        <v>112155799</v>
      </c>
      <c r="D25">
        <f>raw_2010_assist!E29+raw_2010_non!C29+raw_2010_non!E29+raw_2010_non!F29</f>
        <v>84804832</v>
      </c>
      <c r="E25">
        <f>raw_2010_assist!F29+raw_2010_non!N29</f>
        <v>0</v>
      </c>
      <c r="F25">
        <f>raw_2010_non!G29+raw_2010_non!H29</f>
        <v>121550825</v>
      </c>
      <c r="G25">
        <f>raw_2010_non!I29</f>
        <v>48690057</v>
      </c>
      <c r="H25">
        <f>raw_2010_non!J29+raw_2010_non!K29</f>
        <v>1156000</v>
      </c>
      <c r="I25">
        <f>raw_2010_non!O29</f>
        <v>12238752</v>
      </c>
      <c r="J25">
        <f>raw_2010_non!L29+raw_2010_non!M29</f>
        <v>46396933</v>
      </c>
      <c r="K25">
        <f>raw_2010_summ!F29</f>
        <v>4790000</v>
      </c>
      <c r="L25">
        <f>raw_2010_tot!B29+raw_2010_summ!E29+raw_2010_summ!F29</f>
        <v>527613866</v>
      </c>
      <c r="N25">
        <f t="shared" si="0"/>
        <v>527613866</v>
      </c>
      <c r="O25" t="str">
        <f t="shared" si="1"/>
        <v>Match</v>
      </c>
    </row>
    <row r="26" spans="1:15" x14ac:dyDescent="0.2">
      <c r="A26" t="s">
        <v>32</v>
      </c>
      <c r="B26">
        <f>raw_2010_assist!C30</f>
        <v>19859498</v>
      </c>
      <c r="C26">
        <f>raw_2010_assist!D30+raw_2010_non!D30+raw_2010_summ!E30</f>
        <v>20871831</v>
      </c>
      <c r="D26">
        <f>raw_2010_assist!E30+raw_2010_non!C30+raw_2010_non!E30+raw_2010_non!F30</f>
        <v>61775518</v>
      </c>
      <c r="E26">
        <f>raw_2010_assist!F30+raw_2010_non!N30</f>
        <v>0</v>
      </c>
      <c r="F26">
        <f>raw_2010_non!G30+raw_2010_non!H30</f>
        <v>0</v>
      </c>
      <c r="G26">
        <f>raw_2010_non!I30</f>
        <v>0</v>
      </c>
      <c r="H26">
        <f>raw_2010_non!J30+raw_2010_non!K30</f>
        <v>9722885</v>
      </c>
      <c r="I26">
        <f>raw_2010_non!O30</f>
        <v>8034962</v>
      </c>
      <c r="J26">
        <f>raw_2010_non!L30+raw_2010_non!M30</f>
        <v>4561930</v>
      </c>
      <c r="K26">
        <f>raw_2010_summ!F30</f>
        <v>9580325</v>
      </c>
      <c r="L26">
        <f>raw_2010_tot!B30+raw_2010_summ!E30+raw_2010_summ!F30</f>
        <v>134406949</v>
      </c>
      <c r="N26">
        <f t="shared" si="0"/>
        <v>134406949</v>
      </c>
      <c r="O26" t="str">
        <f t="shared" si="1"/>
        <v>Match</v>
      </c>
    </row>
    <row r="27" spans="1:15" x14ac:dyDescent="0.2">
      <c r="A27" t="s">
        <v>33</v>
      </c>
      <c r="B27">
        <f>raw_2010_assist!C31</f>
        <v>105720630</v>
      </c>
      <c r="C27">
        <f>raw_2010_assist!D31+raw_2010_non!D31+raw_2010_summ!E31</f>
        <v>56752283</v>
      </c>
      <c r="D27">
        <f>raw_2010_assist!E31+raw_2010_non!C31+raw_2010_non!E31+raw_2010_non!F31</f>
        <v>41810956</v>
      </c>
      <c r="E27">
        <f>raw_2010_assist!F31+raw_2010_non!N31</f>
        <v>83080192</v>
      </c>
      <c r="F27">
        <f>raw_2010_non!G31+raw_2010_non!H31</f>
        <v>0</v>
      </c>
      <c r="G27">
        <f>raw_2010_non!I31</f>
        <v>72615147</v>
      </c>
      <c r="H27">
        <f>raw_2010_non!J31+raw_2010_non!K31</f>
        <v>0</v>
      </c>
      <c r="I27">
        <f>raw_2010_non!O31</f>
        <v>37528297</v>
      </c>
      <c r="J27">
        <f>raw_2010_non!L31+raw_2010_non!M31</f>
        <v>12816362</v>
      </c>
      <c r="K27">
        <f>raw_2010_summ!F31</f>
        <v>21705174</v>
      </c>
      <c r="L27">
        <f>raw_2010_tot!B31+raw_2010_summ!E31+raw_2010_summ!F31</f>
        <v>432029041</v>
      </c>
      <c r="N27">
        <f t="shared" si="0"/>
        <v>432029041</v>
      </c>
      <c r="O27" t="str">
        <f t="shared" si="1"/>
        <v>Match</v>
      </c>
    </row>
    <row r="28" spans="1:15" x14ac:dyDescent="0.2">
      <c r="A28" t="s">
        <v>34</v>
      </c>
      <c r="B28">
        <f>raw_2010_assist!C32</f>
        <v>18413389</v>
      </c>
      <c r="C28">
        <f>raw_2010_assist!D32+raw_2010_non!D32+raw_2010_summ!E32</f>
        <v>9043359</v>
      </c>
      <c r="D28">
        <f>raw_2010_assist!E32+raw_2010_non!C32+raw_2010_non!E32+raw_2010_non!F32</f>
        <v>15922345</v>
      </c>
      <c r="E28">
        <f>raw_2010_assist!F32+raw_2010_non!N32</f>
        <v>3895319</v>
      </c>
      <c r="F28">
        <f>raw_2010_non!G32+raw_2010_non!H32</f>
        <v>0</v>
      </c>
      <c r="G28">
        <f>raw_2010_non!I32</f>
        <v>148351</v>
      </c>
      <c r="H28">
        <f>raw_2010_non!J32+raw_2010_non!K32</f>
        <v>665833</v>
      </c>
      <c r="I28">
        <f>raw_2010_non!O32</f>
        <v>1890906</v>
      </c>
      <c r="J28">
        <f>raw_2010_non!L32+raw_2010_non!M32</f>
        <v>4987810</v>
      </c>
      <c r="K28">
        <f>raw_2010_summ!F32</f>
        <v>1998226</v>
      </c>
      <c r="L28">
        <f>raw_2010_tot!B32+raw_2010_summ!E32+raw_2010_summ!F32</f>
        <v>56965538</v>
      </c>
      <c r="N28">
        <f t="shared" si="0"/>
        <v>56965538</v>
      </c>
      <c r="O28" t="str">
        <f t="shared" si="1"/>
        <v>Match</v>
      </c>
    </row>
    <row r="29" spans="1:15" x14ac:dyDescent="0.2">
      <c r="A29" t="s">
        <v>35</v>
      </c>
      <c r="B29">
        <f>raw_2010_assist!C33</f>
        <v>31317664</v>
      </c>
      <c r="C29">
        <f>raw_2010_assist!D33+raw_2010_non!D33+raw_2010_summ!E33</f>
        <v>23499000</v>
      </c>
      <c r="D29">
        <f>raw_2010_assist!E33+raw_2010_non!C33+raw_2010_non!E33+raw_2010_non!F33</f>
        <v>20804304</v>
      </c>
      <c r="E29">
        <f>raw_2010_assist!F33+raw_2010_non!N33</f>
        <v>0</v>
      </c>
      <c r="F29">
        <f>raw_2010_non!G33+raw_2010_non!H33</f>
        <v>34342990</v>
      </c>
      <c r="G29">
        <f>raw_2010_non!I33</f>
        <v>0</v>
      </c>
      <c r="H29">
        <f>raw_2010_non!J33+raw_2010_non!K33</f>
        <v>114930</v>
      </c>
      <c r="I29">
        <f>raw_2010_non!O33</f>
        <v>305819</v>
      </c>
      <c r="J29">
        <f>raw_2010_non!L33+raw_2010_non!M33</f>
        <v>5071340</v>
      </c>
      <c r="K29">
        <f>raw_2010_summ!F33</f>
        <v>0</v>
      </c>
      <c r="L29">
        <f>raw_2010_tot!B33+raw_2010_summ!E33+raw_2010_summ!F33</f>
        <v>115456047</v>
      </c>
      <c r="N29">
        <f t="shared" si="0"/>
        <v>115456047</v>
      </c>
      <c r="O29" t="str">
        <f t="shared" si="1"/>
        <v>Match</v>
      </c>
    </row>
    <row r="30" spans="1:15" x14ac:dyDescent="0.2">
      <c r="A30" t="s">
        <v>36</v>
      </c>
      <c r="B30">
        <f>raw_2010_assist!C34</f>
        <v>41596249</v>
      </c>
      <c r="C30">
        <f>raw_2010_assist!D34+raw_2010_non!D34+raw_2010_summ!E34</f>
        <v>2580421</v>
      </c>
      <c r="D30">
        <f>raw_2010_assist!E34+raw_2010_non!C34+raw_2010_non!E34+raw_2010_non!F34</f>
        <v>7380630</v>
      </c>
      <c r="E30">
        <f>raw_2010_assist!F34+raw_2010_non!N34</f>
        <v>4093159</v>
      </c>
      <c r="F30">
        <f>raw_2010_non!G34+raw_2010_non!H34</f>
        <v>0</v>
      </c>
      <c r="G30">
        <f>raw_2010_non!I34</f>
        <v>0</v>
      </c>
      <c r="H30">
        <f>raw_2010_non!J34+raw_2010_non!K34</f>
        <v>0</v>
      </c>
      <c r="I30">
        <f>raw_2010_non!O34</f>
        <v>44440157</v>
      </c>
      <c r="J30">
        <f>raw_2010_non!L34+raw_2010_non!M34</f>
        <v>8163241</v>
      </c>
      <c r="K30">
        <f>raw_2010_summ!F34</f>
        <v>754063</v>
      </c>
      <c r="L30">
        <f>raw_2010_tot!B34+raw_2010_summ!E34+raw_2010_summ!F34</f>
        <v>109007920</v>
      </c>
      <c r="N30">
        <f t="shared" si="0"/>
        <v>109007920</v>
      </c>
      <c r="O30" t="str">
        <f t="shared" si="1"/>
        <v>Match</v>
      </c>
    </row>
    <row r="31" spans="1:15" x14ac:dyDescent="0.2">
      <c r="A31" t="s">
        <v>37</v>
      </c>
      <c r="B31">
        <f>raw_2010_assist!C35</f>
        <v>37820100</v>
      </c>
      <c r="C31">
        <f>raw_2010_assist!D35+raw_2010_non!D35+raw_2010_summ!E35</f>
        <v>9089679</v>
      </c>
      <c r="D31">
        <f>raw_2010_assist!E35+raw_2010_non!C35+raw_2010_non!E35+raw_2010_non!F35</f>
        <v>10251524</v>
      </c>
      <c r="E31">
        <f>raw_2010_assist!F35+raw_2010_non!N35</f>
        <v>6521338</v>
      </c>
      <c r="F31">
        <f>raw_2010_non!G35+raw_2010_non!H35</f>
        <v>0</v>
      </c>
      <c r="G31">
        <f>raw_2010_non!I35</f>
        <v>4425548</v>
      </c>
      <c r="H31">
        <f>raw_2010_non!J35+raw_2010_non!K35</f>
        <v>2881522</v>
      </c>
      <c r="I31">
        <f>raw_2010_non!O35</f>
        <v>7266334</v>
      </c>
      <c r="J31">
        <f>raw_2010_non!L35+raw_2010_non!M35</f>
        <v>12512853</v>
      </c>
      <c r="K31">
        <f>raw_2010_summ!F35</f>
        <v>390666</v>
      </c>
      <c r="L31">
        <f>raw_2010_tot!B35+raw_2010_summ!E35+raw_2010_summ!F35</f>
        <v>91159564</v>
      </c>
      <c r="N31">
        <f t="shared" si="0"/>
        <v>91159564</v>
      </c>
      <c r="O31" t="str">
        <f t="shared" si="1"/>
        <v>Match</v>
      </c>
    </row>
    <row r="32" spans="1:15" x14ac:dyDescent="0.2">
      <c r="A32" t="s">
        <v>38</v>
      </c>
      <c r="B32">
        <f>raw_2010_assist!C36</f>
        <v>266016176</v>
      </c>
      <c r="C32">
        <f>raw_2010_assist!D36+raw_2010_non!D36+raw_2010_summ!E36</f>
        <v>104386819</v>
      </c>
      <c r="D32">
        <f>raw_2010_assist!E36+raw_2010_non!C36+raw_2010_non!E36+raw_2010_non!F36</f>
        <v>123548513</v>
      </c>
      <c r="E32">
        <f>raw_2010_assist!F36+raw_2010_non!N36</f>
        <v>6840000</v>
      </c>
      <c r="F32">
        <f>raw_2010_non!G36+raw_2010_non!H36</f>
        <v>413919670</v>
      </c>
      <c r="G32">
        <f>raw_2010_non!I36</f>
        <v>53043183</v>
      </c>
      <c r="H32">
        <f>raw_2010_non!J36+raw_2010_non!K36</f>
        <v>469736106</v>
      </c>
      <c r="I32">
        <f>raw_2010_non!O36</f>
        <v>9369701</v>
      </c>
      <c r="J32">
        <f>raw_2010_non!L36+raw_2010_non!M36</f>
        <v>74690932</v>
      </c>
      <c r="K32">
        <f>raw_2010_summ!F36</f>
        <v>16938000</v>
      </c>
      <c r="L32">
        <f>raw_2010_tot!B36+raw_2010_summ!E36+raw_2010_summ!F36</f>
        <v>1538489100</v>
      </c>
      <c r="N32">
        <f t="shared" si="0"/>
        <v>1538489100</v>
      </c>
      <c r="O32" t="str">
        <f t="shared" si="1"/>
        <v>Match</v>
      </c>
    </row>
    <row r="33" spans="1:15" x14ac:dyDescent="0.2">
      <c r="A33" t="s">
        <v>39</v>
      </c>
      <c r="B33">
        <f>raw_2010_assist!C37</f>
        <v>95638252</v>
      </c>
      <c r="C33">
        <f>raw_2010_assist!D37+raw_2010_non!D37+raw_2010_summ!E37</f>
        <v>51489491</v>
      </c>
      <c r="D33">
        <f>raw_2010_assist!E37+raw_2010_non!C37+raw_2010_non!E37+raw_2010_non!F37</f>
        <v>16674559</v>
      </c>
      <c r="E33">
        <f>raw_2010_assist!F37+raw_2010_non!N37</f>
        <v>0</v>
      </c>
      <c r="F33">
        <f>raw_2010_non!G37+raw_2010_non!H37</f>
        <v>44700000</v>
      </c>
      <c r="G33">
        <f>raw_2010_non!I37</f>
        <v>0</v>
      </c>
      <c r="H33">
        <f>raw_2010_non!J37+raw_2010_non!K37</f>
        <v>13432998</v>
      </c>
      <c r="I33">
        <f>raw_2010_non!O37</f>
        <v>36234243</v>
      </c>
      <c r="J33">
        <f>raw_2010_non!L37+raw_2010_non!M37</f>
        <v>9618129</v>
      </c>
      <c r="K33">
        <f>raw_2010_summ!F37</f>
        <v>0</v>
      </c>
      <c r="L33">
        <f>raw_2010_tot!B37+raw_2010_summ!E37+raw_2010_summ!F37</f>
        <v>267787672</v>
      </c>
      <c r="N33">
        <f t="shared" si="0"/>
        <v>267787672</v>
      </c>
      <c r="O33" t="str">
        <f t="shared" si="1"/>
        <v>Match</v>
      </c>
    </row>
    <row r="34" spans="1:15" x14ac:dyDescent="0.2">
      <c r="A34" t="s">
        <v>40</v>
      </c>
      <c r="B34">
        <f>raw_2010_assist!C38</f>
        <v>1667796093</v>
      </c>
      <c r="C34">
        <f>raw_2010_assist!D38+raw_2010_non!D38+raw_2010_summ!E38</f>
        <v>425445233</v>
      </c>
      <c r="D34">
        <f>raw_2010_assist!E38+raw_2010_non!C38+raw_2010_non!E38+raw_2010_non!F38</f>
        <v>205340809</v>
      </c>
      <c r="E34">
        <f>raw_2010_assist!F38+raw_2010_non!N38</f>
        <v>340639785</v>
      </c>
      <c r="F34">
        <f>raw_2010_non!G38+raw_2010_non!H38</f>
        <v>1424906519</v>
      </c>
      <c r="G34">
        <f>raw_2010_non!I38</f>
        <v>230345828</v>
      </c>
      <c r="H34">
        <f>raw_2010_non!J38+raw_2010_non!K38</f>
        <v>265162135</v>
      </c>
      <c r="I34">
        <f>raw_2010_non!O38</f>
        <v>668621651</v>
      </c>
      <c r="J34">
        <f>raw_2010_non!L38+raw_2010_non!M38</f>
        <v>441860471</v>
      </c>
      <c r="K34">
        <f>raw_2010_summ!F38</f>
        <v>167245286</v>
      </c>
      <c r="L34">
        <f>raw_2010_tot!B38+raw_2010_summ!E38+raw_2010_summ!F38</f>
        <v>5837363810</v>
      </c>
      <c r="N34">
        <f t="shared" si="0"/>
        <v>5837363810</v>
      </c>
      <c r="O34" t="str">
        <f t="shared" si="1"/>
        <v>Match</v>
      </c>
    </row>
    <row r="35" spans="1:15" x14ac:dyDescent="0.2">
      <c r="A35" t="s">
        <v>41</v>
      </c>
      <c r="B35">
        <f>raw_2010_assist!C39</f>
        <v>74949693</v>
      </c>
      <c r="C35">
        <f>raw_2010_assist!D39+raw_2010_non!D39+raw_2010_summ!E39</f>
        <v>190997775</v>
      </c>
      <c r="D35">
        <f>raw_2010_assist!E39+raw_2010_non!C39+raw_2010_non!E39+raw_2010_non!F39</f>
        <v>66301325</v>
      </c>
      <c r="E35">
        <f>raw_2010_assist!F39+raw_2010_non!N39</f>
        <v>92422716</v>
      </c>
      <c r="F35">
        <f>raw_2010_non!G39+raw_2010_non!H39</f>
        <v>51088580</v>
      </c>
      <c r="G35">
        <f>raw_2010_non!I39</f>
        <v>8122347</v>
      </c>
      <c r="H35">
        <f>raw_2010_non!J39+raw_2010_non!K39</f>
        <v>85136137</v>
      </c>
      <c r="I35">
        <f>raw_2010_non!O39</f>
        <v>36038708</v>
      </c>
      <c r="J35">
        <f>raw_2010_non!L39+raw_2010_non!M39</f>
        <v>42429223</v>
      </c>
      <c r="K35">
        <f>raw_2010_summ!F39</f>
        <v>9798534</v>
      </c>
      <c r="L35">
        <f>raw_2010_tot!B39+raw_2010_summ!E39+raw_2010_summ!F39</f>
        <v>657285038</v>
      </c>
      <c r="N35">
        <f t="shared" si="0"/>
        <v>657285038</v>
      </c>
      <c r="O35" t="str">
        <f t="shared" si="1"/>
        <v>Match</v>
      </c>
    </row>
    <row r="36" spans="1:15" x14ac:dyDescent="0.2">
      <c r="A36" t="s">
        <v>42</v>
      </c>
      <c r="B36">
        <f>raw_2010_assist!C40</f>
        <v>7620852</v>
      </c>
      <c r="C36">
        <f>raw_2010_assist!D40+raw_2010_non!D40+raw_2010_summ!E40</f>
        <v>1679241</v>
      </c>
      <c r="D36">
        <f>raw_2010_assist!E40+raw_2010_non!C40+raw_2010_non!E40+raw_2010_non!F40</f>
        <v>6641319</v>
      </c>
      <c r="E36">
        <f>raw_2010_assist!F40+raw_2010_non!N40</f>
        <v>13666478</v>
      </c>
      <c r="F36">
        <f>raw_2010_non!G40+raw_2010_non!H40</f>
        <v>0</v>
      </c>
      <c r="G36">
        <f>raw_2010_non!I40</f>
        <v>45538</v>
      </c>
      <c r="H36">
        <f>raw_2010_non!J40+raw_2010_non!K40</f>
        <v>3172233</v>
      </c>
      <c r="I36">
        <f>raw_2010_non!O40</f>
        <v>229066</v>
      </c>
      <c r="J36">
        <f>raw_2010_non!L40+raw_2010_non!M40</f>
        <v>4492842</v>
      </c>
      <c r="K36">
        <f>raw_2010_summ!F40</f>
        <v>0</v>
      </c>
      <c r="L36">
        <f>raw_2010_tot!B40+raw_2010_summ!E40+raw_2010_summ!F40</f>
        <v>37547569</v>
      </c>
      <c r="N36">
        <f t="shared" si="0"/>
        <v>37547569</v>
      </c>
      <c r="O36" t="str">
        <f t="shared" si="1"/>
        <v>Match</v>
      </c>
    </row>
    <row r="37" spans="1:15" x14ac:dyDescent="0.2">
      <c r="A37" t="s">
        <v>43</v>
      </c>
      <c r="B37">
        <f>raw_2010_assist!C41</f>
        <v>506398844</v>
      </c>
      <c r="C37">
        <f>raw_2010_assist!D41+raw_2010_non!D41+raw_2010_summ!E41</f>
        <v>440235972</v>
      </c>
      <c r="D37">
        <f>raw_2010_assist!E41+raw_2010_non!C41+raw_2010_non!E41+raw_2010_non!F41</f>
        <v>92414976</v>
      </c>
      <c r="E37">
        <f>raw_2010_assist!F41+raw_2010_non!N41</f>
        <v>0</v>
      </c>
      <c r="F37">
        <f>raw_2010_non!G41+raw_2010_non!H41</f>
        <v>755</v>
      </c>
      <c r="G37">
        <f>raw_2010_non!I41</f>
        <v>59006743</v>
      </c>
      <c r="H37">
        <f>raw_2010_non!J41+raw_2010_non!K41</f>
        <v>33451993</v>
      </c>
      <c r="I37">
        <f>raw_2010_non!O41</f>
        <v>55017078</v>
      </c>
      <c r="J37">
        <f>raw_2010_non!L41+raw_2010_non!M41</f>
        <v>144821443</v>
      </c>
      <c r="K37">
        <f>raw_2010_summ!F41</f>
        <v>90996032</v>
      </c>
      <c r="L37">
        <f>raw_2010_tot!B41+raw_2010_summ!E41+raw_2010_summ!F41</f>
        <v>1422343836</v>
      </c>
      <c r="N37">
        <f t="shared" si="0"/>
        <v>1422343836</v>
      </c>
      <c r="O37" t="str">
        <f t="shared" si="1"/>
        <v>Match</v>
      </c>
    </row>
    <row r="38" spans="1:15" x14ac:dyDescent="0.2">
      <c r="A38" t="s">
        <v>44</v>
      </c>
      <c r="B38">
        <f>raw_2010_assist!C42</f>
        <v>24446971</v>
      </c>
      <c r="C38">
        <f>raw_2010_assist!D42+raw_2010_non!D42+raw_2010_summ!E42</f>
        <v>72685147</v>
      </c>
      <c r="D38">
        <f>raw_2010_assist!E42+raw_2010_non!C42+raw_2010_non!E42+raw_2010_non!F42</f>
        <v>30864415</v>
      </c>
      <c r="E38">
        <f>raw_2010_assist!F42+raw_2010_non!N42</f>
        <v>8943281</v>
      </c>
      <c r="F38">
        <f>raw_2010_non!G42+raw_2010_non!H42</f>
        <v>0</v>
      </c>
      <c r="G38">
        <f>raw_2010_non!I42</f>
        <v>6441417</v>
      </c>
      <c r="H38">
        <f>raw_2010_non!J42+raw_2010_non!K42</f>
        <v>9781564</v>
      </c>
      <c r="I38">
        <f>raw_2010_non!O42</f>
        <v>29996544</v>
      </c>
      <c r="J38">
        <f>raw_2010_non!L42+raw_2010_non!M42</f>
        <v>24895699</v>
      </c>
      <c r="K38">
        <f>raw_2010_summ!F42</f>
        <v>14528144</v>
      </c>
      <c r="L38">
        <f>raw_2010_tot!B42+raw_2010_summ!E42+raw_2010_summ!F42</f>
        <v>222583182</v>
      </c>
      <c r="N38">
        <f t="shared" si="0"/>
        <v>222583182</v>
      </c>
      <c r="O38" t="str">
        <f t="shared" si="1"/>
        <v>Match</v>
      </c>
    </row>
    <row r="39" spans="1:15" x14ac:dyDescent="0.2">
      <c r="A39" t="s">
        <v>45</v>
      </c>
      <c r="B39">
        <f>raw_2010_assist!C43</f>
        <v>200018047</v>
      </c>
      <c r="C39">
        <f>raw_2010_assist!D43+raw_2010_non!D43+raw_2010_summ!E43</f>
        <v>29170815</v>
      </c>
      <c r="D39">
        <f>raw_2010_assist!E43+raw_2010_non!C43+raw_2010_non!E43+raw_2010_non!F43</f>
        <v>39356657</v>
      </c>
      <c r="E39">
        <f>raw_2010_assist!F43+raw_2010_non!N43</f>
        <v>11238189</v>
      </c>
      <c r="F39">
        <f>raw_2010_non!G43+raw_2010_non!H43</f>
        <v>1047514</v>
      </c>
      <c r="G39">
        <f>raw_2010_non!I43</f>
        <v>0</v>
      </c>
      <c r="H39">
        <f>raw_2010_non!J43+raw_2010_non!K43</f>
        <v>123082</v>
      </c>
      <c r="I39">
        <f>raw_2010_non!O43</f>
        <v>83361083</v>
      </c>
      <c r="J39">
        <f>raw_2010_non!L43+raw_2010_non!M43</f>
        <v>27319779</v>
      </c>
      <c r="K39">
        <f>raw_2010_summ!F43</f>
        <v>0</v>
      </c>
      <c r="L39">
        <f>raw_2010_tot!B43+raw_2010_summ!E43+raw_2010_summ!F43</f>
        <v>391635166</v>
      </c>
      <c r="N39">
        <f t="shared" si="0"/>
        <v>391635166</v>
      </c>
      <c r="O39" t="str">
        <f t="shared" si="1"/>
        <v>Match</v>
      </c>
    </row>
    <row r="40" spans="1:15" x14ac:dyDescent="0.2">
      <c r="A40" t="s">
        <v>46</v>
      </c>
      <c r="B40">
        <f>raw_2010_assist!C44</f>
        <v>202162876</v>
      </c>
      <c r="C40">
        <f>raw_2010_assist!D44+raw_2010_non!D44+raw_2010_summ!E44</f>
        <v>495474839</v>
      </c>
      <c r="D40">
        <f>raw_2010_assist!E44+raw_2010_non!C44+raw_2010_non!E44+raw_2010_non!F44</f>
        <v>209469897</v>
      </c>
      <c r="E40">
        <f>raw_2010_assist!F44+raw_2010_non!N44</f>
        <v>61341189</v>
      </c>
      <c r="F40">
        <f>raw_2010_non!G44+raw_2010_non!H44</f>
        <v>0</v>
      </c>
      <c r="G40">
        <f>raw_2010_non!I44</f>
        <v>37791830</v>
      </c>
      <c r="H40">
        <f>raw_2010_non!J44+raw_2010_non!K44</f>
        <v>40028301</v>
      </c>
      <c r="I40">
        <f>raw_2010_non!O44</f>
        <v>-4392</v>
      </c>
      <c r="J40">
        <f>raw_2010_non!L44+raw_2010_non!M44</f>
        <v>81562694</v>
      </c>
      <c r="K40">
        <f>raw_2010_summ!F44</f>
        <v>38721250</v>
      </c>
      <c r="L40">
        <f>raw_2010_tot!B44+raw_2010_summ!E44+raw_2010_summ!F44</f>
        <v>1166548484</v>
      </c>
      <c r="N40">
        <f t="shared" si="0"/>
        <v>1166548484</v>
      </c>
      <c r="O40" t="str">
        <f t="shared" si="1"/>
        <v>Match</v>
      </c>
    </row>
    <row r="41" spans="1:15" x14ac:dyDescent="0.2">
      <c r="A41" t="s">
        <v>47</v>
      </c>
      <c r="B41">
        <f>raw_2010_assist!C45</f>
        <v>40058464</v>
      </c>
      <c r="C41">
        <f>raw_2010_assist!D45+raw_2010_non!D45+raw_2010_summ!E45</f>
        <v>17764942</v>
      </c>
      <c r="D41">
        <f>raw_2010_assist!E45+raw_2010_non!C45+raw_2010_non!E45+raw_2010_non!F45</f>
        <v>11228583</v>
      </c>
      <c r="E41">
        <f>raw_2010_assist!F45+raw_2010_non!N45</f>
        <v>0</v>
      </c>
      <c r="F41">
        <f>raw_2010_non!G45+raw_2010_non!H45</f>
        <v>10441808</v>
      </c>
      <c r="G41">
        <f>raw_2010_non!I45</f>
        <v>0</v>
      </c>
      <c r="H41">
        <f>raw_2010_non!J45+raw_2010_non!K45</f>
        <v>0</v>
      </c>
      <c r="I41">
        <f>raw_2010_non!O45</f>
        <v>64331600</v>
      </c>
      <c r="J41">
        <f>raw_2010_non!L45+raw_2010_non!M45</f>
        <v>13014157</v>
      </c>
      <c r="K41">
        <f>raw_2010_summ!F45</f>
        <v>6471830</v>
      </c>
      <c r="L41">
        <f>raw_2010_tot!B45+raw_2010_summ!E45+raw_2010_summ!F45</f>
        <v>163311384</v>
      </c>
      <c r="N41">
        <f t="shared" si="0"/>
        <v>163311384</v>
      </c>
      <c r="O41" t="str">
        <f t="shared" si="1"/>
        <v>Match</v>
      </c>
    </row>
    <row r="42" spans="1:15" x14ac:dyDescent="0.2">
      <c r="A42" t="s">
        <v>48</v>
      </c>
      <c r="B42">
        <f>raw_2010_assist!C46</f>
        <v>45743806</v>
      </c>
      <c r="C42">
        <f>raw_2010_assist!D46+raw_2010_non!D46+raw_2010_summ!E46</f>
        <v>4085272</v>
      </c>
      <c r="D42">
        <f>raw_2010_assist!E46+raw_2010_non!C46+raw_2010_non!E46+raw_2010_non!F46</f>
        <v>30728230</v>
      </c>
      <c r="E42">
        <f>raw_2010_assist!F46+raw_2010_non!N46</f>
        <v>0</v>
      </c>
      <c r="F42">
        <f>raw_2010_non!G46+raw_2010_non!H46</f>
        <v>0</v>
      </c>
      <c r="G42">
        <f>raw_2010_non!I46</f>
        <v>0</v>
      </c>
      <c r="H42">
        <f>raw_2010_non!J46+raw_2010_non!K46</f>
        <v>2046666</v>
      </c>
      <c r="I42">
        <f>raw_2010_non!O46</f>
        <v>85139960</v>
      </c>
      <c r="J42">
        <f>raw_2010_non!L46+raw_2010_non!M46</f>
        <v>12174631</v>
      </c>
      <c r="K42">
        <f>raw_2010_summ!F46</f>
        <v>0</v>
      </c>
      <c r="L42">
        <f>raw_2010_tot!B46+raw_2010_summ!E46+raw_2010_summ!F46</f>
        <v>179918565</v>
      </c>
      <c r="N42">
        <f t="shared" si="0"/>
        <v>179918565</v>
      </c>
      <c r="O42" t="str">
        <f t="shared" si="1"/>
        <v>Match</v>
      </c>
    </row>
    <row r="43" spans="1:15" x14ac:dyDescent="0.2">
      <c r="A43" t="s">
        <v>49</v>
      </c>
      <c r="B43">
        <f>raw_2010_assist!C47</f>
        <v>15662935</v>
      </c>
      <c r="C43">
        <f>raw_2010_assist!D47+raw_2010_non!D47+raw_2010_summ!E47</f>
        <v>5058844</v>
      </c>
      <c r="D43">
        <f>raw_2010_assist!E47+raw_2010_non!C47+raw_2010_non!E47+raw_2010_non!F47</f>
        <v>4613464</v>
      </c>
      <c r="E43">
        <f>raw_2010_assist!F47+raw_2010_non!N47</f>
        <v>5936489</v>
      </c>
      <c r="F43">
        <f>raw_2010_non!G47+raw_2010_non!H47</f>
        <v>0</v>
      </c>
      <c r="G43">
        <f>raw_2010_non!I47</f>
        <v>18058</v>
      </c>
      <c r="H43">
        <f>raw_2010_non!J47+raw_2010_non!K47</f>
        <v>0</v>
      </c>
      <c r="I43">
        <f>raw_2010_non!O47</f>
        <v>1187141</v>
      </c>
      <c r="J43">
        <f>raw_2010_non!L47+raw_2010_non!M47</f>
        <v>2631927</v>
      </c>
      <c r="K43">
        <f>raw_2010_summ!F47</f>
        <v>2127965</v>
      </c>
      <c r="L43">
        <f>raw_2010_tot!B47+raw_2010_summ!E47+raw_2010_summ!F47</f>
        <v>37236823</v>
      </c>
      <c r="N43">
        <f t="shared" si="0"/>
        <v>37236823</v>
      </c>
      <c r="O43" t="str">
        <f t="shared" si="1"/>
        <v>Match</v>
      </c>
    </row>
    <row r="44" spans="1:15" x14ac:dyDescent="0.2">
      <c r="A44" t="s">
        <v>50</v>
      </c>
      <c r="B44">
        <f>raw_2010_assist!C48</f>
        <v>133943931</v>
      </c>
      <c r="C44">
        <f>raw_2010_assist!D48+raw_2010_non!D48+raw_2010_summ!E48</f>
        <v>78229391</v>
      </c>
      <c r="D44">
        <f>raw_2010_assist!E48+raw_2010_non!C48+raw_2010_non!E48+raw_2010_non!F48</f>
        <v>82710661</v>
      </c>
      <c r="E44">
        <f>raw_2010_assist!F48+raw_2010_non!N48</f>
        <v>0</v>
      </c>
      <c r="F44">
        <f>raw_2010_non!G48+raw_2010_non!H48</f>
        <v>0</v>
      </c>
      <c r="G44">
        <f>raw_2010_non!I48</f>
        <v>0</v>
      </c>
      <c r="H44">
        <f>raw_2010_non!J48+raw_2010_non!K48</f>
        <v>0</v>
      </c>
      <c r="I44">
        <f>raw_2010_non!O48</f>
        <v>55395174</v>
      </c>
      <c r="J44">
        <f>raw_2010_non!L48+raw_2010_non!M48</f>
        <v>42979749</v>
      </c>
      <c r="K44">
        <f>raw_2010_summ!F48</f>
        <v>9000000</v>
      </c>
      <c r="L44">
        <f>raw_2010_tot!B48+raw_2010_summ!E48+raw_2010_summ!F48</f>
        <v>402258906</v>
      </c>
      <c r="N44">
        <f t="shared" si="0"/>
        <v>402258906</v>
      </c>
      <c r="O44" t="str">
        <f t="shared" si="1"/>
        <v>Match</v>
      </c>
    </row>
    <row r="45" spans="1:15" x14ac:dyDescent="0.2">
      <c r="A45" t="s">
        <v>51</v>
      </c>
      <c r="B45">
        <f>raw_2010_assist!C49</f>
        <v>107100969</v>
      </c>
      <c r="C45">
        <f>raw_2010_assist!D49+raw_2010_non!D49+raw_2010_summ!E49</f>
        <v>27006469</v>
      </c>
      <c r="D45">
        <f>raw_2010_assist!E49+raw_2010_non!C49+raw_2010_non!E49+raw_2010_non!F49</f>
        <v>144713439</v>
      </c>
      <c r="E45">
        <f>raw_2010_assist!F49+raw_2010_non!N49</f>
        <v>332431288</v>
      </c>
      <c r="F45">
        <f>raw_2010_non!G49+raw_2010_non!H49</f>
        <v>0</v>
      </c>
      <c r="G45">
        <f>raw_2010_non!I49</f>
        <v>6081801</v>
      </c>
      <c r="H45">
        <f>raw_2010_non!J49+raw_2010_non!K49</f>
        <v>15109043</v>
      </c>
      <c r="I45">
        <f>raw_2010_non!O49</f>
        <v>170203796</v>
      </c>
      <c r="J45">
        <f>raw_2010_non!L49+raw_2010_non!M49</f>
        <v>105469731</v>
      </c>
      <c r="K45">
        <f>raw_2010_summ!F49</f>
        <v>25661584</v>
      </c>
      <c r="L45">
        <f>raw_2010_tot!B49+raw_2010_summ!E49+raw_2010_summ!F49</f>
        <v>933778120</v>
      </c>
      <c r="N45">
        <f t="shared" si="0"/>
        <v>933778120</v>
      </c>
      <c r="O45" t="str">
        <f t="shared" si="1"/>
        <v>Match</v>
      </c>
    </row>
    <row r="46" spans="1:15" x14ac:dyDescent="0.2">
      <c r="A46" t="s">
        <v>52</v>
      </c>
      <c r="B46">
        <f>raw_2010_assist!C50</f>
        <v>37050388</v>
      </c>
      <c r="C46">
        <f>raw_2010_assist!D50+raw_2010_non!D50+raw_2010_summ!E50</f>
        <v>10606274</v>
      </c>
      <c r="D46">
        <f>raw_2010_assist!E50+raw_2010_non!C50+raw_2010_non!E50+raw_2010_non!F50</f>
        <v>39038888</v>
      </c>
      <c r="E46">
        <f>raw_2010_assist!F50+raw_2010_non!N50</f>
        <v>0</v>
      </c>
      <c r="F46">
        <f>raw_2010_non!G50+raw_2010_non!H50</f>
        <v>0</v>
      </c>
      <c r="G46">
        <f>raw_2010_non!I50</f>
        <v>2569980</v>
      </c>
      <c r="H46">
        <f>raw_2010_non!J50+raw_2010_non!K50</f>
        <v>8382794</v>
      </c>
      <c r="I46">
        <f>raw_2010_non!O50</f>
        <v>20987174</v>
      </c>
      <c r="J46">
        <f>raw_2010_non!L50+raw_2010_non!M50</f>
        <v>13223339</v>
      </c>
      <c r="K46">
        <f>raw_2010_summ!F50</f>
        <v>7299000</v>
      </c>
      <c r="L46">
        <f>raw_2010_tot!B50+raw_2010_summ!E50+raw_2010_summ!F50</f>
        <v>139157837</v>
      </c>
      <c r="N46">
        <f t="shared" si="0"/>
        <v>139157837</v>
      </c>
      <c r="O46" t="str">
        <f t="shared" si="1"/>
        <v>Match</v>
      </c>
    </row>
    <row r="47" spans="1:15" x14ac:dyDescent="0.2">
      <c r="A47" t="s">
        <v>53</v>
      </c>
      <c r="B47">
        <f>raw_2010_assist!C51</f>
        <v>16743055</v>
      </c>
      <c r="C47">
        <f>raw_2010_assist!D51+raw_2010_non!D51+raw_2010_summ!E51</f>
        <v>23048298</v>
      </c>
      <c r="D47">
        <f>raw_2010_assist!E51+raw_2010_non!C51+raw_2010_non!E51+raw_2010_non!F51</f>
        <v>4355561</v>
      </c>
      <c r="E47">
        <f>raw_2010_assist!F51+raw_2010_non!N51</f>
        <v>4601739</v>
      </c>
      <c r="F47">
        <f>raw_2010_non!G51+raw_2010_non!H51</f>
        <v>19912007</v>
      </c>
      <c r="G47">
        <f>raw_2010_non!I51</f>
        <v>8998366</v>
      </c>
      <c r="H47">
        <f>raw_2010_non!J51+raw_2010_non!K51</f>
        <v>0</v>
      </c>
      <c r="I47">
        <f>raw_2010_non!O51</f>
        <v>0</v>
      </c>
      <c r="J47">
        <f>raw_2010_non!L51+raw_2010_non!M51</f>
        <v>9644955</v>
      </c>
      <c r="K47">
        <f>raw_2010_summ!F51</f>
        <v>4735318</v>
      </c>
      <c r="L47">
        <f>raw_2010_tot!B51+raw_2010_summ!E51+raw_2010_summ!F51</f>
        <v>92039299</v>
      </c>
      <c r="N47">
        <f t="shared" si="0"/>
        <v>92039299</v>
      </c>
      <c r="O47" t="str">
        <f t="shared" si="1"/>
        <v>Match</v>
      </c>
    </row>
    <row r="48" spans="1:15" x14ac:dyDescent="0.2">
      <c r="A48" t="s">
        <v>54</v>
      </c>
      <c r="B48">
        <f>raw_2010_assist!C52</f>
        <v>122517853</v>
      </c>
      <c r="C48">
        <f>raw_2010_assist!D52+raw_2010_non!D52+raw_2010_summ!E52</f>
        <v>33242143</v>
      </c>
      <c r="D48">
        <f>raw_2010_assist!E52+raw_2010_non!C52+raw_2010_non!E52+raw_2010_non!F52</f>
        <v>57716623</v>
      </c>
      <c r="E48">
        <f>raw_2010_assist!F52+raw_2010_non!N52</f>
        <v>0</v>
      </c>
      <c r="F48">
        <f>raw_2010_non!G52+raw_2010_non!H52</f>
        <v>0</v>
      </c>
      <c r="G48">
        <f>raw_2010_non!I52</f>
        <v>7389431</v>
      </c>
      <c r="H48">
        <f>raw_2010_non!J52+raw_2010_non!K52</f>
        <v>34710816</v>
      </c>
      <c r="I48">
        <f>raw_2010_non!O52</f>
        <v>25618221</v>
      </c>
      <c r="J48">
        <f>raw_2010_non!L52+raw_2010_non!M52</f>
        <v>24323625</v>
      </c>
      <c r="K48">
        <f>raw_2010_summ!F52</f>
        <v>13040500</v>
      </c>
      <c r="L48">
        <f>raw_2010_tot!B52+raw_2010_summ!E52+raw_2010_summ!F52</f>
        <v>318559212</v>
      </c>
      <c r="N48">
        <f t="shared" si="0"/>
        <v>318559212</v>
      </c>
      <c r="O48" t="str">
        <f t="shared" si="1"/>
        <v>Match</v>
      </c>
    </row>
    <row r="49" spans="1:15" x14ac:dyDescent="0.2">
      <c r="A49" t="s">
        <v>55</v>
      </c>
      <c r="B49">
        <f>raw_2010_assist!C53</f>
        <v>368599838</v>
      </c>
      <c r="C49">
        <f>raw_2010_assist!D53+raw_2010_non!D53+raw_2010_summ!E53</f>
        <v>212751550</v>
      </c>
      <c r="D49">
        <f>raw_2010_assist!E53+raw_2010_non!C53+raw_2010_non!E53+raw_2010_non!F53</f>
        <v>133448244</v>
      </c>
      <c r="E49">
        <f>raw_2010_assist!F53+raw_2010_non!N53</f>
        <v>18856552</v>
      </c>
      <c r="F49">
        <f>raw_2010_non!G53+raw_2010_non!H53</f>
        <v>0</v>
      </c>
      <c r="G49">
        <f>raw_2010_non!I53</f>
        <v>35044246</v>
      </c>
      <c r="H49">
        <f>raw_2010_non!J53+raw_2010_non!K53</f>
        <v>217333506</v>
      </c>
      <c r="I49">
        <f>raw_2010_non!O53</f>
        <v>558117828</v>
      </c>
      <c r="J49">
        <f>raw_2010_non!L53+raw_2010_non!M53</f>
        <v>56121132</v>
      </c>
      <c r="K49">
        <f>raw_2010_summ!F53</f>
        <v>8193000</v>
      </c>
      <c r="L49">
        <f>raw_2010_tot!B53+raw_2010_summ!E53+raw_2010_summ!F53</f>
        <v>1608465896</v>
      </c>
      <c r="N49">
        <f t="shared" si="0"/>
        <v>1608465896</v>
      </c>
      <c r="O49" t="str">
        <f t="shared" si="1"/>
        <v>Match</v>
      </c>
    </row>
    <row r="50" spans="1:15" x14ac:dyDescent="0.2">
      <c r="A50" t="s">
        <v>56</v>
      </c>
      <c r="B50">
        <f>raw_2010_assist!C54</f>
        <v>43275520</v>
      </c>
      <c r="C50">
        <f>raw_2010_assist!D54+raw_2010_non!D54+raw_2010_summ!E54</f>
        <v>25829305</v>
      </c>
      <c r="D50">
        <f>raw_2010_assist!E54+raw_2010_non!C54+raw_2010_non!E54+raw_2010_non!F54</f>
        <v>46963846</v>
      </c>
      <c r="E50">
        <f>raw_2010_assist!F54+raw_2010_non!N54</f>
        <v>26261511</v>
      </c>
      <c r="F50">
        <f>raw_2010_non!G54+raw_2010_non!H54</f>
        <v>0</v>
      </c>
      <c r="G50">
        <f>raw_2010_non!I54</f>
        <v>26542065</v>
      </c>
      <c r="H50">
        <f>raw_2010_non!J54+raw_2010_non!K54</f>
        <v>984517</v>
      </c>
      <c r="I50">
        <f>raw_2010_non!O54</f>
        <v>3905885</v>
      </c>
      <c r="J50">
        <f>raw_2010_non!L54+raw_2010_non!M54</f>
        <v>25099489</v>
      </c>
      <c r="K50">
        <f>raw_2010_summ!F54</f>
        <v>11017631</v>
      </c>
      <c r="L50">
        <f>raw_2010_tot!B54+raw_2010_summ!E54+raw_2010_summ!F54</f>
        <v>209879769</v>
      </c>
      <c r="N50">
        <f t="shared" si="0"/>
        <v>209879769</v>
      </c>
      <c r="O50" t="str">
        <f t="shared" si="1"/>
        <v>Match</v>
      </c>
    </row>
    <row r="51" spans="1:15" x14ac:dyDescent="0.2">
      <c r="A51" t="s">
        <v>57</v>
      </c>
      <c r="B51">
        <f>raw_2010_assist!C55</f>
        <v>130008982</v>
      </c>
      <c r="C51">
        <f>raw_2010_assist!D55+raw_2010_non!D55+raw_2010_summ!E55</f>
        <v>261648823</v>
      </c>
      <c r="D51">
        <f>raw_2010_assist!E55+raw_2010_non!C55+raw_2010_non!E55+raw_2010_non!F55</f>
        <v>32349428</v>
      </c>
      <c r="E51">
        <f>raw_2010_assist!F55+raw_2010_non!N55</f>
        <v>0</v>
      </c>
      <c r="F51">
        <f>raw_2010_non!G55+raw_2010_non!H55</f>
        <v>43682188</v>
      </c>
      <c r="G51">
        <f>raw_2010_non!I55</f>
        <v>7738972</v>
      </c>
      <c r="H51">
        <f>raw_2010_non!J55+raw_2010_non!K55</f>
        <v>13943284</v>
      </c>
      <c r="I51">
        <f>raw_2010_non!O55</f>
        <v>7950548</v>
      </c>
      <c r="J51">
        <f>raw_2010_non!L55+raw_2010_non!M55</f>
        <v>26229338</v>
      </c>
      <c r="K51">
        <f>raw_2010_summ!F55</f>
        <v>13420500</v>
      </c>
      <c r="L51">
        <f>raw_2010_tot!B55+raw_2010_summ!E55+raw_2010_summ!F55</f>
        <v>536972063</v>
      </c>
      <c r="N51">
        <f t="shared" si="0"/>
        <v>536972063</v>
      </c>
      <c r="O51" t="str">
        <f t="shared" si="1"/>
        <v>Match</v>
      </c>
    </row>
    <row r="52" spans="1:15" x14ac:dyDescent="0.2">
      <c r="A52" t="s">
        <v>58</v>
      </c>
      <c r="B52">
        <f>raw_2010_assist!C56</f>
        <v>10744118</v>
      </c>
      <c r="C52">
        <f>raw_2010_assist!D56+raw_2010_non!D56+raw_2010_summ!E56</f>
        <v>6778707</v>
      </c>
      <c r="D52">
        <f>raw_2010_assist!E56+raw_2010_non!C56+raw_2010_non!E56+raw_2010_non!F56</f>
        <v>320757</v>
      </c>
      <c r="E52">
        <f>raw_2010_assist!F56+raw_2010_non!N56</f>
        <v>0</v>
      </c>
      <c r="F52">
        <f>raw_2010_non!G56+raw_2010_non!H56</f>
        <v>0</v>
      </c>
      <c r="G52">
        <f>raw_2010_non!I56</f>
        <v>0</v>
      </c>
      <c r="H52">
        <f>raw_2010_non!J56+raw_2010_non!K56</f>
        <v>0</v>
      </c>
      <c r="I52">
        <f>raw_2010_non!O56</f>
        <v>11674640</v>
      </c>
      <c r="J52">
        <f>raw_2010_non!L56+raw_2010_non!M56</f>
        <v>479528</v>
      </c>
      <c r="K52">
        <f>raw_2010_summ!F56</f>
        <v>0</v>
      </c>
      <c r="L52">
        <f>raw_2010_tot!B56+raw_2010_summ!E56+raw_2010_summ!F56</f>
        <v>29997750</v>
      </c>
      <c r="N52">
        <f t="shared" si="0"/>
        <v>29997750</v>
      </c>
      <c r="O52" t="str">
        <f t="shared" si="1"/>
        <v>Match</v>
      </c>
    </row>
    <row r="53" spans="1:15" x14ac:dyDescent="0.2">
      <c r="A53" t="s">
        <v>117</v>
      </c>
      <c r="B53">
        <f>raw_2010_assist!C5</f>
        <v>10699142042</v>
      </c>
      <c r="C53">
        <f>raw_2010_assist!D5+raw_2010_non!D5+raw_2010_summ!E5</f>
        <v>5442075573</v>
      </c>
      <c r="D53">
        <f>raw_2010_assist!E5+raw_2010_non!C5+raw_2010_non!E5+raw_2010_non!F5</f>
        <v>3857791353</v>
      </c>
      <c r="E53">
        <f>raw_2010_assist!F5+raw_2010_non!N5</f>
        <v>1700129715</v>
      </c>
      <c r="F53">
        <f>raw_2010_non!G5+raw_2010_non!H5</f>
        <v>2753662079</v>
      </c>
      <c r="G53">
        <f>raw_2010_non!I5</f>
        <v>1088393095</v>
      </c>
      <c r="H53">
        <f>raw_2010_non!J5+raw_2010_non!K5</f>
        <v>2236442223</v>
      </c>
      <c r="I53">
        <f>raw_2010_non!O5</f>
        <v>4363762980</v>
      </c>
      <c r="J53">
        <f>raw_2010_non!L5+raw_2010_non!M5</f>
        <v>2486782869</v>
      </c>
      <c r="K53">
        <f>raw_2010_summ!F5</f>
        <v>1219931917</v>
      </c>
      <c r="L53">
        <f>raw_2010_tot!B5+raw_2010_summ!E5+raw_2010_summ!F5</f>
        <v>35848113846</v>
      </c>
      <c r="N53">
        <f>SUM(B53:K53)</f>
        <v>35848113846</v>
      </c>
      <c r="O53" t="str">
        <f>IF(L53=N53, "Match", "No Match")</f>
        <v>Match</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cols>
    <col min="2" max="6" width="11.1640625" bestFit="1" customWidth="1"/>
    <col min="8" max="11" width="11.1640625" bestFit="1" customWidth="1"/>
    <col min="12" max="14" width="12.1640625" bestFit="1" customWidth="1"/>
  </cols>
  <sheetData>
    <row r="1" spans="1:17" x14ac:dyDescent="0.2">
      <c r="A1" t="s">
        <v>1</v>
      </c>
      <c r="B1" t="s">
        <v>684</v>
      </c>
      <c r="C1" t="s">
        <v>685</v>
      </c>
      <c r="D1" t="s">
        <v>686</v>
      </c>
      <c r="E1" t="s">
        <v>687</v>
      </c>
      <c r="F1" t="s">
        <v>688</v>
      </c>
      <c r="G1" t="s">
        <v>689</v>
      </c>
      <c r="H1" t="s">
        <v>690</v>
      </c>
      <c r="I1" t="s">
        <v>691</v>
      </c>
      <c r="J1" t="s">
        <v>692</v>
      </c>
      <c r="K1" t="s">
        <v>693</v>
      </c>
      <c r="L1" t="s">
        <v>946</v>
      </c>
      <c r="N1" t="s">
        <v>829</v>
      </c>
      <c r="O1" t="s">
        <v>606</v>
      </c>
      <c r="P1" t="s">
        <v>850</v>
      </c>
      <c r="Q1" t="s">
        <v>606</v>
      </c>
    </row>
    <row r="2" spans="1:17" x14ac:dyDescent="0.2">
      <c r="A2" t="s">
        <v>8</v>
      </c>
      <c r="B2">
        <f>raw_2011_assist!C6</f>
        <v>53974713</v>
      </c>
      <c r="C2">
        <f>raw_2011_assist!D6+raw_2011_non!D6+raw_2011_summ!E6</f>
        <v>8653747</v>
      </c>
      <c r="D2">
        <f>raw_2011_assist!E6+raw_2011_non!C6+raw_2011_non!E6+raw_2011_non!F6</f>
        <v>31635951</v>
      </c>
      <c r="E2">
        <f>raw_2011_assist!F6+raw_2011_non!N6</f>
        <v>5567996</v>
      </c>
      <c r="F2">
        <f>raw_2011_non!G6+raw_2011_non!H6</f>
        <v>0</v>
      </c>
      <c r="G2">
        <f>raw_2011_non!I6</f>
        <v>22399775</v>
      </c>
      <c r="H2">
        <f>raw_2011_non!J6+raw_2011_non!K6</f>
        <v>2905565</v>
      </c>
      <c r="I2">
        <f>raw_2011_non!O6</f>
        <v>39580646</v>
      </c>
      <c r="J2">
        <f>raw_2011_non!L6+raw_2011_non!M6</f>
        <v>23044624</v>
      </c>
      <c r="K2">
        <f>raw_2011_summ!F6</f>
        <v>8964633</v>
      </c>
      <c r="L2">
        <f>raw_2011_tot!B6+raw_2011_summ!E6+raw_2011_summ!F6</f>
        <v>196727650</v>
      </c>
      <c r="N2">
        <f t="shared" ref="N2:N52" si="0">SUM(B2:K2)</f>
        <v>196727650</v>
      </c>
      <c r="O2" t="str">
        <f t="shared" ref="O2:O52" si="1">IF(L2=N2, "Match", "No Match")</f>
        <v>Match</v>
      </c>
      <c r="P2">
        <f>SUM(B2:B52)</f>
        <v>9604170791</v>
      </c>
      <c r="Q2" t="str">
        <f>IF(P2=B53, "Match", "No Match")</f>
        <v>Match</v>
      </c>
    </row>
    <row r="3" spans="1:17" x14ac:dyDescent="0.2">
      <c r="A3" t="s">
        <v>9</v>
      </c>
      <c r="B3">
        <f>raw_2011_assist!C7</f>
        <v>40822309</v>
      </c>
      <c r="C3">
        <f>raw_2011_assist!D7+raw_2011_non!D7+raw_2011_summ!E7</f>
        <v>15266612</v>
      </c>
      <c r="D3">
        <f>raw_2011_assist!E7+raw_2011_non!C7+raw_2011_non!E7+raw_2011_non!F7</f>
        <v>13138574</v>
      </c>
      <c r="E3">
        <f>raw_2011_assist!F7+raw_2011_non!N7</f>
        <v>0</v>
      </c>
      <c r="F3">
        <f>raw_2011_non!G7+raw_2011_non!H7</f>
        <v>0</v>
      </c>
      <c r="G3">
        <f>raw_2011_non!I7</f>
        <v>377500</v>
      </c>
      <c r="H3">
        <f>raw_2011_non!J7+raw_2011_non!K7</f>
        <v>389271</v>
      </c>
      <c r="I3">
        <f>raw_2011_non!O7</f>
        <v>0</v>
      </c>
      <c r="J3">
        <f>raw_2011_non!L7+raw_2011_non!M7</f>
        <v>6267275</v>
      </c>
      <c r="K3">
        <f>raw_2011_summ!F7</f>
        <v>4981673</v>
      </c>
      <c r="L3">
        <f>raw_2011_tot!B7+raw_2011_summ!E7+raw_2011_summ!F7</f>
        <v>81243214</v>
      </c>
      <c r="N3">
        <f t="shared" si="0"/>
        <v>81243214</v>
      </c>
      <c r="O3" t="str">
        <f t="shared" si="1"/>
        <v>Match</v>
      </c>
      <c r="P3">
        <f>SUM(C2:C52)</f>
        <v>5522643148</v>
      </c>
      <c r="Q3" t="str">
        <f>IF(P3=C53, "Match", "No Match")</f>
        <v>Match</v>
      </c>
    </row>
    <row r="4" spans="1:17" x14ac:dyDescent="0.2">
      <c r="A4" t="s">
        <v>10</v>
      </c>
      <c r="B4">
        <f>raw_2011_assist!C8</f>
        <v>87439348</v>
      </c>
      <c r="C4">
        <f>raw_2011_assist!D8+raw_2011_non!D8+raw_2011_summ!E8</f>
        <v>26452555</v>
      </c>
      <c r="D4">
        <f>raw_2011_assist!E8+raw_2011_non!C8+raw_2011_non!E8+raw_2011_non!F8</f>
        <v>8145787</v>
      </c>
      <c r="E4">
        <f>raw_2011_assist!F8+raw_2011_non!N8</f>
        <v>13930630</v>
      </c>
      <c r="F4">
        <f>raw_2011_non!G8+raw_2011_non!H8</f>
        <v>0</v>
      </c>
      <c r="G4">
        <f>raw_2011_non!I8</f>
        <v>36495954</v>
      </c>
      <c r="H4">
        <f>raw_2011_non!J8+raw_2011_non!K8</f>
        <v>0</v>
      </c>
      <c r="I4">
        <f>raw_2011_non!O8</f>
        <v>140573005</v>
      </c>
      <c r="J4">
        <f>raw_2011_non!L8+raw_2011_non!M8</f>
        <v>45519640</v>
      </c>
      <c r="K4">
        <f>raw_2011_summ!F8</f>
        <v>21596800</v>
      </c>
      <c r="L4">
        <f>raw_2011_tot!B8+raw_2011_summ!E8+raw_2011_summ!F8</f>
        <v>380153719</v>
      </c>
      <c r="N4">
        <f t="shared" si="0"/>
        <v>380153719</v>
      </c>
      <c r="O4" t="str">
        <f t="shared" si="1"/>
        <v>Match</v>
      </c>
      <c r="P4">
        <f>SUM(D2:D52)</f>
        <v>3145190278</v>
      </c>
      <c r="Q4" t="str">
        <f>IF(P4=D53, "Match", "No Match")</f>
        <v>Match</v>
      </c>
    </row>
    <row r="5" spans="1:17" x14ac:dyDescent="0.2">
      <c r="A5" t="s">
        <v>11</v>
      </c>
      <c r="B5">
        <f>raw_2011_assist!C9</f>
        <v>15706228</v>
      </c>
      <c r="C5">
        <f>raw_2011_assist!D9+raw_2011_non!D9+raw_2011_summ!E9</f>
        <v>898829</v>
      </c>
      <c r="D5">
        <f>raw_2011_assist!E9+raw_2011_non!C9+raw_2011_non!E9+raw_2011_non!F9</f>
        <v>32384657</v>
      </c>
      <c r="E5">
        <f>raw_2011_assist!F9+raw_2011_non!N9</f>
        <v>0</v>
      </c>
      <c r="F5">
        <f>raw_2011_non!G9+raw_2011_non!H9</f>
        <v>0</v>
      </c>
      <c r="G5">
        <f>raw_2011_non!I9</f>
        <v>-103805</v>
      </c>
      <c r="H5">
        <f>raw_2011_non!J9+raw_2011_non!K9</f>
        <v>116250328</v>
      </c>
      <c r="I5">
        <f>raw_2011_non!O9</f>
        <v>8144382</v>
      </c>
      <c r="J5">
        <f>raw_2011_non!L9+raw_2011_non!M9</f>
        <v>13562627</v>
      </c>
      <c r="K5">
        <f>raw_2011_summ!F9</f>
        <v>0</v>
      </c>
      <c r="L5">
        <f>raw_2011_tot!B9+raw_2011_summ!E9+raw_2011_summ!F9</f>
        <v>186843246</v>
      </c>
      <c r="N5">
        <f t="shared" si="0"/>
        <v>186843246</v>
      </c>
      <c r="O5" t="str">
        <f t="shared" si="1"/>
        <v>Match</v>
      </c>
      <c r="P5">
        <f>SUM(E2:E52)</f>
        <v>1642084916</v>
      </c>
      <c r="Q5" t="str">
        <f>IF(P5=E53, "Match", "No Match")</f>
        <v>Match</v>
      </c>
    </row>
    <row r="6" spans="1:17" x14ac:dyDescent="0.2">
      <c r="A6" t="s">
        <v>12</v>
      </c>
      <c r="B6">
        <f>raw_2011_assist!C10</f>
        <v>3719700391</v>
      </c>
      <c r="C6">
        <f>raw_2011_assist!D10+raw_2011_non!D10+raw_2011_summ!E10</f>
        <v>920740260</v>
      </c>
      <c r="D6">
        <f>raw_2011_assist!E10+raw_2011_non!C10+raw_2011_non!E10+raw_2011_non!F10</f>
        <v>814375503</v>
      </c>
      <c r="E6">
        <f>raw_2011_assist!F10+raw_2011_non!N10</f>
        <v>219198727</v>
      </c>
      <c r="F6">
        <f>raw_2011_non!G10+raw_2011_non!H10</f>
        <v>0</v>
      </c>
      <c r="G6">
        <f>raw_2011_non!I10</f>
        <v>-670248</v>
      </c>
      <c r="H6">
        <f>raw_2011_non!J10+raw_2011_non!K10</f>
        <v>32663381</v>
      </c>
      <c r="I6">
        <f>raw_2011_non!O10</f>
        <v>393729467</v>
      </c>
      <c r="J6">
        <f>raw_2011_non!L10+raw_2011_non!M10</f>
        <v>574939820</v>
      </c>
      <c r="K6">
        <f>raw_2011_summ!F10</f>
        <v>340460690</v>
      </c>
      <c r="L6">
        <f>raw_2011_tot!B10+raw_2011_summ!E10+raw_2011_summ!F10</f>
        <v>7015137991</v>
      </c>
      <c r="N6">
        <f t="shared" si="0"/>
        <v>7015137991</v>
      </c>
      <c r="O6" t="str">
        <f t="shared" si="1"/>
        <v>Match</v>
      </c>
      <c r="P6">
        <f>SUM(F2:F52)</f>
        <v>2533829020</v>
      </c>
      <c r="Q6" t="str">
        <f>IF(P6=F53, "Match", "No Match")</f>
        <v>Match</v>
      </c>
    </row>
    <row r="7" spans="1:17" x14ac:dyDescent="0.2">
      <c r="A7" t="s">
        <v>13</v>
      </c>
      <c r="B7">
        <f>raw_2011_assist!C11</f>
        <v>78219769</v>
      </c>
      <c r="C7">
        <f>raw_2011_assist!D11+raw_2011_non!D11+raw_2011_summ!E11</f>
        <v>10748250</v>
      </c>
      <c r="D7">
        <f>raw_2011_assist!E11+raw_2011_non!C11+raw_2011_non!E11+raw_2011_non!F11</f>
        <v>10941073</v>
      </c>
      <c r="E7">
        <f>raw_2011_assist!F11+raw_2011_non!N11</f>
        <v>287660</v>
      </c>
      <c r="F7">
        <f>raw_2011_non!G11+raw_2011_non!H11</f>
        <v>3486511</v>
      </c>
      <c r="G7">
        <f>raw_2011_non!I11</f>
        <v>3978804</v>
      </c>
      <c r="H7">
        <f>raw_2011_non!J11+raw_2011_non!K11</f>
        <v>509958</v>
      </c>
      <c r="I7">
        <f>raw_2011_non!O11</f>
        <v>198686799</v>
      </c>
      <c r="J7">
        <f>raw_2011_non!L11+raw_2011_non!M11</f>
        <v>21898642</v>
      </c>
      <c r="K7">
        <f>raw_2011_summ!F11</f>
        <v>16216068</v>
      </c>
      <c r="L7">
        <f>raw_2011_tot!B11+raw_2011_summ!E11+raw_2011_summ!F11</f>
        <v>344973534</v>
      </c>
      <c r="N7">
        <f t="shared" si="0"/>
        <v>344973534</v>
      </c>
      <c r="O7" t="str">
        <f t="shared" si="1"/>
        <v>Match</v>
      </c>
      <c r="P7">
        <f>SUM(G2:G52)</f>
        <v>722177743</v>
      </c>
      <c r="Q7" t="str">
        <f>IF(P7=G53, "Match", "No Match")</f>
        <v>Match</v>
      </c>
    </row>
    <row r="8" spans="1:17" x14ac:dyDescent="0.2">
      <c r="A8" t="s">
        <v>14</v>
      </c>
      <c r="B8">
        <f>raw_2011_assist!C12</f>
        <v>89888554</v>
      </c>
      <c r="C8">
        <f>raw_2011_assist!D12+raw_2011_non!D12+raw_2011_summ!E12</f>
        <v>36889357</v>
      </c>
      <c r="D8">
        <f>raw_2011_assist!E12+raw_2011_non!C12+raw_2011_non!E12+raw_2011_non!F12</f>
        <v>22106999</v>
      </c>
      <c r="E8">
        <f>raw_2011_assist!F12+raw_2011_non!N12</f>
        <v>16741919</v>
      </c>
      <c r="F8">
        <f>raw_2011_non!G12+raw_2011_non!H12</f>
        <v>0</v>
      </c>
      <c r="G8">
        <f>raw_2011_non!I12</f>
        <v>5398196</v>
      </c>
      <c r="H8">
        <f>raw_2011_non!J12+raw_2011_non!K12</f>
        <v>80938036</v>
      </c>
      <c r="I8">
        <f>raw_2011_non!O12</f>
        <v>198010407</v>
      </c>
      <c r="J8">
        <f>raw_2011_non!L12+raw_2011_non!M12</f>
        <v>32596688</v>
      </c>
      <c r="K8">
        <f>raw_2011_summ!F12</f>
        <v>26678810</v>
      </c>
      <c r="L8">
        <f>raw_2011_tot!B12+raw_2011_summ!E12+raw_2011_summ!F12</f>
        <v>509248966</v>
      </c>
      <c r="N8">
        <f t="shared" si="0"/>
        <v>509248966</v>
      </c>
      <c r="O8" t="str">
        <f t="shared" si="1"/>
        <v>Match</v>
      </c>
      <c r="P8">
        <f>SUM(H2:H52)</f>
        <v>2261955694</v>
      </c>
      <c r="Q8" t="str">
        <f>IF(P8=H53, "Match", "No Match")</f>
        <v>Match</v>
      </c>
    </row>
    <row r="9" spans="1:17" x14ac:dyDescent="0.2">
      <c r="A9" t="s">
        <v>15</v>
      </c>
      <c r="B9">
        <f>raw_2011_assist!C13</f>
        <v>25728025</v>
      </c>
      <c r="C9">
        <f>raw_2011_assist!D13+raw_2011_non!D13+raw_2011_summ!E13</f>
        <v>28559882</v>
      </c>
      <c r="D9">
        <f>raw_2011_assist!E13+raw_2011_non!C13+raw_2011_non!E13+raw_2011_non!F13</f>
        <v>2066089</v>
      </c>
      <c r="E9">
        <f>raw_2011_assist!F13+raw_2011_non!N13</f>
        <v>515</v>
      </c>
      <c r="F9">
        <f>raw_2011_non!G13+raw_2011_non!H13</f>
        <v>0</v>
      </c>
      <c r="G9">
        <f>raw_2011_non!I13</f>
        <v>1217667</v>
      </c>
      <c r="H9">
        <f>raw_2011_non!J13+raw_2011_non!K13</f>
        <v>1825000</v>
      </c>
      <c r="I9">
        <f>raw_2011_non!O13</f>
        <v>10910446</v>
      </c>
      <c r="J9">
        <f>raw_2011_non!L13+raw_2011_non!M13</f>
        <v>6723246</v>
      </c>
      <c r="K9">
        <f>raw_2011_summ!F13</f>
        <v>-3229098</v>
      </c>
      <c r="L9">
        <f>raw_2011_tot!B13+raw_2011_summ!E13+raw_2011_summ!F13</f>
        <v>73801772</v>
      </c>
      <c r="N9">
        <f t="shared" si="0"/>
        <v>73801772</v>
      </c>
      <c r="O9" t="str">
        <f t="shared" si="1"/>
        <v>Match</v>
      </c>
      <c r="P9">
        <f>SUM(I2:I52)</f>
        <v>4452851892</v>
      </c>
      <c r="Q9" t="str">
        <f>IF(P9=I53, "Match", "No Match")</f>
        <v>Match</v>
      </c>
    </row>
    <row r="10" spans="1:17" x14ac:dyDescent="0.2">
      <c r="A10" t="s">
        <v>16</v>
      </c>
      <c r="B10">
        <f>raw_2011_assist!C14</f>
        <v>67212358</v>
      </c>
      <c r="C10">
        <f>raw_2011_assist!D14+raw_2011_non!D14+raw_2011_summ!E14</f>
        <v>67491560</v>
      </c>
      <c r="D10">
        <f>raw_2011_assist!E14+raw_2011_non!C14+raw_2011_non!E14+raw_2011_non!F14</f>
        <v>24291708</v>
      </c>
      <c r="E10">
        <f>raw_2011_assist!F14+raw_2011_non!N14</f>
        <v>15460000</v>
      </c>
      <c r="F10">
        <f>raw_2011_non!G14+raw_2011_non!H14</f>
        <v>15021306</v>
      </c>
      <c r="G10">
        <f>raw_2011_non!I14</f>
        <v>17541303</v>
      </c>
      <c r="H10">
        <f>raw_2011_non!J14+raw_2011_non!K14</f>
        <v>11443876</v>
      </c>
      <c r="I10">
        <f>raw_2011_non!O14</f>
        <v>23612206</v>
      </c>
      <c r="J10">
        <f>raw_2011_non!L14+raw_2011_non!M14</f>
        <v>7798439</v>
      </c>
      <c r="K10">
        <f>raw_2011_summ!F14</f>
        <v>3935917</v>
      </c>
      <c r="L10">
        <f>raw_2011_tot!B14+raw_2011_summ!E14+raw_2011_summ!F14</f>
        <v>253808673</v>
      </c>
      <c r="N10">
        <f t="shared" si="0"/>
        <v>253808673</v>
      </c>
      <c r="O10" t="str">
        <f t="shared" si="1"/>
        <v>Match</v>
      </c>
      <c r="P10">
        <f>SUM(J2:J52)</f>
        <v>2304092171</v>
      </c>
      <c r="Q10" t="str">
        <f>IF(P10=J53, "Match", "No Match")</f>
        <v>Match</v>
      </c>
    </row>
    <row r="11" spans="1:17" x14ac:dyDescent="0.2">
      <c r="A11" t="s">
        <v>17</v>
      </c>
      <c r="B11">
        <f>raw_2011_assist!C15</f>
        <v>171675141</v>
      </c>
      <c r="C11">
        <f>raw_2011_assist!D15+raw_2011_non!D15+raw_2011_summ!E15</f>
        <v>360009775</v>
      </c>
      <c r="D11">
        <f>raw_2011_assist!E15+raw_2011_non!C15+raw_2011_non!E15+raw_2011_non!F15</f>
        <v>78579437</v>
      </c>
      <c r="E11">
        <f>raw_2011_assist!F15+raw_2011_non!N15</f>
        <v>0</v>
      </c>
      <c r="F11">
        <f>raw_2011_non!G15+raw_2011_non!H15</f>
        <v>0</v>
      </c>
      <c r="G11">
        <f>raw_2011_non!I15</f>
        <v>5252194</v>
      </c>
      <c r="H11">
        <f>raw_2011_non!J15+raw_2011_non!K15</f>
        <v>4219991</v>
      </c>
      <c r="I11">
        <f>raw_2011_non!O15</f>
        <v>299130352</v>
      </c>
      <c r="J11">
        <f>raw_2011_non!L15+raw_2011_non!M15</f>
        <v>33731938</v>
      </c>
      <c r="K11">
        <f>raw_2011_summ!F15</f>
        <v>60229946</v>
      </c>
      <c r="L11">
        <f>raw_2011_tot!B15+raw_2011_summ!E15+raw_2011_summ!F15</f>
        <v>1012828774</v>
      </c>
      <c r="N11">
        <f t="shared" si="0"/>
        <v>1012828774</v>
      </c>
      <c r="O11" t="str">
        <f t="shared" si="1"/>
        <v>Match</v>
      </c>
      <c r="P11">
        <f>SUM(K2:K52)</f>
        <v>1135445928</v>
      </c>
      <c r="Q11" t="str">
        <f>IF(P11=K53, "Match", "No Match")</f>
        <v>Match</v>
      </c>
    </row>
    <row r="12" spans="1:17" x14ac:dyDescent="0.2">
      <c r="A12" t="s">
        <v>18</v>
      </c>
      <c r="B12">
        <f>raw_2011_assist!C16</f>
        <v>51158782</v>
      </c>
      <c r="C12">
        <f>raw_2011_assist!D16+raw_2011_non!D16+raw_2011_summ!E16</f>
        <v>22182651</v>
      </c>
      <c r="D12">
        <f>raw_2011_assist!E16+raw_2011_non!C16+raw_2011_non!E16+raw_2011_non!F16</f>
        <v>36962011</v>
      </c>
      <c r="E12">
        <f>raw_2011_assist!F16+raw_2011_non!N16</f>
        <v>33148982</v>
      </c>
      <c r="F12">
        <f>raw_2011_non!G16+raw_2011_non!H16</f>
        <v>0</v>
      </c>
      <c r="G12">
        <f>raw_2011_non!I16</f>
        <v>16889711</v>
      </c>
      <c r="H12">
        <f>raw_2011_non!J16+raw_2011_non!K16</f>
        <v>30470329</v>
      </c>
      <c r="I12">
        <f>raw_2011_non!O16</f>
        <v>338693172</v>
      </c>
      <c r="J12">
        <f>raw_2011_non!L16+raw_2011_non!M16</f>
        <v>31997129</v>
      </c>
      <c r="K12">
        <f>raw_2011_summ!F16</f>
        <v>0</v>
      </c>
      <c r="L12">
        <f>raw_2011_tot!B16+raw_2011_summ!E16+raw_2011_summ!F16</f>
        <v>561502767</v>
      </c>
      <c r="N12">
        <f t="shared" si="0"/>
        <v>561502767</v>
      </c>
      <c r="O12" t="str">
        <f t="shared" si="1"/>
        <v>Match</v>
      </c>
      <c r="P12">
        <f>SUM(L2:L52)</f>
        <v>33324441581</v>
      </c>
      <c r="Q12" t="str">
        <f>IF(P12=L53, "Match", "No Match")</f>
        <v>Match</v>
      </c>
    </row>
    <row r="13" spans="1:17" x14ac:dyDescent="0.2">
      <c r="A13" t="s">
        <v>19</v>
      </c>
      <c r="B13">
        <f>raw_2011_assist!C17</f>
        <v>71917149</v>
      </c>
      <c r="C13">
        <f>raw_2011_assist!D17+raw_2011_non!D17+raw_2011_summ!E17</f>
        <v>32166174</v>
      </c>
      <c r="D13">
        <f>raw_2011_assist!E17+raw_2011_non!C17+raw_2011_non!E17+raw_2011_non!F17</f>
        <v>136067191</v>
      </c>
      <c r="E13">
        <f>raw_2011_assist!F17+raw_2011_non!N17</f>
        <v>4845075</v>
      </c>
      <c r="F13">
        <f>raw_2011_non!G17+raw_2011_non!H17</f>
        <v>0</v>
      </c>
      <c r="G13">
        <f>raw_2011_non!I17</f>
        <v>9969587</v>
      </c>
      <c r="H13">
        <f>raw_2011_non!J17+raw_2011_non!K17</f>
        <v>41777919</v>
      </c>
      <c r="I13">
        <f>raw_2011_non!O17</f>
        <v>23117998</v>
      </c>
      <c r="J13">
        <f>raw_2011_non!L17+raw_2011_non!M17</f>
        <v>12476693</v>
      </c>
      <c r="K13">
        <f>raw_2011_summ!F17</f>
        <v>9890000</v>
      </c>
      <c r="L13">
        <f>raw_2011_tot!B17+raw_2011_summ!E17+raw_2011_summ!F17</f>
        <v>342227786</v>
      </c>
      <c r="N13">
        <f t="shared" si="0"/>
        <v>342227786</v>
      </c>
      <c r="O13" t="str">
        <f t="shared" si="1"/>
        <v>Match</v>
      </c>
    </row>
    <row r="14" spans="1:17" x14ac:dyDescent="0.2">
      <c r="A14" t="s">
        <v>20</v>
      </c>
      <c r="B14">
        <f>raw_2011_assist!C18</f>
        <v>4617239</v>
      </c>
      <c r="C14">
        <f>raw_2011_assist!D18+raw_2011_non!D18+raw_2011_summ!E18</f>
        <v>7721136</v>
      </c>
      <c r="D14">
        <f>raw_2011_assist!E18+raw_2011_non!C18+raw_2011_non!E18+raw_2011_non!F18</f>
        <v>9452523</v>
      </c>
      <c r="E14">
        <f>raw_2011_assist!F18+raw_2011_non!N18</f>
        <v>18072525</v>
      </c>
      <c r="F14">
        <f>raw_2011_non!G18+raw_2011_non!H18</f>
        <v>0</v>
      </c>
      <c r="G14">
        <f>raw_2011_non!I18</f>
        <v>-788228</v>
      </c>
      <c r="H14">
        <f>raw_2011_non!J18+raw_2011_non!K18</f>
        <v>-2773102</v>
      </c>
      <c r="I14">
        <f>raw_2011_non!O18</f>
        <v>2553465</v>
      </c>
      <c r="J14">
        <f>raw_2011_non!L18+raw_2011_non!M18</f>
        <v>-6422178</v>
      </c>
      <c r="K14">
        <f>raw_2011_summ!F18</f>
        <v>3272658</v>
      </c>
      <c r="L14">
        <f>raw_2011_tot!B18+raw_2011_summ!E18+raw_2011_summ!F18</f>
        <v>35706038</v>
      </c>
      <c r="N14">
        <f t="shared" si="0"/>
        <v>35706038</v>
      </c>
      <c r="O14" t="str">
        <f t="shared" si="1"/>
        <v>Match</v>
      </c>
    </row>
    <row r="15" spans="1:17" x14ac:dyDescent="0.2">
      <c r="A15" t="s">
        <v>21</v>
      </c>
      <c r="B15">
        <f>raw_2011_assist!C19</f>
        <v>106445472</v>
      </c>
      <c r="C15">
        <f>raw_2011_assist!D19+raw_2011_non!D19+raw_2011_summ!E19</f>
        <v>609412406</v>
      </c>
      <c r="D15">
        <f>raw_2011_assist!E19+raw_2011_non!C19+raw_2011_non!E19+raw_2011_non!F19</f>
        <v>184818445</v>
      </c>
      <c r="E15">
        <f>raw_2011_assist!F19+raw_2011_non!N19</f>
        <v>243096186</v>
      </c>
      <c r="F15">
        <f>raw_2011_non!G19+raw_2011_non!H19</f>
        <v>16496030</v>
      </c>
      <c r="G15">
        <f>raw_2011_non!I19</f>
        <v>2418382</v>
      </c>
      <c r="H15">
        <f>raw_2011_non!J19+raw_2011_non!K19</f>
        <v>0</v>
      </c>
      <c r="I15">
        <f>raw_2011_non!O19</f>
        <v>114794962</v>
      </c>
      <c r="J15">
        <f>raw_2011_non!L19+raw_2011_non!M19</f>
        <v>33568764</v>
      </c>
      <c r="K15">
        <f>raw_2011_summ!F19</f>
        <v>7915460</v>
      </c>
      <c r="L15">
        <f>raw_2011_tot!B19+raw_2011_summ!E19+raw_2011_summ!F19</f>
        <v>1318966107</v>
      </c>
      <c r="N15">
        <f t="shared" si="0"/>
        <v>1318966107</v>
      </c>
      <c r="O15" t="str">
        <f t="shared" si="1"/>
        <v>Match</v>
      </c>
    </row>
    <row r="16" spans="1:17" x14ac:dyDescent="0.2">
      <c r="A16" t="s">
        <v>22</v>
      </c>
      <c r="B16">
        <f>raw_2011_assist!C20</f>
        <v>71524114</v>
      </c>
      <c r="C16">
        <f>raw_2011_assist!D20+raw_2011_non!D20+raw_2011_summ!E20</f>
        <v>42515546</v>
      </c>
      <c r="D16">
        <f>raw_2011_assist!E20+raw_2011_non!C20+raw_2011_non!E20+raw_2011_non!F20</f>
        <v>16865566</v>
      </c>
      <c r="E16">
        <f>raw_2011_assist!F20+raw_2011_non!N20</f>
        <v>5097281</v>
      </c>
      <c r="F16">
        <f>raw_2011_non!G20+raw_2011_non!H20</f>
        <v>34106904</v>
      </c>
      <c r="G16">
        <f>raw_2011_non!I20</f>
        <v>0</v>
      </c>
      <c r="H16">
        <f>raw_2011_non!J20+raw_2011_non!K20</f>
        <v>0</v>
      </c>
      <c r="I16">
        <f>raw_2011_non!O20</f>
        <v>124628613</v>
      </c>
      <c r="J16">
        <f>raw_2011_non!L20+raw_2011_non!M20</f>
        <v>24650810</v>
      </c>
      <c r="K16">
        <f>raw_2011_summ!F20</f>
        <v>0</v>
      </c>
      <c r="L16">
        <f>raw_2011_tot!B20+raw_2011_summ!E20+raw_2011_summ!F20</f>
        <v>319388834</v>
      </c>
      <c r="N16">
        <f t="shared" si="0"/>
        <v>319388834</v>
      </c>
      <c r="O16" t="str">
        <f t="shared" si="1"/>
        <v>Match</v>
      </c>
    </row>
    <row r="17" spans="1:15" x14ac:dyDescent="0.2">
      <c r="A17" t="s">
        <v>23</v>
      </c>
      <c r="B17">
        <f>raw_2011_assist!C21</f>
        <v>68655908</v>
      </c>
      <c r="C17">
        <f>raw_2011_assist!D21+raw_2011_non!D21+raw_2011_summ!E21</f>
        <v>46013798</v>
      </c>
      <c r="D17">
        <f>raw_2011_assist!E21+raw_2011_non!C21+raw_2011_non!E21+raw_2011_non!F21</f>
        <v>24857621</v>
      </c>
      <c r="E17">
        <f>raw_2011_assist!F21+raw_2011_non!N21</f>
        <v>123198</v>
      </c>
      <c r="F17">
        <f>raw_2011_non!G21+raw_2011_non!H21</f>
        <v>12411637</v>
      </c>
      <c r="G17">
        <f>raw_2011_non!I21</f>
        <v>189086</v>
      </c>
      <c r="H17">
        <f>raw_2011_non!J21+raw_2011_non!K21</f>
        <v>55776262</v>
      </c>
      <c r="I17">
        <f>raw_2011_non!O21</f>
        <v>0</v>
      </c>
      <c r="J17">
        <f>raw_2011_non!L21+raw_2011_non!M21</f>
        <v>10405174</v>
      </c>
      <c r="K17">
        <f>raw_2011_summ!F21</f>
        <v>12962008</v>
      </c>
      <c r="L17">
        <f>raw_2011_tot!B21+raw_2011_summ!E21+raw_2011_summ!F21</f>
        <v>231394692</v>
      </c>
      <c r="N17">
        <f t="shared" si="0"/>
        <v>231394692</v>
      </c>
      <c r="O17" t="str">
        <f t="shared" si="1"/>
        <v>Match</v>
      </c>
    </row>
    <row r="18" spans="1:15" x14ac:dyDescent="0.2">
      <c r="A18" t="s">
        <v>24</v>
      </c>
      <c r="B18">
        <f>raw_2011_assist!C22</f>
        <v>56166968</v>
      </c>
      <c r="C18">
        <f>raw_2011_assist!D22+raw_2011_non!D22+raw_2011_summ!E22</f>
        <v>33788539</v>
      </c>
      <c r="D18">
        <f>raw_2011_assist!E22+raw_2011_non!C22+raw_2011_non!E22+raw_2011_non!F22</f>
        <v>13016199</v>
      </c>
      <c r="E18">
        <f>raw_2011_assist!F22+raw_2011_non!N22</f>
        <v>19694478</v>
      </c>
      <c r="F18">
        <f>raw_2011_non!G22+raw_2011_non!H22</f>
        <v>55322782</v>
      </c>
      <c r="G18">
        <f>raw_2011_non!I22</f>
        <v>1006531</v>
      </c>
      <c r="H18">
        <f>raw_2011_non!J22+raw_2011_non!K22</f>
        <v>0</v>
      </c>
      <c r="I18">
        <f>raw_2011_non!O22</f>
        <v>38140962</v>
      </c>
      <c r="J18">
        <f>raw_2011_non!L22+raw_2011_non!M22</f>
        <v>14551544</v>
      </c>
      <c r="K18">
        <f>raw_2011_summ!F22</f>
        <v>10193106</v>
      </c>
      <c r="L18">
        <f>raw_2011_tot!B22+raw_2011_summ!E22+raw_2011_summ!F22</f>
        <v>241881109</v>
      </c>
      <c r="N18">
        <f t="shared" si="0"/>
        <v>241881109</v>
      </c>
      <c r="O18" t="str">
        <f t="shared" si="1"/>
        <v>Match</v>
      </c>
    </row>
    <row r="19" spans="1:15" x14ac:dyDescent="0.2">
      <c r="A19" t="s">
        <v>25</v>
      </c>
      <c r="B19">
        <f>raw_2011_assist!C23</f>
        <v>105240855</v>
      </c>
      <c r="C19">
        <f>raw_2011_assist!D23+raw_2011_non!D23+raw_2011_summ!E23</f>
        <v>60992125</v>
      </c>
      <c r="D19">
        <f>raw_2011_assist!E23+raw_2011_non!C23+raw_2011_non!E23+raw_2011_non!F23</f>
        <v>52025804</v>
      </c>
      <c r="E19">
        <f>raw_2011_assist!F23+raw_2011_non!N23</f>
        <v>0</v>
      </c>
      <c r="F19">
        <f>raw_2011_non!G23+raw_2011_non!H23</f>
        <v>0</v>
      </c>
      <c r="G19">
        <f>raw_2011_non!I23</f>
        <v>0</v>
      </c>
      <c r="H19">
        <f>raw_2011_non!J23+raw_2011_non!K23</f>
        <v>0</v>
      </c>
      <c r="I19">
        <f>raw_2011_non!O23</f>
        <v>30163322</v>
      </c>
      <c r="J19">
        <f>raw_2011_non!L23+raw_2011_non!M23</f>
        <v>12114318</v>
      </c>
      <c r="K19">
        <f>raw_2011_summ!F23</f>
        <v>0</v>
      </c>
      <c r="L19">
        <f>raw_2011_tot!B23+raw_2011_summ!E23+raw_2011_summ!F23</f>
        <v>260536424</v>
      </c>
      <c r="N19">
        <f t="shared" si="0"/>
        <v>260536424</v>
      </c>
      <c r="O19" t="str">
        <f t="shared" si="1"/>
        <v>Match</v>
      </c>
    </row>
    <row r="20" spans="1:15" x14ac:dyDescent="0.2">
      <c r="A20" t="s">
        <v>26</v>
      </c>
      <c r="B20">
        <f>raw_2011_assist!C24</f>
        <v>82843626</v>
      </c>
      <c r="C20">
        <f>raw_2011_assist!D24+raw_2011_non!D24+raw_2011_summ!E24</f>
        <v>9625969</v>
      </c>
      <c r="D20">
        <f>raw_2011_assist!E24+raw_2011_non!C24+raw_2011_non!E24+raw_2011_non!F24</f>
        <v>13856712</v>
      </c>
      <c r="E20">
        <f>raw_2011_assist!F24+raw_2011_non!N24</f>
        <v>1543</v>
      </c>
      <c r="F20">
        <f>raw_2011_non!G24+raw_2011_non!H24</f>
        <v>24661</v>
      </c>
      <c r="G20">
        <f>raw_2011_non!I24</f>
        <v>0</v>
      </c>
      <c r="H20">
        <f>raw_2011_non!J24+raw_2011_non!K24</f>
        <v>70447148</v>
      </c>
      <c r="I20">
        <f>raw_2011_non!O24</f>
        <v>85457332</v>
      </c>
      <c r="J20">
        <f>raw_2011_non!L24+raw_2011_non!M24</f>
        <v>18762381</v>
      </c>
      <c r="K20">
        <f>raw_2011_summ!F24</f>
        <v>16397199</v>
      </c>
      <c r="L20">
        <f>raw_2011_tot!B24+raw_2011_summ!E24+raw_2011_summ!F24</f>
        <v>297416571</v>
      </c>
      <c r="N20">
        <f t="shared" si="0"/>
        <v>297416571</v>
      </c>
      <c r="O20" t="str">
        <f t="shared" si="1"/>
        <v>Match</v>
      </c>
    </row>
    <row r="21" spans="1:15" x14ac:dyDescent="0.2">
      <c r="A21" t="s">
        <v>27</v>
      </c>
      <c r="B21">
        <f>raw_2011_assist!C25</f>
        <v>80736558</v>
      </c>
      <c r="C21">
        <f>raw_2011_assist!D25+raw_2011_non!D25+raw_2011_summ!E25</f>
        <v>12566670</v>
      </c>
      <c r="D21">
        <f>raw_2011_assist!E25+raw_2011_non!C25+raw_2011_non!E25+raw_2011_non!F25</f>
        <v>25547530</v>
      </c>
      <c r="E21">
        <f>raw_2011_assist!F25+raw_2011_non!N25</f>
        <v>1140683</v>
      </c>
      <c r="F21">
        <f>raw_2011_non!G25+raw_2011_non!H25</f>
        <v>4650488</v>
      </c>
      <c r="G21">
        <f>raw_2011_non!I25</f>
        <v>1095057</v>
      </c>
      <c r="H21">
        <f>raw_2011_non!J25+raw_2011_non!K25</f>
        <v>0</v>
      </c>
      <c r="I21">
        <f>raw_2011_non!O25</f>
        <v>0</v>
      </c>
      <c r="J21">
        <f>raw_2011_non!L25+raw_2011_non!M25</f>
        <v>3825463</v>
      </c>
      <c r="K21">
        <f>raw_2011_summ!F25</f>
        <v>0</v>
      </c>
      <c r="L21">
        <f>raw_2011_tot!B25+raw_2011_summ!E25+raw_2011_summ!F25</f>
        <v>129562449</v>
      </c>
      <c r="N21">
        <f t="shared" si="0"/>
        <v>129562449</v>
      </c>
      <c r="O21" t="str">
        <f t="shared" si="1"/>
        <v>Match</v>
      </c>
    </row>
    <row r="22" spans="1:15" x14ac:dyDescent="0.2">
      <c r="A22" t="s">
        <v>28</v>
      </c>
      <c r="B22">
        <f>raw_2011_assist!C26</f>
        <v>88468836</v>
      </c>
      <c r="C22">
        <f>raw_2011_assist!D26+raw_2011_non!D26+raw_2011_summ!E26</f>
        <v>34234706</v>
      </c>
      <c r="D22">
        <f>raw_2011_assist!E26+raw_2011_non!C26+raw_2011_non!E26+raw_2011_non!F26</f>
        <v>44961386</v>
      </c>
      <c r="E22">
        <f>raw_2011_assist!F26+raw_2011_non!N26</f>
        <v>0</v>
      </c>
      <c r="F22">
        <f>raw_2011_non!G26+raw_2011_non!H26</f>
        <v>121679104</v>
      </c>
      <c r="G22">
        <f>raw_2011_non!I26</f>
        <v>45455834</v>
      </c>
      <c r="H22">
        <f>raw_2011_non!J26+raw_2011_non!K26</f>
        <v>57559128</v>
      </c>
      <c r="I22">
        <f>raw_2011_non!O26</f>
        <v>0</v>
      </c>
      <c r="J22">
        <f>raw_2011_non!L26+raw_2011_non!M26</f>
        <v>72491430</v>
      </c>
      <c r="K22">
        <f>raw_2011_summ!F26</f>
        <v>22909803</v>
      </c>
      <c r="L22">
        <f>raw_2011_tot!B26+raw_2011_summ!E26+raw_2011_summ!F26</f>
        <v>487760227</v>
      </c>
      <c r="N22">
        <f t="shared" si="0"/>
        <v>487760227</v>
      </c>
      <c r="O22" t="str">
        <f t="shared" si="1"/>
        <v>Match</v>
      </c>
    </row>
    <row r="23" spans="1:15" x14ac:dyDescent="0.2">
      <c r="A23" t="s">
        <v>29</v>
      </c>
      <c r="B23">
        <f>raw_2011_assist!C27</f>
        <v>337075697</v>
      </c>
      <c r="C23">
        <f>raw_2011_assist!D27+raw_2011_non!D27+raw_2011_summ!E27</f>
        <v>313610118</v>
      </c>
      <c r="D23">
        <f>raw_2011_assist!E27+raw_2011_non!C27+raw_2011_non!E27+raw_2011_non!F27</f>
        <v>12610487</v>
      </c>
      <c r="E23">
        <f>raw_2011_assist!F27+raw_2011_non!N27</f>
        <v>0</v>
      </c>
      <c r="F23">
        <f>raw_2011_non!G27+raw_2011_non!H27</f>
        <v>102249692</v>
      </c>
      <c r="G23">
        <f>raw_2011_non!I27</f>
        <v>72087300</v>
      </c>
      <c r="H23">
        <f>raw_2011_non!J27+raw_2011_non!K27</f>
        <v>36290010</v>
      </c>
      <c r="I23">
        <f>raw_2011_non!O27</f>
        <v>204557639</v>
      </c>
      <c r="J23">
        <f>raw_2011_non!L27+raw_2011_non!M27</f>
        <v>35448841</v>
      </c>
      <c r="K23">
        <f>raw_2011_summ!F27</f>
        <v>45937113</v>
      </c>
      <c r="L23">
        <f>raw_2011_tot!B27+raw_2011_summ!E27+raw_2011_summ!F27</f>
        <v>1159866897</v>
      </c>
      <c r="N23">
        <f t="shared" si="0"/>
        <v>1159866897</v>
      </c>
      <c r="O23" t="str">
        <f t="shared" si="1"/>
        <v>Match</v>
      </c>
    </row>
    <row r="24" spans="1:15" x14ac:dyDescent="0.2">
      <c r="A24" t="s">
        <v>30</v>
      </c>
      <c r="B24">
        <f>raw_2011_assist!C28</f>
        <v>185519817</v>
      </c>
      <c r="C24">
        <f>raw_2011_assist!D28+raw_2011_non!D28+raw_2011_summ!E28</f>
        <v>32433735</v>
      </c>
      <c r="D24">
        <f>raw_2011_assist!E28+raw_2011_non!C28+raw_2011_non!E28+raw_2011_non!F28</f>
        <v>85305060</v>
      </c>
      <c r="E24">
        <f>raw_2011_assist!F28+raw_2011_non!N28</f>
        <v>89023477</v>
      </c>
      <c r="F24">
        <f>raw_2011_non!G28+raw_2011_non!H28</f>
        <v>217962012</v>
      </c>
      <c r="G24">
        <f>raw_2011_non!I28</f>
        <v>34993466</v>
      </c>
      <c r="H24">
        <f>raw_2011_non!J28+raw_2011_non!K28</f>
        <v>419530104</v>
      </c>
      <c r="I24">
        <f>raw_2011_non!O28</f>
        <v>188260770</v>
      </c>
      <c r="J24">
        <f>raw_2011_non!L28+raw_2011_non!M28</f>
        <v>123601290</v>
      </c>
      <c r="K24">
        <f>raw_2011_summ!F28</f>
        <v>77535285</v>
      </c>
      <c r="L24">
        <f>raw_2011_tot!B28+raw_2011_summ!E28+raw_2011_summ!F28</f>
        <v>1454165016</v>
      </c>
      <c r="N24">
        <f t="shared" si="0"/>
        <v>1454165016</v>
      </c>
      <c r="O24" t="str">
        <f t="shared" si="1"/>
        <v>Match</v>
      </c>
    </row>
    <row r="25" spans="1:15" x14ac:dyDescent="0.2">
      <c r="A25" t="s">
        <v>31</v>
      </c>
      <c r="B25">
        <f>raw_2011_assist!C29</f>
        <v>94909659</v>
      </c>
      <c r="C25">
        <f>raw_2011_assist!D29+raw_2011_non!D29+raw_2011_summ!E29</f>
        <v>78698920</v>
      </c>
      <c r="D25">
        <f>raw_2011_assist!E29+raw_2011_non!C29+raw_2011_non!E29+raw_2011_non!F29</f>
        <v>79578573</v>
      </c>
      <c r="E25">
        <f>raw_2011_assist!F29+raw_2011_non!N29</f>
        <v>0</v>
      </c>
      <c r="F25">
        <f>raw_2011_non!G29+raw_2011_non!H29</f>
        <v>129018839</v>
      </c>
      <c r="G25">
        <f>raw_2011_non!I29</f>
        <v>26096757</v>
      </c>
      <c r="H25">
        <f>raw_2011_non!J29+raw_2011_non!K29</f>
        <v>1156000</v>
      </c>
      <c r="I25">
        <f>raw_2011_non!O29</f>
        <v>23608774</v>
      </c>
      <c r="J25">
        <f>raw_2011_non!L29+raw_2011_non!M29</f>
        <v>45219495</v>
      </c>
      <c r="K25">
        <f>raw_2011_summ!F29</f>
        <v>4790000</v>
      </c>
      <c r="L25">
        <f>raw_2011_tot!B29+raw_2011_summ!E29+raw_2011_summ!F29</f>
        <v>483077017</v>
      </c>
      <c r="N25">
        <f t="shared" si="0"/>
        <v>483077017</v>
      </c>
      <c r="O25" t="str">
        <f t="shared" si="1"/>
        <v>Match</v>
      </c>
    </row>
    <row r="26" spans="1:15" x14ac:dyDescent="0.2">
      <c r="A26" t="s">
        <v>32</v>
      </c>
      <c r="B26">
        <f>raw_2011_assist!C30</f>
        <v>19882291</v>
      </c>
      <c r="C26">
        <f>raw_2011_assist!D30+raw_2011_non!D30+raw_2011_summ!E30</f>
        <v>20268644</v>
      </c>
      <c r="D26">
        <f>raw_2011_assist!E30+raw_2011_non!C30+raw_2011_non!E30+raw_2011_non!F30</f>
        <v>71165653</v>
      </c>
      <c r="E26">
        <f>raw_2011_assist!F30+raw_2011_non!N30</f>
        <v>0</v>
      </c>
      <c r="F26">
        <f>raw_2011_non!G30+raw_2011_non!H30</f>
        <v>0</v>
      </c>
      <c r="G26">
        <f>raw_2011_non!I30</f>
        <v>0</v>
      </c>
      <c r="H26">
        <f>raw_2011_non!J30+raw_2011_non!K30</f>
        <v>6588736</v>
      </c>
      <c r="I26">
        <f>raw_2011_non!O30</f>
        <v>5105982</v>
      </c>
      <c r="J26">
        <f>raw_2011_non!L30+raw_2011_non!M30</f>
        <v>5379214</v>
      </c>
      <c r="K26">
        <f>raw_2011_summ!F30</f>
        <v>9274483</v>
      </c>
      <c r="L26">
        <f>raw_2011_tot!B30+raw_2011_summ!E30+raw_2011_summ!F30</f>
        <v>137665003</v>
      </c>
      <c r="N26">
        <f t="shared" si="0"/>
        <v>137665003</v>
      </c>
      <c r="O26" t="str">
        <f t="shared" si="1"/>
        <v>Match</v>
      </c>
    </row>
    <row r="27" spans="1:15" x14ac:dyDescent="0.2">
      <c r="A27" t="s">
        <v>33</v>
      </c>
      <c r="B27">
        <f>raw_2011_assist!C31</f>
        <v>91316362</v>
      </c>
      <c r="C27">
        <f>raw_2011_assist!D31+raw_2011_non!D31+raw_2011_summ!E31</f>
        <v>78185397</v>
      </c>
      <c r="D27">
        <f>raw_2011_assist!E31+raw_2011_non!C31+raw_2011_non!E31+raw_2011_non!F31</f>
        <v>7786118</v>
      </c>
      <c r="E27">
        <f>raw_2011_assist!F31+raw_2011_non!N31</f>
        <v>81644702</v>
      </c>
      <c r="F27">
        <f>raw_2011_non!G31+raw_2011_non!H31</f>
        <v>0</v>
      </c>
      <c r="G27">
        <f>raw_2011_non!I31</f>
        <v>15473030</v>
      </c>
      <c r="H27">
        <f>raw_2011_non!J31+raw_2011_non!K31</f>
        <v>0</v>
      </c>
      <c r="I27">
        <f>raw_2011_non!O31</f>
        <v>58461050</v>
      </c>
      <c r="J27">
        <f>raw_2011_non!L31+raw_2011_non!M31</f>
        <v>13448411</v>
      </c>
      <c r="K27">
        <f>raw_2011_summ!F31</f>
        <v>21701176</v>
      </c>
      <c r="L27">
        <f>raw_2011_tot!B31+raw_2011_summ!E31+raw_2011_summ!F31</f>
        <v>368016246</v>
      </c>
      <c r="N27">
        <f t="shared" si="0"/>
        <v>368016246</v>
      </c>
      <c r="O27" t="str">
        <f t="shared" si="1"/>
        <v>Match</v>
      </c>
    </row>
    <row r="28" spans="1:15" x14ac:dyDescent="0.2">
      <c r="A28" t="s">
        <v>34</v>
      </c>
      <c r="B28">
        <f>raw_2011_assist!C32</f>
        <v>16709520</v>
      </c>
      <c r="C28">
        <f>raw_2011_assist!D32+raw_2011_non!D32+raw_2011_summ!E32</f>
        <v>10827659</v>
      </c>
      <c r="D28">
        <f>raw_2011_assist!E32+raw_2011_non!C32+raw_2011_non!E32+raw_2011_non!F32</f>
        <v>12273470</v>
      </c>
      <c r="E28">
        <f>raw_2011_assist!F32+raw_2011_non!N32</f>
        <v>3234704</v>
      </c>
      <c r="F28">
        <f>raw_2011_non!G32+raw_2011_non!H32</f>
        <v>0</v>
      </c>
      <c r="G28">
        <f>raw_2011_non!I32</f>
        <v>6593</v>
      </c>
      <c r="H28">
        <f>raw_2011_non!J32+raw_2011_non!K32</f>
        <v>682015</v>
      </c>
      <c r="I28">
        <f>raw_2011_non!O32</f>
        <v>2194637</v>
      </c>
      <c r="J28">
        <f>raw_2011_non!L32+raw_2011_non!M32</f>
        <v>7249441</v>
      </c>
      <c r="K28">
        <f>raw_2011_summ!F32</f>
        <v>1998226</v>
      </c>
      <c r="L28">
        <f>raw_2011_tot!B32+raw_2011_summ!E32+raw_2011_summ!F32</f>
        <v>55176265</v>
      </c>
      <c r="N28">
        <f t="shared" si="0"/>
        <v>55176265</v>
      </c>
      <c r="O28" t="str">
        <f t="shared" si="1"/>
        <v>Match</v>
      </c>
    </row>
    <row r="29" spans="1:15" x14ac:dyDescent="0.2">
      <c r="A29" t="s">
        <v>35</v>
      </c>
      <c r="B29">
        <f>raw_2011_assist!C33</f>
        <v>28498774</v>
      </c>
      <c r="C29">
        <f>raw_2011_assist!D33+raw_2011_non!D33+raw_2011_summ!E33</f>
        <v>23499000</v>
      </c>
      <c r="D29">
        <f>raw_2011_assist!E33+raw_2011_non!C33+raw_2011_non!E33+raw_2011_non!F33</f>
        <v>32102057</v>
      </c>
      <c r="E29">
        <f>raw_2011_assist!F33+raw_2011_non!N33</f>
        <v>0</v>
      </c>
      <c r="F29">
        <f>raw_2011_non!G33+raw_2011_non!H33</f>
        <v>34460438</v>
      </c>
      <c r="G29">
        <f>raw_2011_non!I33</f>
        <v>0</v>
      </c>
      <c r="H29">
        <f>raw_2011_non!J33+raw_2011_non!K33</f>
        <v>245255</v>
      </c>
      <c r="I29">
        <f>raw_2011_non!O33</f>
        <v>4525157</v>
      </c>
      <c r="J29">
        <f>raw_2011_non!L33+raw_2011_non!M33</f>
        <v>5315617</v>
      </c>
      <c r="K29">
        <f>raw_2011_summ!F33</f>
        <v>0</v>
      </c>
      <c r="L29">
        <f>raw_2011_tot!B33+raw_2011_summ!E33+raw_2011_summ!F33</f>
        <v>128646298</v>
      </c>
      <c r="N29">
        <f t="shared" si="0"/>
        <v>128646298</v>
      </c>
      <c r="O29" t="str">
        <f t="shared" si="1"/>
        <v>Match</v>
      </c>
    </row>
    <row r="30" spans="1:15" x14ac:dyDescent="0.2">
      <c r="A30" t="s">
        <v>36</v>
      </c>
      <c r="B30">
        <f>raw_2011_assist!C34</f>
        <v>45377841</v>
      </c>
      <c r="C30">
        <f>raw_2011_assist!D34+raw_2011_non!D34+raw_2011_summ!E34</f>
        <v>0</v>
      </c>
      <c r="D30">
        <f>raw_2011_assist!E34+raw_2011_non!C34+raw_2011_non!E34+raw_2011_non!F34</f>
        <v>4996323</v>
      </c>
      <c r="E30">
        <f>raw_2011_assist!F34+raw_2011_non!N34</f>
        <v>3249751</v>
      </c>
      <c r="F30">
        <f>raw_2011_non!G34+raw_2011_non!H34</f>
        <v>0</v>
      </c>
      <c r="G30">
        <f>raw_2011_non!I34</f>
        <v>0</v>
      </c>
      <c r="H30">
        <f>raw_2011_non!J34+raw_2011_non!K34</f>
        <v>0</v>
      </c>
      <c r="I30">
        <f>raw_2011_non!O34</f>
        <v>55880972</v>
      </c>
      <c r="J30">
        <f>raw_2011_non!L34+raw_2011_non!M34</f>
        <v>9372704</v>
      </c>
      <c r="K30">
        <f>raw_2011_summ!F34</f>
        <v>754063</v>
      </c>
      <c r="L30">
        <f>raw_2011_tot!B34+raw_2011_summ!E34+raw_2011_summ!F34</f>
        <v>119631654</v>
      </c>
      <c r="N30">
        <f t="shared" si="0"/>
        <v>119631654</v>
      </c>
      <c r="O30" t="str">
        <f t="shared" si="1"/>
        <v>Match</v>
      </c>
    </row>
    <row r="31" spans="1:15" x14ac:dyDescent="0.2">
      <c r="A31" t="s">
        <v>37</v>
      </c>
      <c r="B31">
        <f>raw_2011_assist!C35</f>
        <v>36542655</v>
      </c>
      <c r="C31">
        <f>raw_2011_assist!D35+raw_2011_non!D35+raw_2011_summ!E35</f>
        <v>6444935</v>
      </c>
      <c r="D31">
        <f>raw_2011_assist!E35+raw_2011_non!C35+raw_2011_non!E35+raw_2011_non!F35</f>
        <v>8668012</v>
      </c>
      <c r="E31">
        <f>raw_2011_assist!F35+raw_2011_non!N35</f>
        <v>7391834</v>
      </c>
      <c r="F31">
        <f>raw_2011_non!G35+raw_2011_non!H35</f>
        <v>0</v>
      </c>
      <c r="G31">
        <f>raw_2011_non!I35</f>
        <v>2034032</v>
      </c>
      <c r="H31">
        <f>raw_2011_non!J35+raw_2011_non!K35</f>
        <v>835617</v>
      </c>
      <c r="I31">
        <f>raw_2011_non!O35</f>
        <v>6685977</v>
      </c>
      <c r="J31">
        <f>raw_2011_non!L35+raw_2011_non!M35</f>
        <v>11555366</v>
      </c>
      <c r="K31">
        <f>raw_2011_summ!F35</f>
        <v>936937</v>
      </c>
      <c r="L31">
        <f>raw_2011_tot!B35+raw_2011_summ!E35+raw_2011_summ!F35</f>
        <v>81095365</v>
      </c>
      <c r="N31">
        <f t="shared" si="0"/>
        <v>81095365</v>
      </c>
      <c r="O31" t="str">
        <f t="shared" si="1"/>
        <v>Match</v>
      </c>
    </row>
    <row r="32" spans="1:15" x14ac:dyDescent="0.2">
      <c r="A32" t="s">
        <v>38</v>
      </c>
      <c r="B32">
        <f>raw_2011_assist!C36</f>
        <v>234832019</v>
      </c>
      <c r="C32">
        <f>raw_2011_assist!D36+raw_2011_non!D36+raw_2011_summ!E36</f>
        <v>121676086</v>
      </c>
      <c r="D32">
        <f>raw_2011_assist!E36+raw_2011_non!C36+raw_2011_non!E36+raw_2011_non!F36</f>
        <v>101213381</v>
      </c>
      <c r="E32">
        <f>raw_2011_assist!F36+raw_2011_non!N36</f>
        <v>6840000</v>
      </c>
      <c r="F32">
        <f>raw_2011_non!G36+raw_2011_non!H36</f>
        <v>231145990</v>
      </c>
      <c r="G32">
        <f>raw_2011_non!I36</f>
        <v>7669914</v>
      </c>
      <c r="H32">
        <f>raw_2011_non!J36+raw_2011_non!K36</f>
        <v>468676513</v>
      </c>
      <c r="I32">
        <f>raw_2011_non!O36</f>
        <v>8517294</v>
      </c>
      <c r="J32">
        <f>raw_2011_non!L36+raw_2011_non!M36</f>
        <v>76191893</v>
      </c>
      <c r="K32">
        <f>raw_2011_summ!F36</f>
        <v>16938000</v>
      </c>
      <c r="L32">
        <f>raw_2011_tot!B36+raw_2011_summ!E36+raw_2011_summ!F36</f>
        <v>1273701090</v>
      </c>
      <c r="N32">
        <f t="shared" si="0"/>
        <v>1273701090</v>
      </c>
      <c r="O32" t="str">
        <f t="shared" si="1"/>
        <v>Match</v>
      </c>
    </row>
    <row r="33" spans="1:15" x14ac:dyDescent="0.2">
      <c r="A33" t="s">
        <v>39</v>
      </c>
      <c r="B33">
        <f>raw_2011_assist!C37</f>
        <v>80915527</v>
      </c>
      <c r="C33">
        <f>raw_2011_assist!D37+raw_2011_non!D37+raw_2011_summ!E37</f>
        <v>30888346</v>
      </c>
      <c r="D33">
        <f>raw_2011_assist!E37+raw_2011_non!C37+raw_2011_non!E37+raw_2011_non!F37</f>
        <v>8477005</v>
      </c>
      <c r="E33">
        <f>raw_2011_assist!F37+raw_2011_non!N37</f>
        <v>0</v>
      </c>
      <c r="F33">
        <f>raw_2011_non!G37+raw_2011_non!H37</f>
        <v>49800000</v>
      </c>
      <c r="G33">
        <f>raw_2011_non!I37</f>
        <v>0</v>
      </c>
      <c r="H33">
        <f>raw_2011_non!J37+raw_2011_non!K37</f>
        <v>9377849</v>
      </c>
      <c r="I33">
        <f>raw_2011_non!O37</f>
        <v>27121816</v>
      </c>
      <c r="J33">
        <f>raw_2011_non!L37+raw_2011_non!M37</f>
        <v>10250014</v>
      </c>
      <c r="K33">
        <f>raw_2011_summ!F37</f>
        <v>0</v>
      </c>
      <c r="L33">
        <f>raw_2011_tot!B37+raw_2011_summ!E37+raw_2011_summ!F37</f>
        <v>216830557</v>
      </c>
      <c r="N33">
        <f t="shared" si="0"/>
        <v>216830557</v>
      </c>
      <c r="O33" t="str">
        <f t="shared" si="1"/>
        <v>Match</v>
      </c>
    </row>
    <row r="34" spans="1:15" x14ac:dyDescent="0.2">
      <c r="A34" t="s">
        <v>40</v>
      </c>
      <c r="B34">
        <f>raw_2011_assist!C38</f>
        <v>1443553507</v>
      </c>
      <c r="C34">
        <f>raw_2011_assist!D38+raw_2011_non!D38+raw_2011_summ!E38</f>
        <v>568028898</v>
      </c>
      <c r="D34">
        <f>raw_2011_assist!E38+raw_2011_non!C38+raw_2011_non!E38+raw_2011_non!F38</f>
        <v>183711586</v>
      </c>
      <c r="E34">
        <f>raw_2011_assist!F38+raw_2011_non!N38</f>
        <v>340769337</v>
      </c>
      <c r="F34">
        <f>raw_2011_non!G38+raw_2011_non!H38</f>
        <v>1363970679</v>
      </c>
      <c r="G34">
        <f>raw_2011_non!I38</f>
        <v>163587203</v>
      </c>
      <c r="H34">
        <f>raw_2011_non!J38+raw_2011_non!K38</f>
        <v>265586718</v>
      </c>
      <c r="I34">
        <f>raw_2011_non!O38</f>
        <v>757408532</v>
      </c>
      <c r="J34">
        <f>raw_2011_non!L38+raw_2011_non!M38</f>
        <v>333633422</v>
      </c>
      <c r="K34">
        <f>raw_2011_summ!F38</f>
        <v>192797333</v>
      </c>
      <c r="L34">
        <f>raw_2011_tot!B38+raw_2011_summ!E38+raw_2011_summ!F38</f>
        <v>5613047215</v>
      </c>
      <c r="N34">
        <f t="shared" si="0"/>
        <v>5613047215</v>
      </c>
      <c r="O34" t="str">
        <f t="shared" si="1"/>
        <v>Match</v>
      </c>
    </row>
    <row r="35" spans="1:15" x14ac:dyDescent="0.2">
      <c r="A35" t="s">
        <v>41</v>
      </c>
      <c r="B35">
        <f>raw_2011_assist!C39</f>
        <v>58364304</v>
      </c>
      <c r="C35">
        <f>raw_2011_assist!D39+raw_2011_non!D39+raw_2011_summ!E39</f>
        <v>203269127</v>
      </c>
      <c r="D35">
        <f>raw_2011_assist!E39+raw_2011_non!C39+raw_2011_non!E39+raw_2011_non!F39</f>
        <v>99316890</v>
      </c>
      <c r="E35">
        <f>raw_2011_assist!F39+raw_2011_non!N39</f>
        <v>96262610</v>
      </c>
      <c r="F35">
        <f>raw_2011_non!G39+raw_2011_non!H39</f>
        <v>51426213</v>
      </c>
      <c r="G35">
        <f>raw_2011_non!I39</f>
        <v>8624050</v>
      </c>
      <c r="H35">
        <f>raw_2011_non!J39+raw_2011_non!K39</f>
        <v>114923538</v>
      </c>
      <c r="I35">
        <f>raw_2011_non!O39</f>
        <v>38744025</v>
      </c>
      <c r="J35">
        <f>raw_2011_non!L39+raw_2011_non!M39</f>
        <v>43524475</v>
      </c>
      <c r="K35">
        <f>raw_2011_summ!F39</f>
        <v>10311313</v>
      </c>
      <c r="L35">
        <f>raw_2011_tot!B39+raw_2011_summ!E39+raw_2011_summ!F39</f>
        <v>724766545</v>
      </c>
      <c r="N35">
        <f t="shared" si="0"/>
        <v>724766545</v>
      </c>
      <c r="O35" t="str">
        <f t="shared" si="1"/>
        <v>Match</v>
      </c>
    </row>
    <row r="36" spans="1:15" x14ac:dyDescent="0.2">
      <c r="A36" t="s">
        <v>42</v>
      </c>
      <c r="B36">
        <f>raw_2011_assist!C40</f>
        <v>6846126</v>
      </c>
      <c r="C36">
        <f>raw_2011_assist!D40+raw_2011_non!D40+raw_2011_summ!E40</f>
        <v>1017036</v>
      </c>
      <c r="D36">
        <f>raw_2011_assist!E40+raw_2011_non!C40+raw_2011_non!E40+raw_2011_non!F40</f>
        <v>5962515</v>
      </c>
      <c r="E36">
        <f>raw_2011_assist!F40+raw_2011_non!N40</f>
        <v>13816730</v>
      </c>
      <c r="F36">
        <f>raw_2011_non!G40+raw_2011_non!H40</f>
        <v>0</v>
      </c>
      <c r="G36">
        <f>raw_2011_non!I40</f>
        <v>40049</v>
      </c>
      <c r="H36">
        <f>raw_2011_non!J40+raw_2011_non!K40</f>
        <v>2950749</v>
      </c>
      <c r="I36">
        <f>raw_2011_non!O40</f>
        <v>145792</v>
      </c>
      <c r="J36">
        <f>raw_2011_non!L40+raw_2011_non!M40</f>
        <v>4151742</v>
      </c>
      <c r="K36">
        <f>raw_2011_summ!F40</f>
        <v>0</v>
      </c>
      <c r="L36">
        <f>raw_2011_tot!B40+raw_2011_summ!E40+raw_2011_summ!F40</f>
        <v>34930739</v>
      </c>
      <c r="N36">
        <f t="shared" si="0"/>
        <v>34930739</v>
      </c>
      <c r="O36" t="str">
        <f t="shared" si="1"/>
        <v>Match</v>
      </c>
    </row>
    <row r="37" spans="1:15" x14ac:dyDescent="0.2">
      <c r="A37" t="s">
        <v>43</v>
      </c>
      <c r="B37">
        <f>raw_2011_assist!C41</f>
        <v>440118498</v>
      </c>
      <c r="C37">
        <f>raw_2011_assist!D41+raw_2011_non!D41+raw_2011_summ!E41</f>
        <v>394995467</v>
      </c>
      <c r="D37">
        <f>raw_2011_assist!E41+raw_2011_non!C41+raw_2011_non!E41+raw_2011_non!F41</f>
        <v>54537708</v>
      </c>
      <c r="E37">
        <f>raw_2011_assist!F41+raw_2011_non!N41</f>
        <v>0</v>
      </c>
      <c r="F37">
        <f>raw_2011_non!G41+raw_2011_non!H41</f>
        <v>0</v>
      </c>
      <c r="G37">
        <f>raw_2011_non!I41</f>
        <v>49956103</v>
      </c>
      <c r="H37">
        <f>raw_2011_non!J41+raw_2011_non!K41</f>
        <v>30080361</v>
      </c>
      <c r="I37">
        <f>raw_2011_non!O41</f>
        <v>63377877</v>
      </c>
      <c r="J37">
        <f>raw_2011_non!L41+raw_2011_non!M41</f>
        <v>154421772</v>
      </c>
      <c r="K37">
        <f>raw_2011_summ!F41</f>
        <v>43260642</v>
      </c>
      <c r="L37">
        <f>raw_2011_tot!B41+raw_2011_summ!E41+raw_2011_summ!F41</f>
        <v>1230748428</v>
      </c>
      <c r="N37">
        <f t="shared" si="0"/>
        <v>1230748428</v>
      </c>
      <c r="O37" t="str">
        <f t="shared" si="1"/>
        <v>Match</v>
      </c>
    </row>
    <row r="38" spans="1:15" x14ac:dyDescent="0.2">
      <c r="A38" t="s">
        <v>44</v>
      </c>
      <c r="B38">
        <f>raw_2011_assist!C42</f>
        <v>21651877</v>
      </c>
      <c r="C38">
        <f>raw_2011_assist!D42+raw_2011_non!D42+raw_2011_summ!E42</f>
        <v>78188330</v>
      </c>
      <c r="D38">
        <f>raw_2011_assist!E42+raw_2011_non!C42+raw_2011_non!E42+raw_2011_non!F42</f>
        <v>27253978</v>
      </c>
      <c r="E38">
        <f>raw_2011_assist!F42+raw_2011_non!N42</f>
        <v>8729138</v>
      </c>
      <c r="F38">
        <f>raw_2011_non!G42+raw_2011_non!H42</f>
        <v>0</v>
      </c>
      <c r="G38">
        <f>raw_2011_non!I42</f>
        <v>4705465</v>
      </c>
      <c r="H38">
        <f>raw_2011_non!J42+raw_2011_non!K42</f>
        <v>8880861</v>
      </c>
      <c r="I38">
        <f>raw_2011_non!O42</f>
        <v>29721693</v>
      </c>
      <c r="J38">
        <f>raw_2011_non!L42+raw_2011_non!M42</f>
        <v>22558060</v>
      </c>
      <c r="K38">
        <f>raw_2011_summ!F42</f>
        <v>14528144</v>
      </c>
      <c r="L38">
        <f>raw_2011_tot!B42+raw_2011_summ!E42+raw_2011_summ!F42</f>
        <v>216217546</v>
      </c>
      <c r="N38">
        <f t="shared" si="0"/>
        <v>216217546</v>
      </c>
      <c r="O38" t="str">
        <f t="shared" si="1"/>
        <v>Match</v>
      </c>
    </row>
    <row r="39" spans="1:15" x14ac:dyDescent="0.2">
      <c r="A39" t="s">
        <v>45</v>
      </c>
      <c r="B39">
        <f>raw_2011_assist!C43</f>
        <v>162562874</v>
      </c>
      <c r="C39">
        <f>raw_2011_assist!D43+raw_2011_non!D43+raw_2011_summ!E43</f>
        <v>22892249</v>
      </c>
      <c r="D39">
        <f>raw_2011_assist!E43+raw_2011_non!C43+raw_2011_non!E43+raw_2011_non!F43</f>
        <v>51571956</v>
      </c>
      <c r="E39">
        <f>raw_2011_assist!F43+raw_2011_non!N43</f>
        <v>10208249</v>
      </c>
      <c r="F39">
        <f>raw_2011_non!G43+raw_2011_non!H43</f>
        <v>1591295</v>
      </c>
      <c r="G39">
        <f>raw_2011_non!I43</f>
        <v>0</v>
      </c>
      <c r="H39">
        <f>raw_2011_non!J43+raw_2011_non!K43</f>
        <v>69430</v>
      </c>
      <c r="I39">
        <f>raw_2011_non!O43</f>
        <v>69515579</v>
      </c>
      <c r="J39">
        <f>raw_2011_non!L43+raw_2011_non!M43</f>
        <v>24177429</v>
      </c>
      <c r="K39">
        <f>raw_2011_summ!F43</f>
        <v>0</v>
      </c>
      <c r="L39">
        <f>raw_2011_tot!B43+raw_2011_summ!E43+raw_2011_summ!F43</f>
        <v>342589061</v>
      </c>
      <c r="N39">
        <f t="shared" si="0"/>
        <v>342589061</v>
      </c>
      <c r="O39" t="str">
        <f t="shared" si="1"/>
        <v>Match</v>
      </c>
    </row>
    <row r="40" spans="1:15" x14ac:dyDescent="0.2">
      <c r="A40" t="s">
        <v>46</v>
      </c>
      <c r="B40">
        <f>raw_2011_assist!C44</f>
        <v>188670540</v>
      </c>
      <c r="C40">
        <f>raw_2011_assist!D44+raw_2011_non!D44+raw_2011_summ!E44</f>
        <v>469285129</v>
      </c>
      <c r="D40">
        <f>raw_2011_assist!E44+raw_2011_non!C44+raw_2011_non!E44+raw_2011_non!F44</f>
        <v>172986280</v>
      </c>
      <c r="E40">
        <f>raw_2011_assist!F44+raw_2011_non!N44</f>
        <v>60390781</v>
      </c>
      <c r="F40">
        <f>raw_2011_non!G44+raw_2011_non!H44</f>
        <v>0</v>
      </c>
      <c r="G40">
        <f>raw_2011_non!I44</f>
        <v>45610893</v>
      </c>
      <c r="H40">
        <f>raw_2011_non!J44+raw_2011_non!K44</f>
        <v>84313662</v>
      </c>
      <c r="I40">
        <f>raw_2011_non!O44</f>
        <v>-240209</v>
      </c>
      <c r="J40">
        <f>raw_2011_non!L44+raw_2011_non!M44</f>
        <v>80423511</v>
      </c>
      <c r="K40">
        <f>raw_2011_summ!F44</f>
        <v>30977000</v>
      </c>
      <c r="L40">
        <f>raw_2011_tot!B44+raw_2011_summ!E44+raw_2011_summ!F44</f>
        <v>1132417587</v>
      </c>
      <c r="N40">
        <f t="shared" si="0"/>
        <v>1132417587</v>
      </c>
      <c r="O40" t="str">
        <f t="shared" si="1"/>
        <v>Match</v>
      </c>
    </row>
    <row r="41" spans="1:15" x14ac:dyDescent="0.2">
      <c r="A41" t="s">
        <v>47</v>
      </c>
      <c r="B41">
        <f>raw_2011_assist!C45</f>
        <v>35676224</v>
      </c>
      <c r="C41">
        <f>raw_2011_assist!D45+raw_2011_non!D45+raw_2011_summ!E45</f>
        <v>24712762</v>
      </c>
      <c r="D41">
        <f>raw_2011_assist!E45+raw_2011_non!C45+raw_2011_non!E45+raw_2011_non!F45</f>
        <v>13406628</v>
      </c>
      <c r="E41">
        <f>raw_2011_assist!F45+raw_2011_non!N45</f>
        <v>805031</v>
      </c>
      <c r="F41">
        <f>raw_2011_non!G45+raw_2011_non!H45</f>
        <v>10170800</v>
      </c>
      <c r="G41">
        <f>raw_2011_non!I45</f>
        <v>0</v>
      </c>
      <c r="H41">
        <f>raw_2011_non!J45+raw_2011_non!K45</f>
        <v>0</v>
      </c>
      <c r="I41">
        <f>raw_2011_non!O45</f>
        <v>53253067</v>
      </c>
      <c r="J41">
        <f>raw_2011_non!L45+raw_2011_non!M45</f>
        <v>13663929</v>
      </c>
      <c r="K41">
        <f>raw_2011_summ!F45</f>
        <v>7557672</v>
      </c>
      <c r="L41">
        <f>raw_2011_tot!B45+raw_2011_summ!E45+raw_2011_summ!F45</f>
        <v>159246113</v>
      </c>
      <c r="N41">
        <f t="shared" si="0"/>
        <v>159246113</v>
      </c>
      <c r="O41" t="str">
        <f t="shared" si="1"/>
        <v>Match</v>
      </c>
    </row>
    <row r="42" spans="1:15" x14ac:dyDescent="0.2">
      <c r="A42" t="s">
        <v>48</v>
      </c>
      <c r="B42">
        <f>raw_2011_assist!C46</f>
        <v>37380973</v>
      </c>
      <c r="C42">
        <f>raw_2011_assist!D46+raw_2011_non!D46+raw_2011_summ!E46</f>
        <v>15285268</v>
      </c>
      <c r="D42">
        <f>raw_2011_assist!E46+raw_2011_non!C46+raw_2011_non!E46+raw_2011_non!F46</f>
        <v>19263111</v>
      </c>
      <c r="E42">
        <f>raw_2011_assist!F46+raw_2011_non!N46</f>
        <v>0</v>
      </c>
      <c r="F42">
        <f>raw_2011_non!G46+raw_2011_non!H46</f>
        <v>0</v>
      </c>
      <c r="G42">
        <f>raw_2011_non!I46</f>
        <v>0</v>
      </c>
      <c r="H42">
        <f>raw_2011_non!J46+raw_2011_non!K46</f>
        <v>156119</v>
      </c>
      <c r="I42">
        <f>raw_2011_non!O46</f>
        <v>150884830</v>
      </c>
      <c r="J42">
        <f>raw_2011_non!L46+raw_2011_non!M46</f>
        <v>14518385</v>
      </c>
      <c r="K42">
        <f>raw_2011_summ!F46</f>
        <v>0</v>
      </c>
      <c r="L42">
        <f>raw_2011_tot!B46+raw_2011_summ!E46+raw_2011_summ!F46</f>
        <v>237488686</v>
      </c>
      <c r="N42">
        <f t="shared" si="0"/>
        <v>237488686</v>
      </c>
      <c r="O42" t="str">
        <f t="shared" si="1"/>
        <v>Match</v>
      </c>
    </row>
    <row r="43" spans="1:15" x14ac:dyDescent="0.2">
      <c r="A43" t="s">
        <v>49</v>
      </c>
      <c r="B43">
        <f>raw_2011_assist!C47</f>
        <v>15039373</v>
      </c>
      <c r="C43">
        <f>raw_2011_assist!D47+raw_2011_non!D47+raw_2011_summ!E47</f>
        <v>802914</v>
      </c>
      <c r="D43">
        <f>raw_2011_assist!E47+raw_2011_non!C47+raw_2011_non!E47+raw_2011_non!F47</f>
        <v>4168513</v>
      </c>
      <c r="E43">
        <f>raw_2011_assist!F47+raw_2011_non!N47</f>
        <v>6827014</v>
      </c>
      <c r="F43">
        <f>raw_2011_non!G47+raw_2011_non!H47</f>
        <v>0</v>
      </c>
      <c r="G43">
        <f>raw_2011_non!I47</f>
        <v>582971</v>
      </c>
      <c r="H43">
        <f>raw_2011_non!J47+raw_2011_non!K47</f>
        <v>0</v>
      </c>
      <c r="I43">
        <f>raw_2011_non!O47</f>
        <v>839217</v>
      </c>
      <c r="J43">
        <f>raw_2011_non!L47+raw_2011_non!M47</f>
        <v>2824338</v>
      </c>
      <c r="K43">
        <f>raw_2011_summ!F47</f>
        <v>2127965</v>
      </c>
      <c r="L43">
        <f>raw_2011_tot!B47+raw_2011_summ!E47+raw_2011_summ!F47</f>
        <v>33212305</v>
      </c>
      <c r="N43">
        <f t="shared" si="0"/>
        <v>33212305</v>
      </c>
      <c r="O43" t="str">
        <f t="shared" si="1"/>
        <v>Match</v>
      </c>
    </row>
    <row r="44" spans="1:15" x14ac:dyDescent="0.2">
      <c r="A44" t="s">
        <v>50</v>
      </c>
      <c r="B44">
        <f>raw_2011_assist!C48</f>
        <v>131357933</v>
      </c>
      <c r="C44">
        <f>raw_2011_assist!D48+raw_2011_non!D48+raw_2011_summ!E48</f>
        <v>90804719</v>
      </c>
      <c r="D44">
        <f>raw_2011_assist!E48+raw_2011_non!C48+raw_2011_non!E48+raw_2011_non!F48</f>
        <v>93111617</v>
      </c>
      <c r="E44">
        <f>raw_2011_assist!F48+raw_2011_non!N48</f>
        <v>0</v>
      </c>
      <c r="F44">
        <f>raw_2011_non!G48+raw_2011_non!H48</f>
        <v>0</v>
      </c>
      <c r="G44">
        <f>raw_2011_non!I48</f>
        <v>0</v>
      </c>
      <c r="H44">
        <f>raw_2011_non!J48+raw_2011_non!K48</f>
        <v>0</v>
      </c>
      <c r="I44">
        <f>raw_2011_non!O48</f>
        <v>67361679</v>
      </c>
      <c r="J44">
        <f>raw_2011_non!L48+raw_2011_non!M48</f>
        <v>40076227</v>
      </c>
      <c r="K44">
        <f>raw_2011_summ!F48</f>
        <v>0</v>
      </c>
      <c r="L44">
        <f>raw_2011_tot!B48+raw_2011_summ!E48+raw_2011_summ!F48</f>
        <v>422712175</v>
      </c>
      <c r="N44">
        <f t="shared" si="0"/>
        <v>422712175</v>
      </c>
      <c r="O44" t="str">
        <f t="shared" si="1"/>
        <v>Match</v>
      </c>
    </row>
    <row r="45" spans="1:15" x14ac:dyDescent="0.2">
      <c r="A45" t="s">
        <v>51</v>
      </c>
      <c r="B45">
        <f>raw_2011_assist!C49</f>
        <v>104459713</v>
      </c>
      <c r="C45">
        <f>raw_2011_assist!D49+raw_2011_non!D49+raw_2011_summ!E49</f>
        <v>26988605</v>
      </c>
      <c r="D45">
        <f>raw_2011_assist!E49+raw_2011_non!C49+raw_2011_non!E49+raw_2011_non!F49</f>
        <v>93046928</v>
      </c>
      <c r="E45">
        <f>raw_2011_assist!F49+raw_2011_non!N49</f>
        <v>282214970</v>
      </c>
      <c r="F45">
        <f>raw_2011_non!G49+raw_2011_non!H49</f>
        <v>0</v>
      </c>
      <c r="G45">
        <f>raw_2011_non!I49</f>
        <v>21124166</v>
      </c>
      <c r="H45">
        <f>raw_2011_non!J49+raw_2011_non!K49</f>
        <v>13696504</v>
      </c>
      <c r="I45">
        <f>raw_2011_non!O49</f>
        <v>175270433</v>
      </c>
      <c r="J45">
        <f>raw_2011_non!L49+raw_2011_non!M49</f>
        <v>93692889</v>
      </c>
      <c r="K45">
        <f>raw_2011_summ!F49</f>
        <v>32408086</v>
      </c>
      <c r="L45">
        <f>raw_2011_tot!B49+raw_2011_summ!E49+raw_2011_summ!F49</f>
        <v>842902294</v>
      </c>
      <c r="N45">
        <f t="shared" si="0"/>
        <v>842902294</v>
      </c>
      <c r="O45" t="str">
        <f t="shared" si="1"/>
        <v>Match</v>
      </c>
    </row>
    <row r="46" spans="1:15" x14ac:dyDescent="0.2">
      <c r="A46" t="s">
        <v>52</v>
      </c>
      <c r="B46">
        <f>raw_2011_assist!C50</f>
        <v>31408492</v>
      </c>
      <c r="C46">
        <f>raw_2011_assist!D50+raw_2011_non!D50+raw_2011_summ!E50</f>
        <v>10474924</v>
      </c>
      <c r="D46">
        <f>raw_2011_assist!E50+raw_2011_non!C50+raw_2011_non!E50+raw_2011_non!F50</f>
        <v>33919258</v>
      </c>
      <c r="E46">
        <f>raw_2011_assist!F50+raw_2011_non!N50</f>
        <v>0</v>
      </c>
      <c r="F46">
        <f>raw_2011_non!G50+raw_2011_non!H50</f>
        <v>0</v>
      </c>
      <c r="G46">
        <f>raw_2011_non!I50</f>
        <v>4428204</v>
      </c>
      <c r="H46">
        <f>raw_2011_non!J50+raw_2011_non!K50</f>
        <v>7399308</v>
      </c>
      <c r="I46">
        <f>raw_2011_non!O50</f>
        <v>16859779</v>
      </c>
      <c r="J46">
        <f>raw_2011_non!L50+raw_2011_non!M50</f>
        <v>11868503</v>
      </c>
      <c r="K46">
        <f>raw_2011_summ!F50</f>
        <v>2445999</v>
      </c>
      <c r="L46">
        <f>raw_2011_tot!B50+raw_2011_summ!E50+raw_2011_summ!F50</f>
        <v>118804467</v>
      </c>
      <c r="N46">
        <f t="shared" si="0"/>
        <v>118804467</v>
      </c>
      <c r="O46" t="str">
        <f t="shared" si="1"/>
        <v>Match</v>
      </c>
    </row>
    <row r="47" spans="1:15" x14ac:dyDescent="0.2">
      <c r="A47" t="s">
        <v>53</v>
      </c>
      <c r="B47">
        <f>raw_2011_assist!C51</f>
        <v>16210063</v>
      </c>
      <c r="C47">
        <f>raw_2011_assist!D51+raw_2011_non!D51+raw_2011_summ!E51</f>
        <v>26346856</v>
      </c>
      <c r="D47">
        <f>raw_2011_assist!E51+raw_2011_non!C51+raw_2011_non!E51+raw_2011_non!F51</f>
        <v>4966769</v>
      </c>
      <c r="E47">
        <f>raw_2011_assist!F51+raw_2011_non!N51</f>
        <v>3450337</v>
      </c>
      <c r="F47">
        <f>raw_2011_non!G51+raw_2011_non!H51</f>
        <v>20151139</v>
      </c>
      <c r="G47">
        <f>raw_2011_non!I51</f>
        <v>4962265</v>
      </c>
      <c r="H47">
        <f>raw_2011_non!J51+raw_2011_non!K51</f>
        <v>0</v>
      </c>
      <c r="I47">
        <f>raw_2011_non!O51</f>
        <v>0</v>
      </c>
      <c r="J47">
        <f>raw_2011_non!L51+raw_2011_non!M51</f>
        <v>6164759</v>
      </c>
      <c r="K47">
        <f>raw_2011_summ!F51</f>
        <v>4735318</v>
      </c>
      <c r="L47">
        <f>raw_2011_tot!B51+raw_2011_summ!E51+raw_2011_summ!F51</f>
        <v>86987506</v>
      </c>
      <c r="N47">
        <f t="shared" si="0"/>
        <v>86987506</v>
      </c>
      <c r="O47" t="str">
        <f t="shared" si="1"/>
        <v>Match</v>
      </c>
    </row>
    <row r="48" spans="1:15" x14ac:dyDescent="0.2">
      <c r="A48" t="s">
        <v>54</v>
      </c>
      <c r="B48">
        <f>raw_2011_assist!C52</f>
        <v>119658769</v>
      </c>
      <c r="C48">
        <f>raw_2011_assist!D52+raw_2011_non!D52+raw_2011_summ!E52</f>
        <v>39025271</v>
      </c>
      <c r="D48">
        <f>raw_2011_assist!E52+raw_2011_non!C52+raw_2011_non!E52+raw_2011_non!F52</f>
        <v>61301749</v>
      </c>
      <c r="E48">
        <f>raw_2011_assist!F52+raw_2011_non!N52</f>
        <v>0</v>
      </c>
      <c r="F48">
        <f>raw_2011_non!G52+raw_2011_non!H52</f>
        <v>0</v>
      </c>
      <c r="G48">
        <f>raw_2011_non!I52</f>
        <v>1811688</v>
      </c>
      <c r="H48">
        <f>raw_2011_non!J52+raw_2011_non!K52</f>
        <v>35973242</v>
      </c>
      <c r="I48">
        <f>raw_2011_non!O52</f>
        <v>23129355</v>
      </c>
      <c r="J48">
        <f>raw_2011_non!L52+raw_2011_non!M52</f>
        <v>21031227</v>
      </c>
      <c r="K48">
        <f>raw_2011_summ!F52</f>
        <v>12648498</v>
      </c>
      <c r="L48">
        <f>raw_2011_tot!B52+raw_2011_summ!E52+raw_2011_summ!F52</f>
        <v>314579799</v>
      </c>
      <c r="N48">
        <f t="shared" si="0"/>
        <v>314579799</v>
      </c>
      <c r="O48" t="str">
        <f t="shared" si="1"/>
        <v>Match</v>
      </c>
    </row>
    <row r="49" spans="1:15" x14ac:dyDescent="0.2">
      <c r="A49" t="s">
        <v>55</v>
      </c>
      <c r="B49">
        <f>raw_2011_assist!C53</f>
        <v>305740849</v>
      </c>
      <c r="C49">
        <f>raw_2011_assist!D53+raw_2011_non!D53+raw_2011_summ!E53</f>
        <v>197200184</v>
      </c>
      <c r="D49">
        <f>raw_2011_assist!E53+raw_2011_non!C53+raw_2011_non!E53+raw_2011_non!F53</f>
        <v>118201851</v>
      </c>
      <c r="E49">
        <f>raw_2011_assist!F53+raw_2011_non!N53</f>
        <v>11484593</v>
      </c>
      <c r="F49">
        <f>raw_2011_non!G53+raw_2011_non!H53</f>
        <v>0</v>
      </c>
      <c r="G49">
        <f>raw_2011_non!I53</f>
        <v>33421813</v>
      </c>
      <c r="H49">
        <f>raw_2011_non!J53+raw_2011_non!K53</f>
        <v>225264456</v>
      </c>
      <c r="I49">
        <f>raw_2011_non!O53</f>
        <v>235423478</v>
      </c>
      <c r="J49">
        <f>raw_2011_non!L53+raw_2011_non!M53</f>
        <v>42526186</v>
      </c>
      <c r="K49">
        <f>raw_2011_summ!F53</f>
        <v>10702000</v>
      </c>
      <c r="L49">
        <f>raw_2011_tot!B53+raw_2011_summ!E53+raw_2011_summ!F53</f>
        <v>1179965410</v>
      </c>
      <c r="N49">
        <f t="shared" si="0"/>
        <v>1179965410</v>
      </c>
      <c r="O49" t="str">
        <f t="shared" si="1"/>
        <v>Match</v>
      </c>
    </row>
    <row r="50" spans="1:15" x14ac:dyDescent="0.2">
      <c r="A50" t="s">
        <v>56</v>
      </c>
      <c r="B50">
        <f>raw_2011_assist!C54</f>
        <v>34249892</v>
      </c>
      <c r="C50">
        <f>raw_2011_assist!D54+raw_2011_non!D54+raw_2011_summ!E54</f>
        <v>35596112</v>
      </c>
      <c r="D50">
        <f>raw_2011_assist!E54+raw_2011_non!C54+raw_2011_non!E54+raw_2011_non!F54</f>
        <v>20896415</v>
      </c>
      <c r="E50">
        <f>raw_2011_assist!F54+raw_2011_non!N54</f>
        <v>19035131</v>
      </c>
      <c r="F50">
        <f>raw_2011_non!G54+raw_2011_non!H54</f>
        <v>0</v>
      </c>
      <c r="G50">
        <f>raw_2011_non!I54</f>
        <v>20488681</v>
      </c>
      <c r="H50">
        <f>raw_2011_non!J54+raw_2011_non!K54</f>
        <v>10270049</v>
      </c>
      <c r="I50">
        <f>raw_2011_non!O54</f>
        <v>9253474</v>
      </c>
      <c r="J50">
        <f>raw_2011_non!L54+raw_2011_non!M54</f>
        <v>22165656</v>
      </c>
      <c r="K50">
        <f>raw_2011_summ!F54</f>
        <v>11017631</v>
      </c>
      <c r="L50">
        <f>raw_2011_tot!B54+raw_2011_summ!E54+raw_2011_summ!F54</f>
        <v>182973041</v>
      </c>
      <c r="N50">
        <f t="shared" si="0"/>
        <v>182973041</v>
      </c>
      <c r="O50" t="str">
        <f t="shared" si="1"/>
        <v>Match</v>
      </c>
    </row>
    <row r="51" spans="1:15" x14ac:dyDescent="0.2">
      <c r="A51" t="s">
        <v>57</v>
      </c>
      <c r="B51">
        <f>raw_2011_assist!C55</f>
        <v>127764803</v>
      </c>
      <c r="C51">
        <f>raw_2011_assist!D55+raw_2011_non!D55+raw_2011_summ!E55</f>
        <v>210612203</v>
      </c>
      <c r="D51">
        <f>raw_2011_assist!E55+raw_2011_non!C55+raw_2011_non!E55+raw_2011_non!F55</f>
        <v>67039810</v>
      </c>
      <c r="E51">
        <f>raw_2011_assist!F55+raw_2011_non!N55</f>
        <v>299129</v>
      </c>
      <c r="F51">
        <f>raw_2011_non!G55+raw_2011_non!H55</f>
        <v>58682500</v>
      </c>
      <c r="G51">
        <f>raw_2011_non!I55</f>
        <v>36349800</v>
      </c>
      <c r="H51">
        <f>raw_2011_non!J55+raw_2011_non!K55</f>
        <v>14605508</v>
      </c>
      <c r="I51">
        <f>raw_2011_non!O55</f>
        <v>88712143</v>
      </c>
      <c r="J51">
        <f>raw_2011_non!L55+raw_2011_non!M55</f>
        <v>34142647</v>
      </c>
      <c r="K51">
        <f>raw_2011_summ!F55</f>
        <v>14837318</v>
      </c>
      <c r="L51">
        <f>raw_2011_tot!B55+raw_2011_summ!E55+raw_2011_summ!F55</f>
        <v>653045861</v>
      </c>
      <c r="N51">
        <f t="shared" si="0"/>
        <v>653045861</v>
      </c>
      <c r="O51" t="str">
        <f t="shared" si="1"/>
        <v>Match</v>
      </c>
    </row>
    <row r="52" spans="1:15" x14ac:dyDescent="0.2">
      <c r="A52" t="s">
        <v>58</v>
      </c>
      <c r="B52">
        <f>raw_2011_assist!C56</f>
        <v>13733476</v>
      </c>
      <c r="C52">
        <f>raw_2011_assist!D56+raw_2011_non!D56+raw_2011_summ!E56</f>
        <v>3653707</v>
      </c>
      <c r="D52">
        <f>raw_2011_assist!E56+raw_2011_non!C56+raw_2011_non!E56+raw_2011_non!F56</f>
        <v>253811</v>
      </c>
      <c r="E52">
        <f>raw_2011_assist!F56+raw_2011_non!N56</f>
        <v>0</v>
      </c>
      <c r="F52">
        <f>raw_2011_non!G56+raw_2011_non!H56</f>
        <v>0</v>
      </c>
      <c r="G52">
        <f>raw_2011_non!I56</f>
        <v>0</v>
      </c>
      <c r="H52">
        <f>raw_2011_non!J56+raw_2011_non!K56</f>
        <v>0</v>
      </c>
      <c r="I52">
        <f>raw_2011_non!O56</f>
        <v>18343544</v>
      </c>
      <c r="J52">
        <f>raw_2011_non!L56+raw_2011_non!M56</f>
        <v>990261</v>
      </c>
      <c r="K52">
        <f>raw_2011_summ!F56</f>
        <v>1850053</v>
      </c>
      <c r="L52">
        <f>raw_2011_tot!B56+raw_2011_summ!E56+raw_2011_summ!F56</f>
        <v>38824852</v>
      </c>
      <c r="N52">
        <f t="shared" si="0"/>
        <v>38824852</v>
      </c>
      <c r="O52" t="str">
        <f t="shared" si="1"/>
        <v>Match</v>
      </c>
    </row>
    <row r="53" spans="1:15" x14ac:dyDescent="0.2">
      <c r="A53" t="s">
        <v>117</v>
      </c>
      <c r="B53">
        <f>raw_2011_assist!C5</f>
        <v>9604170791</v>
      </c>
      <c r="C53">
        <f>raw_2011_assist!D5+raw_2011_non!D5+raw_2011_summ!E5</f>
        <v>5522643148</v>
      </c>
      <c r="D53">
        <f>raw_2011_assist!E5+raw_2011_non!C5+raw_2011_non!E5+raw_2011_non!F5</f>
        <v>3145190278</v>
      </c>
      <c r="E53">
        <f>raw_2011_assist!F5+raw_2011_non!N5</f>
        <v>1642084916</v>
      </c>
      <c r="F53">
        <f>raw_2011_non!G5+raw_2011_non!H5</f>
        <v>2533829020</v>
      </c>
      <c r="G53">
        <f>raw_2011_non!I5</f>
        <v>722177743</v>
      </c>
      <c r="H53">
        <f>raw_2011_non!J5+raw_2011_non!K5</f>
        <v>2261955694</v>
      </c>
      <c r="I53">
        <f>raw_2011_non!O5</f>
        <v>4452851892</v>
      </c>
      <c r="J53">
        <f>raw_2011_non!L5+raw_2011_non!M5</f>
        <v>2304092171</v>
      </c>
      <c r="K53">
        <f>raw_2011_summ!F5</f>
        <v>1135445928</v>
      </c>
      <c r="L53">
        <f>raw_2011_tot!B5+raw_2011_summ!E5+raw_2011_summ!F5</f>
        <v>33324441581</v>
      </c>
      <c r="N53">
        <f>SUM(B53:K53)</f>
        <v>33324441581</v>
      </c>
      <c r="O53" t="str">
        <f>IF(L53=N53, "Match", "No Match")</f>
        <v>Match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cols>
    <col min="2" max="6" width="11.1640625" bestFit="1" customWidth="1"/>
    <col min="8" max="11" width="11.1640625" bestFit="1" customWidth="1"/>
    <col min="12" max="14" width="12.1640625" bestFit="1" customWidth="1"/>
  </cols>
  <sheetData>
    <row r="1" spans="1:17" x14ac:dyDescent="0.2">
      <c r="A1" t="s">
        <v>1</v>
      </c>
      <c r="B1" t="s">
        <v>666</v>
      </c>
      <c r="C1" t="s">
        <v>667</v>
      </c>
      <c r="D1" t="s">
        <v>668</v>
      </c>
      <c r="E1" t="s">
        <v>669</v>
      </c>
      <c r="F1" t="s">
        <v>670</v>
      </c>
      <c r="G1" t="s">
        <v>671</v>
      </c>
      <c r="H1" t="s">
        <v>672</v>
      </c>
      <c r="I1" t="s">
        <v>673</v>
      </c>
      <c r="J1" t="s">
        <v>674</v>
      </c>
      <c r="K1" t="s">
        <v>675</v>
      </c>
      <c r="L1" t="s">
        <v>947</v>
      </c>
      <c r="N1" t="s">
        <v>829</v>
      </c>
      <c r="O1" t="s">
        <v>606</v>
      </c>
      <c r="P1" t="s">
        <v>850</v>
      </c>
      <c r="Q1" t="s">
        <v>606</v>
      </c>
    </row>
    <row r="2" spans="1:17" x14ac:dyDescent="0.2">
      <c r="A2" t="s">
        <v>8</v>
      </c>
      <c r="B2">
        <f>raw_2012_assist!C6</f>
        <v>49633048</v>
      </c>
      <c r="C2">
        <f>raw_2012_assist!D6+raw_2012_non!D6+raw_2012_summ!E6</f>
        <v>5517134</v>
      </c>
      <c r="D2">
        <f>raw_2012_assist!E6+raw_2012_non!C6+raw_2012_non!E6+raw_2012_non!F6</f>
        <v>29664932</v>
      </c>
      <c r="E2">
        <f>raw_2012_assist!F6+raw_2012_non!N6</f>
        <v>0</v>
      </c>
      <c r="F2">
        <f>raw_2012_non!G6+raw_2012_non!H6</f>
        <v>0</v>
      </c>
      <c r="G2">
        <f>raw_2012_non!I6</f>
        <v>23231828</v>
      </c>
      <c r="H2">
        <f>raw_2012_non!J6+raw_2012_non!K6</f>
        <v>2895008</v>
      </c>
      <c r="I2">
        <f>raw_2012_non!O6</f>
        <v>37767778</v>
      </c>
      <c r="J2">
        <f>raw_2012_non!L6+raw_2012_non!M6</f>
        <v>19683839</v>
      </c>
      <c r="K2">
        <f>raw_2012_summ!F6</f>
        <v>2500000</v>
      </c>
      <c r="L2">
        <f>raw_2012_tot!B6+raw_2012_summ!E6+raw_2012_summ!F6</f>
        <v>170893567</v>
      </c>
      <c r="N2">
        <f t="shared" ref="N2:N52" si="0">SUM(B2:K2)</f>
        <v>170893567</v>
      </c>
      <c r="O2" t="str">
        <f t="shared" ref="O2:O52" si="1">IF(L2=N2, "Match", "No Match")</f>
        <v>Match</v>
      </c>
      <c r="P2">
        <f>SUM(B2:B52)</f>
        <v>8982230616</v>
      </c>
      <c r="Q2" t="str">
        <f>IF(P2=B53, "Match", "No Match")</f>
        <v>Match</v>
      </c>
    </row>
    <row r="3" spans="1:17" x14ac:dyDescent="0.2">
      <c r="A3" t="s">
        <v>9</v>
      </c>
      <c r="B3">
        <f>raw_2012_assist!C7</f>
        <v>41349655</v>
      </c>
      <c r="C3">
        <f>raw_2012_assist!D7+raw_2012_non!D7+raw_2012_summ!E7</f>
        <v>21830090</v>
      </c>
      <c r="D3">
        <f>raw_2012_assist!E7+raw_2012_non!C7+raw_2012_non!E7+raw_2012_non!F7</f>
        <v>12168480</v>
      </c>
      <c r="E3">
        <f>raw_2012_assist!F7+raw_2012_non!N7</f>
        <v>0</v>
      </c>
      <c r="F3">
        <f>raw_2012_non!G7+raw_2012_non!H7</f>
        <v>0</v>
      </c>
      <c r="G3">
        <f>raw_2012_non!I7</f>
        <v>48534</v>
      </c>
      <c r="H3">
        <f>raw_2012_non!J7+raw_2012_non!K7</f>
        <v>368035</v>
      </c>
      <c r="I3">
        <f>raw_2012_non!O7</f>
        <v>0</v>
      </c>
      <c r="J3">
        <f>raw_2012_non!L7+raw_2012_non!M7</f>
        <v>5209580</v>
      </c>
      <c r="K3">
        <f>raw_2012_summ!F7</f>
        <v>4526000</v>
      </c>
      <c r="L3">
        <f>raw_2012_tot!B7+raw_2012_summ!E7+raw_2012_summ!F7</f>
        <v>85500374</v>
      </c>
      <c r="N3">
        <f t="shared" si="0"/>
        <v>85500374</v>
      </c>
      <c r="O3" t="str">
        <f t="shared" si="1"/>
        <v>Match</v>
      </c>
      <c r="P3">
        <f>SUM(C2:C52)</f>
        <v>5022393244</v>
      </c>
      <c r="Q3" t="str">
        <f>IF(P3=C53, "Match", "No Match")</f>
        <v>Match</v>
      </c>
    </row>
    <row r="4" spans="1:17" x14ac:dyDescent="0.2">
      <c r="A4" t="s">
        <v>10</v>
      </c>
      <c r="B4">
        <f>raw_2012_assist!C8</f>
        <v>49291677</v>
      </c>
      <c r="C4">
        <f>raw_2012_assist!D8+raw_2012_non!D8+raw_2012_summ!E8</f>
        <v>-1119284</v>
      </c>
      <c r="D4">
        <f>raw_2012_assist!E8+raw_2012_non!C8+raw_2012_non!E8+raw_2012_non!F8</f>
        <v>11619332</v>
      </c>
      <c r="E4">
        <f>raw_2012_assist!F8+raw_2012_non!N8</f>
        <v>7772422</v>
      </c>
      <c r="F4">
        <f>raw_2012_non!G8+raw_2012_non!H8</f>
        <v>0</v>
      </c>
      <c r="G4">
        <f>raw_2012_non!I8</f>
        <v>28612365</v>
      </c>
      <c r="H4">
        <f>raw_2012_non!J8+raw_2012_non!K8</f>
        <v>0</v>
      </c>
      <c r="I4">
        <f>raw_2012_non!O8</f>
        <v>190559938</v>
      </c>
      <c r="J4">
        <f>raw_2012_non!L8+raw_2012_non!M8</f>
        <v>39157413</v>
      </c>
      <c r="K4">
        <f>raw_2012_summ!F8</f>
        <v>20014130</v>
      </c>
      <c r="L4">
        <f>raw_2012_tot!B8+raw_2012_summ!E8+raw_2012_summ!F8</f>
        <v>345907993</v>
      </c>
      <c r="N4">
        <f t="shared" si="0"/>
        <v>345907993</v>
      </c>
      <c r="O4" t="str">
        <f t="shared" si="1"/>
        <v>Match</v>
      </c>
      <c r="P4">
        <f>SUM(D2:D52)</f>
        <v>2613167470</v>
      </c>
      <c r="Q4" t="str">
        <f>IF(P4=D53, "Match", "No Match")</f>
        <v>Match</v>
      </c>
    </row>
    <row r="5" spans="1:17" x14ac:dyDescent="0.2">
      <c r="A5" t="s">
        <v>11</v>
      </c>
      <c r="B5">
        <f>raw_2012_assist!C9</f>
        <v>14576892</v>
      </c>
      <c r="C5">
        <f>raw_2012_assist!D9+raw_2012_non!D9+raw_2012_summ!E9</f>
        <v>10696167</v>
      </c>
      <c r="D5">
        <f>raw_2012_assist!E9+raw_2012_non!C9+raw_2012_non!E9+raw_2012_non!F9</f>
        <v>37003398</v>
      </c>
      <c r="E5">
        <f>raw_2012_assist!F9+raw_2012_non!N9</f>
        <v>0</v>
      </c>
      <c r="F5">
        <f>raw_2012_non!G9+raw_2012_non!H9</f>
        <v>0</v>
      </c>
      <c r="G5">
        <f>raw_2012_non!I9</f>
        <v>0</v>
      </c>
      <c r="H5">
        <f>raw_2012_non!J9+raw_2012_non!K9</f>
        <v>95614928</v>
      </c>
      <c r="I5">
        <f>raw_2012_non!O9</f>
        <v>7656585</v>
      </c>
      <c r="J5">
        <f>raw_2012_non!L9+raw_2012_non!M9</f>
        <v>9047509</v>
      </c>
      <c r="K5">
        <f>raw_2012_summ!F9</f>
        <v>0</v>
      </c>
      <c r="L5">
        <f>raw_2012_tot!B9+raw_2012_summ!E9+raw_2012_summ!F9</f>
        <v>174595479</v>
      </c>
      <c r="N5">
        <f t="shared" si="0"/>
        <v>174595479</v>
      </c>
      <c r="O5" t="str">
        <f t="shared" si="1"/>
        <v>Match</v>
      </c>
      <c r="P5">
        <f>SUM(E2:E52)</f>
        <v>1380930476</v>
      </c>
      <c r="Q5" t="str">
        <f>IF(P5=E53, "Match", "No Match")</f>
        <v>Match</v>
      </c>
    </row>
    <row r="6" spans="1:17" x14ac:dyDescent="0.2">
      <c r="A6" t="s">
        <v>12</v>
      </c>
      <c r="B6">
        <f>raw_2012_assist!C10</f>
        <v>3285158179</v>
      </c>
      <c r="C6">
        <f>raw_2012_assist!D10+raw_2012_non!D10+raw_2012_summ!E10</f>
        <v>792998629</v>
      </c>
      <c r="D6">
        <f>raw_2012_assist!E10+raw_2012_non!C10+raw_2012_non!E10+raw_2012_non!F10</f>
        <v>692719779</v>
      </c>
      <c r="E6">
        <f>raw_2012_assist!F10+raw_2012_non!N10</f>
        <v>215902091</v>
      </c>
      <c r="F6">
        <f>raw_2012_non!G10+raw_2012_non!H10</f>
        <v>0</v>
      </c>
      <c r="G6">
        <f>raw_2012_non!I10</f>
        <v>715402</v>
      </c>
      <c r="H6">
        <f>raw_2012_non!J10+raw_2012_non!K10</f>
        <v>219422041</v>
      </c>
      <c r="I6">
        <f>raw_2012_non!O10</f>
        <v>339416712</v>
      </c>
      <c r="J6">
        <f>raw_2012_non!L10+raw_2012_non!M10</f>
        <v>569033958</v>
      </c>
      <c r="K6">
        <f>raw_2012_summ!F10</f>
        <v>367284323</v>
      </c>
      <c r="L6">
        <f>raw_2012_tot!B10+raw_2012_summ!E10+raw_2012_summ!F10</f>
        <v>6482651114</v>
      </c>
      <c r="N6">
        <f t="shared" si="0"/>
        <v>6482651114</v>
      </c>
      <c r="O6" t="str">
        <f t="shared" si="1"/>
        <v>Match</v>
      </c>
      <c r="P6">
        <f>SUM(F2:F52)</f>
        <v>2555932563</v>
      </c>
      <c r="Q6" t="str">
        <f>IF(P6=F53, "Match", "No Match")</f>
        <v>Match</v>
      </c>
    </row>
    <row r="7" spans="1:17" x14ac:dyDescent="0.2">
      <c r="A7" t="s">
        <v>13</v>
      </c>
      <c r="B7">
        <f>raw_2012_assist!C11</f>
        <v>70719006</v>
      </c>
      <c r="C7">
        <f>raw_2012_assist!D11+raw_2012_non!D11+raw_2012_summ!E11</f>
        <v>-30807801</v>
      </c>
      <c r="D7">
        <f>raw_2012_assist!E11+raw_2012_non!C11+raw_2012_non!E11+raw_2012_non!F11</f>
        <v>9292013</v>
      </c>
      <c r="E7">
        <f>raw_2012_assist!F11+raw_2012_non!N11</f>
        <v>134224</v>
      </c>
      <c r="F7">
        <f>raw_2012_non!G11+raw_2012_non!H11</f>
        <v>3344333</v>
      </c>
      <c r="G7">
        <f>raw_2012_non!I11</f>
        <v>4508479</v>
      </c>
      <c r="H7">
        <f>raw_2012_non!J11+raw_2012_non!K11</f>
        <v>395913</v>
      </c>
      <c r="I7">
        <f>raw_2012_non!O11</f>
        <v>197588442</v>
      </c>
      <c r="J7">
        <f>raw_2012_non!L11+raw_2012_non!M11</f>
        <v>20396967</v>
      </c>
      <c r="K7">
        <f>raw_2012_summ!F11</f>
        <v>-9803265</v>
      </c>
      <c r="L7">
        <f>raw_2012_tot!B11+raw_2012_summ!E11+raw_2012_summ!F11</f>
        <v>265768311</v>
      </c>
      <c r="N7">
        <f t="shared" si="0"/>
        <v>265768311</v>
      </c>
      <c r="O7" t="str">
        <f t="shared" si="1"/>
        <v>Match</v>
      </c>
      <c r="P7">
        <f>SUM(G2:G52)</f>
        <v>537535431</v>
      </c>
      <c r="Q7" t="str">
        <f>IF(P7=G53, "Match", "No Match")</f>
        <v>Match</v>
      </c>
    </row>
    <row r="8" spans="1:17" x14ac:dyDescent="0.2">
      <c r="A8" t="s">
        <v>14</v>
      </c>
      <c r="B8">
        <f>raw_2012_assist!C12</f>
        <v>81116023</v>
      </c>
      <c r="C8">
        <f>raw_2012_assist!D12+raw_2012_non!D12+raw_2012_summ!E12</f>
        <v>35797557</v>
      </c>
      <c r="D8">
        <f>raw_2012_assist!E12+raw_2012_non!C12+raw_2012_non!E12+raw_2012_non!F12</f>
        <v>21762274</v>
      </c>
      <c r="E8">
        <f>raw_2012_assist!F12+raw_2012_non!N12</f>
        <v>15192292</v>
      </c>
      <c r="F8">
        <f>raw_2012_non!G12+raw_2012_non!H12</f>
        <v>0</v>
      </c>
      <c r="G8">
        <f>raw_2012_non!I12</f>
        <v>858348</v>
      </c>
      <c r="H8">
        <f>raw_2012_non!J12+raw_2012_non!K12</f>
        <v>86501307</v>
      </c>
      <c r="I8">
        <f>raw_2012_non!O12</f>
        <v>194339000</v>
      </c>
      <c r="J8">
        <f>raw_2012_non!L12+raw_2012_non!M12</f>
        <v>31421047</v>
      </c>
      <c r="K8">
        <f>raw_2012_summ!F12</f>
        <v>26678810</v>
      </c>
      <c r="L8">
        <f>raw_2012_tot!B12+raw_2012_summ!E12+raw_2012_summ!F12</f>
        <v>493666658</v>
      </c>
      <c r="N8">
        <f t="shared" si="0"/>
        <v>493666658</v>
      </c>
      <c r="O8" t="str">
        <f t="shared" si="1"/>
        <v>Match</v>
      </c>
      <c r="P8">
        <f>SUM(H2:H52)</f>
        <v>2296962691</v>
      </c>
      <c r="Q8" t="str">
        <f>IF(P8=H53, "Match", "No Match")</f>
        <v>Match</v>
      </c>
    </row>
    <row r="9" spans="1:17" x14ac:dyDescent="0.2">
      <c r="A9" t="s">
        <v>15</v>
      </c>
      <c r="B9">
        <f>raw_2012_assist!C13</f>
        <v>19134666</v>
      </c>
      <c r="C9">
        <f>raw_2012_assist!D13+raw_2012_non!D13+raw_2012_summ!E13</f>
        <v>45122621</v>
      </c>
      <c r="D9">
        <f>raw_2012_assist!E13+raw_2012_non!C13+raw_2012_non!E13+raw_2012_non!F13</f>
        <v>4540157</v>
      </c>
      <c r="E9">
        <f>raw_2012_assist!F13+raw_2012_non!N13</f>
        <v>942</v>
      </c>
      <c r="F9">
        <f>raw_2012_non!G13+raw_2012_non!H13</f>
        <v>0</v>
      </c>
      <c r="G9">
        <f>raw_2012_non!I13</f>
        <v>2401246</v>
      </c>
      <c r="H9">
        <f>raw_2012_non!J13+raw_2012_non!K13</f>
        <v>0</v>
      </c>
      <c r="I9">
        <f>raw_2012_non!O13</f>
        <v>9069474</v>
      </c>
      <c r="J9">
        <f>raw_2012_non!L13+raw_2012_non!M13</f>
        <v>7797663</v>
      </c>
      <c r="K9">
        <f>raw_2012_summ!F13</f>
        <v>0</v>
      </c>
      <c r="L9">
        <f>raw_2012_tot!B13+raw_2012_summ!E13+raw_2012_summ!F13</f>
        <v>88066769</v>
      </c>
      <c r="N9">
        <f t="shared" si="0"/>
        <v>88066769</v>
      </c>
      <c r="O9" t="str">
        <f t="shared" si="1"/>
        <v>Match</v>
      </c>
      <c r="P9">
        <f>SUM(I2:I52)</f>
        <v>4582303955</v>
      </c>
      <c r="Q9" t="str">
        <f>IF(P9=I53, "Match", "No Match")</f>
        <v>Match</v>
      </c>
    </row>
    <row r="10" spans="1:17" x14ac:dyDescent="0.2">
      <c r="A10" t="s">
        <v>16</v>
      </c>
      <c r="B10">
        <f>raw_2012_assist!C14</f>
        <v>35772461</v>
      </c>
      <c r="C10">
        <f>raw_2012_assist!D14+raw_2012_non!D14+raw_2012_summ!E14</f>
        <v>56450968</v>
      </c>
      <c r="D10">
        <f>raw_2012_assist!E14+raw_2012_non!C14+raw_2012_non!E14+raw_2012_non!F14</f>
        <v>12278174</v>
      </c>
      <c r="E10">
        <f>raw_2012_assist!F14+raw_2012_non!N14</f>
        <v>0</v>
      </c>
      <c r="F10">
        <f>raw_2012_non!G14+raw_2012_non!H14</f>
        <v>15000000</v>
      </c>
      <c r="G10">
        <f>raw_2012_non!I14</f>
        <v>4692733</v>
      </c>
      <c r="H10">
        <f>raw_2012_non!J14+raw_2012_non!K14</f>
        <v>5579226</v>
      </c>
      <c r="I10">
        <f>raw_2012_non!O14</f>
        <v>33054016</v>
      </c>
      <c r="J10">
        <f>raw_2012_non!L14+raw_2012_non!M14</f>
        <v>7580308</v>
      </c>
      <c r="K10">
        <f>raw_2012_summ!F14</f>
        <v>3935917</v>
      </c>
      <c r="L10">
        <f>raw_2012_tot!B14+raw_2012_summ!E14+raw_2012_summ!F14</f>
        <v>174343803</v>
      </c>
      <c r="N10">
        <f t="shared" si="0"/>
        <v>174343803</v>
      </c>
      <c r="O10" t="str">
        <f t="shared" si="1"/>
        <v>Match</v>
      </c>
      <c r="P10">
        <f>SUM(J2:J52)</f>
        <v>2253982202</v>
      </c>
      <c r="Q10" t="str">
        <f>IF(P10=J53, "Match", "No Match")</f>
        <v>Match</v>
      </c>
    </row>
    <row r="11" spans="1:17" x14ac:dyDescent="0.2">
      <c r="A11" t="s">
        <v>17</v>
      </c>
      <c r="B11">
        <f>raw_2012_assist!C15</f>
        <v>169458905</v>
      </c>
      <c r="C11">
        <f>raw_2012_assist!D15+raw_2012_non!D15+raw_2012_summ!E15</f>
        <v>333269750</v>
      </c>
      <c r="D11">
        <f>raw_2012_assist!E15+raw_2012_non!C15+raw_2012_non!E15+raw_2012_non!F15</f>
        <v>63191066</v>
      </c>
      <c r="E11">
        <f>raw_2012_assist!F15+raw_2012_non!N15</f>
        <v>0</v>
      </c>
      <c r="F11">
        <f>raw_2012_non!G15+raw_2012_non!H15</f>
        <v>0</v>
      </c>
      <c r="G11">
        <f>raw_2012_non!I15</f>
        <v>790723</v>
      </c>
      <c r="H11">
        <f>raw_2012_non!J15+raw_2012_non!K15</f>
        <v>5045189</v>
      </c>
      <c r="I11">
        <f>raw_2012_non!O15</f>
        <v>315720746</v>
      </c>
      <c r="J11">
        <f>raw_2012_non!L15+raw_2012_non!M15</f>
        <v>32254440</v>
      </c>
      <c r="K11">
        <f>raw_2012_summ!F15</f>
        <v>56031764</v>
      </c>
      <c r="L11">
        <f>raw_2012_tot!B15+raw_2012_summ!E15+raw_2012_summ!F15</f>
        <v>975762583</v>
      </c>
      <c r="N11">
        <f t="shared" si="0"/>
        <v>975762583</v>
      </c>
      <c r="O11" t="str">
        <f t="shared" si="1"/>
        <v>Match</v>
      </c>
      <c r="P11">
        <f>SUM(K2:K52)</f>
        <v>1132658499</v>
      </c>
      <c r="Q11" t="str">
        <f>IF(P11=K53, "Match", "No Match")</f>
        <v>Match</v>
      </c>
    </row>
    <row r="12" spans="1:17" x14ac:dyDescent="0.2">
      <c r="A12" t="s">
        <v>18</v>
      </c>
      <c r="B12">
        <f>raw_2012_assist!C16</f>
        <v>43887999</v>
      </c>
      <c r="C12">
        <f>raw_2012_assist!D16+raw_2012_non!D16+raw_2012_summ!E16</f>
        <v>23309579</v>
      </c>
      <c r="D12">
        <f>raw_2012_assist!E16+raw_2012_non!C16+raw_2012_non!E16+raw_2012_non!F16</f>
        <v>31630696</v>
      </c>
      <c r="E12">
        <f>raw_2012_assist!F16+raw_2012_non!N16</f>
        <v>29921794</v>
      </c>
      <c r="F12">
        <f>raw_2012_non!G16+raw_2012_non!H16</f>
        <v>0</v>
      </c>
      <c r="G12">
        <f>raw_2012_non!I16</f>
        <v>0</v>
      </c>
      <c r="H12">
        <f>raw_2012_non!J16+raw_2012_non!K16</f>
        <v>27048161</v>
      </c>
      <c r="I12">
        <f>raw_2012_non!O16</f>
        <v>342957300</v>
      </c>
      <c r="J12">
        <f>raw_2012_non!L16+raw_2012_non!M16</f>
        <v>23923898</v>
      </c>
      <c r="K12">
        <f>raw_2012_summ!F16</f>
        <v>0</v>
      </c>
      <c r="L12">
        <f>raw_2012_tot!B16+raw_2012_summ!E16+raw_2012_summ!F16</f>
        <v>522679427</v>
      </c>
      <c r="N12">
        <f t="shared" si="0"/>
        <v>522679427</v>
      </c>
      <c r="O12" t="str">
        <f t="shared" si="1"/>
        <v>Match</v>
      </c>
      <c r="P12">
        <f>SUM(L2:L52)</f>
        <v>31358097147</v>
      </c>
      <c r="Q12" t="str">
        <f>IF(P12=L53, "Match", "No Match")</f>
        <v>Match</v>
      </c>
    </row>
    <row r="13" spans="1:17" x14ac:dyDescent="0.2">
      <c r="A13" t="s">
        <v>19</v>
      </c>
      <c r="B13">
        <f>raw_2012_assist!C17</f>
        <v>69238228</v>
      </c>
      <c r="C13">
        <f>raw_2012_assist!D17+raw_2012_non!D17+raw_2012_summ!E17</f>
        <v>25294518</v>
      </c>
      <c r="D13">
        <f>raw_2012_assist!E17+raw_2012_non!C17+raw_2012_non!E17+raw_2012_non!F17</f>
        <v>97090449</v>
      </c>
      <c r="E13">
        <f>raw_2012_assist!F17+raw_2012_non!N17</f>
        <v>0</v>
      </c>
      <c r="F13">
        <f>raw_2012_non!G17+raw_2012_non!H17</f>
        <v>0</v>
      </c>
      <c r="G13">
        <f>raw_2012_non!I17</f>
        <v>6405520</v>
      </c>
      <c r="H13">
        <f>raw_2012_non!J17+raw_2012_non!K17</f>
        <v>13346910</v>
      </c>
      <c r="I13">
        <f>raw_2012_non!O17</f>
        <v>30022842</v>
      </c>
      <c r="J13">
        <f>raw_2012_non!L17+raw_2012_non!M17</f>
        <v>15721805</v>
      </c>
      <c r="K13">
        <f>raw_2012_summ!F17</f>
        <v>9890000</v>
      </c>
      <c r="L13">
        <f>raw_2012_tot!B17+raw_2012_summ!E17+raw_2012_summ!F17</f>
        <v>267010272</v>
      </c>
      <c r="N13">
        <f t="shared" si="0"/>
        <v>267010272</v>
      </c>
      <c r="O13" t="str">
        <f t="shared" si="1"/>
        <v>Match</v>
      </c>
    </row>
    <row r="14" spans="1:17" x14ac:dyDescent="0.2">
      <c r="A14" t="s">
        <v>20</v>
      </c>
      <c r="B14">
        <f>raw_2012_assist!C18</f>
        <v>7221482</v>
      </c>
      <c r="C14">
        <f>raw_2012_assist!D18+raw_2012_non!D18+raw_2012_summ!E18</f>
        <v>11007020</v>
      </c>
      <c r="D14">
        <f>raw_2012_assist!E18+raw_2012_non!C18+raw_2012_non!E18+raw_2012_non!F18</f>
        <v>6869348</v>
      </c>
      <c r="E14">
        <f>raw_2012_assist!F18+raw_2012_non!N18</f>
        <v>5713146</v>
      </c>
      <c r="F14">
        <f>raw_2012_non!G18+raw_2012_non!H18</f>
        <v>0</v>
      </c>
      <c r="G14">
        <f>raw_2012_non!I18</f>
        <v>1464930</v>
      </c>
      <c r="H14">
        <f>raw_2012_non!J18+raw_2012_non!K18</f>
        <v>393568</v>
      </c>
      <c r="I14">
        <f>raw_2012_non!O18</f>
        <v>4284318</v>
      </c>
      <c r="J14">
        <f>raw_2012_non!L18+raw_2012_non!M18</f>
        <v>4770925</v>
      </c>
      <c r="K14">
        <f>raw_2012_summ!F18</f>
        <v>1292533</v>
      </c>
      <c r="L14">
        <f>raw_2012_tot!B18+raw_2012_summ!E18+raw_2012_summ!F18</f>
        <v>43017270</v>
      </c>
      <c r="N14">
        <f t="shared" si="0"/>
        <v>43017270</v>
      </c>
      <c r="O14" t="str">
        <f t="shared" si="1"/>
        <v>Match</v>
      </c>
    </row>
    <row r="15" spans="1:17" x14ac:dyDescent="0.2">
      <c r="A15" t="s">
        <v>21</v>
      </c>
      <c r="B15">
        <f>raw_2012_assist!C19</f>
        <v>127429136</v>
      </c>
      <c r="C15">
        <f>raw_2012_assist!D19+raw_2012_non!D19+raw_2012_summ!E19</f>
        <v>624531764</v>
      </c>
      <c r="D15">
        <f>raw_2012_assist!E19+raw_2012_non!C19+raw_2012_non!E19+raw_2012_non!F19</f>
        <v>40272550</v>
      </c>
      <c r="E15">
        <f>raw_2012_assist!F19+raw_2012_non!N19</f>
        <v>253243140</v>
      </c>
      <c r="F15">
        <f>raw_2012_non!G19+raw_2012_non!H19</f>
        <v>9197636</v>
      </c>
      <c r="G15">
        <f>raw_2012_non!I19</f>
        <v>0</v>
      </c>
      <c r="H15">
        <f>raw_2012_non!J19+raw_2012_non!K19</f>
        <v>0</v>
      </c>
      <c r="I15">
        <f>raw_2012_non!O19</f>
        <v>96772087</v>
      </c>
      <c r="J15">
        <f>raw_2012_non!L19+raw_2012_non!M19</f>
        <v>33065594</v>
      </c>
      <c r="K15">
        <f>raw_2012_summ!F19</f>
        <v>1200000</v>
      </c>
      <c r="L15">
        <f>raw_2012_tot!B19+raw_2012_summ!E19+raw_2012_summ!F19</f>
        <v>1185711907</v>
      </c>
      <c r="N15">
        <f t="shared" si="0"/>
        <v>1185711907</v>
      </c>
      <c r="O15" t="str">
        <f t="shared" si="1"/>
        <v>Match</v>
      </c>
    </row>
    <row r="16" spans="1:17" x14ac:dyDescent="0.2">
      <c r="A16" t="s">
        <v>22</v>
      </c>
      <c r="B16">
        <f>raw_2012_assist!C20</f>
        <v>40693945</v>
      </c>
      <c r="C16">
        <f>raw_2012_assist!D20+raw_2012_non!D20+raw_2012_summ!E20</f>
        <v>38685746</v>
      </c>
      <c r="D16">
        <f>raw_2012_assist!E20+raw_2012_non!C20+raw_2012_non!E20+raw_2012_non!F20</f>
        <v>20668456</v>
      </c>
      <c r="E16">
        <f>raw_2012_assist!F20+raw_2012_non!N20</f>
        <v>0</v>
      </c>
      <c r="F16">
        <f>raw_2012_non!G20+raw_2012_non!H20</f>
        <v>32030790</v>
      </c>
      <c r="G16">
        <f>raw_2012_non!I20</f>
        <v>0</v>
      </c>
      <c r="H16">
        <f>raw_2012_non!J20+raw_2012_non!K20</f>
        <v>4304887</v>
      </c>
      <c r="I16">
        <f>raw_2012_non!O20</f>
        <v>86001543</v>
      </c>
      <c r="J16">
        <f>raw_2012_non!L20+raw_2012_non!M20</f>
        <v>23262748</v>
      </c>
      <c r="K16">
        <f>raw_2012_summ!F20</f>
        <v>2000000</v>
      </c>
      <c r="L16">
        <f>raw_2012_tot!B20+raw_2012_summ!E20+raw_2012_summ!F20</f>
        <v>247648115</v>
      </c>
      <c r="N16">
        <f t="shared" si="0"/>
        <v>247648115</v>
      </c>
      <c r="O16" t="str">
        <f t="shared" si="1"/>
        <v>Match</v>
      </c>
    </row>
    <row r="17" spans="1:15" x14ac:dyDescent="0.2">
      <c r="A17" t="s">
        <v>23</v>
      </c>
      <c r="B17">
        <f>raw_2012_assist!C21</f>
        <v>66389497</v>
      </c>
      <c r="C17">
        <f>raw_2012_assist!D21+raw_2012_non!D21+raw_2012_summ!E21</f>
        <v>45144543</v>
      </c>
      <c r="D17">
        <f>raw_2012_assist!E21+raw_2012_non!C21+raw_2012_non!E21+raw_2012_non!F21</f>
        <v>22475265</v>
      </c>
      <c r="E17">
        <f>raw_2012_assist!F21+raw_2012_non!N21</f>
        <v>0</v>
      </c>
      <c r="F17">
        <f>raw_2012_non!G21+raw_2012_non!H21</f>
        <v>13219115</v>
      </c>
      <c r="G17">
        <f>raw_2012_non!I21</f>
        <v>140801</v>
      </c>
      <c r="H17">
        <f>raw_2012_non!J21+raw_2012_non!K21</f>
        <v>51008251</v>
      </c>
      <c r="I17">
        <f>raw_2012_non!O21</f>
        <v>0</v>
      </c>
      <c r="J17">
        <f>raw_2012_non!L21+raw_2012_non!M21</f>
        <v>15179566</v>
      </c>
      <c r="K17">
        <f>raw_2012_summ!F21</f>
        <v>12962008</v>
      </c>
      <c r="L17">
        <f>raw_2012_tot!B21+raw_2012_summ!E21+raw_2012_summ!F21</f>
        <v>226519046</v>
      </c>
      <c r="N17">
        <f t="shared" si="0"/>
        <v>226519046</v>
      </c>
      <c r="O17" t="str">
        <f t="shared" si="1"/>
        <v>Match</v>
      </c>
    </row>
    <row r="18" spans="1:15" x14ac:dyDescent="0.2">
      <c r="A18" t="s">
        <v>24</v>
      </c>
      <c r="B18">
        <f>raw_2012_assist!C22</f>
        <v>33063717</v>
      </c>
      <c r="C18">
        <f>raw_2012_assist!D22+raw_2012_non!D22+raw_2012_summ!E22</f>
        <v>19984125</v>
      </c>
      <c r="D18">
        <f>raw_2012_assist!E22+raw_2012_non!C22+raw_2012_non!E22+raw_2012_non!F22</f>
        <v>7973813</v>
      </c>
      <c r="E18">
        <f>raw_2012_assist!F22+raw_2012_non!N22</f>
        <v>14474861</v>
      </c>
      <c r="F18">
        <f>raw_2012_non!G22+raw_2012_non!H22</f>
        <v>56608176</v>
      </c>
      <c r="G18">
        <f>raw_2012_non!I22</f>
        <v>77264</v>
      </c>
      <c r="H18">
        <f>raw_2012_non!J22+raw_2012_non!K22</f>
        <v>0</v>
      </c>
      <c r="I18">
        <f>raw_2012_non!O22</f>
        <v>28483769</v>
      </c>
      <c r="J18">
        <f>raw_2012_non!L22+raw_2012_non!M22</f>
        <v>12147094</v>
      </c>
      <c r="K18">
        <f>raw_2012_summ!F22</f>
        <v>10193106</v>
      </c>
      <c r="L18">
        <f>raw_2012_tot!B22+raw_2012_summ!E22+raw_2012_summ!F22</f>
        <v>183005925</v>
      </c>
      <c r="N18">
        <f t="shared" si="0"/>
        <v>183005925</v>
      </c>
      <c r="O18" t="str">
        <f t="shared" si="1"/>
        <v>Match</v>
      </c>
    </row>
    <row r="19" spans="1:15" x14ac:dyDescent="0.2">
      <c r="A19" t="s">
        <v>25</v>
      </c>
      <c r="B19">
        <f>raw_2012_assist!C23</f>
        <v>112226057</v>
      </c>
      <c r="C19">
        <f>raw_2012_assist!D23+raw_2012_non!D23+raw_2012_summ!E23</f>
        <v>98372670</v>
      </c>
      <c r="D19">
        <f>raw_2012_assist!E23+raw_2012_non!C23+raw_2012_non!E23+raw_2012_non!F23</f>
        <v>56782185</v>
      </c>
      <c r="E19">
        <f>raw_2012_assist!F23+raw_2012_non!N23</f>
        <v>0</v>
      </c>
      <c r="F19">
        <f>raw_2012_non!G23+raw_2012_non!H23</f>
        <v>0</v>
      </c>
      <c r="G19">
        <f>raw_2012_non!I23</f>
        <v>0</v>
      </c>
      <c r="H19">
        <f>raw_2012_non!J23+raw_2012_non!K23</f>
        <v>0</v>
      </c>
      <c r="I19">
        <f>raw_2012_non!O23</f>
        <v>27220518</v>
      </c>
      <c r="J19">
        <f>raw_2012_non!L23+raw_2012_non!M23</f>
        <v>12820558</v>
      </c>
      <c r="K19">
        <f>raw_2012_summ!F23</f>
        <v>0</v>
      </c>
      <c r="L19">
        <f>raw_2012_tot!B23+raw_2012_summ!E23+raw_2012_summ!F23</f>
        <v>307421988</v>
      </c>
      <c r="N19">
        <f t="shared" si="0"/>
        <v>307421988</v>
      </c>
      <c r="O19" t="str">
        <f t="shared" si="1"/>
        <v>Match</v>
      </c>
    </row>
    <row r="20" spans="1:15" x14ac:dyDescent="0.2">
      <c r="A20" t="s">
        <v>26</v>
      </c>
      <c r="B20">
        <f>raw_2012_assist!C24</f>
        <v>17893726</v>
      </c>
      <c r="C20">
        <f>raw_2012_assist!D24+raw_2012_non!D24+raw_2012_summ!E24</f>
        <v>5219488</v>
      </c>
      <c r="D20">
        <f>raw_2012_assist!E24+raw_2012_non!C24+raw_2012_non!E24+raw_2012_non!F24</f>
        <v>11453484</v>
      </c>
      <c r="E20">
        <f>raw_2012_assist!F24+raw_2012_non!N24</f>
        <v>0</v>
      </c>
      <c r="F20">
        <f>raw_2012_non!G24+raw_2012_non!H24</f>
        <v>19876047</v>
      </c>
      <c r="G20">
        <f>raw_2012_non!I24</f>
        <v>0</v>
      </c>
      <c r="H20">
        <f>raw_2012_non!J24+raw_2012_non!K24</f>
        <v>146600362</v>
      </c>
      <c r="I20">
        <f>raw_2012_non!O24</f>
        <v>23639700</v>
      </c>
      <c r="J20">
        <f>raw_2012_non!L24+raw_2012_non!M24</f>
        <v>19969463</v>
      </c>
      <c r="K20">
        <f>raw_2012_summ!F24</f>
        <v>16397199</v>
      </c>
      <c r="L20">
        <f>raw_2012_tot!B24+raw_2012_summ!E24+raw_2012_summ!F24</f>
        <v>261049469</v>
      </c>
      <c r="N20">
        <f t="shared" si="0"/>
        <v>261049469</v>
      </c>
      <c r="O20" t="str">
        <f t="shared" si="1"/>
        <v>Match</v>
      </c>
    </row>
    <row r="21" spans="1:15" x14ac:dyDescent="0.2">
      <c r="A21" t="s">
        <v>27</v>
      </c>
      <c r="B21">
        <f>raw_2012_assist!C25</f>
        <v>69632935</v>
      </c>
      <c r="C21">
        <f>raw_2012_assist!D25+raw_2012_non!D25+raw_2012_summ!E25</f>
        <v>10770445</v>
      </c>
      <c r="D21">
        <f>raw_2012_assist!E25+raw_2012_non!C25+raw_2012_non!E25+raw_2012_non!F25</f>
        <v>24505828</v>
      </c>
      <c r="E21">
        <f>raw_2012_assist!F25+raw_2012_non!N25</f>
        <v>1005052</v>
      </c>
      <c r="F21">
        <f>raw_2012_non!G25+raw_2012_non!H25</f>
        <v>4610550</v>
      </c>
      <c r="G21">
        <f>raw_2012_non!I25</f>
        <v>795784</v>
      </c>
      <c r="H21">
        <f>raw_2012_non!J25+raw_2012_non!K25</f>
        <v>0</v>
      </c>
      <c r="I21">
        <f>raw_2012_non!O25</f>
        <v>0</v>
      </c>
      <c r="J21">
        <f>raw_2012_non!L25+raw_2012_non!M25</f>
        <v>3678317</v>
      </c>
      <c r="K21">
        <f>raw_2012_summ!F25</f>
        <v>0</v>
      </c>
      <c r="L21">
        <f>raw_2012_tot!B25+raw_2012_summ!E25+raw_2012_summ!F25</f>
        <v>114998911</v>
      </c>
      <c r="N21">
        <f t="shared" si="0"/>
        <v>114998911</v>
      </c>
      <c r="O21" t="str">
        <f t="shared" si="1"/>
        <v>Match</v>
      </c>
    </row>
    <row r="22" spans="1:15" x14ac:dyDescent="0.2">
      <c r="A22" t="s">
        <v>28</v>
      </c>
      <c r="B22">
        <f>raw_2012_assist!C26</f>
        <v>141676510</v>
      </c>
      <c r="C22">
        <f>raw_2012_assist!D26+raw_2012_non!D26+raw_2012_summ!E26</f>
        <v>23602071</v>
      </c>
      <c r="D22">
        <f>raw_2012_assist!E26+raw_2012_non!C26+raw_2012_non!E26+raw_2012_non!F26</f>
        <v>55241840</v>
      </c>
      <c r="E22">
        <f>raw_2012_assist!F26+raw_2012_non!N26</f>
        <v>0</v>
      </c>
      <c r="F22">
        <f>raw_2012_non!G26+raw_2012_non!H26</f>
        <v>124302769</v>
      </c>
      <c r="G22">
        <f>raw_2012_non!I26</f>
        <v>37493557</v>
      </c>
      <c r="H22">
        <f>raw_2012_non!J26+raw_2012_non!K26</f>
        <v>35842427</v>
      </c>
      <c r="I22">
        <f>raw_2012_non!O26</f>
        <v>86490747</v>
      </c>
      <c r="J22">
        <f>raw_2012_non!L26+raw_2012_non!M26</f>
        <v>42078162</v>
      </c>
      <c r="K22">
        <f>raw_2012_summ!F26</f>
        <v>22909803</v>
      </c>
      <c r="L22">
        <f>raw_2012_tot!B26+raw_2012_summ!E26+raw_2012_summ!F26</f>
        <v>569637886</v>
      </c>
      <c r="N22">
        <f t="shared" si="0"/>
        <v>569637886</v>
      </c>
      <c r="O22" t="str">
        <f t="shared" si="1"/>
        <v>Match</v>
      </c>
    </row>
    <row r="23" spans="1:15" x14ac:dyDescent="0.2">
      <c r="A23" t="s">
        <v>29</v>
      </c>
      <c r="B23">
        <f>raw_2012_assist!C27</f>
        <v>360013452</v>
      </c>
      <c r="C23">
        <f>raw_2012_assist!D27+raw_2012_non!D27+raw_2012_summ!E27</f>
        <v>301943565</v>
      </c>
      <c r="D23">
        <f>raw_2012_assist!E27+raw_2012_non!C27+raw_2012_non!E27+raw_2012_non!F27</f>
        <v>6658504</v>
      </c>
      <c r="E23">
        <f>raw_2012_assist!F27+raw_2012_non!N27</f>
        <v>0</v>
      </c>
      <c r="F23">
        <f>raw_2012_non!G27+raw_2012_non!H27</f>
        <v>107378299</v>
      </c>
      <c r="G23">
        <f>raw_2012_non!I27</f>
        <v>63993493</v>
      </c>
      <c r="H23">
        <f>raw_2012_non!J27+raw_2012_non!K27</f>
        <v>28336848</v>
      </c>
      <c r="I23">
        <f>raw_2012_non!O27</f>
        <v>215555626</v>
      </c>
      <c r="J23">
        <f>raw_2012_non!L27+raw_2012_non!M27</f>
        <v>37472656</v>
      </c>
      <c r="K23">
        <f>raw_2012_summ!F27</f>
        <v>45937112</v>
      </c>
      <c r="L23">
        <f>raw_2012_tot!B27+raw_2012_summ!E27+raw_2012_summ!F27</f>
        <v>1167289555</v>
      </c>
      <c r="N23">
        <f t="shared" si="0"/>
        <v>1167289555</v>
      </c>
      <c r="O23" t="str">
        <f t="shared" si="1"/>
        <v>Match</v>
      </c>
    </row>
    <row r="24" spans="1:15" x14ac:dyDescent="0.2">
      <c r="A24" t="s">
        <v>30</v>
      </c>
      <c r="B24">
        <f>raw_2012_assist!C28</f>
        <v>253078451</v>
      </c>
      <c r="C24">
        <f>raw_2012_assist!D28+raw_2012_non!D28+raw_2012_summ!E28</f>
        <v>22435918</v>
      </c>
      <c r="D24">
        <f>raw_2012_assist!E28+raw_2012_non!C28+raw_2012_non!E28+raw_2012_non!F28</f>
        <v>84157425</v>
      </c>
      <c r="E24">
        <f>raw_2012_assist!F28+raw_2012_non!N28</f>
        <v>86912290</v>
      </c>
      <c r="F24">
        <f>raw_2012_non!G28+raw_2012_non!H28</f>
        <v>237535310</v>
      </c>
      <c r="G24">
        <f>raw_2012_non!I28</f>
        <v>4536103</v>
      </c>
      <c r="H24">
        <f>raw_2012_non!J28+raw_2012_non!K28</f>
        <v>416433185</v>
      </c>
      <c r="I24">
        <f>raw_2012_non!O28</f>
        <v>236234519</v>
      </c>
      <c r="J24">
        <f>raw_2012_non!L28+raw_2012_non!M28</f>
        <v>165094635</v>
      </c>
      <c r="K24">
        <f>raw_2012_summ!F28</f>
        <v>77535285</v>
      </c>
      <c r="L24">
        <f>raw_2012_tot!B28+raw_2012_summ!E28+raw_2012_summ!F28</f>
        <v>1583953121</v>
      </c>
      <c r="N24">
        <f t="shared" si="0"/>
        <v>1583953121</v>
      </c>
      <c r="O24" t="str">
        <f t="shared" si="1"/>
        <v>Match</v>
      </c>
    </row>
    <row r="25" spans="1:15" x14ac:dyDescent="0.2">
      <c r="A25" t="s">
        <v>31</v>
      </c>
      <c r="B25">
        <f>raw_2012_assist!C29</f>
        <v>86447282</v>
      </c>
      <c r="C25">
        <f>raw_2012_assist!D29+raw_2012_non!D29+raw_2012_summ!E29</f>
        <v>122748475</v>
      </c>
      <c r="D25">
        <f>raw_2012_assist!E29+raw_2012_non!C29+raw_2012_non!E29+raw_2012_non!F29</f>
        <v>67495823</v>
      </c>
      <c r="E25">
        <f>raw_2012_assist!F29+raw_2012_non!N29</f>
        <v>0</v>
      </c>
      <c r="F25">
        <f>raw_2012_non!G29+raw_2012_non!H29</f>
        <v>138111347</v>
      </c>
      <c r="G25">
        <f>raw_2012_non!I29</f>
        <v>33072099</v>
      </c>
      <c r="H25">
        <f>raw_2012_non!J29+raw_2012_non!K29</f>
        <v>1116022</v>
      </c>
      <c r="I25">
        <f>raw_2012_non!O29</f>
        <v>8981386</v>
      </c>
      <c r="J25">
        <f>raw_2012_non!L29+raw_2012_non!M29</f>
        <v>42480262</v>
      </c>
      <c r="K25">
        <f>raw_2012_summ!F29</f>
        <v>4790000</v>
      </c>
      <c r="L25">
        <f>raw_2012_tot!B29+raw_2012_summ!E29+raw_2012_summ!F29</f>
        <v>505242696</v>
      </c>
      <c r="N25">
        <f t="shared" si="0"/>
        <v>505242696</v>
      </c>
      <c r="O25" t="str">
        <f t="shared" si="1"/>
        <v>Match</v>
      </c>
    </row>
    <row r="26" spans="1:15" x14ac:dyDescent="0.2">
      <c r="A26" t="s">
        <v>32</v>
      </c>
      <c r="B26">
        <f>raw_2012_assist!C30</f>
        <v>19045019</v>
      </c>
      <c r="C26">
        <f>raw_2012_assist!D30+raw_2012_non!D30+raw_2012_summ!E30</f>
        <v>19068946</v>
      </c>
      <c r="D26">
        <f>raw_2012_assist!E30+raw_2012_non!C30+raw_2012_non!E30+raw_2012_non!F30</f>
        <v>46421643</v>
      </c>
      <c r="E26">
        <f>raw_2012_assist!F30+raw_2012_non!N30</f>
        <v>0</v>
      </c>
      <c r="F26">
        <f>raw_2012_non!G30+raw_2012_non!H30</f>
        <v>0</v>
      </c>
      <c r="G26">
        <f>raw_2012_non!I30</f>
        <v>0</v>
      </c>
      <c r="H26">
        <f>raw_2012_non!J30+raw_2012_non!K30</f>
        <v>4824941</v>
      </c>
      <c r="I26">
        <f>raw_2012_non!O30</f>
        <v>4686849</v>
      </c>
      <c r="J26">
        <f>raw_2012_non!L30+raw_2012_non!M30</f>
        <v>3840785</v>
      </c>
      <c r="K26">
        <f>raw_2012_summ!F30</f>
        <v>8676758</v>
      </c>
      <c r="L26">
        <f>raw_2012_tot!B30+raw_2012_summ!E30+raw_2012_summ!F30</f>
        <v>106564941</v>
      </c>
      <c r="N26">
        <f t="shared" si="0"/>
        <v>106564941</v>
      </c>
      <c r="O26" t="str">
        <f t="shared" si="1"/>
        <v>Match</v>
      </c>
    </row>
    <row r="27" spans="1:15" x14ac:dyDescent="0.2">
      <c r="A27" t="s">
        <v>33</v>
      </c>
      <c r="B27">
        <f>raw_2012_assist!C31</f>
        <v>91913487</v>
      </c>
      <c r="C27">
        <f>raw_2012_assist!D31+raw_2012_non!D31+raw_2012_summ!E31</f>
        <v>69293033</v>
      </c>
      <c r="D27">
        <f>raw_2012_assist!E31+raw_2012_non!C31+raw_2012_non!E31+raw_2012_non!F31</f>
        <v>17817688</v>
      </c>
      <c r="E27">
        <f>raw_2012_assist!F31+raw_2012_non!N31</f>
        <v>107213028</v>
      </c>
      <c r="F27">
        <f>raw_2012_non!G31+raw_2012_non!H31</f>
        <v>0</v>
      </c>
      <c r="G27">
        <f>raw_2012_non!I31</f>
        <v>27906642</v>
      </c>
      <c r="H27">
        <f>raw_2012_non!J31+raw_2012_non!K31</f>
        <v>14477674</v>
      </c>
      <c r="I27">
        <f>raw_2012_non!O31</f>
        <v>51618349</v>
      </c>
      <c r="J27">
        <f>raw_2012_non!L31+raw_2012_non!M31</f>
        <v>11100740</v>
      </c>
      <c r="K27">
        <f>raw_2012_summ!F31</f>
        <v>21701176</v>
      </c>
      <c r="L27">
        <f>raw_2012_tot!B31+raw_2012_summ!E31+raw_2012_summ!F31</f>
        <v>413041817</v>
      </c>
      <c r="N27">
        <f t="shared" si="0"/>
        <v>413041817</v>
      </c>
      <c r="O27" t="str">
        <f t="shared" si="1"/>
        <v>Match</v>
      </c>
    </row>
    <row r="28" spans="1:15" x14ac:dyDescent="0.2">
      <c r="A28" t="s">
        <v>34</v>
      </c>
      <c r="B28">
        <f>raw_2012_assist!C32</f>
        <v>15617798</v>
      </c>
      <c r="C28">
        <f>raw_2012_assist!D32+raw_2012_non!D32+raw_2012_summ!E32</f>
        <v>12216126</v>
      </c>
      <c r="D28">
        <f>raw_2012_assist!E32+raw_2012_non!C32+raw_2012_non!E32+raw_2012_non!F32</f>
        <v>11396087</v>
      </c>
      <c r="E28">
        <f>raw_2012_assist!F32+raw_2012_non!N32</f>
        <v>3852356</v>
      </c>
      <c r="F28">
        <f>raw_2012_non!G32+raw_2012_non!H32</f>
        <v>0</v>
      </c>
      <c r="G28">
        <f>raw_2012_non!I32</f>
        <v>0</v>
      </c>
      <c r="H28">
        <f>raw_2012_non!J32+raw_2012_non!K32</f>
        <v>651041</v>
      </c>
      <c r="I28">
        <f>raw_2012_non!O32</f>
        <v>1424286</v>
      </c>
      <c r="J28">
        <f>raw_2012_non!L32+raw_2012_non!M32</f>
        <v>9010018</v>
      </c>
      <c r="K28">
        <f>raw_2012_summ!F32</f>
        <v>2354101</v>
      </c>
      <c r="L28">
        <f>raw_2012_tot!B32+raw_2012_summ!E32+raw_2012_summ!F32</f>
        <v>56521813</v>
      </c>
      <c r="N28">
        <f t="shared" si="0"/>
        <v>56521813</v>
      </c>
      <c r="O28" t="str">
        <f t="shared" si="1"/>
        <v>Match</v>
      </c>
    </row>
    <row r="29" spans="1:15" x14ac:dyDescent="0.2">
      <c r="A29" t="s">
        <v>35</v>
      </c>
      <c r="B29">
        <f>raw_2012_assist!C33</f>
        <v>25441826</v>
      </c>
      <c r="C29">
        <f>raw_2012_assist!D33+raw_2012_non!D33+raw_2012_summ!E33</f>
        <v>23498998</v>
      </c>
      <c r="D29">
        <f>raw_2012_assist!E33+raw_2012_non!C33+raw_2012_non!E33+raw_2012_non!F33</f>
        <v>18924738</v>
      </c>
      <c r="E29">
        <f>raw_2012_assist!F33+raw_2012_non!N33</f>
        <v>0</v>
      </c>
      <c r="F29">
        <f>raw_2012_non!G33+raw_2012_non!H33</f>
        <v>35415479</v>
      </c>
      <c r="G29">
        <f>raw_2012_non!I33</f>
        <v>0</v>
      </c>
      <c r="H29">
        <f>raw_2012_non!J33+raw_2012_non!K33</f>
        <v>335046</v>
      </c>
      <c r="I29">
        <f>raw_2012_non!O33</f>
        <v>2150412</v>
      </c>
      <c r="J29">
        <f>raw_2012_non!L33+raw_2012_non!M33</f>
        <v>4630151</v>
      </c>
      <c r="K29">
        <f>raw_2012_summ!F33</f>
        <v>0</v>
      </c>
      <c r="L29">
        <f>raw_2012_tot!B33+raw_2012_summ!E33+raw_2012_summ!F33</f>
        <v>110396650</v>
      </c>
      <c r="N29">
        <f t="shared" si="0"/>
        <v>110396650</v>
      </c>
      <c r="O29" t="str">
        <f t="shared" si="1"/>
        <v>Match</v>
      </c>
    </row>
    <row r="30" spans="1:15" x14ac:dyDescent="0.2">
      <c r="A30" t="s">
        <v>36</v>
      </c>
      <c r="B30">
        <f>raw_2012_assist!C34</f>
        <v>43743280</v>
      </c>
      <c r="C30">
        <f>raw_2012_assist!D34+raw_2012_non!D34+raw_2012_summ!E34</f>
        <v>850000</v>
      </c>
      <c r="D30">
        <f>raw_2012_assist!E34+raw_2012_non!C34+raw_2012_non!E34+raw_2012_non!F34</f>
        <v>2932516</v>
      </c>
      <c r="E30">
        <f>raw_2012_assist!F34+raw_2012_non!N34</f>
        <v>0</v>
      </c>
      <c r="F30">
        <f>raw_2012_non!G34+raw_2012_non!H34</f>
        <v>0</v>
      </c>
      <c r="G30">
        <f>raw_2012_non!I34</f>
        <v>0</v>
      </c>
      <c r="H30">
        <f>raw_2012_non!J34+raw_2012_non!K34</f>
        <v>0</v>
      </c>
      <c r="I30">
        <f>raw_2012_non!O34</f>
        <v>42691765</v>
      </c>
      <c r="J30">
        <f>raw_2012_non!L34+raw_2012_non!M34</f>
        <v>8828717</v>
      </c>
      <c r="K30">
        <f>raw_2012_summ!F34</f>
        <v>0</v>
      </c>
      <c r="L30">
        <f>raw_2012_tot!B34+raw_2012_summ!E34+raw_2012_summ!F34</f>
        <v>99046278</v>
      </c>
      <c r="N30">
        <f t="shared" si="0"/>
        <v>99046278</v>
      </c>
      <c r="O30" t="str">
        <f t="shared" si="1"/>
        <v>Match</v>
      </c>
    </row>
    <row r="31" spans="1:15" x14ac:dyDescent="0.2">
      <c r="A31" t="s">
        <v>37</v>
      </c>
      <c r="B31">
        <f>raw_2012_assist!C35</f>
        <v>29696161</v>
      </c>
      <c r="C31">
        <f>raw_2012_assist!D35+raw_2012_non!D35+raw_2012_summ!E35</f>
        <v>6444933</v>
      </c>
      <c r="D31">
        <f>raw_2012_assist!E35+raw_2012_non!C35+raw_2012_non!E35+raw_2012_non!F35</f>
        <v>8614336</v>
      </c>
      <c r="E31">
        <f>raw_2012_assist!F35+raw_2012_non!N35</f>
        <v>6917001</v>
      </c>
      <c r="F31">
        <f>raw_2012_non!G35+raw_2012_non!H35</f>
        <v>0</v>
      </c>
      <c r="G31">
        <f>raw_2012_non!I35</f>
        <v>2600234</v>
      </c>
      <c r="H31">
        <f>raw_2012_non!J35+raw_2012_non!K35</f>
        <v>3310463</v>
      </c>
      <c r="I31">
        <f>raw_2012_non!O35</f>
        <v>4855057</v>
      </c>
      <c r="J31">
        <f>raw_2012_non!L35+raw_2012_non!M35</f>
        <v>13359640</v>
      </c>
      <c r="K31">
        <f>raw_2012_summ!F35</f>
        <v>936937</v>
      </c>
      <c r="L31">
        <f>raw_2012_tot!B35+raw_2012_summ!E35+raw_2012_summ!F35</f>
        <v>76734762</v>
      </c>
      <c r="N31">
        <f t="shared" si="0"/>
        <v>76734762</v>
      </c>
      <c r="O31" t="str">
        <f t="shared" si="1"/>
        <v>Match</v>
      </c>
    </row>
    <row r="32" spans="1:15" x14ac:dyDescent="0.2">
      <c r="A32" t="s">
        <v>38</v>
      </c>
      <c r="B32">
        <f>raw_2012_assist!C36</f>
        <v>209878429</v>
      </c>
      <c r="C32">
        <f>raw_2012_assist!D36+raw_2012_non!D36+raw_2012_summ!E36</f>
        <v>78887178</v>
      </c>
      <c r="D32">
        <f>raw_2012_assist!E36+raw_2012_non!C36+raw_2012_non!E36+raw_2012_non!F36</f>
        <v>88792003</v>
      </c>
      <c r="E32">
        <f>raw_2012_assist!F36+raw_2012_non!N36</f>
        <v>6840000</v>
      </c>
      <c r="F32">
        <f>raw_2012_non!G36+raw_2012_non!H36</f>
        <v>171769891</v>
      </c>
      <c r="G32">
        <f>raw_2012_non!I36</f>
        <v>8913466</v>
      </c>
      <c r="H32">
        <f>raw_2012_non!J36+raw_2012_non!K36</f>
        <v>457879048</v>
      </c>
      <c r="I32">
        <f>raw_2012_non!O36</f>
        <v>8249417</v>
      </c>
      <c r="J32">
        <f>raw_2012_non!L36+raw_2012_non!M36</f>
        <v>63297950</v>
      </c>
      <c r="K32">
        <f>raw_2012_summ!F36</f>
        <v>12703500</v>
      </c>
      <c r="L32">
        <f>raw_2012_tot!B36+raw_2012_summ!E36+raw_2012_summ!F36</f>
        <v>1107210882</v>
      </c>
      <c r="N32">
        <f t="shared" si="0"/>
        <v>1107210882</v>
      </c>
      <c r="O32" t="str">
        <f t="shared" si="1"/>
        <v>Match</v>
      </c>
    </row>
    <row r="33" spans="1:15" x14ac:dyDescent="0.2">
      <c r="A33" t="s">
        <v>39</v>
      </c>
      <c r="B33">
        <f>raw_2012_assist!C37</f>
        <v>63872250</v>
      </c>
      <c r="C33">
        <f>raw_2012_assist!D37+raw_2012_non!D37+raw_2012_summ!E37</f>
        <v>30532445</v>
      </c>
      <c r="D33">
        <f>raw_2012_assist!E37+raw_2012_non!C37+raw_2012_non!E37+raw_2012_non!F37</f>
        <v>8792622</v>
      </c>
      <c r="E33">
        <f>raw_2012_assist!F37+raw_2012_non!N37</f>
        <v>0</v>
      </c>
      <c r="F33">
        <f>raw_2012_non!G37+raw_2012_non!H37</f>
        <v>47200000</v>
      </c>
      <c r="G33">
        <f>raw_2012_non!I37</f>
        <v>0</v>
      </c>
      <c r="H33">
        <f>raw_2012_non!J37+raw_2012_non!K37</f>
        <v>8583881</v>
      </c>
      <c r="I33">
        <f>raw_2012_non!O37</f>
        <v>37766834</v>
      </c>
      <c r="J33">
        <f>raw_2012_non!L37+raw_2012_non!M37</f>
        <v>9259398</v>
      </c>
      <c r="K33">
        <f>raw_2012_summ!F37</f>
        <v>0</v>
      </c>
      <c r="L33">
        <f>raw_2012_tot!B37+raw_2012_summ!E37+raw_2012_summ!F37</f>
        <v>206007430</v>
      </c>
      <c r="N33">
        <f t="shared" si="0"/>
        <v>206007430</v>
      </c>
      <c r="O33" t="str">
        <f t="shared" si="1"/>
        <v>Match</v>
      </c>
    </row>
    <row r="34" spans="1:15" x14ac:dyDescent="0.2">
      <c r="A34" t="s">
        <v>40</v>
      </c>
      <c r="B34">
        <f>raw_2012_assist!C38</f>
        <v>1470929069</v>
      </c>
      <c r="C34">
        <f>raw_2012_assist!D38+raw_2012_non!D38+raw_2012_summ!E38</f>
        <v>468842778</v>
      </c>
      <c r="D34">
        <f>raw_2012_assist!E38+raw_2012_non!C38+raw_2012_non!E38+raw_2012_non!F38</f>
        <v>160946848</v>
      </c>
      <c r="E34">
        <f>raw_2012_assist!F38+raw_2012_non!N38</f>
        <v>175967398</v>
      </c>
      <c r="F34">
        <f>raw_2012_non!G38+raw_2012_non!H38</f>
        <v>1413637646</v>
      </c>
      <c r="G34">
        <f>raw_2012_non!I38</f>
        <v>133899766</v>
      </c>
      <c r="H34">
        <f>raw_2012_non!J38+raw_2012_non!K38</f>
        <v>247858961</v>
      </c>
      <c r="I34">
        <f>raw_2012_non!O38</f>
        <v>772499867</v>
      </c>
      <c r="J34">
        <f>raw_2012_non!L38+raw_2012_non!M38</f>
        <v>364227693</v>
      </c>
      <c r="K34">
        <f>raw_2012_summ!F38</f>
        <v>190479111</v>
      </c>
      <c r="L34">
        <f>raw_2012_tot!B38+raw_2012_summ!E38+raw_2012_summ!F38</f>
        <v>5399289137</v>
      </c>
      <c r="N34">
        <f t="shared" si="0"/>
        <v>5399289137</v>
      </c>
      <c r="O34" t="str">
        <f t="shared" si="1"/>
        <v>Match</v>
      </c>
    </row>
    <row r="35" spans="1:15" x14ac:dyDescent="0.2">
      <c r="A35" t="s">
        <v>41</v>
      </c>
      <c r="B35">
        <f>raw_2012_assist!C39</f>
        <v>64193119</v>
      </c>
      <c r="C35">
        <f>raw_2012_assist!D39+raw_2012_non!D39+raw_2012_summ!E39</f>
        <v>177171592</v>
      </c>
      <c r="D35">
        <f>raw_2012_assist!E39+raw_2012_non!C39+raw_2012_non!E39+raw_2012_non!F39</f>
        <v>51059218</v>
      </c>
      <c r="E35">
        <f>raw_2012_assist!F39+raw_2012_non!N39</f>
        <v>90540254</v>
      </c>
      <c r="F35">
        <f>raw_2012_non!G39+raw_2012_non!H39</f>
        <v>55166326</v>
      </c>
      <c r="G35">
        <f>raw_2012_non!I39</f>
        <v>7369380</v>
      </c>
      <c r="H35">
        <f>raw_2012_non!J39+raw_2012_non!K39</f>
        <v>87601602</v>
      </c>
      <c r="I35">
        <f>raw_2012_non!O39</f>
        <v>35403238</v>
      </c>
      <c r="J35">
        <f>raw_2012_non!L39+raw_2012_non!M39</f>
        <v>41470714</v>
      </c>
      <c r="K35">
        <f>raw_2012_summ!F39</f>
        <v>13002987</v>
      </c>
      <c r="L35">
        <f>raw_2012_tot!B39+raw_2012_summ!E39+raw_2012_summ!F39</f>
        <v>622978430</v>
      </c>
      <c r="N35">
        <f t="shared" si="0"/>
        <v>622978430</v>
      </c>
      <c r="O35" t="str">
        <f t="shared" si="1"/>
        <v>Match</v>
      </c>
    </row>
    <row r="36" spans="1:15" x14ac:dyDescent="0.2">
      <c r="A36" t="s">
        <v>42</v>
      </c>
      <c r="B36">
        <f>raw_2012_assist!C40</f>
        <v>5874751</v>
      </c>
      <c r="C36">
        <f>raw_2012_assist!D40+raw_2012_non!D40+raw_2012_summ!E40</f>
        <v>1019003</v>
      </c>
      <c r="D36">
        <f>raw_2012_assist!E40+raw_2012_non!C40+raw_2012_non!E40+raw_2012_non!F40</f>
        <v>5876368</v>
      </c>
      <c r="E36">
        <f>raw_2012_assist!F40+raw_2012_non!N40</f>
        <v>16716478</v>
      </c>
      <c r="F36">
        <f>raw_2012_non!G40+raw_2012_non!H40</f>
        <v>0</v>
      </c>
      <c r="G36">
        <f>raw_2012_non!I40</f>
        <v>29907</v>
      </c>
      <c r="H36">
        <f>raw_2012_non!J40+raw_2012_non!K40</f>
        <v>3604958</v>
      </c>
      <c r="I36">
        <f>raw_2012_non!O40</f>
        <v>116900</v>
      </c>
      <c r="J36">
        <f>raw_2012_non!L40+raw_2012_non!M40</f>
        <v>4100327</v>
      </c>
      <c r="K36">
        <f>raw_2012_summ!F40</f>
        <v>0</v>
      </c>
      <c r="L36">
        <f>raw_2012_tot!B40+raw_2012_summ!E40+raw_2012_summ!F40</f>
        <v>37338692</v>
      </c>
      <c r="N36">
        <f t="shared" si="0"/>
        <v>37338692</v>
      </c>
      <c r="O36" t="str">
        <f t="shared" si="1"/>
        <v>Match</v>
      </c>
    </row>
    <row r="37" spans="1:15" x14ac:dyDescent="0.2">
      <c r="A37" t="s">
        <v>43</v>
      </c>
      <c r="B37">
        <f>raw_2012_assist!C41</f>
        <v>366041867</v>
      </c>
      <c r="C37">
        <f>raw_2012_assist!D41+raw_2012_non!D41+raw_2012_summ!E41</f>
        <v>443947104</v>
      </c>
      <c r="D37">
        <f>raw_2012_assist!E41+raw_2012_non!C41+raw_2012_non!E41+raw_2012_non!F41</f>
        <v>58384937</v>
      </c>
      <c r="E37">
        <f>raw_2012_assist!F41+raw_2012_non!N41</f>
        <v>0</v>
      </c>
      <c r="F37">
        <f>raw_2012_non!G41+raw_2012_non!H41</f>
        <v>0</v>
      </c>
      <c r="G37">
        <f>raw_2012_non!I41</f>
        <v>34377049</v>
      </c>
      <c r="H37">
        <f>raw_2012_non!J41+raw_2012_non!K41</f>
        <v>33554509</v>
      </c>
      <c r="I37">
        <f>raw_2012_non!O41</f>
        <v>-8216931</v>
      </c>
      <c r="J37">
        <f>raw_2012_non!L41+raw_2012_non!M41</f>
        <v>112269616</v>
      </c>
      <c r="K37">
        <f>raw_2012_summ!F41</f>
        <v>56021758</v>
      </c>
      <c r="L37">
        <f>raw_2012_tot!B41+raw_2012_summ!E41+raw_2012_summ!F41</f>
        <v>1096379909</v>
      </c>
      <c r="N37">
        <f t="shared" si="0"/>
        <v>1096379909</v>
      </c>
      <c r="O37" t="str">
        <f t="shared" si="1"/>
        <v>Match</v>
      </c>
    </row>
    <row r="38" spans="1:15" x14ac:dyDescent="0.2">
      <c r="A38" t="s">
        <v>44</v>
      </c>
      <c r="B38">
        <f>raw_2012_assist!C42</f>
        <v>21759995</v>
      </c>
      <c r="C38">
        <f>raw_2012_assist!D42+raw_2012_non!D42+raw_2012_summ!E42</f>
        <v>58657421</v>
      </c>
      <c r="D38">
        <f>raw_2012_assist!E42+raw_2012_non!C42+raw_2012_non!E42+raw_2012_non!F42</f>
        <v>26939037</v>
      </c>
      <c r="E38">
        <f>raw_2012_assist!F42+raw_2012_non!N42</f>
        <v>10204526</v>
      </c>
      <c r="F38">
        <f>raw_2012_non!G42+raw_2012_non!H42</f>
        <v>0</v>
      </c>
      <c r="G38">
        <f>raw_2012_non!I42</f>
        <v>1724</v>
      </c>
      <c r="H38">
        <f>raw_2012_non!J42+raw_2012_non!K42</f>
        <v>8423581</v>
      </c>
      <c r="I38">
        <f>raw_2012_non!O42</f>
        <v>28004896</v>
      </c>
      <c r="J38">
        <f>raw_2012_non!L42+raw_2012_non!M42</f>
        <v>23624456</v>
      </c>
      <c r="K38">
        <f>raw_2012_summ!F42</f>
        <v>14528144</v>
      </c>
      <c r="L38">
        <f>raw_2012_tot!B42+raw_2012_summ!E42+raw_2012_summ!F42</f>
        <v>192143780</v>
      </c>
      <c r="N38">
        <f t="shared" si="0"/>
        <v>192143780</v>
      </c>
      <c r="O38" t="str">
        <f t="shared" si="1"/>
        <v>Match</v>
      </c>
    </row>
    <row r="39" spans="1:15" x14ac:dyDescent="0.2">
      <c r="A39" t="s">
        <v>45</v>
      </c>
      <c r="B39">
        <f>raw_2012_assist!C43</f>
        <v>152138206</v>
      </c>
      <c r="C39">
        <f>raw_2012_assist!D43+raw_2012_non!D43+raw_2012_summ!E43</f>
        <v>9523009</v>
      </c>
      <c r="D39">
        <f>raw_2012_assist!E43+raw_2012_non!C43+raw_2012_non!E43+raw_2012_non!F43</f>
        <v>14791041</v>
      </c>
      <c r="E39">
        <f>raw_2012_assist!F43+raw_2012_non!N43</f>
        <v>9596155</v>
      </c>
      <c r="F39">
        <f>raw_2012_non!G43+raw_2012_non!H43</f>
        <v>917689</v>
      </c>
      <c r="G39">
        <f>raw_2012_non!I43</f>
        <v>0</v>
      </c>
      <c r="H39">
        <f>raw_2012_non!J43+raw_2012_non!K43</f>
        <v>0</v>
      </c>
      <c r="I39">
        <f>raw_2012_non!O43</f>
        <v>122050015</v>
      </c>
      <c r="J39">
        <f>raw_2012_non!L43+raw_2012_non!M43</f>
        <v>35733569</v>
      </c>
      <c r="K39">
        <f>raw_2012_summ!F43</f>
        <v>0</v>
      </c>
      <c r="L39">
        <f>raw_2012_tot!B43+raw_2012_summ!E43+raw_2012_summ!F43</f>
        <v>344749684</v>
      </c>
      <c r="N39">
        <f t="shared" si="0"/>
        <v>344749684</v>
      </c>
      <c r="O39" t="str">
        <f t="shared" si="1"/>
        <v>Match</v>
      </c>
    </row>
    <row r="40" spans="1:15" x14ac:dyDescent="0.2">
      <c r="A40" t="s">
        <v>46</v>
      </c>
      <c r="B40">
        <f>raw_2012_assist!C44</f>
        <v>293663708</v>
      </c>
      <c r="C40">
        <f>raw_2012_assist!D44+raw_2012_non!D44+raw_2012_summ!E44</f>
        <v>430913852</v>
      </c>
      <c r="D40">
        <f>raw_2012_assist!E44+raw_2012_non!C44+raw_2012_non!E44+raw_2012_non!F44</f>
        <v>118796166</v>
      </c>
      <c r="E40">
        <f>raw_2012_assist!F44+raw_2012_non!N44</f>
        <v>55599818</v>
      </c>
      <c r="F40">
        <f>raw_2012_non!G44+raw_2012_non!H44</f>
        <v>0</v>
      </c>
      <c r="G40">
        <f>raw_2012_non!I44</f>
        <v>12336045</v>
      </c>
      <c r="H40">
        <f>raw_2012_non!J44+raw_2012_non!K44</f>
        <v>56132101</v>
      </c>
      <c r="I40">
        <f>raw_2012_non!O44</f>
        <v>-101636</v>
      </c>
      <c r="J40">
        <f>raw_2012_non!L44+raw_2012_non!M44</f>
        <v>88458223</v>
      </c>
      <c r="K40">
        <f>raw_2012_summ!F44</f>
        <v>30977000</v>
      </c>
      <c r="L40">
        <f>raw_2012_tot!B44+raw_2012_summ!E44+raw_2012_summ!F44</f>
        <v>1086775277</v>
      </c>
      <c r="N40">
        <f t="shared" si="0"/>
        <v>1086775277</v>
      </c>
      <c r="O40" t="str">
        <f t="shared" si="1"/>
        <v>Match</v>
      </c>
    </row>
    <row r="41" spans="1:15" x14ac:dyDescent="0.2">
      <c r="A41" t="s">
        <v>47</v>
      </c>
      <c r="B41">
        <f>raw_2012_assist!C45</f>
        <v>36895270</v>
      </c>
      <c r="C41">
        <f>raw_2012_assist!D45+raw_2012_non!D45+raw_2012_summ!E45</f>
        <v>22675261</v>
      </c>
      <c r="D41">
        <f>raw_2012_assist!E45+raw_2012_non!C45+raw_2012_non!E45+raw_2012_non!F45</f>
        <v>12126497</v>
      </c>
      <c r="E41">
        <f>raw_2012_assist!F45+raw_2012_non!N45</f>
        <v>0</v>
      </c>
      <c r="F41">
        <f>raw_2012_non!G45+raw_2012_non!H45</f>
        <v>10126205</v>
      </c>
      <c r="G41">
        <f>raw_2012_non!I45</f>
        <v>0</v>
      </c>
      <c r="H41">
        <f>raw_2012_non!J45+raw_2012_non!K45</f>
        <v>0</v>
      </c>
      <c r="I41">
        <f>raw_2012_non!O45</f>
        <v>59122057</v>
      </c>
      <c r="J41">
        <f>raw_2012_non!L45+raw_2012_non!M45</f>
        <v>12602290</v>
      </c>
      <c r="K41">
        <f>raw_2012_summ!F45</f>
        <v>8760000</v>
      </c>
      <c r="L41">
        <f>raw_2012_tot!B45+raw_2012_summ!E45+raw_2012_summ!F45</f>
        <v>162307580</v>
      </c>
      <c r="N41">
        <f t="shared" si="0"/>
        <v>162307580</v>
      </c>
      <c r="O41" t="str">
        <f t="shared" si="1"/>
        <v>Match</v>
      </c>
    </row>
    <row r="42" spans="1:15" x14ac:dyDescent="0.2">
      <c r="A42" t="s">
        <v>48</v>
      </c>
      <c r="B42">
        <f>raw_2012_assist!C46</f>
        <v>31438030</v>
      </c>
      <c r="C42">
        <f>raw_2012_assist!D46+raw_2012_non!D46+raw_2012_summ!E46</f>
        <v>4085268</v>
      </c>
      <c r="D42">
        <f>raw_2012_assist!E46+raw_2012_non!C46+raw_2012_non!E46+raw_2012_non!F46</f>
        <v>16415959</v>
      </c>
      <c r="E42">
        <f>raw_2012_assist!F46+raw_2012_non!N46</f>
        <v>0</v>
      </c>
      <c r="F42">
        <f>raw_2012_non!G46+raw_2012_non!H46</f>
        <v>0</v>
      </c>
      <c r="G42">
        <f>raw_2012_non!I46</f>
        <v>0</v>
      </c>
      <c r="H42">
        <f>raw_2012_non!J46+raw_2012_non!K46</f>
        <v>2424218</v>
      </c>
      <c r="I42">
        <f>raw_2012_non!O46</f>
        <v>80671775</v>
      </c>
      <c r="J42">
        <f>raw_2012_non!L46+raw_2012_non!M46</f>
        <v>13503020</v>
      </c>
      <c r="K42">
        <f>raw_2012_summ!F46</f>
        <v>0</v>
      </c>
      <c r="L42">
        <f>raw_2012_tot!B46+raw_2012_summ!E46+raw_2012_summ!F46</f>
        <v>148538270</v>
      </c>
      <c r="N42">
        <f t="shared" si="0"/>
        <v>148538270</v>
      </c>
      <c r="O42" t="str">
        <f t="shared" si="1"/>
        <v>Match</v>
      </c>
    </row>
    <row r="43" spans="1:15" x14ac:dyDescent="0.2">
      <c r="A43" t="s">
        <v>49</v>
      </c>
      <c r="B43">
        <f>raw_2012_assist!C47</f>
        <v>14156411</v>
      </c>
      <c r="C43">
        <f>raw_2012_assist!D47+raw_2012_non!D47+raw_2012_summ!E47</f>
        <v>802914</v>
      </c>
      <c r="D43">
        <f>raw_2012_assist!E47+raw_2012_non!C47+raw_2012_non!E47+raw_2012_non!F47</f>
        <v>4236157</v>
      </c>
      <c r="E43">
        <f>raw_2012_assist!F47+raw_2012_non!N47</f>
        <v>4758569</v>
      </c>
      <c r="F43">
        <f>raw_2012_non!G47+raw_2012_non!H47</f>
        <v>0</v>
      </c>
      <c r="G43">
        <f>raw_2012_non!I47</f>
        <v>0</v>
      </c>
      <c r="H43">
        <f>raw_2012_non!J47+raw_2012_non!K47</f>
        <v>0</v>
      </c>
      <c r="I43">
        <f>raw_2012_non!O47</f>
        <v>890704</v>
      </c>
      <c r="J43">
        <f>raw_2012_non!L47+raw_2012_non!M47</f>
        <v>2487199</v>
      </c>
      <c r="K43">
        <f>raw_2012_summ!F47</f>
        <v>2127965</v>
      </c>
      <c r="L43">
        <f>raw_2012_tot!B47+raw_2012_summ!E47+raw_2012_summ!F47</f>
        <v>29459919</v>
      </c>
      <c r="N43">
        <f t="shared" si="0"/>
        <v>29459919</v>
      </c>
      <c r="O43" t="str">
        <f t="shared" si="1"/>
        <v>Match</v>
      </c>
    </row>
    <row r="44" spans="1:15" x14ac:dyDescent="0.2">
      <c r="A44" t="s">
        <v>50</v>
      </c>
      <c r="B44">
        <f>raw_2012_assist!C48</f>
        <v>118479871</v>
      </c>
      <c r="C44">
        <f>raw_2012_assist!D48+raw_2012_non!D48+raw_2012_summ!E48</f>
        <v>82390983</v>
      </c>
      <c r="D44">
        <f>raw_2012_assist!E48+raw_2012_non!C48+raw_2012_non!E48+raw_2012_non!F48</f>
        <v>68879568</v>
      </c>
      <c r="E44">
        <f>raw_2012_assist!F48+raw_2012_non!N48</f>
        <v>0</v>
      </c>
      <c r="F44">
        <f>raw_2012_non!G48+raw_2012_non!H48</f>
        <v>0</v>
      </c>
      <c r="G44">
        <f>raw_2012_non!I48</f>
        <v>0</v>
      </c>
      <c r="H44">
        <f>raw_2012_non!J48+raw_2012_non!K48</f>
        <v>0</v>
      </c>
      <c r="I44">
        <f>raw_2012_non!O48</f>
        <v>68863656</v>
      </c>
      <c r="J44">
        <f>raw_2012_non!L48+raw_2012_non!M48</f>
        <v>33952488</v>
      </c>
      <c r="K44">
        <f>raw_2012_summ!F48</f>
        <v>0</v>
      </c>
      <c r="L44">
        <f>raw_2012_tot!B48+raw_2012_summ!E48+raw_2012_summ!F48</f>
        <v>372566566</v>
      </c>
      <c r="N44">
        <f t="shared" si="0"/>
        <v>372566566</v>
      </c>
      <c r="O44" t="str">
        <f t="shared" si="1"/>
        <v>Match</v>
      </c>
    </row>
    <row r="45" spans="1:15" x14ac:dyDescent="0.2">
      <c r="A45" t="s">
        <v>51</v>
      </c>
      <c r="B45">
        <f>raw_2012_assist!C49</f>
        <v>92577343</v>
      </c>
      <c r="C45">
        <f>raw_2012_assist!D49+raw_2012_non!D49+raw_2012_summ!E49</f>
        <v>26859178</v>
      </c>
      <c r="D45">
        <f>raw_2012_assist!E49+raw_2012_non!C49+raw_2012_non!E49+raw_2012_non!F49</f>
        <v>90617946</v>
      </c>
      <c r="E45">
        <f>raw_2012_assist!F49+raw_2012_non!N49</f>
        <v>229289141</v>
      </c>
      <c r="F45">
        <f>raw_2012_non!G49+raw_2012_non!H49</f>
        <v>0</v>
      </c>
      <c r="G45">
        <f>raw_2012_non!I49</f>
        <v>5191174</v>
      </c>
      <c r="H45">
        <f>raw_2012_non!J49+raw_2012_non!K49</f>
        <v>6317361</v>
      </c>
      <c r="I45">
        <f>raw_2012_non!O49</f>
        <v>357016202</v>
      </c>
      <c r="J45">
        <f>raw_2012_non!L49+raw_2012_non!M49</f>
        <v>73043000</v>
      </c>
      <c r="K45">
        <f>raw_2012_summ!F49</f>
        <v>33565875</v>
      </c>
      <c r="L45">
        <f>raw_2012_tot!B49+raw_2012_summ!E49+raw_2012_summ!F49</f>
        <v>914477220</v>
      </c>
      <c r="N45">
        <f t="shared" si="0"/>
        <v>914477220</v>
      </c>
      <c r="O45" t="str">
        <f t="shared" si="1"/>
        <v>Match</v>
      </c>
    </row>
    <row r="46" spans="1:15" x14ac:dyDescent="0.2">
      <c r="A46" t="s">
        <v>52</v>
      </c>
      <c r="B46">
        <f>raw_2012_assist!C50</f>
        <v>26593712</v>
      </c>
      <c r="C46">
        <f>raw_2012_assist!D50+raw_2012_non!D50+raw_2012_summ!E50</f>
        <v>7474924</v>
      </c>
      <c r="D46">
        <f>raw_2012_assist!E50+raw_2012_non!C50+raw_2012_non!E50+raw_2012_non!F50</f>
        <v>26795823</v>
      </c>
      <c r="E46">
        <f>raw_2012_assist!F50+raw_2012_non!N50</f>
        <v>0</v>
      </c>
      <c r="F46">
        <f>raw_2012_non!G50+raw_2012_non!H50</f>
        <v>0</v>
      </c>
      <c r="G46">
        <f>raw_2012_non!I50</f>
        <v>4551765</v>
      </c>
      <c r="H46">
        <f>raw_2012_non!J50+raw_2012_non!K50</f>
        <v>6653502</v>
      </c>
      <c r="I46">
        <f>raw_2012_non!O50</f>
        <v>15595279</v>
      </c>
      <c r="J46">
        <f>raw_2012_non!L50+raw_2012_non!M50</f>
        <v>8757643</v>
      </c>
      <c r="K46">
        <f>raw_2012_summ!F50</f>
        <v>7623137</v>
      </c>
      <c r="L46">
        <f>raw_2012_tot!B50+raw_2012_summ!E50+raw_2012_summ!F50</f>
        <v>104045785</v>
      </c>
      <c r="N46">
        <f t="shared" si="0"/>
        <v>104045785</v>
      </c>
      <c r="O46" t="str">
        <f t="shared" si="1"/>
        <v>Match</v>
      </c>
    </row>
    <row r="47" spans="1:15" x14ac:dyDescent="0.2">
      <c r="A47" t="s">
        <v>53</v>
      </c>
      <c r="B47">
        <f>raw_2012_assist!C51</f>
        <v>18297146</v>
      </c>
      <c r="C47">
        <f>raw_2012_assist!D51+raw_2012_non!D51+raw_2012_summ!E51</f>
        <v>24002196</v>
      </c>
      <c r="D47">
        <f>raw_2012_assist!E51+raw_2012_non!C51+raw_2012_non!E51+raw_2012_non!F51</f>
        <v>5762849</v>
      </c>
      <c r="E47">
        <f>raw_2012_assist!F51+raw_2012_non!N51</f>
        <v>2413899</v>
      </c>
      <c r="F47">
        <f>raw_2012_non!G51+raw_2012_non!H51</f>
        <v>16820755</v>
      </c>
      <c r="G47">
        <f>raw_2012_non!I51</f>
        <v>3779390</v>
      </c>
      <c r="H47">
        <f>raw_2012_non!J51+raw_2012_non!K51</f>
        <v>0</v>
      </c>
      <c r="I47">
        <f>raw_2012_non!O51</f>
        <v>0</v>
      </c>
      <c r="J47">
        <f>raw_2012_non!L51+raw_2012_non!M51</f>
        <v>6217742</v>
      </c>
      <c r="K47">
        <f>raw_2012_summ!F51</f>
        <v>4735318</v>
      </c>
      <c r="L47">
        <f>raw_2012_tot!B51+raw_2012_summ!E51+raw_2012_summ!F51</f>
        <v>82029295</v>
      </c>
      <c r="N47">
        <f t="shared" si="0"/>
        <v>82029295</v>
      </c>
      <c r="O47" t="str">
        <f t="shared" si="1"/>
        <v>Match</v>
      </c>
    </row>
    <row r="48" spans="1:15" x14ac:dyDescent="0.2">
      <c r="A48" t="s">
        <v>54</v>
      </c>
      <c r="B48">
        <f>raw_2012_assist!C52</f>
        <v>104052002</v>
      </c>
      <c r="C48">
        <f>raw_2012_assist!D52+raw_2012_non!D52+raw_2012_summ!E52</f>
        <v>42594586</v>
      </c>
      <c r="D48">
        <f>raw_2012_assist!E52+raw_2012_non!C52+raw_2012_non!E52+raw_2012_non!F52</f>
        <v>59750405</v>
      </c>
      <c r="E48">
        <f>raw_2012_assist!F52+raw_2012_non!N52</f>
        <v>0</v>
      </c>
      <c r="F48">
        <f>raw_2012_non!G52+raw_2012_non!H52</f>
        <v>0</v>
      </c>
      <c r="G48">
        <f>raw_2012_non!I52</f>
        <v>782731</v>
      </c>
      <c r="H48">
        <f>raw_2012_non!J52+raw_2012_non!K52</f>
        <v>48438723</v>
      </c>
      <c r="I48">
        <f>raw_2012_non!O52</f>
        <v>17576141</v>
      </c>
      <c r="J48">
        <f>raw_2012_non!L52+raw_2012_non!M52</f>
        <v>20757840</v>
      </c>
      <c r="K48">
        <f>raw_2012_summ!F52</f>
        <v>12724123</v>
      </c>
      <c r="L48">
        <f>raw_2012_tot!B52+raw_2012_summ!E52+raw_2012_summ!F52</f>
        <v>306676551</v>
      </c>
      <c r="N48">
        <f t="shared" si="0"/>
        <v>306676551</v>
      </c>
      <c r="O48" t="str">
        <f t="shared" si="1"/>
        <v>Match</v>
      </c>
    </row>
    <row r="49" spans="1:15" x14ac:dyDescent="0.2">
      <c r="A49" t="s">
        <v>55</v>
      </c>
      <c r="B49">
        <f>raw_2012_assist!C53</f>
        <v>242029894</v>
      </c>
      <c r="C49">
        <f>raw_2012_assist!D53+raw_2012_non!D53+raw_2012_summ!E53</f>
        <v>125233245</v>
      </c>
      <c r="D49">
        <f>raw_2012_assist!E53+raw_2012_non!C53+raw_2012_non!E53+raw_2012_non!F53</f>
        <v>172710820</v>
      </c>
      <c r="E49">
        <f>raw_2012_assist!F53+raw_2012_non!N53</f>
        <v>20209282</v>
      </c>
      <c r="F49">
        <f>raw_2012_non!G53+raw_2012_non!H53</f>
        <v>0</v>
      </c>
      <c r="G49">
        <f>raw_2012_non!I53</f>
        <v>38032197</v>
      </c>
      <c r="H49">
        <f>raw_2012_non!J53+raw_2012_non!K53</f>
        <v>151810460</v>
      </c>
      <c r="I49">
        <f>raw_2012_non!O53</f>
        <v>248716460</v>
      </c>
      <c r="J49">
        <f>raw_2012_non!L53+raw_2012_non!M53</f>
        <v>55206116</v>
      </c>
      <c r="K49">
        <f>raw_2012_summ!F53</f>
        <v>7176000</v>
      </c>
      <c r="L49">
        <f>raw_2012_tot!B53+raw_2012_summ!E53+raw_2012_summ!F53</f>
        <v>1061124474</v>
      </c>
      <c r="N49">
        <f t="shared" si="0"/>
        <v>1061124474</v>
      </c>
      <c r="O49" t="str">
        <f t="shared" si="1"/>
        <v>Match</v>
      </c>
    </row>
    <row r="50" spans="1:15" x14ac:dyDescent="0.2">
      <c r="A50" t="s">
        <v>56</v>
      </c>
      <c r="B50">
        <f>raw_2012_assist!C54</f>
        <v>32971273</v>
      </c>
      <c r="C50">
        <f>raw_2012_assist!D54+raw_2012_non!D54+raw_2012_summ!E54</f>
        <v>28385513</v>
      </c>
      <c r="D50">
        <f>raw_2012_assist!E54+raw_2012_non!C54+raw_2012_non!E54+raw_2012_non!F54</f>
        <v>29367736</v>
      </c>
      <c r="E50">
        <f>raw_2012_assist!F54+raw_2012_non!N54</f>
        <v>10540317</v>
      </c>
      <c r="F50">
        <f>raw_2012_non!G54+raw_2012_non!H54</f>
        <v>0</v>
      </c>
      <c r="G50">
        <f>raw_2012_non!I54</f>
        <v>297881</v>
      </c>
      <c r="H50">
        <f>raw_2012_non!J54+raw_2012_non!K54</f>
        <v>-412298</v>
      </c>
      <c r="I50">
        <f>raw_2012_non!O54</f>
        <v>18833365</v>
      </c>
      <c r="J50">
        <f>raw_2012_non!L54+raw_2012_non!M54</f>
        <v>13610195</v>
      </c>
      <c r="K50">
        <f>raw_2012_summ!F54</f>
        <v>11017631</v>
      </c>
      <c r="L50">
        <f>raw_2012_tot!B54+raw_2012_summ!E54+raw_2012_summ!F54</f>
        <v>144611613</v>
      </c>
      <c r="N50">
        <f t="shared" si="0"/>
        <v>144611613</v>
      </c>
      <c r="O50" t="str">
        <f t="shared" si="1"/>
        <v>Match</v>
      </c>
    </row>
    <row r="51" spans="1:15" x14ac:dyDescent="0.2">
      <c r="A51" t="s">
        <v>57</v>
      </c>
      <c r="B51">
        <f>raw_2012_assist!C55</f>
        <v>137165025</v>
      </c>
      <c r="C51">
        <f>raw_2012_assist!D55+raw_2012_non!D55+raw_2012_summ!E55</f>
        <v>180563293</v>
      </c>
      <c r="D51">
        <f>raw_2012_assist!E55+raw_2012_non!C55+raw_2012_non!E55+raw_2012_non!F55</f>
        <v>56746179</v>
      </c>
      <c r="E51">
        <f>raw_2012_assist!F55+raw_2012_non!N55</f>
        <v>0</v>
      </c>
      <c r="F51">
        <f>raw_2012_non!G55+raw_2012_non!H55</f>
        <v>43664200</v>
      </c>
      <c r="G51">
        <f>raw_2012_non!I55</f>
        <v>43626871</v>
      </c>
      <c r="H51">
        <f>raw_2012_non!J55+raw_2012_non!K55</f>
        <v>14240651</v>
      </c>
      <c r="I51">
        <f>raw_2012_non!O55</f>
        <v>87581324</v>
      </c>
      <c r="J51">
        <f>raw_2012_non!L55+raw_2012_non!M55</f>
        <v>24355179</v>
      </c>
      <c r="K51">
        <f>raw_2012_summ!F55</f>
        <v>15422200</v>
      </c>
      <c r="L51">
        <f>raw_2012_tot!B55+raw_2012_summ!E55+raw_2012_summ!F55</f>
        <v>603364922</v>
      </c>
      <c r="N51">
        <f t="shared" si="0"/>
        <v>603364922</v>
      </c>
      <c r="O51" t="str">
        <f t="shared" si="1"/>
        <v>Match</v>
      </c>
    </row>
    <row r="52" spans="1:15" x14ac:dyDescent="0.2">
      <c r="A52" t="s">
        <v>58</v>
      </c>
      <c r="B52">
        <f>raw_2012_assist!C56</f>
        <v>8662745</v>
      </c>
      <c r="C52">
        <f>raw_2012_assist!D56+raw_2012_non!D56+raw_2012_summ!E56</f>
        <v>3653707</v>
      </c>
      <c r="D52">
        <f>raw_2012_assist!E56+raw_2012_non!C56+raw_2012_non!E56+raw_2012_non!F56</f>
        <v>1757012</v>
      </c>
      <c r="E52">
        <f>raw_2012_assist!F56+raw_2012_non!N56</f>
        <v>0</v>
      </c>
      <c r="F52">
        <f>raw_2012_non!G56+raw_2012_non!H56</f>
        <v>0</v>
      </c>
      <c r="G52">
        <f>raw_2012_non!I56</f>
        <v>0</v>
      </c>
      <c r="H52">
        <f>raw_2012_non!J56+raw_2012_non!K56</f>
        <v>0</v>
      </c>
      <c r="I52">
        <f>raw_2012_non!O56</f>
        <v>12420628</v>
      </c>
      <c r="J52">
        <f>raw_2012_non!L56+raw_2012_non!M56</f>
        <v>3029086</v>
      </c>
      <c r="K52">
        <f>raw_2012_summ!F56</f>
        <v>1850053</v>
      </c>
      <c r="L52">
        <f>raw_2012_tot!B56+raw_2012_summ!E56+raw_2012_summ!F56</f>
        <v>31373231</v>
      </c>
      <c r="N52">
        <f t="shared" si="0"/>
        <v>31373231</v>
      </c>
      <c r="O52" t="str">
        <f t="shared" si="1"/>
        <v>Match</v>
      </c>
    </row>
    <row r="53" spans="1:15" x14ac:dyDescent="0.2">
      <c r="A53" t="s">
        <v>117</v>
      </c>
      <c r="B53">
        <f>raw_2012_assist!C5</f>
        <v>8982230616</v>
      </c>
      <c r="C53">
        <f>raw_2012_assist!D5+raw_2012_non!D5+raw_2012_summ!E5</f>
        <v>5022393244</v>
      </c>
      <c r="D53">
        <f>raw_2012_assist!E5+raw_2012_non!C5+raw_2012_non!E5+raw_2012_non!F5</f>
        <v>2613167470</v>
      </c>
      <c r="E53">
        <f>raw_2012_assist!F5+raw_2012_non!N5</f>
        <v>1380930476</v>
      </c>
      <c r="F53">
        <f>raw_2012_non!G5+raw_2012_non!H5</f>
        <v>2555932563</v>
      </c>
      <c r="G53">
        <f>raw_2012_non!I5</f>
        <v>537535431</v>
      </c>
      <c r="H53">
        <f>raw_2012_non!J5+raw_2012_non!K5</f>
        <v>2296962691</v>
      </c>
      <c r="I53">
        <f>raw_2012_non!O5</f>
        <v>4582303955</v>
      </c>
      <c r="J53">
        <f>raw_2012_non!L5+raw_2012_non!M5</f>
        <v>2253982202</v>
      </c>
      <c r="K53">
        <f>raw_2012_summ!F5</f>
        <v>1132658499</v>
      </c>
      <c r="L53">
        <f>raw_2012_tot!B5+raw_2012_summ!E5+raw_2012_summ!F5</f>
        <v>31358097147</v>
      </c>
      <c r="N53">
        <f>SUM(B53:K53)</f>
        <v>31358097147</v>
      </c>
      <c r="O53" t="str">
        <f>IF(L53=N53, "Match", "No Match")</f>
        <v>Match</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L1" sqref="L1"/>
    </sheetView>
  </sheetViews>
  <sheetFormatPr baseColWidth="10" defaultRowHeight="16" x14ac:dyDescent="0.2"/>
  <cols>
    <col min="2" max="6" width="11.1640625" bestFit="1" customWidth="1"/>
    <col min="8" max="11" width="11.1640625" bestFit="1" customWidth="1"/>
    <col min="12" max="12" width="12.1640625" bestFit="1" customWidth="1"/>
    <col min="14" max="14" width="12.1640625" bestFit="1" customWidth="1"/>
  </cols>
  <sheetData>
    <row r="1" spans="1:17" x14ac:dyDescent="0.2">
      <c r="A1" t="s">
        <v>1</v>
      </c>
      <c r="B1" t="s">
        <v>650</v>
      </c>
      <c r="C1" t="s">
        <v>651</v>
      </c>
      <c r="D1" t="s">
        <v>652</v>
      </c>
      <c r="E1" t="s">
        <v>653</v>
      </c>
      <c r="F1" t="s">
        <v>654</v>
      </c>
      <c r="G1" t="s">
        <v>655</v>
      </c>
      <c r="H1" t="s">
        <v>656</v>
      </c>
      <c r="I1" t="s">
        <v>657</v>
      </c>
      <c r="J1" t="s">
        <v>658</v>
      </c>
      <c r="K1" t="s">
        <v>659</v>
      </c>
      <c r="L1" t="s">
        <v>948</v>
      </c>
      <c r="N1" t="s">
        <v>829</v>
      </c>
      <c r="O1" t="s">
        <v>606</v>
      </c>
      <c r="P1" t="s">
        <v>850</v>
      </c>
      <c r="Q1" t="s">
        <v>606</v>
      </c>
    </row>
    <row r="2" spans="1:17" x14ac:dyDescent="0.2">
      <c r="A2" t="s">
        <v>8</v>
      </c>
      <c r="B2">
        <f>raw_2013_assist!C6</f>
        <v>45889869</v>
      </c>
      <c r="C2">
        <f>raw_2013_assist!D6+raw_2013_non!D6+raw_2013_summ!E6</f>
        <v>5517134</v>
      </c>
      <c r="D2">
        <f>raw_2013_assist!E6+raw_2013_non!E6+raw_2013_non!F6+raw_2013_non!C6</f>
        <v>24755485</v>
      </c>
      <c r="E2">
        <f>raw_2013_assist!F6+raw_2013_non!N6</f>
        <v>0</v>
      </c>
      <c r="F2">
        <f>raw_2013_non!G6+raw_2013_non!H6</f>
        <v>0</v>
      </c>
      <c r="G2">
        <f>raw_2013_non!I6</f>
        <v>23466022</v>
      </c>
      <c r="H2">
        <f>raw_2013_non!J6+raw_2013_non!K6</f>
        <v>1733040</v>
      </c>
      <c r="I2">
        <f>raw_2013_non!O6</f>
        <v>40102699</v>
      </c>
      <c r="J2">
        <f>raw_2013_non!L6+raw_2013_non!M6</f>
        <v>24422355</v>
      </c>
      <c r="K2">
        <f>raw_2013_summ!F6</f>
        <v>5000000</v>
      </c>
      <c r="L2">
        <f>raw_2013_tot!B6+raw_2013_summ!E6+raw_2013_summ!F6</f>
        <v>170886604</v>
      </c>
      <c r="N2">
        <f t="shared" ref="N2:N52" si="0">SUM(B2:K2)</f>
        <v>170886604</v>
      </c>
      <c r="O2" t="str">
        <f t="shared" ref="O2:O52" si="1">IF(L2=N2, "Match", "No Match")</f>
        <v>Match</v>
      </c>
      <c r="P2">
        <f>SUM(B2:B52)</f>
        <v>8737929722</v>
      </c>
      <c r="Q2" t="str">
        <f>IF(P2=B53, "Match", "No Match")</f>
        <v>Match</v>
      </c>
    </row>
    <row r="3" spans="1:17" x14ac:dyDescent="0.2">
      <c r="A3" t="s">
        <v>9</v>
      </c>
      <c r="B3">
        <f>raw_2013_assist!C7</f>
        <v>38661269</v>
      </c>
      <c r="C3">
        <f>raw_2013_assist!D7+raw_2013_non!D7+raw_2013_summ!E7</f>
        <v>27416600</v>
      </c>
      <c r="D3">
        <f>raw_2013_assist!E7+raw_2013_non!E7+raw_2013_non!F7+raw_2013_non!C7</f>
        <v>13138986</v>
      </c>
      <c r="E3">
        <f>raw_2013_assist!F7+raw_2013_non!N7</f>
        <v>0</v>
      </c>
      <c r="F3">
        <f>raw_2013_non!G7+raw_2013_non!H7</f>
        <v>0</v>
      </c>
      <c r="G3">
        <f>raw_2013_non!I7</f>
        <v>1983</v>
      </c>
      <c r="H3">
        <f>raw_2013_non!J7+raw_2013_non!K7</f>
        <v>371013</v>
      </c>
      <c r="I3">
        <f>raw_2013_non!O7</f>
        <v>0</v>
      </c>
      <c r="J3">
        <f>raw_2013_non!L7+raw_2013_non!M7</f>
        <v>4648263</v>
      </c>
      <c r="K3">
        <f>raw_2013_summ!F7</f>
        <v>4981673</v>
      </c>
      <c r="L3">
        <f>raw_2013_tot!B7+raw_2013_summ!E7+raw_2013_summ!F7</f>
        <v>89219787</v>
      </c>
      <c r="N3">
        <f t="shared" si="0"/>
        <v>89219787</v>
      </c>
      <c r="O3" t="str">
        <f t="shared" si="1"/>
        <v>Match</v>
      </c>
      <c r="P3">
        <f>SUM(C2:C52)</f>
        <v>5006477986</v>
      </c>
      <c r="Q3" t="str">
        <f>IF(P3=C53, "Match", "No Match")</f>
        <v>Match</v>
      </c>
    </row>
    <row r="4" spans="1:17" x14ac:dyDescent="0.2">
      <c r="A4" t="s">
        <v>10</v>
      </c>
      <c r="B4">
        <f>raw_2013_assist!C8</f>
        <v>-21820495</v>
      </c>
      <c r="C4">
        <f>raw_2013_assist!D8+raw_2013_non!D8+raw_2013_summ!E8</f>
        <v>10122540</v>
      </c>
      <c r="D4">
        <f>raw_2013_assist!E8+raw_2013_non!E8+raw_2013_non!F8+raw_2013_non!C8</f>
        <v>9029843</v>
      </c>
      <c r="E4">
        <f>raw_2013_assist!F8+raw_2013_non!N8</f>
        <v>13922252</v>
      </c>
      <c r="F4">
        <f>raw_2013_non!G8+raw_2013_non!H8</f>
        <v>0</v>
      </c>
      <c r="G4">
        <f>raw_2013_non!I8</f>
        <v>30573031</v>
      </c>
      <c r="H4">
        <f>raw_2013_non!J8+raw_2013_non!K8</f>
        <v>0</v>
      </c>
      <c r="I4">
        <f>raw_2013_non!O8</f>
        <v>273164131</v>
      </c>
      <c r="J4">
        <f>raw_2013_non!L8+raw_2013_non!M8</f>
        <v>44438439</v>
      </c>
      <c r="K4">
        <f>raw_2013_summ!F8</f>
        <v>20014131</v>
      </c>
      <c r="L4">
        <f>raw_2013_tot!B8+raw_2013_summ!E8+raw_2013_summ!F8</f>
        <v>379443872</v>
      </c>
      <c r="N4">
        <f t="shared" si="0"/>
        <v>379443872</v>
      </c>
      <c r="O4" t="str">
        <f t="shared" si="1"/>
        <v>Match</v>
      </c>
      <c r="P4">
        <f>SUM(D2:D52)</f>
        <v>2484685127</v>
      </c>
      <c r="Q4" t="str">
        <f>IF(P4=D53, "Match", "No Match")</f>
        <v>Match</v>
      </c>
    </row>
    <row r="5" spans="1:17" x14ac:dyDescent="0.2">
      <c r="A5" t="s">
        <v>11</v>
      </c>
      <c r="B5">
        <f>raw_2013_assist!C9</f>
        <v>13186751</v>
      </c>
      <c r="C5">
        <f>raw_2013_assist!D9+raw_2013_non!D9+raw_2013_summ!E9</f>
        <v>8614598</v>
      </c>
      <c r="D5">
        <f>raw_2013_assist!E9+raw_2013_non!E9+raw_2013_non!F9+raw_2013_non!C9</f>
        <v>27134077</v>
      </c>
      <c r="E5">
        <f>raw_2013_assist!F9+raw_2013_non!N9</f>
        <v>6869995</v>
      </c>
      <c r="F5">
        <f>raw_2013_non!G9+raw_2013_non!H9</f>
        <v>0</v>
      </c>
      <c r="G5">
        <f>raw_2013_non!I9</f>
        <v>0</v>
      </c>
      <c r="H5">
        <f>raw_2013_non!J9+raw_2013_non!K9</f>
        <v>86759599</v>
      </c>
      <c r="I5">
        <f>raw_2013_non!O9</f>
        <v>117418</v>
      </c>
      <c r="J5">
        <f>raw_2013_non!L9+raw_2013_non!M9</f>
        <v>13956931</v>
      </c>
      <c r="K5">
        <f>raw_2013_summ!F9</f>
        <v>0</v>
      </c>
      <c r="L5">
        <f>raw_2013_tot!B9+raw_2013_summ!E9+raw_2013_summ!F9</f>
        <v>156639369</v>
      </c>
      <c r="N5">
        <f t="shared" si="0"/>
        <v>156639369</v>
      </c>
      <c r="O5" t="str">
        <f t="shared" si="1"/>
        <v>Match</v>
      </c>
      <c r="P5">
        <f>SUM(E2:E52)</f>
        <v>1425250719</v>
      </c>
      <c r="Q5" t="str">
        <f>IF(P5=E53, "Match", "No Match")</f>
        <v>Match</v>
      </c>
    </row>
    <row r="6" spans="1:17" x14ac:dyDescent="0.2">
      <c r="A6" t="s">
        <v>12</v>
      </c>
      <c r="B6">
        <f>raw_2013_assist!C10</f>
        <v>3225250917</v>
      </c>
      <c r="C6">
        <f>raw_2013_assist!D10+raw_2013_non!D10+raw_2013_summ!E10</f>
        <v>840389543</v>
      </c>
      <c r="D6">
        <f>raw_2013_assist!E10+raw_2013_non!E10+raw_2013_non!F10+raw_2013_non!C10</f>
        <v>690862888</v>
      </c>
      <c r="E6">
        <f>raw_2013_assist!F10+raw_2013_non!N10</f>
        <v>236693134</v>
      </c>
      <c r="F6">
        <f>raw_2013_non!G10+raw_2013_non!H10</f>
        <v>0</v>
      </c>
      <c r="G6">
        <f>raw_2013_non!I10</f>
        <v>8954720</v>
      </c>
      <c r="H6">
        <f>raw_2013_non!J10+raw_2013_non!K10</f>
        <v>753558733</v>
      </c>
      <c r="I6">
        <f>raw_2013_non!O10</f>
        <v>355090426</v>
      </c>
      <c r="J6">
        <f>raw_2013_non!L10+raw_2013_non!M10</f>
        <v>556571986</v>
      </c>
      <c r="K6">
        <f>raw_2013_summ!F10</f>
        <v>364445461</v>
      </c>
      <c r="L6">
        <f>raw_2013_tot!B10+raw_2013_summ!E10+raw_2013_summ!F10</f>
        <v>7031817808</v>
      </c>
      <c r="N6">
        <f t="shared" si="0"/>
        <v>7031817808</v>
      </c>
      <c r="O6" t="str">
        <f t="shared" si="1"/>
        <v>Match</v>
      </c>
      <c r="P6">
        <f>SUM(F2:F52)</f>
        <v>2394768616</v>
      </c>
      <c r="Q6" t="str">
        <f>IF(P6=F53, "Match", "No Match")</f>
        <v>Match</v>
      </c>
    </row>
    <row r="7" spans="1:17" x14ac:dyDescent="0.2">
      <c r="A7" t="s">
        <v>13</v>
      </c>
      <c r="B7">
        <f>raw_2013_assist!C11</f>
        <v>70665383</v>
      </c>
      <c r="C7">
        <f>raw_2013_assist!D11+raw_2013_non!D11+raw_2013_summ!E11</f>
        <v>1198568</v>
      </c>
      <c r="D7">
        <f>raw_2013_assist!E11+raw_2013_non!E11+raw_2013_non!F11+raw_2013_non!C11</f>
        <v>7479830</v>
      </c>
      <c r="E7">
        <f>raw_2013_assist!F11+raw_2013_non!N11</f>
        <v>296021</v>
      </c>
      <c r="F7">
        <f>raw_2013_non!G11+raw_2013_non!H11</f>
        <v>2954105</v>
      </c>
      <c r="G7">
        <f>raw_2013_non!I11</f>
        <v>4726278</v>
      </c>
      <c r="H7">
        <f>raw_2013_non!J11+raw_2013_non!K11</f>
        <v>396966</v>
      </c>
      <c r="I7">
        <f>raw_2013_non!O11</f>
        <v>206164098</v>
      </c>
      <c r="J7">
        <f>raw_2013_non!L11+raw_2013_non!M11</f>
        <v>20677189</v>
      </c>
      <c r="K7">
        <f>raw_2013_summ!F11</f>
        <v>1093643</v>
      </c>
      <c r="L7">
        <f>raw_2013_tot!B11+raw_2013_summ!E11+raw_2013_summ!F11</f>
        <v>315652081</v>
      </c>
      <c r="N7">
        <f t="shared" si="0"/>
        <v>315652081</v>
      </c>
      <c r="O7" t="str">
        <f t="shared" si="1"/>
        <v>Match</v>
      </c>
      <c r="P7">
        <f>SUM(G2:G52)</f>
        <v>703713866</v>
      </c>
      <c r="Q7" t="str">
        <f>IF(P7=G53, "Match", "No Match")</f>
        <v>Match</v>
      </c>
    </row>
    <row r="8" spans="1:17" x14ac:dyDescent="0.2">
      <c r="A8" t="s">
        <v>14</v>
      </c>
      <c r="B8">
        <f>raw_2013_assist!C12</f>
        <v>81318858</v>
      </c>
      <c r="C8">
        <f>raw_2013_assist!D12+raw_2013_non!D12+raw_2013_summ!E12</f>
        <v>35519166</v>
      </c>
      <c r="D8">
        <f>raw_2013_assist!E12+raw_2013_non!E12+raw_2013_non!F12+raw_2013_non!C12</f>
        <v>21001869</v>
      </c>
      <c r="E8">
        <f>raw_2013_assist!F12+raw_2013_non!N12</f>
        <v>15002130</v>
      </c>
      <c r="F8">
        <f>raw_2013_non!G12+raw_2013_non!H12</f>
        <v>0</v>
      </c>
      <c r="G8">
        <f>raw_2013_non!I12</f>
        <v>0</v>
      </c>
      <c r="H8">
        <f>raw_2013_non!J12+raw_2013_non!K12</f>
        <v>92928016</v>
      </c>
      <c r="I8">
        <f>raw_2013_non!O12</f>
        <v>183497491</v>
      </c>
      <c r="J8">
        <f>raw_2013_non!L12+raw_2013_non!M12</f>
        <v>29273933</v>
      </c>
      <c r="K8">
        <f>raw_2013_summ!F12</f>
        <v>26678810</v>
      </c>
      <c r="L8">
        <f>raw_2013_tot!B12+raw_2013_summ!E12+raw_2013_summ!F12</f>
        <v>485220273</v>
      </c>
      <c r="N8">
        <f t="shared" si="0"/>
        <v>485220273</v>
      </c>
      <c r="O8" t="str">
        <f t="shared" si="1"/>
        <v>Match</v>
      </c>
      <c r="P8">
        <f>SUM(H2:H52)</f>
        <v>2834391933</v>
      </c>
      <c r="Q8" t="str">
        <f>IF(P8=H53, "Match", "No Match")</f>
        <v>Match</v>
      </c>
    </row>
    <row r="9" spans="1:17" x14ac:dyDescent="0.2">
      <c r="A9" t="s">
        <v>15</v>
      </c>
      <c r="B9">
        <f>raw_2013_assist!C13</f>
        <v>12916840</v>
      </c>
      <c r="C9">
        <f>raw_2013_assist!D13+raw_2013_non!D13+raw_2013_summ!E13</f>
        <v>57164682</v>
      </c>
      <c r="D9">
        <f>raw_2013_assist!E13+raw_2013_non!E13+raw_2013_non!F13+raw_2013_non!C13</f>
        <v>1385444</v>
      </c>
      <c r="E9">
        <f>raw_2013_assist!F13+raw_2013_non!N13</f>
        <v>0</v>
      </c>
      <c r="F9">
        <f>raw_2013_non!G13+raw_2013_non!H13</f>
        <v>0</v>
      </c>
      <c r="G9">
        <f>raw_2013_non!I13</f>
        <v>2539423</v>
      </c>
      <c r="H9">
        <f>raw_2013_non!J13+raw_2013_non!K13</f>
        <v>0</v>
      </c>
      <c r="I9">
        <f>raw_2013_non!O13</f>
        <v>9355281</v>
      </c>
      <c r="J9">
        <f>raw_2013_non!L13+raw_2013_non!M13</f>
        <v>-178682</v>
      </c>
      <c r="K9">
        <f>raw_2013_summ!F13</f>
        <v>0</v>
      </c>
      <c r="L9">
        <f>raw_2013_tot!B13+raw_2013_summ!E13+raw_2013_summ!F13</f>
        <v>83182988</v>
      </c>
      <c r="N9">
        <f t="shared" si="0"/>
        <v>83182988</v>
      </c>
      <c r="O9" t="str">
        <f t="shared" si="1"/>
        <v>Match</v>
      </c>
      <c r="P9">
        <f>SUM(I2:I52)</f>
        <v>4636220353</v>
      </c>
      <c r="Q9" t="str">
        <f>IF(P9=I53, "Match", "No Match")</f>
        <v>Match</v>
      </c>
    </row>
    <row r="10" spans="1:17" x14ac:dyDescent="0.2">
      <c r="A10" t="s">
        <v>16</v>
      </c>
      <c r="B10">
        <f>raw_2013_assist!C14</f>
        <v>59029639</v>
      </c>
      <c r="C10">
        <f>raw_2013_assist!D14+raw_2013_non!D14+raw_2013_summ!E14</f>
        <v>76422851</v>
      </c>
      <c r="D10">
        <f>raw_2013_assist!E14+raw_2013_non!E14+raw_2013_non!F14+raw_2013_non!C14</f>
        <v>38489801</v>
      </c>
      <c r="E10">
        <f>raw_2013_assist!F14+raw_2013_non!N14</f>
        <v>0</v>
      </c>
      <c r="F10">
        <f>raw_2013_non!G14+raw_2013_non!H14</f>
        <v>15000000</v>
      </c>
      <c r="G10">
        <f>raw_2013_non!I14</f>
        <v>15854555</v>
      </c>
      <c r="H10">
        <f>raw_2013_non!J14+raw_2013_non!K14</f>
        <v>2362815</v>
      </c>
      <c r="I10">
        <f>raw_2013_non!O14</f>
        <v>35230308</v>
      </c>
      <c r="J10">
        <f>raw_2013_non!L14+raw_2013_non!M14</f>
        <v>7407904</v>
      </c>
      <c r="K10">
        <f>raw_2013_summ!F14</f>
        <v>3935917</v>
      </c>
      <c r="L10">
        <f>raw_2013_tot!B14+raw_2013_summ!E14+raw_2013_summ!F14</f>
        <v>253733790</v>
      </c>
      <c r="N10">
        <f t="shared" si="0"/>
        <v>253733790</v>
      </c>
      <c r="O10" t="str">
        <f t="shared" si="1"/>
        <v>Match</v>
      </c>
      <c r="P10">
        <f>SUM(J2:J52)</f>
        <v>2290924531</v>
      </c>
      <c r="Q10" t="str">
        <f>IF(P10=J53, "Match", "No Match")</f>
        <v>Match</v>
      </c>
    </row>
    <row r="11" spans="1:17" x14ac:dyDescent="0.2">
      <c r="A11" t="s">
        <v>17</v>
      </c>
      <c r="B11">
        <f>raw_2013_assist!C15</f>
        <v>173246361</v>
      </c>
      <c r="C11">
        <f>raw_2013_assist!D15+raw_2013_non!D15+raw_2013_summ!E15</f>
        <v>342690224</v>
      </c>
      <c r="D11">
        <f>raw_2013_assist!E15+raw_2013_non!E15+raw_2013_non!F15+raw_2013_non!C15</f>
        <v>63885212</v>
      </c>
      <c r="E11">
        <f>raw_2013_assist!F15+raw_2013_non!N15</f>
        <v>0</v>
      </c>
      <c r="F11">
        <f>raw_2013_non!G15+raw_2013_non!H15</f>
        <v>0</v>
      </c>
      <c r="G11">
        <f>raw_2013_non!I15</f>
        <v>497525</v>
      </c>
      <c r="H11">
        <f>raw_2013_non!J15+raw_2013_non!K15</f>
        <v>5195700</v>
      </c>
      <c r="I11">
        <f>raw_2013_non!O15</f>
        <v>326093483</v>
      </c>
      <c r="J11">
        <f>raw_2013_non!L15+raw_2013_non!M15</f>
        <v>30314925</v>
      </c>
      <c r="K11">
        <f>raw_2013_summ!F15</f>
        <v>55604763</v>
      </c>
      <c r="L11">
        <f>raw_2013_tot!B15+raw_2013_summ!E15+raw_2013_summ!F15</f>
        <v>997528193</v>
      </c>
      <c r="N11">
        <f t="shared" si="0"/>
        <v>997528193</v>
      </c>
      <c r="O11" t="str">
        <f t="shared" si="1"/>
        <v>Match</v>
      </c>
      <c r="P11">
        <f>SUM(K2:K52)</f>
        <v>1134838715</v>
      </c>
      <c r="Q11" t="str">
        <f>IF(P11=K53, "Match", "No Match")</f>
        <v>Match</v>
      </c>
    </row>
    <row r="12" spans="1:17" x14ac:dyDescent="0.2">
      <c r="A12" t="s">
        <v>18</v>
      </c>
      <c r="B12">
        <f>raw_2013_assist!C16</f>
        <v>47521753</v>
      </c>
      <c r="C12">
        <f>raw_2013_assist!D16+raw_2013_non!D16+raw_2013_summ!E16</f>
        <v>22182651</v>
      </c>
      <c r="D12">
        <f>raw_2013_assist!E16+raw_2013_non!E16+raw_2013_non!F16+raw_2013_non!C16</f>
        <v>19387049</v>
      </c>
      <c r="E12">
        <f>raw_2013_assist!F16+raw_2013_non!N16</f>
        <v>19727869</v>
      </c>
      <c r="F12">
        <f>raw_2013_non!G16+raw_2013_non!H16</f>
        <v>0</v>
      </c>
      <c r="G12">
        <f>raw_2013_non!I16</f>
        <v>52962</v>
      </c>
      <c r="H12">
        <f>raw_2013_non!J16+raw_2013_non!K16</f>
        <v>-42174</v>
      </c>
      <c r="I12">
        <f>raw_2013_non!O16</f>
        <v>369395665</v>
      </c>
      <c r="J12">
        <f>raw_2013_non!L16+raw_2013_non!M16</f>
        <v>15720869</v>
      </c>
      <c r="K12">
        <f>raw_2013_summ!F16</f>
        <v>0</v>
      </c>
      <c r="L12">
        <f>raw_2013_tot!B16+raw_2013_summ!E16+raw_2013_summ!F16</f>
        <v>493946644</v>
      </c>
      <c r="N12">
        <f t="shared" si="0"/>
        <v>493946644</v>
      </c>
      <c r="O12" t="str">
        <f t="shared" si="1"/>
        <v>Match</v>
      </c>
      <c r="P12">
        <f>SUM(L2:L52)</f>
        <v>31649201568</v>
      </c>
      <c r="Q12" t="str">
        <f>IF(P12=L53, "Match", "No Match")</f>
        <v>Match</v>
      </c>
    </row>
    <row r="13" spans="1:17" x14ac:dyDescent="0.2">
      <c r="A13" t="s">
        <v>19</v>
      </c>
      <c r="B13">
        <f>raw_2013_assist!C17</f>
        <v>64060110</v>
      </c>
      <c r="C13">
        <f>raw_2013_assist!D17+raw_2013_non!D17+raw_2013_summ!E17</f>
        <v>12971630</v>
      </c>
      <c r="D13">
        <f>raw_2013_assist!E17+raw_2013_non!E17+raw_2013_non!F17+raw_2013_non!C17</f>
        <v>98624651</v>
      </c>
      <c r="E13">
        <f>raw_2013_assist!F17+raw_2013_non!N17</f>
        <v>0</v>
      </c>
      <c r="F13">
        <f>raw_2013_non!G17+raw_2013_non!H17</f>
        <v>0</v>
      </c>
      <c r="G13">
        <f>raw_2013_non!I17</f>
        <v>3955294</v>
      </c>
      <c r="H13">
        <f>raw_2013_non!J17+raw_2013_non!K17</f>
        <v>13747686</v>
      </c>
      <c r="I13">
        <f>raw_2013_non!O17</f>
        <v>28780853</v>
      </c>
      <c r="J13">
        <f>raw_2013_non!L17+raw_2013_non!M17</f>
        <v>14929587</v>
      </c>
      <c r="K13">
        <f>raw_2013_summ!F17</f>
        <v>7417500</v>
      </c>
      <c r="L13">
        <f>raw_2013_tot!B17+raw_2013_summ!E17+raw_2013_summ!F17</f>
        <v>244487311</v>
      </c>
      <c r="N13">
        <f t="shared" si="0"/>
        <v>244487311</v>
      </c>
      <c r="O13" t="str">
        <f t="shared" si="1"/>
        <v>Match</v>
      </c>
    </row>
    <row r="14" spans="1:17" x14ac:dyDescent="0.2">
      <c r="A14" t="s">
        <v>20</v>
      </c>
      <c r="B14">
        <f>raw_2013_assist!C18</f>
        <v>6548938</v>
      </c>
      <c r="C14">
        <f>raw_2013_assist!D18+raw_2013_non!D18+raw_2013_summ!E18</f>
        <v>10775138</v>
      </c>
      <c r="D14">
        <f>raw_2013_assist!E18+raw_2013_non!E18+raw_2013_non!F18+raw_2013_non!C18</f>
        <v>6842915</v>
      </c>
      <c r="E14">
        <f>raw_2013_assist!F18+raw_2013_non!N18</f>
        <v>8150856</v>
      </c>
      <c r="F14">
        <f>raw_2013_non!G18+raw_2013_non!H18</f>
        <v>0</v>
      </c>
      <c r="G14">
        <f>raw_2013_non!I18</f>
        <v>2319241</v>
      </c>
      <c r="H14">
        <f>raw_2013_non!J18+raw_2013_non!K18</f>
        <v>405298</v>
      </c>
      <c r="I14">
        <f>raw_2013_non!O18</f>
        <v>4359923</v>
      </c>
      <c r="J14">
        <f>raw_2013_non!L18+raw_2013_non!M18</f>
        <v>5584512</v>
      </c>
      <c r="K14">
        <f>raw_2013_summ!F18</f>
        <v>1292534</v>
      </c>
      <c r="L14">
        <f>raw_2013_tot!B18+raw_2013_summ!E18+raw_2013_summ!F18</f>
        <v>46279355</v>
      </c>
      <c r="N14">
        <f t="shared" si="0"/>
        <v>46279355</v>
      </c>
      <c r="O14" t="str">
        <f t="shared" si="1"/>
        <v>Match</v>
      </c>
    </row>
    <row r="15" spans="1:17" x14ac:dyDescent="0.2">
      <c r="A15" t="s">
        <v>21</v>
      </c>
      <c r="B15">
        <f>raw_2013_assist!C19</f>
        <v>81008007</v>
      </c>
      <c r="C15">
        <f>raw_2013_assist!D19+raw_2013_non!D19+raw_2013_summ!E19</f>
        <v>645513988</v>
      </c>
      <c r="D15">
        <f>raw_2013_assist!E19+raw_2013_non!E19+raw_2013_non!F19+raw_2013_non!C19</f>
        <v>37032714</v>
      </c>
      <c r="E15">
        <f>raw_2013_assist!F19+raw_2013_non!N19</f>
        <v>268252659</v>
      </c>
      <c r="F15">
        <f>raw_2013_non!G19+raw_2013_non!H19</f>
        <v>19143644</v>
      </c>
      <c r="G15">
        <f>raw_2013_non!I19</f>
        <v>0</v>
      </c>
      <c r="H15">
        <f>raw_2013_non!J19+raw_2013_non!K19</f>
        <v>0</v>
      </c>
      <c r="I15">
        <f>raw_2013_non!O19</f>
        <v>81295507</v>
      </c>
      <c r="J15">
        <f>raw_2013_non!L19+raw_2013_non!M19</f>
        <v>27476439</v>
      </c>
      <c r="K15">
        <f>raw_2013_summ!F19</f>
        <v>1200000</v>
      </c>
      <c r="L15">
        <f>raw_2013_tot!B19+raw_2013_summ!E19+raw_2013_summ!F19</f>
        <v>1160922958</v>
      </c>
      <c r="N15">
        <f t="shared" si="0"/>
        <v>1160922958</v>
      </c>
      <c r="O15" t="str">
        <f t="shared" si="1"/>
        <v>Match</v>
      </c>
    </row>
    <row r="16" spans="1:17" x14ac:dyDescent="0.2">
      <c r="A16" t="s">
        <v>22</v>
      </c>
      <c r="B16">
        <f>raw_2013_assist!C20</f>
        <v>28917287</v>
      </c>
      <c r="C16">
        <f>raw_2013_assist!D20+raw_2013_non!D20+raw_2013_summ!E20</f>
        <v>77699000</v>
      </c>
      <c r="D16">
        <f>raw_2013_assist!E20+raw_2013_non!E20+raw_2013_non!F20+raw_2013_non!C20</f>
        <v>15960422</v>
      </c>
      <c r="E16">
        <f>raw_2013_assist!F20+raw_2013_non!N20</f>
        <v>0</v>
      </c>
      <c r="F16">
        <f>raw_2013_non!G20+raw_2013_non!H20</f>
        <v>33882653</v>
      </c>
      <c r="G16">
        <f>raw_2013_non!I20</f>
        <v>0</v>
      </c>
      <c r="H16">
        <f>raw_2013_non!J20+raw_2013_non!K20</f>
        <v>2125586</v>
      </c>
      <c r="I16">
        <f>raw_2013_non!O20</f>
        <v>102766490</v>
      </c>
      <c r="J16">
        <f>raw_2013_non!L20+raw_2013_non!M20</f>
        <v>17962600</v>
      </c>
      <c r="K16">
        <f>raw_2013_summ!F20</f>
        <v>0</v>
      </c>
      <c r="L16">
        <f>raw_2013_tot!B20+raw_2013_summ!E20+raw_2013_summ!F20</f>
        <v>279314038</v>
      </c>
      <c r="N16">
        <f t="shared" si="0"/>
        <v>279314038</v>
      </c>
      <c r="O16" t="str">
        <f t="shared" si="1"/>
        <v>Match</v>
      </c>
    </row>
    <row r="17" spans="1:15" x14ac:dyDescent="0.2">
      <c r="A17" t="s">
        <v>23</v>
      </c>
      <c r="B17">
        <f>raw_2013_assist!C21</f>
        <v>54111291</v>
      </c>
      <c r="C17">
        <f>raw_2013_assist!D21+raw_2013_non!D21+raw_2013_summ!E21</f>
        <v>44154894</v>
      </c>
      <c r="D17">
        <f>raw_2013_assist!E21+raw_2013_non!E21+raw_2013_non!F21+raw_2013_non!C21</f>
        <v>19650116</v>
      </c>
      <c r="E17">
        <f>raw_2013_assist!F21+raw_2013_non!N21</f>
        <v>0</v>
      </c>
      <c r="F17">
        <f>raw_2013_non!G21+raw_2013_non!H21</f>
        <v>9584871</v>
      </c>
      <c r="G17">
        <f>raw_2013_non!I21</f>
        <v>117031</v>
      </c>
      <c r="H17">
        <f>raw_2013_non!J21+raw_2013_non!K21</f>
        <v>63040220</v>
      </c>
      <c r="I17">
        <f>raw_2013_non!O21</f>
        <v>0</v>
      </c>
      <c r="J17">
        <f>raw_2013_non!L21+raw_2013_non!M21</f>
        <v>7113776</v>
      </c>
      <c r="K17">
        <f>raw_2013_summ!F21</f>
        <v>12962008</v>
      </c>
      <c r="L17">
        <f>raw_2013_tot!B21+raw_2013_summ!E21+raw_2013_summ!F21</f>
        <v>210734207</v>
      </c>
      <c r="N17">
        <f t="shared" si="0"/>
        <v>210734207</v>
      </c>
      <c r="O17" t="str">
        <f t="shared" si="1"/>
        <v>Match</v>
      </c>
    </row>
    <row r="18" spans="1:15" x14ac:dyDescent="0.2">
      <c r="A18" t="s">
        <v>24</v>
      </c>
      <c r="B18">
        <f>raw_2013_assist!C22</f>
        <v>27456136</v>
      </c>
      <c r="C18">
        <f>raw_2013_assist!D22+raw_2013_non!D22+raw_2013_summ!E22</f>
        <v>22507877</v>
      </c>
      <c r="D18">
        <f>raw_2013_assist!E22+raw_2013_non!E22+raw_2013_non!F22+raw_2013_non!C22</f>
        <v>5977445</v>
      </c>
      <c r="E18">
        <f>raw_2013_assist!F22+raw_2013_non!N22</f>
        <v>18070363</v>
      </c>
      <c r="F18">
        <f>raw_2013_non!G22+raw_2013_non!H22</f>
        <v>48667710</v>
      </c>
      <c r="G18">
        <f>raw_2013_non!I22</f>
        <v>1000</v>
      </c>
      <c r="H18">
        <f>raw_2013_non!J22+raw_2013_non!K22</f>
        <v>2736633</v>
      </c>
      <c r="I18">
        <f>raw_2013_non!O22</f>
        <v>24461228</v>
      </c>
      <c r="J18">
        <f>raw_2013_non!L22+raw_2013_non!M22</f>
        <v>13503978</v>
      </c>
      <c r="K18">
        <f>raw_2013_summ!F22</f>
        <v>10193106</v>
      </c>
      <c r="L18">
        <f>raw_2013_tot!B22+raw_2013_summ!E22+raw_2013_summ!F22</f>
        <v>173575476</v>
      </c>
      <c r="N18">
        <f t="shared" si="0"/>
        <v>173575476</v>
      </c>
      <c r="O18" t="str">
        <f t="shared" si="1"/>
        <v>Match</v>
      </c>
    </row>
    <row r="19" spans="1:15" x14ac:dyDescent="0.2">
      <c r="A19" t="s">
        <v>25</v>
      </c>
      <c r="B19">
        <f>raw_2013_assist!C23</f>
        <v>102073147</v>
      </c>
      <c r="C19">
        <f>raw_2013_assist!D23+raw_2013_non!D23+raw_2013_summ!E23</f>
        <v>74412578</v>
      </c>
      <c r="D19">
        <f>raw_2013_assist!E23+raw_2013_non!E23+raw_2013_non!F23+raw_2013_non!C23</f>
        <v>55857369</v>
      </c>
      <c r="E19">
        <f>raw_2013_assist!F23+raw_2013_non!N23</f>
        <v>0</v>
      </c>
      <c r="F19">
        <f>raw_2013_non!G23+raw_2013_non!H23</f>
        <v>0</v>
      </c>
      <c r="G19">
        <f>raw_2013_non!I23</f>
        <v>0</v>
      </c>
      <c r="H19">
        <f>raw_2013_non!J23+raw_2013_non!K23</f>
        <v>0</v>
      </c>
      <c r="I19">
        <f>raw_2013_non!O23</f>
        <v>33511606</v>
      </c>
      <c r="J19">
        <f>raw_2013_non!L23+raw_2013_non!M23</f>
        <v>11854973</v>
      </c>
      <c r="K19">
        <f>raw_2013_summ!F23</f>
        <v>0</v>
      </c>
      <c r="L19">
        <f>raw_2013_tot!B23+raw_2013_summ!E23+raw_2013_summ!F23</f>
        <v>277709673</v>
      </c>
      <c r="N19">
        <f t="shared" si="0"/>
        <v>277709673</v>
      </c>
      <c r="O19" t="str">
        <f t="shared" si="1"/>
        <v>Match</v>
      </c>
    </row>
    <row r="20" spans="1:15" x14ac:dyDescent="0.2">
      <c r="A20" t="s">
        <v>26</v>
      </c>
      <c r="B20">
        <f>raw_2013_assist!C24</f>
        <v>25701676</v>
      </c>
      <c r="C20">
        <f>raw_2013_assist!D24+raw_2013_non!D24+raw_2013_summ!E24</f>
        <v>5219488</v>
      </c>
      <c r="D20">
        <f>raw_2013_assist!E24+raw_2013_non!E24+raw_2013_non!F24+raw_2013_non!C24</f>
        <v>7834816</v>
      </c>
      <c r="E20">
        <f>raw_2013_assist!F24+raw_2013_non!N24</f>
        <v>0</v>
      </c>
      <c r="F20">
        <f>raw_2013_non!G24+raw_2013_non!H24</f>
        <v>17502763</v>
      </c>
      <c r="G20">
        <f>raw_2013_non!I24</f>
        <v>0</v>
      </c>
      <c r="H20">
        <f>raw_2013_non!J24+raw_2013_non!K24</f>
        <v>88151624</v>
      </c>
      <c r="I20">
        <f>raw_2013_non!O24</f>
        <v>40510062</v>
      </c>
      <c r="J20">
        <f>raw_2013_non!L24+raw_2013_non!M24</f>
        <v>20366955</v>
      </c>
      <c r="K20">
        <f>raw_2013_summ!F24</f>
        <v>16397198</v>
      </c>
      <c r="L20">
        <f>raw_2013_tot!B24+raw_2013_summ!E24+raw_2013_summ!F24</f>
        <v>221684582</v>
      </c>
      <c r="N20">
        <f t="shared" si="0"/>
        <v>221684582</v>
      </c>
      <c r="O20" t="str">
        <f t="shared" si="1"/>
        <v>Match</v>
      </c>
    </row>
    <row r="21" spans="1:15" x14ac:dyDescent="0.2">
      <c r="A21" t="s">
        <v>27</v>
      </c>
      <c r="B21">
        <f>raw_2013_assist!C25</f>
        <v>49822769</v>
      </c>
      <c r="C21">
        <f>raw_2013_assist!D25+raw_2013_non!D25+raw_2013_summ!E25</f>
        <v>9890573</v>
      </c>
      <c r="D21">
        <f>raw_2013_assist!E25+raw_2013_non!E25+raw_2013_non!F25+raw_2013_non!C25</f>
        <v>22871302</v>
      </c>
      <c r="E21">
        <f>raw_2013_assist!F25+raw_2013_non!N25</f>
        <v>888410</v>
      </c>
      <c r="F21">
        <f>raw_2013_non!G25+raw_2013_non!H25</f>
        <v>1416403</v>
      </c>
      <c r="G21">
        <f>raw_2013_non!I25</f>
        <v>503897</v>
      </c>
      <c r="H21">
        <f>raw_2013_non!J25+raw_2013_non!K25</f>
        <v>0</v>
      </c>
      <c r="I21">
        <f>raw_2013_non!O25</f>
        <v>0</v>
      </c>
      <c r="J21">
        <f>raw_2013_non!L25+raw_2013_non!M25</f>
        <v>2730435</v>
      </c>
      <c r="K21">
        <f>raw_2013_summ!F25</f>
        <v>7812089</v>
      </c>
      <c r="L21">
        <f>raw_2013_tot!B25+raw_2013_summ!E25+raw_2013_summ!F25</f>
        <v>95935878</v>
      </c>
      <c r="N21">
        <f t="shared" si="0"/>
        <v>95935878</v>
      </c>
      <c r="O21" t="str">
        <f t="shared" si="1"/>
        <v>Match</v>
      </c>
    </row>
    <row r="22" spans="1:15" x14ac:dyDescent="0.2">
      <c r="A22" t="s">
        <v>28</v>
      </c>
      <c r="B22">
        <f>raw_2013_assist!C26</f>
        <v>139192074</v>
      </c>
      <c r="C22">
        <f>raw_2013_assist!D26+raw_2013_non!D26+raw_2013_summ!E26</f>
        <v>24156279</v>
      </c>
      <c r="D22">
        <f>raw_2013_assist!E26+raw_2013_non!E26+raw_2013_non!F26+raw_2013_non!C26</f>
        <v>40445043</v>
      </c>
      <c r="E22">
        <f>raw_2013_assist!F26+raw_2013_non!N26</f>
        <v>0</v>
      </c>
      <c r="F22">
        <f>raw_2013_non!G26+raw_2013_non!H26</f>
        <v>143366325</v>
      </c>
      <c r="G22">
        <f>raw_2013_non!I26</f>
        <v>31258432</v>
      </c>
      <c r="H22">
        <f>raw_2013_non!J26+raw_2013_non!K26</f>
        <v>39513850</v>
      </c>
      <c r="I22">
        <f>raw_2013_non!O26</f>
        <v>82175729</v>
      </c>
      <c r="J22">
        <f>raw_2013_non!L26+raw_2013_non!M26</f>
        <v>61190758</v>
      </c>
      <c r="K22">
        <f>raw_2013_summ!F26</f>
        <v>22909803</v>
      </c>
      <c r="L22">
        <f>raw_2013_tot!B26+raw_2013_summ!E26+raw_2013_summ!F26</f>
        <v>584208293</v>
      </c>
      <c r="N22">
        <f t="shared" si="0"/>
        <v>584208293</v>
      </c>
      <c r="O22" t="str">
        <f t="shared" si="1"/>
        <v>Match</v>
      </c>
    </row>
    <row r="23" spans="1:15" x14ac:dyDescent="0.2">
      <c r="A23" t="s">
        <v>29</v>
      </c>
      <c r="B23">
        <f>raw_2013_assist!C27</f>
        <v>338713000</v>
      </c>
      <c r="C23">
        <f>raw_2013_assist!D27+raw_2013_non!D27+raw_2013_summ!E27</f>
        <v>296230786</v>
      </c>
      <c r="D23">
        <f>raw_2013_assist!E27+raw_2013_non!E27+raw_2013_non!F27+raw_2013_non!C27</f>
        <v>6547114</v>
      </c>
      <c r="E23">
        <f>raw_2013_assist!F27+raw_2013_non!N27</f>
        <v>0</v>
      </c>
      <c r="F23">
        <f>raw_2013_non!G27+raw_2013_non!H27</f>
        <v>109314381</v>
      </c>
      <c r="G23">
        <f>raw_2013_non!I27</f>
        <v>64473540</v>
      </c>
      <c r="H23">
        <f>raw_2013_non!J27+raw_2013_non!K27</f>
        <v>10350246</v>
      </c>
      <c r="I23">
        <f>raw_2013_non!O27</f>
        <v>233553987</v>
      </c>
      <c r="J23">
        <f>raw_2013_non!L27+raw_2013_non!M27</f>
        <v>33251461</v>
      </c>
      <c r="K23">
        <f>raw_2013_summ!F27</f>
        <v>45937112</v>
      </c>
      <c r="L23">
        <f>raw_2013_tot!B27+raw_2013_summ!E27+raw_2013_summ!F27</f>
        <v>1138371627</v>
      </c>
      <c r="N23">
        <f t="shared" si="0"/>
        <v>1138371627</v>
      </c>
      <c r="O23" t="str">
        <f t="shared" si="1"/>
        <v>Match</v>
      </c>
    </row>
    <row r="24" spans="1:15" x14ac:dyDescent="0.2">
      <c r="A24" t="s">
        <v>30</v>
      </c>
      <c r="B24">
        <f>raw_2013_assist!C28</f>
        <v>206580424</v>
      </c>
      <c r="C24">
        <f>raw_2013_assist!D28+raw_2013_non!D28+raw_2013_summ!E28</f>
        <v>19529091</v>
      </c>
      <c r="D24">
        <f>raw_2013_assist!E28+raw_2013_non!E28+raw_2013_non!F28+raw_2013_non!C28</f>
        <v>82223479</v>
      </c>
      <c r="E24">
        <f>raw_2013_assist!F28+raw_2013_non!N28</f>
        <v>96225384</v>
      </c>
      <c r="F24">
        <f>raw_2013_non!G28+raw_2013_non!H28</f>
        <v>50335988</v>
      </c>
      <c r="G24">
        <f>raw_2013_non!I28</f>
        <v>84300951</v>
      </c>
      <c r="H24">
        <f>raw_2013_non!J28+raw_2013_non!K28</f>
        <v>411838156</v>
      </c>
      <c r="I24">
        <f>raw_2013_non!O28</f>
        <v>220485046</v>
      </c>
      <c r="J24">
        <f>raw_2013_non!L28+raw_2013_non!M28</f>
        <v>180496196</v>
      </c>
      <c r="K24">
        <f>raw_2013_summ!F28</f>
        <v>77535285</v>
      </c>
      <c r="L24">
        <f>raw_2013_tot!B28+raw_2013_summ!E28+raw_2013_summ!F28</f>
        <v>1429550000</v>
      </c>
      <c r="N24">
        <f t="shared" si="0"/>
        <v>1429550000</v>
      </c>
      <c r="O24" t="str">
        <f t="shared" si="1"/>
        <v>Match</v>
      </c>
    </row>
    <row r="25" spans="1:15" x14ac:dyDescent="0.2">
      <c r="A25" t="s">
        <v>31</v>
      </c>
      <c r="B25">
        <f>raw_2013_assist!C29</f>
        <v>94097884</v>
      </c>
      <c r="C25">
        <f>raw_2013_assist!D29+raw_2013_non!D29+raw_2013_summ!E29</f>
        <v>53740158</v>
      </c>
      <c r="D25">
        <f>raw_2013_assist!E29+raw_2013_non!E29+raw_2013_non!F29+raw_2013_non!C29</f>
        <v>58250265</v>
      </c>
      <c r="E25">
        <f>raw_2013_assist!F29+raw_2013_non!N29</f>
        <v>0</v>
      </c>
      <c r="F25">
        <f>raw_2013_non!G29+raw_2013_non!H29</f>
        <v>131171247</v>
      </c>
      <c r="G25">
        <f>raw_2013_non!I29</f>
        <v>38358820</v>
      </c>
      <c r="H25">
        <f>raw_2013_non!J29+raw_2013_non!K29</f>
        <v>814681</v>
      </c>
      <c r="I25">
        <f>raw_2013_non!O29</f>
        <v>9416855</v>
      </c>
      <c r="J25">
        <f>raw_2013_non!L29+raw_2013_non!M29</f>
        <v>46334138</v>
      </c>
      <c r="K25">
        <f>raw_2013_summ!F29</f>
        <v>4790000</v>
      </c>
      <c r="L25">
        <f>raw_2013_tot!B29+raw_2013_summ!E29+raw_2013_summ!F29</f>
        <v>436974048</v>
      </c>
      <c r="N25">
        <f t="shared" si="0"/>
        <v>436974048</v>
      </c>
      <c r="O25" t="str">
        <f t="shared" si="1"/>
        <v>Match</v>
      </c>
    </row>
    <row r="26" spans="1:15" x14ac:dyDescent="0.2">
      <c r="A26" t="s">
        <v>32</v>
      </c>
      <c r="B26">
        <f>raw_2013_assist!C30</f>
        <v>16727155</v>
      </c>
      <c r="C26">
        <f>raw_2013_assist!D30+raw_2013_non!D30+raw_2013_summ!E30</f>
        <v>19068946</v>
      </c>
      <c r="D26">
        <f>raw_2013_assist!E30+raw_2013_non!E30+raw_2013_non!F30+raw_2013_non!C30</f>
        <v>49827858</v>
      </c>
      <c r="E26">
        <f>raw_2013_assist!F30+raw_2013_non!N30</f>
        <v>0</v>
      </c>
      <c r="F26">
        <f>raw_2013_non!G30+raw_2013_non!H30</f>
        <v>0</v>
      </c>
      <c r="G26">
        <f>raw_2013_non!I30</f>
        <v>0</v>
      </c>
      <c r="H26">
        <f>raw_2013_non!J30+raw_2013_non!K30</f>
        <v>4353132</v>
      </c>
      <c r="I26">
        <f>raw_2013_non!O30</f>
        <v>4569494</v>
      </c>
      <c r="J26">
        <f>raw_2013_non!L30+raw_2013_non!M30</f>
        <v>3154836</v>
      </c>
      <c r="K26">
        <f>raw_2013_summ!F30</f>
        <v>8676758</v>
      </c>
      <c r="L26">
        <f>raw_2013_tot!B30+raw_2013_summ!E30+raw_2013_summ!F30</f>
        <v>106378179</v>
      </c>
      <c r="N26">
        <f t="shared" si="0"/>
        <v>106378179</v>
      </c>
      <c r="O26" t="str">
        <f t="shared" si="1"/>
        <v>Match</v>
      </c>
    </row>
    <row r="27" spans="1:15" x14ac:dyDescent="0.2">
      <c r="A27" t="s">
        <v>33</v>
      </c>
      <c r="B27">
        <f>raw_2013_assist!C31</f>
        <v>101324094</v>
      </c>
      <c r="C27">
        <f>raw_2013_assist!D31+raw_2013_non!D31+raw_2013_summ!E31</f>
        <v>42296724</v>
      </c>
      <c r="D27">
        <f>raw_2013_assist!E31+raw_2013_non!E31+raw_2013_non!F31+raw_2013_non!C31</f>
        <v>17358087</v>
      </c>
      <c r="E27">
        <f>raw_2013_assist!F31+raw_2013_non!N31</f>
        <v>108102589</v>
      </c>
      <c r="F27">
        <f>raw_2013_non!G31+raw_2013_non!H31</f>
        <v>0</v>
      </c>
      <c r="G27">
        <f>raw_2013_non!I31</f>
        <v>54563394</v>
      </c>
      <c r="H27">
        <f>raw_2013_non!J31+raw_2013_non!K31</f>
        <v>0</v>
      </c>
      <c r="I27">
        <f>raw_2013_non!O31</f>
        <v>48357072</v>
      </c>
      <c r="J27">
        <f>raw_2013_non!L31+raw_2013_non!M31</f>
        <v>9444160</v>
      </c>
      <c r="K27">
        <f>raw_2013_summ!F31</f>
        <v>21701176</v>
      </c>
      <c r="L27">
        <f>raw_2013_tot!B31+raw_2013_summ!E31+raw_2013_summ!F31</f>
        <v>403147296</v>
      </c>
      <c r="N27">
        <f t="shared" si="0"/>
        <v>403147296</v>
      </c>
      <c r="O27" t="str">
        <f t="shared" si="1"/>
        <v>Match</v>
      </c>
    </row>
    <row r="28" spans="1:15" x14ac:dyDescent="0.2">
      <c r="A28" t="s">
        <v>34</v>
      </c>
      <c r="B28">
        <f>raw_2013_assist!C32</f>
        <v>15341135</v>
      </c>
      <c r="C28">
        <f>raw_2013_assist!D32+raw_2013_non!D32+raw_2013_summ!E32</f>
        <v>9997306</v>
      </c>
      <c r="D28">
        <f>raw_2013_assist!E32+raw_2013_non!E32+raw_2013_non!F32+raw_2013_non!C32</f>
        <v>12127897</v>
      </c>
      <c r="E28">
        <f>raw_2013_assist!F32+raw_2013_non!N32</f>
        <v>3482922</v>
      </c>
      <c r="F28">
        <f>raw_2013_non!G32+raw_2013_non!H32</f>
        <v>0</v>
      </c>
      <c r="G28">
        <f>raw_2013_non!I32</f>
        <v>0</v>
      </c>
      <c r="H28">
        <f>raw_2013_non!J32+raw_2013_non!K32</f>
        <v>624720</v>
      </c>
      <c r="I28">
        <f>raw_2013_non!O32</f>
        <v>1315854</v>
      </c>
      <c r="J28">
        <f>raw_2013_non!L32+raw_2013_non!M32</f>
        <v>8399012</v>
      </c>
      <c r="K28">
        <f>raw_2013_summ!F32</f>
        <v>2354101</v>
      </c>
      <c r="L28">
        <f>raw_2013_tot!B32+raw_2013_summ!E32+raw_2013_summ!F32</f>
        <v>53642947</v>
      </c>
      <c r="N28">
        <f t="shared" si="0"/>
        <v>53642947</v>
      </c>
      <c r="O28" t="str">
        <f t="shared" si="1"/>
        <v>Match</v>
      </c>
    </row>
    <row r="29" spans="1:15" x14ac:dyDescent="0.2">
      <c r="A29" t="s">
        <v>35</v>
      </c>
      <c r="B29">
        <f>raw_2013_assist!C33</f>
        <v>24242137</v>
      </c>
      <c r="C29">
        <f>raw_2013_assist!D33+raw_2013_non!D33+raw_2013_summ!E33</f>
        <v>23498998</v>
      </c>
      <c r="D29">
        <f>raw_2013_assist!E33+raw_2013_non!E33+raw_2013_non!F33+raw_2013_non!C33</f>
        <v>19378705</v>
      </c>
      <c r="E29">
        <f>raw_2013_assist!F33+raw_2013_non!N33</f>
        <v>0</v>
      </c>
      <c r="F29">
        <f>raw_2013_non!G33+raw_2013_non!H33</f>
        <v>35990190</v>
      </c>
      <c r="G29">
        <f>raw_2013_non!I33</f>
        <v>0</v>
      </c>
      <c r="H29">
        <f>raw_2013_non!J33+raw_2013_non!K33</f>
        <v>210558</v>
      </c>
      <c r="I29">
        <f>raw_2013_non!O33</f>
        <v>2066119</v>
      </c>
      <c r="J29">
        <f>raw_2013_non!L33+raw_2013_non!M33</f>
        <v>3526999</v>
      </c>
      <c r="K29">
        <f>raw_2013_summ!F33</f>
        <v>0</v>
      </c>
      <c r="L29">
        <f>raw_2013_tot!B33+raw_2013_summ!E33+raw_2013_summ!F33</f>
        <v>108913706</v>
      </c>
      <c r="N29">
        <f t="shared" si="0"/>
        <v>108913706</v>
      </c>
      <c r="O29" t="str">
        <f t="shared" si="1"/>
        <v>Match</v>
      </c>
    </row>
    <row r="30" spans="1:15" x14ac:dyDescent="0.2">
      <c r="A30" t="s">
        <v>36</v>
      </c>
      <c r="B30">
        <f>raw_2013_assist!C34</f>
        <v>43488242</v>
      </c>
      <c r="C30">
        <f>raw_2013_assist!D34+raw_2013_non!D34+raw_2013_summ!E34</f>
        <v>0</v>
      </c>
      <c r="D30">
        <f>raw_2013_assist!E34+raw_2013_non!E34+raw_2013_non!F34+raw_2013_non!C34</f>
        <v>2966039</v>
      </c>
      <c r="E30">
        <f>raw_2013_assist!F34+raw_2013_non!N34</f>
        <v>0</v>
      </c>
      <c r="F30">
        <f>raw_2013_non!G34+raw_2013_non!H34</f>
        <v>0</v>
      </c>
      <c r="G30">
        <f>raw_2013_non!I34</f>
        <v>0</v>
      </c>
      <c r="H30">
        <f>raw_2013_non!J34+raw_2013_non!K34</f>
        <v>0</v>
      </c>
      <c r="I30">
        <f>raw_2013_non!O34</f>
        <v>35542396</v>
      </c>
      <c r="J30">
        <f>raw_2013_non!L34+raw_2013_non!M34</f>
        <v>8141383</v>
      </c>
      <c r="K30">
        <f>raw_2013_summ!F34</f>
        <v>0</v>
      </c>
      <c r="L30">
        <f>raw_2013_tot!B34+raw_2013_summ!E34+raw_2013_summ!F34</f>
        <v>90138060</v>
      </c>
      <c r="N30">
        <f t="shared" si="0"/>
        <v>90138060</v>
      </c>
      <c r="O30" t="str">
        <f t="shared" si="1"/>
        <v>Match</v>
      </c>
    </row>
    <row r="31" spans="1:15" x14ac:dyDescent="0.2">
      <c r="A31" t="s">
        <v>37</v>
      </c>
      <c r="B31">
        <f>raw_2013_assist!C35</f>
        <v>23875719</v>
      </c>
      <c r="C31">
        <f>raw_2013_assist!D35+raw_2013_non!D35+raw_2013_summ!E35</f>
        <v>8781870</v>
      </c>
      <c r="D31">
        <f>raw_2013_assist!E35+raw_2013_non!E35+raw_2013_non!F35+raw_2013_non!C35</f>
        <v>8263807</v>
      </c>
      <c r="E31">
        <f>raw_2013_assist!F35+raw_2013_non!N35</f>
        <v>7334055</v>
      </c>
      <c r="F31">
        <f>raw_2013_non!G35+raw_2013_non!H35</f>
        <v>0</v>
      </c>
      <c r="G31">
        <f>raw_2013_non!I35</f>
        <v>2897690</v>
      </c>
      <c r="H31">
        <f>raw_2013_non!J35+raw_2013_non!K35</f>
        <v>3674157</v>
      </c>
      <c r="I31">
        <f>raw_2013_non!O35</f>
        <v>5218183</v>
      </c>
      <c r="J31">
        <f>raw_2013_non!L35+raw_2013_non!M35</f>
        <v>11996012</v>
      </c>
      <c r="K31">
        <f>raw_2013_summ!F35</f>
        <v>936937</v>
      </c>
      <c r="L31">
        <f>raw_2013_tot!B35+raw_2013_summ!E35+raw_2013_summ!F35</f>
        <v>72978430</v>
      </c>
      <c r="N31">
        <f t="shared" si="0"/>
        <v>72978430</v>
      </c>
      <c r="O31" t="str">
        <f t="shared" si="1"/>
        <v>Match</v>
      </c>
    </row>
    <row r="32" spans="1:15" x14ac:dyDescent="0.2">
      <c r="A32" t="s">
        <v>38</v>
      </c>
      <c r="B32">
        <f>raw_2013_assist!C36</f>
        <v>304045430</v>
      </c>
      <c r="C32">
        <f>raw_2013_assist!D36+raw_2013_non!D36+raw_2013_summ!E36</f>
        <v>73243326</v>
      </c>
      <c r="D32">
        <f>raw_2013_assist!E36+raw_2013_non!E36+raw_2013_non!F36+raw_2013_non!C36</f>
        <v>106238628</v>
      </c>
      <c r="E32">
        <f>raw_2013_assist!F36+raw_2013_non!N36</f>
        <v>6840000</v>
      </c>
      <c r="F32">
        <f>raw_2013_non!G36+raw_2013_non!H36</f>
        <v>171917612</v>
      </c>
      <c r="G32">
        <f>raw_2013_non!I36</f>
        <v>14607622</v>
      </c>
      <c r="H32">
        <f>raw_2013_non!J36+raw_2013_non!K36</f>
        <v>506945115</v>
      </c>
      <c r="I32">
        <f>raw_2013_non!O36</f>
        <v>8479038</v>
      </c>
      <c r="J32">
        <f>raw_2013_non!L36+raw_2013_non!M36</f>
        <v>81524703</v>
      </c>
      <c r="K32">
        <f>raw_2013_summ!F36</f>
        <v>21172500</v>
      </c>
      <c r="L32">
        <f>raw_2013_tot!B36+raw_2013_summ!E36+raw_2013_summ!F36</f>
        <v>1295013974</v>
      </c>
      <c r="N32">
        <f t="shared" si="0"/>
        <v>1295013974</v>
      </c>
      <c r="O32" t="str">
        <f t="shared" si="1"/>
        <v>Match</v>
      </c>
    </row>
    <row r="33" spans="1:15" x14ac:dyDescent="0.2">
      <c r="A33" t="s">
        <v>39</v>
      </c>
      <c r="B33">
        <f>raw_2013_assist!C37</f>
        <v>53060825</v>
      </c>
      <c r="C33">
        <f>raw_2013_assist!D37+raw_2013_non!D37+raw_2013_summ!E37</f>
        <v>36297800</v>
      </c>
      <c r="D33">
        <f>raw_2013_assist!E37+raw_2013_non!E37+raw_2013_non!F37+raw_2013_non!C37</f>
        <v>8896314</v>
      </c>
      <c r="E33">
        <f>raw_2013_assist!F37+raw_2013_non!N37</f>
        <v>0</v>
      </c>
      <c r="F33">
        <f>raw_2013_non!G37+raw_2013_non!H37</f>
        <v>47440000</v>
      </c>
      <c r="G33">
        <f>raw_2013_non!I37</f>
        <v>0</v>
      </c>
      <c r="H33">
        <f>raw_2013_non!J37+raw_2013_non!K37</f>
        <v>10105467</v>
      </c>
      <c r="I33">
        <f>raw_2013_non!O37</f>
        <v>47017774</v>
      </c>
      <c r="J33">
        <f>raw_2013_non!L37+raw_2013_non!M37</f>
        <v>10659407</v>
      </c>
      <c r="K33">
        <f>raw_2013_summ!F37</f>
        <v>0</v>
      </c>
      <c r="L33">
        <f>raw_2013_tot!B37+raw_2013_summ!E37+raw_2013_summ!F37</f>
        <v>213477587</v>
      </c>
      <c r="N33">
        <f t="shared" si="0"/>
        <v>213477587</v>
      </c>
      <c r="O33" t="str">
        <f t="shared" si="1"/>
        <v>Match</v>
      </c>
    </row>
    <row r="34" spans="1:15" x14ac:dyDescent="0.2">
      <c r="A34" t="s">
        <v>40</v>
      </c>
      <c r="B34">
        <f>raw_2013_assist!C38</f>
        <v>1606028384</v>
      </c>
      <c r="C34">
        <f>raw_2013_assist!D38+raw_2013_non!D38+raw_2013_summ!E38</f>
        <v>536912013</v>
      </c>
      <c r="D34">
        <f>raw_2013_assist!E38+raw_2013_non!E38+raw_2013_non!F38+raw_2013_non!C38</f>
        <v>130531344</v>
      </c>
      <c r="E34">
        <f>raw_2013_assist!F38+raw_2013_non!N38</f>
        <v>187276911</v>
      </c>
      <c r="F34">
        <f>raw_2013_non!G38+raw_2013_non!H38</f>
        <v>1426501045</v>
      </c>
      <c r="G34">
        <f>raw_2013_non!I38</f>
        <v>173868350</v>
      </c>
      <c r="H34">
        <f>raw_2013_non!J38+raw_2013_non!K38</f>
        <v>245214497</v>
      </c>
      <c r="I34">
        <f>raw_2013_non!O38</f>
        <v>778894050</v>
      </c>
      <c r="J34">
        <f>raw_2013_non!L38+raw_2013_non!M38</f>
        <v>333889087</v>
      </c>
      <c r="K34">
        <f>raw_2013_summ!F38</f>
        <v>191552283</v>
      </c>
      <c r="L34">
        <f>raw_2013_tot!B38+raw_2013_summ!E38+raw_2013_summ!F38</f>
        <v>5610667964</v>
      </c>
      <c r="N34">
        <f t="shared" si="0"/>
        <v>5610667964</v>
      </c>
      <c r="O34" t="str">
        <f t="shared" si="1"/>
        <v>Match</v>
      </c>
    </row>
    <row r="35" spans="1:15" x14ac:dyDescent="0.2">
      <c r="A35" t="s">
        <v>41</v>
      </c>
      <c r="B35">
        <f>raw_2013_assist!C39</f>
        <v>59078538</v>
      </c>
      <c r="C35">
        <f>raw_2013_assist!D39+raw_2013_non!D39+raw_2013_summ!E39</f>
        <v>172308800</v>
      </c>
      <c r="D35">
        <f>raw_2013_assist!E39+raw_2013_non!E39+raw_2013_non!F39+raw_2013_non!C39</f>
        <v>46560752</v>
      </c>
      <c r="E35">
        <f>raw_2013_assist!F39+raw_2013_non!N39</f>
        <v>74025082</v>
      </c>
      <c r="F35">
        <f>raw_2013_non!G39+raw_2013_non!H39</f>
        <v>56831959</v>
      </c>
      <c r="G35">
        <f>raw_2013_non!I39</f>
        <v>5325762</v>
      </c>
      <c r="H35">
        <f>raw_2013_non!J39+raw_2013_non!K39</f>
        <v>114321622</v>
      </c>
      <c r="I35">
        <f>raw_2013_non!O39</f>
        <v>36614753</v>
      </c>
      <c r="J35">
        <f>raw_2013_non!L39+raw_2013_non!M39</f>
        <v>47822537</v>
      </c>
      <c r="K35">
        <f>raw_2013_summ!F39</f>
        <v>10075595</v>
      </c>
      <c r="L35">
        <f>raw_2013_tot!B39+raw_2013_summ!E39+raw_2013_summ!F39</f>
        <v>622965400</v>
      </c>
      <c r="N35">
        <f t="shared" si="0"/>
        <v>622965400</v>
      </c>
      <c r="O35" t="str">
        <f t="shared" si="1"/>
        <v>Match</v>
      </c>
    </row>
    <row r="36" spans="1:15" x14ac:dyDescent="0.2">
      <c r="A36" t="s">
        <v>42</v>
      </c>
      <c r="B36">
        <f>raw_2013_assist!C40</f>
        <v>5092080</v>
      </c>
      <c r="C36">
        <f>raw_2013_assist!D40+raw_2013_non!D40+raw_2013_summ!E40</f>
        <v>1015069</v>
      </c>
      <c r="D36">
        <f>raw_2013_assist!E40+raw_2013_non!E40+raw_2013_non!F40+raw_2013_non!C40</f>
        <v>5322569</v>
      </c>
      <c r="E36">
        <f>raw_2013_assist!F40+raw_2013_non!N40</f>
        <v>15889899</v>
      </c>
      <c r="F36">
        <f>raw_2013_non!G40+raw_2013_non!H40</f>
        <v>0</v>
      </c>
      <c r="G36">
        <f>raw_2013_non!I40</f>
        <v>41945</v>
      </c>
      <c r="H36">
        <f>raw_2013_non!J40+raw_2013_non!K40</f>
        <v>2455892</v>
      </c>
      <c r="I36">
        <f>raw_2013_non!O40</f>
        <v>136078</v>
      </c>
      <c r="J36">
        <f>raw_2013_non!L40+raw_2013_non!M40</f>
        <v>3968269</v>
      </c>
      <c r="K36">
        <f>raw_2013_summ!F40</f>
        <v>0</v>
      </c>
      <c r="L36">
        <f>raw_2013_tot!B40+raw_2013_summ!E40+raw_2013_summ!F40</f>
        <v>33921801</v>
      </c>
      <c r="N36">
        <f t="shared" si="0"/>
        <v>33921801</v>
      </c>
      <c r="O36" t="str">
        <f t="shared" si="1"/>
        <v>Match</v>
      </c>
    </row>
    <row r="37" spans="1:15" x14ac:dyDescent="0.2">
      <c r="A37" t="s">
        <v>43</v>
      </c>
      <c r="B37">
        <f>raw_2013_assist!C41</f>
        <v>301877426</v>
      </c>
      <c r="C37">
        <f>raw_2013_assist!D41+raw_2013_non!D41+raw_2013_summ!E41</f>
        <v>381975345</v>
      </c>
      <c r="D37">
        <f>raw_2013_assist!E41+raw_2013_non!E41+raw_2013_non!F41+raw_2013_non!C41</f>
        <v>45985157</v>
      </c>
      <c r="E37">
        <f>raw_2013_assist!F41+raw_2013_non!N41</f>
        <v>0</v>
      </c>
      <c r="F37">
        <f>raw_2013_non!G41+raw_2013_non!H41</f>
        <v>0</v>
      </c>
      <c r="G37">
        <f>raw_2013_non!I41</f>
        <v>38515734</v>
      </c>
      <c r="H37">
        <f>raw_2013_non!J41+raw_2013_non!K41</f>
        <v>25641667</v>
      </c>
      <c r="I37">
        <f>raw_2013_non!O41</f>
        <v>23838929</v>
      </c>
      <c r="J37">
        <f>raw_2013_non!L41+raw_2013_non!M41</f>
        <v>145953558</v>
      </c>
      <c r="K37">
        <f>raw_2013_summ!F41</f>
        <v>38533876</v>
      </c>
      <c r="L37">
        <f>raw_2013_tot!B41+raw_2013_summ!E41+raw_2013_summ!F41</f>
        <v>1002321692</v>
      </c>
      <c r="N37">
        <f t="shared" si="0"/>
        <v>1002321692</v>
      </c>
      <c r="O37" t="str">
        <f t="shared" si="1"/>
        <v>Match</v>
      </c>
    </row>
    <row r="38" spans="1:15" x14ac:dyDescent="0.2">
      <c r="A38" t="s">
        <v>44</v>
      </c>
      <c r="B38">
        <f>raw_2013_assist!C42</f>
        <v>19846311</v>
      </c>
      <c r="C38">
        <f>raw_2013_assist!D42+raw_2013_non!D42+raw_2013_summ!E42</f>
        <v>70016550</v>
      </c>
      <c r="D38">
        <f>raw_2013_assist!E42+raw_2013_non!E42+raw_2013_non!F42+raw_2013_non!C42</f>
        <v>25716129</v>
      </c>
      <c r="E38">
        <f>raw_2013_assist!F42+raw_2013_non!N42</f>
        <v>9823278</v>
      </c>
      <c r="F38">
        <f>raw_2013_non!G42+raw_2013_non!H42</f>
        <v>0</v>
      </c>
      <c r="G38">
        <f>raw_2013_non!I42</f>
        <v>462095</v>
      </c>
      <c r="H38">
        <f>raw_2013_non!J42+raw_2013_non!K42</f>
        <v>9328183</v>
      </c>
      <c r="I38">
        <f>raw_2013_non!O42</f>
        <v>25422971</v>
      </c>
      <c r="J38">
        <f>raw_2013_non!L42+raw_2013_non!M42</f>
        <v>23863516</v>
      </c>
      <c r="K38">
        <f>raw_2013_summ!F42</f>
        <v>14528144</v>
      </c>
      <c r="L38">
        <f>raw_2013_tot!B42+raw_2013_summ!E42+raw_2013_summ!F42</f>
        <v>199007177</v>
      </c>
      <c r="N38">
        <f t="shared" si="0"/>
        <v>199007177</v>
      </c>
      <c r="O38" t="str">
        <f t="shared" si="1"/>
        <v>Match</v>
      </c>
    </row>
    <row r="39" spans="1:15" x14ac:dyDescent="0.2">
      <c r="A39" t="s">
        <v>45</v>
      </c>
      <c r="B39">
        <f>raw_2013_assist!C43</f>
        <v>141759717</v>
      </c>
      <c r="C39">
        <f>raw_2013_assist!D43+raw_2013_non!D43+raw_2013_summ!E43</f>
        <v>11148265</v>
      </c>
      <c r="D39">
        <f>raw_2013_assist!E43+raw_2013_non!E43+raw_2013_non!F43+raw_2013_non!C43</f>
        <v>19851363</v>
      </c>
      <c r="E39">
        <f>raw_2013_assist!F43+raw_2013_non!N43</f>
        <v>7955375</v>
      </c>
      <c r="F39">
        <f>raw_2013_non!G43+raw_2013_non!H43</f>
        <v>1082793</v>
      </c>
      <c r="G39">
        <f>raw_2013_non!I43</f>
        <v>0</v>
      </c>
      <c r="H39">
        <f>raw_2013_non!J43+raw_2013_non!K43</f>
        <v>0</v>
      </c>
      <c r="I39">
        <f>raw_2013_non!O43</f>
        <v>104845298</v>
      </c>
      <c r="J39">
        <f>raw_2013_non!L43+raw_2013_non!M43</f>
        <v>37318027</v>
      </c>
      <c r="K39">
        <f>raw_2013_summ!F43</f>
        <v>0</v>
      </c>
      <c r="L39">
        <f>raw_2013_tot!B43+raw_2013_summ!E43+raw_2013_summ!F43</f>
        <v>323960838</v>
      </c>
      <c r="N39">
        <f t="shared" si="0"/>
        <v>323960838</v>
      </c>
      <c r="O39" t="str">
        <f t="shared" si="1"/>
        <v>Match</v>
      </c>
    </row>
    <row r="40" spans="1:15" x14ac:dyDescent="0.2">
      <c r="A40" t="s">
        <v>46</v>
      </c>
      <c r="B40">
        <f>raw_2013_assist!C44</f>
        <v>271504540</v>
      </c>
      <c r="C40">
        <f>raw_2013_assist!D44+raw_2013_non!D44+raw_2013_summ!E44</f>
        <v>395401851</v>
      </c>
      <c r="D40">
        <f>raw_2013_assist!E44+raw_2013_non!E44+raw_2013_non!F44+raw_2013_non!C44</f>
        <v>87653431</v>
      </c>
      <c r="E40">
        <f>raw_2013_assist!F44+raw_2013_non!N44</f>
        <v>54168728</v>
      </c>
      <c r="F40">
        <f>raw_2013_non!G44+raw_2013_non!H44</f>
        <v>0</v>
      </c>
      <c r="G40">
        <f>raw_2013_non!I44</f>
        <v>12807903</v>
      </c>
      <c r="H40">
        <f>raw_2013_non!J44+raw_2013_non!K44</f>
        <v>110286488</v>
      </c>
      <c r="I40">
        <f>raw_2013_non!O44</f>
        <v>5000</v>
      </c>
      <c r="J40">
        <f>raw_2013_non!L44+raw_2013_non!M44</f>
        <v>79989105</v>
      </c>
      <c r="K40">
        <f>raw_2013_summ!F44</f>
        <v>30977000</v>
      </c>
      <c r="L40">
        <f>raw_2013_tot!B44+raw_2013_summ!E44+raw_2013_summ!F44</f>
        <v>1042794046</v>
      </c>
      <c r="N40">
        <f t="shared" si="0"/>
        <v>1042794046</v>
      </c>
      <c r="O40" t="str">
        <f t="shared" si="1"/>
        <v>Match</v>
      </c>
    </row>
    <row r="41" spans="1:15" x14ac:dyDescent="0.2">
      <c r="A41" t="s">
        <v>47</v>
      </c>
      <c r="B41">
        <f>raw_2013_assist!C45</f>
        <v>42359021</v>
      </c>
      <c r="C41">
        <f>raw_2013_assist!D45+raw_2013_non!D45+raw_2013_summ!E45</f>
        <v>24361095</v>
      </c>
      <c r="D41">
        <f>raw_2013_assist!E45+raw_2013_non!E45+raw_2013_non!F45+raw_2013_non!C45</f>
        <v>13535155</v>
      </c>
      <c r="E41">
        <f>raw_2013_assist!F45+raw_2013_non!N45</f>
        <v>0</v>
      </c>
      <c r="F41">
        <f>raw_2013_non!G45+raw_2013_non!H45</f>
        <v>9466850</v>
      </c>
      <c r="G41">
        <f>raw_2013_non!I45</f>
        <v>0</v>
      </c>
      <c r="H41">
        <f>raw_2013_non!J45+raw_2013_non!K45</f>
        <v>0</v>
      </c>
      <c r="I41">
        <f>raw_2013_non!O45</f>
        <v>71106338</v>
      </c>
      <c r="J41">
        <f>raw_2013_non!L45+raw_2013_non!M45</f>
        <v>16188408</v>
      </c>
      <c r="K41">
        <f>raw_2013_summ!F45</f>
        <v>9337823</v>
      </c>
      <c r="L41">
        <f>raw_2013_tot!B45+raw_2013_summ!E45+raw_2013_summ!F45</f>
        <v>186354690</v>
      </c>
      <c r="N41">
        <f t="shared" si="0"/>
        <v>186354690</v>
      </c>
      <c r="O41" t="str">
        <f t="shared" si="1"/>
        <v>Match</v>
      </c>
    </row>
    <row r="42" spans="1:15" x14ac:dyDescent="0.2">
      <c r="A42" t="s">
        <v>48</v>
      </c>
      <c r="B42">
        <f>raw_2013_assist!C46</f>
        <v>34806837</v>
      </c>
      <c r="C42">
        <f>raw_2013_assist!D46+raw_2013_non!D46+raw_2013_summ!E46</f>
        <v>4085268</v>
      </c>
      <c r="D42">
        <f>raw_2013_assist!E46+raw_2013_non!E46+raw_2013_non!F46+raw_2013_non!C46</f>
        <v>21984598</v>
      </c>
      <c r="E42">
        <f>raw_2013_assist!F46+raw_2013_non!N46</f>
        <v>0</v>
      </c>
      <c r="F42">
        <f>raw_2013_non!G46+raw_2013_non!H46</f>
        <v>0</v>
      </c>
      <c r="G42">
        <f>raw_2013_non!I46</f>
        <v>0</v>
      </c>
      <c r="H42">
        <f>raw_2013_non!J46+raw_2013_non!K46</f>
        <v>4682466</v>
      </c>
      <c r="I42">
        <f>raw_2013_non!O46</f>
        <v>145587470</v>
      </c>
      <c r="J42">
        <f>raw_2013_non!L46+raw_2013_non!M46</f>
        <v>19079868</v>
      </c>
      <c r="K42">
        <f>raw_2013_summ!F46</f>
        <v>0</v>
      </c>
      <c r="L42">
        <f>raw_2013_tot!B46+raw_2013_summ!E46+raw_2013_summ!F46</f>
        <v>230226507</v>
      </c>
      <c r="N42">
        <f t="shared" si="0"/>
        <v>230226507</v>
      </c>
      <c r="O42" t="str">
        <f t="shared" si="1"/>
        <v>Match</v>
      </c>
    </row>
    <row r="43" spans="1:15" x14ac:dyDescent="0.2">
      <c r="A43" t="s">
        <v>49</v>
      </c>
      <c r="B43">
        <f>raw_2013_assist!C47</f>
        <v>12609711</v>
      </c>
      <c r="C43">
        <f>raw_2013_assist!D47+raw_2013_non!D47+raw_2013_summ!E47</f>
        <v>802914</v>
      </c>
      <c r="D43">
        <f>raw_2013_assist!E47+raw_2013_non!E47+raw_2013_non!F47+raw_2013_non!C47</f>
        <v>4327133</v>
      </c>
      <c r="E43">
        <f>raw_2013_assist!F47+raw_2013_non!N47</f>
        <v>4138379</v>
      </c>
      <c r="F43">
        <f>raw_2013_non!G47+raw_2013_non!H47</f>
        <v>0</v>
      </c>
      <c r="G43">
        <f>raw_2013_non!I47</f>
        <v>0</v>
      </c>
      <c r="H43">
        <f>raw_2013_non!J47+raw_2013_non!K47</f>
        <v>0</v>
      </c>
      <c r="I43">
        <f>raw_2013_non!O47</f>
        <v>830333</v>
      </c>
      <c r="J43">
        <f>raw_2013_non!L47+raw_2013_non!M47</f>
        <v>2758710</v>
      </c>
      <c r="K43">
        <f>raw_2013_summ!F47</f>
        <v>2127965</v>
      </c>
      <c r="L43">
        <f>raw_2013_tot!B47+raw_2013_summ!E47+raw_2013_summ!F47</f>
        <v>27595145</v>
      </c>
      <c r="N43">
        <f t="shared" si="0"/>
        <v>27595145</v>
      </c>
      <c r="O43" t="str">
        <f t="shared" si="1"/>
        <v>Match</v>
      </c>
    </row>
    <row r="44" spans="1:15" x14ac:dyDescent="0.2">
      <c r="A44" t="s">
        <v>50</v>
      </c>
      <c r="B44">
        <f>raw_2013_assist!C48</f>
        <v>108198368</v>
      </c>
      <c r="C44">
        <f>raw_2013_assist!D48+raw_2013_non!D48+raw_2013_summ!E48</f>
        <v>29504282</v>
      </c>
      <c r="D44">
        <f>raw_2013_assist!E48+raw_2013_non!E48+raw_2013_non!F48+raw_2013_non!C48</f>
        <v>71242387</v>
      </c>
      <c r="E44">
        <f>raw_2013_assist!F48+raw_2013_non!N48</f>
        <v>0</v>
      </c>
      <c r="F44">
        <f>raw_2013_non!G48+raw_2013_non!H48</f>
        <v>0</v>
      </c>
      <c r="G44">
        <f>raw_2013_non!I48</f>
        <v>0</v>
      </c>
      <c r="H44">
        <f>raw_2013_non!J48+raw_2013_non!K48</f>
        <v>0</v>
      </c>
      <c r="I44">
        <f>raw_2013_non!O48</f>
        <v>77714038</v>
      </c>
      <c r="J44">
        <f>raw_2013_non!L48+raw_2013_non!M48</f>
        <v>31441748</v>
      </c>
      <c r="K44">
        <f>raw_2013_summ!F48</f>
        <v>0</v>
      </c>
      <c r="L44">
        <f>raw_2013_tot!B48+raw_2013_summ!E48+raw_2013_summ!F48</f>
        <v>318100823</v>
      </c>
      <c r="N44">
        <f t="shared" si="0"/>
        <v>318100823</v>
      </c>
      <c r="O44" t="str">
        <f t="shared" si="1"/>
        <v>Match</v>
      </c>
    </row>
    <row r="45" spans="1:15" x14ac:dyDescent="0.2">
      <c r="A45" t="s">
        <v>51</v>
      </c>
      <c r="B45">
        <f>raw_2013_assist!C49</f>
        <v>75417807</v>
      </c>
      <c r="C45">
        <f>raw_2013_assist!D49+raw_2013_non!D49+raw_2013_summ!E49</f>
        <v>26787696</v>
      </c>
      <c r="D45">
        <f>raw_2013_assist!E49+raw_2013_non!E49+raw_2013_non!F49+raw_2013_non!C49</f>
        <v>93325535</v>
      </c>
      <c r="E45">
        <f>raw_2013_assist!F49+raw_2013_non!N49</f>
        <v>230546311</v>
      </c>
      <c r="F45">
        <f>raw_2013_non!G49+raw_2013_non!H49</f>
        <v>0</v>
      </c>
      <c r="G45">
        <f>raw_2013_non!I49</f>
        <v>7012727</v>
      </c>
      <c r="H45">
        <f>raw_2013_non!J49+raw_2013_non!K49</f>
        <v>9590467</v>
      </c>
      <c r="I45">
        <f>raw_2013_non!O49</f>
        <v>310330466</v>
      </c>
      <c r="J45">
        <f>raw_2013_non!L49+raw_2013_non!M49</f>
        <v>68290500</v>
      </c>
      <c r="K45">
        <f>raw_2013_summ!F49</f>
        <v>33565875</v>
      </c>
      <c r="L45">
        <f>raw_2013_tot!B49+raw_2013_summ!E49+raw_2013_summ!F49</f>
        <v>854867384</v>
      </c>
      <c r="N45">
        <f t="shared" si="0"/>
        <v>854867384</v>
      </c>
      <c r="O45" t="str">
        <f t="shared" si="1"/>
        <v>Match</v>
      </c>
    </row>
    <row r="46" spans="1:15" x14ac:dyDescent="0.2">
      <c r="A46" t="s">
        <v>52</v>
      </c>
      <c r="B46">
        <f>raw_2013_assist!C50</f>
        <v>23194191</v>
      </c>
      <c r="C46">
        <f>raw_2013_assist!D50+raw_2013_non!D50+raw_2013_summ!E50</f>
        <v>10474924</v>
      </c>
      <c r="D46">
        <f>raw_2013_assist!E50+raw_2013_non!E50+raw_2013_non!F50+raw_2013_non!C50</f>
        <v>18233222</v>
      </c>
      <c r="E46">
        <f>raw_2013_assist!F50+raw_2013_non!N50</f>
        <v>0</v>
      </c>
      <c r="F46">
        <f>raw_2013_non!G50+raw_2013_non!H50</f>
        <v>0</v>
      </c>
      <c r="G46">
        <f>raw_2013_non!I50</f>
        <v>2861839</v>
      </c>
      <c r="H46">
        <f>raw_2013_non!J50+raw_2013_non!K50</f>
        <v>2835435</v>
      </c>
      <c r="I46">
        <f>raw_2013_non!O50</f>
        <v>4829485</v>
      </c>
      <c r="J46">
        <f>raw_2013_non!L50+raw_2013_non!M50</f>
        <v>7563496</v>
      </c>
      <c r="K46">
        <f>raw_2013_summ!F50</f>
        <v>7560947</v>
      </c>
      <c r="L46">
        <f>raw_2013_tot!B50+raw_2013_summ!E50+raw_2013_summ!F50</f>
        <v>77553539</v>
      </c>
      <c r="N46">
        <f t="shared" si="0"/>
        <v>77553539</v>
      </c>
      <c r="O46" t="str">
        <f t="shared" si="1"/>
        <v>Match</v>
      </c>
    </row>
    <row r="47" spans="1:15" x14ac:dyDescent="0.2">
      <c r="A47" t="s">
        <v>53</v>
      </c>
      <c r="B47">
        <f>raw_2013_assist!C51</f>
        <v>20038991</v>
      </c>
      <c r="C47">
        <f>raw_2013_assist!D51+raw_2013_non!D51+raw_2013_summ!E51</f>
        <v>28863287</v>
      </c>
      <c r="D47">
        <f>raw_2013_assist!E51+raw_2013_non!E51+raw_2013_non!F51+raw_2013_non!C51</f>
        <v>5495999</v>
      </c>
      <c r="E47">
        <f>raw_2013_assist!F51+raw_2013_non!N51</f>
        <v>2618971</v>
      </c>
      <c r="F47">
        <f>raw_2013_non!G51+raw_2013_non!H51</f>
        <v>19533877</v>
      </c>
      <c r="G47">
        <f>raw_2013_non!I51</f>
        <v>4061448</v>
      </c>
      <c r="H47">
        <f>raw_2013_non!J51+raw_2013_non!K51</f>
        <v>0</v>
      </c>
      <c r="I47">
        <f>raw_2013_non!O51</f>
        <v>0</v>
      </c>
      <c r="J47">
        <f>raw_2013_non!L51+raw_2013_non!M51</f>
        <v>7134053</v>
      </c>
      <c r="K47">
        <f>raw_2013_summ!F51</f>
        <v>4735318</v>
      </c>
      <c r="L47">
        <f>raw_2013_tot!B51+raw_2013_summ!E51+raw_2013_summ!F51</f>
        <v>92481944</v>
      </c>
      <c r="N47">
        <f t="shared" si="0"/>
        <v>92481944</v>
      </c>
      <c r="O47" t="str">
        <f t="shared" si="1"/>
        <v>Match</v>
      </c>
    </row>
    <row r="48" spans="1:15" x14ac:dyDescent="0.2">
      <c r="A48" t="s">
        <v>54</v>
      </c>
      <c r="B48">
        <f>raw_2013_assist!C52</f>
        <v>100541744</v>
      </c>
      <c r="C48">
        <f>raw_2013_assist!D52+raw_2013_non!D52+raw_2013_summ!E52</f>
        <v>30796396</v>
      </c>
      <c r="D48">
        <f>raw_2013_assist!E52+raw_2013_non!E52+raw_2013_non!F52+raw_2013_non!C52</f>
        <v>61401966</v>
      </c>
      <c r="E48">
        <f>raw_2013_assist!F52+raw_2013_non!N52</f>
        <v>0</v>
      </c>
      <c r="F48">
        <f>raw_2013_non!G52+raw_2013_non!H52</f>
        <v>0</v>
      </c>
      <c r="G48">
        <f>raw_2013_non!I52</f>
        <v>16717</v>
      </c>
      <c r="H48">
        <f>raw_2013_non!J52+raw_2013_non!K52</f>
        <v>49692729</v>
      </c>
      <c r="I48">
        <f>raw_2013_non!O52</f>
        <v>2498773</v>
      </c>
      <c r="J48">
        <f>raw_2013_non!L52+raw_2013_non!M52</f>
        <v>22259566</v>
      </c>
      <c r="K48">
        <f>raw_2013_summ!F52</f>
        <v>13825500</v>
      </c>
      <c r="L48">
        <f>raw_2013_tot!B52+raw_2013_summ!E52+raw_2013_summ!F52</f>
        <v>281033391</v>
      </c>
      <c r="N48">
        <f t="shared" si="0"/>
        <v>281033391</v>
      </c>
      <c r="O48" t="str">
        <f t="shared" si="1"/>
        <v>Match</v>
      </c>
    </row>
    <row r="49" spans="1:15" x14ac:dyDescent="0.2">
      <c r="A49" t="s">
        <v>55</v>
      </c>
      <c r="B49">
        <f>raw_2013_assist!C53</f>
        <v>201701974</v>
      </c>
      <c r="C49">
        <f>raw_2013_assist!D53+raw_2013_non!D53+raw_2013_summ!E53</f>
        <v>130745474</v>
      </c>
      <c r="D49">
        <f>raw_2013_assist!E53+raw_2013_non!E53+raw_2013_non!F53+raw_2013_non!C53</f>
        <v>162049357</v>
      </c>
      <c r="E49">
        <f>raw_2013_assist!F53+raw_2013_non!N53</f>
        <v>10806142</v>
      </c>
      <c r="F49">
        <f>raw_2013_non!G53+raw_2013_non!H53</f>
        <v>0</v>
      </c>
      <c r="G49">
        <f>raw_2013_non!I53</f>
        <v>26862723</v>
      </c>
      <c r="H49">
        <f>raw_2013_non!J53+raw_2013_non!K53</f>
        <v>140779125</v>
      </c>
      <c r="I49">
        <f>raw_2013_non!O53</f>
        <v>125811514</v>
      </c>
      <c r="J49">
        <f>raw_2013_non!L53+raw_2013_non!M53</f>
        <v>59886058</v>
      </c>
      <c r="K49">
        <f>raw_2013_summ!F53</f>
        <v>4675000</v>
      </c>
      <c r="L49">
        <f>raw_2013_tot!B53+raw_2013_summ!E53+raw_2013_summ!F53</f>
        <v>863317367</v>
      </c>
      <c r="N49">
        <f t="shared" si="0"/>
        <v>863317367</v>
      </c>
      <c r="O49" t="str">
        <f t="shared" si="1"/>
        <v>Match</v>
      </c>
    </row>
    <row r="50" spans="1:15" x14ac:dyDescent="0.2">
      <c r="A50" t="s">
        <v>56</v>
      </c>
      <c r="B50">
        <f>raw_2013_assist!C54</f>
        <v>30956799</v>
      </c>
      <c r="C50">
        <f>raw_2013_assist!D54+raw_2013_non!D54+raw_2013_summ!E54</f>
        <v>10436145</v>
      </c>
      <c r="D50">
        <f>raw_2013_assist!E54+raw_2013_non!E54+raw_2013_non!F54+raw_2013_non!C54</f>
        <v>31609819</v>
      </c>
      <c r="E50">
        <f>raw_2013_assist!F54+raw_2013_non!N54</f>
        <v>18143004</v>
      </c>
      <c r="F50">
        <f>raw_2013_non!G54+raw_2013_non!H54</f>
        <v>0</v>
      </c>
      <c r="G50">
        <f>raw_2013_non!I54</f>
        <v>1533518</v>
      </c>
      <c r="H50">
        <f>raw_2013_non!J54+raw_2013_non!K54</f>
        <v>4525597</v>
      </c>
      <c r="I50">
        <f>raw_2013_non!O54</f>
        <v>10180119</v>
      </c>
      <c r="J50">
        <f>raw_2013_non!L54+raw_2013_non!M54</f>
        <v>26220124</v>
      </c>
      <c r="K50">
        <f>raw_2013_summ!F54</f>
        <v>11017631</v>
      </c>
      <c r="L50">
        <f>raw_2013_tot!B54+raw_2013_summ!E54+raw_2013_summ!F54</f>
        <v>144622756</v>
      </c>
      <c r="N50">
        <f t="shared" si="0"/>
        <v>144622756</v>
      </c>
      <c r="O50" t="str">
        <f t="shared" si="1"/>
        <v>Match</v>
      </c>
    </row>
    <row r="51" spans="1:15" x14ac:dyDescent="0.2">
      <c r="A51" t="s">
        <v>57</v>
      </c>
      <c r="B51">
        <f>raw_2013_assist!C55</f>
        <v>134203467</v>
      </c>
      <c r="C51">
        <f>raw_2013_assist!D55+raw_2013_non!D55+raw_2013_summ!E55</f>
        <v>199963898</v>
      </c>
      <c r="D51">
        <f>raw_2013_assist!E55+raw_2013_non!E55+raw_2013_non!F55+raw_2013_non!C55</f>
        <v>38349567</v>
      </c>
      <c r="E51">
        <f>raw_2013_assist!F55+raw_2013_non!N55</f>
        <v>0</v>
      </c>
      <c r="F51">
        <f>raw_2013_non!G55+raw_2013_non!H55</f>
        <v>43664200</v>
      </c>
      <c r="G51">
        <f>raw_2013_non!I55</f>
        <v>46154251</v>
      </c>
      <c r="H51">
        <f>raw_2013_non!J55+raw_2013_non!K55</f>
        <v>13136928</v>
      </c>
      <c r="I51">
        <f>raw_2013_non!O55</f>
        <v>89990897</v>
      </c>
      <c r="J51">
        <f>raw_2013_non!L55+raw_2013_non!M55</f>
        <v>23017884</v>
      </c>
      <c r="K51">
        <f>raw_2013_summ!F55</f>
        <v>15433200</v>
      </c>
      <c r="L51">
        <f>raw_2013_tot!B55+raw_2013_summ!E55+raw_2013_summ!F55</f>
        <v>603914292</v>
      </c>
      <c r="N51">
        <f t="shared" si="0"/>
        <v>603914292</v>
      </c>
      <c r="O51" t="str">
        <f t="shared" si="1"/>
        <v>Match</v>
      </c>
    </row>
    <row r="52" spans="1:15" x14ac:dyDescent="0.2">
      <c r="A52" t="s">
        <v>58</v>
      </c>
      <c r="B52">
        <f>raw_2013_assist!C56</f>
        <v>2459191</v>
      </c>
      <c r="C52">
        <f>raw_2013_assist!D56+raw_2013_non!D56+raw_2013_summ!E56</f>
        <v>3653707</v>
      </c>
      <c r="D52">
        <f>raw_2013_assist!E56+raw_2013_non!E56+raw_2013_non!F56+raw_2013_non!C56</f>
        <v>1784174</v>
      </c>
      <c r="E52">
        <f>raw_2013_assist!F56+raw_2013_non!N56</f>
        <v>0</v>
      </c>
      <c r="F52">
        <f>raw_2013_non!G56+raw_2013_non!H56</f>
        <v>0</v>
      </c>
      <c r="G52">
        <f>raw_2013_non!I56</f>
        <v>165443</v>
      </c>
      <c r="H52">
        <f>raw_2013_non!J56+raw_2013_non!K56</f>
        <v>0</v>
      </c>
      <c r="I52">
        <f>raw_2013_non!O56</f>
        <v>15489625</v>
      </c>
      <c r="J52">
        <f>raw_2013_non!L56+raw_2013_non!M56</f>
        <v>7383585</v>
      </c>
      <c r="K52">
        <f>raw_2013_summ!F56</f>
        <v>1850053</v>
      </c>
      <c r="L52">
        <f>raw_2013_tot!B56+raw_2013_summ!E56+raw_2013_summ!F56</f>
        <v>32785778</v>
      </c>
      <c r="N52">
        <f t="shared" si="0"/>
        <v>32785778</v>
      </c>
      <c r="O52" t="str">
        <f t="shared" si="1"/>
        <v>Match</v>
      </c>
    </row>
    <row r="53" spans="1:15" x14ac:dyDescent="0.2">
      <c r="A53" t="s">
        <v>117</v>
      </c>
      <c r="B53">
        <f>raw_2013_assist!C5</f>
        <v>8737929722</v>
      </c>
      <c r="C53">
        <f>raw_2013_assist!D5+raw_2013_non!D5+raw_2013_summ!E5</f>
        <v>5006477986</v>
      </c>
      <c r="D53">
        <f>raw_2013_assist!E5+raw_2013_non!E5+raw_2013_non!F5+raw_2013_non!C5</f>
        <v>2484685127</v>
      </c>
      <c r="E53">
        <f>raw_2013_assist!F5+raw_2013_non!N5</f>
        <v>1425250719</v>
      </c>
      <c r="F53">
        <f>raw_2013_non!G5+raw_2013_non!H5</f>
        <v>2394768616</v>
      </c>
      <c r="G53">
        <f>raw_2013_non!I5</f>
        <v>703713866</v>
      </c>
      <c r="H53">
        <f>raw_2013_non!J5+raw_2013_non!K5</f>
        <v>2834391933</v>
      </c>
      <c r="I53">
        <f>raw_2013_non!O5</f>
        <v>4636220353</v>
      </c>
      <c r="J53">
        <f>raw_2013_non!L5+raw_2013_non!M5</f>
        <v>2290924531</v>
      </c>
      <c r="K53">
        <f>raw_2013_summ!F5</f>
        <v>1134838715</v>
      </c>
      <c r="L53">
        <f>raw_2013_tot!B5+raw_2013_summ!E5+raw_2013_summ!F5</f>
        <v>31649201568</v>
      </c>
      <c r="N53">
        <f>SUM(B53:K53)</f>
        <v>31649201568</v>
      </c>
      <c r="O53" t="str">
        <f>IF(L53=N53, "Match", "No Match")</f>
        <v>Match</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H10" sqref="H10"/>
    </sheetView>
  </sheetViews>
  <sheetFormatPr baseColWidth="10" defaultRowHeight="16" x14ac:dyDescent="0.2"/>
  <cols>
    <col min="1" max="1" width="20.6640625" bestFit="1" customWidth="1"/>
    <col min="3" max="6" width="11.1640625" bestFit="1" customWidth="1"/>
    <col min="8" max="8" width="11.1640625" bestFit="1" customWidth="1"/>
    <col min="10" max="11" width="11.1640625" bestFit="1" customWidth="1"/>
    <col min="12" max="14" width="12.1640625" bestFit="1" customWidth="1"/>
    <col min="16" max="16" width="12.1640625" bestFit="1" customWidth="1"/>
  </cols>
  <sheetData>
    <row r="1" spans="1:17" x14ac:dyDescent="0.2">
      <c r="A1" t="s">
        <v>1</v>
      </c>
      <c r="B1" t="s">
        <v>607</v>
      </c>
      <c r="C1" t="s">
        <v>608</v>
      </c>
      <c r="D1" t="s">
        <v>609</v>
      </c>
      <c r="E1" t="s">
        <v>615</v>
      </c>
      <c r="F1" t="s">
        <v>614</v>
      </c>
      <c r="G1" t="s">
        <v>616</v>
      </c>
      <c r="H1" t="s">
        <v>610</v>
      </c>
      <c r="I1" t="s">
        <v>611</v>
      </c>
      <c r="J1" t="s">
        <v>612</v>
      </c>
      <c r="K1" t="s">
        <v>613</v>
      </c>
      <c r="L1" t="s">
        <v>949</v>
      </c>
      <c r="N1" t="s">
        <v>829</v>
      </c>
      <c r="O1" t="s">
        <v>606</v>
      </c>
      <c r="P1" t="s">
        <v>850</v>
      </c>
      <c r="Q1" t="s">
        <v>606</v>
      </c>
    </row>
    <row r="2" spans="1:17" x14ac:dyDescent="0.2">
      <c r="A2" t="s">
        <v>8</v>
      </c>
      <c r="B2">
        <f>raw_2014_assist!C6</f>
        <v>39734089</v>
      </c>
      <c r="C2">
        <f>(raw_2014_assist!D6+raw_2014_non!D5+raw_2014_summ!E6)</f>
        <v>5517134</v>
      </c>
      <c r="D2">
        <f>raw_2014_assist!E6+raw_2014_non!C5+raw_2014_non!E5+raw_2014_non!F5</f>
        <v>25703674</v>
      </c>
      <c r="E2">
        <f>raw_2014_assist!F6+raw_2014_non!N5</f>
        <v>0</v>
      </c>
      <c r="F2">
        <f>raw_2014_non!G5+raw_2014_non!H5</f>
        <v>0</v>
      </c>
      <c r="G2">
        <f>raw_2014_non!I5</f>
        <v>28248278</v>
      </c>
      <c r="H2">
        <f>raw_2014_non!J5+raw_2014_non!K5</f>
        <v>1846087</v>
      </c>
      <c r="I2">
        <f>raw_2014_non!O5</f>
        <v>70171790</v>
      </c>
      <c r="J2">
        <f>raw_2014_non!L5+raw_2014_non!M5</f>
        <v>8303404</v>
      </c>
      <c r="K2">
        <f>raw_2014_summ!F6</f>
        <v>9331520</v>
      </c>
      <c r="L2">
        <f>raw_2014_tot!B6+raw_2014_summ!E6+raw_2014_summ!F6</f>
        <v>188855976</v>
      </c>
      <c r="N2">
        <f t="shared" ref="N2:N52" si="0">SUM(B2:K2)</f>
        <v>188855976</v>
      </c>
      <c r="O2" t="str">
        <f t="shared" ref="O2:O52" si="1">IF(L2=N2, "Match", "No Match")</f>
        <v>Match</v>
      </c>
      <c r="P2">
        <f>SUM(B2:B52)</f>
        <v>8443419131</v>
      </c>
      <c r="Q2" t="str">
        <f>IF(P2=B53, "Match", "No Match")</f>
        <v>Match</v>
      </c>
    </row>
    <row r="3" spans="1:17" x14ac:dyDescent="0.2">
      <c r="A3" t="s">
        <v>9</v>
      </c>
      <c r="B3">
        <f>raw_2014_assist!C7</f>
        <v>39787960</v>
      </c>
      <c r="C3">
        <f>(raw_2014_assist!D7+raw_2014_non!D6+raw_2014_summ!E7)</f>
        <v>24815782</v>
      </c>
      <c r="D3">
        <f>raw_2014_assist!E7+raw_2014_non!C6+raw_2014_non!E6+raw_2014_non!F6</f>
        <v>13739246</v>
      </c>
      <c r="E3">
        <f>raw_2014_assist!F7+raw_2014_non!N6</f>
        <v>0</v>
      </c>
      <c r="F3">
        <f>raw_2014_non!G6+raw_2014_non!H6</f>
        <v>0</v>
      </c>
      <c r="G3">
        <f>raw_2014_non!I6</f>
        <v>0</v>
      </c>
      <c r="H3">
        <f>raw_2014_non!J6+raw_2014_non!K6</f>
        <v>374222</v>
      </c>
      <c r="I3">
        <f>raw_2014_non!O6</f>
        <v>0</v>
      </c>
      <c r="J3">
        <f>raw_2014_non!L6+raw_2014_non!M6</f>
        <v>4732273</v>
      </c>
      <c r="K3">
        <f>raw_2014_summ!F7</f>
        <v>3000300</v>
      </c>
      <c r="L3">
        <f>raw_2014_tot!B7+raw_2014_summ!E7+raw_2014_summ!F7</f>
        <v>86449783</v>
      </c>
      <c r="N3">
        <f t="shared" si="0"/>
        <v>86449783</v>
      </c>
      <c r="O3" t="str">
        <f t="shared" si="1"/>
        <v>Match</v>
      </c>
      <c r="P3">
        <f>SUM(C2:C52)</f>
        <v>5126605070</v>
      </c>
      <c r="Q3" t="str">
        <f>IF(P3=C53, "Match", "No Match")</f>
        <v>Match</v>
      </c>
    </row>
    <row r="4" spans="1:17" x14ac:dyDescent="0.2">
      <c r="A4" t="s">
        <v>10</v>
      </c>
      <c r="B4">
        <f>raw_2014_assist!C8</f>
        <v>32050396</v>
      </c>
      <c r="C4">
        <f>(raw_2014_assist!D8+raw_2014_non!D7+raw_2014_summ!E8)</f>
        <v>12948200</v>
      </c>
      <c r="D4">
        <f>raw_2014_assist!E8+raw_2014_non!C7+raw_2014_non!E7+raw_2014_non!F7</f>
        <v>9427197</v>
      </c>
      <c r="E4">
        <f>raw_2014_assist!F8+raw_2014_non!N7</f>
        <v>21699433</v>
      </c>
      <c r="F4">
        <f>raw_2014_non!G7+raw_2014_non!H7</f>
        <v>0</v>
      </c>
      <c r="G4">
        <f>raw_2014_non!I7</f>
        <v>29644673</v>
      </c>
      <c r="H4">
        <f>raw_2014_non!J7+raw_2014_non!K7</f>
        <v>0</v>
      </c>
      <c r="I4">
        <f>raw_2014_non!O7</f>
        <v>194723124</v>
      </c>
      <c r="J4">
        <f>raw_2014_non!L7+raw_2014_non!M7</f>
        <v>35391377</v>
      </c>
      <c r="K4">
        <f>raw_2014_summ!F8</f>
        <v>20014130</v>
      </c>
      <c r="L4">
        <f>raw_2014_tot!B8+raw_2014_summ!E8+raw_2014_summ!F8</f>
        <v>355898530</v>
      </c>
      <c r="N4">
        <f t="shared" si="0"/>
        <v>355898530</v>
      </c>
      <c r="O4" t="str">
        <f t="shared" si="1"/>
        <v>Match</v>
      </c>
      <c r="P4">
        <f>SUM(D2:D52)</f>
        <v>2618928950</v>
      </c>
      <c r="Q4" t="str">
        <f>IF(P4=D53, "Match", "No Match")</f>
        <v>Match</v>
      </c>
    </row>
    <row r="5" spans="1:17" x14ac:dyDescent="0.2">
      <c r="A5" t="s">
        <v>11</v>
      </c>
      <c r="B5">
        <f>raw_2014_assist!C9</f>
        <v>11104361</v>
      </c>
      <c r="C5">
        <f>(raw_2014_assist!D9+raw_2014_non!D8+raw_2014_summ!E9)</f>
        <v>361408</v>
      </c>
      <c r="D5">
        <f>raw_2014_assist!E9+raw_2014_non!C8+raw_2014_non!E8+raw_2014_non!F8</f>
        <v>19938032</v>
      </c>
      <c r="E5">
        <f>raw_2014_assist!F9+raw_2014_non!N8</f>
        <v>7775765</v>
      </c>
      <c r="F5">
        <f>raw_2014_non!G8+raw_2014_non!H8</f>
        <v>0</v>
      </c>
      <c r="G5">
        <f>raw_2014_non!I8</f>
        <v>49021</v>
      </c>
      <c r="H5">
        <f>raw_2014_non!J8+raw_2014_non!K8</f>
        <v>93347425</v>
      </c>
      <c r="I5">
        <f>raw_2014_non!O8</f>
        <v>-5022300</v>
      </c>
      <c r="J5">
        <f>raw_2014_non!L8+raw_2014_non!M8</f>
        <v>13345679</v>
      </c>
      <c r="K5">
        <f>raw_2014_summ!F9</f>
        <v>0</v>
      </c>
      <c r="L5">
        <f>raw_2014_tot!B9+raw_2014_summ!E9+raw_2014_summ!F9</f>
        <v>140899391</v>
      </c>
      <c r="N5">
        <f t="shared" si="0"/>
        <v>140899391</v>
      </c>
      <c r="O5" t="str">
        <f t="shared" si="1"/>
        <v>Match</v>
      </c>
      <c r="P5">
        <f>SUM(E2:E52)</f>
        <v>1448419865</v>
      </c>
      <c r="Q5" t="str">
        <f>IF(P5=E53, "Match", "No Match")</f>
        <v>Match</v>
      </c>
    </row>
    <row r="6" spans="1:17" x14ac:dyDescent="0.2">
      <c r="A6" t="s">
        <v>12</v>
      </c>
      <c r="B6">
        <f>raw_2014_assist!C10</f>
        <v>3076015144</v>
      </c>
      <c r="C6">
        <f>(raw_2014_assist!D10+raw_2014_non!D9+raw_2014_summ!E10)</f>
        <v>795915127</v>
      </c>
      <c r="D6">
        <f>raw_2014_assist!E10+raw_2014_non!C9+raw_2014_non!E9+raw_2014_non!F9</f>
        <v>771967133</v>
      </c>
      <c r="E6">
        <f>raw_2014_assist!F10+raw_2014_non!N9</f>
        <v>238615367</v>
      </c>
      <c r="F6">
        <f>raw_2014_non!G9+raw_2014_non!H9</f>
        <v>0</v>
      </c>
      <c r="G6">
        <f>raw_2014_non!I9</f>
        <v>480009</v>
      </c>
      <c r="H6">
        <f>raw_2014_non!J9+raw_2014_non!K9</f>
        <v>518993594</v>
      </c>
      <c r="I6">
        <f>raw_2014_non!O9</f>
        <v>372033291</v>
      </c>
      <c r="J6">
        <f>raw_2014_non!L9+raw_2014_non!M9</f>
        <v>567435760</v>
      </c>
      <c r="K6">
        <f>raw_2014_summ!F10</f>
        <v>363604655</v>
      </c>
      <c r="L6">
        <f>raw_2014_tot!B10+raw_2014_summ!E10+raw_2014_summ!F10</f>
        <v>6705060080</v>
      </c>
      <c r="N6">
        <f t="shared" si="0"/>
        <v>6705060080</v>
      </c>
      <c r="O6" t="str">
        <f t="shared" si="1"/>
        <v>Match</v>
      </c>
      <c r="P6">
        <f>SUM(F2:F52)</f>
        <v>2565574845</v>
      </c>
      <c r="Q6" t="str">
        <f>IF(P6=F53, "Match", "No Match")</f>
        <v>Match</v>
      </c>
    </row>
    <row r="7" spans="1:17" x14ac:dyDescent="0.2">
      <c r="A7" t="s">
        <v>13</v>
      </c>
      <c r="B7">
        <f>raw_2014_assist!C11</f>
        <v>79295381</v>
      </c>
      <c r="C7">
        <f>(raw_2014_assist!D11+raw_2014_non!D10+raw_2014_summ!E11)</f>
        <v>897801</v>
      </c>
      <c r="D7">
        <f>raw_2014_assist!E11+raw_2014_non!C10+raw_2014_non!E10+raw_2014_non!F10</f>
        <v>6559917</v>
      </c>
      <c r="E7">
        <f>raw_2014_assist!F11+raw_2014_non!N10</f>
        <v>478805</v>
      </c>
      <c r="F7">
        <f>raw_2014_non!G10+raw_2014_non!H10</f>
        <v>2818289</v>
      </c>
      <c r="G7">
        <f>raw_2014_non!I10</f>
        <v>4512421</v>
      </c>
      <c r="H7">
        <f>raw_2014_non!J10+raw_2014_non!K10</f>
        <v>390533</v>
      </c>
      <c r="I7">
        <f>raw_2014_non!O10</f>
        <v>200607187</v>
      </c>
      <c r="J7">
        <f>raw_2014_non!L10+raw_2014_non!M10</f>
        <v>20529664</v>
      </c>
      <c r="K7">
        <f>raw_2014_summ!F11</f>
        <v>0</v>
      </c>
      <c r="L7">
        <f>raw_2014_tot!B11+raw_2014_summ!E11+raw_2014_summ!F11</f>
        <v>316089998</v>
      </c>
      <c r="N7">
        <f t="shared" si="0"/>
        <v>316089998</v>
      </c>
      <c r="O7" t="str">
        <f t="shared" si="1"/>
        <v>Match</v>
      </c>
      <c r="P7">
        <f>SUM(G2:G52)</f>
        <v>716173910</v>
      </c>
      <c r="Q7" t="str">
        <f>IF(P7=G53, "Match", "No Match")</f>
        <v>Match</v>
      </c>
    </row>
    <row r="8" spans="1:17" x14ac:dyDescent="0.2">
      <c r="A8" t="s">
        <v>14</v>
      </c>
      <c r="B8">
        <f>raw_2014_assist!C12</f>
        <v>83415438</v>
      </c>
      <c r="C8">
        <f>(raw_2014_assist!D12+raw_2014_non!D11+raw_2014_summ!E12)</f>
        <v>39447038</v>
      </c>
      <c r="D8">
        <f>raw_2014_assist!E12+raw_2014_non!C11+raw_2014_non!E11+raw_2014_non!F11</f>
        <v>22791812</v>
      </c>
      <c r="E8">
        <f>raw_2014_assist!F12+raw_2014_non!N11</f>
        <v>17001807</v>
      </c>
      <c r="F8">
        <f>raw_2014_non!G11+raw_2014_non!H11</f>
        <v>0</v>
      </c>
      <c r="G8">
        <f>raw_2014_non!I11</f>
        <v>19209</v>
      </c>
      <c r="H8">
        <f>raw_2014_non!J11+raw_2014_non!K11</f>
        <v>77833997</v>
      </c>
      <c r="I8">
        <f>raw_2014_non!O11</f>
        <v>191825962</v>
      </c>
      <c r="J8">
        <f>raw_2014_non!L11+raw_2014_non!M11</f>
        <v>38128284</v>
      </c>
      <c r="K8">
        <f>raw_2014_summ!F12</f>
        <v>26512113</v>
      </c>
      <c r="L8">
        <f>raw_2014_tot!B12+raw_2014_summ!E12+raw_2014_summ!F12</f>
        <v>496975660</v>
      </c>
      <c r="N8">
        <f t="shared" si="0"/>
        <v>496975660</v>
      </c>
      <c r="O8" t="str">
        <f t="shared" si="1"/>
        <v>Match</v>
      </c>
      <c r="P8">
        <f>SUM(H2:H52)</f>
        <v>2837345034</v>
      </c>
      <c r="Q8" t="str">
        <f>IF(P8=H53, "Match", "No Match")</f>
        <v>Match</v>
      </c>
    </row>
    <row r="9" spans="1:17" x14ac:dyDescent="0.2">
      <c r="A9" t="s">
        <v>15</v>
      </c>
      <c r="B9">
        <f>raw_2014_assist!C13</f>
        <v>21316942</v>
      </c>
      <c r="C9">
        <f>(raw_2014_assist!D13+raw_2014_non!D12+raw_2014_summ!E13)</f>
        <v>61287494</v>
      </c>
      <c r="D9">
        <f>raw_2014_assist!E13+raw_2014_non!C12+raw_2014_non!E12+raw_2014_non!F12</f>
        <v>6935982</v>
      </c>
      <c r="E9">
        <f>raw_2014_assist!F13+raw_2014_non!N12</f>
        <v>0</v>
      </c>
      <c r="F9">
        <f>raw_2014_non!G12+raw_2014_non!H12</f>
        <v>0</v>
      </c>
      <c r="G9">
        <f>raw_2014_non!I12</f>
        <v>3040942</v>
      </c>
      <c r="H9">
        <f>raw_2014_non!J12+raw_2014_non!K12</f>
        <v>0</v>
      </c>
      <c r="I9">
        <f>raw_2014_non!O12</f>
        <v>7365071</v>
      </c>
      <c r="J9">
        <f>raw_2014_non!L12+raw_2014_non!M12</f>
        <v>6223728</v>
      </c>
      <c r="K9">
        <f>raw_2014_summ!F13</f>
        <v>0</v>
      </c>
      <c r="L9">
        <f>raw_2014_tot!B13+raw_2014_summ!E13+raw_2014_summ!F13</f>
        <v>106170159</v>
      </c>
      <c r="N9">
        <f t="shared" si="0"/>
        <v>106170159</v>
      </c>
      <c r="O9" t="str">
        <f t="shared" si="1"/>
        <v>Match</v>
      </c>
      <c r="P9">
        <f>SUM(I2:I52)</f>
        <v>4701630766</v>
      </c>
      <c r="Q9" t="str">
        <f>IF(P9=I53, "Match", "No Match")</f>
        <v>Match</v>
      </c>
    </row>
    <row r="10" spans="1:17" x14ac:dyDescent="0.2">
      <c r="A10" t="s">
        <v>16</v>
      </c>
      <c r="B10">
        <f>raw_2014_assist!C14</f>
        <v>60333791</v>
      </c>
      <c r="C10">
        <f>(raw_2014_assist!D14+raw_2014_non!D13+raw_2014_summ!E14)</f>
        <v>55716259</v>
      </c>
      <c r="D10">
        <f>raw_2014_assist!E14+raw_2014_non!C13+raw_2014_non!E13+raw_2014_non!F13</f>
        <v>35649459</v>
      </c>
      <c r="E10">
        <f>raw_2014_assist!F14+raw_2014_non!N13</f>
        <v>0</v>
      </c>
      <c r="F10">
        <f>raw_2014_non!G13+raw_2014_non!H13</f>
        <v>20000000</v>
      </c>
      <c r="G10">
        <f>raw_2014_non!I13</f>
        <v>17307099</v>
      </c>
      <c r="H10">
        <f>raw_2014_non!J13+raw_2014_non!K13</f>
        <v>1434018</v>
      </c>
      <c r="I10">
        <f>raw_2014_non!O13</f>
        <v>61506184</v>
      </c>
      <c r="J10">
        <f>raw_2014_non!L13+raw_2014_non!M13</f>
        <v>8581252</v>
      </c>
      <c r="K10">
        <f>raw_2014_summ!F14</f>
        <v>3935917</v>
      </c>
      <c r="L10">
        <f>raw_2014_tot!B14+raw_2014_summ!E14+raw_2014_summ!F14</f>
        <v>264463979</v>
      </c>
      <c r="N10">
        <f t="shared" si="0"/>
        <v>264463979</v>
      </c>
      <c r="O10" t="str">
        <f t="shared" si="1"/>
        <v>Match</v>
      </c>
      <c r="P10">
        <f>SUM(J2:J52)</f>
        <v>2275246872</v>
      </c>
      <c r="Q10" t="str">
        <f>IF(P10=J53, "Match", "No Match")</f>
        <v>Match</v>
      </c>
    </row>
    <row r="11" spans="1:17" x14ac:dyDescent="0.2">
      <c r="A11" t="s">
        <v>17</v>
      </c>
      <c r="B11">
        <f>raw_2014_assist!C15</f>
        <v>165543951</v>
      </c>
      <c r="C11">
        <f>(raw_2014_assist!D15+raw_2014_non!D14+raw_2014_summ!E15)</f>
        <v>337848428</v>
      </c>
      <c r="D11">
        <f>raw_2014_assist!E15+raw_2014_non!C14+raw_2014_non!E14+raw_2014_non!F14</f>
        <v>51602017</v>
      </c>
      <c r="E11">
        <f>raw_2014_assist!F15+raw_2014_non!N14</f>
        <v>0</v>
      </c>
      <c r="F11">
        <f>raw_2014_non!G14+raw_2014_non!H14</f>
        <v>0</v>
      </c>
      <c r="G11">
        <f>raw_2014_non!I14</f>
        <v>712410</v>
      </c>
      <c r="H11">
        <f>raw_2014_non!J14+raw_2014_non!K14</f>
        <v>7261172</v>
      </c>
      <c r="I11">
        <f>raw_2014_non!O14</f>
        <v>338751138</v>
      </c>
      <c r="J11">
        <f>raw_2014_non!L14+raw_2014_non!M14</f>
        <v>41307961</v>
      </c>
      <c r="K11">
        <f>raw_2014_summ!F15</f>
        <v>56234011</v>
      </c>
      <c r="L11">
        <f>raw_2014_tot!B15+raw_2014_summ!E15+raw_2014_summ!F15</f>
        <v>999261088</v>
      </c>
      <c r="N11">
        <f t="shared" si="0"/>
        <v>999261088</v>
      </c>
      <c r="O11" t="str">
        <f t="shared" si="1"/>
        <v>Match</v>
      </c>
      <c r="P11">
        <f>SUM(K2:K52)</f>
        <v>1155909378</v>
      </c>
      <c r="Q11" t="str">
        <f>IF(P11=K53, "Match", "No Match")</f>
        <v>Match</v>
      </c>
    </row>
    <row r="12" spans="1:17" x14ac:dyDescent="0.2">
      <c r="A12" t="s">
        <v>18</v>
      </c>
      <c r="B12">
        <f>raw_2014_assist!C16</f>
        <v>42584012</v>
      </c>
      <c r="C12">
        <f>(raw_2014_assist!D16+raw_2014_non!D15+raw_2014_summ!E16)</f>
        <v>22182651</v>
      </c>
      <c r="D12">
        <f>raw_2014_assist!E16+raw_2014_non!C15+raw_2014_non!E15+raw_2014_non!F15</f>
        <v>21704001</v>
      </c>
      <c r="E12">
        <f>raw_2014_assist!F16+raw_2014_non!N15</f>
        <v>26169705</v>
      </c>
      <c r="F12">
        <f>raw_2014_non!G15+raw_2014_non!H15</f>
        <v>0</v>
      </c>
      <c r="G12">
        <f>raw_2014_non!I15</f>
        <v>30879</v>
      </c>
      <c r="H12">
        <f>raw_2014_non!J15+raw_2014_non!K15</f>
        <v>13355231</v>
      </c>
      <c r="I12">
        <f>raw_2014_non!O15</f>
        <v>363719924</v>
      </c>
      <c r="J12">
        <f>raw_2014_non!L15+raw_2014_non!M15</f>
        <v>17507329</v>
      </c>
      <c r="K12">
        <f>raw_2014_summ!F16</f>
        <v>1641997</v>
      </c>
      <c r="L12">
        <f>raw_2014_tot!B16+raw_2014_summ!E16+raw_2014_summ!F16</f>
        <v>508895729</v>
      </c>
      <c r="N12">
        <f t="shared" si="0"/>
        <v>508895729</v>
      </c>
      <c r="O12" t="str">
        <f t="shared" si="1"/>
        <v>Match</v>
      </c>
      <c r="P12">
        <f>SUM(L2:L52)</f>
        <v>31889253821</v>
      </c>
      <c r="Q12" t="str">
        <f>IF(P12=L53, "Match", "No Match")</f>
        <v>Match</v>
      </c>
    </row>
    <row r="13" spans="1:17" x14ac:dyDescent="0.2">
      <c r="A13" t="s">
        <v>19</v>
      </c>
      <c r="B13">
        <f>raw_2014_assist!C17</f>
        <v>58651158</v>
      </c>
      <c r="C13">
        <f>(raw_2014_assist!D17+raw_2014_non!D16+raw_2014_summ!E17)</f>
        <v>19971630</v>
      </c>
      <c r="D13">
        <f>raw_2014_assist!E17+raw_2014_non!C16+raw_2014_non!E16+raw_2014_non!F16</f>
        <v>100708730</v>
      </c>
      <c r="E13">
        <f>raw_2014_assist!F17+raw_2014_non!N16</f>
        <v>0</v>
      </c>
      <c r="F13">
        <f>raw_2014_non!G16+raw_2014_non!H16</f>
        <v>0</v>
      </c>
      <c r="G13">
        <f>raw_2014_non!I16</f>
        <v>3770677</v>
      </c>
      <c r="H13">
        <f>raw_2014_non!J16+raw_2014_non!K16</f>
        <v>19254809</v>
      </c>
      <c r="I13">
        <f>raw_2014_non!O16</f>
        <v>38101735</v>
      </c>
      <c r="J13">
        <f>raw_2014_non!L16+raw_2014_non!M16</f>
        <v>15853110</v>
      </c>
      <c r="K13">
        <f>raw_2014_summ!F17</f>
        <v>7800000</v>
      </c>
      <c r="L13">
        <f>raw_2014_tot!B17+raw_2014_summ!E17+raw_2014_summ!F17</f>
        <v>264111849</v>
      </c>
      <c r="N13">
        <f t="shared" si="0"/>
        <v>264111849</v>
      </c>
      <c r="O13" t="str">
        <f t="shared" si="1"/>
        <v>Match</v>
      </c>
    </row>
    <row r="14" spans="1:17" x14ac:dyDescent="0.2">
      <c r="A14" t="s">
        <v>20</v>
      </c>
      <c r="B14">
        <f>raw_2014_assist!C18</f>
        <v>6664547</v>
      </c>
      <c r="C14">
        <f>(raw_2014_assist!D18+raw_2014_non!D17+raw_2014_summ!E18)</f>
        <v>11839667</v>
      </c>
      <c r="D14">
        <f>raw_2014_assist!E18+raw_2014_non!C17+raw_2014_non!E17+raw_2014_non!F17</f>
        <v>6175679</v>
      </c>
      <c r="E14">
        <f>raw_2014_assist!F18+raw_2014_non!N17</f>
        <v>8315345</v>
      </c>
      <c r="F14">
        <f>raw_2014_non!G17+raw_2014_non!H17</f>
        <v>0</v>
      </c>
      <c r="G14">
        <f>raw_2014_non!I17</f>
        <v>2376557</v>
      </c>
      <c r="H14">
        <f>raw_2014_non!J17+raw_2014_non!K17</f>
        <v>397242</v>
      </c>
      <c r="I14">
        <f>raw_2014_non!O17</f>
        <v>4160337</v>
      </c>
      <c r="J14">
        <f>raw_2014_non!L17+raw_2014_non!M17</f>
        <v>5103732</v>
      </c>
      <c r="K14">
        <f>raw_2014_summ!F18</f>
        <v>1292534</v>
      </c>
      <c r="L14">
        <f>raw_2014_tot!B18+raw_2014_summ!E18+raw_2014_summ!F18</f>
        <v>46325640</v>
      </c>
      <c r="N14">
        <f t="shared" si="0"/>
        <v>46325640</v>
      </c>
      <c r="O14" t="str">
        <f t="shared" si="1"/>
        <v>Match</v>
      </c>
    </row>
    <row r="15" spans="1:17" x14ac:dyDescent="0.2">
      <c r="A15" t="s">
        <v>21</v>
      </c>
      <c r="B15">
        <f>raw_2014_assist!C19</f>
        <v>77417612</v>
      </c>
      <c r="C15">
        <f>(raw_2014_assist!D19+raw_2014_non!D18+raw_2014_summ!E19)</f>
        <v>710106176</v>
      </c>
      <c r="D15">
        <f>raw_2014_assist!E19+raw_2014_non!C18+raw_2014_non!E18+raw_2014_non!F18</f>
        <v>26581533</v>
      </c>
      <c r="E15">
        <f>raw_2014_assist!F19+raw_2014_non!N18</f>
        <v>258793885</v>
      </c>
      <c r="F15">
        <f>raw_2014_non!G18+raw_2014_non!H18</f>
        <v>40747059</v>
      </c>
      <c r="G15">
        <f>raw_2014_non!I18</f>
        <v>0</v>
      </c>
      <c r="H15">
        <f>raw_2014_non!J18+raw_2014_non!K18</f>
        <v>0</v>
      </c>
      <c r="I15">
        <f>raw_2014_non!O18</f>
        <v>78938015</v>
      </c>
      <c r="J15">
        <f>raw_2014_non!L18+raw_2014_non!M18</f>
        <v>25955932</v>
      </c>
      <c r="K15">
        <f>raw_2014_summ!F19</f>
        <v>1200000</v>
      </c>
      <c r="L15">
        <f>raw_2014_tot!B19+raw_2014_summ!E19+raw_2014_summ!F19</f>
        <v>1219740212</v>
      </c>
      <c r="N15">
        <f t="shared" si="0"/>
        <v>1219740212</v>
      </c>
      <c r="O15" t="str">
        <f t="shared" si="1"/>
        <v>Match</v>
      </c>
    </row>
    <row r="16" spans="1:17" x14ac:dyDescent="0.2">
      <c r="A16" t="s">
        <v>22</v>
      </c>
      <c r="B16">
        <f>raw_2014_assist!C20</f>
        <v>23441807</v>
      </c>
      <c r="C16">
        <f>(raw_2014_assist!D20+raw_2014_non!D19+raw_2014_summ!E20)</f>
        <v>77669961</v>
      </c>
      <c r="D16">
        <f>raw_2014_assist!E20+raw_2014_non!C19+raw_2014_non!E19+raw_2014_non!F19</f>
        <v>14989152</v>
      </c>
      <c r="E16">
        <f>raw_2014_assist!F20+raw_2014_non!N19</f>
        <v>0</v>
      </c>
      <c r="F16">
        <f>raw_2014_non!G19+raw_2014_non!H19</f>
        <v>32523897</v>
      </c>
      <c r="G16">
        <f>raw_2014_non!I19</f>
        <v>0</v>
      </c>
      <c r="H16">
        <f>raw_2014_non!J19+raw_2014_non!K19</f>
        <v>405952</v>
      </c>
      <c r="I16">
        <f>raw_2014_non!O19</f>
        <v>99631417</v>
      </c>
      <c r="J16">
        <f>raw_2014_non!L19+raw_2014_non!M19</f>
        <v>18783110</v>
      </c>
      <c r="K16">
        <f>raw_2014_summ!F20</f>
        <v>0</v>
      </c>
      <c r="L16">
        <f>raw_2014_tot!B20+raw_2014_summ!E20+raw_2014_summ!F20</f>
        <v>267445296</v>
      </c>
      <c r="N16">
        <f t="shared" si="0"/>
        <v>267445296</v>
      </c>
      <c r="O16" t="str">
        <f t="shared" si="1"/>
        <v>Match</v>
      </c>
    </row>
    <row r="17" spans="1:15" x14ac:dyDescent="0.2">
      <c r="A17" t="s">
        <v>23</v>
      </c>
      <c r="B17">
        <f>raw_2014_assist!C21</f>
        <v>50286063</v>
      </c>
      <c r="C17">
        <f>(raw_2014_assist!D21+raw_2014_non!D20+raw_2014_summ!E21)</f>
        <v>45116322</v>
      </c>
      <c r="D17">
        <f>raw_2014_assist!E21+raw_2014_non!C20+raw_2014_non!E20+raw_2014_non!F20</f>
        <v>21062545</v>
      </c>
      <c r="E17">
        <f>raw_2014_assist!F21+raw_2014_non!N20</f>
        <v>0</v>
      </c>
      <c r="F17">
        <f>raw_2014_non!G20+raw_2014_non!H20</f>
        <v>24249685</v>
      </c>
      <c r="G17">
        <f>raw_2014_non!I20</f>
        <v>136287</v>
      </c>
      <c r="H17">
        <f>raw_2014_non!J20+raw_2014_non!K20</f>
        <v>58544206</v>
      </c>
      <c r="I17">
        <f>raw_2014_non!O20</f>
        <v>0</v>
      </c>
      <c r="J17">
        <f>raw_2014_non!L20+raw_2014_non!M20</f>
        <v>8229986</v>
      </c>
      <c r="K17">
        <f>raw_2014_summ!F21</f>
        <v>12962008</v>
      </c>
      <c r="L17">
        <f>raw_2014_tot!B21+raw_2014_summ!E21+raw_2014_summ!F21</f>
        <v>220587102</v>
      </c>
      <c r="N17">
        <f t="shared" si="0"/>
        <v>220587102</v>
      </c>
      <c r="O17" t="str">
        <f t="shared" si="1"/>
        <v>Match</v>
      </c>
    </row>
    <row r="18" spans="1:15" x14ac:dyDescent="0.2">
      <c r="A18" t="s">
        <v>24</v>
      </c>
      <c r="B18">
        <f>raw_2014_assist!C22</f>
        <v>22787114</v>
      </c>
      <c r="C18">
        <f>(raw_2014_assist!D22+raw_2014_non!D21+raw_2014_summ!E22)</f>
        <v>19746275</v>
      </c>
      <c r="D18">
        <f>raw_2014_assist!E22+raw_2014_non!C21+raw_2014_non!E21+raw_2014_non!F21</f>
        <v>5593842</v>
      </c>
      <c r="E18">
        <f>raw_2014_assist!F22+raw_2014_non!N21</f>
        <v>17298391</v>
      </c>
      <c r="F18">
        <f>raw_2014_non!G21+raw_2014_non!H21</f>
        <v>45774645</v>
      </c>
      <c r="G18">
        <f>raw_2014_non!I21</f>
        <v>135371</v>
      </c>
      <c r="H18">
        <f>raw_2014_non!J21+raw_2014_non!K21</f>
        <v>1444001</v>
      </c>
      <c r="I18">
        <f>raw_2014_non!O21</f>
        <v>25754093</v>
      </c>
      <c r="J18">
        <f>raw_2014_non!L21+raw_2014_non!M21</f>
        <v>10242935</v>
      </c>
      <c r="K18">
        <f>raw_2014_summ!F22</f>
        <v>10193106</v>
      </c>
      <c r="L18">
        <f>raw_2014_tot!B22+raw_2014_summ!E22+raw_2014_summ!F22</f>
        <v>158969773</v>
      </c>
      <c r="N18">
        <f t="shared" si="0"/>
        <v>158969773</v>
      </c>
      <c r="O18" t="str">
        <f t="shared" si="1"/>
        <v>Match</v>
      </c>
    </row>
    <row r="19" spans="1:15" x14ac:dyDescent="0.2">
      <c r="A19" t="s">
        <v>25</v>
      </c>
      <c r="B19">
        <f>raw_2014_assist!C23</f>
        <v>132069799</v>
      </c>
      <c r="C19">
        <f>(raw_2014_assist!D23+raw_2014_non!D22+raw_2014_summ!E23)</f>
        <v>31390593</v>
      </c>
      <c r="D19">
        <f>raw_2014_assist!E23+raw_2014_non!C22+raw_2014_non!E22+raw_2014_non!F22</f>
        <v>53371030</v>
      </c>
      <c r="E19">
        <f>raw_2014_assist!F23+raw_2014_non!N22</f>
        <v>0</v>
      </c>
      <c r="F19">
        <f>raw_2014_non!G22+raw_2014_non!H22</f>
        <v>0</v>
      </c>
      <c r="G19">
        <f>raw_2014_non!I22</f>
        <v>0</v>
      </c>
      <c r="H19">
        <f>raw_2014_non!J22+raw_2014_non!K22</f>
        <v>0</v>
      </c>
      <c r="I19">
        <f>raw_2014_non!O22</f>
        <v>30344843</v>
      </c>
      <c r="J19">
        <f>raw_2014_non!L22+raw_2014_non!M22</f>
        <v>11344445</v>
      </c>
      <c r="K19">
        <f>raw_2014_summ!F23</f>
        <v>0</v>
      </c>
      <c r="L19">
        <f>raw_2014_tot!B23+raw_2014_summ!E23+raw_2014_summ!F23</f>
        <v>258520710</v>
      </c>
      <c r="N19">
        <f t="shared" si="0"/>
        <v>258520710</v>
      </c>
      <c r="O19" t="str">
        <f t="shared" si="1"/>
        <v>Match</v>
      </c>
    </row>
    <row r="20" spans="1:15" x14ac:dyDescent="0.2">
      <c r="A20" t="s">
        <v>26</v>
      </c>
      <c r="B20">
        <f>raw_2014_assist!C24</f>
        <v>20348760</v>
      </c>
      <c r="C20">
        <f>(raw_2014_assist!D24+raw_2014_non!D23+raw_2014_summ!E24)</f>
        <v>10178934</v>
      </c>
      <c r="D20">
        <f>raw_2014_assist!E24+raw_2014_non!C23+raw_2014_non!E23+raw_2014_non!F23</f>
        <v>6152924</v>
      </c>
      <c r="E20">
        <f>raw_2014_assist!F24+raw_2014_non!N23</f>
        <v>0</v>
      </c>
      <c r="F20">
        <f>raw_2014_non!G23+raw_2014_non!H23</f>
        <v>17856913</v>
      </c>
      <c r="G20">
        <f>raw_2014_non!I23</f>
        <v>0</v>
      </c>
      <c r="H20">
        <f>raw_2014_non!J23+raw_2014_non!K23</f>
        <v>81938552</v>
      </c>
      <c r="I20">
        <f>raw_2014_non!O23</f>
        <v>46518169</v>
      </c>
      <c r="J20">
        <f>raw_2014_non!L23+raw_2014_non!M23</f>
        <v>19635741</v>
      </c>
      <c r="K20">
        <f>raw_2014_summ!F24</f>
        <v>16353344</v>
      </c>
      <c r="L20">
        <f>raw_2014_tot!B24+raw_2014_summ!E24+raw_2014_summ!F24</f>
        <v>218983337</v>
      </c>
      <c r="N20">
        <f t="shared" si="0"/>
        <v>218983337</v>
      </c>
      <c r="O20" t="str">
        <f t="shared" si="1"/>
        <v>Match</v>
      </c>
    </row>
    <row r="21" spans="1:15" x14ac:dyDescent="0.2">
      <c r="A21" t="s">
        <v>27</v>
      </c>
      <c r="B21">
        <f>raw_2014_assist!C25</f>
        <v>45252725</v>
      </c>
      <c r="C21">
        <f>(raw_2014_assist!D25+raw_2014_non!D24+raw_2014_summ!E25)</f>
        <v>5666589</v>
      </c>
      <c r="D21">
        <f>raw_2014_assist!E25+raw_2014_non!C24+raw_2014_non!E24+raw_2014_non!F24</f>
        <v>21353703</v>
      </c>
      <c r="E21">
        <f>raw_2014_assist!F25+raw_2014_non!N24</f>
        <v>610850</v>
      </c>
      <c r="F21">
        <f>raw_2014_non!G24+raw_2014_non!H24</f>
        <v>1507012</v>
      </c>
      <c r="G21">
        <f>raw_2014_non!I24</f>
        <v>633431</v>
      </c>
      <c r="H21">
        <f>raw_2014_non!J24+raw_2014_non!K24</f>
        <v>0</v>
      </c>
      <c r="I21">
        <f>raw_2014_non!O24</f>
        <v>0</v>
      </c>
      <c r="J21">
        <f>raw_2014_non!L24+raw_2014_non!M24</f>
        <v>3037336</v>
      </c>
      <c r="K21">
        <f>raw_2014_summ!F25</f>
        <v>7437064</v>
      </c>
      <c r="L21">
        <f>raw_2014_tot!B25+raw_2014_summ!E25+raw_2014_summ!F25</f>
        <v>85498710</v>
      </c>
      <c r="N21">
        <f t="shared" si="0"/>
        <v>85498710</v>
      </c>
      <c r="O21" t="str">
        <f t="shared" si="1"/>
        <v>Match</v>
      </c>
    </row>
    <row r="22" spans="1:15" x14ac:dyDescent="0.2">
      <c r="A22" t="s">
        <v>28</v>
      </c>
      <c r="B22">
        <f>raw_2014_assist!C26</f>
        <v>116748570</v>
      </c>
      <c r="C22">
        <f>(raw_2014_assist!D26+raw_2014_non!D25+raw_2014_summ!E26)</f>
        <v>18449477</v>
      </c>
      <c r="D22">
        <f>raw_2014_assist!E26+raw_2014_non!C25+raw_2014_non!E25+raw_2014_non!F25</f>
        <v>50417643</v>
      </c>
      <c r="E22">
        <f>raw_2014_assist!F26+raw_2014_non!N25</f>
        <v>0</v>
      </c>
      <c r="F22">
        <f>raw_2014_non!G25+raw_2014_non!H25</f>
        <v>156210587</v>
      </c>
      <c r="G22">
        <f>raw_2014_non!I25</f>
        <v>42709339</v>
      </c>
      <c r="H22">
        <f>raw_2014_non!J25+raw_2014_non!K25</f>
        <v>47134973</v>
      </c>
      <c r="I22">
        <f>raw_2014_non!O25</f>
        <v>86120211</v>
      </c>
      <c r="J22">
        <f>raw_2014_non!L25+raw_2014_non!M25</f>
        <v>55665628</v>
      </c>
      <c r="K22">
        <f>raw_2014_summ!F26</f>
        <v>22909803</v>
      </c>
      <c r="L22">
        <f>raw_2014_tot!B26+raw_2014_summ!E26+raw_2014_summ!F26</f>
        <v>596366231</v>
      </c>
      <c r="N22">
        <f t="shared" si="0"/>
        <v>596366231</v>
      </c>
      <c r="O22" t="str">
        <f t="shared" si="1"/>
        <v>Match</v>
      </c>
    </row>
    <row r="23" spans="1:15" x14ac:dyDescent="0.2">
      <c r="A23" t="s">
        <v>29</v>
      </c>
      <c r="B23">
        <f>raw_2014_assist!C27</f>
        <v>292700268</v>
      </c>
      <c r="C23">
        <f>(raw_2014_assist!D27+raw_2014_non!D26+raw_2014_summ!E27)</f>
        <v>323598368</v>
      </c>
      <c r="D23">
        <f>raw_2014_assist!E27+raw_2014_non!C26+raw_2014_non!E26+raw_2014_non!F26</f>
        <v>6395047</v>
      </c>
      <c r="E23">
        <f>raw_2014_assist!F27+raw_2014_non!N26</f>
        <v>0</v>
      </c>
      <c r="F23">
        <f>raw_2014_non!G26+raw_2014_non!H26</f>
        <v>114321628</v>
      </c>
      <c r="G23">
        <f>raw_2014_non!I26</f>
        <v>86821664</v>
      </c>
      <c r="H23">
        <f>raw_2014_non!J26+raw_2014_non!K26</f>
        <v>15568891</v>
      </c>
      <c r="I23">
        <f>raw_2014_non!O26</f>
        <v>179966964</v>
      </c>
      <c r="J23">
        <f>raw_2014_non!L26+raw_2014_non!M26</f>
        <v>34616055</v>
      </c>
      <c r="K23">
        <f>raw_2014_summ!F27</f>
        <v>45937115</v>
      </c>
      <c r="L23">
        <f>raw_2014_tot!B27+raw_2014_summ!E27+raw_2014_summ!F27</f>
        <v>1099926000</v>
      </c>
      <c r="N23">
        <f t="shared" si="0"/>
        <v>1099926000</v>
      </c>
      <c r="O23" t="str">
        <f t="shared" si="1"/>
        <v>Match</v>
      </c>
    </row>
    <row r="24" spans="1:15" x14ac:dyDescent="0.2">
      <c r="A24" t="s">
        <v>30</v>
      </c>
      <c r="B24">
        <f>raw_2014_assist!C28</f>
        <v>167236026</v>
      </c>
      <c r="C24">
        <f>(raw_2014_assist!D28+raw_2014_non!D27+raw_2014_summ!E28)</f>
        <v>30927302</v>
      </c>
      <c r="D24">
        <f>raw_2014_assist!E28+raw_2014_non!C27+raw_2014_non!E27+raw_2014_non!F27</f>
        <v>70997739</v>
      </c>
      <c r="E24">
        <f>raw_2014_assist!F28+raw_2014_non!N27</f>
        <v>52674621</v>
      </c>
      <c r="F24">
        <f>raw_2014_non!G27+raw_2014_non!H27</f>
        <v>48226914</v>
      </c>
      <c r="G24">
        <f>raw_2014_non!I27</f>
        <v>85861260</v>
      </c>
      <c r="H24">
        <f>raw_2014_non!J27+raw_2014_non!K27</f>
        <v>500149767</v>
      </c>
      <c r="I24">
        <f>raw_2014_non!O27</f>
        <v>202185214</v>
      </c>
      <c r="J24">
        <f>raw_2014_non!L27+raw_2014_non!M27</f>
        <v>159869512</v>
      </c>
      <c r="K24">
        <f>raw_2014_summ!F28</f>
        <v>77535285</v>
      </c>
      <c r="L24">
        <f>raw_2014_tot!B28+raw_2014_summ!E28+raw_2014_summ!F28</f>
        <v>1395663640</v>
      </c>
      <c r="N24">
        <f t="shared" si="0"/>
        <v>1395663640</v>
      </c>
      <c r="O24" t="str">
        <f t="shared" si="1"/>
        <v>Match</v>
      </c>
    </row>
    <row r="25" spans="1:15" x14ac:dyDescent="0.2">
      <c r="A25" t="s">
        <v>31</v>
      </c>
      <c r="B25">
        <f>raw_2014_assist!C29</f>
        <v>86037333</v>
      </c>
      <c r="C25">
        <f>(raw_2014_assist!D29+raw_2014_non!D28+raw_2014_summ!E29)</f>
        <v>144101000</v>
      </c>
      <c r="D25">
        <f>raw_2014_assist!E29+raw_2014_non!C28+raw_2014_non!E28+raw_2014_non!F28</f>
        <v>69375350</v>
      </c>
      <c r="E25">
        <f>raw_2014_assist!F29+raw_2014_non!N28</f>
        <v>0</v>
      </c>
      <c r="F25">
        <f>raw_2014_non!G28+raw_2014_non!H28</f>
        <v>158778902</v>
      </c>
      <c r="G25">
        <f>raw_2014_non!I28</f>
        <v>31437520</v>
      </c>
      <c r="H25">
        <f>raw_2014_non!J28+raw_2014_non!K28</f>
        <v>1479463</v>
      </c>
      <c r="I25">
        <f>raw_2014_non!O28</f>
        <v>8884684</v>
      </c>
      <c r="J25">
        <f>raw_2014_non!L28+raw_2014_non!M28</f>
        <v>46497761</v>
      </c>
      <c r="K25">
        <f>raw_2014_summ!F29</f>
        <v>4790000</v>
      </c>
      <c r="L25">
        <f>raw_2014_tot!B29+raw_2014_summ!E29+raw_2014_summ!F29</f>
        <v>551382013</v>
      </c>
      <c r="N25">
        <f t="shared" si="0"/>
        <v>551382013</v>
      </c>
      <c r="O25" t="str">
        <f t="shared" si="1"/>
        <v>Match</v>
      </c>
    </row>
    <row r="26" spans="1:15" x14ac:dyDescent="0.2">
      <c r="A26" t="s">
        <v>32</v>
      </c>
      <c r="B26">
        <f>raw_2014_assist!C30</f>
        <v>14390219</v>
      </c>
      <c r="C26">
        <f>(raw_2014_assist!D30+raw_2014_non!D29+raw_2014_summ!E30)</f>
        <v>19068946</v>
      </c>
      <c r="D26">
        <f>raw_2014_assist!E30+raw_2014_non!C29+raw_2014_non!E29+raw_2014_non!F29</f>
        <v>45533497</v>
      </c>
      <c r="E26">
        <f>raw_2014_assist!F30+raw_2014_non!N29</f>
        <v>0</v>
      </c>
      <c r="F26">
        <f>raw_2014_non!G29+raw_2014_non!H29</f>
        <v>0</v>
      </c>
      <c r="G26">
        <f>raw_2014_non!I29</f>
        <v>0</v>
      </c>
      <c r="H26">
        <f>raw_2014_non!J29+raw_2014_non!K29</f>
        <v>4171512</v>
      </c>
      <c r="I26">
        <f>raw_2014_non!O29</f>
        <v>3757077</v>
      </c>
      <c r="J26">
        <f>raw_2014_non!L29+raw_2014_non!M29</f>
        <v>3619242</v>
      </c>
      <c r="K26">
        <f>raw_2014_summ!F30</f>
        <v>8676758</v>
      </c>
      <c r="L26">
        <f>raw_2014_tot!B30+raw_2014_summ!E30+raw_2014_summ!F30</f>
        <v>99217251</v>
      </c>
      <c r="N26">
        <f t="shared" si="0"/>
        <v>99217251</v>
      </c>
      <c r="O26" t="str">
        <f t="shared" si="1"/>
        <v>Match</v>
      </c>
    </row>
    <row r="27" spans="1:15" x14ac:dyDescent="0.2">
      <c r="A27" t="s">
        <v>33</v>
      </c>
      <c r="B27">
        <f>raw_2014_assist!C31</f>
        <v>83789053</v>
      </c>
      <c r="C27">
        <f>(raw_2014_assist!D31+raw_2014_non!D30+raw_2014_summ!E31)</f>
        <v>41029481</v>
      </c>
      <c r="D27">
        <f>raw_2014_assist!E31+raw_2014_non!C30+raw_2014_non!E30+raw_2014_non!F30</f>
        <v>23599561</v>
      </c>
      <c r="E27">
        <f>raw_2014_assist!F31+raw_2014_non!N30</f>
        <v>114526748</v>
      </c>
      <c r="F27">
        <f>raw_2014_non!G30+raw_2014_non!H30</f>
        <v>0</v>
      </c>
      <c r="G27">
        <f>raw_2014_non!I30</f>
        <v>46906756</v>
      </c>
      <c r="H27">
        <f>raw_2014_non!J30+raw_2014_non!K30</f>
        <v>0</v>
      </c>
      <c r="I27">
        <f>raw_2014_non!O30</f>
        <v>58910072</v>
      </c>
      <c r="J27">
        <f>raw_2014_non!L30+raw_2014_non!M30</f>
        <v>4726752</v>
      </c>
      <c r="K27">
        <f>raw_2014_summ!F31</f>
        <v>21701176</v>
      </c>
      <c r="L27">
        <f>raw_2014_tot!B31+raw_2014_summ!E31+raw_2014_summ!F31</f>
        <v>395189599</v>
      </c>
      <c r="N27">
        <f t="shared" si="0"/>
        <v>395189599</v>
      </c>
      <c r="O27" t="str">
        <f t="shared" si="1"/>
        <v>Match</v>
      </c>
    </row>
    <row r="28" spans="1:15" x14ac:dyDescent="0.2">
      <c r="A28" t="s">
        <v>34</v>
      </c>
      <c r="B28">
        <f>raw_2014_assist!C32</f>
        <v>15765956</v>
      </c>
      <c r="C28">
        <f>(raw_2014_assist!D32+raw_2014_non!D31+raw_2014_summ!E32)</f>
        <v>10506869</v>
      </c>
      <c r="D28">
        <f>raw_2014_assist!E32+raw_2014_non!C31+raw_2014_non!E31+raw_2014_non!F31</f>
        <v>11042302</v>
      </c>
      <c r="E28">
        <f>raw_2014_assist!F32+raw_2014_non!N31</f>
        <v>3993007</v>
      </c>
      <c r="F28">
        <f>raw_2014_non!G31+raw_2014_non!H31</f>
        <v>0</v>
      </c>
      <c r="G28">
        <f>raw_2014_non!I31</f>
        <v>0</v>
      </c>
      <c r="H28">
        <f>raw_2014_non!J31+raw_2014_non!K31</f>
        <v>1057841</v>
      </c>
      <c r="I28">
        <f>raw_2014_non!O31</f>
        <v>1528932</v>
      </c>
      <c r="J28">
        <f>raw_2014_non!L31+raw_2014_non!M31</f>
        <v>6195320</v>
      </c>
      <c r="K28">
        <f>raw_2014_summ!F32</f>
        <v>2575839</v>
      </c>
      <c r="L28">
        <f>raw_2014_tot!B32+raw_2014_summ!E32+raw_2014_summ!F32</f>
        <v>52666066</v>
      </c>
      <c r="N28">
        <f t="shared" si="0"/>
        <v>52666066</v>
      </c>
      <c r="O28" t="str">
        <f t="shared" si="1"/>
        <v>Match</v>
      </c>
    </row>
    <row r="29" spans="1:15" x14ac:dyDescent="0.2">
      <c r="A29" t="s">
        <v>35</v>
      </c>
      <c r="B29">
        <f>raw_2014_assist!C33</f>
        <v>23412717</v>
      </c>
      <c r="C29">
        <f>(raw_2014_assist!D33+raw_2014_non!D32+raw_2014_summ!E33)</f>
        <v>23498998</v>
      </c>
      <c r="D29">
        <f>raw_2014_assist!E33+raw_2014_non!C32+raw_2014_non!E32+raw_2014_non!F32</f>
        <v>18141244</v>
      </c>
      <c r="E29">
        <f>raw_2014_assist!F33+raw_2014_non!N32</f>
        <v>0</v>
      </c>
      <c r="F29">
        <f>raw_2014_non!G32+raw_2014_non!H32</f>
        <v>37375775</v>
      </c>
      <c r="G29">
        <f>raw_2014_non!I32</f>
        <v>0</v>
      </c>
      <c r="H29">
        <f>raw_2014_non!J32+raw_2014_non!K32</f>
        <v>263334</v>
      </c>
      <c r="I29">
        <f>raw_2014_non!O32</f>
        <v>9804073</v>
      </c>
      <c r="J29">
        <f>raw_2014_non!L32+raw_2014_non!M32</f>
        <v>3836612</v>
      </c>
      <c r="K29">
        <f>raw_2014_summ!F33</f>
        <v>0</v>
      </c>
      <c r="L29">
        <f>raw_2014_tot!B33+raw_2014_summ!E33+raw_2014_summ!F33</f>
        <v>116332753</v>
      </c>
      <c r="N29">
        <f t="shared" si="0"/>
        <v>116332753</v>
      </c>
      <c r="O29" t="str">
        <f t="shared" si="1"/>
        <v>Match</v>
      </c>
    </row>
    <row r="30" spans="1:15" x14ac:dyDescent="0.2">
      <c r="A30" t="s">
        <v>36</v>
      </c>
      <c r="B30">
        <f>raw_2014_assist!C34</f>
        <v>50017036</v>
      </c>
      <c r="C30">
        <f>(raw_2014_assist!D34+raw_2014_non!D33+raw_2014_summ!E34)</f>
        <v>0</v>
      </c>
      <c r="D30">
        <f>raw_2014_assist!E34+raw_2014_non!C33+raw_2014_non!E33+raw_2014_non!F33</f>
        <v>2634068</v>
      </c>
      <c r="E30">
        <f>raw_2014_assist!F34+raw_2014_non!N33</f>
        <v>0</v>
      </c>
      <c r="F30">
        <f>raw_2014_non!G33+raw_2014_non!H33</f>
        <v>0</v>
      </c>
      <c r="G30">
        <f>raw_2014_non!I33</f>
        <v>0</v>
      </c>
      <c r="H30">
        <f>raw_2014_non!J33+raw_2014_non!K33</f>
        <v>0</v>
      </c>
      <c r="I30">
        <f>raw_2014_non!O33</f>
        <v>34500249</v>
      </c>
      <c r="J30">
        <f>raw_2014_non!L33+raw_2014_non!M33</f>
        <v>11140719</v>
      </c>
      <c r="K30">
        <f>raw_2014_summ!F34</f>
        <v>0</v>
      </c>
      <c r="L30">
        <f>raw_2014_tot!B34+raw_2014_summ!E34+raw_2014_summ!F34</f>
        <v>98292072</v>
      </c>
      <c r="N30">
        <f t="shared" si="0"/>
        <v>98292072</v>
      </c>
      <c r="O30" t="str">
        <f t="shared" si="1"/>
        <v>Match</v>
      </c>
    </row>
    <row r="31" spans="1:15" x14ac:dyDescent="0.2">
      <c r="A31" t="s">
        <v>37</v>
      </c>
      <c r="B31">
        <f>raw_2014_assist!C35</f>
        <v>21591088</v>
      </c>
      <c r="C31">
        <f>(raw_2014_assist!D35+raw_2014_non!D34+raw_2014_summ!E35)</f>
        <v>8007823</v>
      </c>
      <c r="D31">
        <f>raw_2014_assist!E35+raw_2014_non!C34+raw_2014_non!E34+raw_2014_non!F34</f>
        <v>7802347</v>
      </c>
      <c r="E31">
        <f>raw_2014_assist!F35+raw_2014_non!N34</f>
        <v>2496207</v>
      </c>
      <c r="F31">
        <f>raw_2014_non!G34+raw_2014_non!H34</f>
        <v>0</v>
      </c>
      <c r="G31">
        <f>raw_2014_non!I34</f>
        <v>2611141</v>
      </c>
      <c r="H31">
        <f>raw_2014_non!J34+raw_2014_non!K34</f>
        <v>4449407</v>
      </c>
      <c r="I31">
        <f>raw_2014_non!O34</f>
        <v>5094596</v>
      </c>
      <c r="J31">
        <f>raw_2014_non!L34+raw_2014_non!M34</f>
        <v>11553353</v>
      </c>
      <c r="K31">
        <f>raw_2014_summ!F35</f>
        <v>-2027712</v>
      </c>
      <c r="L31">
        <f>raw_2014_tot!B35+raw_2014_summ!E35+raw_2014_summ!F35</f>
        <v>61578250</v>
      </c>
      <c r="N31">
        <f t="shared" si="0"/>
        <v>61578250</v>
      </c>
      <c r="O31" t="str">
        <f t="shared" si="1"/>
        <v>Match</v>
      </c>
    </row>
    <row r="32" spans="1:15" x14ac:dyDescent="0.2">
      <c r="A32" t="s">
        <v>38</v>
      </c>
      <c r="B32">
        <f>raw_2014_assist!C36</f>
        <v>218533329</v>
      </c>
      <c r="C32">
        <f>(raw_2014_assist!D36+raw_2014_non!D35+raw_2014_summ!E36)</f>
        <v>114030343</v>
      </c>
      <c r="D32">
        <f>raw_2014_assist!E36+raw_2014_non!C35+raw_2014_non!E35+raw_2014_non!F35</f>
        <v>112100013</v>
      </c>
      <c r="E32">
        <f>raw_2014_assist!F36+raw_2014_non!N35</f>
        <v>6840000</v>
      </c>
      <c r="F32">
        <f>raw_2014_non!G35+raw_2014_non!H35</f>
        <v>186912312</v>
      </c>
      <c r="G32">
        <f>raw_2014_non!I35</f>
        <v>-187070</v>
      </c>
      <c r="H32">
        <f>raw_2014_non!J35+raw_2014_non!K35</f>
        <v>563254007</v>
      </c>
      <c r="I32">
        <f>raw_2014_non!O35</f>
        <v>7762617</v>
      </c>
      <c r="J32">
        <f>raw_2014_non!L35+raw_2014_non!M35</f>
        <v>67187928</v>
      </c>
      <c r="K32">
        <f>raw_2014_summ!F36</f>
        <v>16938000</v>
      </c>
      <c r="L32">
        <f>raw_2014_tot!B36+raw_2014_summ!E36+raw_2014_summ!F36</f>
        <v>1293371479</v>
      </c>
      <c r="N32">
        <f t="shared" si="0"/>
        <v>1293371479</v>
      </c>
      <c r="O32" t="str">
        <f t="shared" si="1"/>
        <v>Match</v>
      </c>
    </row>
    <row r="33" spans="1:15" x14ac:dyDescent="0.2">
      <c r="A33" t="s">
        <v>39</v>
      </c>
      <c r="B33">
        <f>raw_2014_assist!C37</f>
        <v>47164990</v>
      </c>
      <c r="C33">
        <f>(raw_2014_assist!D37+raw_2014_non!D36+raw_2014_summ!E37)</f>
        <v>36226494</v>
      </c>
      <c r="D33">
        <f>raw_2014_assist!E37+raw_2014_non!C36+raw_2014_non!E36+raw_2014_non!F36</f>
        <v>13031346</v>
      </c>
      <c r="E33">
        <f>raw_2014_assist!F37+raw_2014_non!N36</f>
        <v>0</v>
      </c>
      <c r="F33">
        <f>raw_2014_non!G36+raw_2014_non!H36</f>
        <v>47620000</v>
      </c>
      <c r="G33">
        <f>raw_2014_non!I36</f>
        <v>0</v>
      </c>
      <c r="H33">
        <f>raw_2014_non!J36+raw_2014_non!K36</f>
        <v>9592290</v>
      </c>
      <c r="I33">
        <f>raw_2014_non!O36</f>
        <v>53599041</v>
      </c>
      <c r="J33">
        <f>raw_2014_non!L36+raw_2014_non!M36</f>
        <v>7559480</v>
      </c>
      <c r="K33">
        <f>raw_2014_summ!F37</f>
        <v>0</v>
      </c>
      <c r="L33">
        <f>raw_2014_tot!B37+raw_2014_summ!E37+raw_2014_summ!F37</f>
        <v>214793641</v>
      </c>
      <c r="N33">
        <f t="shared" si="0"/>
        <v>214793641</v>
      </c>
      <c r="O33" t="str">
        <f t="shared" si="1"/>
        <v>Match</v>
      </c>
    </row>
    <row r="34" spans="1:15" x14ac:dyDescent="0.2">
      <c r="A34" t="s">
        <v>40</v>
      </c>
      <c r="B34">
        <f>raw_2014_assist!C38</f>
        <v>1747501469</v>
      </c>
      <c r="C34">
        <f>(raw_2014_assist!D38+raw_2014_non!D37+raw_2014_summ!E38)</f>
        <v>438770963</v>
      </c>
      <c r="D34">
        <f>raw_2014_assist!E38+raw_2014_non!C37+raw_2014_non!E37+raw_2014_non!F37</f>
        <v>176224975</v>
      </c>
      <c r="E34">
        <f>raw_2014_assist!F38+raw_2014_non!N37</f>
        <v>211013381</v>
      </c>
      <c r="F34">
        <f>raw_2014_non!G37+raw_2014_non!H37</f>
        <v>1486920816</v>
      </c>
      <c r="G34">
        <f>raw_2014_non!I37</f>
        <v>173055701</v>
      </c>
      <c r="H34">
        <f>raw_2014_non!J37+raw_2014_non!K37</f>
        <v>236573751</v>
      </c>
      <c r="I34">
        <f>raw_2014_non!O37</f>
        <v>740046020</v>
      </c>
      <c r="J34">
        <f>raw_2014_non!L37+raw_2014_non!M37</f>
        <v>338227963</v>
      </c>
      <c r="K34">
        <f>raw_2014_summ!F38</f>
        <v>181097334</v>
      </c>
      <c r="L34">
        <f>raw_2014_tot!B38+raw_2014_summ!E38+raw_2014_summ!F38</f>
        <v>5729432373</v>
      </c>
      <c r="N34">
        <f t="shared" si="0"/>
        <v>5729432373</v>
      </c>
      <c r="O34" t="str">
        <f t="shared" si="1"/>
        <v>Match</v>
      </c>
    </row>
    <row r="35" spans="1:15" x14ac:dyDescent="0.2">
      <c r="A35" t="s">
        <v>41</v>
      </c>
      <c r="B35">
        <f>raw_2014_assist!C39</f>
        <v>54343050</v>
      </c>
      <c r="C35">
        <f>(raw_2014_assist!D39+raw_2014_non!D38+raw_2014_summ!E39)</f>
        <v>175051301</v>
      </c>
      <c r="D35">
        <f>raw_2014_assist!E39+raw_2014_non!C38+raw_2014_non!E38+raw_2014_non!F38</f>
        <v>37569689</v>
      </c>
      <c r="E35">
        <f>raw_2014_assist!F39+raw_2014_non!N38</f>
        <v>73594649</v>
      </c>
      <c r="F35">
        <f>raw_2014_non!G38+raw_2014_non!H38</f>
        <v>51812198</v>
      </c>
      <c r="G35">
        <f>raw_2014_non!I38</f>
        <v>4293569</v>
      </c>
      <c r="H35">
        <f>raw_2014_non!J38+raw_2014_non!K38</f>
        <v>115243426</v>
      </c>
      <c r="I35">
        <f>raw_2014_non!O38</f>
        <v>41214511</v>
      </c>
      <c r="J35">
        <f>raw_2014_non!L38+raw_2014_non!M38</f>
        <v>49485417</v>
      </c>
      <c r="K35">
        <f>raw_2014_summ!F39</f>
        <v>9828259</v>
      </c>
      <c r="L35">
        <f>raw_2014_tot!B39+raw_2014_summ!E39+raw_2014_summ!F39</f>
        <v>612436069</v>
      </c>
      <c r="N35">
        <f t="shared" si="0"/>
        <v>612436069</v>
      </c>
      <c r="O35" t="str">
        <f t="shared" si="1"/>
        <v>Match</v>
      </c>
    </row>
    <row r="36" spans="1:15" x14ac:dyDescent="0.2">
      <c r="A36" t="s">
        <v>42</v>
      </c>
      <c r="B36">
        <f>raw_2014_assist!C40</f>
        <v>4632553</v>
      </c>
      <c r="C36">
        <f>(raw_2014_assist!D40+raw_2014_non!D39+raw_2014_summ!E40)</f>
        <v>1017036</v>
      </c>
      <c r="D36">
        <f>raw_2014_assist!E40+raw_2014_non!C39+raw_2014_non!E39+raw_2014_non!F39</f>
        <v>5227499</v>
      </c>
      <c r="E36">
        <f>raw_2014_assist!F40+raw_2014_non!N39</f>
        <v>18489253</v>
      </c>
      <c r="F36">
        <f>raw_2014_non!G39+raw_2014_non!H39</f>
        <v>0</v>
      </c>
      <c r="G36">
        <f>raw_2014_non!I39</f>
        <v>26243</v>
      </c>
      <c r="H36">
        <f>raw_2014_non!J39+raw_2014_non!K39</f>
        <v>3797070</v>
      </c>
      <c r="I36">
        <f>raw_2014_non!O39</f>
        <v>20869</v>
      </c>
      <c r="J36">
        <f>raw_2014_non!L39+raw_2014_non!M39</f>
        <v>3962207</v>
      </c>
      <c r="K36">
        <f>raw_2014_summ!F40</f>
        <v>0</v>
      </c>
      <c r="L36">
        <f>raw_2014_tot!B40+raw_2014_summ!E40+raw_2014_summ!F40</f>
        <v>37172730</v>
      </c>
      <c r="N36">
        <f t="shared" si="0"/>
        <v>37172730</v>
      </c>
      <c r="O36" t="str">
        <f t="shared" si="1"/>
        <v>Match</v>
      </c>
    </row>
    <row r="37" spans="1:15" x14ac:dyDescent="0.2">
      <c r="A37" t="s">
        <v>43</v>
      </c>
      <c r="B37">
        <f>raw_2014_assist!C41</f>
        <v>282598948</v>
      </c>
      <c r="C37">
        <f>(raw_2014_assist!D41+raw_2014_non!D40+raw_2014_summ!E41)</f>
        <v>399446069</v>
      </c>
      <c r="D37">
        <f>raw_2014_assist!E41+raw_2014_non!C40+raw_2014_non!E40+raw_2014_non!F40</f>
        <v>85443219</v>
      </c>
      <c r="E37">
        <f>raw_2014_assist!F41+raw_2014_non!N40</f>
        <v>0</v>
      </c>
      <c r="F37">
        <f>raw_2014_non!G40+raw_2014_non!H40</f>
        <v>0</v>
      </c>
      <c r="G37">
        <f>raw_2014_non!I40</f>
        <v>50725068</v>
      </c>
      <c r="H37">
        <f>raw_2014_non!J40+raw_2014_non!K40</f>
        <v>33356703</v>
      </c>
      <c r="I37">
        <f>raw_2014_non!O40</f>
        <v>39965973</v>
      </c>
      <c r="J37">
        <f>raw_2014_non!L40+raw_2014_non!M40</f>
        <v>160953389</v>
      </c>
      <c r="K37">
        <f>raw_2014_summ!F41</f>
        <v>72796826</v>
      </c>
      <c r="L37">
        <f>raw_2014_tot!B41+raw_2014_summ!E41+raw_2014_summ!F41</f>
        <v>1125286195</v>
      </c>
      <c r="N37">
        <f t="shared" si="0"/>
        <v>1125286195</v>
      </c>
      <c r="O37" t="str">
        <f t="shared" si="1"/>
        <v>Match</v>
      </c>
    </row>
    <row r="38" spans="1:15" x14ac:dyDescent="0.2">
      <c r="A38" t="s">
        <v>44</v>
      </c>
      <c r="B38">
        <f>raw_2014_assist!C42</f>
        <v>18281041</v>
      </c>
      <c r="C38">
        <f>(raw_2014_assist!D42+raw_2014_non!D41+raw_2014_summ!E42)</f>
        <v>63198998</v>
      </c>
      <c r="D38">
        <f>raw_2014_assist!E42+raw_2014_non!C41+raw_2014_non!E41+raw_2014_non!F41</f>
        <v>26886750</v>
      </c>
      <c r="E38">
        <f>raw_2014_assist!F42+raw_2014_non!N41</f>
        <v>8910413</v>
      </c>
      <c r="F38">
        <f>raw_2014_non!G41+raw_2014_non!H41</f>
        <v>0</v>
      </c>
      <c r="G38">
        <f>raw_2014_non!I41</f>
        <v>93466</v>
      </c>
      <c r="H38">
        <f>raw_2014_non!J41+raw_2014_non!K41</f>
        <v>9831370</v>
      </c>
      <c r="I38">
        <f>raw_2014_non!O41</f>
        <v>29717879</v>
      </c>
      <c r="J38">
        <f>raw_2014_non!L41+raw_2014_non!M41</f>
        <v>25455119</v>
      </c>
      <c r="K38">
        <f>raw_2014_summ!F42</f>
        <v>14528144</v>
      </c>
      <c r="L38">
        <f>raw_2014_tot!B42+raw_2014_summ!E42+raw_2014_summ!F42</f>
        <v>196903180</v>
      </c>
      <c r="N38">
        <f t="shared" si="0"/>
        <v>196903180</v>
      </c>
      <c r="O38" t="str">
        <f t="shared" si="1"/>
        <v>Match</v>
      </c>
    </row>
    <row r="39" spans="1:15" x14ac:dyDescent="0.2">
      <c r="A39" t="s">
        <v>45</v>
      </c>
      <c r="B39">
        <f>raw_2014_assist!C43</f>
        <v>140199166</v>
      </c>
      <c r="C39">
        <f>(raw_2014_assist!D43+raw_2014_non!D42+raw_2014_summ!E43)</f>
        <v>13746815</v>
      </c>
      <c r="D39">
        <f>raw_2014_assist!E43+raw_2014_non!C42+raw_2014_non!E42+raw_2014_non!F42</f>
        <v>20654641</v>
      </c>
      <c r="E39">
        <f>raw_2014_assist!F43+raw_2014_non!N42</f>
        <v>-44401</v>
      </c>
      <c r="F39">
        <f>raw_2014_non!G42+raw_2014_non!H42</f>
        <v>11122</v>
      </c>
      <c r="G39">
        <f>raw_2014_non!I42</f>
        <v>0</v>
      </c>
      <c r="H39">
        <f>raw_2014_non!J42+raw_2014_non!K42</f>
        <v>-70</v>
      </c>
      <c r="I39">
        <f>raw_2014_non!O42</f>
        <v>119310396</v>
      </c>
      <c r="J39">
        <f>raw_2014_non!L42+raw_2014_non!M42</f>
        <v>47357758</v>
      </c>
      <c r="K39">
        <f>raw_2014_summ!F43</f>
        <v>0</v>
      </c>
      <c r="L39">
        <f>raw_2014_tot!B43+raw_2014_summ!E43+raw_2014_summ!F43</f>
        <v>341235427</v>
      </c>
      <c r="N39">
        <f t="shared" si="0"/>
        <v>341235427</v>
      </c>
      <c r="O39" t="str">
        <f t="shared" si="1"/>
        <v>Match</v>
      </c>
    </row>
    <row r="40" spans="1:15" x14ac:dyDescent="0.2">
      <c r="A40" t="s">
        <v>46</v>
      </c>
      <c r="B40">
        <f>raw_2014_assist!C44</f>
        <v>256191450</v>
      </c>
      <c r="C40">
        <f>(raw_2014_assist!D44+raw_2014_non!D43+raw_2014_summ!E44)</f>
        <v>411389896</v>
      </c>
      <c r="D40">
        <f>raw_2014_assist!E44+raw_2014_non!C43+raw_2014_non!E43+raw_2014_non!F43</f>
        <v>94954084</v>
      </c>
      <c r="E40">
        <f>raw_2014_assist!F44+raw_2014_non!N43</f>
        <v>52489900</v>
      </c>
      <c r="F40">
        <f>raw_2014_non!G43+raw_2014_non!H43</f>
        <v>0</v>
      </c>
      <c r="G40">
        <f>raw_2014_non!I43</f>
        <v>12975703</v>
      </c>
      <c r="H40">
        <f>raw_2014_non!J43+raw_2014_non!K43</f>
        <v>127324364</v>
      </c>
      <c r="I40">
        <f>raw_2014_non!O43</f>
        <v>0</v>
      </c>
      <c r="J40">
        <f>raw_2014_non!L43+raw_2014_non!M43</f>
        <v>72472340</v>
      </c>
      <c r="K40">
        <f>raw_2014_summ!F44</f>
        <v>30977000</v>
      </c>
      <c r="L40">
        <f>raw_2014_tot!B44+raw_2014_summ!E44+raw_2014_summ!F44</f>
        <v>1058774737</v>
      </c>
      <c r="N40">
        <f t="shared" si="0"/>
        <v>1058774737</v>
      </c>
      <c r="O40" t="str">
        <f t="shared" si="1"/>
        <v>Match</v>
      </c>
    </row>
    <row r="41" spans="1:15" x14ac:dyDescent="0.2">
      <c r="A41" t="s">
        <v>47</v>
      </c>
      <c r="B41">
        <f>raw_2014_assist!C45</f>
        <v>23294341</v>
      </c>
      <c r="C41">
        <f>(raw_2014_assist!D45+raw_2014_non!D44+raw_2014_summ!E45)</f>
        <v>24007444</v>
      </c>
      <c r="D41">
        <f>raw_2014_assist!E45+raw_2014_non!C44+raw_2014_non!E44+raw_2014_non!F44</f>
        <v>13809279</v>
      </c>
      <c r="E41">
        <f>raw_2014_assist!F45+raw_2014_non!N44</f>
        <v>0</v>
      </c>
      <c r="F41">
        <f>raw_2014_non!G44+raw_2014_non!H44</f>
        <v>9556239</v>
      </c>
      <c r="G41">
        <f>raw_2014_non!I44</f>
        <v>0</v>
      </c>
      <c r="H41">
        <f>raw_2014_non!J44+raw_2014_non!K44</f>
        <v>0</v>
      </c>
      <c r="I41">
        <f>raw_2014_non!O44</f>
        <v>85446019</v>
      </c>
      <c r="J41">
        <f>raw_2014_non!L44+raw_2014_non!M44</f>
        <v>10907219</v>
      </c>
      <c r="K41">
        <f>raw_2014_summ!F45</f>
        <v>9059250</v>
      </c>
      <c r="L41">
        <f>raw_2014_tot!B45+raw_2014_summ!E45+raw_2014_summ!F45</f>
        <v>176079791</v>
      </c>
      <c r="N41">
        <f t="shared" si="0"/>
        <v>176079791</v>
      </c>
      <c r="O41" t="str">
        <f t="shared" si="1"/>
        <v>Match</v>
      </c>
    </row>
    <row r="42" spans="1:15" x14ac:dyDescent="0.2">
      <c r="A42" t="s">
        <v>48</v>
      </c>
      <c r="B42">
        <f>raw_2014_assist!C46</f>
        <v>21831317</v>
      </c>
      <c r="C42">
        <f>(raw_2014_assist!D46+raw_2014_non!D45+raw_2014_summ!E46)</f>
        <v>4085268</v>
      </c>
      <c r="D42">
        <f>raw_2014_assist!E46+raw_2014_non!C45+raw_2014_non!E45+raw_2014_non!F45</f>
        <v>17125180</v>
      </c>
      <c r="E42">
        <f>raw_2014_assist!F46+raw_2014_non!N45</f>
        <v>0</v>
      </c>
      <c r="F42">
        <f>raw_2014_non!G45+raw_2014_non!H45</f>
        <v>0</v>
      </c>
      <c r="G42">
        <f>raw_2014_non!I45</f>
        <v>0</v>
      </c>
      <c r="H42">
        <f>raw_2014_non!J45+raw_2014_non!K45</f>
        <v>11553</v>
      </c>
      <c r="I42">
        <f>raw_2014_non!O45</f>
        <v>209745691</v>
      </c>
      <c r="J42">
        <f>raw_2014_non!L45+raw_2014_non!M45</f>
        <v>18362669</v>
      </c>
      <c r="K42">
        <f>raw_2014_summ!F46</f>
        <v>0</v>
      </c>
      <c r="L42">
        <f>raw_2014_tot!B46+raw_2014_summ!E46+raw_2014_summ!F46</f>
        <v>271161678</v>
      </c>
      <c r="N42">
        <f t="shared" si="0"/>
        <v>271161678</v>
      </c>
      <c r="O42" t="str">
        <f t="shared" si="1"/>
        <v>Match</v>
      </c>
    </row>
    <row r="43" spans="1:15" x14ac:dyDescent="0.2">
      <c r="A43" t="s">
        <v>49</v>
      </c>
      <c r="B43">
        <f>raw_2014_assist!C47</f>
        <v>15528999</v>
      </c>
      <c r="C43">
        <f>(raw_2014_assist!D47+raw_2014_non!D46+raw_2014_summ!E47)</f>
        <v>-3453016</v>
      </c>
      <c r="D43">
        <f>raw_2014_assist!E47+raw_2014_non!C46+raw_2014_non!E46+raw_2014_non!F46</f>
        <v>4203124</v>
      </c>
      <c r="E43">
        <f>raw_2014_assist!F47+raw_2014_non!N46</f>
        <v>3352316</v>
      </c>
      <c r="F43">
        <f>raw_2014_non!G46+raw_2014_non!H46</f>
        <v>0</v>
      </c>
      <c r="G43">
        <f>raw_2014_non!I46</f>
        <v>0</v>
      </c>
      <c r="H43">
        <f>raw_2014_non!J46+raw_2014_non!K46</f>
        <v>0</v>
      </c>
      <c r="I43">
        <f>raw_2014_non!O46</f>
        <v>896432</v>
      </c>
      <c r="J43">
        <f>raw_2014_non!L46+raw_2014_non!M46</f>
        <v>2708852</v>
      </c>
      <c r="K43">
        <f>raw_2014_summ!F47</f>
        <v>2127965</v>
      </c>
      <c r="L43">
        <f>raw_2014_tot!B47+raw_2014_summ!E47+raw_2014_summ!F47</f>
        <v>25364672</v>
      </c>
      <c r="N43">
        <f t="shared" si="0"/>
        <v>25364672</v>
      </c>
      <c r="O43" t="str">
        <f t="shared" si="1"/>
        <v>Match</v>
      </c>
    </row>
    <row r="44" spans="1:15" x14ac:dyDescent="0.2">
      <c r="A44" t="s">
        <v>50</v>
      </c>
      <c r="B44">
        <f>raw_2014_assist!C48</f>
        <v>81285876</v>
      </c>
      <c r="C44">
        <f>(raw_2014_assist!D48+raw_2014_non!D47+raw_2014_summ!E48)</f>
        <v>44270252</v>
      </c>
      <c r="D44">
        <f>raw_2014_assist!E48+raw_2014_non!C47+raw_2014_non!E47+raw_2014_non!F47</f>
        <v>38448113</v>
      </c>
      <c r="E44">
        <f>raw_2014_assist!F48+raw_2014_non!N47</f>
        <v>0</v>
      </c>
      <c r="F44">
        <f>raw_2014_non!G47+raw_2014_non!H47</f>
        <v>0</v>
      </c>
      <c r="G44">
        <f>raw_2014_non!I47</f>
        <v>0</v>
      </c>
      <c r="H44">
        <f>raw_2014_non!J47+raw_2014_non!K47</f>
        <v>0</v>
      </c>
      <c r="I44">
        <f>raw_2014_non!O47</f>
        <v>70233487</v>
      </c>
      <c r="J44">
        <f>raw_2014_non!L47+raw_2014_non!M47</f>
        <v>32461715</v>
      </c>
      <c r="K44">
        <f>raw_2014_summ!F48</f>
        <v>0</v>
      </c>
      <c r="L44">
        <f>raw_2014_tot!B48+raw_2014_summ!E48+raw_2014_summ!F48</f>
        <v>266699443</v>
      </c>
      <c r="N44">
        <f t="shared" si="0"/>
        <v>266699443</v>
      </c>
      <c r="O44" t="str">
        <f t="shared" si="1"/>
        <v>Match</v>
      </c>
    </row>
    <row r="45" spans="1:15" x14ac:dyDescent="0.2">
      <c r="A45" t="s">
        <v>51</v>
      </c>
      <c r="B45">
        <f>raw_2014_assist!C49</f>
        <v>64367287</v>
      </c>
      <c r="C45">
        <f>(raw_2014_assist!D49+raw_2014_non!D48+raw_2014_summ!E49)</f>
        <v>26683595</v>
      </c>
      <c r="D45">
        <f>raw_2014_assist!E49+raw_2014_non!C48+raw_2014_non!E48+raw_2014_non!F48</f>
        <v>93921351</v>
      </c>
      <c r="E45">
        <f>raw_2014_assist!F49+raw_2014_non!N48</f>
        <v>276807225</v>
      </c>
      <c r="F45">
        <f>raw_2014_non!G48+raw_2014_non!H48</f>
        <v>0</v>
      </c>
      <c r="G45">
        <f>raw_2014_non!I48</f>
        <v>7825249</v>
      </c>
      <c r="H45">
        <f>raw_2014_non!J48+raw_2014_non!K48</f>
        <v>11875998</v>
      </c>
      <c r="I45">
        <f>raw_2014_non!O48</f>
        <v>316813779</v>
      </c>
      <c r="J45">
        <f>raw_2014_non!L48+raw_2014_non!M48</f>
        <v>56241770</v>
      </c>
      <c r="K45">
        <f>raw_2014_summ!F49</f>
        <v>33566135</v>
      </c>
      <c r="L45">
        <f>raw_2014_tot!B49+raw_2014_summ!E49+raw_2014_summ!F49</f>
        <v>888102389</v>
      </c>
      <c r="N45">
        <f t="shared" si="0"/>
        <v>888102389</v>
      </c>
      <c r="O45" t="str">
        <f t="shared" si="1"/>
        <v>Match</v>
      </c>
    </row>
    <row r="46" spans="1:15" x14ac:dyDescent="0.2">
      <c r="A46" t="s">
        <v>52</v>
      </c>
      <c r="B46">
        <f>raw_2014_assist!C50</f>
        <v>24563514</v>
      </c>
      <c r="C46">
        <f>(raw_2014_assist!D50+raw_2014_non!D49+raw_2014_summ!E50)</f>
        <v>13474924</v>
      </c>
      <c r="D46">
        <f>raw_2014_assist!E50+raw_2014_non!C49+raw_2014_non!E49+raw_2014_non!F49</f>
        <v>27986324</v>
      </c>
      <c r="E46">
        <f>raw_2014_assist!F50+raw_2014_non!N49</f>
        <v>0</v>
      </c>
      <c r="F46">
        <f>raw_2014_non!G49+raw_2014_non!H49</f>
        <v>0</v>
      </c>
      <c r="G46">
        <f>raw_2014_non!I49</f>
        <v>2743447</v>
      </c>
      <c r="H46">
        <f>raw_2014_non!J49+raw_2014_non!K49</f>
        <v>4655307</v>
      </c>
      <c r="I46">
        <f>raw_2014_non!O49</f>
        <v>8456390</v>
      </c>
      <c r="J46">
        <f>raw_2014_non!L49+raw_2014_non!M49</f>
        <v>5724371</v>
      </c>
      <c r="K46">
        <f>raw_2014_summ!F50</f>
        <v>6274800</v>
      </c>
      <c r="L46">
        <f>raw_2014_tot!B50+raw_2014_summ!E50+raw_2014_summ!F50</f>
        <v>93879077</v>
      </c>
      <c r="N46">
        <f t="shared" si="0"/>
        <v>93879077</v>
      </c>
      <c r="O46" t="str">
        <f t="shared" si="1"/>
        <v>Match</v>
      </c>
    </row>
    <row r="47" spans="1:15" x14ac:dyDescent="0.2">
      <c r="A47" t="s">
        <v>53</v>
      </c>
      <c r="B47">
        <f>raw_2014_assist!C51</f>
        <v>18498163</v>
      </c>
      <c r="C47">
        <f>(raw_2014_assist!D51+raw_2014_non!D50+raw_2014_summ!E51)</f>
        <v>27767498</v>
      </c>
      <c r="D47">
        <f>raw_2014_assist!E51+raw_2014_non!C50+raw_2014_non!E50+raw_2014_non!F50</f>
        <v>6619556</v>
      </c>
      <c r="E47">
        <f>raw_2014_assist!F51+raw_2014_non!N50</f>
        <v>2873036</v>
      </c>
      <c r="F47">
        <f>raw_2014_non!G50+raw_2014_non!H50</f>
        <v>19850852</v>
      </c>
      <c r="G47">
        <f>raw_2014_non!I50</f>
        <v>2510794</v>
      </c>
      <c r="H47">
        <f>raw_2014_non!J50+raw_2014_non!K50</f>
        <v>0</v>
      </c>
      <c r="I47">
        <f>raw_2014_non!O50</f>
        <v>1708621</v>
      </c>
      <c r="J47">
        <f>raw_2014_non!L50+raw_2014_non!M50</f>
        <v>7951349</v>
      </c>
      <c r="K47">
        <f>raw_2014_summ!F51</f>
        <v>4735318</v>
      </c>
      <c r="L47">
        <f>raw_2014_tot!B51+raw_2014_summ!E51+raw_2014_summ!F51</f>
        <v>92515187</v>
      </c>
      <c r="N47">
        <f t="shared" si="0"/>
        <v>92515187</v>
      </c>
      <c r="O47" t="str">
        <f t="shared" si="1"/>
        <v>Match</v>
      </c>
    </row>
    <row r="48" spans="1:15" x14ac:dyDescent="0.2">
      <c r="A48" t="s">
        <v>54</v>
      </c>
      <c r="B48">
        <f>raw_2014_assist!C52</f>
        <v>99363339</v>
      </c>
      <c r="C48">
        <f>(raw_2014_assist!D52+raw_2014_non!D51+raw_2014_summ!E52)</f>
        <v>39139841</v>
      </c>
      <c r="D48">
        <f>raw_2014_assist!E52+raw_2014_non!C51+raw_2014_non!E51+raw_2014_non!F51</f>
        <v>60176658</v>
      </c>
      <c r="E48">
        <f>raw_2014_assist!F52+raw_2014_non!N51</f>
        <v>0</v>
      </c>
      <c r="F48">
        <f>raw_2014_non!G51+raw_2014_non!H51</f>
        <v>0</v>
      </c>
      <c r="G48">
        <f>raw_2014_non!I51</f>
        <v>658291</v>
      </c>
      <c r="H48">
        <f>raw_2014_non!J51+raw_2014_non!K51</f>
        <v>42722143</v>
      </c>
      <c r="I48">
        <f>raw_2014_non!O51</f>
        <v>9802554</v>
      </c>
      <c r="J48">
        <f>raw_2014_non!L51+raw_2014_non!M51</f>
        <v>21380971</v>
      </c>
      <c r="K48">
        <f>raw_2014_summ!F52</f>
        <v>15825500</v>
      </c>
      <c r="L48">
        <f>raw_2014_tot!B52+raw_2014_summ!E52+raw_2014_summ!F52</f>
        <v>289069297</v>
      </c>
      <c r="N48">
        <f t="shared" si="0"/>
        <v>289069297</v>
      </c>
      <c r="O48" t="str">
        <f t="shared" si="1"/>
        <v>Match</v>
      </c>
    </row>
    <row r="49" spans="1:15" x14ac:dyDescent="0.2">
      <c r="A49" t="s">
        <v>55</v>
      </c>
      <c r="B49">
        <f>raw_2014_assist!C53</f>
        <v>180941247</v>
      </c>
      <c r="C49">
        <f>(raw_2014_assist!D53+raw_2014_non!D52+raw_2014_summ!E53)</f>
        <v>158207997</v>
      </c>
      <c r="D49">
        <f>raw_2014_assist!E53+raw_2014_non!C52+raw_2014_non!E52+raw_2014_non!F52</f>
        <v>167813325</v>
      </c>
      <c r="E49">
        <f>raw_2014_assist!F53+raw_2014_non!N52</f>
        <v>11303235</v>
      </c>
      <c r="F49">
        <f>raw_2014_non!G52+raw_2014_non!H52</f>
        <v>0</v>
      </c>
      <c r="G49">
        <f>raw_2014_non!I52</f>
        <v>29169333</v>
      </c>
      <c r="H49">
        <f>raw_2014_non!J52+raw_2014_non!K52</f>
        <v>213207021</v>
      </c>
      <c r="I49">
        <f>raw_2014_non!O52</f>
        <v>141094903</v>
      </c>
      <c r="J49">
        <f>raw_2014_non!L52+raw_2014_non!M52</f>
        <v>65723397</v>
      </c>
      <c r="K49">
        <f>raw_2014_summ!F53</f>
        <v>6233000</v>
      </c>
      <c r="L49">
        <f>raw_2014_tot!B53+raw_2014_summ!E53+raw_2014_summ!F53</f>
        <v>973693458</v>
      </c>
      <c r="N49">
        <f t="shared" si="0"/>
        <v>973693458</v>
      </c>
      <c r="O49" t="str">
        <f t="shared" si="1"/>
        <v>Match</v>
      </c>
    </row>
    <row r="50" spans="1:15" x14ac:dyDescent="0.2">
      <c r="A50" t="s">
        <v>56</v>
      </c>
      <c r="B50">
        <f>raw_2014_assist!C54</f>
        <v>30619758</v>
      </c>
      <c r="C50">
        <f>(raw_2014_assist!D54+raw_2014_non!D53+raw_2014_summ!E54)</f>
        <v>11888643</v>
      </c>
      <c r="D50">
        <f>raw_2014_assist!E54+raw_2014_non!C53+raw_2014_non!E53+raw_2014_non!F53</f>
        <v>32927531</v>
      </c>
      <c r="E50">
        <f>raw_2014_assist!F54+raw_2014_non!N53</f>
        <v>12340922</v>
      </c>
      <c r="F50">
        <f>raw_2014_non!G53+raw_2014_non!H53</f>
        <v>0</v>
      </c>
      <c r="G50">
        <f>raw_2014_non!I53</f>
        <v>1771489</v>
      </c>
      <c r="H50">
        <f>raw_2014_non!J53+raw_2014_non!K53</f>
        <v>0</v>
      </c>
      <c r="I50">
        <f>raw_2014_non!O53</f>
        <v>11705528</v>
      </c>
      <c r="J50">
        <f>raw_2014_non!L53+raw_2014_non!M53</f>
        <v>28692359</v>
      </c>
      <c r="K50">
        <f>raw_2014_summ!F54</f>
        <v>11017631</v>
      </c>
      <c r="L50">
        <f>raw_2014_tot!B54+raw_2014_summ!E54+raw_2014_summ!F54</f>
        <v>140963861</v>
      </c>
      <c r="N50">
        <f t="shared" si="0"/>
        <v>140963861</v>
      </c>
      <c r="O50" t="str">
        <f t="shared" si="1"/>
        <v>Match</v>
      </c>
    </row>
    <row r="51" spans="1:15" x14ac:dyDescent="0.2">
      <c r="A51" t="s">
        <v>57</v>
      </c>
      <c r="B51">
        <f>raw_2014_assist!C55</f>
        <v>150729164</v>
      </c>
      <c r="C51">
        <f>(raw_2014_assist!D55+raw_2014_non!D54+raw_2014_summ!E55)</f>
        <v>219325146</v>
      </c>
      <c r="D51">
        <f>raw_2014_assist!E55+raw_2014_non!C54+raw_2014_non!E54+raw_2014_non!F54</f>
        <v>33165321</v>
      </c>
      <c r="E51">
        <f>raw_2014_assist!F55+raw_2014_non!N54</f>
        <v>0</v>
      </c>
      <c r="F51">
        <f>raw_2014_non!G54+raw_2014_non!H54</f>
        <v>62500000</v>
      </c>
      <c r="G51">
        <f>raw_2014_non!I54</f>
        <v>42677961</v>
      </c>
      <c r="H51">
        <f>raw_2014_non!J54+raw_2014_non!K54</f>
        <v>14803872</v>
      </c>
      <c r="I51">
        <f>raw_2014_non!O54</f>
        <v>90946073</v>
      </c>
      <c r="J51">
        <f>raw_2014_non!L54+raw_2014_non!M54</f>
        <v>27680470</v>
      </c>
      <c r="K51">
        <f>raw_2014_summ!F55</f>
        <v>15443200</v>
      </c>
      <c r="L51">
        <f>raw_2014_tot!B55+raw_2014_summ!E55+raw_2014_summ!F55</f>
        <v>657271207</v>
      </c>
      <c r="N51">
        <f t="shared" si="0"/>
        <v>657271207</v>
      </c>
      <c r="O51" t="str">
        <f t="shared" si="1"/>
        <v>Match</v>
      </c>
    </row>
    <row r="52" spans="1:15" x14ac:dyDescent="0.2">
      <c r="A52" t="s">
        <v>58</v>
      </c>
      <c r="B52">
        <f>raw_2014_assist!C56</f>
        <v>3160814</v>
      </c>
      <c r="C52">
        <f>(raw_2014_assist!D56+raw_2014_non!D55+raw_2014_summ!E56)</f>
        <v>517830</v>
      </c>
      <c r="D52">
        <f>raw_2014_assist!E56+raw_2014_non!C55+raw_2014_non!E55+raw_2014_non!F55</f>
        <v>2694566</v>
      </c>
      <c r="E52">
        <f>raw_2014_assist!F56+raw_2014_non!N55</f>
        <v>0</v>
      </c>
      <c r="F52">
        <f>raw_2014_non!G55+raw_2014_non!H55</f>
        <v>0</v>
      </c>
      <c r="G52">
        <f>raw_2014_non!I55</f>
        <v>389722</v>
      </c>
      <c r="H52">
        <f>raw_2014_non!J55+raw_2014_non!K55</f>
        <v>0</v>
      </c>
      <c r="I52">
        <f>raw_2014_non!O55</f>
        <v>13261931</v>
      </c>
      <c r="J52">
        <f>raw_2014_non!L55+raw_2014_non!M55</f>
        <v>7356137</v>
      </c>
      <c r="K52">
        <f>raw_2014_summ!F56</f>
        <v>1850053</v>
      </c>
      <c r="L52">
        <f>raw_2014_tot!B56+raw_2014_summ!E56+raw_2014_summ!F56</f>
        <v>29231053</v>
      </c>
      <c r="N52">
        <f t="shared" si="0"/>
        <v>29231053</v>
      </c>
      <c r="O52" t="str">
        <f t="shared" si="1"/>
        <v>Match</v>
      </c>
    </row>
    <row r="53" spans="1:15" x14ac:dyDescent="0.2">
      <c r="A53" t="s">
        <v>117</v>
      </c>
      <c r="B53">
        <f>raw_2014_assist!C5</f>
        <v>8443419131</v>
      </c>
      <c r="C53">
        <f>(raw_2014_assist!D5+raw_2014_non!D4+raw_2014_summ!E5)</f>
        <v>5126605070</v>
      </c>
      <c r="D53">
        <f>raw_2014_assist!E5+raw_2014_non!C4+raw_2014_non!E4+raw_2014_non!F4</f>
        <v>2618928950</v>
      </c>
      <c r="E53">
        <f>raw_2014_assist!F5+raw_2014_non!N4</f>
        <v>1448419865</v>
      </c>
      <c r="F53">
        <f>raw_2014_non!G4+raw_2014_non!H4</f>
        <v>2565574845</v>
      </c>
      <c r="G53">
        <f>raw_2014_non!I4</f>
        <v>716173910</v>
      </c>
      <c r="H53">
        <f>raw_2014_non!J4+raw_2014_non!K4</f>
        <v>2837345034</v>
      </c>
      <c r="I53">
        <f>raw_2014_non!O4</f>
        <v>4701630766</v>
      </c>
      <c r="J53">
        <f>raw_2014_non!L4+raw_2014_non!M4</f>
        <v>2275246872</v>
      </c>
      <c r="K53">
        <f>raw_2014_summ!F5</f>
        <v>1155909378</v>
      </c>
      <c r="L53">
        <f>raw_2014_tot!B5+raw_2014_summ!E5+raw_2014_summ!F5</f>
        <v>31889253821</v>
      </c>
      <c r="N53">
        <f>SUM(B53:K53)</f>
        <v>31889253821</v>
      </c>
      <c r="O53" t="str">
        <f>IF(L53=N53, "Match", "No Match")</f>
        <v>Match</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
  <sheetViews>
    <sheetView workbookViewId="0">
      <selection activeCell="L27" sqref="L27"/>
    </sheetView>
  </sheetViews>
  <sheetFormatPr baseColWidth="10" defaultRowHeight="16" x14ac:dyDescent="0.2"/>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N60"/>
  <sheetViews>
    <sheetView workbookViewId="0">
      <selection activeCell="C22" sqref="C22"/>
    </sheetView>
  </sheetViews>
  <sheetFormatPr baseColWidth="10" defaultColWidth="9.1640625" defaultRowHeight="16" customHeight="1" x14ac:dyDescent="0.2"/>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11.1640625" bestFit="1" customWidth="1"/>
  </cols>
  <sheetData>
    <row r="1" spans="1:14" ht="16" customHeight="1" x14ac:dyDescent="0.2">
      <c r="A1" t="s">
        <v>352</v>
      </c>
    </row>
    <row r="2" spans="1:14" ht="16" customHeight="1" x14ac:dyDescent="0.2">
      <c r="A2" t="s">
        <v>591</v>
      </c>
    </row>
    <row r="3" spans="1:14" ht="16" customHeight="1" x14ac:dyDescent="0.2">
      <c r="A3" t="s">
        <v>585</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0</v>
      </c>
      <c r="C7">
        <v>0</v>
      </c>
      <c r="D7">
        <v>0</v>
      </c>
      <c r="E7">
        <v>0</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1821710</v>
      </c>
      <c r="C9">
        <v>0</v>
      </c>
      <c r="D9">
        <v>0</v>
      </c>
      <c r="E9">
        <v>0</v>
      </c>
      <c r="F9">
        <v>0</v>
      </c>
      <c r="G9">
        <v>0</v>
      </c>
      <c r="H9">
        <v>0</v>
      </c>
      <c r="I9">
        <v>0</v>
      </c>
      <c r="J9">
        <v>0</v>
      </c>
      <c r="K9">
        <v>0</v>
      </c>
      <c r="L9">
        <v>0</v>
      </c>
      <c r="M9">
        <v>0</v>
      </c>
      <c r="N9">
        <v>1821710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0</v>
      </c>
      <c r="C11">
        <v>0</v>
      </c>
      <c r="D11">
        <v>0</v>
      </c>
      <c r="E11">
        <v>0</v>
      </c>
      <c r="F11">
        <v>0</v>
      </c>
      <c r="G11">
        <v>0</v>
      </c>
      <c r="H11">
        <v>0</v>
      </c>
      <c r="I11">
        <v>0</v>
      </c>
      <c r="J11">
        <v>0</v>
      </c>
      <c r="K11">
        <v>0</v>
      </c>
      <c r="L11">
        <v>0</v>
      </c>
      <c r="M11">
        <v>0</v>
      </c>
      <c r="N11">
        <v>0</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0</v>
      </c>
      <c r="C13">
        <v>0</v>
      </c>
      <c r="D13">
        <v>0</v>
      </c>
      <c r="E13">
        <v>0</v>
      </c>
      <c r="F13">
        <v>0</v>
      </c>
      <c r="G13">
        <v>0</v>
      </c>
      <c r="H13">
        <v>0</v>
      </c>
      <c r="I13">
        <v>0</v>
      </c>
      <c r="J13">
        <v>0</v>
      </c>
      <c r="K13">
        <v>0</v>
      </c>
      <c r="L13">
        <v>0</v>
      </c>
      <c r="M13">
        <v>0</v>
      </c>
      <c r="N13">
        <v>0</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0</v>
      </c>
      <c r="C15">
        <v>0</v>
      </c>
      <c r="D15">
        <v>0</v>
      </c>
      <c r="E15">
        <v>0</v>
      </c>
      <c r="F15">
        <v>0</v>
      </c>
      <c r="G15">
        <v>0</v>
      </c>
      <c r="H15">
        <v>0</v>
      </c>
      <c r="I15">
        <v>0</v>
      </c>
      <c r="J15">
        <v>0</v>
      </c>
      <c r="K15">
        <v>0</v>
      </c>
      <c r="L15">
        <v>0</v>
      </c>
      <c r="M15">
        <v>0</v>
      </c>
      <c r="N15">
        <v>0</v>
      </c>
    </row>
    <row r="16" spans="1:14"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0</v>
      </c>
      <c r="C18">
        <v>0</v>
      </c>
      <c r="D18">
        <v>0</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429725</v>
      </c>
      <c r="C20">
        <v>0</v>
      </c>
      <c r="D20">
        <v>0</v>
      </c>
      <c r="E20">
        <v>0</v>
      </c>
      <c r="F20">
        <v>0</v>
      </c>
      <c r="G20">
        <v>0</v>
      </c>
      <c r="H20">
        <v>0</v>
      </c>
      <c r="I20">
        <v>0</v>
      </c>
      <c r="J20">
        <v>0</v>
      </c>
      <c r="K20">
        <v>0</v>
      </c>
      <c r="L20">
        <v>421891</v>
      </c>
      <c r="M20">
        <v>7834</v>
      </c>
      <c r="N20">
        <v>0</v>
      </c>
    </row>
    <row r="21" spans="1:14" ht="16" customHeight="1" x14ac:dyDescent="0.2">
      <c r="A21" t="s">
        <v>22</v>
      </c>
      <c r="B21">
        <v>1265176</v>
      </c>
      <c r="C21">
        <v>0</v>
      </c>
      <c r="D21">
        <v>0</v>
      </c>
      <c r="E21">
        <v>0</v>
      </c>
      <c r="F21">
        <v>0</v>
      </c>
      <c r="G21">
        <v>0</v>
      </c>
      <c r="H21">
        <v>0</v>
      </c>
      <c r="I21">
        <v>0</v>
      </c>
      <c r="J21">
        <v>0</v>
      </c>
      <c r="K21">
        <v>0</v>
      </c>
      <c r="L21">
        <v>0</v>
      </c>
      <c r="M21">
        <v>0</v>
      </c>
      <c r="N21">
        <v>1265176</v>
      </c>
    </row>
    <row r="22" spans="1:14" ht="16" customHeight="1" x14ac:dyDescent="0.2">
      <c r="A22" t="s">
        <v>23</v>
      </c>
      <c r="B22">
        <v>4262871</v>
      </c>
      <c r="C22">
        <v>319524</v>
      </c>
      <c r="D22">
        <v>0</v>
      </c>
      <c r="E22">
        <v>0</v>
      </c>
      <c r="F22">
        <v>0</v>
      </c>
      <c r="G22">
        <v>0</v>
      </c>
      <c r="H22">
        <v>0</v>
      </c>
      <c r="I22">
        <v>0</v>
      </c>
      <c r="J22">
        <v>0</v>
      </c>
      <c r="K22">
        <v>0</v>
      </c>
      <c r="L22">
        <v>0</v>
      </c>
      <c r="M22">
        <v>0</v>
      </c>
      <c r="N22">
        <v>3943347</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0</v>
      </c>
      <c r="C25">
        <v>0</v>
      </c>
      <c r="D25">
        <v>0</v>
      </c>
      <c r="E25">
        <v>0</v>
      </c>
      <c r="F25">
        <v>0</v>
      </c>
      <c r="G25">
        <v>0</v>
      </c>
      <c r="H25">
        <v>0</v>
      </c>
      <c r="I25">
        <v>0</v>
      </c>
      <c r="J25">
        <v>0</v>
      </c>
      <c r="K25">
        <v>0</v>
      </c>
      <c r="L25">
        <v>0</v>
      </c>
      <c r="M25">
        <v>0</v>
      </c>
      <c r="N25">
        <v>0</v>
      </c>
    </row>
    <row r="26" spans="1:14" ht="16" customHeight="1" x14ac:dyDescent="0.2">
      <c r="A26" t="s">
        <v>27</v>
      </c>
      <c r="B26">
        <v>2212878</v>
      </c>
      <c r="C26">
        <v>0</v>
      </c>
      <c r="D26">
        <v>0</v>
      </c>
      <c r="E26">
        <v>0</v>
      </c>
      <c r="F26">
        <v>0</v>
      </c>
      <c r="G26">
        <v>0</v>
      </c>
      <c r="H26">
        <v>0</v>
      </c>
      <c r="I26">
        <v>0</v>
      </c>
      <c r="J26">
        <v>0</v>
      </c>
      <c r="K26">
        <v>0</v>
      </c>
      <c r="L26">
        <v>0</v>
      </c>
      <c r="M26">
        <v>0</v>
      </c>
      <c r="N26">
        <v>2212878</v>
      </c>
    </row>
    <row r="27" spans="1:14" ht="16" customHeight="1" x14ac:dyDescent="0.2">
      <c r="A27" t="s">
        <v>28</v>
      </c>
      <c r="B27">
        <v>0</v>
      </c>
      <c r="C27">
        <v>0</v>
      </c>
      <c r="D27">
        <v>0</v>
      </c>
      <c r="E27">
        <v>0</v>
      </c>
      <c r="F27">
        <v>0</v>
      </c>
      <c r="G27">
        <v>0</v>
      </c>
      <c r="H27">
        <v>0</v>
      </c>
      <c r="I27">
        <v>0</v>
      </c>
      <c r="J27">
        <v>0</v>
      </c>
      <c r="K27">
        <v>0</v>
      </c>
      <c r="L27">
        <v>0</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12125475</v>
      </c>
      <c r="C29">
        <v>12125475</v>
      </c>
      <c r="D29">
        <v>0</v>
      </c>
      <c r="E29">
        <v>0</v>
      </c>
      <c r="F29">
        <v>0</v>
      </c>
      <c r="G29">
        <v>0</v>
      </c>
      <c r="H29">
        <v>0</v>
      </c>
      <c r="I29">
        <v>0</v>
      </c>
      <c r="J29">
        <v>0</v>
      </c>
      <c r="K29">
        <v>0</v>
      </c>
      <c r="L29">
        <v>0</v>
      </c>
      <c r="M29">
        <v>0</v>
      </c>
      <c r="N29">
        <v>0</v>
      </c>
    </row>
    <row r="30" spans="1:14" ht="16" customHeight="1" x14ac:dyDescent="0.2">
      <c r="A30" t="s">
        <v>31</v>
      </c>
      <c r="B30">
        <v>0</v>
      </c>
      <c r="C30">
        <v>0</v>
      </c>
      <c r="D30">
        <v>0</v>
      </c>
      <c r="E30">
        <v>0</v>
      </c>
      <c r="F30">
        <v>0</v>
      </c>
      <c r="G30">
        <v>0</v>
      </c>
      <c r="H30">
        <v>0</v>
      </c>
      <c r="I30">
        <v>0</v>
      </c>
      <c r="J30">
        <v>0</v>
      </c>
      <c r="K30">
        <v>0</v>
      </c>
      <c r="L30">
        <v>0</v>
      </c>
      <c r="M30">
        <v>0</v>
      </c>
      <c r="N30">
        <v>0</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0</v>
      </c>
      <c r="C37">
        <v>0</v>
      </c>
      <c r="D37">
        <v>0</v>
      </c>
      <c r="E37">
        <v>0</v>
      </c>
      <c r="F37">
        <v>0</v>
      </c>
      <c r="G37">
        <v>0</v>
      </c>
      <c r="H37">
        <v>0</v>
      </c>
      <c r="I37">
        <v>0</v>
      </c>
      <c r="J37">
        <v>0</v>
      </c>
      <c r="K37">
        <v>0</v>
      </c>
      <c r="L37">
        <v>0</v>
      </c>
      <c r="M37">
        <v>0</v>
      </c>
      <c r="N37">
        <v>0</v>
      </c>
    </row>
    <row r="38" spans="1:14" ht="16" customHeight="1" x14ac:dyDescent="0.2">
      <c r="A38" t="s">
        <v>39</v>
      </c>
      <c r="B38">
        <v>690516</v>
      </c>
      <c r="C38">
        <v>8264</v>
      </c>
      <c r="D38">
        <v>0</v>
      </c>
      <c r="E38">
        <v>0</v>
      </c>
      <c r="F38">
        <v>0</v>
      </c>
      <c r="G38">
        <v>0</v>
      </c>
      <c r="H38">
        <v>0</v>
      </c>
      <c r="I38">
        <v>0</v>
      </c>
      <c r="J38">
        <v>0</v>
      </c>
      <c r="K38">
        <v>0</v>
      </c>
      <c r="L38">
        <v>167656</v>
      </c>
      <c r="M38">
        <v>12310</v>
      </c>
      <c r="N38">
        <v>502286</v>
      </c>
    </row>
    <row r="39" spans="1:14" ht="16" customHeight="1" x14ac:dyDescent="0.2">
      <c r="A39" t="s">
        <v>40</v>
      </c>
      <c r="B39">
        <v>0</v>
      </c>
      <c r="C39">
        <v>0</v>
      </c>
      <c r="D39">
        <v>0</v>
      </c>
      <c r="E39">
        <v>0</v>
      </c>
      <c r="F39">
        <v>0</v>
      </c>
      <c r="G39">
        <v>0</v>
      </c>
      <c r="H39">
        <v>0</v>
      </c>
      <c r="I39">
        <v>0</v>
      </c>
      <c r="J39">
        <v>0</v>
      </c>
      <c r="K39">
        <v>0</v>
      </c>
      <c r="L39">
        <v>0</v>
      </c>
      <c r="M39">
        <v>0</v>
      </c>
      <c r="N39">
        <v>0</v>
      </c>
    </row>
    <row r="40" spans="1:14" ht="16" customHeight="1" x14ac:dyDescent="0.2">
      <c r="A40" t="s">
        <v>41</v>
      </c>
      <c r="B40">
        <v>0</v>
      </c>
      <c r="C40">
        <v>0</v>
      </c>
      <c r="D40">
        <v>0</v>
      </c>
      <c r="E40">
        <v>0</v>
      </c>
      <c r="F40">
        <v>0</v>
      </c>
      <c r="G40">
        <v>0</v>
      </c>
      <c r="H40">
        <v>0</v>
      </c>
      <c r="I40">
        <v>0</v>
      </c>
      <c r="J40">
        <v>0</v>
      </c>
      <c r="K40">
        <v>0</v>
      </c>
      <c r="L40">
        <v>0</v>
      </c>
      <c r="M40">
        <v>0</v>
      </c>
      <c r="N40">
        <v>0</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0</v>
      </c>
      <c r="C42">
        <v>0</v>
      </c>
      <c r="D42">
        <v>0</v>
      </c>
      <c r="E42">
        <v>0</v>
      </c>
      <c r="F42">
        <v>0</v>
      </c>
      <c r="G42">
        <v>0</v>
      </c>
      <c r="H42">
        <v>0</v>
      </c>
      <c r="I42">
        <v>0</v>
      </c>
      <c r="J42">
        <v>0</v>
      </c>
      <c r="K42">
        <v>0</v>
      </c>
      <c r="L42">
        <v>0</v>
      </c>
      <c r="M42">
        <v>0</v>
      </c>
      <c r="N42">
        <v>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636244</v>
      </c>
      <c r="C46">
        <v>0</v>
      </c>
      <c r="D46">
        <v>0</v>
      </c>
      <c r="E46">
        <v>0</v>
      </c>
      <c r="F46">
        <v>0</v>
      </c>
      <c r="G46">
        <v>0</v>
      </c>
      <c r="H46">
        <v>0</v>
      </c>
      <c r="I46">
        <v>0</v>
      </c>
      <c r="J46">
        <v>0</v>
      </c>
      <c r="K46">
        <v>0</v>
      </c>
      <c r="L46">
        <v>0</v>
      </c>
      <c r="M46">
        <v>0</v>
      </c>
      <c r="N46">
        <v>636244</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0</v>
      </c>
      <c r="C49">
        <v>0</v>
      </c>
      <c r="D49">
        <v>0</v>
      </c>
      <c r="E49">
        <v>0</v>
      </c>
      <c r="F49">
        <v>0</v>
      </c>
      <c r="G49">
        <v>0</v>
      </c>
      <c r="H49">
        <v>0</v>
      </c>
      <c r="I49">
        <v>0</v>
      </c>
      <c r="J49">
        <v>0</v>
      </c>
      <c r="K49">
        <v>0</v>
      </c>
      <c r="L49">
        <v>0</v>
      </c>
      <c r="M49">
        <v>0</v>
      </c>
      <c r="N49">
        <v>0</v>
      </c>
    </row>
    <row r="50" spans="1:14" ht="16" customHeight="1" x14ac:dyDescent="0.2">
      <c r="A50" t="s">
        <v>51</v>
      </c>
      <c r="B50">
        <v>0</v>
      </c>
      <c r="C50">
        <v>0</v>
      </c>
      <c r="D50">
        <v>0</v>
      </c>
      <c r="E50">
        <v>0</v>
      </c>
      <c r="F50">
        <v>0</v>
      </c>
      <c r="G50">
        <v>0</v>
      </c>
      <c r="H50">
        <v>0</v>
      </c>
      <c r="I50">
        <v>0</v>
      </c>
      <c r="J50">
        <v>0</v>
      </c>
      <c r="K50">
        <v>0</v>
      </c>
      <c r="L50">
        <v>0</v>
      </c>
      <c r="M50">
        <v>0</v>
      </c>
      <c r="N50">
        <v>0</v>
      </c>
    </row>
    <row r="51" spans="1:14" ht="16" customHeight="1" x14ac:dyDescent="0.2">
      <c r="A51" t="s">
        <v>52</v>
      </c>
      <c r="B51">
        <v>0</v>
      </c>
      <c r="C51">
        <v>0</v>
      </c>
      <c r="D51">
        <v>0</v>
      </c>
      <c r="E51">
        <v>0</v>
      </c>
      <c r="F51">
        <v>0</v>
      </c>
      <c r="G51">
        <v>0</v>
      </c>
      <c r="H51">
        <v>0</v>
      </c>
      <c r="I51">
        <v>0</v>
      </c>
      <c r="J51">
        <v>0</v>
      </c>
      <c r="K51">
        <v>0</v>
      </c>
      <c r="L51">
        <v>0</v>
      </c>
      <c r="M51">
        <v>0</v>
      </c>
      <c r="N51">
        <v>0</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0</v>
      </c>
      <c r="C56">
        <v>0</v>
      </c>
      <c r="D56">
        <v>0</v>
      </c>
      <c r="E56">
        <v>0</v>
      </c>
      <c r="F56">
        <v>0</v>
      </c>
      <c r="G56">
        <v>0</v>
      </c>
      <c r="H56">
        <v>0</v>
      </c>
      <c r="I56">
        <v>0</v>
      </c>
      <c r="J56">
        <v>0</v>
      </c>
      <c r="K56">
        <v>0</v>
      </c>
      <c r="L56">
        <v>0</v>
      </c>
      <c r="M56">
        <v>0</v>
      </c>
      <c r="N56">
        <v>0</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23444595</v>
      </c>
      <c r="C58">
        <v>12453263</v>
      </c>
      <c r="D58">
        <v>0</v>
      </c>
      <c r="E58">
        <v>0</v>
      </c>
      <c r="F58">
        <v>0</v>
      </c>
      <c r="G58">
        <v>0</v>
      </c>
      <c r="H58">
        <v>0</v>
      </c>
      <c r="I58">
        <v>0</v>
      </c>
      <c r="J58">
        <v>0</v>
      </c>
      <c r="K58">
        <v>0</v>
      </c>
      <c r="L58">
        <v>589547</v>
      </c>
      <c r="M58">
        <v>20144</v>
      </c>
      <c r="N58">
        <v>10381641</v>
      </c>
    </row>
    <row r="59" spans="1:14" ht="16" customHeight="1" x14ac:dyDescent="0.2">
      <c r="A59" t="s">
        <v>361</v>
      </c>
      <c r="B59">
        <v>0.19</v>
      </c>
      <c r="C59">
        <v>0.1</v>
      </c>
      <c r="D59">
        <v>0</v>
      </c>
      <c r="E59">
        <v>0</v>
      </c>
      <c r="F59">
        <v>0</v>
      </c>
      <c r="G59">
        <v>0</v>
      </c>
      <c r="H59">
        <v>0</v>
      </c>
      <c r="I59">
        <v>0</v>
      </c>
      <c r="J59">
        <v>0</v>
      </c>
      <c r="K59">
        <v>0</v>
      </c>
      <c r="L59">
        <v>0</v>
      </c>
      <c r="M59">
        <v>0</v>
      </c>
      <c r="N59">
        <v>0.08</v>
      </c>
    </row>
    <row r="60" spans="1:14" ht="16" customHeight="1" x14ac:dyDescent="0.2">
      <c r="A60" t="s">
        <v>388</v>
      </c>
    </row>
  </sheetData>
  <printOptions horizontalCentered="1"/>
  <pageMargins left="0.5" right="0.5" top="0.5" bottom="0.5" header="0.5" footer="0.5"/>
  <pageSetup scale="64"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60"/>
  <sheetViews>
    <sheetView workbookViewId="0">
      <selection activeCell="J11" sqref="J11"/>
    </sheetView>
  </sheetViews>
  <sheetFormatPr baseColWidth="10" defaultColWidth="9.1640625" defaultRowHeight="16" customHeight="1" x14ac:dyDescent="0.2"/>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x14ac:dyDescent="0.2">
      <c r="A1" t="s">
        <v>352</v>
      </c>
    </row>
    <row r="2" spans="1:7" ht="16" customHeight="1" x14ac:dyDescent="0.2">
      <c r="A2" t="s">
        <v>590</v>
      </c>
    </row>
    <row r="3" spans="1:7" ht="16" customHeight="1" x14ac:dyDescent="0.2">
      <c r="A3" t="s">
        <v>588</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0</v>
      </c>
      <c r="C7">
        <v>0</v>
      </c>
      <c r="D7">
        <v>0</v>
      </c>
      <c r="E7">
        <v>0</v>
      </c>
      <c r="F7">
        <v>0</v>
      </c>
      <c r="G7">
        <v>0</v>
      </c>
    </row>
    <row r="8" spans="1:7" ht="16" customHeight="1" x14ac:dyDescent="0.2">
      <c r="A8" t="s">
        <v>9</v>
      </c>
      <c r="B8">
        <v>0</v>
      </c>
      <c r="C8">
        <v>0</v>
      </c>
      <c r="D8">
        <v>0</v>
      </c>
      <c r="E8">
        <v>0</v>
      </c>
      <c r="F8">
        <v>0</v>
      </c>
      <c r="G8">
        <v>0</v>
      </c>
    </row>
    <row r="9" spans="1:7" ht="16" customHeight="1" x14ac:dyDescent="0.2">
      <c r="A9" t="s">
        <v>10</v>
      </c>
      <c r="B9">
        <v>10065324</v>
      </c>
      <c r="C9">
        <v>0</v>
      </c>
      <c r="D9">
        <v>10065324</v>
      </c>
      <c r="E9">
        <v>0</v>
      </c>
      <c r="F9">
        <v>1821710</v>
      </c>
      <c r="G9">
        <v>11887034</v>
      </c>
    </row>
    <row r="10" spans="1:7" ht="16" customHeight="1" x14ac:dyDescent="0.2">
      <c r="A10" t="s">
        <v>11</v>
      </c>
      <c r="B10">
        <v>0</v>
      </c>
      <c r="C10">
        <v>0</v>
      </c>
      <c r="D10">
        <v>0</v>
      </c>
      <c r="E10">
        <v>0</v>
      </c>
      <c r="F10">
        <v>0</v>
      </c>
      <c r="G10">
        <v>0</v>
      </c>
    </row>
    <row r="11" spans="1:7" ht="16" customHeight="1" x14ac:dyDescent="0.2">
      <c r="A11" t="s">
        <v>12</v>
      </c>
      <c r="B11">
        <v>0</v>
      </c>
      <c r="C11">
        <v>0</v>
      </c>
      <c r="D11">
        <v>0</v>
      </c>
      <c r="E11">
        <v>0</v>
      </c>
      <c r="F11">
        <v>0</v>
      </c>
      <c r="G11">
        <v>0</v>
      </c>
    </row>
    <row r="12" spans="1:7" ht="16" customHeight="1" x14ac:dyDescent="0.2">
      <c r="A12" t="s">
        <v>13</v>
      </c>
      <c r="B12">
        <v>0</v>
      </c>
      <c r="C12">
        <v>0</v>
      </c>
      <c r="D12">
        <v>0</v>
      </c>
      <c r="E12">
        <v>0</v>
      </c>
      <c r="F12">
        <v>0</v>
      </c>
      <c r="G12">
        <v>0</v>
      </c>
    </row>
    <row r="13" spans="1:7" ht="16" customHeight="1" x14ac:dyDescent="0.2">
      <c r="A13" t="s">
        <v>14</v>
      </c>
      <c r="B13">
        <v>0</v>
      </c>
      <c r="C13">
        <v>0</v>
      </c>
      <c r="D13">
        <v>0</v>
      </c>
      <c r="E13">
        <v>0</v>
      </c>
      <c r="F13">
        <v>0</v>
      </c>
      <c r="G13">
        <v>0</v>
      </c>
    </row>
    <row r="14" spans="1:7" ht="16" customHeight="1" x14ac:dyDescent="0.2">
      <c r="A14" t="s">
        <v>15</v>
      </c>
      <c r="B14">
        <v>0</v>
      </c>
      <c r="C14">
        <v>0</v>
      </c>
      <c r="D14">
        <v>0</v>
      </c>
      <c r="E14">
        <v>0</v>
      </c>
      <c r="F14">
        <v>0</v>
      </c>
      <c r="G14">
        <v>0</v>
      </c>
    </row>
    <row r="15" spans="1:7" ht="16" customHeight="1" x14ac:dyDescent="0.2">
      <c r="A15" t="s">
        <v>16</v>
      </c>
      <c r="B15">
        <v>0</v>
      </c>
      <c r="C15">
        <v>0</v>
      </c>
      <c r="D15">
        <v>0</v>
      </c>
      <c r="E15">
        <v>0</v>
      </c>
      <c r="F15">
        <v>0</v>
      </c>
      <c r="G15">
        <v>0</v>
      </c>
    </row>
    <row r="16" spans="1:7" ht="16" customHeight="1" x14ac:dyDescent="0.2">
      <c r="A16" t="s">
        <v>17</v>
      </c>
      <c r="B16">
        <v>0</v>
      </c>
      <c r="C16">
        <v>0</v>
      </c>
      <c r="D16">
        <v>0</v>
      </c>
      <c r="E16">
        <v>0</v>
      </c>
      <c r="F16">
        <v>0</v>
      </c>
      <c r="G16">
        <v>0</v>
      </c>
    </row>
    <row r="17" spans="1:7" ht="16" customHeight="1" x14ac:dyDescent="0.2">
      <c r="A17" t="s">
        <v>18</v>
      </c>
      <c r="B17">
        <v>0</v>
      </c>
      <c r="C17">
        <v>0</v>
      </c>
      <c r="D17">
        <v>0</v>
      </c>
      <c r="E17">
        <v>0</v>
      </c>
      <c r="F17">
        <v>0</v>
      </c>
      <c r="G17">
        <v>0</v>
      </c>
    </row>
    <row r="18" spans="1:7" ht="16" customHeight="1" x14ac:dyDescent="0.2">
      <c r="A18" t="s">
        <v>19</v>
      </c>
      <c r="B18">
        <v>10060193</v>
      </c>
      <c r="C18">
        <v>10060193</v>
      </c>
      <c r="D18">
        <v>0</v>
      </c>
      <c r="E18">
        <v>0</v>
      </c>
      <c r="F18">
        <v>0</v>
      </c>
      <c r="G18">
        <v>10060193</v>
      </c>
    </row>
    <row r="19" spans="1:7" ht="16" customHeight="1" x14ac:dyDescent="0.2">
      <c r="A19" t="s">
        <v>20</v>
      </c>
      <c r="B19">
        <v>0</v>
      </c>
      <c r="C19">
        <v>0</v>
      </c>
      <c r="D19">
        <v>0</v>
      </c>
      <c r="E19">
        <v>0</v>
      </c>
      <c r="F19">
        <v>0</v>
      </c>
      <c r="G19">
        <v>0</v>
      </c>
    </row>
    <row r="20" spans="1:7" ht="16" customHeight="1" x14ac:dyDescent="0.2">
      <c r="A20" t="s">
        <v>21</v>
      </c>
      <c r="B20">
        <v>33398178</v>
      </c>
      <c r="C20">
        <v>8398178</v>
      </c>
      <c r="D20">
        <v>25000000</v>
      </c>
      <c r="E20">
        <v>0</v>
      </c>
      <c r="F20">
        <v>429725</v>
      </c>
      <c r="G20">
        <v>33827903</v>
      </c>
    </row>
    <row r="21" spans="1:7" ht="16" customHeight="1" x14ac:dyDescent="0.2">
      <c r="A21" t="s">
        <v>22</v>
      </c>
      <c r="B21">
        <v>0</v>
      </c>
      <c r="C21">
        <v>0</v>
      </c>
      <c r="D21">
        <v>0</v>
      </c>
      <c r="E21">
        <v>0</v>
      </c>
      <c r="F21">
        <v>1265176</v>
      </c>
      <c r="G21">
        <v>1265176</v>
      </c>
    </row>
    <row r="22" spans="1:7" ht="16" customHeight="1" x14ac:dyDescent="0.2">
      <c r="A22" t="s">
        <v>23</v>
      </c>
      <c r="B22">
        <v>7829957</v>
      </c>
      <c r="C22">
        <v>0</v>
      </c>
      <c r="D22">
        <v>7829957</v>
      </c>
      <c r="E22">
        <v>0</v>
      </c>
      <c r="F22">
        <v>4262871</v>
      </c>
      <c r="G22">
        <v>12092828</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0</v>
      </c>
      <c r="G25">
        <v>0</v>
      </c>
    </row>
    <row r="26" spans="1:7" ht="16" customHeight="1" x14ac:dyDescent="0.2">
      <c r="A26" t="s">
        <v>27</v>
      </c>
      <c r="B26">
        <v>10917164</v>
      </c>
      <c r="C26">
        <v>10917164</v>
      </c>
      <c r="D26">
        <v>0</v>
      </c>
      <c r="E26">
        <v>0</v>
      </c>
      <c r="F26">
        <v>2212878</v>
      </c>
      <c r="G26">
        <v>13130042</v>
      </c>
    </row>
    <row r="27" spans="1:7" ht="16" customHeight="1" x14ac:dyDescent="0.2">
      <c r="A27" t="s">
        <v>28</v>
      </c>
      <c r="B27">
        <v>0</v>
      </c>
      <c r="C27">
        <v>0</v>
      </c>
      <c r="D27">
        <v>0</v>
      </c>
      <c r="E27">
        <v>0</v>
      </c>
      <c r="F27">
        <v>0</v>
      </c>
      <c r="G27">
        <v>0</v>
      </c>
    </row>
    <row r="28" spans="1:7" ht="16" customHeight="1" x14ac:dyDescent="0.2">
      <c r="A28" t="s">
        <v>29</v>
      </c>
      <c r="B28">
        <v>0</v>
      </c>
      <c r="C28">
        <v>0</v>
      </c>
      <c r="D28">
        <v>0</v>
      </c>
      <c r="E28">
        <v>0</v>
      </c>
      <c r="F28">
        <v>0</v>
      </c>
      <c r="G28">
        <v>0</v>
      </c>
    </row>
    <row r="29" spans="1:7" ht="16" customHeight="1" x14ac:dyDescent="0.2">
      <c r="A29" t="s">
        <v>30</v>
      </c>
      <c r="B29">
        <v>13277398</v>
      </c>
      <c r="C29">
        <v>13277398</v>
      </c>
      <c r="D29">
        <v>0</v>
      </c>
      <c r="E29">
        <v>0</v>
      </c>
      <c r="F29">
        <v>12125475</v>
      </c>
      <c r="G29">
        <v>25402873</v>
      </c>
    </row>
    <row r="30" spans="1:7" ht="16" customHeight="1" x14ac:dyDescent="0.2">
      <c r="A30" t="s">
        <v>31</v>
      </c>
      <c r="B30">
        <v>0</v>
      </c>
      <c r="C30">
        <v>0</v>
      </c>
      <c r="D30">
        <v>0</v>
      </c>
      <c r="E30">
        <v>0</v>
      </c>
      <c r="F30">
        <v>0</v>
      </c>
      <c r="G30">
        <v>0</v>
      </c>
    </row>
    <row r="31" spans="1:7" ht="16" customHeight="1" x14ac:dyDescent="0.2">
      <c r="A31" t="s">
        <v>32</v>
      </c>
      <c r="B31">
        <v>0</v>
      </c>
      <c r="C31">
        <v>0</v>
      </c>
      <c r="D31">
        <v>0</v>
      </c>
      <c r="E31">
        <v>0</v>
      </c>
      <c r="F31">
        <v>0</v>
      </c>
      <c r="G31">
        <v>0</v>
      </c>
    </row>
    <row r="32" spans="1:7" ht="16" customHeight="1" x14ac:dyDescent="0.2">
      <c r="A32" t="s">
        <v>33</v>
      </c>
      <c r="B32">
        <v>0</v>
      </c>
      <c r="C32">
        <v>0</v>
      </c>
      <c r="D32">
        <v>0</v>
      </c>
      <c r="E32">
        <v>0</v>
      </c>
      <c r="F32">
        <v>0</v>
      </c>
      <c r="G32">
        <v>0</v>
      </c>
    </row>
    <row r="33" spans="1:7" ht="16" customHeight="1" x14ac:dyDescent="0.2">
      <c r="A33" t="s">
        <v>34</v>
      </c>
      <c r="B33">
        <v>0</v>
      </c>
      <c r="C33">
        <v>0</v>
      </c>
      <c r="D33">
        <v>0</v>
      </c>
      <c r="E33">
        <v>0</v>
      </c>
      <c r="F33">
        <v>0</v>
      </c>
      <c r="G33">
        <v>0</v>
      </c>
    </row>
    <row r="34" spans="1:7" ht="16" customHeight="1" x14ac:dyDescent="0.2">
      <c r="A34" t="s">
        <v>35</v>
      </c>
      <c r="B34">
        <v>0</v>
      </c>
      <c r="C34">
        <v>0</v>
      </c>
      <c r="D34">
        <v>0</v>
      </c>
      <c r="E34">
        <v>0</v>
      </c>
      <c r="F34">
        <v>0</v>
      </c>
      <c r="G34">
        <v>0</v>
      </c>
    </row>
    <row r="35" spans="1:7" ht="16" customHeight="1" x14ac:dyDescent="0.2">
      <c r="A35" t="s">
        <v>36</v>
      </c>
      <c r="B35">
        <v>0</v>
      </c>
      <c r="C35">
        <v>0</v>
      </c>
      <c r="D35">
        <v>0</v>
      </c>
      <c r="E35">
        <v>0</v>
      </c>
      <c r="F35">
        <v>0</v>
      </c>
      <c r="G35">
        <v>0</v>
      </c>
    </row>
    <row r="36" spans="1:7" ht="16" customHeight="1" x14ac:dyDescent="0.2">
      <c r="A36" t="s">
        <v>37</v>
      </c>
      <c r="B36">
        <v>0</v>
      </c>
      <c r="C36">
        <v>0</v>
      </c>
      <c r="D36">
        <v>0</v>
      </c>
      <c r="E36">
        <v>0</v>
      </c>
      <c r="F36">
        <v>0</v>
      </c>
      <c r="G36">
        <v>0</v>
      </c>
    </row>
    <row r="37" spans="1:7" ht="16" customHeight="1" x14ac:dyDescent="0.2">
      <c r="A37" t="s">
        <v>38</v>
      </c>
      <c r="B37">
        <v>0</v>
      </c>
      <c r="C37">
        <v>0</v>
      </c>
      <c r="D37">
        <v>0</v>
      </c>
      <c r="E37">
        <v>0</v>
      </c>
      <c r="F37">
        <v>0</v>
      </c>
      <c r="G37">
        <v>0</v>
      </c>
    </row>
    <row r="38" spans="1:7" ht="16" customHeight="1" x14ac:dyDescent="0.2">
      <c r="A38" t="s">
        <v>39</v>
      </c>
      <c r="B38">
        <v>1411203</v>
      </c>
      <c r="C38">
        <v>1411203</v>
      </c>
      <c r="D38">
        <v>0</v>
      </c>
      <c r="E38">
        <v>0</v>
      </c>
      <c r="F38">
        <v>690516</v>
      </c>
      <c r="G38">
        <v>2101719</v>
      </c>
    </row>
    <row r="39" spans="1:7" ht="16" customHeight="1" x14ac:dyDescent="0.2">
      <c r="A39" t="s">
        <v>40</v>
      </c>
      <c r="B39">
        <v>0</v>
      </c>
      <c r="C39">
        <v>0</v>
      </c>
      <c r="D39">
        <v>0</v>
      </c>
      <c r="E39">
        <v>0</v>
      </c>
      <c r="F39">
        <v>0</v>
      </c>
      <c r="G39">
        <v>0</v>
      </c>
    </row>
    <row r="40" spans="1:7" ht="16" customHeight="1" x14ac:dyDescent="0.2">
      <c r="A40" t="s">
        <v>41</v>
      </c>
      <c r="B40">
        <v>0</v>
      </c>
      <c r="C40">
        <v>0</v>
      </c>
      <c r="D40">
        <v>0</v>
      </c>
      <c r="E40">
        <v>0</v>
      </c>
      <c r="F40">
        <v>0</v>
      </c>
      <c r="G40">
        <v>0</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0</v>
      </c>
      <c r="G42">
        <v>0</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0</v>
      </c>
      <c r="C46">
        <v>0</v>
      </c>
      <c r="D46">
        <v>0</v>
      </c>
      <c r="E46">
        <v>0</v>
      </c>
      <c r="F46">
        <v>636244</v>
      </c>
      <c r="G46">
        <v>636244</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250167</v>
      </c>
      <c r="C49">
        <v>250167</v>
      </c>
      <c r="D49">
        <v>0</v>
      </c>
      <c r="E49">
        <v>0</v>
      </c>
      <c r="F49">
        <v>0</v>
      </c>
      <c r="G49">
        <v>250167</v>
      </c>
    </row>
    <row r="50" spans="1:7" ht="16" customHeight="1" x14ac:dyDescent="0.2">
      <c r="A50" t="s">
        <v>51</v>
      </c>
      <c r="B50">
        <v>0</v>
      </c>
      <c r="C50">
        <v>0</v>
      </c>
      <c r="D50">
        <v>0</v>
      </c>
      <c r="E50">
        <v>0</v>
      </c>
      <c r="F50">
        <v>0</v>
      </c>
      <c r="G50">
        <v>0</v>
      </c>
    </row>
    <row r="51" spans="1:7" ht="16" customHeight="1" x14ac:dyDescent="0.2">
      <c r="A51" t="s">
        <v>52</v>
      </c>
      <c r="B51">
        <v>0</v>
      </c>
      <c r="C51">
        <v>0</v>
      </c>
      <c r="D51">
        <v>0</v>
      </c>
      <c r="E51">
        <v>0</v>
      </c>
      <c r="F51">
        <v>0</v>
      </c>
      <c r="G51">
        <v>0</v>
      </c>
    </row>
    <row r="52" spans="1:7" ht="16" customHeight="1" x14ac:dyDescent="0.2">
      <c r="A52" t="s">
        <v>53</v>
      </c>
      <c r="B52">
        <v>0</v>
      </c>
      <c r="C52">
        <v>0</v>
      </c>
      <c r="D52">
        <v>0</v>
      </c>
      <c r="E52">
        <v>0</v>
      </c>
      <c r="F52">
        <v>0</v>
      </c>
      <c r="G52">
        <v>0</v>
      </c>
    </row>
    <row r="53" spans="1:7" ht="16" customHeight="1" x14ac:dyDescent="0.2">
      <c r="A53" t="s">
        <v>54</v>
      </c>
      <c r="B53">
        <v>0</v>
      </c>
      <c r="C53">
        <v>0</v>
      </c>
      <c r="D53">
        <v>0</v>
      </c>
      <c r="E53">
        <v>0</v>
      </c>
      <c r="F53">
        <v>0</v>
      </c>
      <c r="G53">
        <v>0</v>
      </c>
    </row>
    <row r="54" spans="1:7" ht="16" customHeight="1" x14ac:dyDescent="0.2">
      <c r="A54" t="s">
        <v>55</v>
      </c>
      <c r="B54">
        <v>0</v>
      </c>
      <c r="C54">
        <v>0</v>
      </c>
      <c r="D54">
        <v>0</v>
      </c>
      <c r="E54">
        <v>0</v>
      </c>
      <c r="F54">
        <v>0</v>
      </c>
      <c r="G54">
        <v>0</v>
      </c>
    </row>
    <row r="55" spans="1:7" ht="16" customHeight="1" x14ac:dyDescent="0.2">
      <c r="A55" t="s">
        <v>56</v>
      </c>
      <c r="B55">
        <v>0</v>
      </c>
      <c r="C55">
        <v>0</v>
      </c>
      <c r="D55">
        <v>0</v>
      </c>
      <c r="E55">
        <v>0</v>
      </c>
      <c r="F55">
        <v>0</v>
      </c>
      <c r="G55">
        <v>0</v>
      </c>
    </row>
    <row r="56" spans="1:7" ht="16" customHeight="1" x14ac:dyDescent="0.2">
      <c r="A56" t="s">
        <v>57</v>
      </c>
      <c r="B56">
        <v>10647305</v>
      </c>
      <c r="C56">
        <v>10647305</v>
      </c>
      <c r="D56">
        <v>0</v>
      </c>
      <c r="E56">
        <v>0</v>
      </c>
      <c r="F56">
        <v>0</v>
      </c>
      <c r="G56">
        <v>10647305</v>
      </c>
    </row>
    <row r="57" spans="1:7" ht="16" customHeight="1" x14ac:dyDescent="0.2">
      <c r="A57" t="s">
        <v>58</v>
      </c>
      <c r="B57">
        <v>1553781</v>
      </c>
      <c r="C57">
        <v>0</v>
      </c>
      <c r="D57">
        <v>1553781</v>
      </c>
      <c r="E57">
        <v>0</v>
      </c>
      <c r="F57">
        <v>0</v>
      </c>
      <c r="G57">
        <v>1553781</v>
      </c>
    </row>
    <row r="58" spans="1:7" ht="16" customHeight="1" x14ac:dyDescent="0.2">
      <c r="A58" t="s">
        <v>133</v>
      </c>
      <c r="B58">
        <v>99410670</v>
      </c>
      <c r="C58">
        <v>54961608</v>
      </c>
      <c r="D58">
        <v>44449062</v>
      </c>
      <c r="E58">
        <v>0</v>
      </c>
      <c r="F58">
        <v>23444595</v>
      </c>
      <c r="G58">
        <v>122855265</v>
      </c>
    </row>
    <row r="59" spans="1:7" ht="16" customHeight="1" x14ac:dyDescent="0.2">
      <c r="A59" t="s">
        <v>361</v>
      </c>
      <c r="B59">
        <v>0.81</v>
      </c>
      <c r="C59">
        <v>0.45</v>
      </c>
      <c r="D59">
        <v>0.36</v>
      </c>
      <c r="E59">
        <v>0</v>
      </c>
      <c r="F59">
        <v>0.19</v>
      </c>
      <c r="G59">
        <v>1</v>
      </c>
    </row>
    <row r="60" spans="1:7" ht="16" customHeight="1" x14ac:dyDescent="0.2">
      <c r="A60" t="s">
        <v>375</v>
      </c>
    </row>
  </sheetData>
  <printOptions horizontalCentered="1"/>
  <pageMargins left="0.5" right="0.5" top="0.5" bottom="0.5" header="0.5" footer="0.5"/>
  <pageSetup scale="78"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N60"/>
  <sheetViews>
    <sheetView workbookViewId="0">
      <selection activeCell="C15" sqref="C15"/>
    </sheetView>
  </sheetViews>
  <sheetFormatPr baseColWidth="10" defaultColWidth="9.1640625" defaultRowHeight="16" customHeight="1" x14ac:dyDescent="0.2"/>
  <cols>
    <col min="1" max="1" width="18" bestFit="1" customWidth="1"/>
    <col min="2" max="2" width="29" bestFit="1" customWidth="1"/>
    <col min="3" max="3" width="38.6640625" bestFit="1" customWidth="1"/>
    <col min="4" max="4" width="13.6640625" bestFit="1" customWidth="1"/>
    <col min="5" max="5" width="23.5" bestFit="1" customWidth="1"/>
    <col min="6" max="6" width="8.5" bestFit="1" customWidth="1"/>
    <col min="7" max="7" width="17.6640625" bestFit="1" customWidth="1"/>
    <col min="8" max="8" width="23.5" bestFit="1" customWidth="1"/>
    <col min="9" max="9" width="16.5" bestFit="1" customWidth="1"/>
    <col min="10" max="10" width="13" bestFit="1" customWidth="1"/>
    <col min="11" max="11" width="11.83203125" bestFit="1" customWidth="1"/>
    <col min="12" max="12" width="12" bestFit="1" customWidth="1"/>
    <col min="13" max="13" width="11.1640625" bestFit="1" customWidth="1"/>
    <col min="14" max="14" width="12" bestFit="1" customWidth="1"/>
  </cols>
  <sheetData>
    <row r="1" spans="1:14" ht="16" customHeight="1" x14ac:dyDescent="0.2">
      <c r="A1" t="s">
        <v>352</v>
      </c>
    </row>
    <row r="2" spans="1:14" ht="16" customHeight="1" x14ac:dyDescent="0.2">
      <c r="A2" t="s">
        <v>589</v>
      </c>
    </row>
    <row r="3" spans="1:14" ht="16" customHeight="1" x14ac:dyDescent="0.2">
      <c r="A3" t="s">
        <v>585</v>
      </c>
    </row>
    <row r="4" spans="1:14" ht="16" customHeight="1" x14ac:dyDescent="0.2">
      <c r="A4" t="s">
        <v>176</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12373475</v>
      </c>
      <c r="C7">
        <v>2119075</v>
      </c>
      <c r="D7">
        <v>0</v>
      </c>
      <c r="E7">
        <v>0</v>
      </c>
      <c r="F7">
        <v>0</v>
      </c>
      <c r="G7">
        <v>0</v>
      </c>
      <c r="H7">
        <v>0</v>
      </c>
      <c r="I7">
        <v>0</v>
      </c>
      <c r="J7">
        <v>0</v>
      </c>
      <c r="K7">
        <v>0</v>
      </c>
      <c r="L7">
        <v>4547352</v>
      </c>
      <c r="M7">
        <v>422437</v>
      </c>
      <c r="N7">
        <v>5284611</v>
      </c>
    </row>
    <row r="8" spans="1:14" ht="16" customHeight="1" x14ac:dyDescent="0.2">
      <c r="A8" t="s">
        <v>9</v>
      </c>
      <c r="B8">
        <v>2238512</v>
      </c>
      <c r="C8">
        <v>704504</v>
      </c>
      <c r="D8">
        <v>0</v>
      </c>
      <c r="E8">
        <v>0</v>
      </c>
      <c r="F8">
        <v>0</v>
      </c>
      <c r="G8">
        <v>0</v>
      </c>
      <c r="H8">
        <v>0</v>
      </c>
      <c r="I8">
        <v>0</v>
      </c>
      <c r="J8">
        <v>0</v>
      </c>
      <c r="K8">
        <v>0</v>
      </c>
      <c r="L8">
        <v>170871</v>
      </c>
      <c r="M8">
        <v>369864</v>
      </c>
      <c r="N8">
        <v>993273</v>
      </c>
    </row>
    <row r="9" spans="1:14" ht="16" customHeight="1" x14ac:dyDescent="0.2">
      <c r="A9" t="s">
        <v>10</v>
      </c>
      <c r="B9">
        <v>39850410</v>
      </c>
      <c r="C9">
        <v>0</v>
      </c>
      <c r="D9">
        <v>0</v>
      </c>
      <c r="E9">
        <v>0</v>
      </c>
      <c r="F9">
        <v>0</v>
      </c>
      <c r="G9">
        <v>0</v>
      </c>
      <c r="H9">
        <v>0</v>
      </c>
      <c r="I9">
        <v>0</v>
      </c>
      <c r="J9">
        <v>0</v>
      </c>
      <c r="K9">
        <v>0</v>
      </c>
      <c r="L9">
        <v>12328503</v>
      </c>
      <c r="M9">
        <v>1110216</v>
      </c>
      <c r="N9">
        <v>26411691</v>
      </c>
    </row>
    <row r="10" spans="1:14" ht="16" customHeight="1" x14ac:dyDescent="0.2">
      <c r="A10" t="s">
        <v>11</v>
      </c>
      <c r="B10">
        <v>3544584</v>
      </c>
      <c r="C10">
        <v>1509909</v>
      </c>
      <c r="D10">
        <v>0</v>
      </c>
      <c r="E10">
        <v>0</v>
      </c>
      <c r="F10">
        <v>0</v>
      </c>
      <c r="G10">
        <v>0</v>
      </c>
      <c r="H10">
        <v>0</v>
      </c>
      <c r="I10">
        <v>0</v>
      </c>
      <c r="J10">
        <v>0</v>
      </c>
      <c r="K10">
        <v>0</v>
      </c>
      <c r="L10">
        <v>551968</v>
      </c>
      <c r="M10">
        <v>232528</v>
      </c>
      <c r="N10">
        <v>1250179</v>
      </c>
    </row>
    <row r="11" spans="1:14" ht="16" customHeight="1" x14ac:dyDescent="0.2">
      <c r="A11" t="s">
        <v>12</v>
      </c>
      <c r="B11">
        <v>346803329</v>
      </c>
      <c r="C11">
        <v>0</v>
      </c>
      <c r="D11">
        <v>0</v>
      </c>
      <c r="E11">
        <v>0</v>
      </c>
      <c r="F11">
        <v>0</v>
      </c>
      <c r="G11">
        <v>0</v>
      </c>
      <c r="H11">
        <v>0</v>
      </c>
      <c r="I11">
        <v>0</v>
      </c>
      <c r="J11">
        <v>0</v>
      </c>
      <c r="K11">
        <v>0</v>
      </c>
      <c r="L11">
        <v>86663974</v>
      </c>
      <c r="M11">
        <v>20676205</v>
      </c>
      <c r="N11">
        <v>239463150</v>
      </c>
    </row>
    <row r="12" spans="1:14" ht="16" customHeight="1" x14ac:dyDescent="0.2">
      <c r="A12" t="s">
        <v>13</v>
      </c>
      <c r="B12">
        <v>9805062</v>
      </c>
      <c r="C12">
        <v>102841</v>
      </c>
      <c r="D12">
        <v>0</v>
      </c>
      <c r="E12">
        <v>0</v>
      </c>
      <c r="F12">
        <v>0</v>
      </c>
      <c r="G12">
        <v>0</v>
      </c>
      <c r="H12">
        <v>0</v>
      </c>
      <c r="I12">
        <v>0</v>
      </c>
      <c r="J12">
        <v>0</v>
      </c>
      <c r="K12">
        <v>0</v>
      </c>
      <c r="L12">
        <v>543686</v>
      </c>
      <c r="M12">
        <v>469883</v>
      </c>
      <c r="N12">
        <v>8688652</v>
      </c>
    </row>
    <row r="13" spans="1:14" ht="16" customHeight="1" x14ac:dyDescent="0.2">
      <c r="A13" t="s">
        <v>14</v>
      </c>
      <c r="B13">
        <v>32587585</v>
      </c>
      <c r="C13">
        <v>517906</v>
      </c>
      <c r="D13">
        <v>0</v>
      </c>
      <c r="E13">
        <v>0</v>
      </c>
      <c r="F13">
        <v>0</v>
      </c>
      <c r="G13">
        <v>0</v>
      </c>
      <c r="H13">
        <v>0</v>
      </c>
      <c r="I13">
        <v>0</v>
      </c>
      <c r="J13">
        <v>0</v>
      </c>
      <c r="K13">
        <v>0</v>
      </c>
      <c r="L13">
        <v>29347368</v>
      </c>
      <c r="M13">
        <v>2462445</v>
      </c>
      <c r="N13">
        <v>259866</v>
      </c>
    </row>
    <row r="14" spans="1:14" ht="16" customHeight="1" x14ac:dyDescent="0.2">
      <c r="A14" t="s">
        <v>15</v>
      </c>
      <c r="B14">
        <v>3499769</v>
      </c>
      <c r="C14">
        <v>2169760</v>
      </c>
      <c r="D14">
        <v>0</v>
      </c>
      <c r="E14">
        <v>0</v>
      </c>
      <c r="F14">
        <v>0</v>
      </c>
      <c r="G14">
        <v>0</v>
      </c>
      <c r="H14">
        <v>0</v>
      </c>
      <c r="I14">
        <v>0</v>
      </c>
      <c r="J14">
        <v>0</v>
      </c>
      <c r="K14">
        <v>0</v>
      </c>
      <c r="L14">
        <v>111938</v>
      </c>
      <c r="M14">
        <v>1218071</v>
      </c>
      <c r="N14">
        <v>0</v>
      </c>
    </row>
    <row r="15" spans="1:14" ht="16" customHeight="1" x14ac:dyDescent="0.2">
      <c r="A15" t="s">
        <v>16</v>
      </c>
      <c r="B15">
        <v>6065531</v>
      </c>
      <c r="C15">
        <v>1712277</v>
      </c>
      <c r="D15">
        <v>0</v>
      </c>
      <c r="E15">
        <v>0</v>
      </c>
      <c r="F15">
        <v>0</v>
      </c>
      <c r="G15">
        <v>0</v>
      </c>
      <c r="H15">
        <v>0</v>
      </c>
      <c r="I15">
        <v>0</v>
      </c>
      <c r="J15">
        <v>0</v>
      </c>
      <c r="K15">
        <v>0</v>
      </c>
      <c r="L15">
        <v>3463794</v>
      </c>
      <c r="M15">
        <v>389460</v>
      </c>
      <c r="N15">
        <v>500000</v>
      </c>
    </row>
    <row r="16" spans="1:14" ht="16" customHeight="1" x14ac:dyDescent="0.2">
      <c r="A16" t="s">
        <v>17</v>
      </c>
      <c r="B16">
        <v>83467441</v>
      </c>
      <c r="C16">
        <v>0</v>
      </c>
      <c r="D16">
        <v>0</v>
      </c>
      <c r="E16">
        <v>0</v>
      </c>
      <c r="F16">
        <v>0</v>
      </c>
      <c r="G16">
        <v>0</v>
      </c>
      <c r="H16">
        <v>0</v>
      </c>
      <c r="I16">
        <v>0</v>
      </c>
      <c r="J16">
        <v>0</v>
      </c>
      <c r="K16">
        <v>0</v>
      </c>
      <c r="L16">
        <v>12302796</v>
      </c>
      <c r="M16">
        <v>0</v>
      </c>
      <c r="N16">
        <v>71164645</v>
      </c>
    </row>
    <row r="17" spans="1:14" ht="16" customHeight="1" x14ac:dyDescent="0.2">
      <c r="A17" t="s">
        <v>18</v>
      </c>
      <c r="B17">
        <v>23701166</v>
      </c>
      <c r="C17">
        <v>5476843</v>
      </c>
      <c r="D17">
        <v>0</v>
      </c>
      <c r="E17">
        <v>0</v>
      </c>
      <c r="F17">
        <v>0</v>
      </c>
      <c r="G17">
        <v>0</v>
      </c>
      <c r="H17">
        <v>0</v>
      </c>
      <c r="I17">
        <v>0</v>
      </c>
      <c r="J17">
        <v>0</v>
      </c>
      <c r="K17">
        <v>0</v>
      </c>
      <c r="L17">
        <v>3414374</v>
      </c>
      <c r="M17">
        <v>2172607</v>
      </c>
      <c r="N17">
        <v>12637342</v>
      </c>
    </row>
    <row r="18" spans="1:14" ht="16" customHeight="1" x14ac:dyDescent="0.2">
      <c r="A18" t="s">
        <v>19</v>
      </c>
      <c r="B18">
        <v>1902292</v>
      </c>
      <c r="C18">
        <v>791710</v>
      </c>
      <c r="D18">
        <v>0</v>
      </c>
      <c r="E18">
        <v>0</v>
      </c>
      <c r="F18">
        <v>0</v>
      </c>
      <c r="G18">
        <v>0</v>
      </c>
      <c r="H18">
        <v>0</v>
      </c>
      <c r="I18">
        <v>0</v>
      </c>
      <c r="J18">
        <v>0</v>
      </c>
      <c r="K18">
        <v>0</v>
      </c>
      <c r="L18">
        <v>1082597</v>
      </c>
      <c r="M18">
        <v>27985</v>
      </c>
      <c r="N18">
        <v>0</v>
      </c>
    </row>
    <row r="19" spans="1:14" ht="16" customHeight="1" x14ac:dyDescent="0.2">
      <c r="A19" t="s">
        <v>20</v>
      </c>
      <c r="B19">
        <v>1680874</v>
      </c>
      <c r="C19">
        <v>44494</v>
      </c>
      <c r="D19">
        <v>0</v>
      </c>
      <c r="E19">
        <v>0</v>
      </c>
      <c r="F19">
        <v>0</v>
      </c>
      <c r="G19">
        <v>0</v>
      </c>
      <c r="H19">
        <v>0</v>
      </c>
      <c r="I19">
        <v>0</v>
      </c>
      <c r="J19">
        <v>0</v>
      </c>
      <c r="K19">
        <v>0</v>
      </c>
      <c r="L19">
        <v>368316</v>
      </c>
      <c r="M19">
        <v>159710</v>
      </c>
      <c r="N19">
        <v>1108354</v>
      </c>
    </row>
    <row r="20" spans="1:14" ht="16" customHeight="1" x14ac:dyDescent="0.2">
      <c r="A20" t="s">
        <v>21</v>
      </c>
      <c r="B20">
        <v>1841409</v>
      </c>
      <c r="C20">
        <v>0</v>
      </c>
      <c r="D20">
        <v>0</v>
      </c>
      <c r="E20">
        <v>0</v>
      </c>
      <c r="F20">
        <v>0</v>
      </c>
      <c r="G20">
        <v>0</v>
      </c>
      <c r="H20">
        <v>0</v>
      </c>
      <c r="I20">
        <v>0</v>
      </c>
      <c r="J20">
        <v>0</v>
      </c>
      <c r="K20">
        <v>0</v>
      </c>
      <c r="L20">
        <v>1818078</v>
      </c>
      <c r="M20">
        <v>23331</v>
      </c>
      <c r="N20">
        <v>0</v>
      </c>
    </row>
    <row r="21" spans="1:14" ht="16" customHeight="1" x14ac:dyDescent="0.2">
      <c r="A21" t="s">
        <v>22</v>
      </c>
      <c r="B21">
        <v>28622919</v>
      </c>
      <c r="C21">
        <v>13255942</v>
      </c>
      <c r="D21">
        <v>0</v>
      </c>
      <c r="E21">
        <v>0</v>
      </c>
      <c r="F21">
        <v>0</v>
      </c>
      <c r="G21">
        <v>0</v>
      </c>
      <c r="H21">
        <v>0</v>
      </c>
      <c r="I21">
        <v>0</v>
      </c>
      <c r="J21">
        <v>0</v>
      </c>
      <c r="K21">
        <v>0</v>
      </c>
      <c r="L21">
        <v>10394775</v>
      </c>
      <c r="M21">
        <v>3576725</v>
      </c>
      <c r="N21">
        <v>1395477</v>
      </c>
    </row>
    <row r="22" spans="1:14" ht="16" customHeight="1" x14ac:dyDescent="0.2">
      <c r="A22" t="s">
        <v>23</v>
      </c>
      <c r="B22">
        <v>16573009</v>
      </c>
      <c r="C22">
        <v>8551757</v>
      </c>
      <c r="D22">
        <v>0</v>
      </c>
      <c r="E22">
        <v>0</v>
      </c>
      <c r="F22">
        <v>0</v>
      </c>
      <c r="G22">
        <v>0</v>
      </c>
      <c r="H22">
        <v>0</v>
      </c>
      <c r="I22">
        <v>0</v>
      </c>
      <c r="J22">
        <v>0</v>
      </c>
      <c r="K22">
        <v>0</v>
      </c>
      <c r="L22">
        <v>7415221</v>
      </c>
      <c r="M22">
        <v>606031</v>
      </c>
      <c r="N22">
        <v>0</v>
      </c>
    </row>
    <row r="23" spans="1:14" ht="16" customHeight="1" x14ac:dyDescent="0.2">
      <c r="A23" t="s">
        <v>24</v>
      </c>
      <c r="B23">
        <v>34262377</v>
      </c>
      <c r="C23">
        <v>3270484</v>
      </c>
      <c r="D23">
        <v>0</v>
      </c>
      <c r="E23">
        <v>0</v>
      </c>
      <c r="F23">
        <v>0</v>
      </c>
      <c r="G23">
        <v>0</v>
      </c>
      <c r="H23">
        <v>0</v>
      </c>
      <c r="I23">
        <v>0</v>
      </c>
      <c r="J23">
        <v>0</v>
      </c>
      <c r="K23">
        <v>0</v>
      </c>
      <c r="L23">
        <v>3300011</v>
      </c>
      <c r="M23">
        <v>0</v>
      </c>
      <c r="N23">
        <v>27691882</v>
      </c>
    </row>
    <row r="24" spans="1:14" ht="16" customHeight="1" x14ac:dyDescent="0.2">
      <c r="A24" t="s">
        <v>25</v>
      </c>
      <c r="B24">
        <v>17499120</v>
      </c>
      <c r="C24">
        <v>1539096</v>
      </c>
      <c r="D24">
        <v>0</v>
      </c>
      <c r="E24">
        <v>0</v>
      </c>
      <c r="F24">
        <v>0</v>
      </c>
      <c r="G24">
        <v>0</v>
      </c>
      <c r="H24">
        <v>0</v>
      </c>
      <c r="I24">
        <v>0</v>
      </c>
      <c r="J24">
        <v>0</v>
      </c>
      <c r="K24">
        <v>0</v>
      </c>
      <c r="L24">
        <v>10119380</v>
      </c>
      <c r="M24">
        <v>692360</v>
      </c>
      <c r="N24">
        <v>5148284</v>
      </c>
    </row>
    <row r="25" spans="1:14" ht="16" customHeight="1" x14ac:dyDescent="0.2">
      <c r="A25" t="s">
        <v>26</v>
      </c>
      <c r="B25">
        <v>8218721</v>
      </c>
      <c r="C25">
        <v>-379</v>
      </c>
      <c r="D25">
        <v>0</v>
      </c>
      <c r="E25">
        <v>0</v>
      </c>
      <c r="F25">
        <v>0</v>
      </c>
      <c r="G25">
        <v>0</v>
      </c>
      <c r="H25">
        <v>0</v>
      </c>
      <c r="I25">
        <v>0</v>
      </c>
      <c r="J25">
        <v>0</v>
      </c>
      <c r="K25">
        <v>0</v>
      </c>
      <c r="L25">
        <v>6061681</v>
      </c>
      <c r="M25">
        <v>2157419</v>
      </c>
      <c r="N25">
        <v>0</v>
      </c>
    </row>
    <row r="26" spans="1:14" ht="16" customHeight="1" x14ac:dyDescent="0.2">
      <c r="A26" t="s">
        <v>27</v>
      </c>
      <c r="B26">
        <v>3559403</v>
      </c>
      <c r="C26">
        <v>0</v>
      </c>
      <c r="D26">
        <v>0</v>
      </c>
      <c r="E26">
        <v>0</v>
      </c>
      <c r="F26">
        <v>0</v>
      </c>
      <c r="G26">
        <v>0</v>
      </c>
      <c r="H26">
        <v>0</v>
      </c>
      <c r="I26">
        <v>0</v>
      </c>
      <c r="J26">
        <v>0</v>
      </c>
      <c r="K26">
        <v>0</v>
      </c>
      <c r="L26">
        <v>3184403</v>
      </c>
      <c r="M26">
        <v>0</v>
      </c>
      <c r="N26">
        <v>375000</v>
      </c>
    </row>
    <row r="27" spans="1:14" ht="16" customHeight="1" x14ac:dyDescent="0.2">
      <c r="A27" t="s">
        <v>28</v>
      </c>
      <c r="B27">
        <v>45751601</v>
      </c>
      <c r="C27">
        <v>8910237</v>
      </c>
      <c r="D27">
        <v>21418919</v>
      </c>
      <c r="E27">
        <v>0</v>
      </c>
      <c r="F27">
        <v>0</v>
      </c>
      <c r="G27">
        <v>0</v>
      </c>
      <c r="H27">
        <v>0</v>
      </c>
      <c r="I27">
        <v>0</v>
      </c>
      <c r="J27">
        <v>0</v>
      </c>
      <c r="K27">
        <v>0</v>
      </c>
      <c r="L27">
        <v>10269429</v>
      </c>
      <c r="M27">
        <v>4135423</v>
      </c>
      <c r="N27">
        <v>1017593</v>
      </c>
    </row>
    <row r="28" spans="1:14" ht="16" customHeight="1" x14ac:dyDescent="0.2">
      <c r="A28" t="s">
        <v>29</v>
      </c>
      <c r="B28">
        <v>53584778</v>
      </c>
      <c r="C28">
        <v>1894293</v>
      </c>
      <c r="D28">
        <v>0</v>
      </c>
      <c r="E28">
        <v>0</v>
      </c>
      <c r="F28">
        <v>0</v>
      </c>
      <c r="G28">
        <v>0</v>
      </c>
      <c r="H28">
        <v>0</v>
      </c>
      <c r="I28">
        <v>0</v>
      </c>
      <c r="J28">
        <v>0</v>
      </c>
      <c r="K28">
        <v>0</v>
      </c>
      <c r="L28">
        <v>36683460</v>
      </c>
      <c r="M28">
        <v>9341926</v>
      </c>
      <c r="N28">
        <v>5665099</v>
      </c>
    </row>
    <row r="29" spans="1:14" ht="16" customHeight="1" x14ac:dyDescent="0.2">
      <c r="A29" t="s">
        <v>30</v>
      </c>
      <c r="B29">
        <v>121107595</v>
      </c>
      <c r="C29">
        <v>32187938</v>
      </c>
      <c r="D29">
        <v>0</v>
      </c>
      <c r="E29">
        <v>0</v>
      </c>
      <c r="F29">
        <v>0</v>
      </c>
      <c r="G29">
        <v>0</v>
      </c>
      <c r="H29">
        <v>0</v>
      </c>
      <c r="I29">
        <v>0</v>
      </c>
      <c r="J29">
        <v>0</v>
      </c>
      <c r="K29">
        <v>0</v>
      </c>
      <c r="L29">
        <v>41307719</v>
      </c>
      <c r="M29">
        <v>6082716</v>
      </c>
      <c r="N29">
        <v>41529222</v>
      </c>
    </row>
    <row r="30" spans="1:14" ht="16" customHeight="1" x14ac:dyDescent="0.2">
      <c r="A30" t="s">
        <v>31</v>
      </c>
      <c r="B30">
        <v>10492574</v>
      </c>
      <c r="C30">
        <v>2982418</v>
      </c>
      <c r="D30">
        <v>0</v>
      </c>
      <c r="E30">
        <v>0</v>
      </c>
      <c r="F30">
        <v>0</v>
      </c>
      <c r="G30">
        <v>0</v>
      </c>
      <c r="H30">
        <v>0</v>
      </c>
      <c r="I30">
        <v>0</v>
      </c>
      <c r="J30">
        <v>0</v>
      </c>
      <c r="K30">
        <v>0</v>
      </c>
      <c r="L30">
        <v>6648172</v>
      </c>
      <c r="M30">
        <v>861984</v>
      </c>
      <c r="N30">
        <v>0</v>
      </c>
    </row>
    <row r="31" spans="1:14" ht="16" customHeight="1" x14ac:dyDescent="0.2">
      <c r="A31" t="s">
        <v>32</v>
      </c>
      <c r="B31">
        <v>12950635</v>
      </c>
      <c r="C31">
        <v>5080550</v>
      </c>
      <c r="D31">
        <v>0</v>
      </c>
      <c r="E31">
        <v>0</v>
      </c>
      <c r="F31">
        <v>0</v>
      </c>
      <c r="G31">
        <v>0</v>
      </c>
      <c r="H31">
        <v>0</v>
      </c>
      <c r="I31">
        <v>0</v>
      </c>
      <c r="J31">
        <v>0</v>
      </c>
      <c r="K31">
        <v>0</v>
      </c>
      <c r="L31">
        <v>7870085</v>
      </c>
      <c r="M31">
        <v>0</v>
      </c>
      <c r="N31">
        <v>0</v>
      </c>
    </row>
    <row r="32" spans="1:14" ht="16" customHeight="1" x14ac:dyDescent="0.2">
      <c r="A32" t="s">
        <v>33</v>
      </c>
      <c r="B32">
        <v>5168287</v>
      </c>
      <c r="C32">
        <v>0</v>
      </c>
      <c r="D32">
        <v>0</v>
      </c>
      <c r="E32">
        <v>0</v>
      </c>
      <c r="F32">
        <v>0</v>
      </c>
      <c r="G32">
        <v>0</v>
      </c>
      <c r="H32">
        <v>0</v>
      </c>
      <c r="I32">
        <v>0</v>
      </c>
      <c r="J32">
        <v>0</v>
      </c>
      <c r="K32">
        <v>0</v>
      </c>
      <c r="L32">
        <v>1012512</v>
      </c>
      <c r="M32">
        <v>0</v>
      </c>
      <c r="N32">
        <v>4155775</v>
      </c>
    </row>
    <row r="33" spans="1:14" ht="16" customHeight="1" x14ac:dyDescent="0.2">
      <c r="A33" t="s">
        <v>34</v>
      </c>
      <c r="B33">
        <v>3527708</v>
      </c>
      <c r="C33">
        <v>132840</v>
      </c>
      <c r="D33">
        <v>0</v>
      </c>
      <c r="E33">
        <v>0</v>
      </c>
      <c r="F33">
        <v>0</v>
      </c>
      <c r="G33">
        <v>0</v>
      </c>
      <c r="H33">
        <v>0</v>
      </c>
      <c r="I33">
        <v>0</v>
      </c>
      <c r="J33">
        <v>0</v>
      </c>
      <c r="K33">
        <v>0</v>
      </c>
      <c r="L33">
        <v>1545712</v>
      </c>
      <c r="M33">
        <v>423284</v>
      </c>
      <c r="N33">
        <v>1425872</v>
      </c>
    </row>
    <row r="34" spans="1:14" ht="16" customHeight="1" x14ac:dyDescent="0.2">
      <c r="A34" t="s">
        <v>35</v>
      </c>
      <c r="B34">
        <v>9180817</v>
      </c>
      <c r="C34">
        <v>2403776</v>
      </c>
      <c r="D34">
        <v>0</v>
      </c>
      <c r="E34">
        <v>0</v>
      </c>
      <c r="F34">
        <v>0</v>
      </c>
      <c r="G34">
        <v>0</v>
      </c>
      <c r="H34">
        <v>0</v>
      </c>
      <c r="I34">
        <v>0</v>
      </c>
      <c r="J34">
        <v>0</v>
      </c>
      <c r="K34">
        <v>0</v>
      </c>
      <c r="L34">
        <v>4748937</v>
      </c>
      <c r="M34">
        <v>2028104</v>
      </c>
      <c r="N34">
        <v>0</v>
      </c>
    </row>
    <row r="35" spans="1:14" ht="16" customHeight="1" x14ac:dyDescent="0.2">
      <c r="A35" t="s">
        <v>36</v>
      </c>
      <c r="B35">
        <v>9298121</v>
      </c>
      <c r="C35">
        <v>594682</v>
      </c>
      <c r="D35">
        <v>0</v>
      </c>
      <c r="E35">
        <v>0</v>
      </c>
      <c r="F35">
        <v>0</v>
      </c>
      <c r="G35">
        <v>0</v>
      </c>
      <c r="H35">
        <v>0</v>
      </c>
      <c r="I35">
        <v>0</v>
      </c>
      <c r="J35">
        <v>0</v>
      </c>
      <c r="K35">
        <v>0</v>
      </c>
      <c r="L35">
        <v>1816952</v>
      </c>
      <c r="M35">
        <v>2010056</v>
      </c>
      <c r="N35">
        <v>4876431</v>
      </c>
    </row>
    <row r="36" spans="1:14" ht="16" customHeight="1" x14ac:dyDescent="0.2">
      <c r="A36" t="s">
        <v>37</v>
      </c>
      <c r="B36">
        <v>9037522</v>
      </c>
      <c r="C36">
        <v>930318</v>
      </c>
      <c r="D36">
        <v>0</v>
      </c>
      <c r="E36">
        <v>0</v>
      </c>
      <c r="F36">
        <v>0</v>
      </c>
      <c r="G36">
        <v>0</v>
      </c>
      <c r="H36">
        <v>0</v>
      </c>
      <c r="I36">
        <v>0</v>
      </c>
      <c r="J36">
        <v>0</v>
      </c>
      <c r="K36">
        <v>0</v>
      </c>
      <c r="L36">
        <v>3675730</v>
      </c>
      <c r="M36">
        <v>1835792</v>
      </c>
      <c r="N36">
        <v>2595682</v>
      </c>
    </row>
    <row r="37" spans="1:14" ht="16" customHeight="1" x14ac:dyDescent="0.2">
      <c r="A37" t="s">
        <v>38</v>
      </c>
      <c r="B37">
        <v>52161765</v>
      </c>
      <c r="C37">
        <v>14192899</v>
      </c>
      <c r="D37">
        <v>0</v>
      </c>
      <c r="E37">
        <v>0</v>
      </c>
      <c r="F37">
        <v>0</v>
      </c>
      <c r="G37">
        <v>0</v>
      </c>
      <c r="H37">
        <v>0</v>
      </c>
      <c r="I37">
        <v>0</v>
      </c>
      <c r="J37">
        <v>0</v>
      </c>
      <c r="K37">
        <v>0</v>
      </c>
      <c r="L37">
        <v>31841631</v>
      </c>
      <c r="M37">
        <v>6127235</v>
      </c>
      <c r="N37">
        <v>0</v>
      </c>
    </row>
    <row r="38" spans="1:14" ht="16" customHeight="1" x14ac:dyDescent="0.2">
      <c r="A38" t="s">
        <v>39</v>
      </c>
      <c r="B38">
        <v>12537988</v>
      </c>
      <c r="C38">
        <v>831207</v>
      </c>
      <c r="D38">
        <v>0</v>
      </c>
      <c r="E38">
        <v>0</v>
      </c>
      <c r="F38">
        <v>0</v>
      </c>
      <c r="G38">
        <v>0</v>
      </c>
      <c r="H38">
        <v>0</v>
      </c>
      <c r="I38">
        <v>0</v>
      </c>
      <c r="J38">
        <v>0</v>
      </c>
      <c r="K38">
        <v>0</v>
      </c>
      <c r="L38">
        <v>4999004</v>
      </c>
      <c r="M38">
        <v>836194</v>
      </c>
      <c r="N38">
        <v>5871583</v>
      </c>
    </row>
    <row r="39" spans="1:14" ht="16" customHeight="1" x14ac:dyDescent="0.2">
      <c r="A39" t="s">
        <v>40</v>
      </c>
      <c r="B39">
        <v>489138828</v>
      </c>
      <c r="C39">
        <v>45333554</v>
      </c>
      <c r="D39">
        <v>0</v>
      </c>
      <c r="E39">
        <v>0</v>
      </c>
      <c r="F39">
        <v>0</v>
      </c>
      <c r="G39">
        <v>0</v>
      </c>
      <c r="H39">
        <v>0</v>
      </c>
      <c r="I39">
        <v>0</v>
      </c>
      <c r="J39">
        <v>0</v>
      </c>
      <c r="K39">
        <v>0</v>
      </c>
      <c r="L39">
        <v>199577733</v>
      </c>
      <c r="M39">
        <v>5178952</v>
      </c>
      <c r="N39">
        <v>239048589</v>
      </c>
    </row>
    <row r="40" spans="1:14" ht="16" customHeight="1" x14ac:dyDescent="0.2">
      <c r="A40" t="s">
        <v>41</v>
      </c>
      <c r="B40">
        <v>58214510</v>
      </c>
      <c r="C40">
        <v>0</v>
      </c>
      <c r="D40">
        <v>0</v>
      </c>
      <c r="E40">
        <v>0</v>
      </c>
      <c r="F40">
        <v>0</v>
      </c>
      <c r="G40">
        <v>0</v>
      </c>
      <c r="H40">
        <v>0</v>
      </c>
      <c r="I40">
        <v>0</v>
      </c>
      <c r="J40">
        <v>0</v>
      </c>
      <c r="K40">
        <v>0</v>
      </c>
      <c r="L40">
        <v>10291097</v>
      </c>
      <c r="M40">
        <v>0</v>
      </c>
      <c r="N40">
        <v>47923413</v>
      </c>
    </row>
    <row r="41" spans="1:14" ht="16" customHeight="1" x14ac:dyDescent="0.2">
      <c r="A41" t="s">
        <v>42</v>
      </c>
      <c r="B41">
        <v>514554</v>
      </c>
      <c r="C41">
        <v>9725</v>
      </c>
      <c r="D41">
        <v>0</v>
      </c>
      <c r="E41">
        <v>0</v>
      </c>
      <c r="F41">
        <v>0</v>
      </c>
      <c r="G41">
        <v>0</v>
      </c>
      <c r="H41">
        <v>0</v>
      </c>
      <c r="I41">
        <v>0</v>
      </c>
      <c r="J41">
        <v>0</v>
      </c>
      <c r="K41">
        <v>0</v>
      </c>
      <c r="L41">
        <v>350854</v>
      </c>
      <c r="M41">
        <v>153975</v>
      </c>
      <c r="N41">
        <v>0</v>
      </c>
    </row>
    <row r="42" spans="1:14" ht="16" customHeight="1" x14ac:dyDescent="0.2">
      <c r="A42" t="s">
        <v>43</v>
      </c>
      <c r="B42">
        <v>65749875</v>
      </c>
      <c r="C42">
        <v>8912399</v>
      </c>
      <c r="D42">
        <v>0</v>
      </c>
      <c r="E42">
        <v>0</v>
      </c>
      <c r="F42">
        <v>0</v>
      </c>
      <c r="G42">
        <v>0</v>
      </c>
      <c r="H42">
        <v>0</v>
      </c>
      <c r="I42">
        <v>0</v>
      </c>
      <c r="J42">
        <v>0</v>
      </c>
      <c r="K42">
        <v>0</v>
      </c>
      <c r="L42">
        <v>22407206</v>
      </c>
      <c r="M42">
        <v>0</v>
      </c>
      <c r="N42">
        <v>34430270</v>
      </c>
    </row>
    <row r="43" spans="1:14" ht="16" customHeight="1" x14ac:dyDescent="0.2">
      <c r="A43" t="s">
        <v>44</v>
      </c>
      <c r="B43">
        <v>15465740</v>
      </c>
      <c r="C43">
        <v>6342808</v>
      </c>
      <c r="D43">
        <v>0</v>
      </c>
      <c r="E43">
        <v>0</v>
      </c>
      <c r="F43">
        <v>0</v>
      </c>
      <c r="G43">
        <v>0</v>
      </c>
      <c r="H43">
        <v>0</v>
      </c>
      <c r="I43">
        <v>0</v>
      </c>
      <c r="J43">
        <v>0</v>
      </c>
      <c r="K43">
        <v>0</v>
      </c>
      <c r="L43">
        <v>1477639</v>
      </c>
      <c r="M43">
        <v>280163</v>
      </c>
      <c r="N43">
        <v>7365130</v>
      </c>
    </row>
    <row r="44" spans="1:14" ht="16" customHeight="1" x14ac:dyDescent="0.2">
      <c r="A44" t="s">
        <v>45</v>
      </c>
      <c r="B44">
        <v>14411807</v>
      </c>
      <c r="C44">
        <v>4361891</v>
      </c>
      <c r="D44">
        <v>0</v>
      </c>
      <c r="E44">
        <v>0</v>
      </c>
      <c r="F44">
        <v>0</v>
      </c>
      <c r="G44">
        <v>0</v>
      </c>
      <c r="H44">
        <v>0</v>
      </c>
      <c r="I44">
        <v>0</v>
      </c>
      <c r="J44">
        <v>0</v>
      </c>
      <c r="K44">
        <v>0</v>
      </c>
      <c r="L44">
        <v>9745578</v>
      </c>
      <c r="M44">
        <v>261323</v>
      </c>
      <c r="N44">
        <v>43015</v>
      </c>
    </row>
    <row r="45" spans="1:14" ht="16" customHeight="1" x14ac:dyDescent="0.2">
      <c r="A45" t="s">
        <v>46</v>
      </c>
      <c r="B45">
        <v>63207666</v>
      </c>
      <c r="C45">
        <v>519567</v>
      </c>
      <c r="D45">
        <v>0</v>
      </c>
      <c r="E45">
        <v>0</v>
      </c>
      <c r="F45">
        <v>0</v>
      </c>
      <c r="G45">
        <v>0</v>
      </c>
      <c r="H45">
        <v>0</v>
      </c>
      <c r="I45">
        <v>0</v>
      </c>
      <c r="J45">
        <v>0</v>
      </c>
      <c r="K45">
        <v>0</v>
      </c>
      <c r="L45">
        <v>37149704</v>
      </c>
      <c r="M45">
        <v>2447353</v>
      </c>
      <c r="N45">
        <v>23091042</v>
      </c>
    </row>
    <row r="46" spans="1:14" ht="16" customHeight="1" x14ac:dyDescent="0.2">
      <c r="A46" t="s">
        <v>47</v>
      </c>
      <c r="B46">
        <v>6021471</v>
      </c>
      <c r="C46">
        <v>605680</v>
      </c>
      <c r="D46">
        <v>0</v>
      </c>
      <c r="E46">
        <v>0</v>
      </c>
      <c r="F46">
        <v>0</v>
      </c>
      <c r="G46">
        <v>0</v>
      </c>
      <c r="H46">
        <v>0</v>
      </c>
      <c r="I46">
        <v>0</v>
      </c>
      <c r="J46">
        <v>0</v>
      </c>
      <c r="K46">
        <v>0</v>
      </c>
      <c r="L46">
        <v>3675027</v>
      </c>
      <c r="M46">
        <v>485428</v>
      </c>
      <c r="N46">
        <v>1255336</v>
      </c>
    </row>
    <row r="47" spans="1:14" ht="16" customHeight="1" x14ac:dyDescent="0.2">
      <c r="A47" t="s">
        <v>48</v>
      </c>
      <c r="B47">
        <v>17009459</v>
      </c>
      <c r="C47">
        <v>2358270</v>
      </c>
      <c r="D47">
        <v>0</v>
      </c>
      <c r="E47">
        <v>0</v>
      </c>
      <c r="F47">
        <v>0</v>
      </c>
      <c r="G47">
        <v>0</v>
      </c>
      <c r="H47">
        <v>0</v>
      </c>
      <c r="I47">
        <v>0</v>
      </c>
      <c r="J47">
        <v>0</v>
      </c>
      <c r="K47">
        <v>0</v>
      </c>
      <c r="L47">
        <v>4740538</v>
      </c>
      <c r="M47">
        <v>1773398</v>
      </c>
      <c r="N47">
        <v>8137253</v>
      </c>
    </row>
    <row r="48" spans="1:14" ht="16" customHeight="1" x14ac:dyDescent="0.2">
      <c r="A48" t="s">
        <v>49</v>
      </c>
      <c r="B48">
        <v>2233404</v>
      </c>
      <c r="C48">
        <v>653805</v>
      </c>
      <c r="D48">
        <v>0</v>
      </c>
      <c r="E48">
        <v>0</v>
      </c>
      <c r="F48">
        <v>0</v>
      </c>
      <c r="G48">
        <v>0</v>
      </c>
      <c r="H48">
        <v>0</v>
      </c>
      <c r="I48">
        <v>0</v>
      </c>
      <c r="J48">
        <v>0</v>
      </c>
      <c r="K48">
        <v>0</v>
      </c>
      <c r="L48">
        <v>1461580</v>
      </c>
      <c r="M48">
        <v>118019</v>
      </c>
      <c r="N48">
        <v>0</v>
      </c>
    </row>
    <row r="49" spans="1:14" ht="16" customHeight="1" x14ac:dyDescent="0.2">
      <c r="A49" t="s">
        <v>50</v>
      </c>
      <c r="B49">
        <v>61456077</v>
      </c>
      <c r="C49">
        <v>14193248</v>
      </c>
      <c r="D49">
        <v>0</v>
      </c>
      <c r="E49">
        <v>0</v>
      </c>
      <c r="F49">
        <v>0</v>
      </c>
      <c r="G49">
        <v>0</v>
      </c>
      <c r="H49">
        <v>0</v>
      </c>
      <c r="I49">
        <v>0</v>
      </c>
      <c r="J49">
        <v>0</v>
      </c>
      <c r="K49">
        <v>0</v>
      </c>
      <c r="L49">
        <v>5505984</v>
      </c>
      <c r="M49">
        <v>5316206</v>
      </c>
      <c r="N49">
        <v>36440639</v>
      </c>
    </row>
    <row r="50" spans="1:14" ht="16" customHeight="1" x14ac:dyDescent="0.2">
      <c r="A50" t="s">
        <v>51</v>
      </c>
      <c r="B50">
        <v>85322270</v>
      </c>
      <c r="C50">
        <v>19828873</v>
      </c>
      <c r="D50">
        <v>0</v>
      </c>
      <c r="E50">
        <v>0</v>
      </c>
      <c r="F50">
        <v>0</v>
      </c>
      <c r="G50">
        <v>0</v>
      </c>
      <c r="H50">
        <v>0</v>
      </c>
      <c r="I50">
        <v>0</v>
      </c>
      <c r="J50">
        <v>0</v>
      </c>
      <c r="K50">
        <v>0</v>
      </c>
      <c r="L50">
        <v>15105210</v>
      </c>
      <c r="M50">
        <v>3897128</v>
      </c>
      <c r="N50">
        <v>46491059</v>
      </c>
    </row>
    <row r="51" spans="1:14" ht="16" customHeight="1" x14ac:dyDescent="0.2">
      <c r="A51" t="s">
        <v>52</v>
      </c>
      <c r="B51">
        <v>1962890</v>
      </c>
      <c r="C51">
        <v>0</v>
      </c>
      <c r="D51">
        <v>0</v>
      </c>
      <c r="E51">
        <v>0</v>
      </c>
      <c r="F51">
        <v>0</v>
      </c>
      <c r="G51">
        <v>0</v>
      </c>
      <c r="H51">
        <v>0</v>
      </c>
      <c r="I51">
        <v>0</v>
      </c>
      <c r="J51">
        <v>0</v>
      </c>
      <c r="K51">
        <v>0</v>
      </c>
      <c r="L51">
        <v>1802543</v>
      </c>
      <c r="M51">
        <v>153925</v>
      </c>
      <c r="N51">
        <v>6422</v>
      </c>
    </row>
    <row r="52" spans="1:14" ht="16" customHeight="1" x14ac:dyDescent="0.2">
      <c r="A52" t="s">
        <v>53</v>
      </c>
      <c r="B52">
        <v>1633808</v>
      </c>
      <c r="C52">
        <v>48816</v>
      </c>
      <c r="D52">
        <v>0</v>
      </c>
      <c r="E52">
        <v>0</v>
      </c>
      <c r="F52">
        <v>0</v>
      </c>
      <c r="G52">
        <v>0</v>
      </c>
      <c r="H52">
        <v>0</v>
      </c>
      <c r="I52">
        <v>0</v>
      </c>
      <c r="J52">
        <v>0</v>
      </c>
      <c r="K52">
        <v>0</v>
      </c>
      <c r="L52">
        <v>1494222</v>
      </c>
      <c r="M52">
        <v>90770</v>
      </c>
      <c r="N52">
        <v>0</v>
      </c>
    </row>
    <row r="53" spans="1:14" ht="16" customHeight="1" x14ac:dyDescent="0.2">
      <c r="A53" t="s">
        <v>54</v>
      </c>
      <c r="B53">
        <v>22306398</v>
      </c>
      <c r="C53">
        <v>11267336</v>
      </c>
      <c r="D53">
        <v>0</v>
      </c>
      <c r="E53">
        <v>0</v>
      </c>
      <c r="F53">
        <v>0</v>
      </c>
      <c r="G53">
        <v>0</v>
      </c>
      <c r="H53">
        <v>0</v>
      </c>
      <c r="I53">
        <v>0</v>
      </c>
      <c r="J53">
        <v>0</v>
      </c>
      <c r="K53">
        <v>0</v>
      </c>
      <c r="L53">
        <v>9927516</v>
      </c>
      <c r="M53">
        <v>1111135</v>
      </c>
      <c r="N53">
        <v>411</v>
      </c>
    </row>
    <row r="54" spans="1:14" ht="16" customHeight="1" x14ac:dyDescent="0.2">
      <c r="A54" t="s">
        <v>55</v>
      </c>
      <c r="B54">
        <v>41435908</v>
      </c>
      <c r="C54">
        <v>1765430</v>
      </c>
      <c r="D54">
        <v>0</v>
      </c>
      <c r="E54">
        <v>0</v>
      </c>
      <c r="F54">
        <v>0</v>
      </c>
      <c r="G54">
        <v>0</v>
      </c>
      <c r="H54">
        <v>0</v>
      </c>
      <c r="I54">
        <v>0</v>
      </c>
      <c r="J54">
        <v>0</v>
      </c>
      <c r="K54">
        <v>0</v>
      </c>
      <c r="L54">
        <v>26253723</v>
      </c>
      <c r="M54">
        <v>754064</v>
      </c>
      <c r="N54">
        <v>12662691</v>
      </c>
    </row>
    <row r="55" spans="1:14" ht="16" customHeight="1" x14ac:dyDescent="0.2">
      <c r="A55" t="s">
        <v>56</v>
      </c>
      <c r="B55">
        <v>7836464</v>
      </c>
      <c r="C55">
        <v>1139492</v>
      </c>
      <c r="D55">
        <v>0</v>
      </c>
      <c r="E55">
        <v>0</v>
      </c>
      <c r="F55">
        <v>0</v>
      </c>
      <c r="G55">
        <v>0</v>
      </c>
      <c r="H55">
        <v>0</v>
      </c>
      <c r="I55">
        <v>0</v>
      </c>
      <c r="J55">
        <v>0</v>
      </c>
      <c r="K55">
        <v>0</v>
      </c>
      <c r="L55">
        <v>4622824</v>
      </c>
      <c r="M55">
        <v>1734197</v>
      </c>
      <c r="N55">
        <v>339951</v>
      </c>
    </row>
    <row r="56" spans="1:14" ht="16" customHeight="1" x14ac:dyDescent="0.2">
      <c r="A56" t="s">
        <v>57</v>
      </c>
      <c r="B56">
        <v>36575497</v>
      </c>
      <c r="C56">
        <v>22139581</v>
      </c>
      <c r="D56">
        <v>0</v>
      </c>
      <c r="E56">
        <v>0</v>
      </c>
      <c r="F56">
        <v>0</v>
      </c>
      <c r="G56">
        <v>0</v>
      </c>
      <c r="H56">
        <v>0</v>
      </c>
      <c r="I56">
        <v>0</v>
      </c>
      <c r="J56">
        <v>0</v>
      </c>
      <c r="K56">
        <v>0</v>
      </c>
      <c r="L56">
        <v>10581903</v>
      </c>
      <c r="M56">
        <v>349118</v>
      </c>
      <c r="N56">
        <v>3504895</v>
      </c>
    </row>
    <row r="57" spans="1:14" ht="16" customHeight="1" x14ac:dyDescent="0.2">
      <c r="A57" t="s">
        <v>58</v>
      </c>
      <c r="B57">
        <v>1724096</v>
      </c>
      <c r="C57">
        <v>1308701</v>
      </c>
      <c r="D57">
        <v>0</v>
      </c>
      <c r="E57">
        <v>0</v>
      </c>
      <c r="F57">
        <v>0</v>
      </c>
      <c r="G57">
        <v>0</v>
      </c>
      <c r="H57">
        <v>0</v>
      </c>
      <c r="I57">
        <v>0</v>
      </c>
      <c r="J57">
        <v>0</v>
      </c>
      <c r="K57">
        <v>0</v>
      </c>
      <c r="L57">
        <v>257639</v>
      </c>
      <c r="M57">
        <v>157756</v>
      </c>
      <c r="N57">
        <v>0</v>
      </c>
    </row>
    <row r="58" spans="1:14" ht="16" customHeight="1" x14ac:dyDescent="0.2">
      <c r="A58" t="s">
        <v>133</v>
      </c>
      <c r="B58">
        <v>2015117101</v>
      </c>
      <c r="C58">
        <v>252696553</v>
      </c>
      <c r="D58">
        <v>21418919</v>
      </c>
      <c r="E58">
        <v>0</v>
      </c>
      <c r="F58">
        <v>0</v>
      </c>
      <c r="G58">
        <v>0</v>
      </c>
      <c r="H58">
        <v>0</v>
      </c>
      <c r="I58">
        <v>0</v>
      </c>
      <c r="J58">
        <v>0</v>
      </c>
      <c r="K58">
        <v>0</v>
      </c>
      <c r="L58">
        <v>716038949</v>
      </c>
      <c r="M58">
        <v>94712901</v>
      </c>
      <c r="N58">
        <v>930249779</v>
      </c>
    </row>
    <row r="59" spans="1:14" ht="16" customHeight="1" x14ac:dyDescent="0.2">
      <c r="A59" t="s">
        <v>361</v>
      </c>
      <c r="B59">
        <v>0.23</v>
      </c>
      <c r="C59">
        <v>0.03</v>
      </c>
      <c r="D59">
        <v>0</v>
      </c>
      <c r="E59">
        <v>0</v>
      </c>
      <c r="F59">
        <v>0</v>
      </c>
      <c r="G59">
        <v>0</v>
      </c>
      <c r="H59">
        <v>0</v>
      </c>
      <c r="I59">
        <v>0</v>
      </c>
      <c r="J59">
        <v>0</v>
      </c>
      <c r="K59">
        <v>0</v>
      </c>
      <c r="L59">
        <v>0.08</v>
      </c>
      <c r="M59">
        <v>0.01</v>
      </c>
      <c r="N59">
        <v>0.11</v>
      </c>
    </row>
    <row r="60" spans="1:14" ht="16" customHeight="1" x14ac:dyDescent="0.2">
      <c r="A60" t="s">
        <v>381</v>
      </c>
    </row>
  </sheetData>
  <printOptions horizontalCentered="1"/>
  <pageMargins left="0.5" right="0.5" top="0.5" bottom="0.5" header="0.5" footer="0.5"/>
  <pageSetup scale="52"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60"/>
  <sheetViews>
    <sheetView workbookViewId="0">
      <selection activeCell="C19" sqref="C19"/>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587</v>
      </c>
    </row>
    <row r="3" spans="1:7" ht="16" customHeight="1" x14ac:dyDescent="0.2">
      <c r="A3" t="s">
        <v>588</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24297993</v>
      </c>
      <c r="C7">
        <v>17792240</v>
      </c>
      <c r="D7">
        <v>6505753</v>
      </c>
      <c r="E7">
        <v>0</v>
      </c>
      <c r="F7">
        <v>12373475</v>
      </c>
      <c r="G7">
        <v>36671468</v>
      </c>
    </row>
    <row r="8" spans="1:7" ht="16" customHeight="1" x14ac:dyDescent="0.2">
      <c r="A8" t="s">
        <v>9</v>
      </c>
      <c r="B8">
        <v>11021658</v>
      </c>
      <c r="C8">
        <v>11021658</v>
      </c>
      <c r="D8">
        <v>0</v>
      </c>
      <c r="E8">
        <v>0</v>
      </c>
      <c r="F8">
        <v>2238512</v>
      </c>
      <c r="G8">
        <v>13260170</v>
      </c>
    </row>
    <row r="9" spans="1:7" ht="16" customHeight="1" x14ac:dyDescent="0.2">
      <c r="A9" t="s">
        <v>10</v>
      </c>
      <c r="B9">
        <v>49625410</v>
      </c>
      <c r="C9">
        <v>49625410</v>
      </c>
      <c r="D9">
        <v>0</v>
      </c>
      <c r="E9">
        <v>0</v>
      </c>
      <c r="F9">
        <v>39850410</v>
      </c>
      <c r="G9">
        <v>89475820</v>
      </c>
    </row>
    <row r="10" spans="1:7" ht="16" customHeight="1" x14ac:dyDescent="0.2">
      <c r="A10" t="s">
        <v>11</v>
      </c>
      <c r="B10">
        <v>4812015</v>
      </c>
      <c r="C10">
        <v>3750608</v>
      </c>
      <c r="D10">
        <v>1061407</v>
      </c>
      <c r="E10">
        <v>0</v>
      </c>
      <c r="F10">
        <v>3544584</v>
      </c>
      <c r="G10">
        <v>8356599</v>
      </c>
    </row>
    <row r="11" spans="1:7" ht="16" customHeight="1" x14ac:dyDescent="0.2">
      <c r="A11" t="s">
        <v>12</v>
      </c>
      <c r="B11">
        <v>2120596655</v>
      </c>
      <c r="C11">
        <v>2027650655</v>
      </c>
      <c r="D11">
        <v>92946000</v>
      </c>
      <c r="E11">
        <v>0</v>
      </c>
      <c r="F11">
        <v>346803329</v>
      </c>
      <c r="G11">
        <v>2467399984</v>
      </c>
    </row>
    <row r="12" spans="1:7" ht="16" customHeight="1" x14ac:dyDescent="0.2">
      <c r="A12" t="s">
        <v>13</v>
      </c>
      <c r="B12">
        <v>16453904</v>
      </c>
      <c r="C12">
        <v>7061078</v>
      </c>
      <c r="D12">
        <v>9392826</v>
      </c>
      <c r="E12">
        <v>0</v>
      </c>
      <c r="F12">
        <v>9805062</v>
      </c>
      <c r="G12">
        <v>26258966</v>
      </c>
    </row>
    <row r="13" spans="1:7" ht="16" customHeight="1" x14ac:dyDescent="0.2">
      <c r="A13" t="s">
        <v>14</v>
      </c>
      <c r="B13">
        <v>163061542</v>
      </c>
      <c r="C13">
        <v>101000707</v>
      </c>
      <c r="D13">
        <v>62060835</v>
      </c>
      <c r="E13">
        <v>0</v>
      </c>
      <c r="F13">
        <v>32587585</v>
      </c>
      <c r="G13">
        <v>195649127</v>
      </c>
    </row>
    <row r="14" spans="1:7" ht="16" customHeight="1" x14ac:dyDescent="0.2">
      <c r="A14" t="s">
        <v>15</v>
      </c>
      <c r="B14">
        <v>15015586</v>
      </c>
      <c r="C14">
        <v>7480507</v>
      </c>
      <c r="D14">
        <v>7535079</v>
      </c>
      <c r="E14">
        <v>0</v>
      </c>
      <c r="F14">
        <v>3499769</v>
      </c>
      <c r="G14">
        <v>18515355</v>
      </c>
    </row>
    <row r="15" spans="1:7" ht="16" customHeight="1" x14ac:dyDescent="0.2">
      <c r="A15" t="s">
        <v>16</v>
      </c>
      <c r="B15">
        <v>40350815</v>
      </c>
      <c r="C15">
        <v>30350815</v>
      </c>
      <c r="D15">
        <v>10000000</v>
      </c>
      <c r="E15">
        <v>0</v>
      </c>
      <c r="F15">
        <v>6065531</v>
      </c>
      <c r="G15">
        <v>46416346</v>
      </c>
    </row>
    <row r="16" spans="1:7" ht="16" customHeight="1" x14ac:dyDescent="0.2">
      <c r="A16" t="s">
        <v>17</v>
      </c>
      <c r="B16">
        <v>308534715</v>
      </c>
      <c r="C16">
        <v>272324692</v>
      </c>
      <c r="D16">
        <v>33415872</v>
      </c>
      <c r="E16">
        <v>2794151</v>
      </c>
      <c r="F16">
        <v>83467441</v>
      </c>
      <c r="G16">
        <v>392002156</v>
      </c>
    </row>
    <row r="17" spans="1:7" ht="16" customHeight="1" x14ac:dyDescent="0.2">
      <c r="A17" t="s">
        <v>18</v>
      </c>
      <c r="B17">
        <v>131971448</v>
      </c>
      <c r="C17">
        <v>78172618</v>
      </c>
      <c r="D17">
        <v>53798830</v>
      </c>
      <c r="E17">
        <v>0</v>
      </c>
      <c r="F17">
        <v>23701166</v>
      </c>
      <c r="G17">
        <v>155672614</v>
      </c>
    </row>
    <row r="18" spans="1:7" ht="16" customHeight="1" x14ac:dyDescent="0.2">
      <c r="A18" t="s">
        <v>19</v>
      </c>
      <c r="B18">
        <v>7758306</v>
      </c>
      <c r="C18">
        <v>7758306</v>
      </c>
      <c r="D18">
        <v>0</v>
      </c>
      <c r="E18">
        <v>0</v>
      </c>
      <c r="F18">
        <v>1902292</v>
      </c>
      <c r="G18">
        <v>9660598</v>
      </c>
    </row>
    <row r="19" spans="1:7" ht="16" customHeight="1" x14ac:dyDescent="0.2">
      <c r="A19" t="s">
        <v>20</v>
      </c>
      <c r="B19">
        <v>1966788</v>
      </c>
      <c r="C19">
        <v>1672833</v>
      </c>
      <c r="D19">
        <v>293955</v>
      </c>
      <c r="E19">
        <v>0</v>
      </c>
      <c r="F19">
        <v>1680874</v>
      </c>
      <c r="G19">
        <v>3647662</v>
      </c>
    </row>
    <row r="20" spans="1:7" ht="16" customHeight="1" x14ac:dyDescent="0.2">
      <c r="A20" t="s">
        <v>21</v>
      </c>
      <c r="B20">
        <v>73591493</v>
      </c>
      <c r="C20">
        <v>58689125</v>
      </c>
      <c r="D20">
        <v>14902368</v>
      </c>
      <c r="E20">
        <v>0</v>
      </c>
      <c r="F20">
        <v>1841409</v>
      </c>
      <c r="G20">
        <v>75432902</v>
      </c>
    </row>
    <row r="21" spans="1:7" ht="16" customHeight="1" x14ac:dyDescent="0.2">
      <c r="A21" t="s">
        <v>22</v>
      </c>
      <c r="B21">
        <v>83637083</v>
      </c>
      <c r="C21">
        <v>68280034</v>
      </c>
      <c r="D21">
        <v>15357049</v>
      </c>
      <c r="E21">
        <v>0</v>
      </c>
      <c r="F21">
        <v>28622919</v>
      </c>
      <c r="G21">
        <v>112260002</v>
      </c>
    </row>
    <row r="22" spans="1:7" ht="16" customHeight="1" x14ac:dyDescent="0.2">
      <c r="A22" t="s">
        <v>23</v>
      </c>
      <c r="B22">
        <v>21017534</v>
      </c>
      <c r="C22">
        <v>20577720</v>
      </c>
      <c r="D22">
        <v>439814</v>
      </c>
      <c r="E22">
        <v>0</v>
      </c>
      <c r="F22">
        <v>16573009</v>
      </c>
      <c r="G22">
        <v>37590543</v>
      </c>
    </row>
    <row r="23" spans="1:7" ht="16" customHeight="1" x14ac:dyDescent="0.2">
      <c r="A23" t="s">
        <v>24</v>
      </c>
      <c r="B23">
        <v>37619151</v>
      </c>
      <c r="C23">
        <v>37619151</v>
      </c>
      <c r="D23">
        <v>0</v>
      </c>
      <c r="E23">
        <v>0</v>
      </c>
      <c r="F23">
        <v>34262377</v>
      </c>
      <c r="G23">
        <v>71881528</v>
      </c>
    </row>
    <row r="24" spans="1:7" ht="16" customHeight="1" x14ac:dyDescent="0.2">
      <c r="A24" t="s">
        <v>25</v>
      </c>
      <c r="B24">
        <v>50114470</v>
      </c>
      <c r="C24">
        <v>50114470</v>
      </c>
      <c r="D24">
        <v>0</v>
      </c>
      <c r="E24">
        <v>0</v>
      </c>
      <c r="F24">
        <v>17499120</v>
      </c>
      <c r="G24">
        <v>67613590</v>
      </c>
    </row>
    <row r="25" spans="1:7" ht="16" customHeight="1" x14ac:dyDescent="0.2">
      <c r="A25" t="s">
        <v>26</v>
      </c>
      <c r="B25">
        <v>43019344</v>
      </c>
      <c r="C25">
        <v>43019344</v>
      </c>
      <c r="D25">
        <v>0</v>
      </c>
      <c r="E25">
        <v>0</v>
      </c>
      <c r="F25">
        <v>8218721</v>
      </c>
      <c r="G25">
        <v>51238065</v>
      </c>
    </row>
    <row r="26" spans="1:7" ht="16" customHeight="1" x14ac:dyDescent="0.2">
      <c r="A26" t="s">
        <v>27</v>
      </c>
      <c r="B26">
        <v>36418545</v>
      </c>
      <c r="C26">
        <v>34490394</v>
      </c>
      <c r="D26">
        <v>1928151</v>
      </c>
      <c r="E26">
        <v>0</v>
      </c>
      <c r="F26">
        <v>3559403</v>
      </c>
      <c r="G26">
        <v>39977948</v>
      </c>
    </row>
    <row r="27" spans="1:7" ht="16" customHeight="1" x14ac:dyDescent="0.2">
      <c r="A27" t="s">
        <v>28</v>
      </c>
      <c r="B27">
        <v>97760101</v>
      </c>
      <c r="C27">
        <v>97760101</v>
      </c>
      <c r="D27">
        <v>0</v>
      </c>
      <c r="E27">
        <v>0</v>
      </c>
      <c r="F27">
        <v>45751601</v>
      </c>
      <c r="G27">
        <v>143511702</v>
      </c>
    </row>
    <row r="28" spans="1:7" ht="16" customHeight="1" x14ac:dyDescent="0.2">
      <c r="A28" t="s">
        <v>29</v>
      </c>
      <c r="B28">
        <v>305362745</v>
      </c>
      <c r="C28">
        <v>260389373</v>
      </c>
      <c r="D28">
        <v>44973372</v>
      </c>
      <c r="E28">
        <v>0</v>
      </c>
      <c r="F28">
        <v>53584778</v>
      </c>
      <c r="G28">
        <v>358947523</v>
      </c>
    </row>
    <row r="29" spans="1:7" ht="16" customHeight="1" x14ac:dyDescent="0.2">
      <c r="A29" t="s">
        <v>30</v>
      </c>
      <c r="B29">
        <v>350844881</v>
      </c>
      <c r="C29">
        <v>273495761</v>
      </c>
      <c r="D29">
        <v>77349120</v>
      </c>
      <c r="E29">
        <v>0</v>
      </c>
      <c r="F29">
        <v>121107595</v>
      </c>
      <c r="G29">
        <v>471952476</v>
      </c>
    </row>
    <row r="30" spans="1:7" ht="16" customHeight="1" x14ac:dyDescent="0.2">
      <c r="A30" t="s">
        <v>31</v>
      </c>
      <c r="B30">
        <v>37833458</v>
      </c>
      <c r="C30">
        <v>36186193</v>
      </c>
      <c r="D30">
        <v>1647265</v>
      </c>
      <c r="E30">
        <v>0</v>
      </c>
      <c r="F30">
        <v>10492574</v>
      </c>
      <c r="G30">
        <v>48326032</v>
      </c>
    </row>
    <row r="31" spans="1:7" ht="16" customHeight="1" x14ac:dyDescent="0.2">
      <c r="A31" t="s">
        <v>32</v>
      </c>
      <c r="B31">
        <v>16785100</v>
      </c>
      <c r="C31">
        <v>15069669</v>
      </c>
      <c r="D31">
        <v>1715431</v>
      </c>
      <c r="E31">
        <v>0</v>
      </c>
      <c r="F31">
        <v>12950635</v>
      </c>
      <c r="G31">
        <v>29735735</v>
      </c>
    </row>
    <row r="32" spans="1:7" ht="16" customHeight="1" x14ac:dyDescent="0.2">
      <c r="A32" t="s">
        <v>33</v>
      </c>
      <c r="B32">
        <v>132448809</v>
      </c>
      <c r="C32">
        <v>121141155</v>
      </c>
      <c r="D32">
        <v>11307654</v>
      </c>
      <c r="E32">
        <v>0</v>
      </c>
      <c r="F32">
        <v>5168287</v>
      </c>
      <c r="G32">
        <v>137617096</v>
      </c>
    </row>
    <row r="33" spans="1:7" ht="16" customHeight="1" x14ac:dyDescent="0.2">
      <c r="A33" t="s">
        <v>34</v>
      </c>
      <c r="B33">
        <v>7586835</v>
      </c>
      <c r="C33">
        <v>6276913</v>
      </c>
      <c r="D33">
        <v>1309922</v>
      </c>
      <c r="E33">
        <v>0</v>
      </c>
      <c r="F33">
        <v>3527708</v>
      </c>
      <c r="G33">
        <v>11114543</v>
      </c>
    </row>
    <row r="34" spans="1:7" ht="16" customHeight="1" x14ac:dyDescent="0.2">
      <c r="A34" t="s">
        <v>35</v>
      </c>
      <c r="B34">
        <v>16883437</v>
      </c>
      <c r="C34">
        <v>16174267</v>
      </c>
      <c r="D34">
        <v>709170</v>
      </c>
      <c r="E34">
        <v>0</v>
      </c>
      <c r="F34">
        <v>9180817</v>
      </c>
      <c r="G34">
        <v>26064254</v>
      </c>
    </row>
    <row r="35" spans="1:7" ht="16" customHeight="1" x14ac:dyDescent="0.2">
      <c r="A35" t="s">
        <v>36</v>
      </c>
      <c r="B35">
        <v>12238562</v>
      </c>
      <c r="C35">
        <v>11591478</v>
      </c>
      <c r="D35">
        <v>647084</v>
      </c>
      <c r="E35">
        <v>0</v>
      </c>
      <c r="F35">
        <v>9298121</v>
      </c>
      <c r="G35">
        <v>21536683</v>
      </c>
    </row>
    <row r="36" spans="1:7" ht="16" customHeight="1" x14ac:dyDescent="0.2">
      <c r="A36" t="s">
        <v>37</v>
      </c>
      <c r="B36">
        <v>23163554</v>
      </c>
      <c r="C36">
        <v>18634948</v>
      </c>
      <c r="D36">
        <v>4528606</v>
      </c>
      <c r="E36">
        <v>0</v>
      </c>
      <c r="F36">
        <v>9037522</v>
      </c>
      <c r="G36">
        <v>32201076</v>
      </c>
    </row>
    <row r="37" spans="1:7" ht="16" customHeight="1" x14ac:dyDescent="0.2">
      <c r="A37" t="s">
        <v>38</v>
      </c>
      <c r="B37">
        <v>160115777</v>
      </c>
      <c r="C37">
        <v>137467297</v>
      </c>
      <c r="D37">
        <v>22648480</v>
      </c>
      <c r="E37">
        <v>0</v>
      </c>
      <c r="F37">
        <v>52161765</v>
      </c>
      <c r="G37">
        <v>212277542</v>
      </c>
    </row>
    <row r="38" spans="1:7" ht="16" customHeight="1" x14ac:dyDescent="0.2">
      <c r="A38" t="s">
        <v>39</v>
      </c>
      <c r="B38">
        <v>43069028</v>
      </c>
      <c r="C38">
        <v>43069028</v>
      </c>
      <c r="D38">
        <v>0</v>
      </c>
      <c r="E38">
        <v>0</v>
      </c>
      <c r="F38">
        <v>12537988</v>
      </c>
      <c r="G38">
        <v>55607016</v>
      </c>
    </row>
    <row r="39" spans="1:7" ht="16" customHeight="1" x14ac:dyDescent="0.2">
      <c r="A39" t="s">
        <v>40</v>
      </c>
      <c r="B39">
        <v>937516703</v>
      </c>
      <c r="C39">
        <v>868323100</v>
      </c>
      <c r="D39">
        <v>69193603</v>
      </c>
      <c r="E39">
        <v>0</v>
      </c>
      <c r="F39">
        <v>489138828</v>
      </c>
      <c r="G39">
        <v>1426655531</v>
      </c>
    </row>
    <row r="40" spans="1:7" ht="16" customHeight="1" x14ac:dyDescent="0.2">
      <c r="A40" t="s">
        <v>41</v>
      </c>
      <c r="B40">
        <v>73343196</v>
      </c>
      <c r="C40">
        <v>73343196</v>
      </c>
      <c r="D40">
        <v>0</v>
      </c>
      <c r="E40">
        <v>0</v>
      </c>
      <c r="F40">
        <v>58214510</v>
      </c>
      <c r="G40">
        <v>131557706</v>
      </c>
    </row>
    <row r="41" spans="1:7" ht="16" customHeight="1" x14ac:dyDescent="0.2">
      <c r="A41" t="s">
        <v>42</v>
      </c>
      <c r="B41">
        <v>1923820</v>
      </c>
      <c r="C41">
        <v>1923820</v>
      </c>
      <c r="D41">
        <v>0</v>
      </c>
      <c r="E41">
        <v>0</v>
      </c>
      <c r="F41">
        <v>514554</v>
      </c>
      <c r="G41">
        <v>2438374</v>
      </c>
    </row>
    <row r="42" spans="1:7" ht="16" customHeight="1" x14ac:dyDescent="0.2">
      <c r="A42" t="s">
        <v>43</v>
      </c>
      <c r="B42">
        <v>375208552</v>
      </c>
      <c r="C42">
        <v>329580198</v>
      </c>
      <c r="D42">
        <v>45628354</v>
      </c>
      <c r="E42">
        <v>0</v>
      </c>
      <c r="F42">
        <v>65749875</v>
      </c>
      <c r="G42">
        <v>440958427</v>
      </c>
    </row>
    <row r="43" spans="1:7" ht="16" customHeight="1" x14ac:dyDescent="0.2">
      <c r="A43" t="s">
        <v>44</v>
      </c>
      <c r="B43">
        <v>45784566</v>
      </c>
      <c r="C43">
        <v>35154333</v>
      </c>
      <c r="D43">
        <v>10630233</v>
      </c>
      <c r="E43">
        <v>0</v>
      </c>
      <c r="F43">
        <v>15465740</v>
      </c>
      <c r="G43">
        <v>61250306</v>
      </c>
    </row>
    <row r="44" spans="1:7" ht="16" customHeight="1" x14ac:dyDescent="0.2">
      <c r="A44" t="s">
        <v>45</v>
      </c>
      <c r="B44">
        <v>77843034</v>
      </c>
      <c r="C44">
        <v>66128043</v>
      </c>
      <c r="D44">
        <v>11714991</v>
      </c>
      <c r="E44">
        <v>0</v>
      </c>
      <c r="F44">
        <v>14411807</v>
      </c>
      <c r="G44">
        <v>92254841</v>
      </c>
    </row>
    <row r="45" spans="1:7" ht="16" customHeight="1" x14ac:dyDescent="0.2">
      <c r="A45" t="s">
        <v>46</v>
      </c>
      <c r="B45">
        <v>189024304</v>
      </c>
      <c r="C45">
        <v>161941129</v>
      </c>
      <c r="D45">
        <v>27083175</v>
      </c>
      <c r="E45">
        <v>0</v>
      </c>
      <c r="F45">
        <v>63207666</v>
      </c>
      <c r="G45">
        <v>252231970</v>
      </c>
    </row>
    <row r="46" spans="1:7" ht="16" customHeight="1" x14ac:dyDescent="0.2">
      <c r="A46" t="s">
        <v>47</v>
      </c>
      <c r="B46">
        <v>22112616</v>
      </c>
      <c r="C46">
        <v>18777890</v>
      </c>
      <c r="D46">
        <v>3334726</v>
      </c>
      <c r="E46">
        <v>0</v>
      </c>
      <c r="F46">
        <v>6021471</v>
      </c>
      <c r="G46">
        <v>28134087</v>
      </c>
    </row>
    <row r="47" spans="1:7" ht="16" customHeight="1" x14ac:dyDescent="0.2">
      <c r="A47" t="s">
        <v>48</v>
      </c>
      <c r="B47">
        <v>18829926</v>
      </c>
      <c r="C47">
        <v>14742565</v>
      </c>
      <c r="D47">
        <v>4087361</v>
      </c>
      <c r="E47">
        <v>0</v>
      </c>
      <c r="F47">
        <v>17009459</v>
      </c>
      <c r="G47">
        <v>35839385</v>
      </c>
    </row>
    <row r="48" spans="1:7" ht="16" customHeight="1" x14ac:dyDescent="0.2">
      <c r="A48" t="s">
        <v>49</v>
      </c>
      <c r="B48">
        <v>7510467</v>
      </c>
      <c r="C48">
        <v>6957380</v>
      </c>
      <c r="D48">
        <v>553087</v>
      </c>
      <c r="E48">
        <v>0</v>
      </c>
      <c r="F48">
        <v>2233404</v>
      </c>
      <c r="G48">
        <v>9743871</v>
      </c>
    </row>
    <row r="49" spans="1:7" ht="16" customHeight="1" x14ac:dyDescent="0.2">
      <c r="A49" t="s">
        <v>50</v>
      </c>
      <c r="B49">
        <v>26874462</v>
      </c>
      <c r="C49">
        <v>26874462</v>
      </c>
      <c r="D49">
        <v>0</v>
      </c>
      <c r="E49">
        <v>0</v>
      </c>
      <c r="F49">
        <v>61456077</v>
      </c>
      <c r="G49">
        <v>88330539</v>
      </c>
    </row>
    <row r="50" spans="1:7" ht="16" customHeight="1" x14ac:dyDescent="0.2">
      <c r="A50" t="s">
        <v>51</v>
      </c>
      <c r="B50">
        <v>167390566</v>
      </c>
      <c r="C50">
        <v>132709140</v>
      </c>
      <c r="D50">
        <v>34681426</v>
      </c>
      <c r="E50">
        <v>0</v>
      </c>
      <c r="F50">
        <v>85322270</v>
      </c>
      <c r="G50">
        <v>252712836</v>
      </c>
    </row>
    <row r="51" spans="1:7" ht="16" customHeight="1" x14ac:dyDescent="0.2">
      <c r="A51" t="s">
        <v>52</v>
      </c>
      <c r="B51">
        <v>23327660</v>
      </c>
      <c r="C51">
        <v>12597587</v>
      </c>
      <c r="D51">
        <v>4474910</v>
      </c>
      <c r="E51">
        <v>6255163</v>
      </c>
      <c r="F51">
        <v>1962890</v>
      </c>
      <c r="G51">
        <v>25290550</v>
      </c>
    </row>
    <row r="52" spans="1:7" ht="16" customHeight="1" x14ac:dyDescent="0.2">
      <c r="A52" t="s">
        <v>53</v>
      </c>
      <c r="B52">
        <v>53729825</v>
      </c>
      <c r="C52">
        <v>22544285</v>
      </c>
      <c r="D52">
        <v>31185540</v>
      </c>
      <c r="E52">
        <v>0</v>
      </c>
      <c r="F52">
        <v>1633808</v>
      </c>
      <c r="G52">
        <v>55363633</v>
      </c>
    </row>
    <row r="53" spans="1:7" ht="16" customHeight="1" x14ac:dyDescent="0.2">
      <c r="A53" t="s">
        <v>54</v>
      </c>
      <c r="B53">
        <v>44851482</v>
      </c>
      <c r="C53">
        <v>44743699</v>
      </c>
      <c r="D53">
        <v>107783</v>
      </c>
      <c r="E53">
        <v>0</v>
      </c>
      <c r="F53">
        <v>22306398</v>
      </c>
      <c r="G53">
        <v>67157880</v>
      </c>
    </row>
    <row r="54" spans="1:7" ht="16" customHeight="1" x14ac:dyDescent="0.2">
      <c r="A54" t="s">
        <v>55</v>
      </c>
      <c r="B54">
        <v>173686640</v>
      </c>
      <c r="C54">
        <v>173686640</v>
      </c>
      <c r="D54">
        <v>0</v>
      </c>
      <c r="E54">
        <v>0</v>
      </c>
      <c r="F54">
        <v>41435908</v>
      </c>
      <c r="G54">
        <v>215122548</v>
      </c>
    </row>
    <row r="55" spans="1:7" ht="16" customHeight="1" x14ac:dyDescent="0.2">
      <c r="A55" t="s">
        <v>56</v>
      </c>
      <c r="B55">
        <v>20965032</v>
      </c>
      <c r="C55">
        <v>20965032</v>
      </c>
      <c r="D55">
        <v>0</v>
      </c>
      <c r="E55">
        <v>0</v>
      </c>
      <c r="F55">
        <v>7836464</v>
      </c>
      <c r="G55">
        <v>28801496</v>
      </c>
    </row>
    <row r="56" spans="1:7" ht="16" customHeight="1" x14ac:dyDescent="0.2">
      <c r="A56" t="s">
        <v>57</v>
      </c>
      <c r="B56">
        <v>122005930</v>
      </c>
      <c r="C56">
        <v>105528307</v>
      </c>
      <c r="D56">
        <v>16477623</v>
      </c>
      <c r="E56">
        <v>0</v>
      </c>
      <c r="F56">
        <v>36575497</v>
      </c>
      <c r="G56">
        <v>158581427</v>
      </c>
    </row>
    <row r="57" spans="1:7" ht="16" customHeight="1" x14ac:dyDescent="0.2">
      <c r="A57" t="s">
        <v>58</v>
      </c>
      <c r="B57">
        <v>5268016</v>
      </c>
      <c r="C57">
        <v>5268016</v>
      </c>
      <c r="D57">
        <v>0</v>
      </c>
      <c r="E57">
        <v>0</v>
      </c>
      <c r="F57">
        <v>1724096</v>
      </c>
      <c r="G57">
        <v>6992112</v>
      </c>
    </row>
    <row r="58" spans="1:7" ht="16" customHeight="1" x14ac:dyDescent="0.2">
      <c r="A58" t="s">
        <v>133</v>
      </c>
      <c r="B58">
        <v>6832173539</v>
      </c>
      <c r="C58">
        <v>6087497370</v>
      </c>
      <c r="D58">
        <v>735626855</v>
      </c>
      <c r="E58">
        <v>9049314</v>
      </c>
      <c r="F58">
        <v>2015117101</v>
      </c>
      <c r="G58">
        <v>8847290640</v>
      </c>
    </row>
    <row r="59" spans="1:7" ht="16" customHeight="1" x14ac:dyDescent="0.2">
      <c r="A59" t="s">
        <v>361</v>
      </c>
      <c r="B59">
        <v>0.77</v>
      </c>
      <c r="C59">
        <v>0.69</v>
      </c>
      <c r="D59">
        <v>0.08</v>
      </c>
      <c r="E59">
        <v>0</v>
      </c>
      <c r="F59">
        <v>0.23</v>
      </c>
      <c r="G59">
        <v>1</v>
      </c>
    </row>
    <row r="60" spans="1:7" ht="16" customHeight="1" x14ac:dyDescent="0.2">
      <c r="A60" t="s">
        <v>375</v>
      </c>
    </row>
  </sheetData>
  <printOptions horizontalCentered="1"/>
  <pageMargins left="0.5" right="0.5" top="0.5" bottom="0.5" header="0.5" footer="0.5"/>
  <pageSetup scale="78"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
  <sheetViews>
    <sheetView workbookViewId="0">
      <selection activeCell="K13" sqref="K13"/>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581</v>
      </c>
    </row>
    <row r="3" spans="1:9" ht="16" customHeight="1" x14ac:dyDescent="0.2">
      <c r="A3" t="s">
        <v>586</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24834527</v>
      </c>
      <c r="C7">
        <v>20532163</v>
      </c>
      <c r="D7">
        <v>0</v>
      </c>
      <c r="E7">
        <v>0</v>
      </c>
      <c r="F7">
        <v>9232503</v>
      </c>
      <c r="G7">
        <v>0.15</v>
      </c>
      <c r="H7">
        <v>570299</v>
      </c>
      <c r="I7">
        <v>10729361</v>
      </c>
    </row>
    <row r="8" spans="1:9" ht="16" customHeight="1" x14ac:dyDescent="0.2">
      <c r="A8" t="s">
        <v>9</v>
      </c>
      <c r="B8">
        <v>2868332</v>
      </c>
      <c r="C8">
        <v>1811576</v>
      </c>
      <c r="D8">
        <v>0</v>
      </c>
      <c r="E8">
        <v>0</v>
      </c>
      <c r="F8">
        <v>213572</v>
      </c>
      <c r="G8">
        <v>0.02</v>
      </c>
      <c r="H8">
        <v>369870</v>
      </c>
      <c r="I8">
        <v>1228134</v>
      </c>
    </row>
    <row r="9" spans="1:9" ht="16" customHeight="1" x14ac:dyDescent="0.2">
      <c r="A9" t="s">
        <v>10</v>
      </c>
      <c r="B9">
        <v>43099974</v>
      </c>
      <c r="C9">
        <v>43099974</v>
      </c>
      <c r="D9">
        <v>0</v>
      </c>
      <c r="E9">
        <v>0</v>
      </c>
      <c r="F9">
        <v>12341817</v>
      </c>
      <c r="G9">
        <v>7.0000000000000007E-2</v>
      </c>
      <c r="H9">
        <v>561836</v>
      </c>
      <c r="I9">
        <v>30196321</v>
      </c>
    </row>
    <row r="10" spans="1:9" ht="16" customHeight="1" x14ac:dyDescent="0.2">
      <c r="A10" t="s">
        <v>11</v>
      </c>
      <c r="B10">
        <v>3944445</v>
      </c>
      <c r="C10">
        <v>2043099</v>
      </c>
      <c r="D10">
        <v>0</v>
      </c>
      <c r="E10">
        <v>0</v>
      </c>
      <c r="F10">
        <v>551968</v>
      </c>
      <c r="G10">
        <v>0.04</v>
      </c>
      <c r="H10">
        <v>232528</v>
      </c>
      <c r="I10">
        <v>1258603</v>
      </c>
    </row>
    <row r="11" spans="1:9" ht="16" customHeight="1" x14ac:dyDescent="0.2">
      <c r="A11" t="s">
        <v>12</v>
      </c>
      <c r="B11">
        <v>309891709</v>
      </c>
      <c r="C11">
        <v>309891709</v>
      </c>
      <c r="D11">
        <v>0</v>
      </c>
      <c r="E11">
        <v>0</v>
      </c>
      <c r="F11">
        <v>91007931</v>
      </c>
      <c r="G11">
        <v>0.04</v>
      </c>
      <c r="H11">
        <v>20860071</v>
      </c>
      <c r="I11">
        <v>198023707</v>
      </c>
    </row>
    <row r="12" spans="1:9" ht="16" customHeight="1" x14ac:dyDescent="0.2">
      <c r="A12" t="s">
        <v>13</v>
      </c>
      <c r="B12">
        <v>6620698</v>
      </c>
      <c r="C12">
        <v>6367071</v>
      </c>
      <c r="D12">
        <v>0</v>
      </c>
      <c r="E12">
        <v>0</v>
      </c>
      <c r="F12">
        <v>1194183</v>
      </c>
      <c r="G12">
        <v>0.05</v>
      </c>
      <c r="H12">
        <v>469882</v>
      </c>
      <c r="I12">
        <v>4703006</v>
      </c>
    </row>
    <row r="13" spans="1:9" ht="16" customHeight="1" x14ac:dyDescent="0.2">
      <c r="A13" t="s">
        <v>14</v>
      </c>
      <c r="B13">
        <v>11846108</v>
      </c>
      <c r="C13">
        <v>11846108</v>
      </c>
      <c r="D13">
        <v>0</v>
      </c>
      <c r="E13">
        <v>0</v>
      </c>
      <c r="F13">
        <v>19605760</v>
      </c>
      <c r="G13">
        <v>0.08</v>
      </c>
      <c r="H13">
        <v>0</v>
      </c>
      <c r="I13">
        <v>-7759652</v>
      </c>
    </row>
    <row r="14" spans="1:9" ht="16" customHeight="1" x14ac:dyDescent="0.2">
      <c r="A14" t="s">
        <v>15</v>
      </c>
      <c r="B14">
        <v>7396715</v>
      </c>
      <c r="C14">
        <v>2750492</v>
      </c>
      <c r="D14">
        <v>0</v>
      </c>
      <c r="E14">
        <v>0</v>
      </c>
      <c r="F14">
        <v>984966</v>
      </c>
      <c r="G14">
        <v>7.0000000000000007E-2</v>
      </c>
      <c r="H14">
        <v>1765526</v>
      </c>
      <c r="I14">
        <v>0</v>
      </c>
    </row>
    <row r="15" spans="1:9" ht="16" customHeight="1" x14ac:dyDescent="0.2">
      <c r="A15" t="s">
        <v>16</v>
      </c>
      <c r="B15">
        <v>6032035</v>
      </c>
      <c r="C15">
        <v>3803252</v>
      </c>
      <c r="D15">
        <v>0</v>
      </c>
      <c r="E15">
        <v>0</v>
      </c>
      <c r="F15">
        <v>3463793</v>
      </c>
      <c r="G15">
        <v>0.1</v>
      </c>
      <c r="H15">
        <v>339459</v>
      </c>
      <c r="I15">
        <v>0</v>
      </c>
    </row>
    <row r="16" spans="1:9" ht="16" customHeight="1" x14ac:dyDescent="0.2">
      <c r="A16" t="s">
        <v>17</v>
      </c>
      <c r="B16">
        <v>97123656</v>
      </c>
      <c r="C16">
        <v>66492082</v>
      </c>
      <c r="D16">
        <v>0</v>
      </c>
      <c r="E16">
        <v>0</v>
      </c>
      <c r="F16">
        <v>16019945</v>
      </c>
      <c r="G16">
        <v>0.05</v>
      </c>
      <c r="H16">
        <v>0</v>
      </c>
      <c r="I16">
        <v>50472137</v>
      </c>
    </row>
    <row r="17" spans="1:9" ht="16" customHeight="1" x14ac:dyDescent="0.2">
      <c r="A17" t="s">
        <v>18</v>
      </c>
      <c r="B17">
        <v>48505140</v>
      </c>
      <c r="C17">
        <v>38484579</v>
      </c>
      <c r="D17">
        <v>0</v>
      </c>
      <c r="E17">
        <v>0</v>
      </c>
      <c r="F17">
        <v>10560633</v>
      </c>
      <c r="G17">
        <v>0.05</v>
      </c>
      <c r="H17">
        <v>2173359</v>
      </c>
      <c r="I17">
        <v>25750587</v>
      </c>
    </row>
    <row r="18" spans="1:9" ht="16" customHeight="1" x14ac:dyDescent="0.2">
      <c r="A18" t="s">
        <v>19</v>
      </c>
      <c r="B18">
        <v>3729329</v>
      </c>
      <c r="C18">
        <v>2541763</v>
      </c>
      <c r="D18">
        <v>0</v>
      </c>
      <c r="E18">
        <v>0</v>
      </c>
      <c r="F18">
        <v>1623894</v>
      </c>
      <c r="G18">
        <v>0.06</v>
      </c>
      <c r="H18">
        <v>917869</v>
      </c>
      <c r="I18">
        <v>0</v>
      </c>
    </row>
    <row r="19" spans="1:9" ht="16" customHeight="1" x14ac:dyDescent="0.2">
      <c r="A19" t="s">
        <v>20</v>
      </c>
      <c r="B19">
        <v>2014549</v>
      </c>
      <c r="C19">
        <v>2004162</v>
      </c>
      <c r="D19">
        <v>0</v>
      </c>
      <c r="E19">
        <v>0</v>
      </c>
      <c r="F19">
        <v>288584</v>
      </c>
      <c r="G19">
        <v>0.12</v>
      </c>
      <c r="H19">
        <v>37285</v>
      </c>
      <c r="I19">
        <v>1678293</v>
      </c>
    </row>
    <row r="20" spans="1:9" ht="16" customHeight="1" x14ac:dyDescent="0.2">
      <c r="A20" t="s">
        <v>21</v>
      </c>
      <c r="B20">
        <v>11927821</v>
      </c>
      <c r="C20">
        <v>11719410</v>
      </c>
      <c r="D20">
        <v>0</v>
      </c>
      <c r="E20">
        <v>0</v>
      </c>
      <c r="F20">
        <v>11505755</v>
      </c>
      <c r="G20">
        <v>0.09</v>
      </c>
      <c r="H20">
        <v>213655</v>
      </c>
      <c r="I20">
        <v>0</v>
      </c>
    </row>
    <row r="21" spans="1:9" ht="16" customHeight="1" x14ac:dyDescent="0.2">
      <c r="A21" t="s">
        <v>22</v>
      </c>
      <c r="B21">
        <v>21389788</v>
      </c>
      <c r="C21">
        <v>15735190</v>
      </c>
      <c r="D21">
        <v>0</v>
      </c>
      <c r="E21">
        <v>0</v>
      </c>
      <c r="F21">
        <v>10467592</v>
      </c>
      <c r="G21">
        <v>0.13</v>
      </c>
      <c r="H21">
        <v>3872121</v>
      </c>
      <c r="I21">
        <v>1395477</v>
      </c>
    </row>
    <row r="22" spans="1:9" ht="16" customHeight="1" x14ac:dyDescent="0.2">
      <c r="A22" t="s">
        <v>23</v>
      </c>
      <c r="B22">
        <v>11356878</v>
      </c>
      <c r="C22">
        <v>6646454</v>
      </c>
      <c r="D22">
        <v>0</v>
      </c>
      <c r="E22">
        <v>0</v>
      </c>
      <c r="F22">
        <v>6588768</v>
      </c>
      <c r="G22">
        <v>0.08</v>
      </c>
      <c r="H22">
        <v>57686</v>
      </c>
      <c r="I22">
        <v>0</v>
      </c>
    </row>
    <row r="23" spans="1:9" ht="16" customHeight="1" x14ac:dyDescent="0.2">
      <c r="A23" t="s">
        <v>24</v>
      </c>
      <c r="B23">
        <v>38635792</v>
      </c>
      <c r="C23">
        <v>35502712</v>
      </c>
      <c r="D23">
        <v>0</v>
      </c>
      <c r="E23">
        <v>0</v>
      </c>
      <c r="F23">
        <v>5864706</v>
      </c>
      <c r="G23">
        <v>0.06</v>
      </c>
      <c r="H23">
        <v>0</v>
      </c>
      <c r="I23">
        <v>29638006</v>
      </c>
    </row>
    <row r="24" spans="1:9" ht="16" customHeight="1" x14ac:dyDescent="0.2">
      <c r="A24" t="s">
        <v>25</v>
      </c>
      <c r="B24">
        <v>26001893</v>
      </c>
      <c r="C24">
        <v>23157638</v>
      </c>
      <c r="D24">
        <v>0</v>
      </c>
      <c r="E24">
        <v>0</v>
      </c>
      <c r="F24">
        <v>17317000</v>
      </c>
      <c r="G24">
        <v>0.12</v>
      </c>
      <c r="H24">
        <v>692354</v>
      </c>
      <c r="I24">
        <v>5148284</v>
      </c>
    </row>
    <row r="25" spans="1:9" ht="16" customHeight="1" x14ac:dyDescent="0.2">
      <c r="A25" t="s">
        <v>26</v>
      </c>
      <c r="B25">
        <v>33125362</v>
      </c>
      <c r="C25">
        <v>20306925</v>
      </c>
      <c r="D25">
        <v>0</v>
      </c>
      <c r="E25">
        <v>0</v>
      </c>
      <c r="F25">
        <v>20306925</v>
      </c>
      <c r="G25">
        <v>0.31</v>
      </c>
      <c r="H25">
        <v>0</v>
      </c>
      <c r="I25">
        <v>0</v>
      </c>
    </row>
    <row r="26" spans="1:9" ht="16" customHeight="1" x14ac:dyDescent="0.2">
      <c r="A26" t="s">
        <v>27</v>
      </c>
      <c r="B26">
        <v>11798546</v>
      </c>
      <c r="C26">
        <v>6898548</v>
      </c>
      <c r="D26">
        <v>0</v>
      </c>
      <c r="E26">
        <v>0</v>
      </c>
      <c r="F26">
        <v>5674572</v>
      </c>
      <c r="G26">
        <v>0.08</v>
      </c>
      <c r="H26">
        <v>118030</v>
      </c>
      <c r="I26">
        <v>1105946</v>
      </c>
    </row>
    <row r="27" spans="1:9" ht="16" customHeight="1" x14ac:dyDescent="0.2">
      <c r="A27" t="s">
        <v>28</v>
      </c>
      <c r="B27">
        <v>28330420</v>
      </c>
      <c r="C27">
        <v>15857296</v>
      </c>
      <c r="D27">
        <v>0</v>
      </c>
      <c r="E27">
        <v>0</v>
      </c>
      <c r="F27">
        <v>10691641</v>
      </c>
      <c r="G27">
        <v>0.1</v>
      </c>
      <c r="H27">
        <v>4132942</v>
      </c>
      <c r="I27">
        <v>1032713</v>
      </c>
    </row>
    <row r="28" spans="1:9" ht="16" customHeight="1" x14ac:dyDescent="0.2">
      <c r="A28" t="s">
        <v>29</v>
      </c>
      <c r="B28">
        <v>109833582</v>
      </c>
      <c r="C28">
        <v>90138499</v>
      </c>
      <c r="D28">
        <v>0</v>
      </c>
      <c r="E28">
        <v>0</v>
      </c>
      <c r="F28">
        <v>45246094</v>
      </c>
      <c r="G28">
        <v>0.14000000000000001</v>
      </c>
      <c r="H28">
        <v>3349217</v>
      </c>
      <c r="I28">
        <v>41543188</v>
      </c>
    </row>
    <row r="29" spans="1:9" ht="16" customHeight="1" x14ac:dyDescent="0.2">
      <c r="A29" t="s">
        <v>30</v>
      </c>
      <c r="B29">
        <v>147301675</v>
      </c>
      <c r="C29">
        <v>107129363</v>
      </c>
      <c r="D29">
        <v>0</v>
      </c>
      <c r="E29">
        <v>0</v>
      </c>
      <c r="F29">
        <v>47340038</v>
      </c>
      <c r="G29">
        <v>0.08</v>
      </c>
      <c r="H29">
        <v>12954153</v>
      </c>
      <c r="I29">
        <v>46835172</v>
      </c>
    </row>
    <row r="30" spans="1:9" ht="16" customHeight="1" x14ac:dyDescent="0.2">
      <c r="A30" t="s">
        <v>31</v>
      </c>
      <c r="B30">
        <v>6838665</v>
      </c>
      <c r="C30">
        <v>6744961</v>
      </c>
      <c r="D30">
        <v>0</v>
      </c>
      <c r="E30">
        <v>0</v>
      </c>
      <c r="F30">
        <v>5882977</v>
      </c>
      <c r="G30">
        <v>0.12</v>
      </c>
      <c r="H30">
        <v>861984</v>
      </c>
      <c r="I30">
        <v>0</v>
      </c>
    </row>
    <row r="31" spans="1:9" ht="16" customHeight="1" x14ac:dyDescent="0.2">
      <c r="A31" t="s">
        <v>32</v>
      </c>
      <c r="B31">
        <v>19135206</v>
      </c>
      <c r="C31">
        <v>9602545</v>
      </c>
      <c r="D31">
        <v>0</v>
      </c>
      <c r="E31">
        <v>0</v>
      </c>
      <c r="F31">
        <v>8590760</v>
      </c>
      <c r="G31">
        <v>0.13</v>
      </c>
      <c r="H31">
        <v>1011785</v>
      </c>
      <c r="I31">
        <v>0</v>
      </c>
    </row>
    <row r="32" spans="1:9" ht="16" customHeight="1" x14ac:dyDescent="0.2">
      <c r="A32" t="s">
        <v>33</v>
      </c>
      <c r="B32">
        <v>75828574</v>
      </c>
      <c r="C32">
        <v>53994688</v>
      </c>
      <c r="D32">
        <v>0</v>
      </c>
      <c r="E32">
        <v>0</v>
      </c>
      <c r="F32">
        <v>25618732</v>
      </c>
      <c r="G32">
        <v>0.19</v>
      </c>
      <c r="H32">
        <v>6694660</v>
      </c>
      <c r="I32">
        <v>21681296</v>
      </c>
    </row>
    <row r="33" spans="1:9" ht="16" customHeight="1" x14ac:dyDescent="0.2">
      <c r="A33" t="s">
        <v>34</v>
      </c>
      <c r="B33">
        <v>6128926</v>
      </c>
      <c r="C33">
        <v>3698657</v>
      </c>
      <c r="D33">
        <v>0</v>
      </c>
      <c r="E33">
        <v>0</v>
      </c>
      <c r="F33">
        <v>1849498</v>
      </c>
      <c r="G33">
        <v>0.08</v>
      </c>
      <c r="H33">
        <v>423287</v>
      </c>
      <c r="I33">
        <v>1425872</v>
      </c>
    </row>
    <row r="34" spans="1:9" ht="16" customHeight="1" x14ac:dyDescent="0.2">
      <c r="A34" t="s">
        <v>35</v>
      </c>
      <c r="B34">
        <v>8729537</v>
      </c>
      <c r="C34">
        <v>6777041</v>
      </c>
      <c r="D34">
        <v>0</v>
      </c>
      <c r="E34">
        <v>0</v>
      </c>
      <c r="F34">
        <v>4748937</v>
      </c>
      <c r="G34">
        <v>0.16</v>
      </c>
      <c r="H34">
        <v>2028104</v>
      </c>
      <c r="I34">
        <v>0</v>
      </c>
    </row>
    <row r="35" spans="1:9" ht="16" customHeight="1" x14ac:dyDescent="0.2">
      <c r="A35" t="s">
        <v>36</v>
      </c>
      <c r="B35">
        <v>10422938</v>
      </c>
      <c r="C35">
        <v>9828254</v>
      </c>
      <c r="D35">
        <v>0</v>
      </c>
      <c r="E35">
        <v>0</v>
      </c>
      <c r="F35">
        <v>3577365</v>
      </c>
      <c r="G35">
        <v>0.12</v>
      </c>
      <c r="H35">
        <v>2345917</v>
      </c>
      <c r="I35">
        <v>3904972</v>
      </c>
    </row>
    <row r="36" spans="1:9" ht="16" customHeight="1" x14ac:dyDescent="0.2">
      <c r="A36" t="s">
        <v>37</v>
      </c>
      <c r="B36">
        <v>11639667</v>
      </c>
      <c r="C36">
        <v>10396158</v>
      </c>
      <c r="D36">
        <v>0</v>
      </c>
      <c r="E36">
        <v>0</v>
      </c>
      <c r="F36">
        <v>4680941</v>
      </c>
      <c r="G36">
        <v>0.13</v>
      </c>
      <c r="H36">
        <v>2309139</v>
      </c>
      <c r="I36">
        <v>3406078</v>
      </c>
    </row>
    <row r="37" spans="1:9" ht="16" customHeight="1" x14ac:dyDescent="0.2">
      <c r="A37" t="s">
        <v>38</v>
      </c>
      <c r="B37">
        <v>56363317</v>
      </c>
      <c r="C37">
        <v>39513279</v>
      </c>
      <c r="D37">
        <v>0</v>
      </c>
      <c r="E37">
        <v>0</v>
      </c>
      <c r="F37">
        <v>31732451</v>
      </c>
      <c r="G37">
        <v>0.15</v>
      </c>
      <c r="H37">
        <v>7780828</v>
      </c>
      <c r="I37">
        <v>0</v>
      </c>
    </row>
    <row r="38" spans="1:9" ht="16" customHeight="1" x14ac:dyDescent="0.2">
      <c r="A38" t="s">
        <v>39</v>
      </c>
      <c r="B38">
        <v>11556817</v>
      </c>
      <c r="C38">
        <v>11411647</v>
      </c>
      <c r="D38">
        <v>0</v>
      </c>
      <c r="E38">
        <v>0</v>
      </c>
      <c r="F38">
        <v>2804287</v>
      </c>
      <c r="G38">
        <v>0.06</v>
      </c>
      <c r="H38">
        <v>205906</v>
      </c>
      <c r="I38">
        <v>8401454</v>
      </c>
    </row>
    <row r="39" spans="1:9" ht="16" customHeight="1" x14ac:dyDescent="0.2">
      <c r="A39" t="s">
        <v>40</v>
      </c>
      <c r="B39">
        <v>402691588</v>
      </c>
      <c r="C39">
        <v>344758184</v>
      </c>
      <c r="D39">
        <v>0</v>
      </c>
      <c r="E39">
        <v>0</v>
      </c>
      <c r="F39">
        <v>229579231</v>
      </c>
      <c r="G39">
        <v>0.13</v>
      </c>
      <c r="H39">
        <v>5178953</v>
      </c>
      <c r="I39">
        <v>110000000</v>
      </c>
    </row>
    <row r="40" spans="1:9" ht="16" customHeight="1" x14ac:dyDescent="0.2">
      <c r="A40" t="s">
        <v>41</v>
      </c>
      <c r="B40">
        <v>38305480</v>
      </c>
      <c r="C40">
        <v>38305480</v>
      </c>
      <c r="D40">
        <v>0</v>
      </c>
      <c r="E40">
        <v>0</v>
      </c>
      <c r="F40">
        <v>12503090</v>
      </c>
      <c r="G40">
        <v>0.08</v>
      </c>
      <c r="H40">
        <v>0</v>
      </c>
      <c r="I40">
        <v>25802390</v>
      </c>
    </row>
    <row r="41" spans="1:9" ht="16" customHeight="1" x14ac:dyDescent="0.2">
      <c r="A41" t="s">
        <v>42</v>
      </c>
      <c r="B41">
        <v>620528</v>
      </c>
      <c r="C41">
        <v>532993</v>
      </c>
      <c r="D41">
        <v>0</v>
      </c>
      <c r="E41">
        <v>0</v>
      </c>
      <c r="F41">
        <v>379017</v>
      </c>
      <c r="G41">
        <v>0.1</v>
      </c>
      <c r="H41">
        <v>153976</v>
      </c>
      <c r="I41">
        <v>0</v>
      </c>
    </row>
    <row r="42" spans="1:9" ht="16" customHeight="1" x14ac:dyDescent="0.2">
      <c r="A42" t="s">
        <v>43</v>
      </c>
      <c r="B42">
        <v>87300547</v>
      </c>
      <c r="C42">
        <v>85196806</v>
      </c>
      <c r="D42">
        <v>0</v>
      </c>
      <c r="E42">
        <v>0</v>
      </c>
      <c r="F42">
        <v>23342616</v>
      </c>
      <c r="G42">
        <v>0.05</v>
      </c>
      <c r="H42">
        <v>0</v>
      </c>
      <c r="I42">
        <v>61854190</v>
      </c>
    </row>
    <row r="43" spans="1:9" ht="16" customHeight="1" x14ac:dyDescent="0.2">
      <c r="A43" t="s">
        <v>44</v>
      </c>
      <c r="B43">
        <v>26274991</v>
      </c>
      <c r="C43">
        <v>15565817</v>
      </c>
      <c r="D43">
        <v>0</v>
      </c>
      <c r="E43">
        <v>0</v>
      </c>
      <c r="F43">
        <v>2534125</v>
      </c>
      <c r="G43">
        <v>0.03</v>
      </c>
      <c r="H43">
        <v>492604</v>
      </c>
      <c r="I43">
        <v>12539088</v>
      </c>
    </row>
    <row r="44" spans="1:9" ht="16" customHeight="1" x14ac:dyDescent="0.2">
      <c r="A44" t="s">
        <v>45</v>
      </c>
      <c r="B44">
        <v>20025769</v>
      </c>
      <c r="C44">
        <v>14120431</v>
      </c>
      <c r="D44">
        <v>0</v>
      </c>
      <c r="E44">
        <v>0</v>
      </c>
      <c r="F44">
        <v>13581795</v>
      </c>
      <c r="G44">
        <v>0.09</v>
      </c>
      <c r="H44">
        <v>350144</v>
      </c>
      <c r="I44">
        <v>188492</v>
      </c>
    </row>
    <row r="45" spans="1:9" ht="16" customHeight="1" x14ac:dyDescent="0.2">
      <c r="A45" t="s">
        <v>46</v>
      </c>
      <c r="B45">
        <v>64140880</v>
      </c>
      <c r="C45">
        <v>63408405</v>
      </c>
      <c r="D45">
        <v>0</v>
      </c>
      <c r="E45">
        <v>0</v>
      </c>
      <c r="F45">
        <v>41034676</v>
      </c>
      <c r="G45">
        <v>0.14000000000000001</v>
      </c>
      <c r="H45">
        <v>2447353</v>
      </c>
      <c r="I45">
        <v>19926376</v>
      </c>
    </row>
    <row r="46" spans="1:9" ht="16" customHeight="1" x14ac:dyDescent="0.2">
      <c r="A46" t="s">
        <v>47</v>
      </c>
      <c r="B46">
        <v>5059654</v>
      </c>
      <c r="C46">
        <v>4160455</v>
      </c>
      <c r="D46">
        <v>0</v>
      </c>
      <c r="E46">
        <v>0</v>
      </c>
      <c r="F46">
        <v>3675027</v>
      </c>
      <c r="G46">
        <v>0.1</v>
      </c>
      <c r="H46">
        <v>485428</v>
      </c>
      <c r="I46">
        <v>0</v>
      </c>
    </row>
    <row r="47" spans="1:9" ht="16" customHeight="1" x14ac:dyDescent="0.2">
      <c r="A47" t="s">
        <v>48</v>
      </c>
      <c r="B47">
        <v>35020246</v>
      </c>
      <c r="C47">
        <v>24247946</v>
      </c>
      <c r="D47">
        <v>0</v>
      </c>
      <c r="E47">
        <v>0</v>
      </c>
      <c r="F47">
        <v>7110806</v>
      </c>
      <c r="G47">
        <v>0.08</v>
      </c>
      <c r="H47">
        <v>2660099</v>
      </c>
      <c r="I47">
        <v>14477041</v>
      </c>
    </row>
    <row r="48" spans="1:9" ht="16" customHeight="1" x14ac:dyDescent="0.2">
      <c r="A48" t="s">
        <v>49</v>
      </c>
      <c r="B48">
        <v>5625389</v>
      </c>
      <c r="C48">
        <v>4970830</v>
      </c>
      <c r="D48">
        <v>0</v>
      </c>
      <c r="E48">
        <v>0</v>
      </c>
      <c r="F48">
        <v>2122850</v>
      </c>
      <c r="G48">
        <v>0.18</v>
      </c>
      <c r="H48">
        <v>125622</v>
      </c>
      <c r="I48">
        <v>2722358</v>
      </c>
    </row>
    <row r="49" spans="1:9" ht="16" customHeight="1" x14ac:dyDescent="0.2">
      <c r="A49" t="s">
        <v>50</v>
      </c>
      <c r="B49">
        <v>45534774</v>
      </c>
      <c r="C49">
        <v>21172846</v>
      </c>
      <c r="D49">
        <v>0</v>
      </c>
      <c r="E49">
        <v>0</v>
      </c>
      <c r="F49">
        <v>10195726</v>
      </c>
      <c r="G49">
        <v>7.0000000000000007E-2</v>
      </c>
      <c r="H49">
        <v>2750726</v>
      </c>
      <c r="I49">
        <v>8226394</v>
      </c>
    </row>
    <row r="50" spans="1:9" ht="16" customHeight="1" x14ac:dyDescent="0.2">
      <c r="A50" t="s">
        <v>51</v>
      </c>
      <c r="B50">
        <v>125797477</v>
      </c>
      <c r="C50">
        <v>98391351</v>
      </c>
      <c r="D50">
        <v>0</v>
      </c>
      <c r="E50">
        <v>0</v>
      </c>
      <c r="F50">
        <v>17614398</v>
      </c>
      <c r="G50">
        <v>0.05</v>
      </c>
      <c r="H50">
        <v>4944855</v>
      </c>
      <c r="I50">
        <v>75832098</v>
      </c>
    </row>
    <row r="51" spans="1:9" ht="16" customHeight="1" x14ac:dyDescent="0.2">
      <c r="A51" t="s">
        <v>52</v>
      </c>
      <c r="B51">
        <v>28173082</v>
      </c>
      <c r="C51">
        <v>6692795</v>
      </c>
      <c r="D51">
        <v>0</v>
      </c>
      <c r="E51">
        <v>0</v>
      </c>
      <c r="F51">
        <v>6115853</v>
      </c>
      <c r="G51">
        <v>0.08</v>
      </c>
      <c r="H51">
        <v>537210</v>
      </c>
      <c r="I51">
        <v>39732</v>
      </c>
    </row>
    <row r="52" spans="1:9" ht="16" customHeight="1" x14ac:dyDescent="0.2">
      <c r="A52" t="s">
        <v>53</v>
      </c>
      <c r="B52">
        <v>5303421</v>
      </c>
      <c r="C52">
        <v>5156257</v>
      </c>
      <c r="D52">
        <v>0</v>
      </c>
      <c r="E52">
        <v>0</v>
      </c>
      <c r="F52">
        <v>4882614</v>
      </c>
      <c r="G52">
        <v>0.13</v>
      </c>
      <c r="H52">
        <v>273643</v>
      </c>
      <c r="I52">
        <v>0</v>
      </c>
    </row>
    <row r="53" spans="1:9" ht="16" customHeight="1" x14ac:dyDescent="0.2">
      <c r="A53" t="s">
        <v>54</v>
      </c>
      <c r="B53">
        <v>27610167</v>
      </c>
      <c r="C53">
        <v>15342828</v>
      </c>
      <c r="D53">
        <v>0</v>
      </c>
      <c r="E53">
        <v>0</v>
      </c>
      <c r="F53">
        <v>14231282</v>
      </c>
      <c r="G53">
        <v>0.17</v>
      </c>
      <c r="H53">
        <v>1111135</v>
      </c>
      <c r="I53">
        <v>411</v>
      </c>
    </row>
    <row r="54" spans="1:9" ht="16" customHeight="1" x14ac:dyDescent="0.2">
      <c r="A54" t="s">
        <v>55</v>
      </c>
      <c r="B54">
        <v>29559076</v>
      </c>
      <c r="C54">
        <v>27106773</v>
      </c>
      <c r="D54">
        <v>0</v>
      </c>
      <c r="E54">
        <v>0</v>
      </c>
      <c r="F54">
        <v>10670174</v>
      </c>
      <c r="G54">
        <v>0.05</v>
      </c>
      <c r="H54">
        <v>833599</v>
      </c>
      <c r="I54">
        <v>15603000</v>
      </c>
    </row>
    <row r="55" spans="1:9" ht="16" customHeight="1" x14ac:dyDescent="0.2">
      <c r="A55" t="s">
        <v>56</v>
      </c>
      <c r="B55">
        <v>10720364</v>
      </c>
      <c r="C55">
        <v>8447013</v>
      </c>
      <c r="D55">
        <v>0</v>
      </c>
      <c r="E55">
        <v>0</v>
      </c>
      <c r="F55">
        <v>5469410</v>
      </c>
      <c r="G55">
        <v>0.1</v>
      </c>
      <c r="H55">
        <v>1734197</v>
      </c>
      <c r="I55">
        <v>1243406</v>
      </c>
    </row>
    <row r="56" spans="1:9" ht="16" customHeight="1" x14ac:dyDescent="0.2">
      <c r="A56" t="s">
        <v>57</v>
      </c>
      <c r="B56">
        <v>94363819</v>
      </c>
      <c r="C56">
        <v>41682356</v>
      </c>
      <c r="D56">
        <v>0</v>
      </c>
      <c r="E56">
        <v>0</v>
      </c>
      <c r="F56">
        <v>27253203</v>
      </c>
      <c r="G56">
        <v>0.15</v>
      </c>
      <c r="H56">
        <v>6594659</v>
      </c>
      <c r="I56">
        <v>7834494</v>
      </c>
    </row>
    <row r="57" spans="1:9" ht="16" customHeight="1" x14ac:dyDescent="0.2">
      <c r="A57" t="s">
        <v>58</v>
      </c>
      <c r="B57">
        <v>977943</v>
      </c>
      <c r="C57">
        <v>966308</v>
      </c>
      <c r="D57">
        <v>0</v>
      </c>
      <c r="E57">
        <v>0</v>
      </c>
      <c r="F57">
        <v>495855</v>
      </c>
      <c r="G57">
        <v>0.15</v>
      </c>
      <c r="H57">
        <v>470453</v>
      </c>
      <c r="I57">
        <v>0</v>
      </c>
    </row>
    <row r="58" spans="1:9" ht="16" customHeight="1" x14ac:dyDescent="0.2">
      <c r="A58" t="s">
        <v>133</v>
      </c>
      <c r="B58">
        <v>2267357816</v>
      </c>
      <c r="C58">
        <v>1816953169</v>
      </c>
      <c r="D58">
        <v>0</v>
      </c>
      <c r="E58">
        <v>0</v>
      </c>
      <c r="F58">
        <v>870370336</v>
      </c>
      <c r="G58" t="s">
        <v>360</v>
      </c>
      <c r="H58">
        <v>108494408</v>
      </c>
      <c r="I58">
        <v>838088425</v>
      </c>
    </row>
    <row r="59" spans="1:9" ht="16" customHeight="1" x14ac:dyDescent="0.2">
      <c r="A59" t="s">
        <v>361</v>
      </c>
      <c r="B59">
        <v>0.23</v>
      </c>
      <c r="C59">
        <v>0.18</v>
      </c>
      <c r="D59">
        <v>0</v>
      </c>
      <c r="E59">
        <v>0</v>
      </c>
      <c r="F59">
        <v>0.09</v>
      </c>
      <c r="G59" t="s">
        <v>134</v>
      </c>
      <c r="H59">
        <v>0.01</v>
      </c>
      <c r="I59">
        <v>0.08</v>
      </c>
    </row>
    <row r="60" spans="1:9" ht="16" customHeight="1" x14ac:dyDescent="0.2">
      <c r="A60" t="s">
        <v>370</v>
      </c>
    </row>
  </sheetData>
  <pageMargins left="0.7" right="0.7" top="0.75" bottom="0.7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
  <sheetViews>
    <sheetView workbookViewId="0">
      <selection activeCell="O13" sqref="O13"/>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581</v>
      </c>
    </row>
    <row r="3" spans="1:12" ht="16" customHeight="1" x14ac:dyDescent="0.2">
      <c r="A3" t="s">
        <v>585</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24834527</v>
      </c>
      <c r="C7">
        <v>4302364</v>
      </c>
      <c r="D7">
        <v>0</v>
      </c>
      <c r="E7">
        <v>0</v>
      </c>
      <c r="F7">
        <v>0</v>
      </c>
      <c r="G7">
        <v>0</v>
      </c>
      <c r="H7">
        <v>0</v>
      </c>
      <c r="I7">
        <v>0</v>
      </c>
      <c r="J7">
        <v>0</v>
      </c>
      <c r="K7">
        <v>20532163</v>
      </c>
      <c r="L7">
        <v>0.42</v>
      </c>
    </row>
    <row r="8" spans="1:12" ht="16" customHeight="1" x14ac:dyDescent="0.2">
      <c r="A8" t="s">
        <v>9</v>
      </c>
      <c r="B8">
        <v>2868332</v>
      </c>
      <c r="C8">
        <v>1056756</v>
      </c>
      <c r="D8">
        <v>0</v>
      </c>
      <c r="E8">
        <v>0</v>
      </c>
      <c r="F8">
        <v>0</v>
      </c>
      <c r="G8">
        <v>0</v>
      </c>
      <c r="H8">
        <v>0</v>
      </c>
      <c r="I8">
        <v>0</v>
      </c>
      <c r="J8">
        <v>0</v>
      </c>
      <c r="K8">
        <v>1811576</v>
      </c>
      <c r="L8">
        <v>0.21</v>
      </c>
    </row>
    <row r="9" spans="1:12" ht="16" customHeight="1" x14ac:dyDescent="0.2">
      <c r="A9" t="s">
        <v>10</v>
      </c>
      <c r="B9">
        <v>43099974</v>
      </c>
      <c r="C9">
        <v>0</v>
      </c>
      <c r="D9">
        <v>0</v>
      </c>
      <c r="E9">
        <v>0</v>
      </c>
      <c r="F9">
        <v>0</v>
      </c>
      <c r="G9">
        <v>0</v>
      </c>
      <c r="H9">
        <v>0</v>
      </c>
      <c r="I9">
        <v>0</v>
      </c>
      <c r="J9">
        <v>0</v>
      </c>
      <c r="K9">
        <v>43099974</v>
      </c>
      <c r="L9">
        <v>0.23</v>
      </c>
    </row>
    <row r="10" spans="1:12" ht="16" customHeight="1" x14ac:dyDescent="0.2">
      <c r="A10" t="s">
        <v>11</v>
      </c>
      <c r="B10">
        <v>3944445</v>
      </c>
      <c r="C10">
        <v>1901346</v>
      </c>
      <c r="D10">
        <v>0</v>
      </c>
      <c r="E10">
        <v>0</v>
      </c>
      <c r="F10">
        <v>0</v>
      </c>
      <c r="G10">
        <v>0</v>
      </c>
      <c r="H10">
        <v>0</v>
      </c>
      <c r="I10">
        <v>0</v>
      </c>
      <c r="J10">
        <v>0</v>
      </c>
      <c r="K10">
        <v>2043099</v>
      </c>
      <c r="L10">
        <v>0.31</v>
      </c>
    </row>
    <row r="11" spans="1:12" ht="16" customHeight="1" x14ac:dyDescent="0.2">
      <c r="A11" t="s">
        <v>12</v>
      </c>
      <c r="B11">
        <v>309891709</v>
      </c>
      <c r="C11">
        <v>0</v>
      </c>
      <c r="D11">
        <v>0</v>
      </c>
      <c r="E11">
        <v>0</v>
      </c>
      <c r="F11">
        <v>0</v>
      </c>
      <c r="G11">
        <v>0</v>
      </c>
      <c r="H11">
        <v>0</v>
      </c>
      <c r="I11">
        <v>0</v>
      </c>
      <c r="J11">
        <v>0</v>
      </c>
      <c r="K11">
        <v>309891709</v>
      </c>
      <c r="L11">
        <v>0.13</v>
      </c>
    </row>
    <row r="12" spans="1:12" ht="16" customHeight="1" x14ac:dyDescent="0.2">
      <c r="A12" t="s">
        <v>13</v>
      </c>
      <c r="B12">
        <v>6620698</v>
      </c>
      <c r="C12">
        <v>253627</v>
      </c>
      <c r="D12">
        <v>0</v>
      </c>
      <c r="E12">
        <v>0</v>
      </c>
      <c r="F12">
        <v>0</v>
      </c>
      <c r="G12">
        <v>0</v>
      </c>
      <c r="H12">
        <v>0</v>
      </c>
      <c r="I12">
        <v>0</v>
      </c>
      <c r="J12">
        <v>0</v>
      </c>
      <c r="K12">
        <v>6367071</v>
      </c>
      <c r="L12">
        <v>0.28000000000000003</v>
      </c>
    </row>
    <row r="13" spans="1:12" ht="16" customHeight="1" x14ac:dyDescent="0.2">
      <c r="A13" t="s">
        <v>14</v>
      </c>
      <c r="B13">
        <v>11846108</v>
      </c>
      <c r="C13">
        <v>0</v>
      </c>
      <c r="D13">
        <v>0</v>
      </c>
      <c r="E13">
        <v>0</v>
      </c>
      <c r="F13">
        <v>0</v>
      </c>
      <c r="G13">
        <v>0</v>
      </c>
      <c r="H13">
        <v>0</v>
      </c>
      <c r="I13">
        <v>0</v>
      </c>
      <c r="J13">
        <v>0</v>
      </c>
      <c r="K13">
        <v>11846108</v>
      </c>
      <c r="L13">
        <v>0.05</v>
      </c>
    </row>
    <row r="14" spans="1:12" ht="16" customHeight="1" x14ac:dyDescent="0.2">
      <c r="A14" t="s">
        <v>15</v>
      </c>
      <c r="B14">
        <v>7396715</v>
      </c>
      <c r="C14">
        <v>4646223</v>
      </c>
      <c r="D14">
        <v>0</v>
      </c>
      <c r="E14">
        <v>0</v>
      </c>
      <c r="F14">
        <v>0</v>
      </c>
      <c r="G14">
        <v>0</v>
      </c>
      <c r="H14">
        <v>0</v>
      </c>
      <c r="I14">
        <v>0</v>
      </c>
      <c r="J14">
        <v>0</v>
      </c>
      <c r="K14">
        <v>2750492</v>
      </c>
      <c r="L14">
        <v>0.5</v>
      </c>
    </row>
    <row r="15" spans="1:12" ht="16" customHeight="1" x14ac:dyDescent="0.2">
      <c r="A15" t="s">
        <v>16</v>
      </c>
      <c r="B15">
        <v>6032035</v>
      </c>
      <c r="C15">
        <v>2228783</v>
      </c>
      <c r="D15">
        <v>0</v>
      </c>
      <c r="E15">
        <v>0</v>
      </c>
      <c r="F15">
        <v>0</v>
      </c>
      <c r="G15">
        <v>0</v>
      </c>
      <c r="H15">
        <v>0</v>
      </c>
      <c r="I15">
        <v>0</v>
      </c>
      <c r="J15">
        <v>0</v>
      </c>
      <c r="K15">
        <v>3803252</v>
      </c>
      <c r="L15">
        <v>0.17</v>
      </c>
    </row>
    <row r="16" spans="1:12" ht="16" customHeight="1" x14ac:dyDescent="0.2">
      <c r="A16" t="s">
        <v>17</v>
      </c>
      <c r="B16">
        <v>97123656</v>
      </c>
      <c r="C16">
        <v>30631574</v>
      </c>
      <c r="D16">
        <v>0</v>
      </c>
      <c r="E16">
        <v>0</v>
      </c>
      <c r="F16">
        <v>0</v>
      </c>
      <c r="G16">
        <v>0</v>
      </c>
      <c r="H16">
        <v>0</v>
      </c>
      <c r="I16">
        <v>0</v>
      </c>
      <c r="J16">
        <v>0</v>
      </c>
      <c r="K16">
        <v>66492082</v>
      </c>
      <c r="L16">
        <v>0.27</v>
      </c>
    </row>
    <row r="17" spans="1:12" ht="16" customHeight="1" x14ac:dyDescent="0.2">
      <c r="A17" t="s">
        <v>18</v>
      </c>
      <c r="B17">
        <v>48505140</v>
      </c>
      <c r="C17">
        <v>10020561</v>
      </c>
      <c r="D17">
        <v>0</v>
      </c>
      <c r="E17">
        <v>0</v>
      </c>
      <c r="F17">
        <v>0</v>
      </c>
      <c r="G17">
        <v>0</v>
      </c>
      <c r="H17">
        <v>0</v>
      </c>
      <c r="I17">
        <v>0</v>
      </c>
      <c r="J17">
        <v>0</v>
      </c>
      <c r="K17">
        <v>38484579</v>
      </c>
      <c r="L17">
        <v>0.24</v>
      </c>
    </row>
    <row r="18" spans="1:12" ht="16" customHeight="1" x14ac:dyDescent="0.2">
      <c r="A18" t="s">
        <v>19</v>
      </c>
      <c r="B18">
        <v>3729329</v>
      </c>
      <c r="C18">
        <v>1187566</v>
      </c>
      <c r="D18">
        <v>0</v>
      </c>
      <c r="E18">
        <v>0</v>
      </c>
      <c r="F18">
        <v>0</v>
      </c>
      <c r="G18">
        <v>0</v>
      </c>
      <c r="H18">
        <v>0</v>
      </c>
      <c r="I18">
        <v>0</v>
      </c>
      <c r="J18">
        <v>0</v>
      </c>
      <c r="K18">
        <v>2541763</v>
      </c>
      <c r="L18">
        <v>0.15</v>
      </c>
    </row>
    <row r="19" spans="1:12" ht="16" customHeight="1" x14ac:dyDescent="0.2">
      <c r="A19" t="s">
        <v>20</v>
      </c>
      <c r="B19">
        <v>2014549</v>
      </c>
      <c r="C19">
        <v>10387</v>
      </c>
      <c r="D19">
        <v>0</v>
      </c>
      <c r="E19">
        <v>0</v>
      </c>
      <c r="F19">
        <v>0</v>
      </c>
      <c r="G19">
        <v>0</v>
      </c>
      <c r="H19">
        <v>0</v>
      </c>
      <c r="I19">
        <v>0</v>
      </c>
      <c r="J19">
        <v>0</v>
      </c>
      <c r="K19">
        <v>2004162</v>
      </c>
      <c r="L19">
        <v>0.84</v>
      </c>
    </row>
    <row r="20" spans="1:12" ht="16" customHeight="1" x14ac:dyDescent="0.2">
      <c r="A20" t="s">
        <v>21</v>
      </c>
      <c r="B20">
        <v>11927821</v>
      </c>
      <c r="C20">
        <v>208411</v>
      </c>
      <c r="D20">
        <v>0</v>
      </c>
      <c r="E20">
        <v>0</v>
      </c>
      <c r="F20">
        <v>0</v>
      </c>
      <c r="G20">
        <v>0</v>
      </c>
      <c r="H20">
        <v>0</v>
      </c>
      <c r="I20">
        <v>0</v>
      </c>
      <c r="J20">
        <v>0</v>
      </c>
      <c r="K20">
        <v>11719410</v>
      </c>
      <c r="L20">
        <v>0.09</v>
      </c>
    </row>
    <row r="21" spans="1:12" ht="16" customHeight="1" x14ac:dyDescent="0.2">
      <c r="A21" t="s">
        <v>22</v>
      </c>
      <c r="B21">
        <v>21389788</v>
      </c>
      <c r="C21">
        <v>5654598</v>
      </c>
      <c r="D21">
        <v>0</v>
      </c>
      <c r="E21">
        <v>0</v>
      </c>
      <c r="F21">
        <v>0</v>
      </c>
      <c r="G21">
        <v>0</v>
      </c>
      <c r="H21">
        <v>0</v>
      </c>
      <c r="I21">
        <v>0</v>
      </c>
      <c r="J21">
        <v>0</v>
      </c>
      <c r="K21">
        <v>15735190</v>
      </c>
      <c r="L21">
        <v>0.27</v>
      </c>
    </row>
    <row r="22" spans="1:12" ht="16" customHeight="1" x14ac:dyDescent="0.2">
      <c r="A22" t="s">
        <v>23</v>
      </c>
      <c r="B22">
        <v>11356878</v>
      </c>
      <c r="C22">
        <v>4710424</v>
      </c>
      <c r="D22">
        <v>0</v>
      </c>
      <c r="E22">
        <v>0</v>
      </c>
      <c r="F22">
        <v>0</v>
      </c>
      <c r="G22">
        <v>0</v>
      </c>
      <c r="H22">
        <v>0</v>
      </c>
      <c r="I22">
        <v>0</v>
      </c>
      <c r="J22">
        <v>0</v>
      </c>
      <c r="K22">
        <v>6646454</v>
      </c>
      <c r="L22">
        <v>0.15</v>
      </c>
    </row>
    <row r="23" spans="1:12" ht="16" customHeight="1" x14ac:dyDescent="0.2">
      <c r="A23" t="s">
        <v>24</v>
      </c>
      <c r="B23">
        <v>38635792</v>
      </c>
      <c r="C23">
        <v>3133080</v>
      </c>
      <c r="D23">
        <v>0</v>
      </c>
      <c r="E23">
        <v>0</v>
      </c>
      <c r="F23">
        <v>0</v>
      </c>
      <c r="G23">
        <v>0</v>
      </c>
      <c r="H23">
        <v>0</v>
      </c>
      <c r="I23">
        <v>0</v>
      </c>
      <c r="J23">
        <v>0</v>
      </c>
      <c r="K23">
        <v>35502712</v>
      </c>
      <c r="L23">
        <v>0.42</v>
      </c>
    </row>
    <row r="24" spans="1:12" ht="16" customHeight="1" x14ac:dyDescent="0.2">
      <c r="A24" t="s">
        <v>25</v>
      </c>
      <c r="B24">
        <v>26001893</v>
      </c>
      <c r="C24">
        <v>2844255</v>
      </c>
      <c r="D24">
        <v>0</v>
      </c>
      <c r="E24">
        <v>0</v>
      </c>
      <c r="F24">
        <v>0</v>
      </c>
      <c r="G24">
        <v>0</v>
      </c>
      <c r="H24">
        <v>0</v>
      </c>
      <c r="I24">
        <v>0</v>
      </c>
      <c r="J24">
        <v>0</v>
      </c>
      <c r="K24">
        <v>23157638</v>
      </c>
      <c r="L24">
        <v>0.18</v>
      </c>
    </row>
    <row r="25" spans="1:12" ht="16" customHeight="1" x14ac:dyDescent="0.2">
      <c r="A25" t="s">
        <v>26</v>
      </c>
      <c r="B25">
        <v>33125362</v>
      </c>
      <c r="C25">
        <v>12818437</v>
      </c>
      <c r="D25">
        <v>0</v>
      </c>
      <c r="E25">
        <v>0</v>
      </c>
      <c r="F25">
        <v>0</v>
      </c>
      <c r="G25">
        <v>0</v>
      </c>
      <c r="H25">
        <v>0</v>
      </c>
      <c r="I25">
        <v>0</v>
      </c>
      <c r="J25">
        <v>0</v>
      </c>
      <c r="K25">
        <v>20306925</v>
      </c>
      <c r="L25">
        <v>0.51</v>
      </c>
    </row>
    <row r="26" spans="1:12" ht="16" customHeight="1" x14ac:dyDescent="0.2">
      <c r="A26" t="s">
        <v>27</v>
      </c>
      <c r="B26">
        <v>11798546</v>
      </c>
      <c r="C26">
        <v>4899998</v>
      </c>
      <c r="D26">
        <v>0</v>
      </c>
      <c r="E26">
        <v>0</v>
      </c>
      <c r="F26">
        <v>0</v>
      </c>
      <c r="G26">
        <v>0</v>
      </c>
      <c r="H26">
        <v>0</v>
      </c>
      <c r="I26">
        <v>0</v>
      </c>
      <c r="J26">
        <v>0</v>
      </c>
      <c r="K26">
        <v>6898548</v>
      </c>
      <c r="L26">
        <v>0.18</v>
      </c>
    </row>
    <row r="27" spans="1:12" ht="16" customHeight="1" x14ac:dyDescent="0.2">
      <c r="A27" t="s">
        <v>28</v>
      </c>
      <c r="B27">
        <v>28330420</v>
      </c>
      <c r="C27">
        <v>12429929</v>
      </c>
      <c r="D27">
        <v>43195</v>
      </c>
      <c r="E27">
        <v>0</v>
      </c>
      <c r="F27">
        <v>0</v>
      </c>
      <c r="G27">
        <v>0</v>
      </c>
      <c r="H27">
        <v>0</v>
      </c>
      <c r="I27">
        <v>0</v>
      </c>
      <c r="J27">
        <v>0</v>
      </c>
      <c r="K27">
        <v>15857296</v>
      </c>
      <c r="L27">
        <v>0.27</v>
      </c>
    </row>
    <row r="28" spans="1:12" ht="16" customHeight="1" x14ac:dyDescent="0.2">
      <c r="A28" t="s">
        <v>29</v>
      </c>
      <c r="B28">
        <v>109833582</v>
      </c>
      <c r="C28">
        <v>19695083</v>
      </c>
      <c r="D28">
        <v>0</v>
      </c>
      <c r="E28">
        <v>0</v>
      </c>
      <c r="F28">
        <v>0</v>
      </c>
      <c r="G28">
        <v>0</v>
      </c>
      <c r="H28">
        <v>0</v>
      </c>
      <c r="I28">
        <v>0</v>
      </c>
      <c r="J28">
        <v>0</v>
      </c>
      <c r="K28">
        <v>90138499</v>
      </c>
      <c r="L28">
        <v>0.34</v>
      </c>
    </row>
    <row r="29" spans="1:12" ht="16" customHeight="1" x14ac:dyDescent="0.2">
      <c r="A29" t="s">
        <v>30</v>
      </c>
      <c r="B29">
        <v>147301675</v>
      </c>
      <c r="C29">
        <v>40172312</v>
      </c>
      <c r="D29">
        <v>0</v>
      </c>
      <c r="E29">
        <v>0</v>
      </c>
      <c r="F29">
        <v>0</v>
      </c>
      <c r="G29">
        <v>0</v>
      </c>
      <c r="H29">
        <v>0</v>
      </c>
      <c r="I29">
        <v>0</v>
      </c>
      <c r="J29">
        <v>0</v>
      </c>
      <c r="K29">
        <v>107129363</v>
      </c>
      <c r="L29">
        <v>0.24</v>
      </c>
    </row>
    <row r="30" spans="1:12" ht="16" customHeight="1" x14ac:dyDescent="0.2">
      <c r="A30" t="s">
        <v>31</v>
      </c>
      <c r="B30">
        <v>6838665</v>
      </c>
      <c r="C30">
        <v>93704</v>
      </c>
      <c r="D30">
        <v>0</v>
      </c>
      <c r="E30">
        <v>0</v>
      </c>
      <c r="F30">
        <v>0</v>
      </c>
      <c r="G30">
        <v>0</v>
      </c>
      <c r="H30">
        <v>0</v>
      </c>
      <c r="I30">
        <v>0</v>
      </c>
      <c r="J30">
        <v>0</v>
      </c>
      <c r="K30">
        <v>6744961</v>
      </c>
      <c r="L30">
        <v>0.14000000000000001</v>
      </c>
    </row>
    <row r="31" spans="1:12" ht="16" customHeight="1" x14ac:dyDescent="0.2">
      <c r="A31" t="s">
        <v>32</v>
      </c>
      <c r="B31">
        <v>19135206</v>
      </c>
      <c r="C31">
        <v>9532661</v>
      </c>
      <c r="D31">
        <v>0</v>
      </c>
      <c r="E31">
        <v>0</v>
      </c>
      <c r="F31">
        <v>0</v>
      </c>
      <c r="G31">
        <v>0</v>
      </c>
      <c r="H31">
        <v>0</v>
      </c>
      <c r="I31">
        <v>0</v>
      </c>
      <c r="J31">
        <v>0</v>
      </c>
      <c r="K31">
        <v>9602545</v>
      </c>
      <c r="L31">
        <v>0.3</v>
      </c>
    </row>
    <row r="32" spans="1:12" ht="16" customHeight="1" x14ac:dyDescent="0.2">
      <c r="A32" t="s">
        <v>33</v>
      </c>
      <c r="B32">
        <v>75828574</v>
      </c>
      <c r="C32">
        <v>21833886</v>
      </c>
      <c r="D32">
        <v>0</v>
      </c>
      <c r="E32">
        <v>0</v>
      </c>
      <c r="F32">
        <v>0</v>
      </c>
      <c r="G32">
        <v>0</v>
      </c>
      <c r="H32">
        <v>0</v>
      </c>
      <c r="I32">
        <v>0</v>
      </c>
      <c r="J32">
        <v>0</v>
      </c>
      <c r="K32">
        <v>53994688</v>
      </c>
      <c r="L32">
        <v>0.56000000000000005</v>
      </c>
    </row>
    <row r="33" spans="1:12" ht="16" customHeight="1" x14ac:dyDescent="0.2">
      <c r="A33" t="s">
        <v>34</v>
      </c>
      <c r="B33">
        <v>6128926</v>
      </c>
      <c r="C33">
        <v>2430269</v>
      </c>
      <c r="D33">
        <v>0</v>
      </c>
      <c r="E33">
        <v>0</v>
      </c>
      <c r="F33">
        <v>0</v>
      </c>
      <c r="G33">
        <v>0</v>
      </c>
      <c r="H33">
        <v>0</v>
      </c>
      <c r="I33">
        <v>0</v>
      </c>
      <c r="J33">
        <v>0</v>
      </c>
      <c r="K33">
        <v>3698657</v>
      </c>
      <c r="L33">
        <v>0.27</v>
      </c>
    </row>
    <row r="34" spans="1:12" ht="16" customHeight="1" x14ac:dyDescent="0.2">
      <c r="A34" t="s">
        <v>35</v>
      </c>
      <c r="B34">
        <v>8729537</v>
      </c>
      <c r="C34">
        <v>1952496</v>
      </c>
      <c r="D34">
        <v>0</v>
      </c>
      <c r="E34">
        <v>0</v>
      </c>
      <c r="F34">
        <v>0</v>
      </c>
      <c r="G34">
        <v>0</v>
      </c>
      <c r="H34">
        <v>0</v>
      </c>
      <c r="I34">
        <v>0</v>
      </c>
      <c r="J34">
        <v>0</v>
      </c>
      <c r="K34">
        <v>6777041</v>
      </c>
      <c r="L34">
        <v>0.3</v>
      </c>
    </row>
    <row r="35" spans="1:12" ht="16" customHeight="1" x14ac:dyDescent="0.2">
      <c r="A35" t="s">
        <v>36</v>
      </c>
      <c r="B35">
        <v>10422938</v>
      </c>
      <c r="C35">
        <v>594684</v>
      </c>
      <c r="D35">
        <v>0</v>
      </c>
      <c r="E35">
        <v>0</v>
      </c>
      <c r="F35">
        <v>0</v>
      </c>
      <c r="G35">
        <v>0</v>
      </c>
      <c r="H35">
        <v>0</v>
      </c>
      <c r="I35">
        <v>0</v>
      </c>
      <c r="J35">
        <v>0</v>
      </c>
      <c r="K35">
        <v>9828254</v>
      </c>
      <c r="L35">
        <v>0.35</v>
      </c>
    </row>
    <row r="36" spans="1:12" ht="16" customHeight="1" x14ac:dyDescent="0.2">
      <c r="A36" t="s">
        <v>37</v>
      </c>
      <c r="B36">
        <v>11639667</v>
      </c>
      <c r="C36">
        <v>1243509</v>
      </c>
      <c r="D36">
        <v>0</v>
      </c>
      <c r="E36">
        <v>0</v>
      </c>
      <c r="F36">
        <v>0</v>
      </c>
      <c r="G36">
        <v>0</v>
      </c>
      <c r="H36">
        <v>0</v>
      </c>
      <c r="I36">
        <v>0</v>
      </c>
      <c r="J36">
        <v>0</v>
      </c>
      <c r="K36">
        <v>10396158</v>
      </c>
      <c r="L36">
        <v>0.32</v>
      </c>
    </row>
    <row r="37" spans="1:12" ht="16" customHeight="1" x14ac:dyDescent="0.2">
      <c r="A37" t="s">
        <v>38</v>
      </c>
      <c r="B37">
        <v>56363317</v>
      </c>
      <c r="C37">
        <v>16850038</v>
      </c>
      <c r="D37">
        <v>0</v>
      </c>
      <c r="E37">
        <v>0</v>
      </c>
      <c r="F37">
        <v>0</v>
      </c>
      <c r="G37">
        <v>0</v>
      </c>
      <c r="H37">
        <v>0</v>
      </c>
      <c r="I37">
        <v>0</v>
      </c>
      <c r="J37">
        <v>0</v>
      </c>
      <c r="K37">
        <v>39513279</v>
      </c>
      <c r="L37">
        <v>0.27</v>
      </c>
    </row>
    <row r="38" spans="1:12" ht="16" customHeight="1" x14ac:dyDescent="0.2">
      <c r="A38" t="s">
        <v>39</v>
      </c>
      <c r="B38">
        <v>11556817</v>
      </c>
      <c r="C38">
        <v>145170</v>
      </c>
      <c r="D38">
        <v>0</v>
      </c>
      <c r="E38">
        <v>0</v>
      </c>
      <c r="F38">
        <v>0</v>
      </c>
      <c r="G38">
        <v>0</v>
      </c>
      <c r="H38">
        <v>0</v>
      </c>
      <c r="I38">
        <v>0</v>
      </c>
      <c r="J38">
        <v>0</v>
      </c>
      <c r="K38">
        <v>11411647</v>
      </c>
      <c r="L38">
        <v>0.24</v>
      </c>
    </row>
    <row r="39" spans="1:12" ht="16" customHeight="1" x14ac:dyDescent="0.2">
      <c r="A39" t="s">
        <v>40</v>
      </c>
      <c r="B39">
        <v>402691588</v>
      </c>
      <c r="C39">
        <v>57933404</v>
      </c>
      <c r="D39">
        <v>0</v>
      </c>
      <c r="E39">
        <v>0</v>
      </c>
      <c r="F39">
        <v>0</v>
      </c>
      <c r="G39">
        <v>0</v>
      </c>
      <c r="H39">
        <v>0</v>
      </c>
      <c r="I39">
        <v>0</v>
      </c>
      <c r="J39">
        <v>0</v>
      </c>
      <c r="K39">
        <v>344758184</v>
      </c>
      <c r="L39">
        <v>0.23</v>
      </c>
    </row>
    <row r="40" spans="1:12" ht="16" customHeight="1" x14ac:dyDescent="0.2">
      <c r="A40" t="s">
        <v>41</v>
      </c>
      <c r="B40">
        <v>38305480</v>
      </c>
      <c r="C40">
        <v>0</v>
      </c>
      <c r="D40">
        <v>0</v>
      </c>
      <c r="E40">
        <v>0</v>
      </c>
      <c r="F40">
        <v>0</v>
      </c>
      <c r="G40">
        <v>0</v>
      </c>
      <c r="H40">
        <v>0</v>
      </c>
      <c r="I40">
        <v>0</v>
      </c>
      <c r="J40">
        <v>0</v>
      </c>
      <c r="K40">
        <v>38305480</v>
      </c>
      <c r="L40">
        <v>0.23</v>
      </c>
    </row>
    <row r="41" spans="1:12" ht="16" customHeight="1" x14ac:dyDescent="0.2">
      <c r="A41" t="s">
        <v>42</v>
      </c>
      <c r="B41">
        <v>620528</v>
      </c>
      <c r="C41">
        <v>87535</v>
      </c>
      <c r="D41">
        <v>0</v>
      </c>
      <c r="E41">
        <v>0</v>
      </c>
      <c r="F41">
        <v>0</v>
      </c>
      <c r="G41">
        <v>0</v>
      </c>
      <c r="H41">
        <v>0</v>
      </c>
      <c r="I41">
        <v>0</v>
      </c>
      <c r="J41">
        <v>0</v>
      </c>
      <c r="K41">
        <v>532993</v>
      </c>
      <c r="L41">
        <v>0.16</v>
      </c>
    </row>
    <row r="42" spans="1:12" ht="16" customHeight="1" x14ac:dyDescent="0.2">
      <c r="A42" t="s">
        <v>43</v>
      </c>
      <c r="B42">
        <v>87300547</v>
      </c>
      <c r="C42">
        <v>2103741</v>
      </c>
      <c r="D42">
        <v>0</v>
      </c>
      <c r="E42">
        <v>0</v>
      </c>
      <c r="F42">
        <v>0</v>
      </c>
      <c r="G42">
        <v>0</v>
      </c>
      <c r="H42">
        <v>0</v>
      </c>
      <c r="I42">
        <v>0</v>
      </c>
      <c r="J42">
        <v>0</v>
      </c>
      <c r="K42">
        <v>85196806</v>
      </c>
      <c r="L42">
        <v>0.19</v>
      </c>
    </row>
    <row r="43" spans="1:12" ht="16" customHeight="1" x14ac:dyDescent="0.2">
      <c r="A43" t="s">
        <v>44</v>
      </c>
      <c r="B43">
        <v>26274991</v>
      </c>
      <c r="C43">
        <v>10709174</v>
      </c>
      <c r="D43">
        <v>0</v>
      </c>
      <c r="E43">
        <v>0</v>
      </c>
      <c r="F43">
        <v>0</v>
      </c>
      <c r="G43">
        <v>0</v>
      </c>
      <c r="H43">
        <v>0</v>
      </c>
      <c r="I43">
        <v>0</v>
      </c>
      <c r="J43">
        <v>0</v>
      </c>
      <c r="K43">
        <v>15565817</v>
      </c>
      <c r="L43">
        <v>0.3</v>
      </c>
    </row>
    <row r="44" spans="1:12" ht="16" customHeight="1" x14ac:dyDescent="0.2">
      <c r="A44" t="s">
        <v>45</v>
      </c>
      <c r="B44">
        <v>20025769</v>
      </c>
      <c r="C44">
        <v>5905338</v>
      </c>
      <c r="D44">
        <v>0</v>
      </c>
      <c r="E44">
        <v>0</v>
      </c>
      <c r="F44">
        <v>0</v>
      </c>
      <c r="G44">
        <v>0</v>
      </c>
      <c r="H44">
        <v>0</v>
      </c>
      <c r="I44">
        <v>0</v>
      </c>
      <c r="J44">
        <v>0</v>
      </c>
      <c r="K44">
        <v>14120431</v>
      </c>
      <c r="L44">
        <v>0.13</v>
      </c>
    </row>
    <row r="45" spans="1:12" ht="16" customHeight="1" x14ac:dyDescent="0.2">
      <c r="A45" t="s">
        <v>46</v>
      </c>
      <c r="B45">
        <v>64140880</v>
      </c>
      <c r="C45">
        <v>732475</v>
      </c>
      <c r="D45">
        <v>0</v>
      </c>
      <c r="E45">
        <v>0</v>
      </c>
      <c r="F45">
        <v>0</v>
      </c>
      <c r="G45">
        <v>0</v>
      </c>
      <c r="H45">
        <v>0</v>
      </c>
      <c r="I45">
        <v>0</v>
      </c>
      <c r="J45">
        <v>0</v>
      </c>
      <c r="K45">
        <v>63408405</v>
      </c>
      <c r="L45">
        <v>0.22</v>
      </c>
    </row>
    <row r="46" spans="1:12" ht="16" customHeight="1" x14ac:dyDescent="0.2">
      <c r="A46" t="s">
        <v>47</v>
      </c>
      <c r="B46">
        <v>5059654</v>
      </c>
      <c r="C46">
        <v>899199</v>
      </c>
      <c r="D46">
        <v>0</v>
      </c>
      <c r="E46">
        <v>0</v>
      </c>
      <c r="F46">
        <v>0</v>
      </c>
      <c r="G46">
        <v>0</v>
      </c>
      <c r="H46">
        <v>0</v>
      </c>
      <c r="I46">
        <v>0</v>
      </c>
      <c r="J46">
        <v>0</v>
      </c>
      <c r="K46">
        <v>4160455</v>
      </c>
      <c r="L46">
        <v>0.14000000000000001</v>
      </c>
    </row>
    <row r="47" spans="1:12" ht="16" customHeight="1" x14ac:dyDescent="0.2">
      <c r="A47" t="s">
        <v>48</v>
      </c>
      <c r="B47">
        <v>35020246</v>
      </c>
      <c r="C47">
        <v>10772300</v>
      </c>
      <c r="D47">
        <v>0</v>
      </c>
      <c r="E47">
        <v>0</v>
      </c>
      <c r="F47">
        <v>0</v>
      </c>
      <c r="G47">
        <v>0</v>
      </c>
      <c r="H47">
        <v>0</v>
      </c>
      <c r="I47">
        <v>0</v>
      </c>
      <c r="J47">
        <v>0</v>
      </c>
      <c r="K47">
        <v>24247946</v>
      </c>
      <c r="L47">
        <v>0.41</v>
      </c>
    </row>
    <row r="48" spans="1:12" ht="16" customHeight="1" x14ac:dyDescent="0.2">
      <c r="A48" t="s">
        <v>49</v>
      </c>
      <c r="B48">
        <v>5625389</v>
      </c>
      <c r="C48">
        <v>654559</v>
      </c>
      <c r="D48">
        <v>0</v>
      </c>
      <c r="E48">
        <v>0</v>
      </c>
      <c r="F48">
        <v>0</v>
      </c>
      <c r="G48">
        <v>0</v>
      </c>
      <c r="H48">
        <v>0</v>
      </c>
      <c r="I48">
        <v>0</v>
      </c>
      <c r="J48">
        <v>0</v>
      </c>
      <c r="K48">
        <v>4970830</v>
      </c>
      <c r="L48">
        <v>0.48</v>
      </c>
    </row>
    <row r="49" spans="1:12" ht="16" customHeight="1" x14ac:dyDescent="0.2">
      <c r="A49" t="s">
        <v>50</v>
      </c>
      <c r="B49">
        <v>45534774</v>
      </c>
      <c r="C49">
        <v>24361928</v>
      </c>
      <c r="D49">
        <v>0</v>
      </c>
      <c r="E49">
        <v>0</v>
      </c>
      <c r="F49">
        <v>0</v>
      </c>
      <c r="G49">
        <v>0</v>
      </c>
      <c r="H49">
        <v>0</v>
      </c>
      <c r="I49">
        <v>0</v>
      </c>
      <c r="J49">
        <v>0</v>
      </c>
      <c r="K49">
        <v>21172846</v>
      </c>
      <c r="L49">
        <v>0.31</v>
      </c>
    </row>
    <row r="50" spans="1:12" ht="16" customHeight="1" x14ac:dyDescent="0.2">
      <c r="A50" t="s">
        <v>51</v>
      </c>
      <c r="B50">
        <v>125797477</v>
      </c>
      <c r="C50">
        <v>27406126</v>
      </c>
      <c r="D50">
        <v>0</v>
      </c>
      <c r="E50">
        <v>0</v>
      </c>
      <c r="F50">
        <v>0</v>
      </c>
      <c r="G50">
        <v>0</v>
      </c>
      <c r="H50">
        <v>0</v>
      </c>
      <c r="I50">
        <v>0</v>
      </c>
      <c r="J50">
        <v>0</v>
      </c>
      <c r="K50">
        <v>98391351</v>
      </c>
      <c r="L50">
        <v>0.36</v>
      </c>
    </row>
    <row r="51" spans="1:12" ht="16" customHeight="1" x14ac:dyDescent="0.2">
      <c r="A51" t="s">
        <v>52</v>
      </c>
      <c r="B51">
        <v>28173082</v>
      </c>
      <c r="C51">
        <v>21480287</v>
      </c>
      <c r="D51">
        <v>0</v>
      </c>
      <c r="E51">
        <v>0</v>
      </c>
      <c r="F51">
        <v>0</v>
      </c>
      <c r="G51">
        <v>0</v>
      </c>
      <c r="H51">
        <v>0</v>
      </c>
      <c r="I51">
        <v>0</v>
      </c>
      <c r="J51">
        <v>0</v>
      </c>
      <c r="K51">
        <v>6692795</v>
      </c>
      <c r="L51">
        <v>0.38</v>
      </c>
    </row>
    <row r="52" spans="1:12" ht="16" customHeight="1" x14ac:dyDescent="0.2">
      <c r="A52" t="s">
        <v>53</v>
      </c>
      <c r="B52">
        <v>5303421</v>
      </c>
      <c r="C52">
        <v>147164</v>
      </c>
      <c r="D52">
        <v>0</v>
      </c>
      <c r="E52">
        <v>0</v>
      </c>
      <c r="F52">
        <v>0</v>
      </c>
      <c r="G52">
        <v>0</v>
      </c>
      <c r="H52">
        <v>0</v>
      </c>
      <c r="I52">
        <v>0</v>
      </c>
      <c r="J52">
        <v>0</v>
      </c>
      <c r="K52">
        <v>5156257</v>
      </c>
      <c r="L52">
        <v>0.15</v>
      </c>
    </row>
    <row r="53" spans="1:12" ht="16" customHeight="1" x14ac:dyDescent="0.2">
      <c r="A53" t="s">
        <v>54</v>
      </c>
      <c r="B53">
        <v>27610167</v>
      </c>
      <c r="C53">
        <v>12267339</v>
      </c>
      <c r="D53">
        <v>0</v>
      </c>
      <c r="E53">
        <v>0</v>
      </c>
      <c r="F53">
        <v>0</v>
      </c>
      <c r="G53">
        <v>0</v>
      </c>
      <c r="H53">
        <v>0</v>
      </c>
      <c r="I53">
        <v>0</v>
      </c>
      <c r="J53">
        <v>0</v>
      </c>
      <c r="K53">
        <v>15342828</v>
      </c>
      <c r="L53">
        <v>0.33</v>
      </c>
    </row>
    <row r="54" spans="1:12" ht="16" customHeight="1" x14ac:dyDescent="0.2">
      <c r="A54" t="s">
        <v>55</v>
      </c>
      <c r="B54">
        <v>29559076</v>
      </c>
      <c r="C54">
        <v>2452303</v>
      </c>
      <c r="D54">
        <v>0</v>
      </c>
      <c r="E54">
        <v>0</v>
      </c>
      <c r="F54">
        <v>0</v>
      </c>
      <c r="G54">
        <v>0</v>
      </c>
      <c r="H54">
        <v>0</v>
      </c>
      <c r="I54">
        <v>0</v>
      </c>
      <c r="J54">
        <v>0</v>
      </c>
      <c r="K54">
        <v>27106773</v>
      </c>
      <c r="L54">
        <v>0.13</v>
      </c>
    </row>
    <row r="55" spans="1:12" ht="16" customHeight="1" x14ac:dyDescent="0.2">
      <c r="A55" t="s">
        <v>56</v>
      </c>
      <c r="B55">
        <v>10720364</v>
      </c>
      <c r="C55">
        <v>2273351</v>
      </c>
      <c r="D55">
        <v>0</v>
      </c>
      <c r="E55">
        <v>0</v>
      </c>
      <c r="F55">
        <v>0</v>
      </c>
      <c r="G55">
        <v>0</v>
      </c>
      <c r="H55">
        <v>0</v>
      </c>
      <c r="I55">
        <v>0</v>
      </c>
      <c r="J55">
        <v>0</v>
      </c>
      <c r="K55">
        <v>8447013</v>
      </c>
      <c r="L55">
        <v>0.2</v>
      </c>
    </row>
    <row r="56" spans="1:12" ht="16" customHeight="1" x14ac:dyDescent="0.2">
      <c r="A56" t="s">
        <v>57</v>
      </c>
      <c r="B56">
        <v>94363819</v>
      </c>
      <c r="C56">
        <v>52681463</v>
      </c>
      <c r="D56">
        <v>0</v>
      </c>
      <c r="E56">
        <v>0</v>
      </c>
      <c r="F56">
        <v>0</v>
      </c>
      <c r="G56">
        <v>0</v>
      </c>
      <c r="H56">
        <v>0</v>
      </c>
      <c r="I56">
        <v>0</v>
      </c>
      <c r="J56">
        <v>0</v>
      </c>
      <c r="K56">
        <v>41682356</v>
      </c>
      <c r="L56">
        <v>0.51</v>
      </c>
    </row>
    <row r="57" spans="1:12" ht="16" customHeight="1" x14ac:dyDescent="0.2">
      <c r="A57" t="s">
        <v>58</v>
      </c>
      <c r="B57">
        <v>977943</v>
      </c>
      <c r="C57">
        <v>11635</v>
      </c>
      <c r="D57">
        <v>0</v>
      </c>
      <c r="E57">
        <v>0</v>
      </c>
      <c r="F57">
        <v>0</v>
      </c>
      <c r="G57">
        <v>0</v>
      </c>
      <c r="H57">
        <v>0</v>
      </c>
      <c r="I57">
        <v>0</v>
      </c>
      <c r="J57">
        <v>0</v>
      </c>
      <c r="K57">
        <v>966308</v>
      </c>
      <c r="L57">
        <v>0.3</v>
      </c>
    </row>
    <row r="58" spans="1:12" ht="16" customHeight="1" x14ac:dyDescent="0.2">
      <c r="A58" t="s">
        <v>133</v>
      </c>
      <c r="B58">
        <v>2267357816</v>
      </c>
      <c r="C58">
        <v>450361452</v>
      </c>
      <c r="D58">
        <v>43195</v>
      </c>
      <c r="E58">
        <v>0</v>
      </c>
      <c r="F58">
        <v>0</v>
      </c>
      <c r="G58">
        <v>0</v>
      </c>
      <c r="H58">
        <v>0</v>
      </c>
      <c r="I58">
        <v>0</v>
      </c>
      <c r="J58">
        <v>0</v>
      </c>
      <c r="K58">
        <v>1816953169</v>
      </c>
      <c r="L58" t="s">
        <v>360</v>
      </c>
    </row>
    <row r="59" spans="1:12" ht="16" customHeight="1" x14ac:dyDescent="0.2">
      <c r="A59" t="s">
        <v>361</v>
      </c>
      <c r="B59">
        <v>1</v>
      </c>
      <c r="C59">
        <v>0.2</v>
      </c>
      <c r="D59">
        <v>0</v>
      </c>
      <c r="E59">
        <v>0</v>
      </c>
      <c r="F59">
        <v>0</v>
      </c>
      <c r="G59">
        <v>0</v>
      </c>
      <c r="H59">
        <v>0</v>
      </c>
      <c r="I59">
        <v>0</v>
      </c>
      <c r="J59">
        <v>0</v>
      </c>
      <c r="K59">
        <v>0.8</v>
      </c>
      <c r="L59" t="s">
        <v>360</v>
      </c>
    </row>
    <row r="60" spans="1:12" ht="16" customHeight="1" x14ac:dyDescent="0.2">
      <c r="A60" t="s">
        <v>362</v>
      </c>
      <c r="B60">
        <v>0.23</v>
      </c>
      <c r="C60">
        <v>0.04</v>
      </c>
      <c r="D60">
        <v>0</v>
      </c>
      <c r="E60">
        <v>0</v>
      </c>
      <c r="F60">
        <v>0</v>
      </c>
      <c r="G60">
        <v>0</v>
      </c>
      <c r="H60">
        <v>0</v>
      </c>
      <c r="I60">
        <v>0</v>
      </c>
      <c r="J60">
        <v>0</v>
      </c>
      <c r="K60">
        <v>0.18</v>
      </c>
      <c r="L60" t="s">
        <v>360</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workbookViewId="0">
      <selection activeCell="C19" sqref="C19"/>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581</v>
      </c>
    </row>
    <row r="3" spans="1:7" ht="16" customHeight="1" x14ac:dyDescent="0.2">
      <c r="A3" t="s">
        <v>584</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34887661</v>
      </c>
      <c r="C7">
        <v>34887661</v>
      </c>
      <c r="D7">
        <v>0</v>
      </c>
      <c r="E7">
        <v>0</v>
      </c>
      <c r="F7">
        <v>0</v>
      </c>
      <c r="G7">
        <v>0.57999999999999996</v>
      </c>
    </row>
    <row r="8" spans="1:7" ht="16" customHeight="1" x14ac:dyDescent="0.2">
      <c r="A8" t="s">
        <v>9</v>
      </c>
      <c r="B8">
        <v>11027089</v>
      </c>
      <c r="C8">
        <v>11027089</v>
      </c>
      <c r="D8">
        <v>0</v>
      </c>
      <c r="E8">
        <v>0</v>
      </c>
      <c r="F8">
        <v>0</v>
      </c>
      <c r="G8">
        <v>0.79</v>
      </c>
    </row>
    <row r="9" spans="1:7" ht="16" customHeight="1" x14ac:dyDescent="0.2">
      <c r="A9" t="s">
        <v>10</v>
      </c>
      <c r="B9">
        <v>145656733</v>
      </c>
      <c r="C9">
        <v>145656733</v>
      </c>
      <c r="D9">
        <v>0</v>
      </c>
      <c r="E9">
        <v>0</v>
      </c>
      <c r="F9">
        <v>0</v>
      </c>
      <c r="G9">
        <v>0.77</v>
      </c>
    </row>
    <row r="10" spans="1:7" ht="16" customHeight="1" x14ac:dyDescent="0.2">
      <c r="A10" t="s">
        <v>11</v>
      </c>
      <c r="B10">
        <v>8724914</v>
      </c>
      <c r="C10">
        <v>8724914</v>
      </c>
      <c r="D10">
        <v>0</v>
      </c>
      <c r="E10">
        <v>0</v>
      </c>
      <c r="F10">
        <v>0</v>
      </c>
      <c r="G10">
        <v>0.69</v>
      </c>
    </row>
    <row r="11" spans="1:7" ht="16" customHeight="1" x14ac:dyDescent="0.2">
      <c r="A11" t="s">
        <v>12</v>
      </c>
      <c r="B11">
        <v>2074980903</v>
      </c>
      <c r="C11">
        <v>2074980903</v>
      </c>
      <c r="D11">
        <v>0</v>
      </c>
      <c r="E11">
        <v>0</v>
      </c>
      <c r="F11">
        <v>0</v>
      </c>
      <c r="G11">
        <v>0.87</v>
      </c>
    </row>
    <row r="12" spans="1:7" ht="16" customHeight="1" x14ac:dyDescent="0.2">
      <c r="A12" t="s">
        <v>13</v>
      </c>
      <c r="B12">
        <v>17306270</v>
      </c>
      <c r="C12">
        <v>17306270</v>
      </c>
      <c r="D12">
        <v>0</v>
      </c>
      <c r="E12">
        <v>0</v>
      </c>
      <c r="F12">
        <v>0</v>
      </c>
      <c r="G12">
        <v>0.72</v>
      </c>
    </row>
    <row r="13" spans="1:7" ht="16" customHeight="1" x14ac:dyDescent="0.2">
      <c r="A13" t="s">
        <v>14</v>
      </c>
      <c r="B13">
        <v>219926488</v>
      </c>
      <c r="C13">
        <v>219926488</v>
      </c>
      <c r="D13">
        <v>0</v>
      </c>
      <c r="E13">
        <v>0</v>
      </c>
      <c r="F13">
        <v>0</v>
      </c>
      <c r="G13">
        <v>0.95</v>
      </c>
    </row>
    <row r="14" spans="1:7" ht="16" customHeight="1" x14ac:dyDescent="0.2">
      <c r="A14" t="s">
        <v>15</v>
      </c>
      <c r="B14">
        <v>7480507</v>
      </c>
      <c r="C14">
        <v>7480507</v>
      </c>
      <c r="D14">
        <v>0</v>
      </c>
      <c r="E14">
        <v>0</v>
      </c>
      <c r="F14">
        <v>0</v>
      </c>
      <c r="G14">
        <v>0.5</v>
      </c>
    </row>
    <row r="15" spans="1:7" ht="16" customHeight="1" x14ac:dyDescent="0.2">
      <c r="A15" t="s">
        <v>16</v>
      </c>
      <c r="B15">
        <v>29342949</v>
      </c>
      <c r="C15">
        <v>29342949</v>
      </c>
      <c r="D15">
        <v>0</v>
      </c>
      <c r="E15">
        <v>0</v>
      </c>
      <c r="F15">
        <v>0</v>
      </c>
      <c r="G15">
        <v>0.83</v>
      </c>
    </row>
    <row r="16" spans="1:7" ht="16" customHeight="1" x14ac:dyDescent="0.2">
      <c r="A16" t="s">
        <v>17</v>
      </c>
      <c r="B16">
        <v>258310420</v>
      </c>
      <c r="C16">
        <v>258310420</v>
      </c>
      <c r="D16">
        <v>0</v>
      </c>
      <c r="E16">
        <v>0</v>
      </c>
      <c r="F16">
        <v>0</v>
      </c>
      <c r="G16">
        <v>0.73</v>
      </c>
    </row>
    <row r="17" spans="1:7" ht="16" customHeight="1" x14ac:dyDescent="0.2">
      <c r="A17" t="s">
        <v>18</v>
      </c>
      <c r="B17">
        <v>155056121</v>
      </c>
      <c r="C17">
        <v>155056121</v>
      </c>
      <c r="D17">
        <v>0</v>
      </c>
      <c r="E17">
        <v>0</v>
      </c>
      <c r="F17">
        <v>0</v>
      </c>
      <c r="G17">
        <v>0.76</v>
      </c>
    </row>
    <row r="18" spans="1:7" ht="16" customHeight="1" x14ac:dyDescent="0.2">
      <c r="A18" t="s">
        <v>19</v>
      </c>
      <c r="B18">
        <v>21477672</v>
      </c>
      <c r="C18">
        <v>21477672</v>
      </c>
      <c r="D18">
        <v>0</v>
      </c>
      <c r="E18">
        <v>0</v>
      </c>
      <c r="F18">
        <v>0</v>
      </c>
      <c r="G18">
        <v>0.85</v>
      </c>
    </row>
    <row r="19" spans="1:7" ht="16" customHeight="1" x14ac:dyDescent="0.2">
      <c r="A19" t="s">
        <v>20</v>
      </c>
      <c r="B19">
        <v>390525</v>
      </c>
      <c r="C19">
        <v>390525</v>
      </c>
      <c r="D19">
        <v>0</v>
      </c>
      <c r="E19">
        <v>0</v>
      </c>
      <c r="F19">
        <v>0</v>
      </c>
      <c r="G19">
        <v>0.16</v>
      </c>
    </row>
    <row r="20" spans="1:7" ht="16" customHeight="1" x14ac:dyDescent="0.2">
      <c r="A20" t="s">
        <v>21</v>
      </c>
      <c r="B20">
        <v>122077008</v>
      </c>
      <c r="C20">
        <v>122077008</v>
      </c>
      <c r="D20">
        <v>0</v>
      </c>
      <c r="E20">
        <v>0</v>
      </c>
      <c r="F20">
        <v>0</v>
      </c>
      <c r="G20">
        <v>0.91</v>
      </c>
    </row>
    <row r="21" spans="1:7" ht="16" customHeight="1" x14ac:dyDescent="0.2">
      <c r="A21" t="s">
        <v>22</v>
      </c>
      <c r="B21">
        <v>57491025</v>
      </c>
      <c r="C21">
        <v>57491025</v>
      </c>
      <c r="D21">
        <v>0</v>
      </c>
      <c r="E21">
        <v>0</v>
      </c>
      <c r="F21">
        <v>0</v>
      </c>
      <c r="G21">
        <v>0.73</v>
      </c>
    </row>
    <row r="22" spans="1:7" ht="16" customHeight="1" x14ac:dyDescent="0.2">
      <c r="A22" t="s">
        <v>23</v>
      </c>
      <c r="B22">
        <v>66753680</v>
      </c>
      <c r="C22">
        <v>66753680</v>
      </c>
      <c r="D22">
        <v>0</v>
      </c>
      <c r="E22">
        <v>0</v>
      </c>
      <c r="F22">
        <v>0</v>
      </c>
      <c r="G22">
        <v>0.85</v>
      </c>
    </row>
    <row r="23" spans="1:7" ht="16" customHeight="1" x14ac:dyDescent="0.2">
      <c r="A23" t="s">
        <v>24</v>
      </c>
      <c r="B23">
        <v>53295269</v>
      </c>
      <c r="C23">
        <v>53295269</v>
      </c>
      <c r="D23">
        <v>0</v>
      </c>
      <c r="E23">
        <v>0</v>
      </c>
      <c r="F23">
        <v>0</v>
      </c>
      <c r="G23">
        <v>0.57999999999999996</v>
      </c>
    </row>
    <row r="24" spans="1:7" ht="16" customHeight="1" x14ac:dyDescent="0.2">
      <c r="A24" t="s">
        <v>25</v>
      </c>
      <c r="B24">
        <v>115487348</v>
      </c>
      <c r="C24">
        <v>115487348</v>
      </c>
      <c r="D24">
        <v>0</v>
      </c>
      <c r="E24">
        <v>0</v>
      </c>
      <c r="F24">
        <v>0</v>
      </c>
      <c r="G24">
        <v>0.82</v>
      </c>
    </row>
    <row r="25" spans="1:7" ht="16" customHeight="1" x14ac:dyDescent="0.2">
      <c r="A25" t="s">
        <v>26</v>
      </c>
      <c r="B25">
        <v>32096444</v>
      </c>
      <c r="C25">
        <v>32096444</v>
      </c>
      <c r="D25">
        <v>0</v>
      </c>
      <c r="E25">
        <v>0</v>
      </c>
      <c r="F25">
        <v>0</v>
      </c>
      <c r="G25">
        <v>0.49</v>
      </c>
    </row>
    <row r="26" spans="1:7" ht="16" customHeight="1" x14ac:dyDescent="0.2">
      <c r="A26" t="s">
        <v>27</v>
      </c>
      <c r="B26">
        <v>55236440</v>
      </c>
      <c r="C26">
        <v>55236440</v>
      </c>
      <c r="D26">
        <v>0</v>
      </c>
      <c r="E26">
        <v>0</v>
      </c>
      <c r="F26">
        <v>0</v>
      </c>
      <c r="G26">
        <v>0.82</v>
      </c>
    </row>
    <row r="27" spans="1:7" ht="16" customHeight="1" x14ac:dyDescent="0.2">
      <c r="A27" t="s">
        <v>28</v>
      </c>
      <c r="B27">
        <v>76877956</v>
      </c>
      <c r="C27">
        <v>76877956</v>
      </c>
      <c r="D27">
        <v>0</v>
      </c>
      <c r="E27">
        <v>0</v>
      </c>
      <c r="F27">
        <v>0</v>
      </c>
      <c r="G27">
        <v>0.73</v>
      </c>
    </row>
    <row r="28" spans="1:7" ht="16" customHeight="1" x14ac:dyDescent="0.2">
      <c r="A28" t="s">
        <v>29</v>
      </c>
      <c r="B28">
        <v>211726199</v>
      </c>
      <c r="C28">
        <v>211726199</v>
      </c>
      <c r="D28">
        <v>0</v>
      </c>
      <c r="E28">
        <v>0</v>
      </c>
      <c r="F28">
        <v>0</v>
      </c>
      <c r="G28">
        <v>0.66</v>
      </c>
    </row>
    <row r="29" spans="1:7" ht="16" customHeight="1" x14ac:dyDescent="0.2">
      <c r="A29" t="s">
        <v>30</v>
      </c>
      <c r="B29">
        <v>461995367</v>
      </c>
      <c r="C29">
        <v>450458299</v>
      </c>
      <c r="D29">
        <v>11537068</v>
      </c>
      <c r="E29">
        <v>0</v>
      </c>
      <c r="F29">
        <v>0</v>
      </c>
      <c r="G29">
        <v>0.76</v>
      </c>
    </row>
    <row r="30" spans="1:7" ht="16" customHeight="1" x14ac:dyDescent="0.2">
      <c r="A30" t="s">
        <v>31</v>
      </c>
      <c r="B30">
        <v>41141292</v>
      </c>
      <c r="C30">
        <v>41141292</v>
      </c>
      <c r="D30">
        <v>0</v>
      </c>
      <c r="E30">
        <v>0</v>
      </c>
      <c r="F30">
        <v>0</v>
      </c>
      <c r="G30">
        <v>0.86</v>
      </c>
    </row>
    <row r="31" spans="1:7" ht="16" customHeight="1" x14ac:dyDescent="0.2">
      <c r="A31" t="s">
        <v>32</v>
      </c>
      <c r="B31">
        <v>45215486</v>
      </c>
      <c r="C31">
        <v>45209008</v>
      </c>
      <c r="D31">
        <v>6478</v>
      </c>
      <c r="E31">
        <v>0</v>
      </c>
      <c r="F31">
        <v>0</v>
      </c>
      <c r="G31">
        <v>0.7</v>
      </c>
    </row>
    <row r="32" spans="1:7" ht="16" customHeight="1" x14ac:dyDescent="0.2">
      <c r="A32" t="s">
        <v>33</v>
      </c>
      <c r="B32">
        <v>58951977</v>
      </c>
      <c r="C32">
        <v>58951977</v>
      </c>
      <c r="D32">
        <v>0</v>
      </c>
      <c r="E32">
        <v>0</v>
      </c>
      <c r="F32">
        <v>0</v>
      </c>
      <c r="G32">
        <v>0.44</v>
      </c>
    </row>
    <row r="33" spans="1:7" ht="16" customHeight="1" x14ac:dyDescent="0.2">
      <c r="A33" t="s">
        <v>34</v>
      </c>
      <c r="B33">
        <v>16641692</v>
      </c>
      <c r="C33">
        <v>16641692</v>
      </c>
      <c r="D33">
        <v>0</v>
      </c>
      <c r="E33">
        <v>0</v>
      </c>
      <c r="F33">
        <v>0</v>
      </c>
      <c r="G33">
        <v>0.73</v>
      </c>
    </row>
    <row r="34" spans="1:7" ht="16" customHeight="1" x14ac:dyDescent="0.2">
      <c r="A34" t="s">
        <v>35</v>
      </c>
      <c r="B34">
        <v>20322000</v>
      </c>
      <c r="C34">
        <v>20322000</v>
      </c>
      <c r="D34">
        <v>0</v>
      </c>
      <c r="E34">
        <v>0</v>
      </c>
      <c r="F34">
        <v>0</v>
      </c>
      <c r="G34">
        <v>0.7</v>
      </c>
    </row>
    <row r="35" spans="1:7" ht="16" customHeight="1" x14ac:dyDescent="0.2">
      <c r="A35" t="s">
        <v>36</v>
      </c>
      <c r="B35">
        <v>19618431</v>
      </c>
      <c r="C35">
        <v>19618431</v>
      </c>
      <c r="D35">
        <v>0</v>
      </c>
      <c r="E35">
        <v>0</v>
      </c>
      <c r="F35">
        <v>0</v>
      </c>
      <c r="G35">
        <v>0.65</v>
      </c>
    </row>
    <row r="36" spans="1:7" ht="16" customHeight="1" x14ac:dyDescent="0.2">
      <c r="A36" t="s">
        <v>37</v>
      </c>
      <c r="B36">
        <v>25028575</v>
      </c>
      <c r="C36">
        <v>25028575</v>
      </c>
      <c r="D36">
        <v>0</v>
      </c>
      <c r="E36">
        <v>0</v>
      </c>
      <c r="F36">
        <v>0</v>
      </c>
      <c r="G36">
        <v>0.68</v>
      </c>
    </row>
    <row r="37" spans="1:7" ht="16" customHeight="1" x14ac:dyDescent="0.2">
      <c r="A37" t="s">
        <v>38</v>
      </c>
      <c r="B37">
        <v>155186358</v>
      </c>
      <c r="C37">
        <v>155186358</v>
      </c>
      <c r="D37">
        <v>0</v>
      </c>
      <c r="E37">
        <v>0</v>
      </c>
      <c r="F37">
        <v>0</v>
      </c>
      <c r="G37">
        <v>0.73</v>
      </c>
    </row>
    <row r="38" spans="1:7" ht="16" customHeight="1" x14ac:dyDescent="0.2">
      <c r="A38" t="s">
        <v>39</v>
      </c>
      <c r="B38">
        <v>36030241</v>
      </c>
      <c r="C38">
        <v>36030241</v>
      </c>
      <c r="D38">
        <v>0</v>
      </c>
      <c r="E38">
        <v>0</v>
      </c>
      <c r="F38">
        <v>0</v>
      </c>
      <c r="G38">
        <v>0.76</v>
      </c>
    </row>
    <row r="39" spans="1:7" ht="16" customHeight="1" x14ac:dyDescent="0.2">
      <c r="A39" t="s">
        <v>40</v>
      </c>
      <c r="B39">
        <v>1327422040</v>
      </c>
      <c r="C39">
        <v>1327422040</v>
      </c>
      <c r="D39">
        <v>0</v>
      </c>
      <c r="E39">
        <v>0</v>
      </c>
      <c r="F39">
        <v>0</v>
      </c>
      <c r="G39">
        <v>0.77</v>
      </c>
    </row>
    <row r="40" spans="1:7" ht="16" customHeight="1" x14ac:dyDescent="0.2">
      <c r="A40" t="s">
        <v>41</v>
      </c>
      <c r="B40">
        <v>127325159</v>
      </c>
      <c r="C40">
        <v>127325159</v>
      </c>
      <c r="D40">
        <v>0</v>
      </c>
      <c r="E40">
        <v>0</v>
      </c>
      <c r="F40">
        <v>0</v>
      </c>
      <c r="G40">
        <v>0.77</v>
      </c>
    </row>
    <row r="41" spans="1:7" ht="16" customHeight="1" x14ac:dyDescent="0.2">
      <c r="A41" t="s">
        <v>42</v>
      </c>
      <c r="B41">
        <v>3342326</v>
      </c>
      <c r="C41">
        <v>3342326</v>
      </c>
      <c r="D41">
        <v>0</v>
      </c>
      <c r="E41">
        <v>0</v>
      </c>
      <c r="F41">
        <v>0</v>
      </c>
      <c r="G41">
        <v>0.84</v>
      </c>
    </row>
    <row r="42" spans="1:7" ht="16" customHeight="1" x14ac:dyDescent="0.2">
      <c r="A42" t="s">
        <v>43</v>
      </c>
      <c r="B42">
        <v>367487793</v>
      </c>
      <c r="C42">
        <v>367487793</v>
      </c>
      <c r="D42">
        <v>0</v>
      </c>
      <c r="E42">
        <v>0</v>
      </c>
      <c r="F42">
        <v>0</v>
      </c>
      <c r="G42">
        <v>0.81</v>
      </c>
    </row>
    <row r="43" spans="1:7" ht="16" customHeight="1" x14ac:dyDescent="0.2">
      <c r="A43" t="s">
        <v>44</v>
      </c>
      <c r="B43">
        <v>59990302</v>
      </c>
      <c r="C43">
        <v>59990302</v>
      </c>
      <c r="D43">
        <v>0</v>
      </c>
      <c r="E43">
        <v>0</v>
      </c>
      <c r="F43">
        <v>0</v>
      </c>
      <c r="G43">
        <v>0.7</v>
      </c>
    </row>
    <row r="44" spans="1:7" ht="16" customHeight="1" x14ac:dyDescent="0.2">
      <c r="A44" t="s">
        <v>45</v>
      </c>
      <c r="B44">
        <v>130062064</v>
      </c>
      <c r="C44">
        <v>130062064</v>
      </c>
      <c r="D44">
        <v>0</v>
      </c>
      <c r="E44">
        <v>0</v>
      </c>
      <c r="F44">
        <v>0</v>
      </c>
      <c r="G44">
        <v>0.87</v>
      </c>
    </row>
    <row r="45" spans="1:7" ht="16" customHeight="1" x14ac:dyDescent="0.2">
      <c r="A45" t="s">
        <v>46</v>
      </c>
      <c r="B45">
        <v>229421794</v>
      </c>
      <c r="C45">
        <v>229421794</v>
      </c>
      <c r="D45">
        <v>0</v>
      </c>
      <c r="E45">
        <v>0</v>
      </c>
      <c r="F45">
        <v>0</v>
      </c>
      <c r="G45">
        <v>0.78</v>
      </c>
    </row>
    <row r="46" spans="1:7" ht="16" customHeight="1" x14ac:dyDescent="0.2">
      <c r="A46" t="s">
        <v>47</v>
      </c>
      <c r="B46">
        <v>31804223</v>
      </c>
      <c r="C46">
        <v>31804223</v>
      </c>
      <c r="D46">
        <v>0</v>
      </c>
      <c r="E46">
        <v>0</v>
      </c>
      <c r="F46">
        <v>0</v>
      </c>
      <c r="G46">
        <v>0.86</v>
      </c>
    </row>
    <row r="47" spans="1:7" ht="16" customHeight="1" x14ac:dyDescent="0.2">
      <c r="A47" t="s">
        <v>48</v>
      </c>
      <c r="B47">
        <v>49441887</v>
      </c>
      <c r="C47">
        <v>49441887</v>
      </c>
      <c r="D47">
        <v>0</v>
      </c>
      <c r="E47">
        <v>0</v>
      </c>
      <c r="F47">
        <v>0</v>
      </c>
      <c r="G47">
        <v>0.59</v>
      </c>
    </row>
    <row r="48" spans="1:7" ht="16" customHeight="1" x14ac:dyDescent="0.2">
      <c r="A48" t="s">
        <v>49</v>
      </c>
      <c r="B48">
        <v>6175286</v>
      </c>
      <c r="C48">
        <v>6175286</v>
      </c>
      <c r="D48">
        <v>0</v>
      </c>
      <c r="E48">
        <v>0</v>
      </c>
      <c r="F48">
        <v>0</v>
      </c>
      <c r="G48">
        <v>0.52</v>
      </c>
    </row>
    <row r="49" spans="1:7" ht="16" customHeight="1" x14ac:dyDescent="0.2">
      <c r="A49" t="s">
        <v>50</v>
      </c>
      <c r="B49">
        <v>103060508</v>
      </c>
      <c r="C49">
        <v>103060508</v>
      </c>
      <c r="D49">
        <v>0</v>
      </c>
      <c r="E49">
        <v>0</v>
      </c>
      <c r="F49">
        <v>0</v>
      </c>
      <c r="G49">
        <v>0.69</v>
      </c>
    </row>
    <row r="50" spans="1:7" ht="16" customHeight="1" x14ac:dyDescent="0.2">
      <c r="A50" t="s">
        <v>51</v>
      </c>
      <c r="B50">
        <v>221754008</v>
      </c>
      <c r="C50">
        <v>221754008</v>
      </c>
      <c r="D50">
        <v>0</v>
      </c>
      <c r="E50">
        <v>0</v>
      </c>
      <c r="F50">
        <v>0</v>
      </c>
      <c r="G50">
        <v>0.64</v>
      </c>
    </row>
    <row r="51" spans="1:7" ht="16" customHeight="1" x14ac:dyDescent="0.2">
      <c r="A51" t="s">
        <v>52</v>
      </c>
      <c r="B51">
        <v>45743099</v>
      </c>
      <c r="C51">
        <v>45743099</v>
      </c>
      <c r="D51">
        <v>0</v>
      </c>
      <c r="E51">
        <v>0</v>
      </c>
      <c r="F51">
        <v>0</v>
      </c>
      <c r="G51">
        <v>0.62</v>
      </c>
    </row>
    <row r="52" spans="1:7" ht="16" customHeight="1" x14ac:dyDescent="0.2">
      <c r="A52" t="s">
        <v>53</v>
      </c>
      <c r="B52">
        <v>31215624</v>
      </c>
      <c r="C52">
        <v>30732585</v>
      </c>
      <c r="D52">
        <v>483039</v>
      </c>
      <c r="E52">
        <v>0</v>
      </c>
      <c r="F52">
        <v>0</v>
      </c>
      <c r="G52">
        <v>0.85</v>
      </c>
    </row>
    <row r="53" spans="1:7" ht="16" customHeight="1" x14ac:dyDescent="0.2">
      <c r="A53" t="s">
        <v>54</v>
      </c>
      <c r="B53">
        <v>55066500</v>
      </c>
      <c r="C53">
        <v>54846575</v>
      </c>
      <c r="D53">
        <v>219925</v>
      </c>
      <c r="E53">
        <v>0</v>
      </c>
      <c r="F53">
        <v>0</v>
      </c>
      <c r="G53">
        <v>0.67</v>
      </c>
    </row>
    <row r="54" spans="1:7" ht="16" customHeight="1" x14ac:dyDescent="0.2">
      <c r="A54" t="s">
        <v>55</v>
      </c>
      <c r="B54">
        <v>192311142</v>
      </c>
      <c r="C54">
        <v>192311142</v>
      </c>
      <c r="D54">
        <v>0</v>
      </c>
      <c r="E54">
        <v>0</v>
      </c>
      <c r="F54">
        <v>0</v>
      </c>
      <c r="G54">
        <v>0.87</v>
      </c>
    </row>
    <row r="55" spans="1:7" ht="16" customHeight="1" x14ac:dyDescent="0.2">
      <c r="A55" t="s">
        <v>56</v>
      </c>
      <c r="B55">
        <v>41826433</v>
      </c>
      <c r="C55">
        <v>41826433</v>
      </c>
      <c r="D55">
        <v>0</v>
      </c>
      <c r="E55">
        <v>0</v>
      </c>
      <c r="F55">
        <v>0</v>
      </c>
      <c r="G55">
        <v>0.8</v>
      </c>
    </row>
    <row r="56" spans="1:7" ht="16" customHeight="1" x14ac:dyDescent="0.2">
      <c r="A56" t="s">
        <v>57</v>
      </c>
      <c r="B56">
        <v>91239635</v>
      </c>
      <c r="C56">
        <v>90045752</v>
      </c>
      <c r="D56">
        <v>1193883</v>
      </c>
      <c r="E56">
        <v>0</v>
      </c>
      <c r="F56">
        <v>0</v>
      </c>
      <c r="G56">
        <v>0.49</v>
      </c>
    </row>
    <row r="57" spans="1:7" ht="16" customHeight="1" x14ac:dyDescent="0.2">
      <c r="A57" t="s">
        <v>58</v>
      </c>
      <c r="B57">
        <v>2255864</v>
      </c>
      <c r="C57">
        <v>2255864</v>
      </c>
      <c r="D57">
        <v>0</v>
      </c>
      <c r="E57">
        <v>0</v>
      </c>
      <c r="F57">
        <v>0</v>
      </c>
      <c r="G57">
        <v>0.7</v>
      </c>
    </row>
    <row r="58" spans="1:7" ht="16" customHeight="1" x14ac:dyDescent="0.2">
      <c r="A58" t="s">
        <v>133</v>
      </c>
      <c r="B58">
        <v>7772686727</v>
      </c>
      <c r="C58">
        <v>7759246334</v>
      </c>
      <c r="D58">
        <v>13440393</v>
      </c>
      <c r="E58">
        <v>0</v>
      </c>
      <c r="F58">
        <v>0</v>
      </c>
      <c r="G58" t="s">
        <v>360</v>
      </c>
    </row>
    <row r="59" spans="1:7" ht="16" customHeight="1" x14ac:dyDescent="0.2">
      <c r="A59" t="s">
        <v>361</v>
      </c>
      <c r="B59">
        <v>1</v>
      </c>
      <c r="C59">
        <v>1</v>
      </c>
      <c r="D59">
        <v>0</v>
      </c>
      <c r="E59">
        <v>0</v>
      </c>
      <c r="F59">
        <v>0</v>
      </c>
      <c r="G59" t="s">
        <v>360</v>
      </c>
    </row>
    <row r="60" spans="1:7" ht="16" customHeight="1" x14ac:dyDescent="0.2">
      <c r="A60" t="s">
        <v>362</v>
      </c>
      <c r="B60">
        <v>0.77</v>
      </c>
      <c r="C60">
        <v>0.77</v>
      </c>
      <c r="D60">
        <v>0</v>
      </c>
      <c r="E60">
        <v>0</v>
      </c>
      <c r="F60">
        <v>0</v>
      </c>
      <c r="G60" t="s">
        <v>360</v>
      </c>
    </row>
    <row r="61" spans="1:7" ht="16" customHeight="1" x14ac:dyDescent="0.2">
      <c r="A61" t="s">
        <v>363</v>
      </c>
    </row>
    <row r="62" spans="1:7" ht="16" customHeight="1" x14ac:dyDescent="0.2">
      <c r="A62" t="s">
        <v>364</v>
      </c>
    </row>
  </sheetData>
  <pageMargins left="0.7" right="0.7" top="0.75" bottom="0.7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
  <sheetViews>
    <sheetView workbookViewId="0">
      <selection activeCell="N21" sqref="N21"/>
    </sheetView>
  </sheetViews>
  <sheetFormatPr baseColWidth="10" defaultColWidth="9.1640625" defaultRowHeight="16" customHeight="1" x14ac:dyDescent="0.2"/>
  <cols>
    <col min="1" max="1" width="18.6640625" customWidth="1"/>
    <col min="2" max="2" width="14" customWidth="1"/>
    <col min="3" max="3" width="18" customWidth="1"/>
    <col min="4" max="4" width="12.5" customWidth="1"/>
    <col min="5" max="5" width="17.332031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581</v>
      </c>
    </row>
    <row r="3" spans="1:12" ht="16" customHeight="1" x14ac:dyDescent="0.2">
      <c r="A3" t="s">
        <v>582</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81313004</v>
      </c>
      <c r="C7">
        <v>0</v>
      </c>
      <c r="D7">
        <v>0</v>
      </c>
      <c r="E7">
        <v>0</v>
      </c>
      <c r="F7">
        <v>0</v>
      </c>
      <c r="G7">
        <v>81313004</v>
      </c>
      <c r="H7">
        <v>34887661</v>
      </c>
      <c r="I7">
        <v>24834527</v>
      </c>
      <c r="J7">
        <v>59722188</v>
      </c>
      <c r="K7">
        <v>870347</v>
      </c>
      <c r="L7">
        <v>20720469</v>
      </c>
    </row>
    <row r="8" spans="1:12" ht="16" customHeight="1" x14ac:dyDescent="0.2">
      <c r="A8" t="s">
        <v>9</v>
      </c>
      <c r="B8">
        <v>18759063</v>
      </c>
      <c r="C8">
        <v>0</v>
      </c>
      <c r="D8">
        <v>0</v>
      </c>
      <c r="E8">
        <v>0</v>
      </c>
      <c r="F8">
        <v>0</v>
      </c>
      <c r="G8">
        <v>18759063</v>
      </c>
      <c r="H8">
        <v>11027089</v>
      </c>
      <c r="I8">
        <v>2868332</v>
      </c>
      <c r="J8">
        <v>13895421</v>
      </c>
      <c r="K8">
        <v>0</v>
      </c>
      <c r="L8">
        <v>4863642</v>
      </c>
    </row>
    <row r="9" spans="1:12" ht="16" customHeight="1" x14ac:dyDescent="0.2">
      <c r="A9" t="s">
        <v>10</v>
      </c>
      <c r="B9">
        <v>222419988</v>
      </c>
      <c r="C9">
        <v>0</v>
      </c>
      <c r="D9">
        <v>0</v>
      </c>
      <c r="E9">
        <v>0</v>
      </c>
      <c r="F9">
        <v>0</v>
      </c>
      <c r="G9">
        <v>222419988</v>
      </c>
      <c r="H9">
        <v>145656733</v>
      </c>
      <c r="I9">
        <v>43099974</v>
      </c>
      <c r="J9">
        <v>188756707</v>
      </c>
      <c r="K9">
        <v>3598275</v>
      </c>
      <c r="L9">
        <v>30065006</v>
      </c>
    </row>
    <row r="10" spans="1:12" ht="16" customHeight="1" x14ac:dyDescent="0.2">
      <c r="A10" t="s">
        <v>11</v>
      </c>
      <c r="B10">
        <v>19936461</v>
      </c>
      <c r="C10">
        <v>0</v>
      </c>
      <c r="D10">
        <v>0</v>
      </c>
      <c r="E10">
        <v>0</v>
      </c>
      <c r="F10">
        <v>0</v>
      </c>
      <c r="G10">
        <v>19936461</v>
      </c>
      <c r="H10">
        <v>8724914</v>
      </c>
      <c r="I10">
        <v>3944445</v>
      </c>
      <c r="J10">
        <v>12669359</v>
      </c>
      <c r="K10">
        <v>0</v>
      </c>
      <c r="L10">
        <v>7267102</v>
      </c>
    </row>
    <row r="11" spans="1:12" ht="16" customHeight="1" x14ac:dyDescent="0.2">
      <c r="A11" t="s">
        <v>12</v>
      </c>
      <c r="B11">
        <v>3147715829</v>
      </c>
      <c r="C11">
        <v>0</v>
      </c>
      <c r="D11">
        <v>0</v>
      </c>
      <c r="E11">
        <v>0</v>
      </c>
      <c r="F11">
        <v>0</v>
      </c>
      <c r="G11">
        <v>3147715829</v>
      </c>
      <c r="H11">
        <v>2074980903</v>
      </c>
      <c r="I11">
        <v>309891709</v>
      </c>
      <c r="J11">
        <v>2384872612</v>
      </c>
      <c r="K11">
        <v>762843217</v>
      </c>
      <c r="L11">
        <v>0</v>
      </c>
    </row>
    <row r="12" spans="1:12" ht="16" customHeight="1" x14ac:dyDescent="0.2">
      <c r="A12" t="s">
        <v>13</v>
      </c>
      <c r="B12">
        <v>45627939</v>
      </c>
      <c r="C12">
        <v>0</v>
      </c>
      <c r="D12">
        <v>0</v>
      </c>
      <c r="E12">
        <v>0</v>
      </c>
      <c r="F12">
        <v>0</v>
      </c>
      <c r="G12">
        <v>45627939</v>
      </c>
      <c r="H12">
        <v>17306270</v>
      </c>
      <c r="I12">
        <v>6620698</v>
      </c>
      <c r="J12">
        <v>23926968</v>
      </c>
      <c r="K12">
        <v>17405411</v>
      </c>
      <c r="L12">
        <v>4295560</v>
      </c>
    </row>
    <row r="13" spans="1:12" ht="16" customHeight="1" x14ac:dyDescent="0.2">
      <c r="A13" t="s">
        <v>14</v>
      </c>
      <c r="B13">
        <v>266788107</v>
      </c>
      <c r="C13">
        <v>0</v>
      </c>
      <c r="D13">
        <v>0</v>
      </c>
      <c r="E13">
        <v>5966288</v>
      </c>
      <c r="F13">
        <v>0.02</v>
      </c>
      <c r="G13">
        <v>260821819</v>
      </c>
      <c r="H13">
        <v>219926488</v>
      </c>
      <c r="I13">
        <v>11846108</v>
      </c>
      <c r="J13">
        <v>231772596</v>
      </c>
      <c r="K13">
        <v>0</v>
      </c>
      <c r="L13">
        <v>29049223</v>
      </c>
    </row>
    <row r="14" spans="1:12" ht="16" customHeight="1" x14ac:dyDescent="0.2">
      <c r="A14" t="s">
        <v>15</v>
      </c>
      <c r="B14">
        <v>14564516</v>
      </c>
      <c r="C14">
        <v>0</v>
      </c>
      <c r="D14">
        <v>0</v>
      </c>
      <c r="E14">
        <v>0</v>
      </c>
      <c r="F14">
        <v>0</v>
      </c>
      <c r="G14">
        <v>14564516</v>
      </c>
      <c r="H14">
        <v>7480507</v>
      </c>
      <c r="I14">
        <v>7396715</v>
      </c>
      <c r="J14">
        <v>14877222</v>
      </c>
      <c r="K14">
        <v>-282706</v>
      </c>
      <c r="L14">
        <v>-30000</v>
      </c>
    </row>
    <row r="15" spans="1:12" ht="16" customHeight="1" x14ac:dyDescent="0.2">
      <c r="A15" t="s">
        <v>16</v>
      </c>
      <c r="B15">
        <v>61048692</v>
      </c>
      <c r="C15">
        <v>0</v>
      </c>
      <c r="D15">
        <v>0</v>
      </c>
      <c r="E15">
        <v>0</v>
      </c>
      <c r="F15">
        <v>0</v>
      </c>
      <c r="G15">
        <v>61048692</v>
      </c>
      <c r="H15">
        <v>29342949</v>
      </c>
      <c r="I15">
        <v>6032035</v>
      </c>
      <c r="J15">
        <v>35374984</v>
      </c>
      <c r="K15">
        <v>417215</v>
      </c>
      <c r="L15">
        <v>25256493</v>
      </c>
    </row>
    <row r="16" spans="1:12" ht="16" customHeight="1" x14ac:dyDescent="0.2">
      <c r="A16" t="s">
        <v>17</v>
      </c>
      <c r="B16">
        <v>562340120</v>
      </c>
      <c r="C16">
        <v>0</v>
      </c>
      <c r="D16">
        <v>0</v>
      </c>
      <c r="E16">
        <v>0</v>
      </c>
      <c r="F16">
        <v>0</v>
      </c>
      <c r="G16">
        <v>562340120</v>
      </c>
      <c r="H16">
        <v>258310420</v>
      </c>
      <c r="I16">
        <v>97123656</v>
      </c>
      <c r="J16">
        <v>355434076</v>
      </c>
      <c r="K16">
        <v>0</v>
      </c>
      <c r="L16">
        <v>206906044</v>
      </c>
    </row>
    <row r="17" spans="1:12" ht="16" customHeight="1" x14ac:dyDescent="0.2">
      <c r="A17" t="s">
        <v>18</v>
      </c>
      <c r="B17">
        <v>254339628</v>
      </c>
      <c r="C17">
        <v>0</v>
      </c>
      <c r="D17">
        <v>0</v>
      </c>
      <c r="E17">
        <v>0</v>
      </c>
      <c r="F17">
        <v>0</v>
      </c>
      <c r="G17">
        <v>254339628</v>
      </c>
      <c r="H17">
        <v>155056121</v>
      </c>
      <c r="I17">
        <v>48505140</v>
      </c>
      <c r="J17">
        <v>203561261</v>
      </c>
      <c r="K17">
        <v>8717305</v>
      </c>
      <c r="L17">
        <v>42061062</v>
      </c>
    </row>
    <row r="18" spans="1:12" ht="16" customHeight="1" x14ac:dyDescent="0.2">
      <c r="A18" t="s">
        <v>19</v>
      </c>
      <c r="B18">
        <v>28631202</v>
      </c>
      <c r="C18">
        <v>0</v>
      </c>
      <c r="D18">
        <v>0</v>
      </c>
      <c r="E18">
        <v>0</v>
      </c>
      <c r="F18">
        <v>0</v>
      </c>
      <c r="G18">
        <v>28631202</v>
      </c>
      <c r="H18">
        <v>21477672</v>
      </c>
      <c r="I18">
        <v>3729329</v>
      </c>
      <c r="J18">
        <v>25207001</v>
      </c>
      <c r="K18">
        <v>736871</v>
      </c>
      <c r="L18">
        <v>2687330</v>
      </c>
    </row>
    <row r="19" spans="1:12" ht="16" customHeight="1" x14ac:dyDescent="0.2">
      <c r="A19" t="s">
        <v>20</v>
      </c>
      <c r="B19">
        <v>10600557</v>
      </c>
      <c r="C19">
        <v>0</v>
      </c>
      <c r="D19">
        <v>0</v>
      </c>
      <c r="E19">
        <v>0</v>
      </c>
      <c r="F19">
        <v>0</v>
      </c>
      <c r="G19">
        <v>10600557</v>
      </c>
      <c r="H19">
        <v>390525</v>
      </c>
      <c r="I19">
        <v>2014549</v>
      </c>
      <c r="J19">
        <v>2405074</v>
      </c>
      <c r="K19">
        <v>0</v>
      </c>
      <c r="L19">
        <v>8195483</v>
      </c>
    </row>
    <row r="20" spans="1:12" ht="16" customHeight="1" x14ac:dyDescent="0.2">
      <c r="A20" t="s">
        <v>21</v>
      </c>
      <c r="B20">
        <v>134004829</v>
      </c>
      <c r="C20">
        <v>0</v>
      </c>
      <c r="D20">
        <v>0</v>
      </c>
      <c r="E20">
        <v>0</v>
      </c>
      <c r="F20">
        <v>0</v>
      </c>
      <c r="G20">
        <v>134004829</v>
      </c>
      <c r="H20">
        <v>122077008</v>
      </c>
      <c r="I20">
        <v>11927821</v>
      </c>
      <c r="J20">
        <v>134004829</v>
      </c>
      <c r="K20">
        <v>0</v>
      </c>
      <c r="L20">
        <v>0</v>
      </c>
    </row>
    <row r="21" spans="1:12" ht="16" customHeight="1" x14ac:dyDescent="0.2">
      <c r="A21" t="s">
        <v>22</v>
      </c>
      <c r="B21">
        <v>206799109</v>
      </c>
      <c r="C21">
        <v>0</v>
      </c>
      <c r="D21">
        <v>0</v>
      </c>
      <c r="E21">
        <v>0</v>
      </c>
      <c r="F21">
        <v>0</v>
      </c>
      <c r="G21">
        <v>206799109</v>
      </c>
      <c r="H21">
        <v>57491025</v>
      </c>
      <c r="I21">
        <v>21389788</v>
      </c>
      <c r="J21">
        <v>78880813</v>
      </c>
      <c r="K21">
        <v>127918296</v>
      </c>
      <c r="L21">
        <v>0</v>
      </c>
    </row>
    <row r="22" spans="1:12" ht="16" customHeight="1" x14ac:dyDescent="0.2">
      <c r="A22" t="s">
        <v>23</v>
      </c>
      <c r="B22">
        <v>105169272</v>
      </c>
      <c r="C22">
        <v>0</v>
      </c>
      <c r="D22">
        <v>0</v>
      </c>
      <c r="E22">
        <v>4546031</v>
      </c>
      <c r="F22">
        <v>0.04</v>
      </c>
      <c r="G22">
        <v>100623241</v>
      </c>
      <c r="H22">
        <v>66753680</v>
      </c>
      <c r="I22">
        <v>11356878</v>
      </c>
      <c r="J22">
        <v>78110558</v>
      </c>
      <c r="K22">
        <v>0</v>
      </c>
      <c r="L22">
        <v>22512683</v>
      </c>
    </row>
    <row r="23" spans="1:12" ht="16" customHeight="1" x14ac:dyDescent="0.2">
      <c r="A23" t="s">
        <v>24</v>
      </c>
      <c r="B23">
        <v>101931061</v>
      </c>
      <c r="C23">
        <v>0</v>
      </c>
      <c r="D23">
        <v>0</v>
      </c>
      <c r="E23">
        <v>10000000</v>
      </c>
      <c r="F23">
        <v>0.1</v>
      </c>
      <c r="G23">
        <v>91931061</v>
      </c>
      <c r="H23">
        <v>53295269</v>
      </c>
      <c r="I23">
        <v>38635792</v>
      </c>
      <c r="J23">
        <v>91931061</v>
      </c>
      <c r="K23">
        <v>0</v>
      </c>
      <c r="L23">
        <v>0</v>
      </c>
    </row>
    <row r="24" spans="1:12" ht="16" customHeight="1" x14ac:dyDescent="0.2">
      <c r="A24" t="s">
        <v>25</v>
      </c>
      <c r="B24">
        <v>170006205</v>
      </c>
      <c r="C24">
        <v>7040032</v>
      </c>
      <c r="D24">
        <v>0.04</v>
      </c>
      <c r="E24">
        <v>3675544</v>
      </c>
      <c r="F24">
        <v>0.02</v>
      </c>
      <c r="G24">
        <v>159290629</v>
      </c>
      <c r="H24">
        <v>115487348</v>
      </c>
      <c r="I24">
        <v>26001893</v>
      </c>
      <c r="J24">
        <v>141489241</v>
      </c>
      <c r="K24">
        <v>0</v>
      </c>
      <c r="L24">
        <v>17801388</v>
      </c>
    </row>
    <row r="25" spans="1:12" ht="16" customHeight="1" x14ac:dyDescent="0.2">
      <c r="A25" t="s">
        <v>26</v>
      </c>
      <c r="B25">
        <v>139757495</v>
      </c>
      <c r="C25">
        <v>0</v>
      </c>
      <c r="D25">
        <v>0</v>
      </c>
      <c r="E25">
        <v>0</v>
      </c>
      <c r="F25">
        <v>0</v>
      </c>
      <c r="G25">
        <v>139757495</v>
      </c>
      <c r="H25">
        <v>32096444</v>
      </c>
      <c r="I25">
        <v>33125362</v>
      </c>
      <c r="J25">
        <v>65221806</v>
      </c>
      <c r="K25">
        <v>0</v>
      </c>
      <c r="L25">
        <v>74535689</v>
      </c>
    </row>
    <row r="26" spans="1:12" ht="16" customHeight="1" x14ac:dyDescent="0.2">
      <c r="A26" t="s">
        <v>27</v>
      </c>
      <c r="B26">
        <v>72476874</v>
      </c>
      <c r="C26">
        <v>3229010</v>
      </c>
      <c r="D26">
        <v>0.04</v>
      </c>
      <c r="E26">
        <v>2212878</v>
      </c>
      <c r="F26">
        <v>0.03</v>
      </c>
      <c r="G26">
        <v>67034986</v>
      </c>
      <c r="H26">
        <v>55236440</v>
      </c>
      <c r="I26">
        <v>11798546</v>
      </c>
      <c r="J26">
        <v>67034986</v>
      </c>
      <c r="K26">
        <v>0</v>
      </c>
      <c r="L26">
        <v>0</v>
      </c>
    </row>
    <row r="27" spans="1:12" ht="16" customHeight="1" x14ac:dyDescent="0.2">
      <c r="A27" t="s">
        <v>28</v>
      </c>
      <c r="B27">
        <v>183017827</v>
      </c>
      <c r="C27">
        <v>0</v>
      </c>
      <c r="D27">
        <v>0</v>
      </c>
      <c r="E27">
        <v>0</v>
      </c>
      <c r="F27">
        <v>0</v>
      </c>
      <c r="G27">
        <v>183017827</v>
      </c>
      <c r="H27">
        <v>76877956</v>
      </c>
      <c r="I27">
        <v>28330420</v>
      </c>
      <c r="J27">
        <v>105208376</v>
      </c>
      <c r="K27">
        <v>0</v>
      </c>
      <c r="L27">
        <v>77809451</v>
      </c>
    </row>
    <row r="28" spans="1:12" ht="16" customHeight="1" x14ac:dyDescent="0.2">
      <c r="A28" t="s">
        <v>29</v>
      </c>
      <c r="B28">
        <v>459371116</v>
      </c>
      <c r="C28">
        <v>108164411</v>
      </c>
      <c r="D28">
        <v>0.24</v>
      </c>
      <c r="E28">
        <v>29646924</v>
      </c>
      <c r="F28">
        <v>0.06</v>
      </c>
      <c r="G28">
        <v>321559781</v>
      </c>
      <c r="H28">
        <v>211726199</v>
      </c>
      <c r="I28">
        <v>109833582</v>
      </c>
      <c r="J28">
        <v>321559781</v>
      </c>
      <c r="K28">
        <v>0</v>
      </c>
      <c r="L28">
        <v>0</v>
      </c>
    </row>
    <row r="29" spans="1:12" ht="16" customHeight="1" x14ac:dyDescent="0.2">
      <c r="A29" t="s">
        <v>30</v>
      </c>
      <c r="B29">
        <v>775352858</v>
      </c>
      <c r="C29">
        <v>26688930</v>
      </c>
      <c r="D29">
        <v>0.03</v>
      </c>
      <c r="E29">
        <v>76810640</v>
      </c>
      <c r="F29">
        <v>0.1</v>
      </c>
      <c r="G29">
        <v>671853288</v>
      </c>
      <c r="H29">
        <v>461995367</v>
      </c>
      <c r="I29">
        <v>147301675</v>
      </c>
      <c r="J29">
        <v>609297042</v>
      </c>
      <c r="K29">
        <v>0</v>
      </c>
      <c r="L29">
        <v>62556246</v>
      </c>
    </row>
    <row r="30" spans="1:12" ht="16" customHeight="1" x14ac:dyDescent="0.2">
      <c r="A30" t="s">
        <v>31</v>
      </c>
      <c r="B30">
        <v>111835618</v>
      </c>
      <c r="C30">
        <v>0</v>
      </c>
      <c r="D30">
        <v>0</v>
      </c>
      <c r="E30">
        <v>0</v>
      </c>
      <c r="F30">
        <v>0</v>
      </c>
      <c r="G30">
        <v>111835618</v>
      </c>
      <c r="H30">
        <v>41141292</v>
      </c>
      <c r="I30">
        <v>6838665</v>
      </c>
      <c r="J30">
        <v>47979957</v>
      </c>
      <c r="K30">
        <v>0</v>
      </c>
      <c r="L30">
        <v>63855661</v>
      </c>
    </row>
    <row r="31" spans="1:12" ht="16" customHeight="1" x14ac:dyDescent="0.2">
      <c r="A31" t="s">
        <v>32</v>
      </c>
      <c r="B31">
        <v>86767578</v>
      </c>
      <c r="C31">
        <v>0</v>
      </c>
      <c r="D31">
        <v>0</v>
      </c>
      <c r="E31">
        <v>0</v>
      </c>
      <c r="F31">
        <v>0</v>
      </c>
      <c r="G31">
        <v>86767578</v>
      </c>
      <c r="H31">
        <v>45215486</v>
      </c>
      <c r="I31">
        <v>19135206</v>
      </c>
      <c r="J31">
        <v>64350692</v>
      </c>
      <c r="K31">
        <v>0</v>
      </c>
      <c r="L31">
        <v>22416886</v>
      </c>
    </row>
    <row r="32" spans="1:12" ht="16" customHeight="1" x14ac:dyDescent="0.2">
      <c r="A32" t="s">
        <v>33</v>
      </c>
      <c r="B32">
        <v>187838524</v>
      </c>
      <c r="C32">
        <v>0</v>
      </c>
      <c r="D32">
        <v>0</v>
      </c>
      <c r="E32">
        <v>0</v>
      </c>
      <c r="F32">
        <v>0</v>
      </c>
      <c r="G32">
        <v>187838524</v>
      </c>
      <c r="H32">
        <v>58951977</v>
      </c>
      <c r="I32">
        <v>75828574</v>
      </c>
      <c r="J32">
        <v>134780551</v>
      </c>
      <c r="K32">
        <v>53057973</v>
      </c>
      <c r="L32">
        <v>0</v>
      </c>
    </row>
    <row r="33" spans="1:12" ht="16" customHeight="1" x14ac:dyDescent="0.2">
      <c r="A33" t="s">
        <v>34</v>
      </c>
      <c r="B33">
        <v>34035612</v>
      </c>
      <c r="C33">
        <v>0</v>
      </c>
      <c r="D33">
        <v>0</v>
      </c>
      <c r="E33">
        <v>0</v>
      </c>
      <c r="F33">
        <v>0</v>
      </c>
      <c r="G33">
        <v>34035612</v>
      </c>
      <c r="H33">
        <v>16641692</v>
      </c>
      <c r="I33">
        <v>6128926</v>
      </c>
      <c r="J33">
        <v>22770618</v>
      </c>
      <c r="K33">
        <v>0</v>
      </c>
      <c r="L33">
        <v>11264994</v>
      </c>
    </row>
    <row r="34" spans="1:12" ht="16" customHeight="1" x14ac:dyDescent="0.2">
      <c r="A34" t="s">
        <v>35</v>
      </c>
      <c r="B34">
        <v>49340853</v>
      </c>
      <c r="C34">
        <v>0</v>
      </c>
      <c r="D34">
        <v>0</v>
      </c>
      <c r="E34">
        <v>0</v>
      </c>
      <c r="F34">
        <v>0</v>
      </c>
      <c r="G34">
        <v>49340853</v>
      </c>
      <c r="H34">
        <v>20322000</v>
      </c>
      <c r="I34">
        <v>8729537</v>
      </c>
      <c r="J34">
        <v>29051537</v>
      </c>
      <c r="K34">
        <v>0</v>
      </c>
      <c r="L34">
        <v>20289316</v>
      </c>
    </row>
    <row r="35" spans="1:12" ht="16" customHeight="1" x14ac:dyDescent="0.2">
      <c r="A35" t="s">
        <v>36</v>
      </c>
      <c r="B35">
        <v>34008078</v>
      </c>
      <c r="C35">
        <v>0</v>
      </c>
      <c r="D35">
        <v>0</v>
      </c>
      <c r="E35">
        <v>0</v>
      </c>
      <c r="F35">
        <v>0</v>
      </c>
      <c r="G35">
        <v>34008078</v>
      </c>
      <c r="H35">
        <v>19618431</v>
      </c>
      <c r="I35">
        <v>10422938</v>
      </c>
      <c r="J35">
        <v>30041369</v>
      </c>
      <c r="K35">
        <v>0</v>
      </c>
      <c r="L35">
        <v>3966709</v>
      </c>
    </row>
    <row r="36" spans="1:12" ht="16" customHeight="1" x14ac:dyDescent="0.2">
      <c r="A36" t="s">
        <v>37</v>
      </c>
      <c r="B36">
        <v>38521261</v>
      </c>
      <c r="C36">
        <v>0</v>
      </c>
      <c r="D36">
        <v>0</v>
      </c>
      <c r="E36">
        <v>0</v>
      </c>
      <c r="F36">
        <v>0</v>
      </c>
      <c r="G36">
        <v>38521261</v>
      </c>
      <c r="H36">
        <v>25028575</v>
      </c>
      <c r="I36">
        <v>11639667</v>
      </c>
      <c r="J36">
        <v>36668242</v>
      </c>
      <c r="K36">
        <v>0</v>
      </c>
      <c r="L36">
        <v>1853019</v>
      </c>
    </row>
    <row r="37" spans="1:12" ht="16" customHeight="1" x14ac:dyDescent="0.2">
      <c r="A37" t="s">
        <v>38</v>
      </c>
      <c r="B37">
        <v>293107925</v>
      </c>
      <c r="C37">
        <v>60442764</v>
      </c>
      <c r="D37">
        <v>0.21</v>
      </c>
      <c r="E37">
        <v>30221382</v>
      </c>
      <c r="F37">
        <v>0.1</v>
      </c>
      <c r="G37">
        <v>202443779</v>
      </c>
      <c r="H37">
        <v>155186358</v>
      </c>
      <c r="I37">
        <v>56363317</v>
      </c>
      <c r="J37">
        <v>211549675</v>
      </c>
      <c r="K37">
        <v>0</v>
      </c>
      <c r="L37">
        <v>-9105896</v>
      </c>
    </row>
    <row r="38" spans="1:12" ht="16" customHeight="1" x14ac:dyDescent="0.2">
      <c r="A38" t="s">
        <v>39</v>
      </c>
      <c r="B38">
        <v>31991934</v>
      </c>
      <c r="C38">
        <v>0</v>
      </c>
      <c r="D38">
        <v>0</v>
      </c>
      <c r="E38">
        <v>0</v>
      </c>
      <c r="F38">
        <v>0</v>
      </c>
      <c r="G38">
        <v>31991934</v>
      </c>
      <c r="H38">
        <v>36030241</v>
      </c>
      <c r="I38">
        <v>11556817</v>
      </c>
      <c r="J38">
        <v>47587058</v>
      </c>
      <c r="K38">
        <v>12817</v>
      </c>
      <c r="L38">
        <v>-15607941</v>
      </c>
    </row>
    <row r="39" spans="1:12" ht="16" customHeight="1" x14ac:dyDescent="0.2">
      <c r="A39" t="s">
        <v>40</v>
      </c>
      <c r="B39">
        <v>1982294198</v>
      </c>
      <c r="C39">
        <v>0</v>
      </c>
      <c r="D39">
        <v>0</v>
      </c>
      <c r="E39">
        <v>168400000</v>
      </c>
      <c r="F39">
        <v>0.08</v>
      </c>
      <c r="G39">
        <v>1813894198</v>
      </c>
      <c r="H39">
        <v>1327422040</v>
      </c>
      <c r="I39">
        <v>402691588</v>
      </c>
      <c r="J39">
        <v>1730113628</v>
      </c>
      <c r="K39">
        <v>0</v>
      </c>
      <c r="L39">
        <v>83780570</v>
      </c>
    </row>
    <row r="40" spans="1:12" ht="16" customHeight="1" x14ac:dyDescent="0.2">
      <c r="A40" t="s">
        <v>41</v>
      </c>
      <c r="B40">
        <v>225973410</v>
      </c>
      <c r="C40">
        <v>0</v>
      </c>
      <c r="D40">
        <v>0</v>
      </c>
      <c r="E40">
        <v>0</v>
      </c>
      <c r="F40">
        <v>0</v>
      </c>
      <c r="G40">
        <v>225973410</v>
      </c>
      <c r="H40">
        <v>127325159</v>
      </c>
      <c r="I40">
        <v>38305480</v>
      </c>
      <c r="J40">
        <v>165630639</v>
      </c>
      <c r="K40">
        <v>33336771</v>
      </c>
      <c r="L40">
        <v>27006000</v>
      </c>
    </row>
    <row r="41" spans="1:12" ht="16" customHeight="1" x14ac:dyDescent="0.2">
      <c r="A41" t="s">
        <v>42</v>
      </c>
      <c r="B41">
        <v>11066221</v>
      </c>
      <c r="C41">
        <v>0</v>
      </c>
      <c r="D41">
        <v>0</v>
      </c>
      <c r="E41">
        <v>0</v>
      </c>
      <c r="F41">
        <v>0</v>
      </c>
      <c r="G41">
        <v>11066221</v>
      </c>
      <c r="H41">
        <v>3342326</v>
      </c>
      <c r="I41">
        <v>620528</v>
      </c>
      <c r="J41">
        <v>3962854</v>
      </c>
      <c r="K41">
        <v>103815</v>
      </c>
      <c r="L41">
        <v>6999552</v>
      </c>
    </row>
    <row r="42" spans="1:12" ht="16" customHeight="1" x14ac:dyDescent="0.2">
      <c r="A42" t="s">
        <v>43</v>
      </c>
      <c r="B42">
        <v>727968260</v>
      </c>
      <c r="C42">
        <v>0</v>
      </c>
      <c r="D42">
        <v>0</v>
      </c>
      <c r="E42">
        <v>0</v>
      </c>
      <c r="F42">
        <v>0</v>
      </c>
      <c r="G42">
        <v>727968260</v>
      </c>
      <c r="H42">
        <v>367487793</v>
      </c>
      <c r="I42">
        <v>87300547</v>
      </c>
      <c r="J42">
        <v>454788340</v>
      </c>
      <c r="K42">
        <v>273179920</v>
      </c>
      <c r="L42">
        <v>0</v>
      </c>
    </row>
    <row r="43" spans="1:12" ht="16" customHeight="1" x14ac:dyDescent="0.2">
      <c r="A43" t="s">
        <v>44</v>
      </c>
      <c r="B43">
        <v>148013558</v>
      </c>
      <c r="C43">
        <v>5200000</v>
      </c>
      <c r="D43">
        <v>0.04</v>
      </c>
      <c r="E43">
        <v>0</v>
      </c>
      <c r="F43">
        <v>0</v>
      </c>
      <c r="G43">
        <v>142813558</v>
      </c>
      <c r="H43">
        <v>59990302</v>
      </c>
      <c r="I43">
        <v>26274991</v>
      </c>
      <c r="J43">
        <v>86265293</v>
      </c>
      <c r="K43">
        <v>0</v>
      </c>
      <c r="L43">
        <v>56548265</v>
      </c>
    </row>
    <row r="44" spans="1:12" ht="16" customHeight="1" x14ac:dyDescent="0.2">
      <c r="A44" t="s">
        <v>45</v>
      </c>
      <c r="B44">
        <v>167808448</v>
      </c>
      <c r="C44">
        <v>0</v>
      </c>
      <c r="D44">
        <v>0</v>
      </c>
      <c r="E44">
        <v>0</v>
      </c>
      <c r="F44">
        <v>0</v>
      </c>
      <c r="G44">
        <v>167808448</v>
      </c>
      <c r="H44">
        <v>130062064</v>
      </c>
      <c r="I44">
        <v>20025769</v>
      </c>
      <c r="J44">
        <v>150087833</v>
      </c>
      <c r="K44">
        <v>17720615</v>
      </c>
      <c r="L44">
        <v>0</v>
      </c>
    </row>
    <row r="45" spans="1:12" ht="16" customHeight="1" x14ac:dyDescent="0.2">
      <c r="A45" t="s">
        <v>46</v>
      </c>
      <c r="B45">
        <v>418343381</v>
      </c>
      <c r="C45">
        <v>0</v>
      </c>
      <c r="D45">
        <v>0</v>
      </c>
      <c r="E45">
        <v>0</v>
      </c>
      <c r="F45">
        <v>0</v>
      </c>
      <c r="G45">
        <v>418343381</v>
      </c>
      <c r="H45">
        <v>229421794</v>
      </c>
      <c r="I45">
        <v>64140880</v>
      </c>
      <c r="J45">
        <v>293562674</v>
      </c>
      <c r="K45">
        <v>48970269</v>
      </c>
      <c r="L45">
        <v>75810438</v>
      </c>
    </row>
    <row r="46" spans="1:12" ht="16" customHeight="1" x14ac:dyDescent="0.2">
      <c r="A46" t="s">
        <v>47</v>
      </c>
      <c r="B46">
        <v>46025651</v>
      </c>
      <c r="C46">
        <v>0</v>
      </c>
      <c r="D46">
        <v>0</v>
      </c>
      <c r="E46">
        <v>0</v>
      </c>
      <c r="F46">
        <v>0</v>
      </c>
      <c r="G46">
        <v>46025651</v>
      </c>
      <c r="H46">
        <v>31804223</v>
      </c>
      <c r="I46">
        <v>5059654</v>
      </c>
      <c r="J46">
        <v>36863877</v>
      </c>
      <c r="K46">
        <v>0</v>
      </c>
      <c r="L46">
        <v>9161774</v>
      </c>
    </row>
    <row r="47" spans="1:12" ht="16" customHeight="1" x14ac:dyDescent="0.2">
      <c r="A47" t="s">
        <v>48</v>
      </c>
      <c r="B47">
        <v>93872849</v>
      </c>
      <c r="C47">
        <v>0</v>
      </c>
      <c r="D47">
        <v>0</v>
      </c>
      <c r="E47">
        <v>9384681</v>
      </c>
      <c r="F47">
        <v>0.1</v>
      </c>
      <c r="G47">
        <v>84488168</v>
      </c>
      <c r="H47">
        <v>49441887</v>
      </c>
      <c r="I47">
        <v>35020246</v>
      </c>
      <c r="J47">
        <v>84462133</v>
      </c>
      <c r="K47">
        <v>0</v>
      </c>
      <c r="L47">
        <v>26035</v>
      </c>
    </row>
    <row r="48" spans="1:12" ht="16" customHeight="1" x14ac:dyDescent="0.2">
      <c r="A48" t="s">
        <v>49</v>
      </c>
      <c r="B48">
        <v>18759543</v>
      </c>
      <c r="C48">
        <v>0</v>
      </c>
      <c r="D48">
        <v>0</v>
      </c>
      <c r="E48">
        <v>0</v>
      </c>
      <c r="F48">
        <v>0</v>
      </c>
      <c r="G48">
        <v>18759543</v>
      </c>
      <c r="H48">
        <v>6175286</v>
      </c>
      <c r="I48">
        <v>5625389</v>
      </c>
      <c r="J48">
        <v>11800675</v>
      </c>
      <c r="K48">
        <v>6958868</v>
      </c>
      <c r="L48">
        <v>0</v>
      </c>
    </row>
    <row r="49" spans="1:12" ht="16" customHeight="1" x14ac:dyDescent="0.2">
      <c r="A49" t="s">
        <v>50</v>
      </c>
      <c r="B49">
        <v>191523797</v>
      </c>
      <c r="C49">
        <v>12673948</v>
      </c>
      <c r="D49">
        <v>7.0000000000000007E-2</v>
      </c>
      <c r="E49">
        <v>0</v>
      </c>
      <c r="F49">
        <v>0</v>
      </c>
      <c r="G49">
        <v>178849849</v>
      </c>
      <c r="H49">
        <v>103060508</v>
      </c>
      <c r="I49">
        <v>45534774</v>
      </c>
      <c r="J49">
        <v>148595282</v>
      </c>
      <c r="K49">
        <v>1519134</v>
      </c>
      <c r="L49">
        <v>28735433</v>
      </c>
    </row>
    <row r="50" spans="1:12" ht="16" customHeight="1" x14ac:dyDescent="0.2">
      <c r="A50" t="s">
        <v>51</v>
      </c>
      <c r="B50">
        <v>431610974</v>
      </c>
      <c r="C50">
        <v>0</v>
      </c>
      <c r="D50">
        <v>0</v>
      </c>
      <c r="E50">
        <v>0</v>
      </c>
      <c r="F50">
        <v>0</v>
      </c>
      <c r="G50">
        <v>431610974</v>
      </c>
      <c r="H50">
        <v>221754008</v>
      </c>
      <c r="I50">
        <v>125797477</v>
      </c>
      <c r="J50">
        <v>347551485</v>
      </c>
      <c r="K50">
        <v>84059489</v>
      </c>
      <c r="L50">
        <v>0</v>
      </c>
    </row>
    <row r="51" spans="1:12" ht="16" customHeight="1" x14ac:dyDescent="0.2">
      <c r="A51" t="s">
        <v>52</v>
      </c>
      <c r="B51">
        <v>61463375</v>
      </c>
      <c r="C51">
        <v>0</v>
      </c>
      <c r="D51">
        <v>0</v>
      </c>
      <c r="E51">
        <v>0</v>
      </c>
      <c r="F51">
        <v>0</v>
      </c>
      <c r="G51">
        <v>61463375</v>
      </c>
      <c r="H51">
        <v>45743099</v>
      </c>
      <c r="I51">
        <v>28173082</v>
      </c>
      <c r="J51">
        <v>73916181</v>
      </c>
      <c r="K51">
        <v>0</v>
      </c>
      <c r="L51">
        <v>-12452806</v>
      </c>
    </row>
    <row r="52" spans="1:12" ht="16" customHeight="1" x14ac:dyDescent="0.2">
      <c r="A52" t="s">
        <v>53</v>
      </c>
      <c r="B52">
        <v>47353181</v>
      </c>
      <c r="C52">
        <v>3500000</v>
      </c>
      <c r="D52">
        <v>7.0000000000000007E-2</v>
      </c>
      <c r="E52">
        <v>1700000</v>
      </c>
      <c r="F52">
        <v>0.04</v>
      </c>
      <c r="G52">
        <v>42153181</v>
      </c>
      <c r="H52">
        <v>31215624</v>
      </c>
      <c r="I52">
        <v>5303421</v>
      </c>
      <c r="J52">
        <v>36519045</v>
      </c>
      <c r="K52">
        <v>0</v>
      </c>
      <c r="L52">
        <v>5634136</v>
      </c>
    </row>
    <row r="53" spans="1:12" ht="16" customHeight="1" x14ac:dyDescent="0.2">
      <c r="A53" t="s">
        <v>54</v>
      </c>
      <c r="B53">
        <v>114733567</v>
      </c>
      <c r="C53">
        <v>8385000</v>
      </c>
      <c r="D53">
        <v>7.0000000000000007E-2</v>
      </c>
      <c r="E53">
        <v>11473357</v>
      </c>
      <c r="F53">
        <v>0.1</v>
      </c>
      <c r="G53">
        <v>94875210</v>
      </c>
      <c r="H53">
        <v>55066500</v>
      </c>
      <c r="I53">
        <v>27610167</v>
      </c>
      <c r="J53">
        <v>82676667</v>
      </c>
      <c r="K53">
        <v>12174690</v>
      </c>
      <c r="L53">
        <v>23853</v>
      </c>
    </row>
    <row r="54" spans="1:12" ht="16" customHeight="1" x14ac:dyDescent="0.2">
      <c r="A54" t="s">
        <v>55</v>
      </c>
      <c r="B54">
        <v>289298269</v>
      </c>
      <c r="C54">
        <v>0</v>
      </c>
      <c r="D54">
        <v>0</v>
      </c>
      <c r="E54">
        <v>0</v>
      </c>
      <c r="F54">
        <v>0</v>
      </c>
      <c r="G54">
        <v>289298269</v>
      </c>
      <c r="H54">
        <v>192311142</v>
      </c>
      <c r="I54">
        <v>29559076</v>
      </c>
      <c r="J54">
        <v>221870218</v>
      </c>
      <c r="K54">
        <v>67367274</v>
      </c>
      <c r="L54">
        <v>60777</v>
      </c>
    </row>
    <row r="55" spans="1:12" ht="16" customHeight="1" x14ac:dyDescent="0.2">
      <c r="A55" t="s">
        <v>56</v>
      </c>
      <c r="B55">
        <v>82155212</v>
      </c>
      <c r="C55">
        <v>0</v>
      </c>
      <c r="D55">
        <v>0</v>
      </c>
      <c r="E55">
        <v>3562000</v>
      </c>
      <c r="F55">
        <v>0.04</v>
      </c>
      <c r="G55">
        <v>78593212</v>
      </c>
      <c r="H55">
        <v>41826433</v>
      </c>
      <c r="I55">
        <v>10720364</v>
      </c>
      <c r="J55">
        <v>52546797</v>
      </c>
      <c r="K55">
        <v>0</v>
      </c>
      <c r="L55">
        <v>26046415</v>
      </c>
    </row>
    <row r="56" spans="1:12" ht="16" customHeight="1" x14ac:dyDescent="0.2">
      <c r="A56" t="s">
        <v>57</v>
      </c>
      <c r="B56">
        <v>318159462</v>
      </c>
      <c r="C56">
        <v>0</v>
      </c>
      <c r="D56">
        <v>0</v>
      </c>
      <c r="E56">
        <v>0</v>
      </c>
      <c r="F56">
        <v>0</v>
      </c>
      <c r="G56">
        <v>318159462</v>
      </c>
      <c r="H56">
        <v>91239635</v>
      </c>
      <c r="I56">
        <v>94363819</v>
      </c>
      <c r="J56">
        <v>185603454</v>
      </c>
      <c r="K56">
        <v>0</v>
      </c>
      <c r="L56">
        <v>132556008</v>
      </c>
    </row>
    <row r="57" spans="1:12" ht="16" customHeight="1" x14ac:dyDescent="0.2">
      <c r="A57" t="s">
        <v>58</v>
      </c>
      <c r="B57">
        <v>19215579</v>
      </c>
      <c r="C57">
        <v>0</v>
      </c>
      <c r="D57">
        <v>0</v>
      </c>
      <c r="E57">
        <v>0</v>
      </c>
      <c r="F57">
        <v>0</v>
      </c>
      <c r="G57">
        <v>19215579</v>
      </c>
      <c r="H57">
        <v>2255864</v>
      </c>
      <c r="I57">
        <v>977943</v>
      </c>
      <c r="J57">
        <v>3233807</v>
      </c>
      <c r="K57">
        <v>15981772</v>
      </c>
      <c r="L57">
        <v>0</v>
      </c>
    </row>
    <row r="58" spans="1:12" ht="16" customHeight="1" x14ac:dyDescent="0.2">
      <c r="A58" t="s">
        <v>133</v>
      </c>
      <c r="B58">
        <v>13345058070</v>
      </c>
      <c r="C58">
        <v>235324095</v>
      </c>
      <c r="D58" t="s">
        <v>358</v>
      </c>
      <c r="E58">
        <v>357599725</v>
      </c>
      <c r="F58" t="s">
        <v>358</v>
      </c>
      <c r="G58">
        <v>12752134250</v>
      </c>
      <c r="H58">
        <v>7772686727</v>
      </c>
      <c r="I58">
        <v>2267357816</v>
      </c>
      <c r="J58">
        <v>10040044543</v>
      </c>
      <c r="K58">
        <v>1536667638</v>
      </c>
      <c r="L58">
        <v>1175422069</v>
      </c>
    </row>
    <row r="59" spans="1:12" ht="16" customHeight="1" x14ac:dyDescent="0.2">
      <c r="A59" t="s">
        <v>362</v>
      </c>
      <c r="B59">
        <v>1</v>
      </c>
      <c r="C59">
        <v>0.02</v>
      </c>
      <c r="D59" t="s">
        <v>134</v>
      </c>
      <c r="E59">
        <v>0.03</v>
      </c>
      <c r="F59" t="s">
        <v>134</v>
      </c>
      <c r="G59">
        <v>0.96</v>
      </c>
      <c r="H59">
        <v>0.77</v>
      </c>
      <c r="I59">
        <v>0.23</v>
      </c>
      <c r="J59">
        <v>1</v>
      </c>
      <c r="K59">
        <v>0.12</v>
      </c>
      <c r="L59">
        <v>0.09</v>
      </c>
    </row>
    <row r="60" spans="1:12" ht="16" customHeight="1" x14ac:dyDescent="0.2">
      <c r="A60" t="s">
        <v>462</v>
      </c>
    </row>
    <row r="61" spans="1:12" ht="16" customHeight="1" x14ac:dyDescent="0.2">
      <c r="A61" t="s">
        <v>583</v>
      </c>
    </row>
  </sheetData>
  <pageMargins left="0.7" right="0.7" top="0.75" bottom="0.75" header="0.5" footer="0.5"/>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N60"/>
  <sheetViews>
    <sheetView workbookViewId="0">
      <selection activeCell="A7" sqref="A7:A58"/>
    </sheetView>
  </sheetViews>
  <sheetFormatPr baseColWidth="10" defaultColWidth="9.1640625" defaultRowHeight="16" customHeight="1" x14ac:dyDescent="0.2"/>
  <cols>
    <col min="1" max="1" width="15.5" bestFit="1" customWidth="1"/>
    <col min="2" max="2" width="17.1640625" customWidth="1"/>
    <col min="3" max="3" width="14.6640625" customWidth="1"/>
    <col min="4" max="4" width="13.5" customWidth="1"/>
    <col min="5" max="5" width="15" customWidth="1"/>
    <col min="6" max="6" width="13.5" customWidth="1"/>
    <col min="7" max="7" width="12.5" customWidth="1"/>
    <col min="8" max="8" width="13.83203125" customWidth="1"/>
    <col min="9" max="9" width="14.83203125" customWidth="1"/>
    <col min="10" max="10" width="11.5" customWidth="1"/>
    <col min="11" max="11" width="10.5" customWidth="1"/>
    <col min="12" max="12" width="12" customWidth="1"/>
    <col min="14" max="14" width="11.1640625" bestFit="1" customWidth="1"/>
  </cols>
  <sheetData>
    <row r="1" spans="1:14" ht="16" customHeight="1" x14ac:dyDescent="0.2">
      <c r="A1" t="s">
        <v>352</v>
      </c>
    </row>
    <row r="2" spans="1:14" ht="16" customHeight="1" x14ac:dyDescent="0.2">
      <c r="A2" t="s">
        <v>567</v>
      </c>
    </row>
    <row r="3" spans="1:14" ht="16" customHeight="1" x14ac:dyDescent="0.2">
      <c r="A3" t="s">
        <v>561</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0</v>
      </c>
      <c r="C7">
        <v>0</v>
      </c>
      <c r="D7">
        <v>0</v>
      </c>
      <c r="E7">
        <v>0</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0</v>
      </c>
      <c r="C9">
        <v>0</v>
      </c>
      <c r="D9">
        <v>0</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2593040</v>
      </c>
      <c r="C11">
        <v>2204090</v>
      </c>
      <c r="D11">
        <v>0</v>
      </c>
      <c r="E11">
        <v>0</v>
      </c>
      <c r="F11">
        <v>0</v>
      </c>
      <c r="G11">
        <v>0</v>
      </c>
      <c r="H11">
        <v>0</v>
      </c>
      <c r="I11">
        <v>0</v>
      </c>
      <c r="J11">
        <v>0</v>
      </c>
      <c r="K11">
        <v>0</v>
      </c>
      <c r="L11">
        <v>0</v>
      </c>
      <c r="M11">
        <v>0</v>
      </c>
      <c r="N11">
        <v>388950</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6228822</v>
      </c>
      <c r="C13">
        <v>0</v>
      </c>
      <c r="D13">
        <v>0</v>
      </c>
      <c r="E13">
        <v>0</v>
      </c>
      <c r="F13">
        <v>0</v>
      </c>
      <c r="G13">
        <v>0</v>
      </c>
      <c r="H13">
        <v>0</v>
      </c>
      <c r="I13">
        <v>0</v>
      </c>
      <c r="J13">
        <v>0</v>
      </c>
      <c r="K13">
        <v>0</v>
      </c>
      <c r="L13">
        <v>0</v>
      </c>
      <c r="M13">
        <v>0</v>
      </c>
      <c r="N13">
        <v>6228822</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0</v>
      </c>
      <c r="C15">
        <v>0</v>
      </c>
      <c r="D15">
        <v>0</v>
      </c>
      <c r="E15">
        <v>0</v>
      </c>
      <c r="F15">
        <v>0</v>
      </c>
      <c r="G15">
        <v>0</v>
      </c>
      <c r="H15">
        <v>0</v>
      </c>
      <c r="I15">
        <v>0</v>
      </c>
      <c r="J15">
        <v>0</v>
      </c>
      <c r="K15">
        <v>0</v>
      </c>
      <c r="L15">
        <v>0</v>
      </c>
      <c r="M15">
        <v>0</v>
      </c>
      <c r="N15">
        <v>0</v>
      </c>
    </row>
    <row r="16" spans="1:14" ht="16" customHeight="1" x14ac:dyDescent="0.2">
      <c r="A16" t="s">
        <v>17</v>
      </c>
      <c r="B16">
        <v>5033602</v>
      </c>
      <c r="C16">
        <v>0</v>
      </c>
      <c r="D16">
        <v>0</v>
      </c>
      <c r="E16">
        <v>0</v>
      </c>
      <c r="F16">
        <v>0</v>
      </c>
      <c r="G16">
        <v>0</v>
      </c>
      <c r="H16">
        <v>0</v>
      </c>
      <c r="I16">
        <v>0</v>
      </c>
      <c r="J16">
        <v>0</v>
      </c>
      <c r="K16">
        <v>0</v>
      </c>
      <c r="L16">
        <v>0</v>
      </c>
      <c r="M16">
        <v>0</v>
      </c>
      <c r="N16">
        <v>5033602</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0</v>
      </c>
      <c r="C18">
        <v>0</v>
      </c>
      <c r="D18">
        <v>0</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5615356</v>
      </c>
      <c r="C20">
        <v>0</v>
      </c>
      <c r="D20">
        <v>0</v>
      </c>
      <c r="E20">
        <v>0</v>
      </c>
      <c r="F20">
        <v>0</v>
      </c>
      <c r="G20">
        <v>0</v>
      </c>
      <c r="H20">
        <v>0</v>
      </c>
      <c r="I20">
        <v>0</v>
      </c>
      <c r="J20">
        <v>0</v>
      </c>
      <c r="K20">
        <v>0</v>
      </c>
      <c r="L20">
        <v>5479695</v>
      </c>
      <c r="M20">
        <v>135661</v>
      </c>
      <c r="N20">
        <v>0</v>
      </c>
    </row>
    <row r="21" spans="1:14" ht="16" customHeight="1" x14ac:dyDescent="0.2">
      <c r="A21" t="s">
        <v>22</v>
      </c>
      <c r="B21">
        <v>11555166</v>
      </c>
      <c r="C21">
        <v>0</v>
      </c>
      <c r="D21">
        <v>0</v>
      </c>
      <c r="E21">
        <v>0</v>
      </c>
      <c r="F21">
        <v>0</v>
      </c>
      <c r="G21">
        <v>0</v>
      </c>
      <c r="H21">
        <v>0</v>
      </c>
      <c r="I21">
        <v>0</v>
      </c>
      <c r="J21">
        <v>0</v>
      </c>
      <c r="K21">
        <v>0</v>
      </c>
      <c r="L21">
        <v>0</v>
      </c>
      <c r="M21">
        <v>0</v>
      </c>
      <c r="N21">
        <v>11555166</v>
      </c>
    </row>
    <row r="22" spans="1:14" ht="16" customHeight="1" x14ac:dyDescent="0.2">
      <c r="A22" t="s">
        <v>23</v>
      </c>
      <c r="B22">
        <v>-3686673</v>
      </c>
      <c r="C22">
        <v>256674</v>
      </c>
      <c r="D22">
        <v>0</v>
      </c>
      <c r="E22">
        <v>0</v>
      </c>
      <c r="F22">
        <v>0</v>
      </c>
      <c r="G22">
        <v>0</v>
      </c>
      <c r="H22">
        <v>0</v>
      </c>
      <c r="I22">
        <v>0</v>
      </c>
      <c r="J22">
        <v>0</v>
      </c>
      <c r="K22">
        <v>0</v>
      </c>
      <c r="L22">
        <v>0</v>
      </c>
      <c r="M22">
        <v>0</v>
      </c>
      <c r="N22">
        <v>-3943347</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0</v>
      </c>
      <c r="C25">
        <v>0</v>
      </c>
      <c r="D25">
        <v>0</v>
      </c>
      <c r="E25">
        <v>0</v>
      </c>
      <c r="F25">
        <v>0</v>
      </c>
      <c r="G25">
        <v>0</v>
      </c>
      <c r="H25">
        <v>0</v>
      </c>
      <c r="I25">
        <v>0</v>
      </c>
      <c r="J25">
        <v>0</v>
      </c>
      <c r="K25">
        <v>0</v>
      </c>
      <c r="L25">
        <v>0</v>
      </c>
      <c r="M25">
        <v>0</v>
      </c>
      <c r="N25">
        <v>0</v>
      </c>
    </row>
    <row r="26" spans="1:14" ht="16" customHeight="1" x14ac:dyDescent="0.2">
      <c r="A26" t="s">
        <v>27</v>
      </c>
      <c r="B26">
        <v>5167485</v>
      </c>
      <c r="C26">
        <v>0</v>
      </c>
      <c r="D26">
        <v>0</v>
      </c>
      <c r="E26">
        <v>0</v>
      </c>
      <c r="F26">
        <v>0</v>
      </c>
      <c r="G26">
        <v>0</v>
      </c>
      <c r="H26">
        <v>0</v>
      </c>
      <c r="I26">
        <v>0</v>
      </c>
      <c r="J26">
        <v>0</v>
      </c>
      <c r="K26">
        <v>0</v>
      </c>
      <c r="L26">
        <v>0</v>
      </c>
      <c r="M26">
        <v>0</v>
      </c>
      <c r="N26">
        <v>5167485</v>
      </c>
    </row>
    <row r="27" spans="1:14" ht="16" customHeight="1" x14ac:dyDescent="0.2">
      <c r="A27" t="s">
        <v>28</v>
      </c>
      <c r="B27">
        <v>0</v>
      </c>
      <c r="C27">
        <v>0</v>
      </c>
      <c r="D27">
        <v>0</v>
      </c>
      <c r="E27">
        <v>0</v>
      </c>
      <c r="F27">
        <v>0</v>
      </c>
      <c r="G27">
        <v>0</v>
      </c>
      <c r="H27">
        <v>0</v>
      </c>
      <c r="I27">
        <v>0</v>
      </c>
      <c r="J27">
        <v>0</v>
      </c>
      <c r="K27">
        <v>0</v>
      </c>
      <c r="L27">
        <v>0</v>
      </c>
      <c r="M27">
        <v>0</v>
      </c>
      <c r="N27">
        <v>0</v>
      </c>
    </row>
    <row r="28" spans="1:14" ht="16" customHeight="1" x14ac:dyDescent="0.2">
      <c r="A28" t="s">
        <v>29</v>
      </c>
      <c r="B28">
        <v>29479619</v>
      </c>
      <c r="C28">
        <v>0</v>
      </c>
      <c r="D28">
        <v>0</v>
      </c>
      <c r="E28">
        <v>0</v>
      </c>
      <c r="F28">
        <v>0</v>
      </c>
      <c r="G28">
        <v>0</v>
      </c>
      <c r="H28">
        <v>0</v>
      </c>
      <c r="I28">
        <v>0</v>
      </c>
      <c r="J28">
        <v>0</v>
      </c>
      <c r="K28">
        <v>0</v>
      </c>
      <c r="L28">
        <v>0</v>
      </c>
      <c r="M28">
        <v>0</v>
      </c>
      <c r="N28">
        <v>29479619</v>
      </c>
    </row>
    <row r="29" spans="1:14" ht="16" customHeight="1" x14ac:dyDescent="0.2">
      <c r="A29" t="s">
        <v>30</v>
      </c>
      <c r="B29">
        <v>0</v>
      </c>
      <c r="C29">
        <v>0</v>
      </c>
      <c r="D29">
        <v>0</v>
      </c>
      <c r="E29">
        <v>0</v>
      </c>
      <c r="F29">
        <v>0</v>
      </c>
      <c r="G29">
        <v>0</v>
      </c>
      <c r="H29">
        <v>0</v>
      </c>
      <c r="I29">
        <v>0</v>
      </c>
      <c r="J29">
        <v>0</v>
      </c>
      <c r="K29">
        <v>0</v>
      </c>
      <c r="L29">
        <v>0</v>
      </c>
      <c r="M29">
        <v>0</v>
      </c>
      <c r="N29">
        <v>0</v>
      </c>
    </row>
    <row r="30" spans="1:14" ht="16" customHeight="1" x14ac:dyDescent="0.2">
      <c r="A30" t="s">
        <v>31</v>
      </c>
      <c r="B30">
        <v>0</v>
      </c>
      <c r="C30">
        <v>0</v>
      </c>
      <c r="D30">
        <v>0</v>
      </c>
      <c r="E30">
        <v>0</v>
      </c>
      <c r="F30">
        <v>0</v>
      </c>
      <c r="G30">
        <v>0</v>
      </c>
      <c r="H30">
        <v>0</v>
      </c>
      <c r="I30">
        <v>0</v>
      </c>
      <c r="J30">
        <v>0</v>
      </c>
      <c r="K30">
        <v>0</v>
      </c>
      <c r="L30">
        <v>0</v>
      </c>
      <c r="M30">
        <v>0</v>
      </c>
      <c r="N30">
        <v>0</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5649480</v>
      </c>
      <c r="C37">
        <v>1710398</v>
      </c>
      <c r="D37">
        <v>0</v>
      </c>
      <c r="E37">
        <v>0</v>
      </c>
      <c r="F37">
        <v>0</v>
      </c>
      <c r="G37">
        <v>0</v>
      </c>
      <c r="H37">
        <v>0</v>
      </c>
      <c r="I37">
        <v>0</v>
      </c>
      <c r="J37">
        <v>0</v>
      </c>
      <c r="K37">
        <v>0</v>
      </c>
      <c r="L37">
        <v>3340500</v>
      </c>
      <c r="M37">
        <v>598582</v>
      </c>
      <c r="N37">
        <v>0</v>
      </c>
    </row>
    <row r="38" spans="1:14" ht="16" customHeight="1" x14ac:dyDescent="0.2">
      <c r="A38" t="s">
        <v>39</v>
      </c>
      <c r="B38">
        <v>-690516</v>
      </c>
      <c r="C38">
        <v>-8264</v>
      </c>
      <c r="D38">
        <v>0</v>
      </c>
      <c r="E38">
        <v>0</v>
      </c>
      <c r="F38">
        <v>0</v>
      </c>
      <c r="G38">
        <v>0</v>
      </c>
      <c r="H38">
        <v>0</v>
      </c>
      <c r="I38">
        <v>0</v>
      </c>
      <c r="J38">
        <v>0</v>
      </c>
      <c r="K38">
        <v>0</v>
      </c>
      <c r="L38">
        <v>-167656</v>
      </c>
      <c r="M38">
        <v>-12310</v>
      </c>
      <c r="N38">
        <v>-502286</v>
      </c>
    </row>
    <row r="39" spans="1:14" ht="16" customHeight="1" x14ac:dyDescent="0.2">
      <c r="A39" t="s">
        <v>40</v>
      </c>
      <c r="B39">
        <v>0</v>
      </c>
      <c r="C39">
        <v>0</v>
      </c>
      <c r="D39">
        <v>0</v>
      </c>
      <c r="E39">
        <v>0</v>
      </c>
      <c r="F39">
        <v>0</v>
      </c>
      <c r="G39">
        <v>0</v>
      </c>
      <c r="H39">
        <v>0</v>
      </c>
      <c r="I39">
        <v>0</v>
      </c>
      <c r="J39">
        <v>0</v>
      </c>
      <c r="K39">
        <v>0</v>
      </c>
      <c r="L39">
        <v>0</v>
      </c>
      <c r="M39">
        <v>0</v>
      </c>
      <c r="N39">
        <v>0</v>
      </c>
    </row>
    <row r="40" spans="1:14" ht="16" customHeight="1" x14ac:dyDescent="0.2">
      <c r="A40" t="s">
        <v>41</v>
      </c>
      <c r="B40">
        <v>0</v>
      </c>
      <c r="C40">
        <v>0</v>
      </c>
      <c r="D40">
        <v>0</v>
      </c>
      <c r="E40">
        <v>0</v>
      </c>
      <c r="F40">
        <v>0</v>
      </c>
      <c r="G40">
        <v>0</v>
      </c>
      <c r="H40">
        <v>0</v>
      </c>
      <c r="I40">
        <v>0</v>
      </c>
      <c r="J40">
        <v>0</v>
      </c>
      <c r="K40">
        <v>0</v>
      </c>
      <c r="L40">
        <v>0</v>
      </c>
      <c r="M40">
        <v>0</v>
      </c>
      <c r="N40">
        <v>0</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0</v>
      </c>
      <c r="C42">
        <v>0</v>
      </c>
      <c r="D42">
        <v>0</v>
      </c>
      <c r="E42">
        <v>0</v>
      </c>
      <c r="F42">
        <v>0</v>
      </c>
      <c r="G42">
        <v>0</v>
      </c>
      <c r="H42">
        <v>0</v>
      </c>
      <c r="I42">
        <v>0</v>
      </c>
      <c r="J42">
        <v>0</v>
      </c>
      <c r="K42">
        <v>0</v>
      </c>
      <c r="L42">
        <v>0</v>
      </c>
      <c r="M42">
        <v>0</v>
      </c>
      <c r="N42">
        <v>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5154467</v>
      </c>
      <c r="C46">
        <v>0</v>
      </c>
      <c r="D46">
        <v>0</v>
      </c>
      <c r="E46">
        <v>0</v>
      </c>
      <c r="F46">
        <v>0</v>
      </c>
      <c r="G46">
        <v>0</v>
      </c>
      <c r="H46">
        <v>0</v>
      </c>
      <c r="I46">
        <v>0</v>
      </c>
      <c r="J46">
        <v>0</v>
      </c>
      <c r="K46">
        <v>0</v>
      </c>
      <c r="L46">
        <v>0</v>
      </c>
      <c r="M46">
        <v>0</v>
      </c>
      <c r="N46">
        <v>5154467</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0</v>
      </c>
      <c r="C49">
        <v>0</v>
      </c>
      <c r="D49">
        <v>0</v>
      </c>
      <c r="E49">
        <v>0</v>
      </c>
      <c r="F49">
        <v>0</v>
      </c>
      <c r="G49">
        <v>0</v>
      </c>
      <c r="H49">
        <v>0</v>
      </c>
      <c r="I49">
        <v>0</v>
      </c>
      <c r="J49">
        <v>0</v>
      </c>
      <c r="K49">
        <v>0</v>
      </c>
      <c r="L49">
        <v>0</v>
      </c>
      <c r="M49">
        <v>0</v>
      </c>
      <c r="N49">
        <v>0</v>
      </c>
    </row>
    <row r="50" spans="1:14" ht="16" customHeight="1" x14ac:dyDescent="0.2">
      <c r="A50" t="s">
        <v>51</v>
      </c>
      <c r="B50">
        <v>0</v>
      </c>
      <c r="C50">
        <v>0</v>
      </c>
      <c r="D50">
        <v>0</v>
      </c>
      <c r="E50">
        <v>0</v>
      </c>
      <c r="F50">
        <v>0</v>
      </c>
      <c r="G50">
        <v>0</v>
      </c>
      <c r="H50">
        <v>0</v>
      </c>
      <c r="I50">
        <v>0</v>
      </c>
      <c r="J50">
        <v>0</v>
      </c>
      <c r="K50">
        <v>0</v>
      </c>
      <c r="L50">
        <v>0</v>
      </c>
      <c r="M50">
        <v>0</v>
      </c>
      <c r="N50">
        <v>0</v>
      </c>
    </row>
    <row r="51" spans="1:14" ht="16" customHeight="1" x14ac:dyDescent="0.2">
      <c r="A51" t="s">
        <v>52</v>
      </c>
      <c r="B51">
        <v>0</v>
      </c>
      <c r="C51">
        <v>0</v>
      </c>
      <c r="D51">
        <v>0</v>
      </c>
      <c r="E51">
        <v>0</v>
      </c>
      <c r="F51">
        <v>0</v>
      </c>
      <c r="G51">
        <v>0</v>
      </c>
      <c r="H51">
        <v>0</v>
      </c>
      <c r="I51">
        <v>0</v>
      </c>
      <c r="J51">
        <v>0</v>
      </c>
      <c r="K51">
        <v>0</v>
      </c>
      <c r="L51">
        <v>0</v>
      </c>
      <c r="M51">
        <v>0</v>
      </c>
      <c r="N51">
        <v>0</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1722220</v>
      </c>
      <c r="C54">
        <v>0</v>
      </c>
      <c r="D54">
        <v>0</v>
      </c>
      <c r="E54">
        <v>0</v>
      </c>
      <c r="F54">
        <v>0</v>
      </c>
      <c r="G54">
        <v>0</v>
      </c>
      <c r="H54">
        <v>0</v>
      </c>
      <c r="I54">
        <v>0</v>
      </c>
      <c r="J54">
        <v>0</v>
      </c>
      <c r="K54">
        <v>0</v>
      </c>
      <c r="L54">
        <v>476402</v>
      </c>
      <c r="M54">
        <v>156087</v>
      </c>
      <c r="N54">
        <v>1089731</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1507360</v>
      </c>
      <c r="C56">
        <v>406981</v>
      </c>
      <c r="D56">
        <v>0</v>
      </c>
      <c r="E56">
        <v>0</v>
      </c>
      <c r="F56">
        <v>0</v>
      </c>
      <c r="G56">
        <v>0</v>
      </c>
      <c r="H56">
        <v>0</v>
      </c>
      <c r="I56">
        <v>0</v>
      </c>
      <c r="J56">
        <v>0</v>
      </c>
      <c r="K56">
        <v>0</v>
      </c>
      <c r="L56">
        <v>80255</v>
      </c>
      <c r="M56">
        <v>358740</v>
      </c>
      <c r="N56">
        <v>661384</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75329428</v>
      </c>
      <c r="C58">
        <v>4569879</v>
      </c>
      <c r="D58">
        <v>0</v>
      </c>
      <c r="E58">
        <v>0</v>
      </c>
      <c r="F58">
        <v>0</v>
      </c>
      <c r="G58">
        <v>0</v>
      </c>
      <c r="H58">
        <v>0</v>
      </c>
      <c r="I58">
        <v>0</v>
      </c>
      <c r="J58">
        <v>0</v>
      </c>
      <c r="K58">
        <v>0</v>
      </c>
      <c r="L58">
        <v>9209196</v>
      </c>
      <c r="M58">
        <v>1236760</v>
      </c>
      <c r="N58">
        <v>60313593</v>
      </c>
    </row>
    <row r="59" spans="1:14" ht="16" customHeight="1" x14ac:dyDescent="0.2">
      <c r="A59" t="s">
        <v>361</v>
      </c>
      <c r="B59">
        <v>0.16</v>
      </c>
      <c r="C59">
        <v>0.01</v>
      </c>
      <c r="D59">
        <v>0</v>
      </c>
      <c r="E59">
        <v>0</v>
      </c>
      <c r="F59">
        <v>0</v>
      </c>
      <c r="G59">
        <v>0</v>
      </c>
      <c r="H59">
        <v>0</v>
      </c>
      <c r="I59">
        <v>0</v>
      </c>
      <c r="J59">
        <v>0</v>
      </c>
      <c r="K59">
        <v>0</v>
      </c>
      <c r="L59">
        <v>0.02</v>
      </c>
      <c r="M59">
        <v>0</v>
      </c>
      <c r="N59">
        <v>0.13</v>
      </c>
    </row>
    <row r="60" spans="1:14" ht="16" customHeight="1" x14ac:dyDescent="0.2">
      <c r="A60" t="s">
        <v>388</v>
      </c>
    </row>
  </sheetData>
  <printOptions horizontalCentered="1"/>
  <pageMargins left="0.5" right="0.5" top="0.5" bottom="0.5" header="0.5" footer="0.5"/>
  <pageSetup scale="64"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60"/>
  <sheetViews>
    <sheetView workbookViewId="0">
      <selection activeCell="I13" sqref="I13"/>
    </sheetView>
  </sheetViews>
  <sheetFormatPr baseColWidth="10" defaultColWidth="9.1640625" defaultRowHeight="16" customHeight="1" x14ac:dyDescent="0.2"/>
  <cols>
    <col min="1" max="1" width="16.1640625" customWidth="1"/>
    <col min="2" max="2" width="15.6640625" customWidth="1"/>
    <col min="3" max="3" width="16.5" customWidth="1"/>
    <col min="4" max="4" width="15" customWidth="1"/>
    <col min="5" max="5" width="15.5" customWidth="1"/>
    <col min="6" max="6" width="18.1640625" customWidth="1"/>
    <col min="7" max="7" width="17.6640625" bestFit="1" customWidth="1"/>
  </cols>
  <sheetData>
    <row r="1" spans="1:7" ht="16" customHeight="1" x14ac:dyDescent="0.2">
      <c r="A1" t="s">
        <v>352</v>
      </c>
    </row>
    <row r="2" spans="1:7" ht="16" customHeight="1" x14ac:dyDescent="0.2">
      <c r="A2" t="s">
        <v>566</v>
      </c>
    </row>
    <row r="3" spans="1:7" ht="16" customHeight="1" x14ac:dyDescent="0.2">
      <c r="A3" t="s">
        <v>564</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0</v>
      </c>
      <c r="C7">
        <v>0</v>
      </c>
      <c r="D7">
        <v>0</v>
      </c>
      <c r="E7">
        <v>0</v>
      </c>
      <c r="F7">
        <v>0</v>
      </c>
      <c r="G7">
        <v>0</v>
      </c>
    </row>
    <row r="8" spans="1:7" ht="16" customHeight="1" x14ac:dyDescent="0.2">
      <c r="A8" t="s">
        <v>9</v>
      </c>
      <c r="B8">
        <v>0</v>
      </c>
      <c r="C8">
        <v>0</v>
      </c>
      <c r="D8">
        <v>0</v>
      </c>
      <c r="E8">
        <v>0</v>
      </c>
      <c r="F8">
        <v>0</v>
      </c>
      <c r="G8">
        <v>0</v>
      </c>
    </row>
    <row r="9" spans="1:7" ht="16" customHeight="1" x14ac:dyDescent="0.2">
      <c r="A9" t="s">
        <v>10</v>
      </c>
      <c r="B9">
        <v>10032936</v>
      </c>
      <c r="C9">
        <v>0</v>
      </c>
      <c r="D9">
        <v>10032936</v>
      </c>
      <c r="E9">
        <v>0</v>
      </c>
      <c r="F9">
        <v>0</v>
      </c>
      <c r="G9">
        <v>10032936</v>
      </c>
    </row>
    <row r="10" spans="1:7" ht="16" customHeight="1" x14ac:dyDescent="0.2">
      <c r="A10" t="s">
        <v>11</v>
      </c>
      <c r="B10">
        <v>0</v>
      </c>
      <c r="C10">
        <v>0</v>
      </c>
      <c r="D10">
        <v>0</v>
      </c>
      <c r="E10">
        <v>0</v>
      </c>
      <c r="F10">
        <v>0</v>
      </c>
      <c r="G10">
        <v>0</v>
      </c>
    </row>
    <row r="11" spans="1:7" ht="16" customHeight="1" x14ac:dyDescent="0.2">
      <c r="A11" t="s">
        <v>12</v>
      </c>
      <c r="B11">
        <v>118592038</v>
      </c>
      <c r="C11">
        <v>1400000</v>
      </c>
      <c r="D11">
        <v>117192038</v>
      </c>
      <c r="E11">
        <v>0</v>
      </c>
      <c r="F11">
        <v>2593040</v>
      </c>
      <c r="G11">
        <v>121185078</v>
      </c>
    </row>
    <row r="12" spans="1:7" ht="16" customHeight="1" x14ac:dyDescent="0.2">
      <c r="A12" t="s">
        <v>13</v>
      </c>
      <c r="B12">
        <v>0</v>
      </c>
      <c r="C12">
        <v>0</v>
      </c>
      <c r="D12">
        <v>0</v>
      </c>
      <c r="E12">
        <v>0</v>
      </c>
      <c r="F12">
        <v>0</v>
      </c>
      <c r="G12">
        <v>0</v>
      </c>
    </row>
    <row r="13" spans="1:7" ht="16" customHeight="1" x14ac:dyDescent="0.2">
      <c r="A13" t="s">
        <v>14</v>
      </c>
      <c r="B13">
        <v>0</v>
      </c>
      <c r="C13">
        <v>0</v>
      </c>
      <c r="D13">
        <v>0</v>
      </c>
      <c r="E13">
        <v>0</v>
      </c>
      <c r="F13">
        <v>6228822</v>
      </c>
      <c r="G13">
        <v>6228822</v>
      </c>
    </row>
    <row r="14" spans="1:7" ht="16" customHeight="1" x14ac:dyDescent="0.2">
      <c r="A14" t="s">
        <v>15</v>
      </c>
      <c r="B14">
        <v>0</v>
      </c>
      <c r="C14">
        <v>0</v>
      </c>
      <c r="D14">
        <v>0</v>
      </c>
      <c r="E14">
        <v>0</v>
      </c>
      <c r="F14">
        <v>0</v>
      </c>
      <c r="G14">
        <v>0</v>
      </c>
    </row>
    <row r="15" spans="1:7" ht="16" customHeight="1" x14ac:dyDescent="0.2">
      <c r="A15" t="s">
        <v>16</v>
      </c>
      <c r="B15">
        <v>0</v>
      </c>
      <c r="C15">
        <v>0</v>
      </c>
      <c r="D15">
        <v>0</v>
      </c>
      <c r="E15">
        <v>0</v>
      </c>
      <c r="F15">
        <v>0</v>
      </c>
      <c r="G15">
        <v>0</v>
      </c>
    </row>
    <row r="16" spans="1:7" ht="16" customHeight="1" x14ac:dyDescent="0.2">
      <c r="A16" t="s">
        <v>17</v>
      </c>
      <c r="B16">
        <v>33467025</v>
      </c>
      <c r="C16">
        <v>33467025</v>
      </c>
      <c r="D16">
        <v>0</v>
      </c>
      <c r="E16">
        <v>0</v>
      </c>
      <c r="F16">
        <v>5033602</v>
      </c>
      <c r="G16">
        <v>38500627</v>
      </c>
    </row>
    <row r="17" spans="1:7" ht="16" customHeight="1" x14ac:dyDescent="0.2">
      <c r="A17" t="s">
        <v>18</v>
      </c>
      <c r="B17">
        <v>71913685</v>
      </c>
      <c r="C17">
        <v>71913685</v>
      </c>
      <c r="D17">
        <v>0</v>
      </c>
      <c r="E17">
        <v>0</v>
      </c>
      <c r="F17">
        <v>0</v>
      </c>
      <c r="G17">
        <v>71913685</v>
      </c>
    </row>
    <row r="18" spans="1:7" ht="16" customHeight="1" x14ac:dyDescent="0.2">
      <c r="A18" t="s">
        <v>19</v>
      </c>
      <c r="B18">
        <v>46181975</v>
      </c>
      <c r="C18">
        <v>46181975</v>
      </c>
      <c r="D18">
        <v>0</v>
      </c>
      <c r="E18">
        <v>0</v>
      </c>
      <c r="F18">
        <v>0</v>
      </c>
      <c r="G18">
        <v>46181975</v>
      </c>
    </row>
    <row r="19" spans="1:7" ht="16" customHeight="1" x14ac:dyDescent="0.2">
      <c r="A19" t="s">
        <v>20</v>
      </c>
      <c r="B19">
        <v>0</v>
      </c>
      <c r="C19">
        <v>0</v>
      </c>
      <c r="D19">
        <v>0</v>
      </c>
      <c r="E19">
        <v>0</v>
      </c>
      <c r="F19">
        <v>0</v>
      </c>
      <c r="G19">
        <v>0</v>
      </c>
    </row>
    <row r="20" spans="1:7" ht="16" customHeight="1" x14ac:dyDescent="0.2">
      <c r="A20" t="s">
        <v>21</v>
      </c>
      <c r="B20">
        <v>32882835</v>
      </c>
      <c r="C20">
        <v>32882835</v>
      </c>
      <c r="D20">
        <v>0</v>
      </c>
      <c r="E20">
        <v>0</v>
      </c>
      <c r="F20">
        <v>5615356</v>
      </c>
      <c r="G20">
        <v>38498191</v>
      </c>
    </row>
    <row r="21" spans="1:7" ht="16" customHeight="1" x14ac:dyDescent="0.2">
      <c r="A21" t="s">
        <v>22</v>
      </c>
      <c r="B21">
        <v>0</v>
      </c>
      <c r="C21">
        <v>0</v>
      </c>
      <c r="D21">
        <v>0</v>
      </c>
      <c r="E21">
        <v>0</v>
      </c>
      <c r="F21">
        <v>11555166</v>
      </c>
      <c r="G21">
        <v>11555166</v>
      </c>
    </row>
    <row r="22" spans="1:7" ht="16" customHeight="1" x14ac:dyDescent="0.2">
      <c r="A22" t="s">
        <v>23</v>
      </c>
      <c r="B22">
        <v>7945436</v>
      </c>
      <c r="C22">
        <v>0</v>
      </c>
      <c r="D22">
        <v>7945436</v>
      </c>
      <c r="E22">
        <v>0</v>
      </c>
      <c r="F22">
        <v>-3686673</v>
      </c>
      <c r="G22">
        <v>4258763</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0</v>
      </c>
      <c r="G25">
        <v>0</v>
      </c>
    </row>
    <row r="26" spans="1:7" ht="16" customHeight="1" x14ac:dyDescent="0.2">
      <c r="A26" t="s">
        <v>27</v>
      </c>
      <c r="B26">
        <v>10917164</v>
      </c>
      <c r="C26">
        <v>10917164</v>
      </c>
      <c r="D26">
        <v>0</v>
      </c>
      <c r="E26">
        <v>0</v>
      </c>
      <c r="F26">
        <v>5167485</v>
      </c>
      <c r="G26">
        <v>16084649</v>
      </c>
    </row>
    <row r="27" spans="1:7" ht="16" customHeight="1" x14ac:dyDescent="0.2">
      <c r="A27" t="s">
        <v>28</v>
      </c>
      <c r="B27">
        <v>5363959</v>
      </c>
      <c r="C27">
        <v>5363959</v>
      </c>
      <c r="D27">
        <v>0</v>
      </c>
      <c r="E27">
        <v>0</v>
      </c>
      <c r="F27">
        <v>0</v>
      </c>
      <c r="G27">
        <v>5363959</v>
      </c>
    </row>
    <row r="28" spans="1:7" ht="16" customHeight="1" x14ac:dyDescent="0.2">
      <c r="A28" t="s">
        <v>29</v>
      </c>
      <c r="B28">
        <v>0</v>
      </c>
      <c r="C28">
        <v>0</v>
      </c>
      <c r="D28">
        <v>0</v>
      </c>
      <c r="E28">
        <v>0</v>
      </c>
      <c r="F28">
        <v>29479619</v>
      </c>
      <c r="G28">
        <v>29479619</v>
      </c>
    </row>
    <row r="29" spans="1:7" ht="16" customHeight="1" x14ac:dyDescent="0.2">
      <c r="A29" t="s">
        <v>30</v>
      </c>
      <c r="B29">
        <v>0</v>
      </c>
      <c r="C29">
        <v>0</v>
      </c>
      <c r="D29">
        <v>0</v>
      </c>
      <c r="E29">
        <v>0</v>
      </c>
      <c r="F29">
        <v>0</v>
      </c>
      <c r="G29">
        <v>0</v>
      </c>
    </row>
    <row r="30" spans="1:7" ht="16" customHeight="1" x14ac:dyDescent="0.2">
      <c r="A30" t="s">
        <v>31</v>
      </c>
      <c r="B30">
        <v>0</v>
      </c>
      <c r="C30">
        <v>0</v>
      </c>
      <c r="D30">
        <v>0</v>
      </c>
      <c r="E30">
        <v>0</v>
      </c>
      <c r="F30">
        <v>0</v>
      </c>
      <c r="G30">
        <v>0</v>
      </c>
    </row>
    <row r="31" spans="1:7" ht="16" customHeight="1" x14ac:dyDescent="0.2">
      <c r="A31" t="s">
        <v>32</v>
      </c>
      <c r="B31">
        <v>0</v>
      </c>
      <c r="C31">
        <v>0</v>
      </c>
      <c r="D31">
        <v>0</v>
      </c>
      <c r="E31">
        <v>0</v>
      </c>
      <c r="F31">
        <v>0</v>
      </c>
      <c r="G31">
        <v>0</v>
      </c>
    </row>
    <row r="32" spans="1:7" ht="16" customHeight="1" x14ac:dyDescent="0.2">
      <c r="A32" t="s">
        <v>33</v>
      </c>
      <c r="B32">
        <v>0</v>
      </c>
      <c r="C32">
        <v>0</v>
      </c>
      <c r="D32">
        <v>0</v>
      </c>
      <c r="E32">
        <v>0</v>
      </c>
      <c r="F32">
        <v>0</v>
      </c>
      <c r="G32">
        <v>0</v>
      </c>
    </row>
    <row r="33" spans="1:7" ht="16" customHeight="1" x14ac:dyDescent="0.2">
      <c r="A33" t="s">
        <v>34</v>
      </c>
      <c r="B33">
        <v>0</v>
      </c>
      <c r="C33">
        <v>0</v>
      </c>
      <c r="D33">
        <v>0</v>
      </c>
      <c r="E33">
        <v>0</v>
      </c>
      <c r="F33">
        <v>0</v>
      </c>
      <c r="G33">
        <v>0</v>
      </c>
    </row>
    <row r="34" spans="1:7" ht="16" customHeight="1" x14ac:dyDescent="0.2">
      <c r="A34" t="s">
        <v>35</v>
      </c>
      <c r="B34">
        <v>0</v>
      </c>
      <c r="C34">
        <v>0</v>
      </c>
      <c r="D34">
        <v>0</v>
      </c>
      <c r="E34">
        <v>0</v>
      </c>
      <c r="F34">
        <v>0</v>
      </c>
      <c r="G34">
        <v>0</v>
      </c>
    </row>
    <row r="35" spans="1:7" ht="16" customHeight="1" x14ac:dyDescent="0.2">
      <c r="A35" t="s">
        <v>36</v>
      </c>
      <c r="B35">
        <v>0</v>
      </c>
      <c r="C35">
        <v>0</v>
      </c>
      <c r="D35">
        <v>0</v>
      </c>
      <c r="E35">
        <v>0</v>
      </c>
      <c r="F35">
        <v>0</v>
      </c>
      <c r="G35">
        <v>0</v>
      </c>
    </row>
    <row r="36" spans="1:7" ht="16" customHeight="1" x14ac:dyDescent="0.2">
      <c r="A36" t="s">
        <v>37</v>
      </c>
      <c r="B36">
        <v>0</v>
      </c>
      <c r="C36">
        <v>0</v>
      </c>
      <c r="D36">
        <v>0</v>
      </c>
      <c r="E36">
        <v>0</v>
      </c>
      <c r="F36">
        <v>0</v>
      </c>
      <c r="G36">
        <v>0</v>
      </c>
    </row>
    <row r="37" spans="1:7" ht="16" customHeight="1" x14ac:dyDescent="0.2">
      <c r="A37" t="s">
        <v>38</v>
      </c>
      <c r="B37">
        <v>16852159</v>
      </c>
      <c r="C37">
        <v>13861063</v>
      </c>
      <c r="D37">
        <v>2991096</v>
      </c>
      <c r="E37">
        <v>0</v>
      </c>
      <c r="F37">
        <v>5649480</v>
      </c>
      <c r="G37">
        <v>22501639</v>
      </c>
    </row>
    <row r="38" spans="1:7" ht="16" customHeight="1" x14ac:dyDescent="0.2">
      <c r="A38" t="s">
        <v>39</v>
      </c>
      <c r="B38">
        <v>-1411203</v>
      </c>
      <c r="C38">
        <v>-1411203</v>
      </c>
      <c r="D38">
        <v>0</v>
      </c>
      <c r="E38">
        <v>0</v>
      </c>
      <c r="F38">
        <v>-690516</v>
      </c>
      <c r="G38">
        <v>-2101719</v>
      </c>
    </row>
    <row r="39" spans="1:7" ht="16" customHeight="1" x14ac:dyDescent="0.2">
      <c r="A39" t="s">
        <v>40</v>
      </c>
      <c r="B39">
        <v>0</v>
      </c>
      <c r="C39">
        <v>0</v>
      </c>
      <c r="D39">
        <v>0</v>
      </c>
      <c r="E39">
        <v>0</v>
      </c>
      <c r="F39">
        <v>0</v>
      </c>
      <c r="G39">
        <v>0</v>
      </c>
    </row>
    <row r="40" spans="1:7" ht="16" customHeight="1" x14ac:dyDescent="0.2">
      <c r="A40" t="s">
        <v>41</v>
      </c>
      <c r="B40">
        <v>0</v>
      </c>
      <c r="C40">
        <v>0</v>
      </c>
      <c r="D40">
        <v>0</v>
      </c>
      <c r="E40">
        <v>0</v>
      </c>
      <c r="F40">
        <v>0</v>
      </c>
      <c r="G40">
        <v>0</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0</v>
      </c>
      <c r="G42">
        <v>0</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0</v>
      </c>
      <c r="C46">
        <v>0</v>
      </c>
      <c r="D46">
        <v>0</v>
      </c>
      <c r="E46">
        <v>0</v>
      </c>
      <c r="F46">
        <v>5154467</v>
      </c>
      <c r="G46">
        <v>5154467</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-62357</v>
      </c>
      <c r="C49">
        <v>-62357</v>
      </c>
      <c r="D49">
        <v>0</v>
      </c>
      <c r="E49">
        <v>0</v>
      </c>
      <c r="F49">
        <v>0</v>
      </c>
      <c r="G49">
        <v>-62357</v>
      </c>
    </row>
    <row r="50" spans="1:7" ht="16" customHeight="1" x14ac:dyDescent="0.2">
      <c r="A50" t="s">
        <v>51</v>
      </c>
      <c r="B50">
        <v>0</v>
      </c>
      <c r="C50">
        <v>0</v>
      </c>
      <c r="D50">
        <v>0</v>
      </c>
      <c r="E50">
        <v>0</v>
      </c>
      <c r="F50">
        <v>0</v>
      </c>
      <c r="G50">
        <v>0</v>
      </c>
    </row>
    <row r="51" spans="1:7" ht="16" customHeight="1" x14ac:dyDescent="0.2">
      <c r="A51" t="s">
        <v>52</v>
      </c>
      <c r="B51">
        <v>0</v>
      </c>
      <c r="C51">
        <v>0</v>
      </c>
      <c r="D51">
        <v>0</v>
      </c>
      <c r="E51">
        <v>0</v>
      </c>
      <c r="F51">
        <v>0</v>
      </c>
      <c r="G51">
        <v>0</v>
      </c>
    </row>
    <row r="52" spans="1:7" ht="16" customHeight="1" x14ac:dyDescent="0.2">
      <c r="A52" t="s">
        <v>53</v>
      </c>
      <c r="B52">
        <v>0</v>
      </c>
      <c r="C52">
        <v>0</v>
      </c>
      <c r="D52">
        <v>0</v>
      </c>
      <c r="E52">
        <v>0</v>
      </c>
      <c r="F52">
        <v>0</v>
      </c>
      <c r="G52">
        <v>0</v>
      </c>
    </row>
    <row r="53" spans="1:7" ht="16" customHeight="1" x14ac:dyDescent="0.2">
      <c r="A53" t="s">
        <v>54</v>
      </c>
      <c r="B53">
        <v>0</v>
      </c>
      <c r="C53">
        <v>0</v>
      </c>
      <c r="D53">
        <v>0</v>
      </c>
      <c r="E53">
        <v>0</v>
      </c>
      <c r="F53">
        <v>0</v>
      </c>
      <c r="G53">
        <v>0</v>
      </c>
    </row>
    <row r="54" spans="1:7" ht="16" customHeight="1" x14ac:dyDescent="0.2">
      <c r="A54" t="s">
        <v>55</v>
      </c>
      <c r="B54">
        <v>2325920</v>
      </c>
      <c r="C54">
        <v>2325920</v>
      </c>
      <c r="D54">
        <v>0</v>
      </c>
      <c r="E54">
        <v>0</v>
      </c>
      <c r="F54">
        <v>1722220</v>
      </c>
      <c r="G54">
        <v>4048140</v>
      </c>
    </row>
    <row r="55" spans="1:7" ht="16" customHeight="1" x14ac:dyDescent="0.2">
      <c r="A55" t="s">
        <v>56</v>
      </c>
      <c r="B55">
        <v>0</v>
      </c>
      <c r="C55">
        <v>0</v>
      </c>
      <c r="D55">
        <v>0</v>
      </c>
      <c r="E55">
        <v>0</v>
      </c>
      <c r="F55">
        <v>0</v>
      </c>
      <c r="G55">
        <v>0</v>
      </c>
    </row>
    <row r="56" spans="1:7" ht="16" customHeight="1" x14ac:dyDescent="0.2">
      <c r="A56" t="s">
        <v>57</v>
      </c>
      <c r="B56">
        <v>33940955</v>
      </c>
      <c r="C56">
        <v>33940955</v>
      </c>
      <c r="D56">
        <v>0</v>
      </c>
      <c r="E56">
        <v>0</v>
      </c>
      <c r="F56">
        <v>1507360</v>
      </c>
      <c r="G56">
        <v>35448315</v>
      </c>
    </row>
    <row r="57" spans="1:7" ht="16" customHeight="1" x14ac:dyDescent="0.2">
      <c r="A57" t="s">
        <v>58</v>
      </c>
      <c r="B57">
        <v>2264098</v>
      </c>
      <c r="C57">
        <v>0</v>
      </c>
      <c r="D57">
        <v>2264098</v>
      </c>
      <c r="E57">
        <v>0</v>
      </c>
      <c r="F57">
        <v>0</v>
      </c>
      <c r="G57">
        <v>2264098</v>
      </c>
    </row>
    <row r="58" spans="1:7" ht="16" customHeight="1" x14ac:dyDescent="0.2">
      <c r="A58" t="s">
        <v>133</v>
      </c>
      <c r="B58">
        <v>391206625</v>
      </c>
      <c r="C58">
        <v>250781021</v>
      </c>
      <c r="D58">
        <v>140425604</v>
      </c>
      <c r="E58">
        <v>0</v>
      </c>
      <c r="F58">
        <v>75329428</v>
      </c>
      <c r="G58">
        <v>466536053</v>
      </c>
    </row>
    <row r="59" spans="1:7" ht="16" customHeight="1" x14ac:dyDescent="0.2">
      <c r="A59" t="s">
        <v>361</v>
      </c>
      <c r="B59">
        <v>0.84</v>
      </c>
      <c r="C59">
        <v>0.54</v>
      </c>
      <c r="D59">
        <v>0.3</v>
      </c>
      <c r="E59">
        <v>0</v>
      </c>
      <c r="F59">
        <v>0.16</v>
      </c>
      <c r="G59">
        <v>1</v>
      </c>
    </row>
    <row r="60" spans="1:7" ht="16" customHeight="1" x14ac:dyDescent="0.2">
      <c r="A60" t="s">
        <v>375</v>
      </c>
    </row>
  </sheetData>
  <printOptions horizontalCentered="1"/>
  <pageMargins left="0.5" right="0.5" top="0.5" bottom="0.5" header="0.5" footer="0.5"/>
  <pageSetup scale="78"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N60"/>
  <sheetViews>
    <sheetView workbookViewId="0">
      <selection activeCell="E3" sqref="E3"/>
    </sheetView>
  </sheetViews>
  <sheetFormatPr baseColWidth="10" defaultColWidth="9.1640625" defaultRowHeight="16" customHeight="1" x14ac:dyDescent="0.2"/>
  <cols>
    <col min="1" max="1" width="18" bestFit="1" customWidth="1"/>
    <col min="2" max="2" width="18" customWidth="1"/>
    <col min="3" max="3" width="16.6640625" customWidth="1"/>
    <col min="4" max="4" width="13.6640625" bestFit="1" customWidth="1"/>
    <col min="5" max="5" width="15.83203125" customWidth="1"/>
    <col min="6" max="6" width="8.5" bestFit="1" customWidth="1"/>
    <col min="7" max="7" width="17.6640625" bestFit="1" customWidth="1"/>
    <col min="8" max="8" width="12" customWidth="1"/>
    <col min="9" max="9" width="15.33203125" customWidth="1"/>
    <col min="10" max="10" width="13" bestFit="1" customWidth="1"/>
    <col min="11" max="11" width="10.1640625" customWidth="1"/>
    <col min="12" max="12" width="13.5" customWidth="1"/>
    <col min="13" max="13" width="12.5" customWidth="1"/>
    <col min="14" max="14" width="14" customWidth="1"/>
  </cols>
  <sheetData>
    <row r="1" spans="1:14" ht="16" customHeight="1" x14ac:dyDescent="0.2">
      <c r="A1" t="s">
        <v>352</v>
      </c>
    </row>
    <row r="2" spans="1:14" ht="16" customHeight="1" x14ac:dyDescent="0.2">
      <c r="A2" t="s">
        <v>565</v>
      </c>
    </row>
    <row r="3" spans="1:14" ht="16" customHeight="1" x14ac:dyDescent="0.2">
      <c r="A3" t="s">
        <v>561</v>
      </c>
    </row>
    <row r="4" spans="1:14" ht="16" customHeight="1" x14ac:dyDescent="0.2">
      <c r="A4" t="s">
        <v>176</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17187630</v>
      </c>
      <c r="C7">
        <v>4667454</v>
      </c>
      <c r="D7">
        <v>0</v>
      </c>
      <c r="E7">
        <v>0</v>
      </c>
      <c r="F7">
        <v>0</v>
      </c>
      <c r="G7">
        <v>0</v>
      </c>
      <c r="H7">
        <v>0</v>
      </c>
      <c r="I7">
        <v>0</v>
      </c>
      <c r="J7">
        <v>0</v>
      </c>
      <c r="K7">
        <v>0</v>
      </c>
      <c r="L7">
        <v>5120236</v>
      </c>
      <c r="M7">
        <v>421258</v>
      </c>
      <c r="N7">
        <v>6978682</v>
      </c>
    </row>
    <row r="8" spans="1:14" ht="16" customHeight="1" x14ac:dyDescent="0.2">
      <c r="A8" t="s">
        <v>9</v>
      </c>
      <c r="B8">
        <v>9030256</v>
      </c>
      <c r="C8">
        <v>4593091</v>
      </c>
      <c r="D8">
        <v>0</v>
      </c>
      <c r="E8">
        <v>0</v>
      </c>
      <c r="F8">
        <v>0</v>
      </c>
      <c r="G8">
        <v>0</v>
      </c>
      <c r="H8">
        <v>0</v>
      </c>
      <c r="I8">
        <v>0</v>
      </c>
      <c r="J8">
        <v>0</v>
      </c>
      <c r="K8">
        <v>0</v>
      </c>
      <c r="L8">
        <v>3040869</v>
      </c>
      <c r="M8">
        <v>1191398</v>
      </c>
      <c r="N8">
        <v>204898</v>
      </c>
    </row>
    <row r="9" spans="1:14" ht="16" customHeight="1" x14ac:dyDescent="0.2">
      <c r="A9" t="s">
        <v>10</v>
      </c>
      <c r="B9">
        <v>42355921</v>
      </c>
      <c r="C9">
        <v>3109465</v>
      </c>
      <c r="D9">
        <v>0</v>
      </c>
      <c r="E9">
        <v>0</v>
      </c>
      <c r="F9">
        <v>0</v>
      </c>
      <c r="G9">
        <v>0</v>
      </c>
      <c r="H9">
        <v>0</v>
      </c>
      <c r="I9">
        <v>0</v>
      </c>
      <c r="J9">
        <v>0</v>
      </c>
      <c r="K9">
        <v>0</v>
      </c>
      <c r="L9">
        <v>13554330</v>
      </c>
      <c r="M9">
        <v>483492</v>
      </c>
      <c r="N9">
        <v>25208634</v>
      </c>
    </row>
    <row r="10" spans="1:14" ht="16" customHeight="1" x14ac:dyDescent="0.2">
      <c r="A10" t="s">
        <v>11</v>
      </c>
      <c r="B10">
        <v>14341014</v>
      </c>
      <c r="C10">
        <v>5813181</v>
      </c>
      <c r="D10">
        <v>0</v>
      </c>
      <c r="E10">
        <v>0</v>
      </c>
      <c r="F10">
        <v>0</v>
      </c>
      <c r="G10">
        <v>0</v>
      </c>
      <c r="H10">
        <v>0</v>
      </c>
      <c r="I10">
        <v>0</v>
      </c>
      <c r="J10">
        <v>0</v>
      </c>
      <c r="K10">
        <v>0</v>
      </c>
      <c r="L10">
        <v>2475123</v>
      </c>
      <c r="M10">
        <v>1288978</v>
      </c>
      <c r="N10">
        <v>4763732</v>
      </c>
    </row>
    <row r="11" spans="1:14" ht="16" customHeight="1" x14ac:dyDescent="0.2">
      <c r="A11" t="s">
        <v>12</v>
      </c>
      <c r="B11">
        <v>826046118</v>
      </c>
      <c r="C11">
        <v>84974039</v>
      </c>
      <c r="D11">
        <v>0</v>
      </c>
      <c r="E11">
        <v>0</v>
      </c>
      <c r="F11">
        <v>0</v>
      </c>
      <c r="G11">
        <v>0</v>
      </c>
      <c r="H11">
        <v>0</v>
      </c>
      <c r="I11">
        <v>0</v>
      </c>
      <c r="J11">
        <v>0</v>
      </c>
      <c r="K11">
        <v>0</v>
      </c>
      <c r="L11">
        <v>115165019</v>
      </c>
      <c r="M11">
        <v>54927571</v>
      </c>
      <c r="N11">
        <v>570979489</v>
      </c>
    </row>
    <row r="12" spans="1:14" ht="16" customHeight="1" x14ac:dyDescent="0.2">
      <c r="A12" t="s">
        <v>13</v>
      </c>
      <c r="B12">
        <v>52894117</v>
      </c>
      <c r="C12">
        <v>992828</v>
      </c>
      <c r="D12">
        <v>0</v>
      </c>
      <c r="E12">
        <v>0</v>
      </c>
      <c r="F12">
        <v>0</v>
      </c>
      <c r="G12">
        <v>0</v>
      </c>
      <c r="H12">
        <v>0</v>
      </c>
      <c r="I12">
        <v>0</v>
      </c>
      <c r="J12">
        <v>0</v>
      </c>
      <c r="K12">
        <v>0</v>
      </c>
      <c r="L12">
        <v>2127041</v>
      </c>
      <c r="M12">
        <v>3534882</v>
      </c>
      <c r="N12">
        <v>46239366</v>
      </c>
    </row>
    <row r="13" spans="1:14" ht="16" customHeight="1" x14ac:dyDescent="0.2">
      <c r="A13" t="s">
        <v>14</v>
      </c>
      <c r="B13">
        <v>52062820</v>
      </c>
      <c r="C13">
        <v>20410357</v>
      </c>
      <c r="D13">
        <v>0</v>
      </c>
      <c r="E13">
        <v>0</v>
      </c>
      <c r="F13">
        <v>0</v>
      </c>
      <c r="G13">
        <v>0</v>
      </c>
      <c r="H13">
        <v>0</v>
      </c>
      <c r="I13">
        <v>0</v>
      </c>
      <c r="J13">
        <v>0</v>
      </c>
      <c r="K13">
        <v>0</v>
      </c>
      <c r="L13">
        <v>25678951</v>
      </c>
      <c r="M13">
        <v>5400344</v>
      </c>
      <c r="N13">
        <v>573168</v>
      </c>
    </row>
    <row r="14" spans="1:14" ht="16" customHeight="1" x14ac:dyDescent="0.2">
      <c r="A14" t="s">
        <v>15</v>
      </c>
      <c r="B14">
        <v>5453390</v>
      </c>
      <c r="C14">
        <v>3767090</v>
      </c>
      <c r="D14">
        <v>0</v>
      </c>
      <c r="E14">
        <v>0</v>
      </c>
      <c r="F14">
        <v>0</v>
      </c>
      <c r="G14">
        <v>0</v>
      </c>
      <c r="H14">
        <v>0</v>
      </c>
      <c r="I14">
        <v>0</v>
      </c>
      <c r="J14">
        <v>0</v>
      </c>
      <c r="K14">
        <v>0</v>
      </c>
      <c r="L14">
        <v>899701</v>
      </c>
      <c r="M14">
        <v>786599</v>
      </c>
      <c r="N14">
        <v>0</v>
      </c>
    </row>
    <row r="15" spans="1:14" ht="16" customHeight="1" x14ac:dyDescent="0.2">
      <c r="A15" t="s">
        <v>16</v>
      </c>
      <c r="B15">
        <v>13715746</v>
      </c>
      <c r="C15">
        <v>2848771</v>
      </c>
      <c r="D15">
        <v>0</v>
      </c>
      <c r="E15">
        <v>0</v>
      </c>
      <c r="F15">
        <v>0</v>
      </c>
      <c r="G15">
        <v>0</v>
      </c>
      <c r="H15">
        <v>0</v>
      </c>
      <c r="I15">
        <v>0</v>
      </c>
      <c r="J15">
        <v>0</v>
      </c>
      <c r="K15">
        <v>0</v>
      </c>
      <c r="L15">
        <v>5233003</v>
      </c>
      <c r="M15">
        <v>855704</v>
      </c>
      <c r="N15">
        <v>4778268</v>
      </c>
    </row>
    <row r="16" spans="1:14" ht="16" customHeight="1" x14ac:dyDescent="0.2">
      <c r="A16" t="s">
        <v>17</v>
      </c>
      <c r="B16">
        <v>52586580</v>
      </c>
      <c r="C16">
        <v>2982777</v>
      </c>
      <c r="D16">
        <v>0</v>
      </c>
      <c r="E16">
        <v>0</v>
      </c>
      <c r="F16">
        <v>0</v>
      </c>
      <c r="G16">
        <v>0</v>
      </c>
      <c r="H16">
        <v>0</v>
      </c>
      <c r="I16">
        <v>0</v>
      </c>
      <c r="J16">
        <v>0</v>
      </c>
      <c r="K16">
        <v>0</v>
      </c>
      <c r="L16">
        <v>11345991</v>
      </c>
      <c r="M16">
        <v>7621147</v>
      </c>
      <c r="N16">
        <v>30636665</v>
      </c>
    </row>
    <row r="17" spans="1:14" ht="16" customHeight="1" x14ac:dyDescent="0.2">
      <c r="A17" t="s">
        <v>18</v>
      </c>
      <c r="B17">
        <v>20440556</v>
      </c>
      <c r="C17">
        <v>2791163</v>
      </c>
      <c r="D17">
        <v>0</v>
      </c>
      <c r="E17">
        <v>0</v>
      </c>
      <c r="F17">
        <v>0</v>
      </c>
      <c r="G17">
        <v>0</v>
      </c>
      <c r="H17">
        <v>0</v>
      </c>
      <c r="I17">
        <v>0</v>
      </c>
      <c r="J17">
        <v>0</v>
      </c>
      <c r="K17">
        <v>0</v>
      </c>
      <c r="L17">
        <v>2011630</v>
      </c>
      <c r="M17">
        <v>1291130</v>
      </c>
      <c r="N17">
        <v>14346633</v>
      </c>
    </row>
    <row r="18" spans="1:14" ht="16" customHeight="1" x14ac:dyDescent="0.2">
      <c r="A18" t="s">
        <v>19</v>
      </c>
      <c r="B18">
        <v>6650875</v>
      </c>
      <c r="C18">
        <v>991869</v>
      </c>
      <c r="D18">
        <v>0</v>
      </c>
      <c r="E18">
        <v>0</v>
      </c>
      <c r="F18">
        <v>0</v>
      </c>
      <c r="G18">
        <v>0</v>
      </c>
      <c r="H18">
        <v>0</v>
      </c>
      <c r="I18">
        <v>0</v>
      </c>
      <c r="J18">
        <v>0</v>
      </c>
      <c r="K18">
        <v>0</v>
      </c>
      <c r="L18">
        <v>4361438</v>
      </c>
      <c r="M18">
        <v>1297568</v>
      </c>
      <c r="N18">
        <v>0</v>
      </c>
    </row>
    <row r="19" spans="1:14" ht="16" customHeight="1" x14ac:dyDescent="0.2">
      <c r="A19" t="s">
        <v>20</v>
      </c>
      <c r="B19">
        <v>7429394</v>
      </c>
      <c r="C19">
        <v>639952</v>
      </c>
      <c r="D19">
        <v>0</v>
      </c>
      <c r="E19">
        <v>0</v>
      </c>
      <c r="F19">
        <v>0</v>
      </c>
      <c r="G19">
        <v>0</v>
      </c>
      <c r="H19">
        <v>0</v>
      </c>
      <c r="I19">
        <v>0</v>
      </c>
      <c r="J19">
        <v>0</v>
      </c>
      <c r="K19">
        <v>0</v>
      </c>
      <c r="L19">
        <v>1214071</v>
      </c>
      <c r="M19">
        <v>855671</v>
      </c>
      <c r="N19">
        <v>4719700</v>
      </c>
    </row>
    <row r="20" spans="1:14" ht="16" customHeight="1" x14ac:dyDescent="0.2">
      <c r="A20" t="s">
        <v>21</v>
      </c>
      <c r="B20">
        <v>77765143</v>
      </c>
      <c r="C20">
        <v>17234826</v>
      </c>
      <c r="D20">
        <v>0</v>
      </c>
      <c r="E20">
        <v>0</v>
      </c>
      <c r="F20">
        <v>0</v>
      </c>
      <c r="G20">
        <v>0</v>
      </c>
      <c r="H20">
        <v>0</v>
      </c>
      <c r="I20">
        <v>0</v>
      </c>
      <c r="J20">
        <v>0</v>
      </c>
      <c r="K20">
        <v>0</v>
      </c>
      <c r="L20">
        <v>60183464</v>
      </c>
      <c r="M20">
        <v>346853</v>
      </c>
      <c r="N20">
        <v>0</v>
      </c>
    </row>
    <row r="21" spans="1:14" ht="16" customHeight="1" x14ac:dyDescent="0.2">
      <c r="A21" t="s">
        <v>22</v>
      </c>
      <c r="B21">
        <v>32596643</v>
      </c>
      <c r="C21">
        <v>6402908</v>
      </c>
      <c r="D21">
        <v>0</v>
      </c>
      <c r="E21">
        <v>0</v>
      </c>
      <c r="F21">
        <v>0</v>
      </c>
      <c r="G21">
        <v>0</v>
      </c>
      <c r="H21">
        <v>0</v>
      </c>
      <c r="I21">
        <v>0</v>
      </c>
      <c r="J21">
        <v>0</v>
      </c>
      <c r="K21">
        <v>0</v>
      </c>
      <c r="L21">
        <v>17552162</v>
      </c>
      <c r="M21">
        <v>4518557</v>
      </c>
      <c r="N21">
        <v>4123016</v>
      </c>
    </row>
    <row r="22" spans="1:14" ht="16" customHeight="1" x14ac:dyDescent="0.2">
      <c r="A22" t="s">
        <v>23</v>
      </c>
      <c r="B22">
        <v>22190872</v>
      </c>
      <c r="C22">
        <v>9264055</v>
      </c>
      <c r="D22">
        <v>0</v>
      </c>
      <c r="E22">
        <v>0</v>
      </c>
      <c r="F22">
        <v>0</v>
      </c>
      <c r="G22">
        <v>0</v>
      </c>
      <c r="H22">
        <v>0</v>
      </c>
      <c r="I22">
        <v>0</v>
      </c>
      <c r="J22">
        <v>0</v>
      </c>
      <c r="K22">
        <v>0</v>
      </c>
      <c r="L22">
        <v>7806265</v>
      </c>
      <c r="M22">
        <v>1177205</v>
      </c>
      <c r="N22">
        <v>3943347</v>
      </c>
    </row>
    <row r="23" spans="1:14" ht="16" customHeight="1" x14ac:dyDescent="0.2">
      <c r="A23" t="s">
        <v>24</v>
      </c>
      <c r="B23">
        <v>28504101</v>
      </c>
      <c r="C23">
        <v>-513</v>
      </c>
      <c r="D23">
        <v>0</v>
      </c>
      <c r="E23">
        <v>0</v>
      </c>
      <c r="F23">
        <v>0</v>
      </c>
      <c r="G23">
        <v>0</v>
      </c>
      <c r="H23">
        <v>0</v>
      </c>
      <c r="I23">
        <v>0</v>
      </c>
      <c r="J23">
        <v>0</v>
      </c>
      <c r="K23">
        <v>0</v>
      </c>
      <c r="L23">
        <v>4796206</v>
      </c>
      <c r="M23">
        <v>0</v>
      </c>
      <c r="N23">
        <v>23708408</v>
      </c>
    </row>
    <row r="24" spans="1:14" ht="16" customHeight="1" x14ac:dyDescent="0.2">
      <c r="A24" t="s">
        <v>25</v>
      </c>
      <c r="B24">
        <v>17002969</v>
      </c>
      <c r="C24">
        <v>2596570</v>
      </c>
      <c r="D24">
        <v>0</v>
      </c>
      <c r="E24">
        <v>0</v>
      </c>
      <c r="F24">
        <v>0</v>
      </c>
      <c r="G24">
        <v>0</v>
      </c>
      <c r="H24">
        <v>0</v>
      </c>
      <c r="I24">
        <v>0</v>
      </c>
      <c r="J24">
        <v>0</v>
      </c>
      <c r="K24">
        <v>0</v>
      </c>
      <c r="L24">
        <v>9735892</v>
      </c>
      <c r="M24">
        <v>753951</v>
      </c>
      <c r="N24">
        <v>3916556</v>
      </c>
    </row>
    <row r="25" spans="1:14" ht="16" customHeight="1" x14ac:dyDescent="0.2">
      <c r="A25" t="s">
        <v>26</v>
      </c>
      <c r="B25">
        <v>1866</v>
      </c>
      <c r="C25">
        <v>1866</v>
      </c>
      <c r="D25">
        <v>0</v>
      </c>
      <c r="E25">
        <v>0</v>
      </c>
      <c r="F25">
        <v>0</v>
      </c>
      <c r="G25">
        <v>0</v>
      </c>
      <c r="H25">
        <v>0</v>
      </c>
      <c r="I25">
        <v>0</v>
      </c>
      <c r="J25">
        <v>0</v>
      </c>
      <c r="K25">
        <v>0</v>
      </c>
      <c r="L25">
        <v>-2414933</v>
      </c>
      <c r="M25">
        <v>0</v>
      </c>
      <c r="N25">
        <v>2414933</v>
      </c>
    </row>
    <row r="26" spans="1:14" ht="16" customHeight="1" x14ac:dyDescent="0.2">
      <c r="A26" t="s">
        <v>27</v>
      </c>
      <c r="B26">
        <v>475128</v>
      </c>
      <c r="C26">
        <v>0</v>
      </c>
      <c r="D26">
        <v>0</v>
      </c>
      <c r="E26">
        <v>0</v>
      </c>
      <c r="F26">
        <v>0</v>
      </c>
      <c r="G26">
        <v>0</v>
      </c>
      <c r="H26">
        <v>0</v>
      </c>
      <c r="I26">
        <v>0</v>
      </c>
      <c r="J26">
        <v>0</v>
      </c>
      <c r="K26">
        <v>0</v>
      </c>
      <c r="L26">
        <v>475128</v>
      </c>
      <c r="M26">
        <v>0</v>
      </c>
      <c r="N26">
        <v>0</v>
      </c>
    </row>
    <row r="27" spans="1:14" ht="16" customHeight="1" x14ac:dyDescent="0.2">
      <c r="A27" t="s">
        <v>28</v>
      </c>
      <c r="B27">
        <v>98236818</v>
      </c>
      <c r="C27">
        <v>36340837</v>
      </c>
      <c r="D27">
        <v>30327016</v>
      </c>
      <c r="E27">
        <v>0</v>
      </c>
      <c r="F27">
        <v>0</v>
      </c>
      <c r="G27">
        <v>0</v>
      </c>
      <c r="H27">
        <v>0</v>
      </c>
      <c r="I27">
        <v>0</v>
      </c>
      <c r="J27">
        <v>0</v>
      </c>
      <c r="K27">
        <v>0</v>
      </c>
      <c r="L27">
        <v>23746270</v>
      </c>
      <c r="M27">
        <v>6338643</v>
      </c>
      <c r="N27">
        <v>1484052</v>
      </c>
    </row>
    <row r="28" spans="1:14" ht="16" customHeight="1" x14ac:dyDescent="0.2">
      <c r="A28" t="s">
        <v>29</v>
      </c>
      <c r="B28">
        <v>83964695</v>
      </c>
      <c r="C28">
        <v>19084857</v>
      </c>
      <c r="D28">
        <v>0</v>
      </c>
      <c r="E28">
        <v>0</v>
      </c>
      <c r="F28">
        <v>0</v>
      </c>
      <c r="G28">
        <v>0</v>
      </c>
      <c r="H28">
        <v>0</v>
      </c>
      <c r="I28">
        <v>0</v>
      </c>
      <c r="J28">
        <v>0</v>
      </c>
      <c r="K28">
        <v>0</v>
      </c>
      <c r="L28">
        <v>38236971</v>
      </c>
      <c r="M28">
        <v>6835521</v>
      </c>
      <c r="N28">
        <v>19807346</v>
      </c>
    </row>
    <row r="29" spans="1:14" ht="16" customHeight="1" x14ac:dyDescent="0.2">
      <c r="A29" t="s">
        <v>30</v>
      </c>
      <c r="B29">
        <v>131120804</v>
      </c>
      <c r="C29">
        <v>38007850</v>
      </c>
      <c r="D29">
        <v>0</v>
      </c>
      <c r="E29">
        <v>0</v>
      </c>
      <c r="F29">
        <v>0</v>
      </c>
      <c r="G29">
        <v>0</v>
      </c>
      <c r="H29">
        <v>0</v>
      </c>
      <c r="I29">
        <v>0</v>
      </c>
      <c r="J29">
        <v>0</v>
      </c>
      <c r="K29">
        <v>0</v>
      </c>
      <c r="L29">
        <v>25003498</v>
      </c>
      <c r="M29">
        <v>160275</v>
      </c>
      <c r="N29">
        <v>67949181</v>
      </c>
    </row>
    <row r="30" spans="1:14" ht="16" customHeight="1" x14ac:dyDescent="0.2">
      <c r="A30" t="s">
        <v>31</v>
      </c>
      <c r="B30">
        <v>39471284</v>
      </c>
      <c r="C30">
        <v>11077343</v>
      </c>
      <c r="D30">
        <v>0</v>
      </c>
      <c r="E30">
        <v>0</v>
      </c>
      <c r="F30">
        <v>0</v>
      </c>
      <c r="G30">
        <v>0</v>
      </c>
      <c r="H30">
        <v>0</v>
      </c>
      <c r="I30">
        <v>0</v>
      </c>
      <c r="J30">
        <v>0</v>
      </c>
      <c r="K30">
        <v>0</v>
      </c>
      <c r="L30">
        <v>24787051</v>
      </c>
      <c r="M30">
        <v>3606890</v>
      </c>
      <c r="N30">
        <v>0</v>
      </c>
    </row>
    <row r="31" spans="1:14" ht="16" customHeight="1" x14ac:dyDescent="0.2">
      <c r="A31" t="s">
        <v>32</v>
      </c>
      <c r="B31">
        <v>6606503</v>
      </c>
      <c r="C31">
        <v>6726019</v>
      </c>
      <c r="D31">
        <v>0</v>
      </c>
      <c r="E31">
        <v>0</v>
      </c>
      <c r="F31">
        <v>0</v>
      </c>
      <c r="G31">
        <v>0</v>
      </c>
      <c r="H31">
        <v>0</v>
      </c>
      <c r="I31">
        <v>0</v>
      </c>
      <c r="J31">
        <v>0</v>
      </c>
      <c r="K31">
        <v>0</v>
      </c>
      <c r="L31">
        <v>-119516</v>
      </c>
      <c r="M31">
        <v>0</v>
      </c>
      <c r="N31">
        <v>0</v>
      </c>
    </row>
    <row r="32" spans="1:14" ht="16" customHeight="1" x14ac:dyDescent="0.2">
      <c r="A32" t="s">
        <v>33</v>
      </c>
      <c r="B32">
        <v>28967368</v>
      </c>
      <c r="C32">
        <v>12563980</v>
      </c>
      <c r="D32">
        <v>0</v>
      </c>
      <c r="E32">
        <v>0</v>
      </c>
      <c r="F32">
        <v>0</v>
      </c>
      <c r="G32">
        <v>0</v>
      </c>
      <c r="H32">
        <v>0</v>
      </c>
      <c r="I32">
        <v>0</v>
      </c>
      <c r="J32">
        <v>0</v>
      </c>
      <c r="K32">
        <v>0</v>
      </c>
      <c r="L32">
        <v>5504291</v>
      </c>
      <c r="M32">
        <v>1000000</v>
      </c>
      <c r="N32">
        <v>9899097</v>
      </c>
    </row>
    <row r="33" spans="1:14" ht="16" customHeight="1" x14ac:dyDescent="0.2">
      <c r="A33" t="s">
        <v>34</v>
      </c>
      <c r="B33">
        <v>5187708</v>
      </c>
      <c r="C33">
        <v>689951</v>
      </c>
      <c r="D33">
        <v>0</v>
      </c>
      <c r="E33">
        <v>0</v>
      </c>
      <c r="F33">
        <v>0</v>
      </c>
      <c r="G33">
        <v>0</v>
      </c>
      <c r="H33">
        <v>0</v>
      </c>
      <c r="I33">
        <v>0</v>
      </c>
      <c r="J33">
        <v>0</v>
      </c>
      <c r="K33">
        <v>0</v>
      </c>
      <c r="L33">
        <v>2439338</v>
      </c>
      <c r="M33">
        <v>700370</v>
      </c>
      <c r="N33">
        <v>1358049</v>
      </c>
    </row>
    <row r="34" spans="1:14" ht="16" customHeight="1" x14ac:dyDescent="0.2">
      <c r="A34" t="s">
        <v>35</v>
      </c>
      <c r="B34">
        <v>9043381</v>
      </c>
      <c r="C34">
        <v>0</v>
      </c>
      <c r="D34">
        <v>0</v>
      </c>
      <c r="E34">
        <v>0</v>
      </c>
      <c r="F34">
        <v>0</v>
      </c>
      <c r="G34">
        <v>0</v>
      </c>
      <c r="H34">
        <v>0</v>
      </c>
      <c r="I34">
        <v>0</v>
      </c>
      <c r="J34">
        <v>0</v>
      </c>
      <c r="K34">
        <v>0</v>
      </c>
      <c r="L34">
        <v>7298022</v>
      </c>
      <c r="M34">
        <v>1745359</v>
      </c>
      <c r="N34">
        <v>0</v>
      </c>
    </row>
    <row r="35" spans="1:14" ht="16" customHeight="1" x14ac:dyDescent="0.2">
      <c r="A35" t="s">
        <v>36</v>
      </c>
      <c r="B35">
        <v>16957282</v>
      </c>
      <c r="C35">
        <v>295728</v>
      </c>
      <c r="D35">
        <v>0</v>
      </c>
      <c r="E35">
        <v>0</v>
      </c>
      <c r="F35">
        <v>0</v>
      </c>
      <c r="G35">
        <v>0</v>
      </c>
      <c r="H35">
        <v>0</v>
      </c>
      <c r="I35">
        <v>0</v>
      </c>
      <c r="J35">
        <v>0</v>
      </c>
      <c r="K35">
        <v>0</v>
      </c>
      <c r="L35">
        <v>2174044</v>
      </c>
      <c r="M35">
        <v>794196</v>
      </c>
      <c r="N35">
        <v>13693314</v>
      </c>
    </row>
    <row r="36" spans="1:14" ht="16" customHeight="1" x14ac:dyDescent="0.2">
      <c r="A36" t="s">
        <v>37</v>
      </c>
      <c r="B36">
        <v>10141117</v>
      </c>
      <c r="C36">
        <v>1665711</v>
      </c>
      <c r="D36">
        <v>0</v>
      </c>
      <c r="E36">
        <v>0</v>
      </c>
      <c r="F36">
        <v>0</v>
      </c>
      <c r="G36">
        <v>0</v>
      </c>
      <c r="H36">
        <v>0</v>
      </c>
      <c r="I36">
        <v>0</v>
      </c>
      <c r="J36">
        <v>0</v>
      </c>
      <c r="K36">
        <v>0</v>
      </c>
      <c r="L36">
        <v>1701527</v>
      </c>
      <c r="M36">
        <v>3568318</v>
      </c>
      <c r="N36">
        <v>3205561</v>
      </c>
    </row>
    <row r="37" spans="1:14" ht="16" customHeight="1" x14ac:dyDescent="0.2">
      <c r="A37" t="s">
        <v>38</v>
      </c>
      <c r="B37">
        <v>68162354</v>
      </c>
      <c r="C37">
        <v>20429886</v>
      </c>
      <c r="D37">
        <v>0</v>
      </c>
      <c r="E37">
        <v>0</v>
      </c>
      <c r="F37">
        <v>0</v>
      </c>
      <c r="G37">
        <v>0</v>
      </c>
      <c r="H37">
        <v>0</v>
      </c>
      <c r="I37">
        <v>0</v>
      </c>
      <c r="J37">
        <v>0</v>
      </c>
      <c r="K37">
        <v>0</v>
      </c>
      <c r="L37">
        <v>41683501</v>
      </c>
      <c r="M37">
        <v>6048967</v>
      </c>
      <c r="N37">
        <v>0</v>
      </c>
    </row>
    <row r="38" spans="1:14" ht="16" customHeight="1" x14ac:dyDescent="0.2">
      <c r="A38" t="s">
        <v>39</v>
      </c>
      <c r="B38">
        <v>10064360</v>
      </c>
      <c r="C38">
        <v>0</v>
      </c>
      <c r="D38">
        <v>0</v>
      </c>
      <c r="E38">
        <v>0</v>
      </c>
      <c r="F38">
        <v>0</v>
      </c>
      <c r="G38">
        <v>0</v>
      </c>
      <c r="H38">
        <v>0</v>
      </c>
      <c r="I38">
        <v>0</v>
      </c>
      <c r="J38">
        <v>0</v>
      </c>
      <c r="K38">
        <v>0</v>
      </c>
      <c r="L38">
        <v>4230665</v>
      </c>
      <c r="M38">
        <v>1275081</v>
      </c>
      <c r="N38">
        <v>4558614</v>
      </c>
    </row>
    <row r="39" spans="1:14" ht="16" customHeight="1" x14ac:dyDescent="0.2">
      <c r="A39" t="s">
        <v>40</v>
      </c>
      <c r="B39">
        <v>519410830</v>
      </c>
      <c r="C39">
        <v>80882692</v>
      </c>
      <c r="D39">
        <v>0</v>
      </c>
      <c r="E39">
        <v>0</v>
      </c>
      <c r="F39">
        <v>0</v>
      </c>
      <c r="G39">
        <v>0</v>
      </c>
      <c r="H39">
        <v>0</v>
      </c>
      <c r="I39">
        <v>0</v>
      </c>
      <c r="J39">
        <v>0</v>
      </c>
      <c r="K39">
        <v>0</v>
      </c>
      <c r="L39">
        <v>225601348</v>
      </c>
      <c r="M39">
        <v>2336892</v>
      </c>
      <c r="N39">
        <v>210589898</v>
      </c>
    </row>
    <row r="40" spans="1:14" ht="16" customHeight="1" x14ac:dyDescent="0.2">
      <c r="A40" t="s">
        <v>41</v>
      </c>
      <c r="B40">
        <v>103011830</v>
      </c>
      <c r="C40">
        <v>2414815</v>
      </c>
      <c r="D40">
        <v>0</v>
      </c>
      <c r="E40">
        <v>0</v>
      </c>
      <c r="F40">
        <v>0</v>
      </c>
      <c r="G40">
        <v>0</v>
      </c>
      <c r="H40">
        <v>0</v>
      </c>
      <c r="I40">
        <v>0</v>
      </c>
      <c r="J40">
        <v>0</v>
      </c>
      <c r="K40">
        <v>0</v>
      </c>
      <c r="L40">
        <v>17327243</v>
      </c>
      <c r="M40">
        <v>1853549</v>
      </c>
      <c r="N40">
        <v>81416223</v>
      </c>
    </row>
    <row r="41" spans="1:14" ht="16" customHeight="1" x14ac:dyDescent="0.2">
      <c r="A41" t="s">
        <v>42</v>
      </c>
      <c r="B41">
        <v>2137153</v>
      </c>
      <c r="C41">
        <v>110970</v>
      </c>
      <c r="D41">
        <v>0</v>
      </c>
      <c r="E41">
        <v>0</v>
      </c>
      <c r="F41">
        <v>0</v>
      </c>
      <c r="G41">
        <v>0</v>
      </c>
      <c r="H41">
        <v>0</v>
      </c>
      <c r="I41">
        <v>0</v>
      </c>
      <c r="J41">
        <v>0</v>
      </c>
      <c r="K41">
        <v>0</v>
      </c>
      <c r="L41">
        <v>747968</v>
      </c>
      <c r="M41">
        <v>391043</v>
      </c>
      <c r="N41">
        <v>887172</v>
      </c>
    </row>
    <row r="42" spans="1:14" ht="16" customHeight="1" x14ac:dyDescent="0.2">
      <c r="A42" t="s">
        <v>43</v>
      </c>
      <c r="B42">
        <v>52844414</v>
      </c>
      <c r="C42">
        <v>624678</v>
      </c>
      <c r="D42">
        <v>0</v>
      </c>
      <c r="E42">
        <v>0</v>
      </c>
      <c r="F42">
        <v>0</v>
      </c>
      <c r="G42">
        <v>0</v>
      </c>
      <c r="H42">
        <v>0</v>
      </c>
      <c r="I42">
        <v>0</v>
      </c>
      <c r="J42">
        <v>0</v>
      </c>
      <c r="K42">
        <v>0</v>
      </c>
      <c r="L42">
        <v>16397023</v>
      </c>
      <c r="M42">
        <v>5068027</v>
      </c>
      <c r="N42">
        <v>30754686</v>
      </c>
    </row>
    <row r="43" spans="1:14" ht="16" customHeight="1" x14ac:dyDescent="0.2">
      <c r="A43" t="s">
        <v>44</v>
      </c>
      <c r="B43">
        <v>22280847</v>
      </c>
      <c r="C43">
        <v>7495126</v>
      </c>
      <c r="D43">
        <v>0</v>
      </c>
      <c r="E43">
        <v>0</v>
      </c>
      <c r="F43">
        <v>0</v>
      </c>
      <c r="G43">
        <v>0</v>
      </c>
      <c r="H43">
        <v>0</v>
      </c>
      <c r="I43">
        <v>0</v>
      </c>
      <c r="J43">
        <v>0</v>
      </c>
      <c r="K43">
        <v>0</v>
      </c>
      <c r="L43">
        <v>7378297</v>
      </c>
      <c r="M43">
        <v>388222</v>
      </c>
      <c r="N43">
        <v>7019202</v>
      </c>
    </row>
    <row r="44" spans="1:14" ht="16" customHeight="1" x14ac:dyDescent="0.2">
      <c r="A44" t="s">
        <v>45</v>
      </c>
      <c r="B44">
        <v>39009416</v>
      </c>
      <c r="C44">
        <v>25615453</v>
      </c>
      <c r="D44">
        <v>0</v>
      </c>
      <c r="E44">
        <v>0</v>
      </c>
      <c r="F44">
        <v>0</v>
      </c>
      <c r="G44">
        <v>0</v>
      </c>
      <c r="H44">
        <v>0</v>
      </c>
      <c r="I44">
        <v>0</v>
      </c>
      <c r="J44">
        <v>0</v>
      </c>
      <c r="K44">
        <v>0</v>
      </c>
      <c r="L44">
        <v>10883982</v>
      </c>
      <c r="M44">
        <v>2484482</v>
      </c>
      <c r="N44">
        <v>25499</v>
      </c>
    </row>
    <row r="45" spans="1:14" ht="16" customHeight="1" x14ac:dyDescent="0.2">
      <c r="A45" t="s">
        <v>46</v>
      </c>
      <c r="B45">
        <v>154766204</v>
      </c>
      <c r="C45">
        <v>57230876</v>
      </c>
      <c r="D45">
        <v>0</v>
      </c>
      <c r="E45">
        <v>0</v>
      </c>
      <c r="F45">
        <v>0</v>
      </c>
      <c r="G45">
        <v>0</v>
      </c>
      <c r="H45">
        <v>0</v>
      </c>
      <c r="I45">
        <v>0</v>
      </c>
      <c r="J45">
        <v>0</v>
      </c>
      <c r="K45">
        <v>0</v>
      </c>
      <c r="L45">
        <v>37978980</v>
      </c>
      <c r="M45">
        <v>2599340</v>
      </c>
      <c r="N45">
        <v>56957008</v>
      </c>
    </row>
    <row r="46" spans="1:14" ht="16" customHeight="1" x14ac:dyDescent="0.2">
      <c r="A46" t="s">
        <v>47</v>
      </c>
      <c r="B46">
        <v>15834873</v>
      </c>
      <c r="C46">
        <v>2639072</v>
      </c>
      <c r="D46">
        <v>0</v>
      </c>
      <c r="E46">
        <v>0</v>
      </c>
      <c r="F46">
        <v>0</v>
      </c>
      <c r="G46">
        <v>0</v>
      </c>
      <c r="H46">
        <v>0</v>
      </c>
      <c r="I46">
        <v>0</v>
      </c>
      <c r="J46">
        <v>0</v>
      </c>
      <c r="K46">
        <v>0</v>
      </c>
      <c r="L46">
        <v>8967528</v>
      </c>
      <c r="M46">
        <v>1296843</v>
      </c>
      <c r="N46">
        <v>2931430</v>
      </c>
    </row>
    <row r="47" spans="1:14" ht="16" customHeight="1" x14ac:dyDescent="0.2">
      <c r="A47" t="s">
        <v>48</v>
      </c>
      <c r="B47">
        <v>2910585</v>
      </c>
      <c r="C47">
        <v>4121616</v>
      </c>
      <c r="D47">
        <v>0</v>
      </c>
      <c r="E47">
        <v>0</v>
      </c>
      <c r="F47">
        <v>0</v>
      </c>
      <c r="G47">
        <v>0</v>
      </c>
      <c r="H47">
        <v>0</v>
      </c>
      <c r="I47">
        <v>0</v>
      </c>
      <c r="J47">
        <v>0</v>
      </c>
      <c r="K47">
        <v>0</v>
      </c>
      <c r="L47">
        <v>141692</v>
      </c>
      <c r="M47">
        <v>-225901</v>
      </c>
      <c r="N47">
        <v>-1126822</v>
      </c>
    </row>
    <row r="48" spans="1:14" ht="16" customHeight="1" x14ac:dyDescent="0.2">
      <c r="A48" t="s">
        <v>49</v>
      </c>
      <c r="B48">
        <v>2768053</v>
      </c>
      <c r="C48">
        <v>1265806</v>
      </c>
      <c r="D48">
        <v>0</v>
      </c>
      <c r="E48">
        <v>0</v>
      </c>
      <c r="F48">
        <v>0</v>
      </c>
      <c r="G48">
        <v>0</v>
      </c>
      <c r="H48">
        <v>0</v>
      </c>
      <c r="I48">
        <v>0</v>
      </c>
      <c r="J48">
        <v>0</v>
      </c>
      <c r="K48">
        <v>0</v>
      </c>
      <c r="L48">
        <v>1379731</v>
      </c>
      <c r="M48">
        <v>122516</v>
      </c>
      <c r="N48">
        <v>0</v>
      </c>
    </row>
    <row r="49" spans="1:14" ht="16" customHeight="1" x14ac:dyDescent="0.2">
      <c r="A49" t="s">
        <v>50</v>
      </c>
      <c r="B49">
        <v>-21173576</v>
      </c>
      <c r="C49">
        <v>-3560698</v>
      </c>
      <c r="D49">
        <v>0</v>
      </c>
      <c r="E49">
        <v>0</v>
      </c>
      <c r="F49">
        <v>0</v>
      </c>
      <c r="G49">
        <v>0</v>
      </c>
      <c r="H49">
        <v>0</v>
      </c>
      <c r="I49">
        <v>0</v>
      </c>
      <c r="J49">
        <v>0</v>
      </c>
      <c r="K49">
        <v>0</v>
      </c>
      <c r="L49">
        <v>2943554</v>
      </c>
      <c r="M49">
        <v>-1644101</v>
      </c>
      <c r="N49">
        <v>-18912331</v>
      </c>
    </row>
    <row r="50" spans="1:14" ht="16" customHeight="1" x14ac:dyDescent="0.2">
      <c r="A50" t="s">
        <v>51</v>
      </c>
      <c r="B50">
        <v>67634031</v>
      </c>
      <c r="C50">
        <v>3391352</v>
      </c>
      <c r="D50">
        <v>0</v>
      </c>
      <c r="E50">
        <v>0</v>
      </c>
      <c r="F50">
        <v>0</v>
      </c>
      <c r="G50">
        <v>0</v>
      </c>
      <c r="H50">
        <v>0</v>
      </c>
      <c r="I50">
        <v>0</v>
      </c>
      <c r="J50">
        <v>0</v>
      </c>
      <c r="K50">
        <v>0</v>
      </c>
      <c r="L50">
        <v>9873521</v>
      </c>
      <c r="M50">
        <v>3297881</v>
      </c>
      <c r="N50">
        <v>51071277</v>
      </c>
    </row>
    <row r="51" spans="1:14" ht="16" customHeight="1" x14ac:dyDescent="0.2">
      <c r="A51" t="s">
        <v>52</v>
      </c>
      <c r="B51">
        <v>13666350</v>
      </c>
      <c r="C51">
        <v>11868303</v>
      </c>
      <c r="D51">
        <v>0</v>
      </c>
      <c r="E51">
        <v>0</v>
      </c>
      <c r="F51">
        <v>0</v>
      </c>
      <c r="G51">
        <v>0</v>
      </c>
      <c r="H51">
        <v>0</v>
      </c>
      <c r="I51">
        <v>0</v>
      </c>
      <c r="J51">
        <v>0</v>
      </c>
      <c r="K51">
        <v>0</v>
      </c>
      <c r="L51">
        <v>1564938</v>
      </c>
      <c r="M51">
        <v>214735</v>
      </c>
      <c r="N51">
        <v>18374</v>
      </c>
    </row>
    <row r="52" spans="1:14" ht="16" customHeight="1" x14ac:dyDescent="0.2">
      <c r="A52" t="s">
        <v>53</v>
      </c>
      <c r="B52">
        <v>2384864</v>
      </c>
      <c r="C52">
        <v>161767</v>
      </c>
      <c r="D52">
        <v>0</v>
      </c>
      <c r="E52">
        <v>0</v>
      </c>
      <c r="F52">
        <v>0</v>
      </c>
      <c r="G52">
        <v>0</v>
      </c>
      <c r="H52">
        <v>0</v>
      </c>
      <c r="I52">
        <v>0</v>
      </c>
      <c r="J52">
        <v>0</v>
      </c>
      <c r="K52">
        <v>0</v>
      </c>
      <c r="L52">
        <v>2122531</v>
      </c>
      <c r="M52">
        <v>100566</v>
      </c>
      <c r="N52">
        <v>0</v>
      </c>
    </row>
    <row r="53" spans="1:14" ht="16" customHeight="1" x14ac:dyDescent="0.2">
      <c r="A53" t="s">
        <v>54</v>
      </c>
      <c r="B53">
        <v>12678727</v>
      </c>
      <c r="C53">
        <v>11037127</v>
      </c>
      <c r="D53">
        <v>0</v>
      </c>
      <c r="E53">
        <v>0</v>
      </c>
      <c r="F53">
        <v>0</v>
      </c>
      <c r="G53">
        <v>0</v>
      </c>
      <c r="H53">
        <v>0</v>
      </c>
      <c r="I53">
        <v>0</v>
      </c>
      <c r="J53">
        <v>0</v>
      </c>
      <c r="K53">
        <v>0</v>
      </c>
      <c r="L53">
        <v>1828744</v>
      </c>
      <c r="M53">
        <v>-187119</v>
      </c>
      <c r="N53">
        <v>-25</v>
      </c>
    </row>
    <row r="54" spans="1:14" ht="16" customHeight="1" x14ac:dyDescent="0.2">
      <c r="A54" t="s">
        <v>55</v>
      </c>
      <c r="B54">
        <v>52680383</v>
      </c>
      <c r="C54">
        <v>753118</v>
      </c>
      <c r="D54">
        <v>0</v>
      </c>
      <c r="E54">
        <v>0</v>
      </c>
      <c r="F54">
        <v>0</v>
      </c>
      <c r="G54">
        <v>0</v>
      </c>
      <c r="H54">
        <v>0</v>
      </c>
      <c r="I54">
        <v>0</v>
      </c>
      <c r="J54">
        <v>0</v>
      </c>
      <c r="K54">
        <v>0</v>
      </c>
      <c r="L54">
        <v>29428982</v>
      </c>
      <c r="M54">
        <v>1798396</v>
      </c>
      <c r="N54">
        <v>20699887</v>
      </c>
    </row>
    <row r="55" spans="1:14" ht="16" customHeight="1" x14ac:dyDescent="0.2">
      <c r="A55" t="s">
        <v>56</v>
      </c>
      <c r="B55">
        <v>11421100</v>
      </c>
      <c r="C55">
        <v>949508</v>
      </c>
      <c r="D55">
        <v>0</v>
      </c>
      <c r="E55">
        <v>0</v>
      </c>
      <c r="F55">
        <v>0</v>
      </c>
      <c r="G55">
        <v>0</v>
      </c>
      <c r="H55">
        <v>0</v>
      </c>
      <c r="I55">
        <v>0</v>
      </c>
      <c r="J55">
        <v>0</v>
      </c>
      <c r="K55">
        <v>0</v>
      </c>
      <c r="L55">
        <v>6083221</v>
      </c>
      <c r="M55">
        <v>3514756</v>
      </c>
      <c r="N55">
        <v>873615</v>
      </c>
    </row>
    <row r="56" spans="1:14" ht="16" customHeight="1" x14ac:dyDescent="0.2">
      <c r="A56" t="s">
        <v>57</v>
      </c>
      <c r="B56">
        <v>50728195</v>
      </c>
      <c r="C56">
        <v>33471109</v>
      </c>
      <c r="D56">
        <v>0</v>
      </c>
      <c r="E56">
        <v>0</v>
      </c>
      <c r="F56">
        <v>0</v>
      </c>
      <c r="G56">
        <v>0</v>
      </c>
      <c r="H56">
        <v>0</v>
      </c>
      <c r="I56">
        <v>0</v>
      </c>
      <c r="J56">
        <v>0</v>
      </c>
      <c r="K56">
        <v>0</v>
      </c>
      <c r="L56">
        <v>15033290</v>
      </c>
      <c r="M56">
        <v>1248366</v>
      </c>
      <c r="N56">
        <v>975430</v>
      </c>
    </row>
    <row r="57" spans="1:14" ht="16" customHeight="1" x14ac:dyDescent="0.2">
      <c r="A57" t="s">
        <v>58</v>
      </c>
      <c r="B57">
        <v>2818337</v>
      </c>
      <c r="C57">
        <v>1784791</v>
      </c>
      <c r="D57">
        <v>0</v>
      </c>
      <c r="E57">
        <v>0</v>
      </c>
      <c r="F57">
        <v>0</v>
      </c>
      <c r="G57">
        <v>0</v>
      </c>
      <c r="H57">
        <v>0</v>
      </c>
      <c r="I57">
        <v>0</v>
      </c>
      <c r="J57">
        <v>0</v>
      </c>
      <c r="K57">
        <v>0</v>
      </c>
      <c r="L57">
        <v>429214</v>
      </c>
      <c r="M57">
        <v>604332</v>
      </c>
      <c r="N57">
        <v>0</v>
      </c>
    </row>
    <row r="58" spans="1:14" ht="16" customHeight="1" x14ac:dyDescent="0.2">
      <c r="A58" t="s">
        <v>133</v>
      </c>
      <c r="B58">
        <v>2914467429</v>
      </c>
      <c r="C58">
        <v>563221392</v>
      </c>
      <c r="D58">
        <v>30327016</v>
      </c>
      <c r="E58">
        <v>0</v>
      </c>
      <c r="F58">
        <v>0</v>
      </c>
      <c r="G58">
        <v>0</v>
      </c>
      <c r="H58">
        <v>0</v>
      </c>
      <c r="I58">
        <v>0</v>
      </c>
      <c r="J58">
        <v>0</v>
      </c>
      <c r="K58">
        <v>0</v>
      </c>
      <c r="L58">
        <v>863159036</v>
      </c>
      <c r="M58">
        <v>144088753</v>
      </c>
      <c r="N58">
        <v>1313671232</v>
      </c>
    </row>
    <row r="59" spans="1:14" ht="16" customHeight="1" x14ac:dyDescent="0.2">
      <c r="A59" t="s">
        <v>361</v>
      </c>
      <c r="B59">
        <v>0.28999999999999998</v>
      </c>
      <c r="C59">
        <v>0.06</v>
      </c>
      <c r="D59">
        <v>0</v>
      </c>
      <c r="E59">
        <v>0</v>
      </c>
      <c r="F59">
        <v>0</v>
      </c>
      <c r="G59">
        <v>0</v>
      </c>
      <c r="H59">
        <v>0</v>
      </c>
      <c r="I59">
        <v>0</v>
      </c>
      <c r="J59">
        <v>0</v>
      </c>
      <c r="K59">
        <v>0</v>
      </c>
      <c r="L59">
        <v>0.08</v>
      </c>
      <c r="M59">
        <v>0.01</v>
      </c>
      <c r="N59">
        <v>0.13</v>
      </c>
    </row>
    <row r="60" spans="1:14" ht="16" customHeight="1" x14ac:dyDescent="0.2">
      <c r="A60" t="s">
        <v>381</v>
      </c>
    </row>
  </sheetData>
  <printOptions horizontalCentered="1"/>
  <pageMargins left="0.5" right="0.5" top="0.5" bottom="0.5" header="0.5" footer="0.5"/>
  <pageSetup scale="65"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60"/>
  <sheetViews>
    <sheetView workbookViewId="0">
      <selection activeCell="I18" sqref="I18"/>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563</v>
      </c>
    </row>
    <row r="3" spans="1:7" ht="16" customHeight="1" x14ac:dyDescent="0.2">
      <c r="A3" t="s">
        <v>564</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22026488</v>
      </c>
      <c r="C7">
        <v>15048795</v>
      </c>
      <c r="D7">
        <v>6977693</v>
      </c>
      <c r="E7">
        <v>0</v>
      </c>
      <c r="F7">
        <v>17187630</v>
      </c>
      <c r="G7">
        <v>39214118</v>
      </c>
    </row>
    <row r="8" spans="1:7" ht="16" customHeight="1" x14ac:dyDescent="0.2">
      <c r="A8" t="s">
        <v>9</v>
      </c>
      <c r="B8">
        <v>43194510</v>
      </c>
      <c r="C8">
        <v>39289721</v>
      </c>
      <c r="D8">
        <v>3904789</v>
      </c>
      <c r="E8">
        <v>0</v>
      </c>
      <c r="F8">
        <v>9030256</v>
      </c>
      <c r="G8">
        <v>52224766</v>
      </c>
    </row>
    <row r="9" spans="1:7" ht="16" customHeight="1" x14ac:dyDescent="0.2">
      <c r="A9" t="s">
        <v>10</v>
      </c>
      <c r="B9">
        <v>48986878</v>
      </c>
      <c r="C9">
        <v>48986878</v>
      </c>
      <c r="D9">
        <v>0</v>
      </c>
      <c r="E9">
        <v>0</v>
      </c>
      <c r="F9">
        <v>42355921</v>
      </c>
      <c r="G9">
        <v>91342799</v>
      </c>
    </row>
    <row r="10" spans="1:7" ht="16" customHeight="1" x14ac:dyDescent="0.2">
      <c r="A10" t="s">
        <v>11</v>
      </c>
      <c r="B10">
        <v>13367366</v>
      </c>
      <c r="C10">
        <v>8772135</v>
      </c>
      <c r="D10">
        <v>4595231</v>
      </c>
      <c r="E10">
        <v>0</v>
      </c>
      <c r="F10">
        <v>14341014</v>
      </c>
      <c r="G10">
        <v>27708380</v>
      </c>
    </row>
    <row r="11" spans="1:7" ht="16" customHeight="1" x14ac:dyDescent="0.2">
      <c r="A11" t="s">
        <v>12</v>
      </c>
      <c r="B11">
        <v>1949345378</v>
      </c>
      <c r="C11">
        <v>1923699314</v>
      </c>
      <c r="D11">
        <v>25646064</v>
      </c>
      <c r="E11">
        <v>0</v>
      </c>
      <c r="F11">
        <v>826046118</v>
      </c>
      <c r="G11">
        <v>2775391496</v>
      </c>
    </row>
    <row r="12" spans="1:7" ht="16" customHeight="1" x14ac:dyDescent="0.2">
      <c r="A12" t="s">
        <v>13</v>
      </c>
      <c r="B12">
        <v>52609112</v>
      </c>
      <c r="C12">
        <v>42222920</v>
      </c>
      <c r="D12">
        <v>10386192</v>
      </c>
      <c r="E12">
        <v>0</v>
      </c>
      <c r="F12">
        <v>52894117</v>
      </c>
      <c r="G12">
        <v>105503229</v>
      </c>
    </row>
    <row r="13" spans="1:7" ht="16" customHeight="1" x14ac:dyDescent="0.2">
      <c r="A13" t="s">
        <v>14</v>
      </c>
      <c r="B13">
        <v>121296549</v>
      </c>
      <c r="C13">
        <v>15459069</v>
      </c>
      <c r="D13">
        <v>105837480</v>
      </c>
      <c r="E13">
        <v>0</v>
      </c>
      <c r="F13">
        <v>52062820</v>
      </c>
      <c r="G13">
        <v>173359369</v>
      </c>
    </row>
    <row r="14" spans="1:7" ht="16" customHeight="1" x14ac:dyDescent="0.2">
      <c r="A14" t="s">
        <v>15</v>
      </c>
      <c r="B14">
        <v>21316747</v>
      </c>
      <c r="C14">
        <v>7552133</v>
      </c>
      <c r="D14">
        <v>13764614</v>
      </c>
      <c r="E14">
        <v>0</v>
      </c>
      <c r="F14">
        <v>5453390</v>
      </c>
      <c r="G14">
        <v>26770137</v>
      </c>
    </row>
    <row r="15" spans="1:7" ht="16" customHeight="1" x14ac:dyDescent="0.2">
      <c r="A15" t="s">
        <v>16</v>
      </c>
      <c r="B15">
        <v>61655545</v>
      </c>
      <c r="C15">
        <v>49793273</v>
      </c>
      <c r="D15">
        <v>11862272</v>
      </c>
      <c r="E15">
        <v>0</v>
      </c>
      <c r="F15">
        <v>13715746</v>
      </c>
      <c r="G15">
        <v>75371291</v>
      </c>
    </row>
    <row r="16" spans="1:7" ht="16" customHeight="1" x14ac:dyDescent="0.2">
      <c r="A16" t="s">
        <v>17</v>
      </c>
      <c r="B16">
        <v>307360618</v>
      </c>
      <c r="C16">
        <v>275754209</v>
      </c>
      <c r="D16">
        <v>34400560</v>
      </c>
      <c r="E16">
        <v>-2794151</v>
      </c>
      <c r="F16">
        <v>52586580</v>
      </c>
      <c r="G16">
        <v>359947198</v>
      </c>
    </row>
    <row r="17" spans="1:7" ht="16" customHeight="1" x14ac:dyDescent="0.2">
      <c r="A17" t="s">
        <v>18</v>
      </c>
      <c r="B17">
        <v>86063087</v>
      </c>
      <c r="C17">
        <v>64215677</v>
      </c>
      <c r="D17">
        <v>21847410</v>
      </c>
      <c r="E17">
        <v>0</v>
      </c>
      <c r="F17">
        <v>20440556</v>
      </c>
      <c r="G17">
        <v>106503643</v>
      </c>
    </row>
    <row r="18" spans="1:7" ht="16" customHeight="1" x14ac:dyDescent="0.2">
      <c r="A18" t="s">
        <v>19</v>
      </c>
      <c r="B18">
        <v>31952406</v>
      </c>
      <c r="C18">
        <v>31952406</v>
      </c>
      <c r="D18">
        <v>0</v>
      </c>
      <c r="E18">
        <v>0</v>
      </c>
      <c r="F18">
        <v>6650875</v>
      </c>
      <c r="G18">
        <v>38603281</v>
      </c>
    </row>
    <row r="19" spans="1:7" ht="16" customHeight="1" x14ac:dyDescent="0.2">
      <c r="A19" t="s">
        <v>20</v>
      </c>
      <c r="B19">
        <v>7161252</v>
      </c>
      <c r="C19">
        <v>5985433</v>
      </c>
      <c r="D19">
        <v>1175819</v>
      </c>
      <c r="E19">
        <v>0</v>
      </c>
      <c r="F19">
        <v>7429394</v>
      </c>
      <c r="G19">
        <v>14590646</v>
      </c>
    </row>
    <row r="20" spans="1:7" ht="16" customHeight="1" x14ac:dyDescent="0.2">
      <c r="A20" t="s">
        <v>21</v>
      </c>
      <c r="B20">
        <v>323086433</v>
      </c>
      <c r="C20">
        <v>248446153</v>
      </c>
      <c r="D20">
        <v>74640280</v>
      </c>
      <c r="E20">
        <v>0</v>
      </c>
      <c r="F20">
        <v>77765143</v>
      </c>
      <c r="G20">
        <v>400851576</v>
      </c>
    </row>
    <row r="21" spans="1:7" ht="16" customHeight="1" x14ac:dyDescent="0.2">
      <c r="A21" t="s">
        <v>22</v>
      </c>
      <c r="B21">
        <v>76941503</v>
      </c>
      <c r="C21">
        <v>61584554</v>
      </c>
      <c r="D21">
        <v>15356949</v>
      </c>
      <c r="E21">
        <v>0</v>
      </c>
      <c r="F21">
        <v>32596643</v>
      </c>
      <c r="G21">
        <v>109538146</v>
      </c>
    </row>
    <row r="22" spans="1:7" ht="16" customHeight="1" x14ac:dyDescent="0.2">
      <c r="A22" t="s">
        <v>23</v>
      </c>
      <c r="B22">
        <v>39395957</v>
      </c>
      <c r="C22">
        <v>38680057</v>
      </c>
      <c r="D22">
        <v>715900</v>
      </c>
      <c r="E22">
        <v>0</v>
      </c>
      <c r="F22">
        <v>22190872</v>
      </c>
      <c r="G22">
        <v>61586829</v>
      </c>
    </row>
    <row r="23" spans="1:7" ht="16" customHeight="1" x14ac:dyDescent="0.2">
      <c r="A23" t="s">
        <v>24</v>
      </c>
      <c r="B23">
        <v>35665991</v>
      </c>
      <c r="C23">
        <v>31562838</v>
      </c>
      <c r="D23">
        <v>4103153</v>
      </c>
      <c r="E23">
        <v>0</v>
      </c>
      <c r="F23">
        <v>28504101</v>
      </c>
      <c r="G23">
        <v>64170092</v>
      </c>
    </row>
    <row r="24" spans="1:7" ht="16" customHeight="1" x14ac:dyDescent="0.2">
      <c r="A24" t="s">
        <v>25</v>
      </c>
      <c r="B24">
        <v>50653446</v>
      </c>
      <c r="C24">
        <v>50653446</v>
      </c>
      <c r="D24">
        <v>0</v>
      </c>
      <c r="E24">
        <v>0</v>
      </c>
      <c r="F24">
        <v>17002969</v>
      </c>
      <c r="G24">
        <v>67656415</v>
      </c>
    </row>
    <row r="25" spans="1:7" ht="16" customHeight="1" x14ac:dyDescent="0.2">
      <c r="A25" t="s">
        <v>26</v>
      </c>
      <c r="B25">
        <v>52080183</v>
      </c>
      <c r="C25">
        <v>42739430</v>
      </c>
      <c r="D25">
        <v>9340753</v>
      </c>
      <c r="E25">
        <v>0</v>
      </c>
      <c r="F25">
        <v>1866</v>
      </c>
      <c r="G25">
        <v>52082049</v>
      </c>
    </row>
    <row r="26" spans="1:7" ht="16" customHeight="1" x14ac:dyDescent="0.2">
      <c r="A26" t="s">
        <v>27</v>
      </c>
      <c r="B26">
        <v>24186651</v>
      </c>
      <c r="C26">
        <v>19418235</v>
      </c>
      <c r="D26">
        <v>4768416</v>
      </c>
      <c r="E26">
        <v>0</v>
      </c>
      <c r="F26">
        <v>475128</v>
      </c>
      <c r="G26">
        <v>24661779</v>
      </c>
    </row>
    <row r="27" spans="1:7" ht="16" customHeight="1" x14ac:dyDescent="0.2">
      <c r="A27" t="s">
        <v>28</v>
      </c>
      <c r="B27">
        <v>73364667</v>
      </c>
      <c r="C27">
        <v>73364667</v>
      </c>
      <c r="D27">
        <v>0</v>
      </c>
      <c r="E27">
        <v>0</v>
      </c>
      <c r="F27">
        <v>98236818</v>
      </c>
      <c r="G27">
        <v>171601485</v>
      </c>
    </row>
    <row r="28" spans="1:7" ht="16" customHeight="1" x14ac:dyDescent="0.2">
      <c r="A28" t="s">
        <v>29</v>
      </c>
      <c r="B28">
        <v>245503209</v>
      </c>
      <c r="C28">
        <v>195834880</v>
      </c>
      <c r="D28">
        <v>49668329</v>
      </c>
      <c r="E28">
        <v>0</v>
      </c>
      <c r="F28">
        <v>83964695</v>
      </c>
      <c r="G28">
        <v>329467904</v>
      </c>
    </row>
    <row r="29" spans="1:7" ht="16" customHeight="1" x14ac:dyDescent="0.2">
      <c r="A29" t="s">
        <v>30</v>
      </c>
      <c r="B29">
        <v>371077920</v>
      </c>
      <c r="C29">
        <v>320086521</v>
      </c>
      <c r="D29">
        <v>50991399</v>
      </c>
      <c r="E29">
        <v>0</v>
      </c>
      <c r="F29">
        <v>131120804</v>
      </c>
      <c r="G29">
        <v>502198724</v>
      </c>
    </row>
    <row r="30" spans="1:7" ht="16" customHeight="1" x14ac:dyDescent="0.2">
      <c r="A30" t="s">
        <v>31</v>
      </c>
      <c r="B30">
        <v>152256994</v>
      </c>
      <c r="C30">
        <v>132690762</v>
      </c>
      <c r="D30">
        <v>19566232</v>
      </c>
      <c r="E30">
        <v>0</v>
      </c>
      <c r="F30">
        <v>39471284</v>
      </c>
      <c r="G30">
        <v>191728278</v>
      </c>
    </row>
    <row r="31" spans="1:7" ht="16" customHeight="1" x14ac:dyDescent="0.2">
      <c r="A31" t="s">
        <v>32</v>
      </c>
      <c r="B31">
        <v>9913608</v>
      </c>
      <c r="C31">
        <v>8198177</v>
      </c>
      <c r="D31">
        <v>1715431</v>
      </c>
      <c r="E31">
        <v>0</v>
      </c>
      <c r="F31">
        <v>6606503</v>
      </c>
      <c r="G31">
        <v>16520111</v>
      </c>
    </row>
    <row r="32" spans="1:7" ht="16" customHeight="1" x14ac:dyDescent="0.2">
      <c r="A32" t="s">
        <v>33</v>
      </c>
      <c r="B32">
        <v>99161458</v>
      </c>
      <c r="C32">
        <v>63833215</v>
      </c>
      <c r="D32">
        <v>35328243</v>
      </c>
      <c r="E32">
        <v>0</v>
      </c>
      <c r="F32">
        <v>28967368</v>
      </c>
      <c r="G32">
        <v>128128826</v>
      </c>
    </row>
    <row r="33" spans="1:7" ht="16" customHeight="1" x14ac:dyDescent="0.2">
      <c r="A33" t="s">
        <v>34</v>
      </c>
      <c r="B33">
        <v>11575962</v>
      </c>
      <c r="C33">
        <v>10403670</v>
      </c>
      <c r="D33">
        <v>1172292</v>
      </c>
      <c r="E33">
        <v>0</v>
      </c>
      <c r="F33">
        <v>5187708</v>
      </c>
      <c r="G33">
        <v>16763670</v>
      </c>
    </row>
    <row r="34" spans="1:7" ht="16" customHeight="1" x14ac:dyDescent="0.2">
      <c r="A34" t="s">
        <v>35</v>
      </c>
      <c r="B34">
        <v>19052859</v>
      </c>
      <c r="C34">
        <v>19052859</v>
      </c>
      <c r="D34">
        <v>0</v>
      </c>
      <c r="E34">
        <v>0</v>
      </c>
      <c r="F34">
        <v>9043381</v>
      </c>
      <c r="G34">
        <v>28096240</v>
      </c>
    </row>
    <row r="35" spans="1:7" ht="16" customHeight="1" x14ac:dyDescent="0.2">
      <c r="A35" t="s">
        <v>36</v>
      </c>
      <c r="B35">
        <v>9570922</v>
      </c>
      <c r="C35">
        <v>8574974</v>
      </c>
      <c r="D35">
        <v>995948</v>
      </c>
      <c r="E35">
        <v>0</v>
      </c>
      <c r="F35">
        <v>16957282</v>
      </c>
      <c r="G35">
        <v>26528204</v>
      </c>
    </row>
    <row r="36" spans="1:7" ht="16" customHeight="1" x14ac:dyDescent="0.2">
      <c r="A36" t="s">
        <v>37</v>
      </c>
      <c r="B36">
        <v>22028532</v>
      </c>
      <c r="C36">
        <v>17392572</v>
      </c>
      <c r="D36">
        <v>4635960</v>
      </c>
      <c r="E36">
        <v>0</v>
      </c>
      <c r="F36">
        <v>10141117</v>
      </c>
      <c r="G36">
        <v>32169649</v>
      </c>
    </row>
    <row r="37" spans="1:7" ht="16" customHeight="1" x14ac:dyDescent="0.2">
      <c r="A37" t="s">
        <v>38</v>
      </c>
      <c r="B37">
        <v>209496014</v>
      </c>
      <c r="C37">
        <v>186112932</v>
      </c>
      <c r="D37">
        <v>23383082</v>
      </c>
      <c r="E37">
        <v>0</v>
      </c>
      <c r="F37">
        <v>68162354</v>
      </c>
      <c r="G37">
        <v>277658368</v>
      </c>
    </row>
    <row r="38" spans="1:7" ht="16" customHeight="1" x14ac:dyDescent="0.2">
      <c r="A38" t="s">
        <v>39</v>
      </c>
      <c r="B38">
        <v>29882766</v>
      </c>
      <c r="C38">
        <v>29882766</v>
      </c>
      <c r="D38">
        <v>0</v>
      </c>
      <c r="E38">
        <v>0</v>
      </c>
      <c r="F38">
        <v>10064360</v>
      </c>
      <c r="G38">
        <v>39947126</v>
      </c>
    </row>
    <row r="39" spans="1:7" ht="16" customHeight="1" x14ac:dyDescent="0.2">
      <c r="A39" t="s">
        <v>40</v>
      </c>
      <c r="B39">
        <v>1199167615</v>
      </c>
      <c r="C39">
        <v>1140990219</v>
      </c>
      <c r="D39">
        <v>58177396</v>
      </c>
      <c r="E39">
        <v>0</v>
      </c>
      <c r="F39">
        <v>519410830</v>
      </c>
      <c r="G39">
        <v>1718578445</v>
      </c>
    </row>
    <row r="40" spans="1:7" ht="16" customHeight="1" x14ac:dyDescent="0.2">
      <c r="A40" t="s">
        <v>41</v>
      </c>
      <c r="B40">
        <v>67000817</v>
      </c>
      <c r="C40">
        <v>18532400</v>
      </c>
      <c r="D40">
        <v>48468417</v>
      </c>
      <c r="E40">
        <v>0</v>
      </c>
      <c r="F40">
        <v>103011830</v>
      </c>
      <c r="G40">
        <v>170012647</v>
      </c>
    </row>
    <row r="41" spans="1:7" ht="16" customHeight="1" x14ac:dyDescent="0.2">
      <c r="A41" t="s">
        <v>42</v>
      </c>
      <c r="B41">
        <v>7536831</v>
      </c>
      <c r="C41">
        <v>6589160</v>
      </c>
      <c r="D41">
        <v>947671</v>
      </c>
      <c r="E41">
        <v>0</v>
      </c>
      <c r="F41">
        <v>2137153</v>
      </c>
      <c r="G41">
        <v>9673984</v>
      </c>
    </row>
    <row r="42" spans="1:7" ht="16" customHeight="1" x14ac:dyDescent="0.2">
      <c r="A42" t="s">
        <v>43</v>
      </c>
      <c r="B42">
        <v>341192370</v>
      </c>
      <c r="C42">
        <v>289341759</v>
      </c>
      <c r="D42">
        <v>51850611</v>
      </c>
      <c r="E42">
        <v>0</v>
      </c>
      <c r="F42">
        <v>52844414</v>
      </c>
      <c r="G42">
        <v>394036784</v>
      </c>
    </row>
    <row r="43" spans="1:7" ht="16" customHeight="1" x14ac:dyDescent="0.2">
      <c r="A43" t="s">
        <v>44</v>
      </c>
      <c r="B43">
        <v>43052813</v>
      </c>
      <c r="C43">
        <v>32402508</v>
      </c>
      <c r="D43">
        <v>10650305</v>
      </c>
      <c r="E43">
        <v>0</v>
      </c>
      <c r="F43">
        <v>22280847</v>
      </c>
      <c r="G43">
        <v>65333660</v>
      </c>
    </row>
    <row r="44" spans="1:7" ht="16" customHeight="1" x14ac:dyDescent="0.2">
      <c r="A44" t="s">
        <v>45</v>
      </c>
      <c r="B44">
        <v>52626884</v>
      </c>
      <c r="C44">
        <v>45656216</v>
      </c>
      <c r="D44">
        <v>6970668</v>
      </c>
      <c r="E44">
        <v>0</v>
      </c>
      <c r="F44">
        <v>39009416</v>
      </c>
      <c r="G44">
        <v>91636300</v>
      </c>
    </row>
    <row r="45" spans="1:7" ht="16" customHeight="1" x14ac:dyDescent="0.2">
      <c r="A45" t="s">
        <v>46</v>
      </c>
      <c r="B45">
        <v>279501102</v>
      </c>
      <c r="C45">
        <v>232872051</v>
      </c>
      <c r="D45">
        <v>46629051</v>
      </c>
      <c r="E45">
        <v>0</v>
      </c>
      <c r="F45">
        <v>154766204</v>
      </c>
      <c r="G45">
        <v>434267306</v>
      </c>
    </row>
    <row r="46" spans="1:7" ht="16" customHeight="1" x14ac:dyDescent="0.2">
      <c r="A46" t="s">
        <v>47</v>
      </c>
      <c r="B46">
        <v>54157658</v>
      </c>
      <c r="C46">
        <v>42945543</v>
      </c>
      <c r="D46">
        <v>11212115</v>
      </c>
      <c r="E46">
        <v>0</v>
      </c>
      <c r="F46">
        <v>15834873</v>
      </c>
      <c r="G46">
        <v>69992531</v>
      </c>
    </row>
    <row r="47" spans="1:7" ht="16" customHeight="1" x14ac:dyDescent="0.2">
      <c r="A47" t="s">
        <v>48</v>
      </c>
      <c r="B47">
        <v>-2823230</v>
      </c>
      <c r="C47">
        <v>-2821138</v>
      </c>
      <c r="D47">
        <v>-2092</v>
      </c>
      <c r="E47">
        <v>0</v>
      </c>
      <c r="F47">
        <v>2910585</v>
      </c>
      <c r="G47">
        <v>87355</v>
      </c>
    </row>
    <row r="48" spans="1:7" ht="16" customHeight="1" x14ac:dyDescent="0.2">
      <c r="A48" t="s">
        <v>49</v>
      </c>
      <c r="B48">
        <v>6431947</v>
      </c>
      <c r="C48">
        <v>5629033</v>
      </c>
      <c r="D48">
        <v>802914</v>
      </c>
      <c r="E48">
        <v>0</v>
      </c>
      <c r="F48">
        <v>2768053</v>
      </c>
      <c r="G48">
        <v>9200000</v>
      </c>
    </row>
    <row r="49" spans="1:7" ht="16" customHeight="1" x14ac:dyDescent="0.2">
      <c r="A49" t="s">
        <v>50</v>
      </c>
      <c r="B49">
        <v>21173577</v>
      </c>
      <c r="C49">
        <v>2197795</v>
      </c>
      <c r="D49">
        <v>18975782</v>
      </c>
      <c r="E49">
        <v>0</v>
      </c>
      <c r="F49">
        <v>-21173576</v>
      </c>
      <c r="G49">
        <v>1</v>
      </c>
    </row>
    <row r="50" spans="1:7" ht="16" customHeight="1" x14ac:dyDescent="0.2">
      <c r="A50" t="s">
        <v>51</v>
      </c>
      <c r="B50">
        <v>158423979</v>
      </c>
      <c r="C50">
        <v>123742553</v>
      </c>
      <c r="D50">
        <v>34681426</v>
      </c>
      <c r="E50">
        <v>0</v>
      </c>
      <c r="F50">
        <v>67634031</v>
      </c>
      <c r="G50">
        <v>226058010</v>
      </c>
    </row>
    <row r="51" spans="1:7" ht="16" customHeight="1" x14ac:dyDescent="0.2">
      <c r="A51" t="s">
        <v>52</v>
      </c>
      <c r="B51">
        <v>11618765</v>
      </c>
      <c r="C51">
        <v>13399028</v>
      </c>
      <c r="D51">
        <v>4474900</v>
      </c>
      <c r="E51">
        <v>-6255163</v>
      </c>
      <c r="F51">
        <v>13666350</v>
      </c>
      <c r="G51">
        <v>25285115</v>
      </c>
    </row>
    <row r="52" spans="1:7" ht="16" customHeight="1" x14ac:dyDescent="0.2">
      <c r="A52" t="s">
        <v>53</v>
      </c>
      <c r="B52">
        <v>-3021231</v>
      </c>
      <c r="C52">
        <v>21988700</v>
      </c>
      <c r="D52">
        <v>-25009931</v>
      </c>
      <c r="E52">
        <v>0</v>
      </c>
      <c r="F52">
        <v>2384864</v>
      </c>
      <c r="G52">
        <v>-636367</v>
      </c>
    </row>
    <row r="53" spans="1:7" ht="16" customHeight="1" x14ac:dyDescent="0.2">
      <c r="A53" t="s">
        <v>54</v>
      </c>
      <c r="B53">
        <v>56815524</v>
      </c>
      <c r="C53">
        <v>35276473</v>
      </c>
      <c r="D53">
        <v>21539051</v>
      </c>
      <c r="E53">
        <v>0</v>
      </c>
      <c r="F53">
        <v>12678727</v>
      </c>
      <c r="G53">
        <v>69494251</v>
      </c>
    </row>
    <row r="54" spans="1:7" ht="16" customHeight="1" x14ac:dyDescent="0.2">
      <c r="A54" t="s">
        <v>55</v>
      </c>
      <c r="B54">
        <v>267041529</v>
      </c>
      <c r="C54">
        <v>225830036</v>
      </c>
      <c r="D54">
        <v>41211493</v>
      </c>
      <c r="E54">
        <v>0</v>
      </c>
      <c r="F54">
        <v>52680383</v>
      </c>
      <c r="G54">
        <v>319721912</v>
      </c>
    </row>
    <row r="55" spans="1:7" ht="16" customHeight="1" x14ac:dyDescent="0.2">
      <c r="A55" t="s">
        <v>56</v>
      </c>
      <c r="B55">
        <v>32105102</v>
      </c>
      <c r="C55">
        <v>29133709</v>
      </c>
      <c r="D55">
        <v>2971393</v>
      </c>
      <c r="E55">
        <v>0</v>
      </c>
      <c r="F55">
        <v>11421100</v>
      </c>
      <c r="G55">
        <v>43526202</v>
      </c>
    </row>
    <row r="56" spans="1:7" ht="16" customHeight="1" x14ac:dyDescent="0.2">
      <c r="A56" t="s">
        <v>57</v>
      </c>
      <c r="B56">
        <v>82688380</v>
      </c>
      <c r="C56">
        <v>66245920</v>
      </c>
      <c r="D56">
        <v>16442460</v>
      </c>
      <c r="E56">
        <v>0</v>
      </c>
      <c r="F56">
        <v>50728195</v>
      </c>
      <c r="G56">
        <v>133416575</v>
      </c>
    </row>
    <row r="57" spans="1:7" ht="16" customHeight="1" x14ac:dyDescent="0.2">
      <c r="A57" t="s">
        <v>58</v>
      </c>
      <c r="B57">
        <v>6217001</v>
      </c>
      <c r="C57">
        <v>6217001</v>
      </c>
      <c r="D57">
        <v>0</v>
      </c>
      <c r="E57">
        <v>0</v>
      </c>
      <c r="F57">
        <v>2818337</v>
      </c>
      <c r="G57">
        <v>9035338</v>
      </c>
    </row>
    <row r="58" spans="1:7" ht="16" customHeight="1" x14ac:dyDescent="0.2">
      <c r="A58" t="s">
        <v>133</v>
      </c>
      <c r="B58">
        <v>7302138444</v>
      </c>
      <c r="C58">
        <v>6423413637</v>
      </c>
      <c r="D58">
        <v>887774121</v>
      </c>
      <c r="E58">
        <v>-9049314</v>
      </c>
      <c r="F58">
        <v>2914467429</v>
      </c>
      <c r="G58">
        <v>10216605873</v>
      </c>
    </row>
    <row r="59" spans="1:7" ht="16" customHeight="1" x14ac:dyDescent="0.2">
      <c r="A59" t="s">
        <v>361</v>
      </c>
      <c r="B59">
        <v>0.71</v>
      </c>
      <c r="C59">
        <v>0.63</v>
      </c>
      <c r="D59">
        <v>0.09</v>
      </c>
      <c r="E59">
        <v>0</v>
      </c>
      <c r="F59">
        <v>0.28999999999999998</v>
      </c>
      <c r="G59">
        <v>1</v>
      </c>
    </row>
    <row r="60" spans="1:7" ht="16" customHeight="1" x14ac:dyDescent="0.2">
      <c r="A60" t="s">
        <v>375</v>
      </c>
    </row>
  </sheetData>
  <printOptions horizontalCentered="1"/>
  <pageMargins left="0.5" right="0.5" top="0.5" bottom="0.5" header="0.5" footer="0.5"/>
  <pageSetup scale="78"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enableFormatConditionsCalculation="0"/>
  <dimension ref="A1:I60"/>
  <sheetViews>
    <sheetView workbookViewId="0">
      <selection activeCell="L10" sqref="L10"/>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557</v>
      </c>
    </row>
    <row r="3" spans="1:9" ht="16" customHeight="1" x14ac:dyDescent="0.2">
      <c r="A3" t="s">
        <v>562</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23862814</v>
      </c>
      <c r="C7">
        <v>15536603</v>
      </c>
      <c r="D7">
        <v>0</v>
      </c>
      <c r="E7">
        <v>0</v>
      </c>
      <c r="F7">
        <v>5171240</v>
      </c>
      <c r="G7">
        <v>0.09</v>
      </c>
      <c r="H7">
        <v>1098241</v>
      </c>
      <c r="I7">
        <v>9267122</v>
      </c>
    </row>
    <row r="8" spans="1:9" ht="16" customHeight="1" x14ac:dyDescent="0.2">
      <c r="A8" t="s">
        <v>9</v>
      </c>
      <c r="B8">
        <v>11785933</v>
      </c>
      <c r="C8">
        <v>5058064</v>
      </c>
      <c r="D8">
        <v>0</v>
      </c>
      <c r="E8">
        <v>0</v>
      </c>
      <c r="F8">
        <v>3559303</v>
      </c>
      <c r="G8">
        <v>7.0000000000000007E-2</v>
      </c>
      <c r="H8">
        <v>1191409</v>
      </c>
      <c r="I8">
        <v>307352</v>
      </c>
    </row>
    <row r="9" spans="1:9" ht="16" customHeight="1" x14ac:dyDescent="0.2">
      <c r="A9" t="s">
        <v>10</v>
      </c>
      <c r="B9">
        <v>51193913</v>
      </c>
      <c r="C9">
        <v>45314565</v>
      </c>
      <c r="D9">
        <v>0</v>
      </c>
      <c r="E9">
        <v>0</v>
      </c>
      <c r="F9">
        <v>17134722</v>
      </c>
      <c r="G9">
        <v>0.12</v>
      </c>
      <c r="H9">
        <v>618071</v>
      </c>
      <c r="I9">
        <v>27561772</v>
      </c>
    </row>
    <row r="10" spans="1:9" ht="16" customHeight="1" x14ac:dyDescent="0.2">
      <c r="A10" t="s">
        <v>11</v>
      </c>
      <c r="B10">
        <v>17503815</v>
      </c>
      <c r="C10">
        <v>9064379</v>
      </c>
      <c r="D10">
        <v>0</v>
      </c>
      <c r="E10">
        <v>0</v>
      </c>
      <c r="F10">
        <v>2501261</v>
      </c>
      <c r="G10">
        <v>7.0000000000000007E-2</v>
      </c>
      <c r="H10">
        <v>1288979</v>
      </c>
      <c r="I10">
        <v>5274139</v>
      </c>
    </row>
    <row r="11" spans="1:9" ht="16" customHeight="1" x14ac:dyDescent="0.2">
      <c r="A11" t="s">
        <v>12</v>
      </c>
      <c r="B11">
        <v>840678258</v>
      </c>
      <c r="C11">
        <v>639686554</v>
      </c>
      <c r="D11">
        <v>0</v>
      </c>
      <c r="E11">
        <v>0</v>
      </c>
      <c r="F11">
        <v>134350404</v>
      </c>
      <c r="G11">
        <v>0.04</v>
      </c>
      <c r="H11">
        <v>62186811</v>
      </c>
      <c r="I11">
        <v>443149339</v>
      </c>
    </row>
    <row r="12" spans="1:9" ht="16" customHeight="1" x14ac:dyDescent="0.2">
      <c r="A12" t="s">
        <v>13</v>
      </c>
      <c r="B12">
        <v>39769922</v>
      </c>
      <c r="C12">
        <v>35749365</v>
      </c>
      <c r="D12">
        <v>0</v>
      </c>
      <c r="E12">
        <v>0</v>
      </c>
      <c r="F12">
        <v>4793289</v>
      </c>
      <c r="G12">
        <v>7.0000000000000007E-2</v>
      </c>
      <c r="H12">
        <v>5094056</v>
      </c>
      <c r="I12">
        <v>25862020</v>
      </c>
    </row>
    <row r="13" spans="1:9" ht="16" customHeight="1" x14ac:dyDescent="0.2">
      <c r="A13" t="s">
        <v>14</v>
      </c>
      <c r="B13">
        <v>7849164</v>
      </c>
      <c r="C13">
        <v>7849164</v>
      </c>
      <c r="D13">
        <v>0</v>
      </c>
      <c r="E13">
        <v>0</v>
      </c>
      <c r="F13">
        <v>-712301</v>
      </c>
      <c r="G13">
        <v>0</v>
      </c>
      <c r="H13">
        <v>0</v>
      </c>
      <c r="I13">
        <v>8561465</v>
      </c>
    </row>
    <row r="14" spans="1:9" ht="16" customHeight="1" x14ac:dyDescent="0.2">
      <c r="A14" t="s">
        <v>15</v>
      </c>
      <c r="B14">
        <v>12921620</v>
      </c>
      <c r="C14">
        <v>5779177</v>
      </c>
      <c r="D14">
        <v>0</v>
      </c>
      <c r="E14">
        <v>0</v>
      </c>
      <c r="F14">
        <v>2138380</v>
      </c>
      <c r="G14">
        <v>7.0000000000000007E-2</v>
      </c>
      <c r="H14">
        <v>3640797</v>
      </c>
      <c r="I14">
        <v>0</v>
      </c>
    </row>
    <row r="15" spans="1:9" ht="16" customHeight="1" x14ac:dyDescent="0.2">
      <c r="A15" t="s">
        <v>16</v>
      </c>
      <c r="B15">
        <v>29771291</v>
      </c>
      <c r="C15">
        <v>15842319</v>
      </c>
      <c r="D15">
        <v>0</v>
      </c>
      <c r="E15">
        <v>0</v>
      </c>
      <c r="F15">
        <v>7317581</v>
      </c>
      <c r="G15">
        <v>0.09</v>
      </c>
      <c r="H15">
        <v>1046717</v>
      </c>
      <c r="I15">
        <v>7478021</v>
      </c>
    </row>
    <row r="16" spans="1:9" ht="16" customHeight="1" x14ac:dyDescent="0.2">
      <c r="A16" t="s">
        <v>17</v>
      </c>
      <c r="B16">
        <v>168988826</v>
      </c>
      <c r="C16">
        <v>86629983</v>
      </c>
      <c r="D16">
        <v>0</v>
      </c>
      <c r="E16">
        <v>0</v>
      </c>
      <c r="F16">
        <v>23131020</v>
      </c>
      <c r="G16">
        <v>0.08</v>
      </c>
      <c r="H16">
        <v>14909197</v>
      </c>
      <c r="I16">
        <v>48589766</v>
      </c>
    </row>
    <row r="17" spans="1:9" ht="16" customHeight="1" x14ac:dyDescent="0.2">
      <c r="A17" t="s">
        <v>18</v>
      </c>
      <c r="B17">
        <v>81354563</v>
      </c>
      <c r="C17">
        <v>65534011</v>
      </c>
      <c r="D17">
        <v>0</v>
      </c>
      <c r="E17">
        <v>0</v>
      </c>
      <c r="F17">
        <v>12975897</v>
      </c>
      <c r="G17">
        <v>0.05</v>
      </c>
      <c r="H17">
        <v>7732322</v>
      </c>
      <c r="I17">
        <v>44825792</v>
      </c>
    </row>
    <row r="18" spans="1:9" ht="16" customHeight="1" x14ac:dyDescent="0.2">
      <c r="A18" t="s">
        <v>19</v>
      </c>
      <c r="B18">
        <v>10735600</v>
      </c>
      <c r="C18">
        <v>6142718</v>
      </c>
      <c r="D18">
        <v>0</v>
      </c>
      <c r="E18">
        <v>0</v>
      </c>
      <c r="F18">
        <v>5596839</v>
      </c>
      <c r="G18">
        <v>7.0000000000000007E-2</v>
      </c>
      <c r="H18">
        <v>545879</v>
      </c>
      <c r="I18">
        <v>0</v>
      </c>
    </row>
    <row r="19" spans="1:9" ht="16" customHeight="1" x14ac:dyDescent="0.2">
      <c r="A19" t="s">
        <v>20</v>
      </c>
      <c r="B19">
        <v>6587479</v>
      </c>
      <c r="C19">
        <v>6554671</v>
      </c>
      <c r="D19">
        <v>0</v>
      </c>
      <c r="E19">
        <v>0</v>
      </c>
      <c r="F19">
        <v>1119544</v>
      </c>
      <c r="G19">
        <v>0.17</v>
      </c>
      <c r="H19">
        <v>125813</v>
      </c>
      <c r="I19">
        <v>5309314</v>
      </c>
    </row>
    <row r="20" spans="1:9" ht="16" customHeight="1" x14ac:dyDescent="0.2">
      <c r="A20" t="s">
        <v>21</v>
      </c>
      <c r="B20">
        <v>102688804</v>
      </c>
      <c r="C20">
        <v>82014576</v>
      </c>
      <c r="D20">
        <v>0</v>
      </c>
      <c r="E20">
        <v>0</v>
      </c>
      <c r="F20">
        <v>78983544</v>
      </c>
      <c r="G20">
        <v>0.14000000000000001</v>
      </c>
      <c r="H20">
        <v>3031032</v>
      </c>
      <c r="I20">
        <v>0</v>
      </c>
    </row>
    <row r="21" spans="1:9" ht="16" customHeight="1" x14ac:dyDescent="0.2">
      <c r="A21" t="s">
        <v>22</v>
      </c>
      <c r="B21">
        <v>28561099</v>
      </c>
      <c r="C21">
        <v>29822548</v>
      </c>
      <c r="D21">
        <v>0</v>
      </c>
      <c r="E21">
        <v>0</v>
      </c>
      <c r="F21">
        <v>21414555</v>
      </c>
      <c r="G21">
        <v>0.3</v>
      </c>
      <c r="H21">
        <v>8401935</v>
      </c>
      <c r="I21">
        <v>6058</v>
      </c>
    </row>
    <row r="22" spans="1:9" ht="16" customHeight="1" x14ac:dyDescent="0.2">
      <c r="A22" t="s">
        <v>23</v>
      </c>
      <c r="B22">
        <v>44486414</v>
      </c>
      <c r="C22">
        <v>33409398</v>
      </c>
      <c r="D22">
        <v>0</v>
      </c>
      <c r="E22">
        <v>0</v>
      </c>
      <c r="F22">
        <v>8673331</v>
      </c>
      <c r="G22">
        <v>0.08</v>
      </c>
      <c r="H22">
        <v>656067</v>
      </c>
      <c r="I22">
        <v>24080000</v>
      </c>
    </row>
    <row r="23" spans="1:9" ht="16" customHeight="1" x14ac:dyDescent="0.2">
      <c r="A23" t="s">
        <v>24</v>
      </c>
      <c r="B23">
        <v>75279949</v>
      </c>
      <c r="C23">
        <v>72631237</v>
      </c>
      <c r="D23">
        <v>0</v>
      </c>
      <c r="E23">
        <v>0</v>
      </c>
      <c r="F23">
        <v>2651163</v>
      </c>
      <c r="G23">
        <v>0.03</v>
      </c>
      <c r="H23">
        <v>0</v>
      </c>
      <c r="I23">
        <v>69980074</v>
      </c>
    </row>
    <row r="24" spans="1:9" ht="16" customHeight="1" x14ac:dyDescent="0.2">
      <c r="A24" t="s">
        <v>25</v>
      </c>
      <c r="B24">
        <v>31018769</v>
      </c>
      <c r="C24">
        <v>23943260</v>
      </c>
      <c r="D24">
        <v>0</v>
      </c>
      <c r="E24">
        <v>0</v>
      </c>
      <c r="F24">
        <v>15108251</v>
      </c>
      <c r="G24">
        <v>0.12</v>
      </c>
      <c r="H24">
        <v>864053</v>
      </c>
      <c r="I24">
        <v>7970956</v>
      </c>
    </row>
    <row r="25" spans="1:9" ht="16" customHeight="1" x14ac:dyDescent="0.2">
      <c r="A25" t="s">
        <v>26</v>
      </c>
      <c r="B25">
        <v>63282519</v>
      </c>
      <c r="C25">
        <v>44555492</v>
      </c>
      <c r="D25">
        <v>0</v>
      </c>
      <c r="E25">
        <v>0</v>
      </c>
      <c r="F25">
        <v>17981755</v>
      </c>
      <c r="G25">
        <v>0.16</v>
      </c>
      <c r="H25">
        <v>2025656</v>
      </c>
      <c r="I25">
        <v>24548081</v>
      </c>
    </row>
    <row r="26" spans="1:9" ht="16" customHeight="1" x14ac:dyDescent="0.2">
      <c r="A26" t="s">
        <v>27</v>
      </c>
      <c r="B26">
        <v>21102305</v>
      </c>
      <c r="C26">
        <v>13529681</v>
      </c>
      <c r="D26">
        <v>0</v>
      </c>
      <c r="E26">
        <v>0</v>
      </c>
      <c r="F26">
        <v>10595411</v>
      </c>
      <c r="G26">
        <v>0.15</v>
      </c>
      <c r="H26">
        <v>1389650</v>
      </c>
      <c r="I26">
        <v>1544620</v>
      </c>
    </row>
    <row r="27" spans="1:9" ht="16" customHeight="1" x14ac:dyDescent="0.2">
      <c r="A27" t="s">
        <v>28</v>
      </c>
      <c r="B27">
        <v>30518065</v>
      </c>
      <c r="C27">
        <v>19807392</v>
      </c>
      <c r="D27">
        <v>0</v>
      </c>
      <c r="E27">
        <v>0</v>
      </c>
      <c r="F27">
        <v>14503417</v>
      </c>
      <c r="G27">
        <v>0.11</v>
      </c>
      <c r="H27">
        <v>3864056</v>
      </c>
      <c r="I27">
        <v>1439919</v>
      </c>
    </row>
    <row r="28" spans="1:9" ht="16" customHeight="1" x14ac:dyDescent="0.2">
      <c r="A28" t="s">
        <v>29</v>
      </c>
      <c r="B28">
        <v>101456471</v>
      </c>
      <c r="C28">
        <v>87998900</v>
      </c>
      <c r="D28">
        <v>0</v>
      </c>
      <c r="E28">
        <v>0</v>
      </c>
      <c r="F28">
        <v>39966335</v>
      </c>
      <c r="G28">
        <v>0.12</v>
      </c>
      <c r="H28">
        <v>10932649</v>
      </c>
      <c r="I28">
        <v>37099916</v>
      </c>
    </row>
    <row r="29" spans="1:9" ht="16" customHeight="1" x14ac:dyDescent="0.2">
      <c r="A29" t="s">
        <v>30</v>
      </c>
      <c r="B29">
        <v>162028756</v>
      </c>
      <c r="C29">
        <v>93777173</v>
      </c>
      <c r="D29">
        <v>0</v>
      </c>
      <c r="E29">
        <v>0</v>
      </c>
      <c r="F29">
        <v>22988541</v>
      </c>
      <c r="G29">
        <v>0.05</v>
      </c>
      <c r="H29">
        <v>17343933</v>
      </c>
      <c r="I29">
        <v>53444699</v>
      </c>
    </row>
    <row r="30" spans="1:9" ht="16" customHeight="1" x14ac:dyDescent="0.2">
      <c r="A30" t="s">
        <v>31</v>
      </c>
      <c r="B30">
        <v>44416389</v>
      </c>
      <c r="C30">
        <v>28550437</v>
      </c>
      <c r="D30">
        <v>0</v>
      </c>
      <c r="E30">
        <v>0</v>
      </c>
      <c r="F30">
        <v>24943547</v>
      </c>
      <c r="G30">
        <v>0.14000000000000001</v>
      </c>
      <c r="H30">
        <v>3606890</v>
      </c>
      <c r="I30">
        <v>0</v>
      </c>
    </row>
    <row r="31" spans="1:9" ht="16" customHeight="1" x14ac:dyDescent="0.2">
      <c r="A31" t="s">
        <v>32</v>
      </c>
      <c r="B31">
        <v>14646152</v>
      </c>
      <c r="C31">
        <v>3263000</v>
      </c>
      <c r="D31">
        <v>0</v>
      </c>
      <c r="E31">
        <v>0</v>
      </c>
      <c r="F31">
        <v>2178267</v>
      </c>
      <c r="G31">
        <v>0.06</v>
      </c>
      <c r="H31">
        <v>762930</v>
      </c>
      <c r="I31">
        <v>321803</v>
      </c>
    </row>
    <row r="32" spans="1:9" ht="16" customHeight="1" x14ac:dyDescent="0.2">
      <c r="A32" t="s">
        <v>33</v>
      </c>
      <c r="B32">
        <v>69171570</v>
      </c>
      <c r="C32">
        <v>49297683</v>
      </c>
      <c r="D32">
        <v>0</v>
      </c>
      <c r="E32">
        <v>0</v>
      </c>
      <c r="F32">
        <v>20448291</v>
      </c>
      <c r="G32">
        <v>0.11</v>
      </c>
      <c r="H32">
        <v>13805804</v>
      </c>
      <c r="I32">
        <v>15043588</v>
      </c>
    </row>
    <row r="33" spans="1:9" ht="16" customHeight="1" x14ac:dyDescent="0.2">
      <c r="A33" t="s">
        <v>34</v>
      </c>
      <c r="B33">
        <v>7463776</v>
      </c>
      <c r="C33">
        <v>4758397</v>
      </c>
      <c r="D33">
        <v>0</v>
      </c>
      <c r="E33">
        <v>0</v>
      </c>
      <c r="F33">
        <v>2413633</v>
      </c>
      <c r="G33">
        <v>0.09</v>
      </c>
      <c r="H33">
        <v>986044</v>
      </c>
      <c r="I33">
        <v>1358720</v>
      </c>
    </row>
    <row r="34" spans="1:9" ht="16" customHeight="1" x14ac:dyDescent="0.2">
      <c r="A34" t="s">
        <v>35</v>
      </c>
      <c r="B34">
        <v>15157603</v>
      </c>
      <c r="C34">
        <v>9043381</v>
      </c>
      <c r="D34">
        <v>0</v>
      </c>
      <c r="E34">
        <v>0</v>
      </c>
      <c r="F34">
        <v>7298022</v>
      </c>
      <c r="G34">
        <v>0.22</v>
      </c>
      <c r="H34">
        <v>1745359</v>
      </c>
      <c r="I34">
        <v>0</v>
      </c>
    </row>
    <row r="35" spans="1:9" ht="16" customHeight="1" x14ac:dyDescent="0.2">
      <c r="A35" t="s">
        <v>36</v>
      </c>
      <c r="B35">
        <v>14348183</v>
      </c>
      <c r="C35">
        <v>13677976</v>
      </c>
      <c r="D35">
        <v>0</v>
      </c>
      <c r="E35">
        <v>0</v>
      </c>
      <c r="F35">
        <v>3798508</v>
      </c>
      <c r="G35">
        <v>0.1</v>
      </c>
      <c r="H35">
        <v>5067301</v>
      </c>
      <c r="I35">
        <v>4812167</v>
      </c>
    </row>
    <row r="36" spans="1:9" ht="16" customHeight="1" x14ac:dyDescent="0.2">
      <c r="A36" t="s">
        <v>37</v>
      </c>
      <c r="B36">
        <v>12801019</v>
      </c>
      <c r="C36">
        <v>10798994</v>
      </c>
      <c r="D36">
        <v>0</v>
      </c>
      <c r="E36">
        <v>0</v>
      </c>
      <c r="F36">
        <v>2192202</v>
      </c>
      <c r="G36">
        <v>0.06</v>
      </c>
      <c r="H36">
        <v>4491315</v>
      </c>
      <c r="I36">
        <v>4115477</v>
      </c>
    </row>
    <row r="37" spans="1:9" ht="16" customHeight="1" x14ac:dyDescent="0.2">
      <c r="A37" t="s">
        <v>38</v>
      </c>
      <c r="B37">
        <v>74185145</v>
      </c>
      <c r="C37">
        <v>51445804</v>
      </c>
      <c r="D37">
        <v>0</v>
      </c>
      <c r="E37">
        <v>0</v>
      </c>
      <c r="F37">
        <v>42423656</v>
      </c>
      <c r="G37">
        <v>0.15</v>
      </c>
      <c r="H37">
        <v>9022148</v>
      </c>
      <c r="I37">
        <v>0</v>
      </c>
    </row>
    <row r="38" spans="1:9" ht="16" customHeight="1" x14ac:dyDescent="0.2">
      <c r="A38" t="s">
        <v>39</v>
      </c>
      <c r="B38">
        <v>-2003303</v>
      </c>
      <c r="C38">
        <v>-1920650</v>
      </c>
      <c r="D38">
        <v>0</v>
      </c>
      <c r="E38">
        <v>0</v>
      </c>
      <c r="F38">
        <v>1146391</v>
      </c>
      <c r="G38">
        <v>0.02</v>
      </c>
      <c r="H38">
        <v>384091</v>
      </c>
      <c r="I38">
        <v>-3451132</v>
      </c>
    </row>
    <row r="39" spans="1:9" ht="16" customHeight="1" x14ac:dyDescent="0.2">
      <c r="A39" t="s">
        <v>40</v>
      </c>
      <c r="B39">
        <v>498615058</v>
      </c>
      <c r="C39">
        <v>395889482</v>
      </c>
      <c r="D39">
        <v>0</v>
      </c>
      <c r="E39">
        <v>0</v>
      </c>
      <c r="F39">
        <v>228436904</v>
      </c>
      <c r="G39">
        <v>0.15</v>
      </c>
      <c r="H39">
        <v>6612555</v>
      </c>
      <c r="I39">
        <v>160840023</v>
      </c>
    </row>
    <row r="40" spans="1:9" ht="16" customHeight="1" x14ac:dyDescent="0.2">
      <c r="A40" t="s">
        <v>41</v>
      </c>
      <c r="B40">
        <v>45586893</v>
      </c>
      <c r="C40">
        <v>43617683</v>
      </c>
      <c r="D40">
        <v>0</v>
      </c>
      <c r="E40">
        <v>0</v>
      </c>
      <c r="F40">
        <v>5077987</v>
      </c>
      <c r="G40">
        <v>0.02</v>
      </c>
      <c r="H40">
        <v>-1789</v>
      </c>
      <c r="I40">
        <v>38541485</v>
      </c>
    </row>
    <row r="41" spans="1:9" ht="16" customHeight="1" x14ac:dyDescent="0.2">
      <c r="A41" t="s">
        <v>42</v>
      </c>
      <c r="B41">
        <v>10236459</v>
      </c>
      <c r="C41">
        <v>8960285</v>
      </c>
      <c r="D41">
        <v>0</v>
      </c>
      <c r="E41">
        <v>0</v>
      </c>
      <c r="F41">
        <v>3969131</v>
      </c>
      <c r="G41">
        <v>0.16</v>
      </c>
      <c r="H41">
        <v>3374390</v>
      </c>
      <c r="I41">
        <v>1616764</v>
      </c>
    </row>
    <row r="42" spans="1:9" ht="16" customHeight="1" x14ac:dyDescent="0.2">
      <c r="A42" t="s">
        <v>43</v>
      </c>
      <c r="B42">
        <v>146992379</v>
      </c>
      <c r="C42">
        <v>130444511</v>
      </c>
      <c r="D42">
        <v>0</v>
      </c>
      <c r="E42">
        <v>0</v>
      </c>
      <c r="F42">
        <v>30297758</v>
      </c>
      <c r="G42">
        <v>0.08</v>
      </c>
      <c r="H42">
        <v>13782249</v>
      </c>
      <c r="I42">
        <v>86364504</v>
      </c>
    </row>
    <row r="43" spans="1:9" ht="16" customHeight="1" x14ac:dyDescent="0.2">
      <c r="A43" t="s">
        <v>44</v>
      </c>
      <c r="B43">
        <v>34480021</v>
      </c>
      <c r="C43">
        <v>18744257</v>
      </c>
      <c r="D43">
        <v>0</v>
      </c>
      <c r="E43">
        <v>0</v>
      </c>
      <c r="F43">
        <v>7187501</v>
      </c>
      <c r="G43">
        <v>0.09</v>
      </c>
      <c r="H43">
        <v>1116287</v>
      </c>
      <c r="I43">
        <v>10440469</v>
      </c>
    </row>
    <row r="44" spans="1:9" ht="16" customHeight="1" x14ac:dyDescent="0.2">
      <c r="A44" t="s">
        <v>45</v>
      </c>
      <c r="B44">
        <v>64225995</v>
      </c>
      <c r="C44">
        <v>20596234</v>
      </c>
      <c r="D44">
        <v>0</v>
      </c>
      <c r="E44">
        <v>0</v>
      </c>
      <c r="F44">
        <v>16144748</v>
      </c>
      <c r="G44">
        <v>0.12</v>
      </c>
      <c r="H44">
        <v>4173662</v>
      </c>
      <c r="I44">
        <v>277824</v>
      </c>
    </row>
    <row r="45" spans="1:9" ht="16" customHeight="1" x14ac:dyDescent="0.2">
      <c r="A45" t="s">
        <v>46</v>
      </c>
      <c r="B45">
        <v>243269642</v>
      </c>
      <c r="C45">
        <v>196966016</v>
      </c>
      <c r="D45">
        <v>0</v>
      </c>
      <c r="E45">
        <v>0</v>
      </c>
      <c r="F45">
        <v>36028826</v>
      </c>
      <c r="G45">
        <v>7.0000000000000007E-2</v>
      </c>
      <c r="H45">
        <v>2390927</v>
      </c>
      <c r="I45">
        <v>158546263</v>
      </c>
    </row>
    <row r="46" spans="1:9" ht="16" customHeight="1" x14ac:dyDescent="0.2">
      <c r="A46" t="s">
        <v>47</v>
      </c>
      <c r="B46">
        <v>13962417</v>
      </c>
      <c r="C46">
        <v>11164372</v>
      </c>
      <c r="D46">
        <v>0</v>
      </c>
      <c r="E46">
        <v>0</v>
      </c>
      <c r="F46">
        <v>9867528</v>
      </c>
      <c r="G46">
        <v>0.11</v>
      </c>
      <c r="H46">
        <v>1296844</v>
      </c>
      <c r="I46">
        <v>0</v>
      </c>
    </row>
    <row r="47" spans="1:9" ht="16" customHeight="1" x14ac:dyDescent="0.2">
      <c r="A47" t="s">
        <v>48</v>
      </c>
      <c r="B47">
        <v>277040</v>
      </c>
      <c r="C47">
        <v>-2566409</v>
      </c>
      <c r="D47">
        <v>0</v>
      </c>
      <c r="E47">
        <v>0</v>
      </c>
      <c r="F47">
        <v>212539</v>
      </c>
      <c r="G47">
        <v>-0.02</v>
      </c>
      <c r="H47">
        <v>-338854</v>
      </c>
      <c r="I47">
        <v>-2440094</v>
      </c>
    </row>
    <row r="48" spans="1:9" ht="16" customHeight="1" x14ac:dyDescent="0.2">
      <c r="A48" t="s">
        <v>49</v>
      </c>
      <c r="B48">
        <v>6487251</v>
      </c>
      <c r="C48">
        <v>5221445</v>
      </c>
      <c r="D48">
        <v>0</v>
      </c>
      <c r="E48">
        <v>0</v>
      </c>
      <c r="F48">
        <v>840546</v>
      </c>
      <c r="G48">
        <v>0.06</v>
      </c>
      <c r="H48">
        <v>80621</v>
      </c>
      <c r="I48">
        <v>4300278</v>
      </c>
    </row>
    <row r="49" spans="1:9" ht="16" customHeight="1" x14ac:dyDescent="0.2">
      <c r="A49" t="s">
        <v>50</v>
      </c>
      <c r="B49">
        <v>23453912</v>
      </c>
      <c r="C49">
        <v>-1215154</v>
      </c>
      <c r="D49">
        <v>0</v>
      </c>
      <c r="E49">
        <v>0</v>
      </c>
      <c r="F49">
        <v>-1733908</v>
      </c>
      <c r="G49">
        <v>2.72</v>
      </c>
      <c r="H49">
        <v>999819</v>
      </c>
      <c r="I49">
        <v>-481065</v>
      </c>
    </row>
    <row r="50" spans="1:9" ht="16" customHeight="1" x14ac:dyDescent="0.2">
      <c r="A50" t="s">
        <v>51</v>
      </c>
      <c r="B50">
        <v>167768344</v>
      </c>
      <c r="C50">
        <v>115346833</v>
      </c>
      <c r="D50">
        <v>0</v>
      </c>
      <c r="E50">
        <v>0</v>
      </c>
      <c r="F50">
        <v>19191343</v>
      </c>
      <c r="G50">
        <v>0.06</v>
      </c>
      <c r="H50">
        <v>7855272</v>
      </c>
      <c r="I50">
        <v>88300218</v>
      </c>
    </row>
    <row r="51" spans="1:9" ht="16" customHeight="1" x14ac:dyDescent="0.2">
      <c r="A51" t="s">
        <v>52</v>
      </c>
      <c r="B51">
        <v>23728162</v>
      </c>
      <c r="C51">
        <v>6036749</v>
      </c>
      <c r="D51">
        <v>0</v>
      </c>
      <c r="E51">
        <v>0</v>
      </c>
      <c r="F51">
        <v>5257353</v>
      </c>
      <c r="G51">
        <v>0.08</v>
      </c>
      <c r="H51">
        <v>667831</v>
      </c>
      <c r="I51">
        <v>111565</v>
      </c>
    </row>
    <row r="52" spans="1:9" ht="16" customHeight="1" x14ac:dyDescent="0.2">
      <c r="A52" t="s">
        <v>53</v>
      </c>
      <c r="B52">
        <v>5648217</v>
      </c>
      <c r="C52">
        <v>5527079</v>
      </c>
      <c r="D52">
        <v>0</v>
      </c>
      <c r="E52">
        <v>0</v>
      </c>
      <c r="F52">
        <v>5295998</v>
      </c>
      <c r="G52">
        <v>0.16</v>
      </c>
      <c r="H52">
        <v>231081</v>
      </c>
      <c r="I52">
        <v>0</v>
      </c>
    </row>
    <row r="53" spans="1:9" ht="16" customHeight="1" x14ac:dyDescent="0.2">
      <c r="A53" t="s">
        <v>54</v>
      </c>
      <c r="B53">
        <v>57348603</v>
      </c>
      <c r="C53">
        <v>27313559</v>
      </c>
      <c r="D53">
        <v>0</v>
      </c>
      <c r="E53">
        <v>0</v>
      </c>
      <c r="F53">
        <v>18400651</v>
      </c>
      <c r="G53">
        <v>0.52</v>
      </c>
      <c r="H53">
        <v>8912932</v>
      </c>
      <c r="I53">
        <v>-24</v>
      </c>
    </row>
    <row r="54" spans="1:9" ht="16" customHeight="1" x14ac:dyDescent="0.2">
      <c r="A54" t="s">
        <v>55</v>
      </c>
      <c r="B54">
        <v>83806836</v>
      </c>
      <c r="C54">
        <v>57086951</v>
      </c>
      <c r="D54">
        <v>0</v>
      </c>
      <c r="E54">
        <v>0</v>
      </c>
      <c r="F54">
        <v>26141966</v>
      </c>
      <c r="G54">
        <v>0.09</v>
      </c>
      <c r="H54">
        <v>2183420</v>
      </c>
      <c r="I54">
        <v>28761565</v>
      </c>
    </row>
    <row r="55" spans="1:9" ht="16" customHeight="1" x14ac:dyDescent="0.2">
      <c r="A55" t="s">
        <v>56</v>
      </c>
      <c r="B55">
        <v>9147243</v>
      </c>
      <c r="C55">
        <v>8528374</v>
      </c>
      <c r="D55">
        <v>0</v>
      </c>
      <c r="E55">
        <v>0</v>
      </c>
      <c r="F55">
        <v>1865899</v>
      </c>
      <c r="G55">
        <v>0.15</v>
      </c>
      <c r="H55">
        <v>3397448</v>
      </c>
      <c r="I55">
        <v>3265027</v>
      </c>
    </row>
    <row r="56" spans="1:9" ht="16" customHeight="1" x14ac:dyDescent="0.2">
      <c r="A56" t="s">
        <v>57</v>
      </c>
      <c r="B56">
        <v>88295918</v>
      </c>
      <c r="C56">
        <v>42740858</v>
      </c>
      <c r="D56">
        <v>0</v>
      </c>
      <c r="E56">
        <v>0</v>
      </c>
      <c r="F56">
        <v>27350384</v>
      </c>
      <c r="G56">
        <v>0.21</v>
      </c>
      <c r="H56">
        <v>10673745</v>
      </c>
      <c r="I56">
        <v>4716729</v>
      </c>
    </row>
    <row r="57" spans="1:9" ht="16" customHeight="1" x14ac:dyDescent="0.2">
      <c r="A57" t="s">
        <v>58</v>
      </c>
      <c r="B57">
        <v>161376</v>
      </c>
      <c r="C57">
        <v>161256</v>
      </c>
      <c r="D57">
        <v>0</v>
      </c>
      <c r="E57">
        <v>0</v>
      </c>
      <c r="F57">
        <v>161246</v>
      </c>
      <c r="G57">
        <v>0.31</v>
      </c>
      <c r="H57">
        <v>10</v>
      </c>
      <c r="I57">
        <v>0</v>
      </c>
    </row>
    <row r="58" spans="1:9" ht="16" customHeight="1" x14ac:dyDescent="0.2">
      <c r="A58" t="s">
        <v>133</v>
      </c>
      <c r="B58">
        <v>3737104649</v>
      </c>
      <c r="C58">
        <v>2705710633</v>
      </c>
      <c r="D58">
        <v>0</v>
      </c>
      <c r="E58">
        <v>0</v>
      </c>
      <c r="F58">
        <v>998780399</v>
      </c>
      <c r="G58" t="s">
        <v>360</v>
      </c>
      <c r="H58">
        <v>255267655</v>
      </c>
      <c r="I58">
        <v>1451662579</v>
      </c>
    </row>
    <row r="59" spans="1:9" ht="16" customHeight="1" x14ac:dyDescent="0.2">
      <c r="A59" t="s">
        <v>361</v>
      </c>
      <c r="B59">
        <v>0.33</v>
      </c>
      <c r="C59">
        <v>0.24</v>
      </c>
      <c r="D59">
        <v>0</v>
      </c>
      <c r="E59">
        <v>0</v>
      </c>
      <c r="F59">
        <v>0.09</v>
      </c>
      <c r="G59" t="s">
        <v>134</v>
      </c>
      <c r="H59">
        <v>0.02</v>
      </c>
      <c r="I59">
        <v>0.13</v>
      </c>
    </row>
    <row r="60" spans="1:9" ht="16" customHeight="1" x14ac:dyDescent="0.2">
      <c r="A60" t="s">
        <v>370</v>
      </c>
    </row>
  </sheetData>
  <pageMargins left="0.7" right="0.7" top="0.75" bottom="0.7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enableFormatConditionsCalculation="0"/>
  <dimension ref="A1:L62"/>
  <sheetViews>
    <sheetView workbookViewId="0">
      <selection activeCell="O6" sqref="O6"/>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557</v>
      </c>
    </row>
    <row r="3" spans="1:12" ht="16" customHeight="1" x14ac:dyDescent="0.2">
      <c r="A3" t="s">
        <v>561</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23862814</v>
      </c>
      <c r="C7">
        <v>8326211</v>
      </c>
      <c r="D7">
        <v>0</v>
      </c>
      <c r="E7">
        <v>0</v>
      </c>
      <c r="F7">
        <v>0</v>
      </c>
      <c r="G7">
        <v>0</v>
      </c>
      <c r="H7">
        <v>0</v>
      </c>
      <c r="I7">
        <v>0</v>
      </c>
      <c r="J7">
        <v>0</v>
      </c>
      <c r="K7">
        <v>15536603</v>
      </c>
      <c r="L7">
        <v>0.39</v>
      </c>
    </row>
    <row r="8" spans="1:12" ht="16" customHeight="1" x14ac:dyDescent="0.2">
      <c r="A8" t="s">
        <v>9</v>
      </c>
      <c r="B8">
        <v>11785933</v>
      </c>
      <c r="C8">
        <v>6727869</v>
      </c>
      <c r="D8">
        <v>0</v>
      </c>
      <c r="E8">
        <v>0</v>
      </c>
      <c r="F8">
        <v>0</v>
      </c>
      <c r="G8">
        <v>0</v>
      </c>
      <c r="H8">
        <v>0</v>
      </c>
      <c r="I8">
        <v>0</v>
      </c>
      <c r="J8">
        <v>0</v>
      </c>
      <c r="K8">
        <v>5058064</v>
      </c>
      <c r="L8">
        <v>0.24</v>
      </c>
    </row>
    <row r="9" spans="1:12" ht="16" customHeight="1" x14ac:dyDescent="0.2">
      <c r="A9" t="s">
        <v>10</v>
      </c>
      <c r="B9">
        <v>51193913</v>
      </c>
      <c r="C9">
        <v>5879348</v>
      </c>
      <c r="D9">
        <v>0</v>
      </c>
      <c r="E9">
        <v>0</v>
      </c>
      <c r="F9">
        <v>0</v>
      </c>
      <c r="G9">
        <v>0</v>
      </c>
      <c r="H9">
        <v>0</v>
      </c>
      <c r="I9">
        <v>0</v>
      </c>
      <c r="J9">
        <v>0</v>
      </c>
      <c r="K9">
        <v>45314565</v>
      </c>
      <c r="L9">
        <v>0.37</v>
      </c>
    </row>
    <row r="10" spans="1:12" ht="16" customHeight="1" x14ac:dyDescent="0.2">
      <c r="A10" t="s">
        <v>11</v>
      </c>
      <c r="B10">
        <v>17503815</v>
      </c>
      <c r="C10">
        <v>8439436</v>
      </c>
      <c r="D10">
        <v>0</v>
      </c>
      <c r="E10">
        <v>0</v>
      </c>
      <c r="F10">
        <v>0</v>
      </c>
      <c r="G10">
        <v>0</v>
      </c>
      <c r="H10">
        <v>0</v>
      </c>
      <c r="I10">
        <v>0</v>
      </c>
      <c r="J10">
        <v>0</v>
      </c>
      <c r="K10">
        <v>9064379</v>
      </c>
      <c r="L10">
        <v>0.48</v>
      </c>
    </row>
    <row r="11" spans="1:12" ht="16" customHeight="1" x14ac:dyDescent="0.2">
      <c r="A11" t="s">
        <v>12</v>
      </c>
      <c r="B11">
        <v>840678258</v>
      </c>
      <c r="C11">
        <v>200991704</v>
      </c>
      <c r="D11">
        <v>0</v>
      </c>
      <c r="E11">
        <v>0</v>
      </c>
      <c r="F11">
        <v>0</v>
      </c>
      <c r="G11">
        <v>0</v>
      </c>
      <c r="H11">
        <v>0</v>
      </c>
      <c r="I11">
        <v>0</v>
      </c>
      <c r="J11">
        <v>0</v>
      </c>
      <c r="K11">
        <v>639686554</v>
      </c>
      <c r="L11">
        <v>0.27</v>
      </c>
    </row>
    <row r="12" spans="1:12" ht="16" customHeight="1" x14ac:dyDescent="0.2">
      <c r="A12" t="s">
        <v>13</v>
      </c>
      <c r="B12">
        <v>39769922</v>
      </c>
      <c r="C12">
        <v>4020557</v>
      </c>
      <c r="D12">
        <v>0</v>
      </c>
      <c r="E12">
        <v>0</v>
      </c>
      <c r="F12">
        <v>0</v>
      </c>
      <c r="G12">
        <v>0</v>
      </c>
      <c r="H12">
        <v>0</v>
      </c>
      <c r="I12">
        <v>0</v>
      </c>
      <c r="J12">
        <v>0</v>
      </c>
      <c r="K12">
        <v>35749365</v>
      </c>
      <c r="L12">
        <v>0.55000000000000004</v>
      </c>
    </row>
    <row r="13" spans="1:12" ht="16" customHeight="1" x14ac:dyDescent="0.2">
      <c r="A13" t="s">
        <v>14</v>
      </c>
      <c r="B13">
        <v>7849164</v>
      </c>
      <c r="C13">
        <v>0</v>
      </c>
      <c r="D13">
        <v>0</v>
      </c>
      <c r="E13">
        <v>0</v>
      </c>
      <c r="F13">
        <v>0</v>
      </c>
      <c r="G13">
        <v>0</v>
      </c>
      <c r="H13">
        <v>0</v>
      </c>
      <c r="I13">
        <v>0</v>
      </c>
      <c r="J13">
        <v>0</v>
      </c>
      <c r="K13">
        <v>7849164</v>
      </c>
      <c r="L13">
        <v>0.03</v>
      </c>
    </row>
    <row r="14" spans="1:12" ht="16" customHeight="1" x14ac:dyDescent="0.2">
      <c r="A14" t="s">
        <v>15</v>
      </c>
      <c r="B14">
        <v>12921620</v>
      </c>
      <c r="C14">
        <v>7142443</v>
      </c>
      <c r="D14">
        <v>0</v>
      </c>
      <c r="E14">
        <v>0</v>
      </c>
      <c r="F14">
        <v>0</v>
      </c>
      <c r="G14">
        <v>0</v>
      </c>
      <c r="H14">
        <v>0</v>
      </c>
      <c r="I14">
        <v>0</v>
      </c>
      <c r="J14">
        <v>0</v>
      </c>
      <c r="K14">
        <v>5779177</v>
      </c>
      <c r="L14">
        <v>0.43</v>
      </c>
    </row>
    <row r="15" spans="1:12" ht="16" customHeight="1" x14ac:dyDescent="0.2">
      <c r="A15" t="s">
        <v>16</v>
      </c>
      <c r="B15">
        <v>29771291</v>
      </c>
      <c r="C15">
        <v>13928972</v>
      </c>
      <c r="D15">
        <v>0</v>
      </c>
      <c r="E15">
        <v>0</v>
      </c>
      <c r="F15">
        <v>0</v>
      </c>
      <c r="G15">
        <v>0</v>
      </c>
      <c r="H15">
        <v>0</v>
      </c>
      <c r="I15">
        <v>0</v>
      </c>
      <c r="J15">
        <v>0</v>
      </c>
      <c r="K15">
        <v>15842319</v>
      </c>
      <c r="L15">
        <v>0.37</v>
      </c>
    </row>
    <row r="16" spans="1:12" ht="16" customHeight="1" x14ac:dyDescent="0.2">
      <c r="A16" t="s">
        <v>17</v>
      </c>
      <c r="B16">
        <v>168988826</v>
      </c>
      <c r="C16">
        <v>82358843</v>
      </c>
      <c r="D16">
        <v>0</v>
      </c>
      <c r="E16">
        <v>0</v>
      </c>
      <c r="F16">
        <v>0</v>
      </c>
      <c r="G16">
        <v>0</v>
      </c>
      <c r="H16">
        <v>0</v>
      </c>
      <c r="I16">
        <v>0</v>
      </c>
      <c r="J16">
        <v>0</v>
      </c>
      <c r="K16">
        <v>86629983</v>
      </c>
      <c r="L16">
        <v>0.56999999999999995</v>
      </c>
    </row>
    <row r="17" spans="1:12" ht="16" customHeight="1" x14ac:dyDescent="0.2">
      <c r="A17" t="s">
        <v>18</v>
      </c>
      <c r="B17">
        <v>81354563</v>
      </c>
      <c r="C17">
        <v>15820552</v>
      </c>
      <c r="D17">
        <v>0</v>
      </c>
      <c r="E17">
        <v>0</v>
      </c>
      <c r="F17">
        <v>0</v>
      </c>
      <c r="G17">
        <v>0</v>
      </c>
      <c r="H17">
        <v>0</v>
      </c>
      <c r="I17">
        <v>0</v>
      </c>
      <c r="J17">
        <v>0</v>
      </c>
      <c r="K17">
        <v>65534011</v>
      </c>
      <c r="L17">
        <v>0.32</v>
      </c>
    </row>
    <row r="18" spans="1:12" ht="16" customHeight="1" x14ac:dyDescent="0.2">
      <c r="A18" t="s">
        <v>19</v>
      </c>
      <c r="B18">
        <v>10735600</v>
      </c>
      <c r="C18">
        <v>4592882</v>
      </c>
      <c r="D18">
        <v>0</v>
      </c>
      <c r="E18">
        <v>0</v>
      </c>
      <c r="F18">
        <v>0</v>
      </c>
      <c r="G18">
        <v>0</v>
      </c>
      <c r="H18">
        <v>0</v>
      </c>
      <c r="I18">
        <v>0</v>
      </c>
      <c r="J18">
        <v>0</v>
      </c>
      <c r="K18">
        <v>6142718</v>
      </c>
      <c r="L18">
        <v>0.13</v>
      </c>
    </row>
    <row r="19" spans="1:12" ht="16" customHeight="1" x14ac:dyDescent="0.2">
      <c r="A19" t="s">
        <v>20</v>
      </c>
      <c r="B19">
        <v>6587479</v>
      </c>
      <c r="C19">
        <v>32808</v>
      </c>
      <c r="D19">
        <v>0</v>
      </c>
      <c r="E19">
        <v>0</v>
      </c>
      <c r="F19">
        <v>0</v>
      </c>
      <c r="G19">
        <v>0</v>
      </c>
      <c r="H19">
        <v>0</v>
      </c>
      <c r="I19">
        <v>0</v>
      </c>
      <c r="J19">
        <v>0</v>
      </c>
      <c r="K19">
        <v>6554671</v>
      </c>
      <c r="L19">
        <v>1</v>
      </c>
    </row>
    <row r="20" spans="1:12" ht="16" customHeight="1" x14ac:dyDescent="0.2">
      <c r="A20" t="s">
        <v>21</v>
      </c>
      <c r="B20">
        <v>102688804</v>
      </c>
      <c r="C20">
        <v>20674228</v>
      </c>
      <c r="D20">
        <v>0</v>
      </c>
      <c r="E20">
        <v>0</v>
      </c>
      <c r="F20">
        <v>0</v>
      </c>
      <c r="G20">
        <v>0</v>
      </c>
      <c r="H20">
        <v>0</v>
      </c>
      <c r="I20">
        <v>0</v>
      </c>
      <c r="J20">
        <v>0</v>
      </c>
      <c r="K20">
        <v>82014576</v>
      </c>
      <c r="L20">
        <v>0.18</v>
      </c>
    </row>
    <row r="21" spans="1:12" ht="16" customHeight="1" x14ac:dyDescent="0.2">
      <c r="A21" t="s">
        <v>22</v>
      </c>
      <c r="B21">
        <v>28561099</v>
      </c>
      <c r="C21">
        <v>-1261449</v>
      </c>
      <c r="D21">
        <v>0</v>
      </c>
      <c r="E21">
        <v>0</v>
      </c>
      <c r="F21">
        <v>0</v>
      </c>
      <c r="G21">
        <v>0</v>
      </c>
      <c r="H21">
        <v>0</v>
      </c>
      <c r="I21">
        <v>0</v>
      </c>
      <c r="J21">
        <v>0</v>
      </c>
      <c r="K21">
        <v>29822548</v>
      </c>
      <c r="L21">
        <v>0.4</v>
      </c>
    </row>
    <row r="22" spans="1:12" ht="16" customHeight="1" x14ac:dyDescent="0.2">
      <c r="A22" t="s">
        <v>23</v>
      </c>
      <c r="B22">
        <v>44486414</v>
      </c>
      <c r="C22">
        <v>11077016</v>
      </c>
      <c r="D22">
        <v>0</v>
      </c>
      <c r="E22">
        <v>0</v>
      </c>
      <c r="F22">
        <v>0</v>
      </c>
      <c r="G22">
        <v>0</v>
      </c>
      <c r="H22">
        <v>0</v>
      </c>
      <c r="I22">
        <v>0</v>
      </c>
      <c r="J22">
        <v>0</v>
      </c>
      <c r="K22">
        <v>33409398</v>
      </c>
      <c r="L22">
        <v>0.42</v>
      </c>
    </row>
    <row r="23" spans="1:12" ht="16" customHeight="1" x14ac:dyDescent="0.2">
      <c r="A23" t="s">
        <v>24</v>
      </c>
      <c r="B23">
        <v>75279949</v>
      </c>
      <c r="C23">
        <v>2648712</v>
      </c>
      <c r="D23">
        <v>0</v>
      </c>
      <c r="E23">
        <v>0</v>
      </c>
      <c r="F23">
        <v>0</v>
      </c>
      <c r="G23">
        <v>0</v>
      </c>
      <c r="H23">
        <v>0</v>
      </c>
      <c r="I23">
        <v>0</v>
      </c>
      <c r="J23">
        <v>0</v>
      </c>
      <c r="K23">
        <v>72631237</v>
      </c>
      <c r="L23">
        <v>0.89</v>
      </c>
    </row>
    <row r="24" spans="1:12" ht="16" customHeight="1" x14ac:dyDescent="0.2">
      <c r="A24" t="s">
        <v>25</v>
      </c>
      <c r="B24">
        <v>31018769</v>
      </c>
      <c r="C24">
        <v>7075509</v>
      </c>
      <c r="D24">
        <v>0</v>
      </c>
      <c r="E24">
        <v>0</v>
      </c>
      <c r="F24">
        <v>0</v>
      </c>
      <c r="G24">
        <v>0</v>
      </c>
      <c r="H24">
        <v>0</v>
      </c>
      <c r="I24">
        <v>0</v>
      </c>
      <c r="J24">
        <v>0</v>
      </c>
      <c r="K24">
        <v>23943260</v>
      </c>
      <c r="L24">
        <v>0.24</v>
      </c>
    </row>
    <row r="25" spans="1:12" ht="16" customHeight="1" x14ac:dyDescent="0.2">
      <c r="A25" t="s">
        <v>26</v>
      </c>
      <c r="B25">
        <v>63282519</v>
      </c>
      <c r="C25">
        <v>18727027</v>
      </c>
      <c r="D25">
        <v>0</v>
      </c>
      <c r="E25">
        <v>0</v>
      </c>
      <c r="F25">
        <v>0</v>
      </c>
      <c r="G25">
        <v>0</v>
      </c>
      <c r="H25">
        <v>0</v>
      </c>
      <c r="I25">
        <v>0</v>
      </c>
      <c r="J25">
        <v>0</v>
      </c>
      <c r="K25">
        <v>44555492</v>
      </c>
      <c r="L25">
        <v>0.56000000000000005</v>
      </c>
    </row>
    <row r="26" spans="1:12" ht="16" customHeight="1" x14ac:dyDescent="0.2">
      <c r="A26" t="s">
        <v>27</v>
      </c>
      <c r="B26">
        <v>21102305</v>
      </c>
      <c r="C26">
        <v>7572624</v>
      </c>
      <c r="D26">
        <v>0</v>
      </c>
      <c r="E26">
        <v>0</v>
      </c>
      <c r="F26">
        <v>0</v>
      </c>
      <c r="G26">
        <v>0</v>
      </c>
      <c r="H26">
        <v>0</v>
      </c>
      <c r="I26">
        <v>0</v>
      </c>
      <c r="J26">
        <v>0</v>
      </c>
      <c r="K26">
        <v>13529681</v>
      </c>
      <c r="L26">
        <v>0.3</v>
      </c>
    </row>
    <row r="27" spans="1:12" ht="16" customHeight="1" x14ac:dyDescent="0.2">
      <c r="A27" t="s">
        <v>28</v>
      </c>
      <c r="B27">
        <v>30518065</v>
      </c>
      <c r="C27">
        <v>10701630</v>
      </c>
      <c r="D27">
        <v>9043</v>
      </c>
      <c r="E27">
        <v>0</v>
      </c>
      <c r="F27">
        <v>0</v>
      </c>
      <c r="G27">
        <v>0</v>
      </c>
      <c r="H27">
        <v>0</v>
      </c>
      <c r="I27">
        <v>0</v>
      </c>
      <c r="J27">
        <v>0</v>
      </c>
      <c r="K27">
        <v>19807392</v>
      </c>
      <c r="L27">
        <v>0.22</v>
      </c>
    </row>
    <row r="28" spans="1:12" ht="16" customHeight="1" x14ac:dyDescent="0.2">
      <c r="A28" t="s">
        <v>29</v>
      </c>
      <c r="B28">
        <v>101456471</v>
      </c>
      <c r="C28">
        <v>6347347</v>
      </c>
      <c r="D28">
        <v>7110224</v>
      </c>
      <c r="E28">
        <v>0</v>
      </c>
      <c r="F28">
        <v>0</v>
      </c>
      <c r="G28">
        <v>0</v>
      </c>
      <c r="H28">
        <v>0</v>
      </c>
      <c r="I28">
        <v>0</v>
      </c>
      <c r="J28">
        <v>0</v>
      </c>
      <c r="K28">
        <v>87998900</v>
      </c>
      <c r="L28">
        <v>0.32</v>
      </c>
    </row>
    <row r="29" spans="1:12" ht="16" customHeight="1" x14ac:dyDescent="0.2">
      <c r="A29" t="s">
        <v>30</v>
      </c>
      <c r="B29">
        <v>162028756</v>
      </c>
      <c r="C29">
        <v>68251583</v>
      </c>
      <c r="D29">
        <v>0</v>
      </c>
      <c r="E29">
        <v>0</v>
      </c>
      <c r="F29">
        <v>0</v>
      </c>
      <c r="G29">
        <v>0</v>
      </c>
      <c r="H29">
        <v>0</v>
      </c>
      <c r="I29">
        <v>0</v>
      </c>
      <c r="J29">
        <v>0</v>
      </c>
      <c r="K29">
        <v>93777173</v>
      </c>
      <c r="L29">
        <v>0.35</v>
      </c>
    </row>
    <row r="30" spans="1:12" ht="16" customHeight="1" x14ac:dyDescent="0.2">
      <c r="A30" t="s">
        <v>31</v>
      </c>
      <c r="B30">
        <v>44416389</v>
      </c>
      <c r="C30">
        <v>15865952</v>
      </c>
      <c r="D30">
        <v>0</v>
      </c>
      <c r="E30">
        <v>0</v>
      </c>
      <c r="F30">
        <v>0</v>
      </c>
      <c r="G30">
        <v>0</v>
      </c>
      <c r="H30">
        <v>0</v>
      </c>
      <c r="I30">
        <v>0</v>
      </c>
      <c r="J30">
        <v>0</v>
      </c>
      <c r="K30">
        <v>28550437</v>
      </c>
      <c r="L30">
        <v>0.25</v>
      </c>
    </row>
    <row r="31" spans="1:12" ht="16" customHeight="1" x14ac:dyDescent="0.2">
      <c r="A31" t="s">
        <v>32</v>
      </c>
      <c r="B31">
        <v>14646152</v>
      </c>
      <c r="C31">
        <v>11383152</v>
      </c>
      <c r="D31">
        <v>0</v>
      </c>
      <c r="E31">
        <v>0</v>
      </c>
      <c r="F31">
        <v>0</v>
      </c>
      <c r="G31">
        <v>0</v>
      </c>
      <c r="H31">
        <v>0</v>
      </c>
      <c r="I31">
        <v>0</v>
      </c>
      <c r="J31">
        <v>0</v>
      </c>
      <c r="K31">
        <v>3263000</v>
      </c>
      <c r="L31">
        <v>0.37</v>
      </c>
    </row>
    <row r="32" spans="1:12" ht="16" customHeight="1" x14ac:dyDescent="0.2">
      <c r="A32" t="s">
        <v>33</v>
      </c>
      <c r="B32">
        <v>69171570</v>
      </c>
      <c r="C32">
        <v>19873887</v>
      </c>
      <c r="D32">
        <v>0</v>
      </c>
      <c r="E32">
        <v>0</v>
      </c>
      <c r="F32">
        <v>0</v>
      </c>
      <c r="G32">
        <v>0</v>
      </c>
      <c r="H32">
        <v>0</v>
      </c>
      <c r="I32">
        <v>0</v>
      </c>
      <c r="J32">
        <v>0</v>
      </c>
      <c r="K32">
        <v>49297683</v>
      </c>
      <c r="L32">
        <v>0.37</v>
      </c>
    </row>
    <row r="33" spans="1:12" ht="16" customHeight="1" x14ac:dyDescent="0.2">
      <c r="A33" t="s">
        <v>34</v>
      </c>
      <c r="B33">
        <v>7463776</v>
      </c>
      <c r="C33">
        <v>2705379</v>
      </c>
      <c r="D33">
        <v>0</v>
      </c>
      <c r="E33">
        <v>0</v>
      </c>
      <c r="F33">
        <v>0</v>
      </c>
      <c r="G33">
        <v>0</v>
      </c>
      <c r="H33">
        <v>0</v>
      </c>
      <c r="I33">
        <v>0</v>
      </c>
      <c r="J33">
        <v>0</v>
      </c>
      <c r="K33">
        <v>4758397</v>
      </c>
      <c r="L33">
        <v>0.27</v>
      </c>
    </row>
    <row r="34" spans="1:12" ht="16" customHeight="1" x14ac:dyDescent="0.2">
      <c r="A34" t="s">
        <v>35</v>
      </c>
      <c r="B34">
        <v>15157603</v>
      </c>
      <c r="C34">
        <v>6114222</v>
      </c>
      <c r="D34">
        <v>0</v>
      </c>
      <c r="E34">
        <v>0</v>
      </c>
      <c r="F34">
        <v>0</v>
      </c>
      <c r="G34">
        <v>0</v>
      </c>
      <c r="H34">
        <v>0</v>
      </c>
      <c r="I34">
        <v>0</v>
      </c>
      <c r="J34">
        <v>0</v>
      </c>
      <c r="K34">
        <v>9043381</v>
      </c>
      <c r="L34">
        <v>0.45</v>
      </c>
    </row>
    <row r="35" spans="1:12" ht="16" customHeight="1" x14ac:dyDescent="0.2">
      <c r="A35" t="s">
        <v>36</v>
      </c>
      <c r="B35">
        <v>14348183</v>
      </c>
      <c r="C35">
        <v>670207</v>
      </c>
      <c r="D35">
        <v>0</v>
      </c>
      <c r="E35">
        <v>0</v>
      </c>
      <c r="F35">
        <v>0</v>
      </c>
      <c r="G35">
        <v>0</v>
      </c>
      <c r="H35">
        <v>0</v>
      </c>
      <c r="I35">
        <v>0</v>
      </c>
      <c r="J35">
        <v>0</v>
      </c>
      <c r="K35">
        <v>13677976</v>
      </c>
      <c r="L35">
        <v>0.39</v>
      </c>
    </row>
    <row r="36" spans="1:12" ht="16" customHeight="1" x14ac:dyDescent="0.2">
      <c r="A36" t="s">
        <v>37</v>
      </c>
      <c r="B36">
        <v>12801019</v>
      </c>
      <c r="C36">
        <v>2002025</v>
      </c>
      <c r="D36">
        <v>0</v>
      </c>
      <c r="E36">
        <v>0</v>
      </c>
      <c r="F36">
        <v>0</v>
      </c>
      <c r="G36">
        <v>0</v>
      </c>
      <c r="H36">
        <v>0</v>
      </c>
      <c r="I36">
        <v>0</v>
      </c>
      <c r="J36">
        <v>0</v>
      </c>
      <c r="K36">
        <v>10798994</v>
      </c>
      <c r="L36">
        <v>0.37</v>
      </c>
    </row>
    <row r="37" spans="1:12" ht="16" customHeight="1" x14ac:dyDescent="0.2">
      <c r="A37" t="s">
        <v>38</v>
      </c>
      <c r="B37">
        <v>74185145</v>
      </c>
      <c r="C37">
        <v>22739341</v>
      </c>
      <c r="D37">
        <v>0</v>
      </c>
      <c r="E37">
        <v>0</v>
      </c>
      <c r="F37">
        <v>0</v>
      </c>
      <c r="G37">
        <v>0</v>
      </c>
      <c r="H37">
        <v>0</v>
      </c>
      <c r="I37">
        <v>0</v>
      </c>
      <c r="J37">
        <v>0</v>
      </c>
      <c r="K37">
        <v>51445804</v>
      </c>
      <c r="L37">
        <v>0.26</v>
      </c>
    </row>
    <row r="38" spans="1:12" ht="16" customHeight="1" x14ac:dyDescent="0.2">
      <c r="A38" t="s">
        <v>39</v>
      </c>
      <c r="B38">
        <v>-2003303</v>
      </c>
      <c r="C38">
        <v>-82653</v>
      </c>
      <c r="D38">
        <v>0</v>
      </c>
      <c r="E38">
        <v>0</v>
      </c>
      <c r="F38">
        <v>0</v>
      </c>
      <c r="G38">
        <v>0</v>
      </c>
      <c r="H38">
        <v>0</v>
      </c>
      <c r="I38">
        <v>0</v>
      </c>
      <c r="J38">
        <v>0</v>
      </c>
      <c r="K38">
        <v>-1920650</v>
      </c>
      <c r="L38">
        <v>-0.03</v>
      </c>
    </row>
    <row r="39" spans="1:12" ht="16" customHeight="1" x14ac:dyDescent="0.2">
      <c r="A39" t="s">
        <v>40</v>
      </c>
      <c r="B39">
        <v>498615058</v>
      </c>
      <c r="C39">
        <v>102725576</v>
      </c>
      <c r="D39">
        <v>0</v>
      </c>
      <c r="E39">
        <v>0</v>
      </c>
      <c r="F39">
        <v>0</v>
      </c>
      <c r="G39">
        <v>0</v>
      </c>
      <c r="H39">
        <v>0</v>
      </c>
      <c r="I39">
        <v>0</v>
      </c>
      <c r="J39">
        <v>0</v>
      </c>
      <c r="K39">
        <v>395889482</v>
      </c>
      <c r="L39">
        <v>0.32</v>
      </c>
    </row>
    <row r="40" spans="1:12" ht="16" customHeight="1" x14ac:dyDescent="0.2">
      <c r="A40" t="s">
        <v>41</v>
      </c>
      <c r="B40">
        <v>45586893</v>
      </c>
      <c r="C40">
        <v>1969210</v>
      </c>
      <c r="D40">
        <v>0</v>
      </c>
      <c r="E40">
        <v>0</v>
      </c>
      <c r="F40">
        <v>0</v>
      </c>
      <c r="G40">
        <v>0</v>
      </c>
      <c r="H40">
        <v>0</v>
      </c>
      <c r="I40">
        <v>0</v>
      </c>
      <c r="J40">
        <v>0</v>
      </c>
      <c r="K40">
        <v>43617683</v>
      </c>
      <c r="L40">
        <v>0.22</v>
      </c>
    </row>
    <row r="41" spans="1:12" ht="16" customHeight="1" x14ac:dyDescent="0.2">
      <c r="A41" t="s">
        <v>42</v>
      </c>
      <c r="B41">
        <v>10236459</v>
      </c>
      <c r="C41">
        <v>1276174</v>
      </c>
      <c r="D41">
        <v>0</v>
      </c>
      <c r="E41">
        <v>0</v>
      </c>
      <c r="F41">
        <v>0</v>
      </c>
      <c r="G41">
        <v>0</v>
      </c>
      <c r="H41">
        <v>0</v>
      </c>
      <c r="I41">
        <v>0</v>
      </c>
      <c r="J41">
        <v>0</v>
      </c>
      <c r="K41">
        <v>8960285</v>
      </c>
      <c r="L41">
        <v>0.4</v>
      </c>
    </row>
    <row r="42" spans="1:12" ht="16" customHeight="1" x14ac:dyDescent="0.2">
      <c r="A42" t="s">
        <v>43</v>
      </c>
      <c r="B42">
        <v>146992379</v>
      </c>
      <c r="C42">
        <v>16547868</v>
      </c>
      <c r="D42">
        <v>0</v>
      </c>
      <c r="E42">
        <v>0</v>
      </c>
      <c r="F42">
        <v>0</v>
      </c>
      <c r="G42">
        <v>0</v>
      </c>
      <c r="H42">
        <v>0</v>
      </c>
      <c r="I42">
        <v>0</v>
      </c>
      <c r="J42">
        <v>0</v>
      </c>
      <c r="K42">
        <v>130444511</v>
      </c>
      <c r="L42">
        <v>0.39</v>
      </c>
    </row>
    <row r="43" spans="1:12" ht="16" customHeight="1" x14ac:dyDescent="0.2">
      <c r="A43" t="s">
        <v>44</v>
      </c>
      <c r="B43">
        <v>34480021</v>
      </c>
      <c r="C43">
        <v>15735764</v>
      </c>
      <c r="D43">
        <v>0</v>
      </c>
      <c r="E43">
        <v>0</v>
      </c>
      <c r="F43">
        <v>0</v>
      </c>
      <c r="G43">
        <v>0</v>
      </c>
      <c r="H43">
        <v>0</v>
      </c>
      <c r="I43">
        <v>0</v>
      </c>
      <c r="J43">
        <v>0</v>
      </c>
      <c r="K43">
        <v>18744257</v>
      </c>
      <c r="L43">
        <v>0.45</v>
      </c>
    </row>
    <row r="44" spans="1:12" ht="16" customHeight="1" x14ac:dyDescent="0.2">
      <c r="A44" t="s">
        <v>45</v>
      </c>
      <c r="B44">
        <v>64225995</v>
      </c>
      <c r="C44">
        <v>43629761</v>
      </c>
      <c r="D44">
        <v>0</v>
      </c>
      <c r="E44">
        <v>0</v>
      </c>
      <c r="F44">
        <v>0</v>
      </c>
      <c r="G44">
        <v>0</v>
      </c>
      <c r="H44">
        <v>0</v>
      </c>
      <c r="I44">
        <v>0</v>
      </c>
      <c r="J44">
        <v>0</v>
      </c>
      <c r="K44">
        <v>20596234</v>
      </c>
      <c r="L44">
        <v>0.48</v>
      </c>
    </row>
    <row r="45" spans="1:12" ht="16" customHeight="1" x14ac:dyDescent="0.2">
      <c r="A45" t="s">
        <v>46</v>
      </c>
      <c r="B45">
        <v>243269642</v>
      </c>
      <c r="C45">
        <v>46303626</v>
      </c>
      <c r="D45">
        <v>0</v>
      </c>
      <c r="E45">
        <v>0</v>
      </c>
      <c r="F45">
        <v>0</v>
      </c>
      <c r="G45">
        <v>0</v>
      </c>
      <c r="H45">
        <v>0</v>
      </c>
      <c r="I45">
        <v>0</v>
      </c>
      <c r="J45">
        <v>0</v>
      </c>
      <c r="K45">
        <v>196966016</v>
      </c>
      <c r="L45">
        <v>0.48</v>
      </c>
    </row>
    <row r="46" spans="1:12" ht="16" customHeight="1" x14ac:dyDescent="0.2">
      <c r="A46" t="s">
        <v>47</v>
      </c>
      <c r="B46">
        <v>13962417</v>
      </c>
      <c r="C46">
        <v>2798045</v>
      </c>
      <c r="D46">
        <v>0</v>
      </c>
      <c r="E46">
        <v>0</v>
      </c>
      <c r="F46">
        <v>0</v>
      </c>
      <c r="G46">
        <v>0</v>
      </c>
      <c r="H46">
        <v>0</v>
      </c>
      <c r="I46">
        <v>0</v>
      </c>
      <c r="J46">
        <v>0</v>
      </c>
      <c r="K46">
        <v>11164372</v>
      </c>
      <c r="L46">
        <v>0.16</v>
      </c>
    </row>
    <row r="47" spans="1:12" ht="16" customHeight="1" x14ac:dyDescent="0.2">
      <c r="A47" t="s">
        <v>48</v>
      </c>
      <c r="B47">
        <v>277040</v>
      </c>
      <c r="C47">
        <v>2843449</v>
      </c>
      <c r="D47">
        <v>0</v>
      </c>
      <c r="E47">
        <v>0</v>
      </c>
      <c r="F47">
        <v>0</v>
      </c>
      <c r="G47">
        <v>0</v>
      </c>
      <c r="H47">
        <v>0</v>
      </c>
      <c r="I47">
        <v>0</v>
      </c>
      <c r="J47">
        <v>0</v>
      </c>
      <c r="K47">
        <v>-2566409</v>
      </c>
      <c r="L47">
        <v>277040</v>
      </c>
    </row>
    <row r="48" spans="1:12" ht="16" customHeight="1" x14ac:dyDescent="0.2">
      <c r="A48" t="s">
        <v>49</v>
      </c>
      <c r="B48">
        <v>6487251</v>
      </c>
      <c r="C48">
        <v>1265806</v>
      </c>
      <c r="D48">
        <v>0</v>
      </c>
      <c r="E48">
        <v>0</v>
      </c>
      <c r="F48">
        <v>0</v>
      </c>
      <c r="G48">
        <v>0</v>
      </c>
      <c r="H48">
        <v>0</v>
      </c>
      <c r="I48">
        <v>0</v>
      </c>
      <c r="J48">
        <v>0</v>
      </c>
      <c r="K48">
        <v>5221445</v>
      </c>
      <c r="L48">
        <v>0.44</v>
      </c>
    </row>
    <row r="49" spans="1:12" ht="16" customHeight="1" x14ac:dyDescent="0.2">
      <c r="A49" t="s">
        <v>50</v>
      </c>
      <c r="B49">
        <v>23453912</v>
      </c>
      <c r="C49">
        <v>24669066</v>
      </c>
      <c r="D49">
        <v>0</v>
      </c>
      <c r="E49">
        <v>0</v>
      </c>
      <c r="F49">
        <v>0</v>
      </c>
      <c r="G49">
        <v>0</v>
      </c>
      <c r="H49">
        <v>0</v>
      </c>
      <c r="I49">
        <v>0</v>
      </c>
      <c r="J49">
        <v>0</v>
      </c>
      <c r="K49">
        <v>-1215154</v>
      </c>
      <c r="L49">
        <v>23453912</v>
      </c>
    </row>
    <row r="50" spans="1:12" ht="16" customHeight="1" x14ac:dyDescent="0.2">
      <c r="A50" t="s">
        <v>51</v>
      </c>
      <c r="B50">
        <v>167768344</v>
      </c>
      <c r="C50">
        <v>52421511</v>
      </c>
      <c r="D50">
        <v>0</v>
      </c>
      <c r="E50">
        <v>0</v>
      </c>
      <c r="F50">
        <v>0</v>
      </c>
      <c r="G50">
        <v>0</v>
      </c>
      <c r="H50">
        <v>0</v>
      </c>
      <c r="I50">
        <v>0</v>
      </c>
      <c r="J50">
        <v>0</v>
      </c>
      <c r="K50">
        <v>115346833</v>
      </c>
      <c r="L50">
        <v>0.5</v>
      </c>
    </row>
    <row r="51" spans="1:12" ht="16" customHeight="1" x14ac:dyDescent="0.2">
      <c r="A51" t="s">
        <v>52</v>
      </c>
      <c r="B51">
        <v>23728162</v>
      </c>
      <c r="C51">
        <v>17691413</v>
      </c>
      <c r="D51">
        <v>0</v>
      </c>
      <c r="E51">
        <v>0</v>
      </c>
      <c r="F51">
        <v>0</v>
      </c>
      <c r="G51">
        <v>0</v>
      </c>
      <c r="H51">
        <v>0</v>
      </c>
      <c r="I51">
        <v>0</v>
      </c>
      <c r="J51">
        <v>0</v>
      </c>
      <c r="K51">
        <v>6036749</v>
      </c>
      <c r="L51">
        <v>0.36</v>
      </c>
    </row>
    <row r="52" spans="1:12" ht="16" customHeight="1" x14ac:dyDescent="0.2">
      <c r="A52" t="s">
        <v>53</v>
      </c>
      <c r="B52">
        <v>5648217</v>
      </c>
      <c r="C52">
        <v>121138</v>
      </c>
      <c r="D52">
        <v>0</v>
      </c>
      <c r="E52">
        <v>0</v>
      </c>
      <c r="F52">
        <v>0</v>
      </c>
      <c r="G52">
        <v>0</v>
      </c>
      <c r="H52">
        <v>0</v>
      </c>
      <c r="I52">
        <v>0</v>
      </c>
      <c r="J52">
        <v>0</v>
      </c>
      <c r="K52">
        <v>5527079</v>
      </c>
      <c r="L52">
        <v>0.17</v>
      </c>
    </row>
    <row r="53" spans="1:12" ht="16" customHeight="1" x14ac:dyDescent="0.2">
      <c r="A53" t="s">
        <v>54</v>
      </c>
      <c r="B53">
        <v>57348603</v>
      </c>
      <c r="C53">
        <v>28643546</v>
      </c>
      <c r="D53">
        <v>1391498</v>
      </c>
      <c r="E53">
        <v>0</v>
      </c>
      <c r="F53">
        <v>0</v>
      </c>
      <c r="G53">
        <v>0</v>
      </c>
      <c r="H53">
        <v>0</v>
      </c>
      <c r="I53">
        <v>0</v>
      </c>
      <c r="J53">
        <v>0</v>
      </c>
      <c r="K53">
        <v>27313559</v>
      </c>
      <c r="L53">
        <v>1.63</v>
      </c>
    </row>
    <row r="54" spans="1:12" ht="16" customHeight="1" x14ac:dyDescent="0.2">
      <c r="A54" t="s">
        <v>55</v>
      </c>
      <c r="B54">
        <v>83806836</v>
      </c>
      <c r="C54">
        <v>26719885</v>
      </c>
      <c r="D54">
        <v>0</v>
      </c>
      <c r="E54">
        <v>0</v>
      </c>
      <c r="F54">
        <v>0</v>
      </c>
      <c r="G54">
        <v>0</v>
      </c>
      <c r="H54">
        <v>0</v>
      </c>
      <c r="I54">
        <v>0</v>
      </c>
      <c r="J54">
        <v>0</v>
      </c>
      <c r="K54">
        <v>57086951</v>
      </c>
      <c r="L54">
        <v>0.28000000000000003</v>
      </c>
    </row>
    <row r="55" spans="1:12" ht="16" customHeight="1" x14ac:dyDescent="0.2">
      <c r="A55" t="s">
        <v>56</v>
      </c>
      <c r="B55">
        <v>9147243</v>
      </c>
      <c r="C55">
        <v>618869</v>
      </c>
      <c r="D55">
        <v>0</v>
      </c>
      <c r="E55">
        <v>0</v>
      </c>
      <c r="F55">
        <v>0</v>
      </c>
      <c r="G55">
        <v>0</v>
      </c>
      <c r="H55">
        <v>0</v>
      </c>
      <c r="I55">
        <v>0</v>
      </c>
      <c r="J55">
        <v>0</v>
      </c>
      <c r="K55">
        <v>8528374</v>
      </c>
      <c r="L55">
        <v>0.76</v>
      </c>
    </row>
    <row r="56" spans="1:12" ht="16" customHeight="1" x14ac:dyDescent="0.2">
      <c r="A56" t="s">
        <v>57</v>
      </c>
      <c r="B56">
        <v>88295918</v>
      </c>
      <c r="C56">
        <v>45555060</v>
      </c>
      <c r="D56">
        <v>0</v>
      </c>
      <c r="E56">
        <v>0</v>
      </c>
      <c r="F56">
        <v>0</v>
      </c>
      <c r="G56">
        <v>0</v>
      </c>
      <c r="H56">
        <v>0</v>
      </c>
      <c r="I56">
        <v>0</v>
      </c>
      <c r="J56">
        <v>0</v>
      </c>
      <c r="K56">
        <v>42740858</v>
      </c>
      <c r="L56">
        <v>0.67</v>
      </c>
    </row>
    <row r="57" spans="1:12" ht="16" customHeight="1" x14ac:dyDescent="0.2">
      <c r="A57" t="s">
        <v>58</v>
      </c>
      <c r="B57">
        <v>161376</v>
      </c>
      <c r="C57">
        <v>120</v>
      </c>
      <c r="D57">
        <v>0</v>
      </c>
      <c r="E57">
        <v>0</v>
      </c>
      <c r="F57">
        <v>0</v>
      </c>
      <c r="G57">
        <v>0</v>
      </c>
      <c r="H57">
        <v>0</v>
      </c>
      <c r="I57">
        <v>0</v>
      </c>
      <c r="J57">
        <v>0</v>
      </c>
      <c r="K57">
        <v>161256</v>
      </c>
      <c r="L57">
        <v>0.31</v>
      </c>
    </row>
    <row r="58" spans="1:12" ht="16" customHeight="1" x14ac:dyDescent="0.2">
      <c r="A58" t="s">
        <v>133</v>
      </c>
      <c r="B58">
        <v>3737104649</v>
      </c>
      <c r="C58">
        <v>1022883251</v>
      </c>
      <c r="D58">
        <v>8510765</v>
      </c>
      <c r="E58">
        <v>0</v>
      </c>
      <c r="F58">
        <v>0</v>
      </c>
      <c r="G58">
        <v>0</v>
      </c>
      <c r="H58">
        <v>0</v>
      </c>
      <c r="I58">
        <v>0</v>
      </c>
      <c r="J58">
        <v>0</v>
      </c>
      <c r="K58">
        <v>2705710633</v>
      </c>
      <c r="L58" t="s">
        <v>360</v>
      </c>
    </row>
    <row r="59" spans="1:12" ht="16" customHeight="1" x14ac:dyDescent="0.2">
      <c r="A59" t="s">
        <v>361</v>
      </c>
      <c r="B59">
        <v>1</v>
      </c>
      <c r="C59">
        <v>0.27</v>
      </c>
      <c r="D59">
        <v>0</v>
      </c>
      <c r="E59">
        <v>0</v>
      </c>
      <c r="F59">
        <v>0</v>
      </c>
      <c r="G59">
        <v>0</v>
      </c>
      <c r="H59">
        <v>0</v>
      </c>
      <c r="I59">
        <v>0</v>
      </c>
      <c r="J59">
        <v>0</v>
      </c>
      <c r="K59">
        <v>0.72</v>
      </c>
      <c r="L59" t="s">
        <v>360</v>
      </c>
    </row>
    <row r="60" spans="1:12" ht="16" customHeight="1" x14ac:dyDescent="0.2">
      <c r="A60" t="s">
        <v>362</v>
      </c>
      <c r="B60">
        <v>0.33</v>
      </c>
      <c r="C60">
        <v>0.09</v>
      </c>
      <c r="D60">
        <v>0</v>
      </c>
      <c r="E60">
        <v>0</v>
      </c>
      <c r="F60">
        <v>0</v>
      </c>
      <c r="G60">
        <v>0</v>
      </c>
      <c r="H60">
        <v>0</v>
      </c>
      <c r="I60">
        <v>0</v>
      </c>
      <c r="J60">
        <v>0</v>
      </c>
      <c r="K60">
        <v>0.24</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enableFormatConditionsCalculation="0"/>
  <dimension ref="A1:G62"/>
  <sheetViews>
    <sheetView workbookViewId="0">
      <selection activeCell="J16" sqref="J16"/>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557</v>
      </c>
    </row>
    <row r="3" spans="1:7" ht="16" customHeight="1" x14ac:dyDescent="0.2">
      <c r="A3" t="s">
        <v>560</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36738563</v>
      </c>
      <c r="C7">
        <v>29539376</v>
      </c>
      <c r="D7">
        <v>7199187</v>
      </c>
      <c r="E7">
        <v>0</v>
      </c>
      <c r="F7">
        <v>0</v>
      </c>
      <c r="G7">
        <v>0.61</v>
      </c>
    </row>
    <row r="8" spans="1:7" ht="16" customHeight="1" x14ac:dyDescent="0.2">
      <c r="A8" t="s">
        <v>9</v>
      </c>
      <c r="B8">
        <v>36874212</v>
      </c>
      <c r="C8">
        <v>36874212</v>
      </c>
      <c r="D8">
        <v>0</v>
      </c>
      <c r="E8">
        <v>0</v>
      </c>
      <c r="F8">
        <v>0</v>
      </c>
      <c r="G8">
        <v>0.76</v>
      </c>
    </row>
    <row r="9" spans="1:7" ht="16" customHeight="1" x14ac:dyDescent="0.2">
      <c r="A9" t="s">
        <v>10</v>
      </c>
      <c r="B9">
        <v>87569632</v>
      </c>
      <c r="C9">
        <v>87569632</v>
      </c>
      <c r="D9">
        <v>0</v>
      </c>
      <c r="E9">
        <v>0</v>
      </c>
      <c r="F9">
        <v>0</v>
      </c>
      <c r="G9">
        <v>0.63</v>
      </c>
    </row>
    <row r="10" spans="1:7" ht="16" customHeight="1" x14ac:dyDescent="0.2">
      <c r="A10" t="s">
        <v>11</v>
      </c>
      <c r="B10">
        <v>18724347</v>
      </c>
      <c r="C10">
        <v>18724347</v>
      </c>
      <c r="D10">
        <v>0</v>
      </c>
      <c r="E10">
        <v>0</v>
      </c>
      <c r="F10">
        <v>0</v>
      </c>
      <c r="G10">
        <v>0.52</v>
      </c>
    </row>
    <row r="11" spans="1:7" ht="16" customHeight="1" x14ac:dyDescent="0.2">
      <c r="A11" t="s">
        <v>12</v>
      </c>
      <c r="B11">
        <v>2281050268</v>
      </c>
      <c r="C11">
        <v>2156116237</v>
      </c>
      <c r="D11">
        <v>124934031</v>
      </c>
      <c r="E11">
        <v>0</v>
      </c>
      <c r="F11">
        <v>0</v>
      </c>
      <c r="G11">
        <v>0.73</v>
      </c>
    </row>
    <row r="12" spans="1:7" ht="16" customHeight="1" x14ac:dyDescent="0.2">
      <c r="A12" t="s">
        <v>13</v>
      </c>
      <c r="B12">
        <v>32891548</v>
      </c>
      <c r="C12">
        <v>32891548</v>
      </c>
      <c r="D12">
        <v>0</v>
      </c>
      <c r="E12">
        <v>0</v>
      </c>
      <c r="F12">
        <v>0</v>
      </c>
      <c r="G12">
        <v>0.45</v>
      </c>
    </row>
    <row r="13" spans="1:7" ht="16" customHeight="1" x14ac:dyDescent="0.2">
      <c r="A13" t="s">
        <v>14</v>
      </c>
      <c r="B13">
        <v>264145635</v>
      </c>
      <c r="C13">
        <v>264145635</v>
      </c>
      <c r="D13">
        <v>0</v>
      </c>
      <c r="E13">
        <v>0</v>
      </c>
      <c r="F13">
        <v>0</v>
      </c>
      <c r="G13">
        <v>0.97</v>
      </c>
    </row>
    <row r="14" spans="1:7" ht="16" customHeight="1" x14ac:dyDescent="0.2">
      <c r="A14" t="s">
        <v>15</v>
      </c>
      <c r="B14">
        <v>16813925</v>
      </c>
      <c r="C14">
        <v>16813925</v>
      </c>
      <c r="D14">
        <v>0</v>
      </c>
      <c r="E14">
        <v>0</v>
      </c>
      <c r="F14">
        <v>0</v>
      </c>
      <c r="G14">
        <v>0.56999999999999995</v>
      </c>
    </row>
    <row r="15" spans="1:7" ht="16" customHeight="1" x14ac:dyDescent="0.2">
      <c r="A15" t="s">
        <v>16</v>
      </c>
      <c r="B15">
        <v>50261927</v>
      </c>
      <c r="C15">
        <v>45261927</v>
      </c>
      <c r="D15">
        <v>5000000</v>
      </c>
      <c r="E15">
        <v>0</v>
      </c>
      <c r="F15">
        <v>0</v>
      </c>
      <c r="G15">
        <v>0.63</v>
      </c>
    </row>
    <row r="16" spans="1:7" ht="16" customHeight="1" x14ac:dyDescent="0.2">
      <c r="A16" t="s">
        <v>17</v>
      </c>
      <c r="B16">
        <v>126365035</v>
      </c>
      <c r="C16">
        <v>55226344</v>
      </c>
      <c r="D16">
        <v>71138691</v>
      </c>
      <c r="E16">
        <v>0</v>
      </c>
      <c r="F16">
        <v>0</v>
      </c>
      <c r="G16">
        <v>0.43</v>
      </c>
    </row>
    <row r="17" spans="1:7" ht="16" customHeight="1" x14ac:dyDescent="0.2">
      <c r="A17" t="s">
        <v>18</v>
      </c>
      <c r="B17">
        <v>172258543</v>
      </c>
      <c r="C17">
        <v>165258543</v>
      </c>
      <c r="D17">
        <v>7000000</v>
      </c>
      <c r="E17">
        <v>0</v>
      </c>
      <c r="F17">
        <v>0</v>
      </c>
      <c r="G17">
        <v>0.68</v>
      </c>
    </row>
    <row r="18" spans="1:7" ht="16" customHeight="1" x14ac:dyDescent="0.2">
      <c r="A18" t="s">
        <v>19</v>
      </c>
      <c r="B18">
        <v>75109925</v>
      </c>
      <c r="C18">
        <v>75109925</v>
      </c>
      <c r="D18">
        <v>0</v>
      </c>
      <c r="E18">
        <v>0</v>
      </c>
      <c r="F18">
        <v>0</v>
      </c>
      <c r="G18">
        <v>0.87</v>
      </c>
    </row>
    <row r="19" spans="1:7" ht="16" customHeight="1" x14ac:dyDescent="0.2">
      <c r="A19" t="s">
        <v>20</v>
      </c>
      <c r="B19">
        <v>21675</v>
      </c>
      <c r="C19">
        <v>21675</v>
      </c>
      <c r="D19">
        <v>0</v>
      </c>
      <c r="E19">
        <v>0</v>
      </c>
      <c r="F19">
        <v>0</v>
      </c>
      <c r="G19">
        <v>0</v>
      </c>
    </row>
    <row r="20" spans="1:7" ht="16" customHeight="1" x14ac:dyDescent="0.2">
      <c r="A20" t="s">
        <v>21</v>
      </c>
      <c r="B20">
        <v>480588856</v>
      </c>
      <c r="C20">
        <v>480588856</v>
      </c>
      <c r="D20">
        <v>0</v>
      </c>
      <c r="E20">
        <v>0</v>
      </c>
      <c r="F20">
        <v>0</v>
      </c>
      <c r="G20">
        <v>0.82</v>
      </c>
    </row>
    <row r="21" spans="1:7" ht="16" customHeight="1" x14ac:dyDescent="0.2">
      <c r="A21" t="s">
        <v>22</v>
      </c>
      <c r="B21">
        <v>42797455</v>
      </c>
      <c r="C21">
        <v>42797455</v>
      </c>
      <c r="D21">
        <v>0</v>
      </c>
      <c r="E21">
        <v>0</v>
      </c>
      <c r="F21">
        <v>0</v>
      </c>
      <c r="G21">
        <v>0.6</v>
      </c>
    </row>
    <row r="22" spans="1:7" ht="16" customHeight="1" x14ac:dyDescent="0.2">
      <c r="A22" t="s">
        <v>23</v>
      </c>
      <c r="B22">
        <v>62423258</v>
      </c>
      <c r="C22">
        <v>62423258</v>
      </c>
      <c r="D22">
        <v>0</v>
      </c>
      <c r="E22">
        <v>0</v>
      </c>
      <c r="F22">
        <v>0</v>
      </c>
      <c r="G22">
        <v>0.57999999999999996</v>
      </c>
    </row>
    <row r="23" spans="1:7" ht="16" customHeight="1" x14ac:dyDescent="0.2">
      <c r="A23" t="s">
        <v>24</v>
      </c>
      <c r="B23">
        <v>9377813</v>
      </c>
      <c r="C23">
        <v>9377813</v>
      </c>
      <c r="D23">
        <v>0</v>
      </c>
      <c r="E23">
        <v>0</v>
      </c>
      <c r="F23">
        <v>0</v>
      </c>
      <c r="G23">
        <v>0.11</v>
      </c>
    </row>
    <row r="24" spans="1:7" ht="16" customHeight="1" x14ac:dyDescent="0.2">
      <c r="A24" t="s">
        <v>25</v>
      </c>
      <c r="B24">
        <v>96000864</v>
      </c>
      <c r="C24">
        <v>96000864</v>
      </c>
      <c r="D24">
        <v>0</v>
      </c>
      <c r="E24">
        <v>0</v>
      </c>
      <c r="F24">
        <v>0</v>
      </c>
      <c r="G24">
        <v>0.76</v>
      </c>
    </row>
    <row r="25" spans="1:7" ht="16" customHeight="1" x14ac:dyDescent="0.2">
      <c r="A25" t="s">
        <v>26</v>
      </c>
      <c r="B25">
        <v>49571341</v>
      </c>
      <c r="C25">
        <v>49571341</v>
      </c>
      <c r="D25">
        <v>0</v>
      </c>
      <c r="E25">
        <v>0</v>
      </c>
      <c r="F25">
        <v>0</v>
      </c>
      <c r="G25">
        <v>0.44</v>
      </c>
    </row>
    <row r="26" spans="1:7" ht="16" customHeight="1" x14ac:dyDescent="0.2">
      <c r="A26" t="s">
        <v>27</v>
      </c>
      <c r="B26">
        <v>49533774</v>
      </c>
      <c r="C26">
        <v>49533774</v>
      </c>
      <c r="D26">
        <v>0</v>
      </c>
      <c r="E26">
        <v>0</v>
      </c>
      <c r="F26">
        <v>0</v>
      </c>
      <c r="G26">
        <v>0.7</v>
      </c>
    </row>
    <row r="27" spans="1:7" ht="16" customHeight="1" x14ac:dyDescent="0.2">
      <c r="A27" t="s">
        <v>28</v>
      </c>
      <c r="B27">
        <v>106572281</v>
      </c>
      <c r="C27">
        <v>106572281</v>
      </c>
      <c r="D27">
        <v>0</v>
      </c>
      <c r="E27">
        <v>0</v>
      </c>
      <c r="F27">
        <v>0</v>
      </c>
      <c r="G27">
        <v>0.78</v>
      </c>
    </row>
    <row r="28" spans="1:7" ht="16" customHeight="1" x14ac:dyDescent="0.2">
      <c r="A28" t="s">
        <v>29</v>
      </c>
      <c r="B28">
        <v>220103310</v>
      </c>
      <c r="C28">
        <v>220103310</v>
      </c>
      <c r="D28">
        <v>0</v>
      </c>
      <c r="E28">
        <v>0</v>
      </c>
      <c r="F28">
        <v>0</v>
      </c>
      <c r="G28">
        <v>0.68</v>
      </c>
    </row>
    <row r="29" spans="1:7" ht="16" customHeight="1" x14ac:dyDescent="0.2">
      <c r="A29" t="s">
        <v>30</v>
      </c>
      <c r="B29">
        <v>301816281</v>
      </c>
      <c r="C29">
        <v>220062958</v>
      </c>
      <c r="D29">
        <v>81753323</v>
      </c>
      <c r="E29">
        <v>0</v>
      </c>
      <c r="F29">
        <v>0</v>
      </c>
      <c r="G29">
        <v>0.65</v>
      </c>
    </row>
    <row r="30" spans="1:7" ht="16" customHeight="1" x14ac:dyDescent="0.2">
      <c r="A30" t="s">
        <v>31</v>
      </c>
      <c r="B30">
        <v>131903223</v>
      </c>
      <c r="C30">
        <v>131903223</v>
      </c>
      <c r="D30">
        <v>0</v>
      </c>
      <c r="E30">
        <v>0</v>
      </c>
      <c r="F30">
        <v>0</v>
      </c>
      <c r="G30">
        <v>0.75</v>
      </c>
    </row>
    <row r="31" spans="1:7" ht="16" customHeight="1" x14ac:dyDescent="0.2">
      <c r="A31" t="s">
        <v>32</v>
      </c>
      <c r="B31">
        <v>24708310</v>
      </c>
      <c r="C31">
        <v>24708310</v>
      </c>
      <c r="D31">
        <v>0</v>
      </c>
      <c r="E31">
        <v>0</v>
      </c>
      <c r="F31">
        <v>0</v>
      </c>
      <c r="G31">
        <v>0.63</v>
      </c>
    </row>
    <row r="32" spans="1:7" ht="16" customHeight="1" x14ac:dyDescent="0.2">
      <c r="A32" t="s">
        <v>33</v>
      </c>
      <c r="B32">
        <v>115990639</v>
      </c>
      <c r="C32">
        <v>115990639</v>
      </c>
      <c r="D32">
        <v>0</v>
      </c>
      <c r="E32">
        <v>0</v>
      </c>
      <c r="F32">
        <v>0</v>
      </c>
      <c r="G32">
        <v>0.63</v>
      </c>
    </row>
    <row r="33" spans="1:7" ht="16" customHeight="1" x14ac:dyDescent="0.2">
      <c r="A33" t="s">
        <v>34</v>
      </c>
      <c r="B33">
        <v>19767333</v>
      </c>
      <c r="C33">
        <v>19767333</v>
      </c>
      <c r="D33">
        <v>0</v>
      </c>
      <c r="E33">
        <v>0</v>
      </c>
      <c r="F33">
        <v>0</v>
      </c>
      <c r="G33">
        <v>0.73</v>
      </c>
    </row>
    <row r="34" spans="1:7" ht="16" customHeight="1" x14ac:dyDescent="0.2">
      <c r="A34" t="s">
        <v>35</v>
      </c>
      <c r="B34">
        <v>18246580</v>
      </c>
      <c r="C34">
        <v>18246580</v>
      </c>
      <c r="D34">
        <v>0</v>
      </c>
      <c r="E34">
        <v>0</v>
      </c>
      <c r="F34">
        <v>0</v>
      </c>
      <c r="G34">
        <v>0.55000000000000004</v>
      </c>
    </row>
    <row r="35" spans="1:7" ht="16" customHeight="1" x14ac:dyDescent="0.2">
      <c r="A35" t="s">
        <v>36</v>
      </c>
      <c r="B35">
        <v>22484066</v>
      </c>
      <c r="C35">
        <v>22484066</v>
      </c>
      <c r="D35">
        <v>0</v>
      </c>
      <c r="E35">
        <v>0</v>
      </c>
      <c r="F35">
        <v>0</v>
      </c>
      <c r="G35">
        <v>0.61</v>
      </c>
    </row>
    <row r="36" spans="1:7" ht="16" customHeight="1" x14ac:dyDescent="0.2">
      <c r="A36" t="s">
        <v>37</v>
      </c>
      <c r="B36">
        <v>21620048</v>
      </c>
      <c r="C36">
        <v>21620048</v>
      </c>
      <c r="D36">
        <v>0</v>
      </c>
      <c r="E36">
        <v>0</v>
      </c>
      <c r="F36">
        <v>0</v>
      </c>
      <c r="G36">
        <v>0.63</v>
      </c>
    </row>
    <row r="37" spans="1:7" ht="16" customHeight="1" x14ac:dyDescent="0.2">
      <c r="A37" t="s">
        <v>38</v>
      </c>
      <c r="B37">
        <v>208639231</v>
      </c>
      <c r="C37">
        <v>156817275</v>
      </c>
      <c r="D37">
        <v>51821956</v>
      </c>
      <c r="E37">
        <v>0</v>
      </c>
      <c r="F37">
        <v>0</v>
      </c>
      <c r="G37">
        <v>0.74</v>
      </c>
    </row>
    <row r="38" spans="1:7" ht="16" customHeight="1" x14ac:dyDescent="0.2">
      <c r="A38" t="s">
        <v>39</v>
      </c>
      <c r="B38">
        <v>61209204</v>
      </c>
      <c r="C38">
        <v>61209204</v>
      </c>
      <c r="D38">
        <v>0</v>
      </c>
      <c r="E38">
        <v>0</v>
      </c>
      <c r="F38">
        <v>0</v>
      </c>
      <c r="G38">
        <v>1.03</v>
      </c>
    </row>
    <row r="39" spans="1:7" ht="16" customHeight="1" x14ac:dyDescent="0.2">
      <c r="A39" t="s">
        <v>40</v>
      </c>
      <c r="B39">
        <v>1063040784</v>
      </c>
      <c r="C39">
        <v>1063040784</v>
      </c>
      <c r="D39">
        <v>0</v>
      </c>
      <c r="E39">
        <v>0</v>
      </c>
      <c r="F39">
        <v>0</v>
      </c>
      <c r="G39">
        <v>0.68</v>
      </c>
    </row>
    <row r="40" spans="1:7" ht="16" customHeight="1" x14ac:dyDescent="0.2">
      <c r="A40" t="s">
        <v>41</v>
      </c>
      <c r="B40">
        <v>159492587</v>
      </c>
      <c r="C40">
        <v>159335513</v>
      </c>
      <c r="D40">
        <v>157074</v>
      </c>
      <c r="E40">
        <v>0</v>
      </c>
      <c r="F40">
        <v>0</v>
      </c>
      <c r="G40">
        <v>0.78</v>
      </c>
    </row>
    <row r="41" spans="1:7" ht="16" customHeight="1" x14ac:dyDescent="0.2">
      <c r="A41" t="s">
        <v>42</v>
      </c>
      <c r="B41">
        <v>15181872</v>
      </c>
      <c r="C41">
        <v>15181872</v>
      </c>
      <c r="D41">
        <v>0</v>
      </c>
      <c r="E41">
        <v>0</v>
      </c>
      <c r="F41">
        <v>0</v>
      </c>
      <c r="G41">
        <v>0.6</v>
      </c>
    </row>
    <row r="42" spans="1:7" ht="16" customHeight="1" x14ac:dyDescent="0.2">
      <c r="A42" t="s">
        <v>43</v>
      </c>
      <c r="B42">
        <v>232556313</v>
      </c>
      <c r="C42">
        <v>232556313</v>
      </c>
      <c r="D42">
        <v>0</v>
      </c>
      <c r="E42">
        <v>0</v>
      </c>
      <c r="F42">
        <v>0</v>
      </c>
      <c r="G42">
        <v>0.61</v>
      </c>
    </row>
    <row r="43" spans="1:7" ht="16" customHeight="1" x14ac:dyDescent="0.2">
      <c r="A43" t="s">
        <v>44</v>
      </c>
      <c r="B43">
        <v>42965635</v>
      </c>
      <c r="C43">
        <v>39365602</v>
      </c>
      <c r="D43">
        <v>3600033</v>
      </c>
      <c r="E43">
        <v>0</v>
      </c>
      <c r="F43">
        <v>0</v>
      </c>
      <c r="G43">
        <v>0.55000000000000004</v>
      </c>
    </row>
    <row r="44" spans="1:7" ht="16" customHeight="1" x14ac:dyDescent="0.2">
      <c r="A44" t="s">
        <v>45</v>
      </c>
      <c r="B44">
        <v>68636031</v>
      </c>
      <c r="C44">
        <v>61993607</v>
      </c>
      <c r="D44">
        <v>6642424</v>
      </c>
      <c r="E44">
        <v>0</v>
      </c>
      <c r="F44">
        <v>0</v>
      </c>
      <c r="G44">
        <v>0.52</v>
      </c>
    </row>
    <row r="45" spans="1:7" ht="16" customHeight="1" x14ac:dyDescent="0.2">
      <c r="A45" t="s">
        <v>46</v>
      </c>
      <c r="B45">
        <v>265082420</v>
      </c>
      <c r="C45">
        <v>265082420</v>
      </c>
      <c r="D45">
        <v>0</v>
      </c>
      <c r="E45">
        <v>0</v>
      </c>
      <c r="F45">
        <v>0</v>
      </c>
      <c r="G45">
        <v>0.52</v>
      </c>
    </row>
    <row r="46" spans="1:7" ht="16" customHeight="1" x14ac:dyDescent="0.2">
      <c r="A46" t="s">
        <v>47</v>
      </c>
      <c r="B46">
        <v>74532577</v>
      </c>
      <c r="C46">
        <v>74532577</v>
      </c>
      <c r="D46">
        <v>0</v>
      </c>
      <c r="E46">
        <v>0</v>
      </c>
      <c r="F46">
        <v>0</v>
      </c>
      <c r="G46">
        <v>0.84</v>
      </c>
    </row>
    <row r="47" spans="1:7" ht="16" customHeight="1" x14ac:dyDescent="0.2">
      <c r="A47" t="s">
        <v>48</v>
      </c>
      <c r="B47">
        <v>-9334099</v>
      </c>
      <c r="C47">
        <v>-9334099</v>
      </c>
      <c r="D47">
        <v>0</v>
      </c>
      <c r="E47">
        <v>0</v>
      </c>
      <c r="F47">
        <v>0</v>
      </c>
      <c r="G47">
        <v>1.03</v>
      </c>
    </row>
    <row r="48" spans="1:7" ht="16" customHeight="1" x14ac:dyDescent="0.2">
      <c r="A48" t="s">
        <v>49</v>
      </c>
      <c r="B48">
        <v>8306089</v>
      </c>
      <c r="C48">
        <v>8306089</v>
      </c>
      <c r="D48">
        <v>0</v>
      </c>
      <c r="E48">
        <v>0</v>
      </c>
      <c r="F48">
        <v>0</v>
      </c>
      <c r="G48">
        <v>0.56000000000000005</v>
      </c>
    </row>
    <row r="49" spans="1:7" ht="16" customHeight="1" x14ac:dyDescent="0.2">
      <c r="A49" t="s">
        <v>50</v>
      </c>
      <c r="B49">
        <v>-24091440</v>
      </c>
      <c r="C49">
        <v>-24091440</v>
      </c>
      <c r="D49">
        <v>0</v>
      </c>
      <c r="E49">
        <v>0</v>
      </c>
      <c r="F49">
        <v>0</v>
      </c>
      <c r="G49">
        <v>37.79</v>
      </c>
    </row>
    <row r="50" spans="1:7" ht="16" customHeight="1" x14ac:dyDescent="0.2">
      <c r="A50" t="s">
        <v>51</v>
      </c>
      <c r="B50">
        <v>168564251</v>
      </c>
      <c r="C50">
        <v>168564251</v>
      </c>
      <c r="D50">
        <v>0</v>
      </c>
      <c r="E50">
        <v>0</v>
      </c>
      <c r="F50">
        <v>0</v>
      </c>
      <c r="G50">
        <v>0.5</v>
      </c>
    </row>
    <row r="51" spans="1:7" ht="16" customHeight="1" x14ac:dyDescent="0.2">
      <c r="A51" t="s">
        <v>52</v>
      </c>
      <c r="B51">
        <v>41435624</v>
      </c>
      <c r="C51">
        <v>36984567</v>
      </c>
      <c r="D51">
        <v>4451057</v>
      </c>
      <c r="E51">
        <v>0</v>
      </c>
      <c r="F51">
        <v>0</v>
      </c>
      <c r="G51">
        <v>0.64</v>
      </c>
    </row>
    <row r="52" spans="1:7" ht="16" customHeight="1" x14ac:dyDescent="0.2">
      <c r="A52" t="s">
        <v>53</v>
      </c>
      <c r="B52">
        <v>27954345</v>
      </c>
      <c r="C52">
        <v>27494012</v>
      </c>
      <c r="D52">
        <v>460333</v>
      </c>
      <c r="E52">
        <v>0</v>
      </c>
      <c r="F52">
        <v>0</v>
      </c>
      <c r="G52">
        <v>0.83</v>
      </c>
    </row>
    <row r="53" spans="1:7" ht="16" customHeight="1" x14ac:dyDescent="0.2">
      <c r="A53" t="s">
        <v>54</v>
      </c>
      <c r="B53">
        <v>-22147652</v>
      </c>
      <c r="C53">
        <v>-21927727</v>
      </c>
      <c r="D53">
        <v>-219925</v>
      </c>
      <c r="E53">
        <v>0</v>
      </c>
      <c r="F53">
        <v>0</v>
      </c>
      <c r="G53">
        <v>-0.63</v>
      </c>
    </row>
    <row r="54" spans="1:7" ht="16" customHeight="1" x14ac:dyDescent="0.2">
      <c r="A54" t="s">
        <v>55</v>
      </c>
      <c r="B54">
        <v>214524756</v>
      </c>
      <c r="C54">
        <v>214524756</v>
      </c>
      <c r="D54">
        <v>0</v>
      </c>
      <c r="E54">
        <v>0</v>
      </c>
      <c r="F54">
        <v>0</v>
      </c>
      <c r="G54">
        <v>0.72</v>
      </c>
    </row>
    <row r="55" spans="1:7" ht="16" customHeight="1" x14ac:dyDescent="0.2">
      <c r="A55" t="s">
        <v>56</v>
      </c>
      <c r="B55">
        <v>2911635</v>
      </c>
      <c r="C55">
        <v>2911635</v>
      </c>
      <c r="D55">
        <v>0</v>
      </c>
      <c r="E55">
        <v>0</v>
      </c>
      <c r="F55">
        <v>0</v>
      </c>
      <c r="G55">
        <v>0.24</v>
      </c>
    </row>
    <row r="56" spans="1:7" ht="16" customHeight="1" x14ac:dyDescent="0.2">
      <c r="A56" t="s">
        <v>57</v>
      </c>
      <c r="B56">
        <v>44026362</v>
      </c>
      <c r="C56">
        <v>45220245</v>
      </c>
      <c r="D56">
        <v>-1193883</v>
      </c>
      <c r="E56">
        <v>0</v>
      </c>
      <c r="F56">
        <v>0</v>
      </c>
      <c r="G56">
        <v>0.33</v>
      </c>
    </row>
    <row r="57" spans="1:7" ht="16" customHeight="1" x14ac:dyDescent="0.2">
      <c r="A57" t="s">
        <v>58</v>
      </c>
      <c r="B57">
        <v>356182</v>
      </c>
      <c r="C57">
        <v>356182</v>
      </c>
      <c r="D57">
        <v>0</v>
      </c>
      <c r="E57">
        <v>0</v>
      </c>
      <c r="F57">
        <v>0</v>
      </c>
      <c r="G57">
        <v>0.69</v>
      </c>
    </row>
    <row r="58" spans="1:7" ht="16" customHeight="1" x14ac:dyDescent="0.2">
      <c r="A58" t="s">
        <v>133</v>
      </c>
      <c r="B58">
        <v>7616173374</v>
      </c>
      <c r="C58">
        <v>7253429073</v>
      </c>
      <c r="D58">
        <v>362744301</v>
      </c>
      <c r="E58">
        <v>0</v>
      </c>
      <c r="F58">
        <v>0</v>
      </c>
      <c r="G58" t="s">
        <v>360</v>
      </c>
    </row>
    <row r="59" spans="1:7" ht="16" customHeight="1" x14ac:dyDescent="0.2">
      <c r="A59" t="s">
        <v>361</v>
      </c>
      <c r="B59">
        <v>1</v>
      </c>
      <c r="C59">
        <v>0.95</v>
      </c>
      <c r="D59">
        <v>0.05</v>
      </c>
      <c r="E59">
        <v>0</v>
      </c>
      <c r="F59">
        <v>0</v>
      </c>
      <c r="G59" t="s">
        <v>360</v>
      </c>
    </row>
    <row r="60" spans="1:7" ht="16" customHeight="1" x14ac:dyDescent="0.2">
      <c r="A60" t="s">
        <v>362</v>
      </c>
      <c r="B60">
        <v>0.67</v>
      </c>
      <c r="C60">
        <v>0.64</v>
      </c>
      <c r="D60">
        <v>0.03</v>
      </c>
      <c r="E60">
        <v>0</v>
      </c>
      <c r="F60">
        <v>0</v>
      </c>
      <c r="G60" t="s">
        <v>360</v>
      </c>
    </row>
    <row r="61" spans="1:7" ht="16" customHeight="1" x14ac:dyDescent="0.2">
      <c r="A61" t="s">
        <v>363</v>
      </c>
    </row>
    <row r="62" spans="1:7" ht="16" customHeight="1" x14ac:dyDescent="0.2">
      <c r="A62" t="s">
        <v>364</v>
      </c>
    </row>
  </sheetData>
  <pageMargins left="0.7" right="0.7" top="0.75" bottom="0.7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L61"/>
  <sheetViews>
    <sheetView workbookViewId="0">
      <selection activeCell="M22" sqref="M22"/>
    </sheetView>
  </sheetViews>
  <sheetFormatPr baseColWidth="10" defaultColWidth="9.1640625" defaultRowHeight="16" customHeight="1" x14ac:dyDescent="0.2"/>
  <cols>
    <col min="1" max="1" width="18.6640625" customWidth="1"/>
    <col min="2" max="2" width="14" customWidth="1"/>
    <col min="3" max="3" width="17.83203125" customWidth="1"/>
    <col min="4" max="4" width="12.5" customWidth="1"/>
    <col min="5" max="5" width="19"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557</v>
      </c>
    </row>
    <row r="3" spans="1:12" ht="16" customHeight="1" x14ac:dyDescent="0.2">
      <c r="A3" t="s">
        <v>558</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117577477</v>
      </c>
      <c r="C7">
        <v>10000000</v>
      </c>
      <c r="D7">
        <v>0.09</v>
      </c>
      <c r="E7">
        <v>9598666</v>
      </c>
      <c r="F7">
        <v>0.08</v>
      </c>
      <c r="G7">
        <v>97978811</v>
      </c>
      <c r="H7">
        <v>36738563</v>
      </c>
      <c r="I7">
        <v>23862814</v>
      </c>
      <c r="J7">
        <v>60601377</v>
      </c>
      <c r="K7">
        <v>0</v>
      </c>
      <c r="L7">
        <v>37377434</v>
      </c>
    </row>
    <row r="8" spans="1:12" ht="16" customHeight="1" x14ac:dyDescent="0.2">
      <c r="A8" t="s">
        <v>9</v>
      </c>
      <c r="B8">
        <v>70131420</v>
      </c>
      <c r="C8">
        <v>1600000</v>
      </c>
      <c r="D8">
        <v>0.02</v>
      </c>
      <c r="E8">
        <v>3216300</v>
      </c>
      <c r="F8">
        <v>0.05</v>
      </c>
      <c r="G8">
        <v>65315120</v>
      </c>
      <c r="H8">
        <v>36874212</v>
      </c>
      <c r="I8">
        <v>11785933</v>
      </c>
      <c r="J8">
        <v>48660145</v>
      </c>
      <c r="K8">
        <v>16654975</v>
      </c>
      <c r="L8">
        <v>0</v>
      </c>
    </row>
    <row r="9" spans="1:12" ht="16" customHeight="1" x14ac:dyDescent="0.2">
      <c r="A9" t="s">
        <v>10</v>
      </c>
      <c r="B9">
        <v>260061454</v>
      </c>
      <c r="C9">
        <v>0</v>
      </c>
      <c r="D9">
        <v>0</v>
      </c>
      <c r="E9">
        <v>22639800</v>
      </c>
      <c r="F9">
        <v>0.09</v>
      </c>
      <c r="G9">
        <v>237421654</v>
      </c>
      <c r="H9">
        <v>87569632</v>
      </c>
      <c r="I9">
        <v>51193913</v>
      </c>
      <c r="J9">
        <v>138763545</v>
      </c>
      <c r="K9">
        <v>34403494</v>
      </c>
      <c r="L9">
        <v>64254615</v>
      </c>
    </row>
    <row r="10" spans="1:12" ht="16" customHeight="1" x14ac:dyDescent="0.2">
      <c r="A10" t="s">
        <v>11</v>
      </c>
      <c r="B10">
        <v>64356563</v>
      </c>
      <c r="C10">
        <v>0</v>
      </c>
      <c r="D10">
        <v>0</v>
      </c>
      <c r="E10">
        <v>0</v>
      </c>
      <c r="F10">
        <v>0</v>
      </c>
      <c r="G10">
        <v>64356563</v>
      </c>
      <c r="H10">
        <v>18724347</v>
      </c>
      <c r="I10">
        <v>17503815</v>
      </c>
      <c r="J10">
        <v>36228162</v>
      </c>
      <c r="K10">
        <v>29269294</v>
      </c>
      <c r="L10">
        <v>-1140893</v>
      </c>
    </row>
    <row r="11" spans="1:12" ht="16" customHeight="1" x14ac:dyDescent="0.2">
      <c r="A11" t="s">
        <v>12</v>
      </c>
      <c r="B11">
        <v>4495514595</v>
      </c>
      <c r="C11">
        <v>100000000</v>
      </c>
      <c r="D11">
        <v>0.02</v>
      </c>
      <c r="E11">
        <v>183000000</v>
      </c>
      <c r="F11">
        <v>0.04</v>
      </c>
      <c r="G11">
        <v>4212514595</v>
      </c>
      <c r="H11">
        <v>2281050268</v>
      </c>
      <c r="I11">
        <v>840678258</v>
      </c>
      <c r="J11">
        <v>3121728526</v>
      </c>
      <c r="K11">
        <v>1090786069</v>
      </c>
      <c r="L11">
        <v>0</v>
      </c>
    </row>
    <row r="12" spans="1:12" ht="16" customHeight="1" x14ac:dyDescent="0.2">
      <c r="A12" t="s">
        <v>13</v>
      </c>
      <c r="B12">
        <v>161025485</v>
      </c>
      <c r="C12">
        <v>0</v>
      </c>
      <c r="D12">
        <v>0</v>
      </c>
      <c r="E12">
        <v>2152087</v>
      </c>
      <c r="F12">
        <v>0.01</v>
      </c>
      <c r="G12">
        <v>158873398</v>
      </c>
      <c r="H12">
        <v>32891548</v>
      </c>
      <c r="I12">
        <v>39769922</v>
      </c>
      <c r="J12">
        <v>72661470</v>
      </c>
      <c r="K12">
        <v>81916368</v>
      </c>
      <c r="L12">
        <v>4295560</v>
      </c>
    </row>
    <row r="13" spans="1:12" ht="16" customHeight="1" x14ac:dyDescent="0.2">
      <c r="A13" t="s">
        <v>14</v>
      </c>
      <c r="B13">
        <v>295837330</v>
      </c>
      <c r="C13">
        <v>0</v>
      </c>
      <c r="D13">
        <v>0</v>
      </c>
      <c r="E13">
        <v>23842531</v>
      </c>
      <c r="F13">
        <v>0.08</v>
      </c>
      <c r="G13">
        <v>271994799</v>
      </c>
      <c r="H13">
        <v>264145635</v>
      </c>
      <c r="I13">
        <v>7849164</v>
      </c>
      <c r="J13">
        <v>271994799</v>
      </c>
      <c r="K13">
        <v>0</v>
      </c>
      <c r="L13">
        <v>0</v>
      </c>
    </row>
    <row r="14" spans="1:12" ht="16" customHeight="1" x14ac:dyDescent="0.2">
      <c r="A14" t="s">
        <v>15</v>
      </c>
      <c r="B14">
        <v>31978275</v>
      </c>
      <c r="C14">
        <v>0</v>
      </c>
      <c r="D14">
        <v>0</v>
      </c>
      <c r="E14">
        <v>3229098</v>
      </c>
      <c r="F14">
        <v>0.1</v>
      </c>
      <c r="G14">
        <v>28749177</v>
      </c>
      <c r="H14">
        <v>16813925</v>
      </c>
      <c r="I14">
        <v>12921620</v>
      </c>
      <c r="J14">
        <v>29735545</v>
      </c>
      <c r="K14">
        <v>-986368</v>
      </c>
      <c r="L14">
        <v>0</v>
      </c>
    </row>
    <row r="15" spans="1:12" ht="16" customHeight="1" x14ac:dyDescent="0.2">
      <c r="A15" t="s">
        <v>16</v>
      </c>
      <c r="B15">
        <v>122195874</v>
      </c>
      <c r="C15">
        <v>0</v>
      </c>
      <c r="D15">
        <v>0</v>
      </c>
      <c r="E15">
        <v>0</v>
      </c>
      <c r="F15">
        <v>0</v>
      </c>
      <c r="G15">
        <v>122195874</v>
      </c>
      <c r="H15">
        <v>50261927</v>
      </c>
      <c r="I15">
        <v>29771291</v>
      </c>
      <c r="J15">
        <v>80033218</v>
      </c>
      <c r="K15">
        <v>5813406</v>
      </c>
      <c r="L15">
        <v>36349250</v>
      </c>
    </row>
    <row r="16" spans="1:12" ht="16" customHeight="1" x14ac:dyDescent="0.2">
      <c r="A16" t="s">
        <v>17</v>
      </c>
      <c r="B16">
        <v>783792927</v>
      </c>
      <c r="C16">
        <v>29403486</v>
      </c>
      <c r="D16">
        <v>0.04</v>
      </c>
      <c r="E16">
        <v>57688688</v>
      </c>
      <c r="F16">
        <v>7.0000000000000007E-2</v>
      </c>
      <c r="G16">
        <v>696700753</v>
      </c>
      <c r="H16">
        <v>126365035</v>
      </c>
      <c r="I16">
        <v>168988826</v>
      </c>
      <c r="J16">
        <v>295353861</v>
      </c>
      <c r="K16">
        <v>51548488</v>
      </c>
      <c r="L16">
        <v>349798404</v>
      </c>
    </row>
    <row r="17" spans="1:12" ht="16" customHeight="1" x14ac:dyDescent="0.2">
      <c r="A17" t="s">
        <v>18</v>
      </c>
      <c r="B17">
        <v>390498574</v>
      </c>
      <c r="C17">
        <v>28285000</v>
      </c>
      <c r="D17">
        <v>7.0000000000000007E-2</v>
      </c>
      <c r="E17">
        <v>39897051</v>
      </c>
      <c r="F17">
        <v>0.1</v>
      </c>
      <c r="G17">
        <v>322316523</v>
      </c>
      <c r="H17">
        <v>172258543</v>
      </c>
      <c r="I17">
        <v>81354563</v>
      </c>
      <c r="J17">
        <v>253613106</v>
      </c>
      <c r="K17">
        <v>17138260</v>
      </c>
      <c r="L17">
        <v>51565157</v>
      </c>
    </row>
    <row r="18" spans="1:12" ht="16" customHeight="1" x14ac:dyDescent="0.2">
      <c r="A18" t="s">
        <v>19</v>
      </c>
      <c r="B18">
        <v>102328989</v>
      </c>
      <c r="C18">
        <v>7400000</v>
      </c>
      <c r="D18">
        <v>7.0000000000000007E-2</v>
      </c>
      <c r="E18">
        <v>1000000</v>
      </c>
      <c r="F18">
        <v>0.01</v>
      </c>
      <c r="G18">
        <v>93928989</v>
      </c>
      <c r="H18">
        <v>75109925</v>
      </c>
      <c r="I18">
        <v>10735600</v>
      </c>
      <c r="J18">
        <v>85845525</v>
      </c>
      <c r="K18">
        <v>1141132</v>
      </c>
      <c r="L18">
        <v>6942332</v>
      </c>
    </row>
    <row r="19" spans="1:12" ht="16" customHeight="1" x14ac:dyDescent="0.2">
      <c r="A19" t="s">
        <v>20</v>
      </c>
      <c r="B19">
        <v>40975927</v>
      </c>
      <c r="C19">
        <v>0</v>
      </c>
      <c r="D19">
        <v>0</v>
      </c>
      <c r="E19">
        <v>3278000</v>
      </c>
      <c r="F19">
        <v>0.08</v>
      </c>
      <c r="G19">
        <v>37697927</v>
      </c>
      <c r="H19">
        <v>21675</v>
      </c>
      <c r="I19">
        <v>6587479</v>
      </c>
      <c r="J19">
        <v>6609154</v>
      </c>
      <c r="K19">
        <v>0</v>
      </c>
      <c r="L19">
        <v>31088773</v>
      </c>
    </row>
    <row r="20" spans="1:12" ht="16" customHeight="1" x14ac:dyDescent="0.2">
      <c r="A20" t="s">
        <v>21</v>
      </c>
      <c r="B20">
        <v>641777660</v>
      </c>
      <c r="C20">
        <v>0</v>
      </c>
      <c r="D20">
        <v>0</v>
      </c>
      <c r="E20">
        <v>58500000</v>
      </c>
      <c r="F20">
        <v>0.09</v>
      </c>
      <c r="G20">
        <v>583277660</v>
      </c>
      <c r="H20">
        <v>480588856</v>
      </c>
      <c r="I20">
        <v>102688804</v>
      </c>
      <c r="J20">
        <v>583277660</v>
      </c>
      <c r="K20">
        <v>0</v>
      </c>
      <c r="L20">
        <v>0</v>
      </c>
    </row>
    <row r="21" spans="1:12" ht="16" customHeight="1" x14ac:dyDescent="0.2">
      <c r="A21" t="s">
        <v>22</v>
      </c>
      <c r="B21">
        <v>334717405</v>
      </c>
      <c r="C21">
        <v>42039000</v>
      </c>
      <c r="D21">
        <v>0.13</v>
      </c>
      <c r="E21">
        <v>26000000</v>
      </c>
      <c r="F21">
        <v>0.08</v>
      </c>
      <c r="G21">
        <v>266678405</v>
      </c>
      <c r="H21">
        <v>42797455</v>
      </c>
      <c r="I21">
        <v>28561099</v>
      </c>
      <c r="J21">
        <v>71358554</v>
      </c>
      <c r="K21">
        <v>195319851</v>
      </c>
      <c r="L21">
        <v>0</v>
      </c>
    </row>
    <row r="22" spans="1:12" ht="16" customHeight="1" x14ac:dyDescent="0.2">
      <c r="A22" t="s">
        <v>23</v>
      </c>
      <c r="B22">
        <v>150784867</v>
      </c>
      <c r="C22">
        <v>1214089</v>
      </c>
      <c r="D22">
        <v>0.01</v>
      </c>
      <c r="E22">
        <v>6646606</v>
      </c>
      <c r="F22">
        <v>0.04</v>
      </c>
      <c r="G22">
        <v>142924172</v>
      </c>
      <c r="H22">
        <v>62423258</v>
      </c>
      <c r="I22">
        <v>44486414</v>
      </c>
      <c r="J22">
        <v>106909672</v>
      </c>
      <c r="K22">
        <v>6385774</v>
      </c>
      <c r="L22">
        <v>29628726</v>
      </c>
    </row>
    <row r="23" spans="1:12" ht="16" customHeight="1" x14ac:dyDescent="0.2">
      <c r="A23" t="s">
        <v>24</v>
      </c>
      <c r="B23">
        <v>101931061</v>
      </c>
      <c r="C23">
        <v>7080193</v>
      </c>
      <c r="D23">
        <v>7.0000000000000007E-2</v>
      </c>
      <c r="E23">
        <v>10193106</v>
      </c>
      <c r="F23">
        <v>0.1</v>
      </c>
      <c r="G23">
        <v>84657762</v>
      </c>
      <c r="H23">
        <v>9377813</v>
      </c>
      <c r="I23">
        <v>75279949</v>
      </c>
      <c r="J23">
        <v>84657762</v>
      </c>
      <c r="K23">
        <v>0</v>
      </c>
      <c r="L23">
        <v>0</v>
      </c>
    </row>
    <row r="24" spans="1:12" ht="16" customHeight="1" x14ac:dyDescent="0.2">
      <c r="A24" t="s">
        <v>25</v>
      </c>
      <c r="B24">
        <v>199089057</v>
      </c>
      <c r="C24">
        <v>18000000</v>
      </c>
      <c r="D24">
        <v>0.09</v>
      </c>
      <c r="E24">
        <v>9200000</v>
      </c>
      <c r="F24">
        <v>0.05</v>
      </c>
      <c r="G24">
        <v>171889057</v>
      </c>
      <c r="H24">
        <v>96000864</v>
      </c>
      <c r="I24">
        <v>31018769</v>
      </c>
      <c r="J24">
        <v>127019633</v>
      </c>
      <c r="K24">
        <v>0</v>
      </c>
      <c r="L24">
        <v>44869424</v>
      </c>
    </row>
    <row r="25" spans="1:12" ht="16" customHeight="1" x14ac:dyDescent="0.2">
      <c r="A25" t="s">
        <v>26</v>
      </c>
      <c r="B25">
        <v>242608083</v>
      </c>
      <c r="C25">
        <v>0</v>
      </c>
      <c r="D25">
        <v>0</v>
      </c>
      <c r="E25">
        <v>0</v>
      </c>
      <c r="F25">
        <v>0</v>
      </c>
      <c r="G25">
        <v>242608083</v>
      </c>
      <c r="H25">
        <v>49571341</v>
      </c>
      <c r="I25">
        <v>63282519</v>
      </c>
      <c r="J25">
        <v>112853860</v>
      </c>
      <c r="K25">
        <v>0</v>
      </c>
      <c r="L25">
        <v>129754223</v>
      </c>
    </row>
    <row r="26" spans="1:12" ht="16" customHeight="1" x14ac:dyDescent="0.2">
      <c r="A26" t="s">
        <v>27</v>
      </c>
      <c r="B26">
        <v>78120889</v>
      </c>
      <c r="C26">
        <v>4984810</v>
      </c>
      <c r="D26">
        <v>0.06</v>
      </c>
      <c r="E26">
        <v>2500000</v>
      </c>
      <c r="F26">
        <v>0.03</v>
      </c>
      <c r="G26">
        <v>70636079</v>
      </c>
      <c r="H26">
        <v>49533774</v>
      </c>
      <c r="I26">
        <v>21102305</v>
      </c>
      <c r="J26">
        <v>70636079</v>
      </c>
      <c r="K26">
        <v>0</v>
      </c>
      <c r="L26">
        <v>0</v>
      </c>
    </row>
    <row r="27" spans="1:12" ht="16" customHeight="1" x14ac:dyDescent="0.2">
      <c r="A27" t="s">
        <v>28</v>
      </c>
      <c r="B27">
        <v>314281420</v>
      </c>
      <c r="C27">
        <v>0</v>
      </c>
      <c r="D27">
        <v>0</v>
      </c>
      <c r="E27">
        <v>22909803</v>
      </c>
      <c r="F27">
        <v>7.0000000000000007E-2</v>
      </c>
      <c r="G27">
        <v>291371617</v>
      </c>
      <c r="H27">
        <v>106572281</v>
      </c>
      <c r="I27">
        <v>30518065</v>
      </c>
      <c r="J27">
        <v>137090346</v>
      </c>
      <c r="K27">
        <v>0</v>
      </c>
      <c r="L27">
        <v>154281271</v>
      </c>
    </row>
    <row r="28" spans="1:12" ht="16" customHeight="1" x14ac:dyDescent="0.2">
      <c r="A28" t="s">
        <v>29</v>
      </c>
      <c r="B28">
        <v>459371116</v>
      </c>
      <c r="C28">
        <v>91874223</v>
      </c>
      <c r="D28">
        <v>0.2</v>
      </c>
      <c r="E28">
        <v>45937112</v>
      </c>
      <c r="F28">
        <v>0.1</v>
      </c>
      <c r="G28">
        <v>321559781</v>
      </c>
      <c r="H28">
        <v>220103310</v>
      </c>
      <c r="I28">
        <v>101456471</v>
      </c>
      <c r="J28">
        <v>321559781</v>
      </c>
      <c r="K28">
        <v>0</v>
      </c>
      <c r="L28">
        <v>0</v>
      </c>
    </row>
    <row r="29" spans="1:12" ht="16" customHeight="1" x14ac:dyDescent="0.2">
      <c r="A29" t="s">
        <v>30</v>
      </c>
      <c r="B29">
        <v>837909104</v>
      </c>
      <c r="C29">
        <v>149464937</v>
      </c>
      <c r="D29">
        <v>0.18</v>
      </c>
      <c r="E29">
        <v>72782007</v>
      </c>
      <c r="F29">
        <v>0.09</v>
      </c>
      <c r="G29">
        <v>615662160</v>
      </c>
      <c r="H29">
        <v>301816281</v>
      </c>
      <c r="I29">
        <v>162028756</v>
      </c>
      <c r="J29">
        <v>463845037</v>
      </c>
      <c r="K29">
        <v>14122039</v>
      </c>
      <c r="L29">
        <v>137695084</v>
      </c>
    </row>
    <row r="30" spans="1:12" ht="16" customHeight="1" x14ac:dyDescent="0.2">
      <c r="A30" t="s">
        <v>31</v>
      </c>
      <c r="B30">
        <v>323547138</v>
      </c>
      <c r="C30">
        <v>10200000</v>
      </c>
      <c r="D30">
        <v>0.03</v>
      </c>
      <c r="E30">
        <v>100000</v>
      </c>
      <c r="F30">
        <v>0</v>
      </c>
      <c r="G30">
        <v>313247138</v>
      </c>
      <c r="H30">
        <v>131903223</v>
      </c>
      <c r="I30">
        <v>44416389</v>
      </c>
      <c r="J30">
        <v>176319612</v>
      </c>
      <c r="K30">
        <v>0</v>
      </c>
      <c r="L30">
        <v>136927526</v>
      </c>
    </row>
    <row r="31" spans="1:12" ht="16" customHeight="1" x14ac:dyDescent="0.2">
      <c r="A31" t="s">
        <v>32</v>
      </c>
      <c r="B31">
        <v>111360416</v>
      </c>
      <c r="C31">
        <v>0</v>
      </c>
      <c r="D31">
        <v>0</v>
      </c>
      <c r="E31">
        <v>8676578</v>
      </c>
      <c r="F31">
        <v>0.08</v>
      </c>
      <c r="G31">
        <v>102683838</v>
      </c>
      <c r="H31">
        <v>24708310</v>
      </c>
      <c r="I31">
        <v>14646152</v>
      </c>
      <c r="J31">
        <v>39354462</v>
      </c>
      <c r="K31">
        <v>32319102</v>
      </c>
      <c r="L31">
        <v>31010274</v>
      </c>
    </row>
    <row r="32" spans="1:12" ht="16" customHeight="1" x14ac:dyDescent="0.2">
      <c r="A32" t="s">
        <v>33</v>
      </c>
      <c r="B32">
        <v>268295522</v>
      </c>
      <c r="C32">
        <v>0</v>
      </c>
      <c r="D32">
        <v>0</v>
      </c>
      <c r="E32">
        <v>21705174</v>
      </c>
      <c r="F32">
        <v>0.08</v>
      </c>
      <c r="G32">
        <v>246590348</v>
      </c>
      <c r="H32">
        <v>115990639</v>
      </c>
      <c r="I32">
        <v>69171570</v>
      </c>
      <c r="J32">
        <v>185162209</v>
      </c>
      <c r="K32">
        <v>63242330</v>
      </c>
      <c r="L32">
        <v>-1814191</v>
      </c>
    </row>
    <row r="33" spans="1:12" ht="16" customHeight="1" x14ac:dyDescent="0.2">
      <c r="A33" t="s">
        <v>34</v>
      </c>
      <c r="B33">
        <v>57931701</v>
      </c>
      <c r="C33">
        <v>657669</v>
      </c>
      <c r="D33">
        <v>0.01</v>
      </c>
      <c r="E33">
        <v>0</v>
      </c>
      <c r="F33">
        <v>0</v>
      </c>
      <c r="G33">
        <v>57274032</v>
      </c>
      <c r="H33">
        <v>19767333</v>
      </c>
      <c r="I33">
        <v>7463776</v>
      </c>
      <c r="J33">
        <v>27231109</v>
      </c>
      <c r="K33">
        <v>30012923</v>
      </c>
      <c r="L33">
        <v>30000</v>
      </c>
    </row>
    <row r="34" spans="1:12" ht="16" customHeight="1" x14ac:dyDescent="0.2">
      <c r="A34" t="s">
        <v>35</v>
      </c>
      <c r="B34">
        <v>78317895</v>
      </c>
      <c r="C34">
        <v>0</v>
      </c>
      <c r="D34">
        <v>0</v>
      </c>
      <c r="E34">
        <v>0</v>
      </c>
      <c r="F34">
        <v>0</v>
      </c>
      <c r="G34">
        <v>78317895</v>
      </c>
      <c r="H34">
        <v>18246580</v>
      </c>
      <c r="I34">
        <v>15157603</v>
      </c>
      <c r="J34">
        <v>33404183</v>
      </c>
      <c r="K34">
        <v>0</v>
      </c>
      <c r="L34">
        <v>44913712</v>
      </c>
    </row>
    <row r="35" spans="1:12" ht="16" customHeight="1" x14ac:dyDescent="0.2">
      <c r="A35" t="s">
        <v>36</v>
      </c>
      <c r="B35">
        <v>48842561</v>
      </c>
      <c r="C35">
        <v>0</v>
      </c>
      <c r="D35">
        <v>0</v>
      </c>
      <c r="E35">
        <v>0</v>
      </c>
      <c r="F35">
        <v>0</v>
      </c>
      <c r="G35">
        <v>48842561</v>
      </c>
      <c r="H35">
        <v>22484066</v>
      </c>
      <c r="I35">
        <v>14348183</v>
      </c>
      <c r="J35">
        <v>36832249</v>
      </c>
      <c r="K35">
        <v>8043603</v>
      </c>
      <c r="L35">
        <v>3966709</v>
      </c>
    </row>
    <row r="36" spans="1:12" ht="16" customHeight="1" x14ac:dyDescent="0.2">
      <c r="A36" t="s">
        <v>37</v>
      </c>
      <c r="B36">
        <v>40374280</v>
      </c>
      <c r="C36">
        <v>0</v>
      </c>
      <c r="D36">
        <v>0</v>
      </c>
      <c r="E36">
        <v>0</v>
      </c>
      <c r="F36">
        <v>0</v>
      </c>
      <c r="G36">
        <v>40374280</v>
      </c>
      <c r="H36">
        <v>21620048</v>
      </c>
      <c r="I36">
        <v>12801019</v>
      </c>
      <c r="J36">
        <v>34421067</v>
      </c>
      <c r="K36">
        <v>0</v>
      </c>
      <c r="L36">
        <v>5953213</v>
      </c>
    </row>
    <row r="37" spans="1:12" ht="16" customHeight="1" x14ac:dyDescent="0.2">
      <c r="A37" t="s">
        <v>38</v>
      </c>
      <c r="B37">
        <v>394928927</v>
      </c>
      <c r="C37">
        <v>80806965</v>
      </c>
      <c r="D37">
        <v>0.2</v>
      </c>
      <c r="E37">
        <v>40403482</v>
      </c>
      <c r="F37">
        <v>0.1</v>
      </c>
      <c r="G37">
        <v>273718480</v>
      </c>
      <c r="H37">
        <v>208639231</v>
      </c>
      <c r="I37">
        <v>74185145</v>
      </c>
      <c r="J37">
        <v>282824376</v>
      </c>
      <c r="K37">
        <v>0</v>
      </c>
      <c r="L37">
        <v>-9105896</v>
      </c>
    </row>
    <row r="38" spans="1:12" ht="16" customHeight="1" x14ac:dyDescent="0.2">
      <c r="A38" t="s">
        <v>39</v>
      </c>
      <c r="B38">
        <v>134761326</v>
      </c>
      <c r="C38">
        <v>13304750</v>
      </c>
      <c r="D38">
        <v>0.1</v>
      </c>
      <c r="E38">
        <v>0</v>
      </c>
      <c r="F38">
        <v>0</v>
      </c>
      <c r="G38">
        <v>121456576</v>
      </c>
      <c r="H38">
        <v>61209204</v>
      </c>
      <c r="I38">
        <v>-2003303</v>
      </c>
      <c r="J38">
        <v>59205901</v>
      </c>
      <c r="K38">
        <v>4924817</v>
      </c>
      <c r="L38">
        <v>57325858</v>
      </c>
    </row>
    <row r="39" spans="1:12" ht="16" customHeight="1" x14ac:dyDescent="0.2">
      <c r="A39" t="s">
        <v>40</v>
      </c>
      <c r="B39">
        <v>2526711172</v>
      </c>
      <c r="C39">
        <v>55000000</v>
      </c>
      <c r="D39">
        <v>0.02</v>
      </c>
      <c r="E39">
        <v>221000000</v>
      </c>
      <c r="F39">
        <v>0.09</v>
      </c>
      <c r="G39">
        <v>2250711172</v>
      </c>
      <c r="H39">
        <v>1063040784</v>
      </c>
      <c r="I39">
        <v>498615058</v>
      </c>
      <c r="J39">
        <v>1561655842</v>
      </c>
      <c r="K39">
        <v>0</v>
      </c>
      <c r="L39">
        <v>689055330</v>
      </c>
    </row>
    <row r="40" spans="1:12" ht="16" customHeight="1" x14ac:dyDescent="0.2">
      <c r="A40" t="s">
        <v>41</v>
      </c>
      <c r="B40">
        <v>371278291</v>
      </c>
      <c r="C40">
        <v>11699518</v>
      </c>
      <c r="D40">
        <v>0.03</v>
      </c>
      <c r="E40">
        <v>970581</v>
      </c>
      <c r="F40">
        <v>0</v>
      </c>
      <c r="G40">
        <v>358608192</v>
      </c>
      <c r="H40">
        <v>159492587</v>
      </c>
      <c r="I40">
        <v>45586893</v>
      </c>
      <c r="J40">
        <v>205079480</v>
      </c>
      <c r="K40">
        <v>33336771</v>
      </c>
      <c r="L40">
        <v>120191941</v>
      </c>
    </row>
    <row r="41" spans="1:12" ht="16" customHeight="1" x14ac:dyDescent="0.2">
      <c r="A41" t="s">
        <v>42</v>
      </c>
      <c r="B41">
        <v>33503176</v>
      </c>
      <c r="C41">
        <v>0</v>
      </c>
      <c r="D41">
        <v>0</v>
      </c>
      <c r="E41">
        <v>0</v>
      </c>
      <c r="F41">
        <v>0</v>
      </c>
      <c r="G41">
        <v>33503176</v>
      </c>
      <c r="H41">
        <v>15181872</v>
      </c>
      <c r="I41">
        <v>10236459</v>
      </c>
      <c r="J41">
        <v>25418331</v>
      </c>
      <c r="K41">
        <v>5763584</v>
      </c>
      <c r="L41">
        <v>2321261</v>
      </c>
    </row>
    <row r="42" spans="1:12" ht="16" customHeight="1" x14ac:dyDescent="0.2">
      <c r="A42" t="s">
        <v>43</v>
      </c>
      <c r="B42">
        <v>1001148180</v>
      </c>
      <c r="C42">
        <v>0</v>
      </c>
      <c r="D42">
        <v>0</v>
      </c>
      <c r="E42">
        <v>72796826</v>
      </c>
      <c r="F42">
        <v>7.0000000000000007E-2</v>
      </c>
      <c r="G42">
        <v>928351354</v>
      </c>
      <c r="H42">
        <v>232556313</v>
      </c>
      <c r="I42">
        <v>146992379</v>
      </c>
      <c r="J42">
        <v>379548692</v>
      </c>
      <c r="K42">
        <v>469944525</v>
      </c>
      <c r="L42">
        <v>78858137</v>
      </c>
    </row>
    <row r="43" spans="1:12" ht="16" customHeight="1" x14ac:dyDescent="0.2">
      <c r="A43" t="s">
        <v>44</v>
      </c>
      <c r="B43">
        <v>204390269</v>
      </c>
      <c r="C43">
        <v>5606134</v>
      </c>
      <c r="D43">
        <v>0.03</v>
      </c>
      <c r="E43">
        <v>11100000</v>
      </c>
      <c r="F43">
        <v>0.05</v>
      </c>
      <c r="G43">
        <v>187684135</v>
      </c>
      <c r="H43">
        <v>42965635</v>
      </c>
      <c r="I43">
        <v>34480021</v>
      </c>
      <c r="J43">
        <v>77445656</v>
      </c>
      <c r="K43">
        <v>0</v>
      </c>
      <c r="L43">
        <v>110238479</v>
      </c>
    </row>
    <row r="44" spans="1:12" ht="16" customHeight="1" x14ac:dyDescent="0.2">
      <c r="A44" t="s">
        <v>45</v>
      </c>
      <c r="B44">
        <v>184519244</v>
      </c>
      <c r="C44">
        <v>0</v>
      </c>
      <c r="D44">
        <v>0</v>
      </c>
      <c r="E44">
        <v>0</v>
      </c>
      <c r="F44">
        <v>0</v>
      </c>
      <c r="G44">
        <v>184519244</v>
      </c>
      <c r="H44">
        <v>68636031</v>
      </c>
      <c r="I44">
        <v>64225995</v>
      </c>
      <c r="J44">
        <v>132862026</v>
      </c>
      <c r="K44">
        <v>51657218</v>
      </c>
      <c r="L44">
        <v>0</v>
      </c>
    </row>
    <row r="45" spans="1:12" ht="16" customHeight="1" x14ac:dyDescent="0.2">
      <c r="A45" t="s">
        <v>46</v>
      </c>
      <c r="B45">
        <v>844280012</v>
      </c>
      <c r="C45">
        <v>0</v>
      </c>
      <c r="D45">
        <v>0</v>
      </c>
      <c r="E45">
        <v>53003526</v>
      </c>
      <c r="F45">
        <v>0.06</v>
      </c>
      <c r="G45">
        <v>791276486</v>
      </c>
      <c r="H45">
        <v>265082420</v>
      </c>
      <c r="I45">
        <v>243269642</v>
      </c>
      <c r="J45">
        <v>508352062</v>
      </c>
      <c r="K45">
        <v>37888160</v>
      </c>
      <c r="L45">
        <v>245036264</v>
      </c>
    </row>
    <row r="46" spans="1:12" ht="16" customHeight="1" x14ac:dyDescent="0.2">
      <c r="A46" t="s">
        <v>47</v>
      </c>
      <c r="B46">
        <v>104183361</v>
      </c>
      <c r="C46">
        <v>0</v>
      </c>
      <c r="D46">
        <v>0</v>
      </c>
      <c r="E46">
        <v>0</v>
      </c>
      <c r="F46">
        <v>0</v>
      </c>
      <c r="G46">
        <v>104183361</v>
      </c>
      <c r="H46">
        <v>74532577</v>
      </c>
      <c r="I46">
        <v>13962417</v>
      </c>
      <c r="J46">
        <v>88494994</v>
      </c>
      <c r="K46">
        <v>0</v>
      </c>
      <c r="L46">
        <v>15688367</v>
      </c>
    </row>
    <row r="47" spans="1:12" ht="16" customHeight="1" x14ac:dyDescent="0.2">
      <c r="A47" t="s">
        <v>48</v>
      </c>
      <c r="B47">
        <v>99993859</v>
      </c>
      <c r="C47">
        <v>5634668</v>
      </c>
      <c r="D47">
        <v>0.06</v>
      </c>
      <c r="E47">
        <v>612101</v>
      </c>
      <c r="F47">
        <v>0.01</v>
      </c>
      <c r="G47">
        <v>93747090</v>
      </c>
      <c r="H47">
        <v>-9334099</v>
      </c>
      <c r="I47">
        <v>277040</v>
      </c>
      <c r="J47">
        <v>-9057059</v>
      </c>
      <c r="K47">
        <v>8931300</v>
      </c>
      <c r="L47">
        <v>93872849</v>
      </c>
    </row>
    <row r="48" spans="1:12" ht="16" customHeight="1" x14ac:dyDescent="0.2">
      <c r="A48" t="s">
        <v>49</v>
      </c>
      <c r="B48">
        <v>28272281</v>
      </c>
      <c r="C48">
        <v>0</v>
      </c>
      <c r="D48">
        <v>0</v>
      </c>
      <c r="E48">
        <v>2131341</v>
      </c>
      <c r="F48">
        <v>0.08</v>
      </c>
      <c r="G48">
        <v>26140940</v>
      </c>
      <c r="H48">
        <v>8306089</v>
      </c>
      <c r="I48">
        <v>6487251</v>
      </c>
      <c r="J48">
        <v>14793340</v>
      </c>
      <c r="K48">
        <v>0</v>
      </c>
      <c r="L48">
        <v>11347600</v>
      </c>
    </row>
    <row r="49" spans="1:12" ht="16" customHeight="1" x14ac:dyDescent="0.2">
      <c r="A49" t="s">
        <v>50</v>
      </c>
      <c r="B49">
        <v>226971636</v>
      </c>
      <c r="C49">
        <v>2161747</v>
      </c>
      <c r="D49">
        <v>0.01</v>
      </c>
      <c r="E49">
        <v>909900</v>
      </c>
      <c r="F49">
        <v>0</v>
      </c>
      <c r="G49">
        <v>223899989</v>
      </c>
      <c r="H49">
        <v>-24091440</v>
      </c>
      <c r="I49">
        <v>23453912</v>
      </c>
      <c r="J49">
        <v>-637528</v>
      </c>
      <c r="K49">
        <v>9241147</v>
      </c>
      <c r="L49">
        <v>215296370</v>
      </c>
    </row>
    <row r="50" spans="1:12" ht="16" customHeight="1" x14ac:dyDescent="0.2">
      <c r="A50" t="s">
        <v>51</v>
      </c>
      <c r="B50">
        <v>583009215</v>
      </c>
      <c r="C50">
        <v>12183631</v>
      </c>
      <c r="D50">
        <v>0.02</v>
      </c>
      <c r="E50">
        <v>23105516</v>
      </c>
      <c r="F50">
        <v>0.04</v>
      </c>
      <c r="G50">
        <v>547720068</v>
      </c>
      <c r="H50">
        <v>168564251</v>
      </c>
      <c r="I50">
        <v>167768344</v>
      </c>
      <c r="J50">
        <v>336332595</v>
      </c>
      <c r="K50">
        <v>211387473</v>
      </c>
      <c r="L50">
        <v>0</v>
      </c>
    </row>
    <row r="51" spans="1:12" ht="16" customHeight="1" x14ac:dyDescent="0.2">
      <c r="A51" t="s">
        <v>52</v>
      </c>
      <c r="B51">
        <v>81838431</v>
      </c>
      <c r="C51">
        <v>0</v>
      </c>
      <c r="D51">
        <v>0</v>
      </c>
      <c r="E51">
        <v>3116423</v>
      </c>
      <c r="F51">
        <v>0.04</v>
      </c>
      <c r="G51">
        <v>78722008</v>
      </c>
      <c r="H51">
        <v>41435624</v>
      </c>
      <c r="I51">
        <v>23728162</v>
      </c>
      <c r="J51">
        <v>65163786</v>
      </c>
      <c r="K51">
        <v>0</v>
      </c>
      <c r="L51">
        <v>13558222</v>
      </c>
    </row>
    <row r="52" spans="1:12" ht="16" customHeight="1" x14ac:dyDescent="0.2">
      <c r="A52" t="s">
        <v>53</v>
      </c>
      <c r="B52">
        <v>52987317</v>
      </c>
      <c r="C52">
        <v>6950063</v>
      </c>
      <c r="D52">
        <v>0.13</v>
      </c>
      <c r="E52">
        <v>6863119</v>
      </c>
      <c r="F52">
        <v>0.13</v>
      </c>
      <c r="G52">
        <v>39174135</v>
      </c>
      <c r="H52">
        <v>27954345</v>
      </c>
      <c r="I52">
        <v>5648217</v>
      </c>
      <c r="J52">
        <v>33602562</v>
      </c>
      <c r="K52">
        <v>0</v>
      </c>
      <c r="L52">
        <v>5571573</v>
      </c>
    </row>
    <row r="53" spans="1:12" ht="16" customHeight="1" x14ac:dyDescent="0.2">
      <c r="A53" t="s">
        <v>54</v>
      </c>
      <c r="B53">
        <v>170483715</v>
      </c>
      <c r="C53">
        <v>15357776</v>
      </c>
      <c r="D53">
        <v>0.09</v>
      </c>
      <c r="E53">
        <v>398031</v>
      </c>
      <c r="F53">
        <v>0</v>
      </c>
      <c r="G53">
        <v>154727908</v>
      </c>
      <c r="H53">
        <v>-22147652</v>
      </c>
      <c r="I53">
        <v>57348603</v>
      </c>
      <c r="J53">
        <v>35200951</v>
      </c>
      <c r="K53">
        <v>32345653</v>
      </c>
      <c r="L53">
        <v>87181304</v>
      </c>
    </row>
    <row r="54" spans="1:12" ht="16" customHeight="1" x14ac:dyDescent="0.2">
      <c r="A54" t="s">
        <v>55</v>
      </c>
      <c r="B54">
        <v>469707551</v>
      </c>
      <c r="C54">
        <v>28973849</v>
      </c>
      <c r="D54">
        <v>0.06</v>
      </c>
      <c r="E54">
        <v>0</v>
      </c>
      <c r="F54">
        <v>0</v>
      </c>
      <c r="G54">
        <v>440733702</v>
      </c>
      <c r="H54">
        <v>214524756</v>
      </c>
      <c r="I54">
        <v>83806836</v>
      </c>
      <c r="J54">
        <v>298331592</v>
      </c>
      <c r="K54">
        <v>949341</v>
      </c>
      <c r="L54">
        <v>141452769</v>
      </c>
    </row>
    <row r="55" spans="1:12" ht="16" customHeight="1" x14ac:dyDescent="0.2">
      <c r="A55" t="s">
        <v>56</v>
      </c>
      <c r="B55">
        <v>136222725</v>
      </c>
      <c r="C55">
        <v>10000000</v>
      </c>
      <c r="D55">
        <v>7.0000000000000007E-2</v>
      </c>
      <c r="E55">
        <v>7400000</v>
      </c>
      <c r="F55">
        <v>0.05</v>
      </c>
      <c r="G55">
        <v>118822725</v>
      </c>
      <c r="H55">
        <v>2911635</v>
      </c>
      <c r="I55">
        <v>9147243</v>
      </c>
      <c r="J55">
        <v>12058878</v>
      </c>
      <c r="K55">
        <v>0</v>
      </c>
      <c r="L55">
        <v>106763847</v>
      </c>
    </row>
    <row r="56" spans="1:12" ht="16" customHeight="1" x14ac:dyDescent="0.2">
      <c r="A56" t="s">
        <v>57</v>
      </c>
      <c r="B56">
        <v>450061188</v>
      </c>
      <c r="C56">
        <v>37507151</v>
      </c>
      <c r="D56">
        <v>0.08</v>
      </c>
      <c r="E56">
        <v>39700000</v>
      </c>
      <c r="F56">
        <v>0.09</v>
      </c>
      <c r="G56">
        <v>372854037</v>
      </c>
      <c r="H56">
        <v>44026362</v>
      </c>
      <c r="I56">
        <v>88295918</v>
      </c>
      <c r="J56">
        <v>132322280</v>
      </c>
      <c r="K56">
        <v>191512216</v>
      </c>
      <c r="L56">
        <v>49019541</v>
      </c>
    </row>
    <row r="57" spans="1:12" ht="16" customHeight="1" x14ac:dyDescent="0.2">
      <c r="A57" t="s">
        <v>58</v>
      </c>
      <c r="B57">
        <v>37519861</v>
      </c>
      <c r="C57">
        <v>0</v>
      </c>
      <c r="D57">
        <v>0</v>
      </c>
      <c r="E57">
        <v>0</v>
      </c>
      <c r="F57">
        <v>0</v>
      </c>
      <c r="G57">
        <v>37519861</v>
      </c>
      <c r="H57">
        <v>356182</v>
      </c>
      <c r="I57">
        <v>161376</v>
      </c>
      <c r="J57">
        <v>517558</v>
      </c>
      <c r="K57">
        <v>21376687</v>
      </c>
      <c r="L57">
        <v>15625616</v>
      </c>
    </row>
    <row r="58" spans="1:12" ht="16" customHeight="1" x14ac:dyDescent="0.2">
      <c r="A58" t="s">
        <v>117</v>
      </c>
      <c r="B58">
        <v>19362306802</v>
      </c>
      <c r="C58">
        <v>787389659</v>
      </c>
      <c r="D58" t="s">
        <v>134</v>
      </c>
      <c r="E58">
        <v>1118203453</v>
      </c>
      <c r="F58" t="s">
        <v>134</v>
      </c>
      <c r="G58">
        <v>17456713690</v>
      </c>
      <c r="H58">
        <v>7616173374</v>
      </c>
      <c r="I58">
        <v>3737104649</v>
      </c>
      <c r="J58">
        <v>11353278023</v>
      </c>
      <c r="K58">
        <v>2756389632</v>
      </c>
      <c r="L58">
        <v>3347046035</v>
      </c>
    </row>
    <row r="59" spans="1:12" ht="16" customHeight="1" x14ac:dyDescent="0.2">
      <c r="A59" t="s">
        <v>362</v>
      </c>
      <c r="B59">
        <v>1</v>
      </c>
      <c r="C59">
        <v>0.04</v>
      </c>
      <c r="D59" t="s">
        <v>134</v>
      </c>
      <c r="E59">
        <v>0.06</v>
      </c>
      <c r="F59" t="s">
        <v>134</v>
      </c>
      <c r="G59">
        <v>0.9</v>
      </c>
      <c r="H59">
        <v>0.67</v>
      </c>
      <c r="I59">
        <v>0.33</v>
      </c>
      <c r="J59">
        <v>1</v>
      </c>
      <c r="K59">
        <v>0.16</v>
      </c>
      <c r="L59">
        <v>0.19</v>
      </c>
    </row>
    <row r="60" spans="1:12" ht="16" customHeight="1" x14ac:dyDescent="0.2">
      <c r="A60" t="s">
        <v>462</v>
      </c>
    </row>
    <row r="61" spans="1:12" ht="16" customHeight="1" x14ac:dyDescent="0.2">
      <c r="A61" t="s">
        <v>559</v>
      </c>
    </row>
  </sheetData>
  <pageMargins left="0.7" right="0.7" top="0.75" bottom="0.75" header="0.5" footer="0.5"/>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pageSetUpPr fitToPage="1"/>
  </sheetPr>
  <dimension ref="A1:N60"/>
  <sheetViews>
    <sheetView workbookViewId="0">
      <selection activeCell="A7" sqref="A7:A58"/>
    </sheetView>
  </sheetViews>
  <sheetFormatPr baseColWidth="10" defaultColWidth="9.1640625" defaultRowHeight="16" customHeight="1" x14ac:dyDescent="0.2"/>
  <cols>
    <col min="1" max="1" width="15.5" bestFit="1" customWidth="1"/>
    <col min="2" max="2" width="17.1640625" customWidth="1"/>
    <col min="3" max="3" width="14.6640625" customWidth="1"/>
    <col min="4" max="4" width="13.5" customWidth="1"/>
    <col min="5" max="5" width="15" customWidth="1"/>
    <col min="6" max="6" width="13.5" customWidth="1"/>
    <col min="7" max="7" width="12.5" customWidth="1"/>
    <col min="8" max="8" width="13.83203125" customWidth="1"/>
    <col min="9" max="9" width="14.83203125" customWidth="1"/>
    <col min="10" max="10" width="11.5" customWidth="1"/>
    <col min="11" max="11" width="10.5" customWidth="1"/>
    <col min="12" max="12" width="12" customWidth="1"/>
    <col min="14" max="14" width="11.1640625" bestFit="1" customWidth="1"/>
  </cols>
  <sheetData>
    <row r="1" spans="1:14" ht="16" customHeight="1" x14ac:dyDescent="0.2">
      <c r="A1" t="s">
        <v>352</v>
      </c>
    </row>
    <row r="2" spans="1:14" ht="16" customHeight="1" x14ac:dyDescent="0.2">
      <c r="A2" t="s">
        <v>543</v>
      </c>
    </row>
    <row r="3" spans="1:14" ht="16" customHeight="1" x14ac:dyDescent="0.2">
      <c r="A3" t="s">
        <v>537</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6084</v>
      </c>
      <c r="C7">
        <v>6084</v>
      </c>
      <c r="D7">
        <v>0</v>
      </c>
      <c r="E7">
        <v>0</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0</v>
      </c>
      <c r="C9">
        <v>0</v>
      </c>
      <c r="D9">
        <v>0</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101229317</v>
      </c>
      <c r="C11">
        <v>45116265</v>
      </c>
      <c r="D11">
        <v>0</v>
      </c>
      <c r="E11">
        <v>0</v>
      </c>
      <c r="F11">
        <v>0</v>
      </c>
      <c r="G11">
        <v>0</v>
      </c>
      <c r="H11">
        <v>0</v>
      </c>
      <c r="I11">
        <v>0</v>
      </c>
      <c r="J11">
        <v>0</v>
      </c>
      <c r="K11">
        <v>0</v>
      </c>
      <c r="L11">
        <v>24268336</v>
      </c>
      <c r="M11">
        <v>0</v>
      </c>
      <c r="N11">
        <v>31844716</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6425744</v>
      </c>
      <c r="C13">
        <v>0</v>
      </c>
      <c r="D13">
        <v>0</v>
      </c>
      <c r="E13">
        <v>0</v>
      </c>
      <c r="F13">
        <v>0</v>
      </c>
      <c r="G13">
        <v>0</v>
      </c>
      <c r="H13">
        <v>0</v>
      </c>
      <c r="I13">
        <v>0</v>
      </c>
      <c r="J13">
        <v>0</v>
      </c>
      <c r="K13">
        <v>0</v>
      </c>
      <c r="L13">
        <v>0</v>
      </c>
      <c r="M13">
        <v>0</v>
      </c>
      <c r="N13">
        <v>6425744</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0</v>
      </c>
      <c r="C15">
        <v>0</v>
      </c>
      <c r="D15">
        <v>0</v>
      </c>
      <c r="E15">
        <v>0</v>
      </c>
      <c r="F15">
        <v>0</v>
      </c>
      <c r="G15">
        <v>0</v>
      </c>
      <c r="H15">
        <v>0</v>
      </c>
      <c r="I15">
        <v>0</v>
      </c>
      <c r="J15">
        <v>0</v>
      </c>
      <c r="K15">
        <v>0</v>
      </c>
      <c r="L15">
        <v>0</v>
      </c>
      <c r="M15">
        <v>0</v>
      </c>
      <c r="N15">
        <v>0</v>
      </c>
    </row>
    <row r="16" spans="1:14" ht="16" customHeight="1" x14ac:dyDescent="0.2">
      <c r="A16" t="s">
        <v>17</v>
      </c>
      <c r="B16">
        <v>1853199</v>
      </c>
      <c r="C16">
        <v>0</v>
      </c>
      <c r="D16">
        <v>0</v>
      </c>
      <c r="E16">
        <v>0</v>
      </c>
      <c r="F16">
        <v>0</v>
      </c>
      <c r="G16">
        <v>0</v>
      </c>
      <c r="H16">
        <v>0</v>
      </c>
      <c r="I16">
        <v>0</v>
      </c>
      <c r="J16">
        <v>0</v>
      </c>
      <c r="K16">
        <v>0</v>
      </c>
      <c r="L16">
        <v>0</v>
      </c>
      <c r="M16">
        <v>0</v>
      </c>
      <c r="N16">
        <v>1853199</v>
      </c>
    </row>
    <row r="17" spans="1:14" ht="16" customHeight="1" x14ac:dyDescent="0.2">
      <c r="A17" t="s">
        <v>18</v>
      </c>
      <c r="B17">
        <v>147506233</v>
      </c>
      <c r="C17">
        <v>0</v>
      </c>
      <c r="D17">
        <v>0</v>
      </c>
      <c r="E17">
        <v>0</v>
      </c>
      <c r="F17">
        <v>0</v>
      </c>
      <c r="G17">
        <v>0</v>
      </c>
      <c r="H17">
        <v>0</v>
      </c>
      <c r="I17">
        <v>0</v>
      </c>
      <c r="J17">
        <v>0</v>
      </c>
      <c r="K17">
        <v>0</v>
      </c>
      <c r="L17">
        <v>0</v>
      </c>
      <c r="M17">
        <v>0</v>
      </c>
      <c r="N17">
        <v>147506233</v>
      </c>
    </row>
    <row r="18" spans="1:14" ht="16" customHeight="1" x14ac:dyDescent="0.2">
      <c r="A18" t="s">
        <v>19</v>
      </c>
      <c r="B18">
        <v>0</v>
      </c>
      <c r="C18">
        <v>0</v>
      </c>
      <c r="D18">
        <v>0</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6034675</v>
      </c>
      <c r="C20">
        <v>0</v>
      </c>
      <c r="D20">
        <v>0</v>
      </c>
      <c r="E20">
        <v>0</v>
      </c>
      <c r="F20">
        <v>0</v>
      </c>
      <c r="G20">
        <v>0</v>
      </c>
      <c r="H20">
        <v>0</v>
      </c>
      <c r="I20">
        <v>0</v>
      </c>
      <c r="J20">
        <v>0</v>
      </c>
      <c r="K20">
        <v>0</v>
      </c>
      <c r="L20">
        <v>5682527</v>
      </c>
      <c r="M20">
        <v>352148</v>
      </c>
      <c r="N20">
        <v>0</v>
      </c>
    </row>
    <row r="21" spans="1:14" ht="16" customHeight="1" x14ac:dyDescent="0.2">
      <c r="A21" t="s">
        <v>22</v>
      </c>
      <c r="B21">
        <v>136376299</v>
      </c>
      <c r="C21">
        <v>0</v>
      </c>
      <c r="D21">
        <v>0</v>
      </c>
      <c r="E21">
        <v>0</v>
      </c>
      <c r="F21">
        <v>0</v>
      </c>
      <c r="G21">
        <v>0</v>
      </c>
      <c r="H21">
        <v>0</v>
      </c>
      <c r="I21">
        <v>0</v>
      </c>
      <c r="J21">
        <v>0</v>
      </c>
      <c r="K21">
        <v>0</v>
      </c>
      <c r="L21">
        <v>0</v>
      </c>
      <c r="M21">
        <v>0</v>
      </c>
      <c r="N21">
        <v>136376299</v>
      </c>
    </row>
    <row r="22" spans="1:14" ht="16" customHeight="1" x14ac:dyDescent="0.2">
      <c r="A22" t="s">
        <v>23</v>
      </c>
      <c r="B22">
        <v>61437</v>
      </c>
      <c r="C22">
        <v>61437</v>
      </c>
      <c r="D22">
        <v>0</v>
      </c>
      <c r="E22">
        <v>0</v>
      </c>
      <c r="F22">
        <v>0</v>
      </c>
      <c r="G22">
        <v>0</v>
      </c>
      <c r="H22">
        <v>0</v>
      </c>
      <c r="I22">
        <v>0</v>
      </c>
      <c r="J22">
        <v>0</v>
      </c>
      <c r="K22">
        <v>0</v>
      </c>
      <c r="L22">
        <v>0</v>
      </c>
      <c r="M22">
        <v>0</v>
      </c>
      <c r="N22">
        <v>0</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0</v>
      </c>
      <c r="C25">
        <v>0</v>
      </c>
      <c r="D25">
        <v>0</v>
      </c>
      <c r="E25">
        <v>0</v>
      </c>
      <c r="F25">
        <v>0</v>
      </c>
      <c r="G25">
        <v>0</v>
      </c>
      <c r="H25">
        <v>0</v>
      </c>
      <c r="I25">
        <v>0</v>
      </c>
      <c r="J25">
        <v>0</v>
      </c>
      <c r="K25">
        <v>0</v>
      </c>
      <c r="L25">
        <v>0</v>
      </c>
      <c r="M25">
        <v>0</v>
      </c>
      <c r="N25">
        <v>0</v>
      </c>
    </row>
    <row r="26" spans="1:14" ht="16" customHeight="1" x14ac:dyDescent="0.2">
      <c r="A26" t="s">
        <v>27</v>
      </c>
      <c r="B26">
        <v>4380786</v>
      </c>
      <c r="C26">
        <v>0</v>
      </c>
      <c r="D26">
        <v>0</v>
      </c>
      <c r="E26">
        <v>0</v>
      </c>
      <c r="F26">
        <v>0</v>
      </c>
      <c r="G26">
        <v>0</v>
      </c>
      <c r="H26">
        <v>0</v>
      </c>
      <c r="I26">
        <v>0</v>
      </c>
      <c r="J26">
        <v>0</v>
      </c>
      <c r="K26">
        <v>0</v>
      </c>
      <c r="L26">
        <v>0</v>
      </c>
      <c r="M26">
        <v>0</v>
      </c>
      <c r="N26">
        <v>4380786</v>
      </c>
    </row>
    <row r="27" spans="1:14" ht="16" customHeight="1" x14ac:dyDescent="0.2">
      <c r="A27" t="s">
        <v>28</v>
      </c>
      <c r="B27">
        <v>0</v>
      </c>
      <c r="C27">
        <v>0</v>
      </c>
      <c r="D27">
        <v>0</v>
      </c>
      <c r="E27">
        <v>0</v>
      </c>
      <c r="F27">
        <v>0</v>
      </c>
      <c r="G27">
        <v>0</v>
      </c>
      <c r="H27">
        <v>0</v>
      </c>
      <c r="I27">
        <v>0</v>
      </c>
      <c r="J27">
        <v>0</v>
      </c>
      <c r="K27">
        <v>0</v>
      </c>
      <c r="L27">
        <v>0</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11300000</v>
      </c>
      <c r="C29">
        <v>0</v>
      </c>
      <c r="D29">
        <v>0</v>
      </c>
      <c r="E29">
        <v>0</v>
      </c>
      <c r="F29">
        <v>0</v>
      </c>
      <c r="G29">
        <v>0</v>
      </c>
      <c r="H29">
        <v>11300000</v>
      </c>
      <c r="I29">
        <v>0</v>
      </c>
      <c r="J29">
        <v>0</v>
      </c>
      <c r="K29">
        <v>0</v>
      </c>
      <c r="L29">
        <v>0</v>
      </c>
      <c r="M29">
        <v>0</v>
      </c>
      <c r="N29">
        <v>0</v>
      </c>
    </row>
    <row r="30" spans="1:14" ht="16" customHeight="1" x14ac:dyDescent="0.2">
      <c r="A30" t="s">
        <v>31</v>
      </c>
      <c r="B30">
        <v>333202</v>
      </c>
      <c r="C30">
        <v>0</v>
      </c>
      <c r="D30">
        <v>0</v>
      </c>
      <c r="E30">
        <v>0</v>
      </c>
      <c r="F30">
        <v>0</v>
      </c>
      <c r="G30">
        <v>0</v>
      </c>
      <c r="H30">
        <v>0</v>
      </c>
      <c r="I30">
        <v>0</v>
      </c>
      <c r="J30">
        <v>0</v>
      </c>
      <c r="K30">
        <v>0</v>
      </c>
      <c r="L30">
        <v>0</v>
      </c>
      <c r="M30">
        <v>0</v>
      </c>
      <c r="N30">
        <v>333202</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5783488</v>
      </c>
      <c r="C37">
        <v>2710254</v>
      </c>
      <c r="D37">
        <v>0</v>
      </c>
      <c r="E37">
        <v>0</v>
      </c>
      <c r="F37">
        <v>0</v>
      </c>
      <c r="G37">
        <v>0</v>
      </c>
      <c r="H37">
        <v>0</v>
      </c>
      <c r="I37">
        <v>0</v>
      </c>
      <c r="J37">
        <v>0</v>
      </c>
      <c r="K37">
        <v>0</v>
      </c>
      <c r="L37">
        <v>2507949</v>
      </c>
      <c r="M37">
        <v>565285</v>
      </c>
      <c r="N37">
        <v>0</v>
      </c>
    </row>
    <row r="38" spans="1:14" ht="16" customHeight="1" x14ac:dyDescent="0.2">
      <c r="A38" t="s">
        <v>39</v>
      </c>
      <c r="B38">
        <v>690516</v>
      </c>
      <c r="C38">
        <v>8264</v>
      </c>
      <c r="D38">
        <v>0</v>
      </c>
      <c r="E38">
        <v>0</v>
      </c>
      <c r="F38">
        <v>0</v>
      </c>
      <c r="G38">
        <v>0</v>
      </c>
      <c r="H38">
        <v>0</v>
      </c>
      <c r="I38">
        <v>0</v>
      </c>
      <c r="J38">
        <v>0</v>
      </c>
      <c r="K38">
        <v>0</v>
      </c>
      <c r="L38">
        <v>167656</v>
      </c>
      <c r="M38">
        <v>12310</v>
      </c>
      <c r="N38">
        <v>502286</v>
      </c>
    </row>
    <row r="39" spans="1:14" ht="16" customHeight="1" x14ac:dyDescent="0.2">
      <c r="A39" t="s">
        <v>40</v>
      </c>
      <c r="B39">
        <v>0</v>
      </c>
      <c r="C39">
        <v>0</v>
      </c>
      <c r="D39">
        <v>0</v>
      </c>
      <c r="E39">
        <v>0</v>
      </c>
      <c r="F39">
        <v>0</v>
      </c>
      <c r="G39">
        <v>0</v>
      </c>
      <c r="H39">
        <v>0</v>
      </c>
      <c r="I39">
        <v>0</v>
      </c>
      <c r="J39">
        <v>0</v>
      </c>
      <c r="K39">
        <v>0</v>
      </c>
      <c r="L39">
        <v>0</v>
      </c>
      <c r="M39">
        <v>0</v>
      </c>
      <c r="N39">
        <v>0</v>
      </c>
    </row>
    <row r="40" spans="1:14" ht="16" customHeight="1" x14ac:dyDescent="0.2">
      <c r="A40" t="s">
        <v>41</v>
      </c>
      <c r="B40">
        <v>0</v>
      </c>
      <c r="C40">
        <v>0</v>
      </c>
      <c r="D40">
        <v>0</v>
      </c>
      <c r="E40">
        <v>0</v>
      </c>
      <c r="F40">
        <v>0</v>
      </c>
      <c r="G40">
        <v>0</v>
      </c>
      <c r="H40">
        <v>0</v>
      </c>
      <c r="I40">
        <v>0</v>
      </c>
      <c r="J40">
        <v>0</v>
      </c>
      <c r="K40">
        <v>0</v>
      </c>
      <c r="L40">
        <v>0</v>
      </c>
      <c r="M40">
        <v>0</v>
      </c>
      <c r="N40">
        <v>0</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0</v>
      </c>
      <c r="C42">
        <v>0</v>
      </c>
      <c r="D42">
        <v>0</v>
      </c>
      <c r="E42">
        <v>0</v>
      </c>
      <c r="F42">
        <v>0</v>
      </c>
      <c r="G42">
        <v>0</v>
      </c>
      <c r="H42">
        <v>0</v>
      </c>
      <c r="I42">
        <v>0</v>
      </c>
      <c r="J42">
        <v>0</v>
      </c>
      <c r="K42">
        <v>0</v>
      </c>
      <c r="L42">
        <v>0</v>
      </c>
      <c r="M42">
        <v>0</v>
      </c>
      <c r="N42">
        <v>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4061691</v>
      </c>
      <c r="C46">
        <v>0</v>
      </c>
      <c r="D46">
        <v>0</v>
      </c>
      <c r="E46">
        <v>0</v>
      </c>
      <c r="F46">
        <v>0</v>
      </c>
      <c r="G46">
        <v>0</v>
      </c>
      <c r="H46">
        <v>0</v>
      </c>
      <c r="I46">
        <v>0</v>
      </c>
      <c r="J46">
        <v>0</v>
      </c>
      <c r="K46">
        <v>0</v>
      </c>
      <c r="L46">
        <v>0</v>
      </c>
      <c r="M46">
        <v>0</v>
      </c>
      <c r="N46">
        <v>4061691</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0</v>
      </c>
      <c r="C49">
        <v>0</v>
      </c>
      <c r="D49">
        <v>0</v>
      </c>
      <c r="E49">
        <v>0</v>
      </c>
      <c r="F49">
        <v>0</v>
      </c>
      <c r="G49">
        <v>0</v>
      </c>
      <c r="H49">
        <v>0</v>
      </c>
      <c r="I49">
        <v>0</v>
      </c>
      <c r="J49">
        <v>0</v>
      </c>
      <c r="K49">
        <v>0</v>
      </c>
      <c r="L49">
        <v>0</v>
      </c>
      <c r="M49">
        <v>0</v>
      </c>
      <c r="N49">
        <v>0</v>
      </c>
    </row>
    <row r="50" spans="1:14" ht="16" customHeight="1" x14ac:dyDescent="0.2">
      <c r="A50" t="s">
        <v>51</v>
      </c>
      <c r="B50">
        <v>0</v>
      </c>
      <c r="C50">
        <v>0</v>
      </c>
      <c r="D50">
        <v>0</v>
      </c>
      <c r="E50">
        <v>0</v>
      </c>
      <c r="F50">
        <v>0</v>
      </c>
      <c r="G50">
        <v>0</v>
      </c>
      <c r="H50">
        <v>0</v>
      </c>
      <c r="I50">
        <v>0</v>
      </c>
      <c r="J50">
        <v>0</v>
      </c>
      <c r="K50">
        <v>0</v>
      </c>
      <c r="L50">
        <v>0</v>
      </c>
      <c r="M50">
        <v>0</v>
      </c>
      <c r="N50">
        <v>0</v>
      </c>
    </row>
    <row r="51" spans="1:14" ht="16" customHeight="1" x14ac:dyDescent="0.2">
      <c r="A51" t="s">
        <v>52</v>
      </c>
      <c r="B51">
        <v>535444</v>
      </c>
      <c r="C51">
        <v>393205</v>
      </c>
      <c r="D51">
        <v>0</v>
      </c>
      <c r="E51">
        <v>0</v>
      </c>
      <c r="F51">
        <v>0</v>
      </c>
      <c r="G51">
        <v>0</v>
      </c>
      <c r="H51">
        <v>0</v>
      </c>
      <c r="I51">
        <v>0</v>
      </c>
      <c r="J51">
        <v>0</v>
      </c>
      <c r="K51">
        <v>0</v>
      </c>
      <c r="L51">
        <v>123718</v>
      </c>
      <c r="M51">
        <v>18457</v>
      </c>
      <c r="N51">
        <v>64</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1684527</v>
      </c>
      <c r="C56">
        <v>386216</v>
      </c>
      <c r="D56">
        <v>0</v>
      </c>
      <c r="E56">
        <v>0</v>
      </c>
      <c r="F56">
        <v>0</v>
      </c>
      <c r="G56">
        <v>0</v>
      </c>
      <c r="H56">
        <v>0</v>
      </c>
      <c r="I56">
        <v>0</v>
      </c>
      <c r="J56">
        <v>0</v>
      </c>
      <c r="K56">
        <v>0</v>
      </c>
      <c r="L56">
        <v>691019</v>
      </c>
      <c r="M56">
        <v>0</v>
      </c>
      <c r="N56">
        <v>607292</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428262642</v>
      </c>
      <c r="C58">
        <v>48681725</v>
      </c>
      <c r="D58">
        <v>0</v>
      </c>
      <c r="E58">
        <v>0</v>
      </c>
      <c r="F58">
        <v>0</v>
      </c>
      <c r="G58">
        <v>0</v>
      </c>
      <c r="H58">
        <v>11300000</v>
      </c>
      <c r="I58">
        <v>0</v>
      </c>
      <c r="J58">
        <v>0</v>
      </c>
      <c r="K58">
        <v>0</v>
      </c>
      <c r="L58">
        <v>33441205</v>
      </c>
      <c r="M58">
        <v>948200</v>
      </c>
      <c r="N58">
        <v>333891512</v>
      </c>
    </row>
    <row r="59" spans="1:14" ht="16" customHeight="1" x14ac:dyDescent="0.2">
      <c r="A59" t="s">
        <v>361</v>
      </c>
      <c r="B59">
        <v>0.36</v>
      </c>
      <c r="C59">
        <v>0.04</v>
      </c>
      <c r="D59">
        <v>0</v>
      </c>
      <c r="E59">
        <v>0</v>
      </c>
      <c r="F59">
        <v>0</v>
      </c>
      <c r="G59">
        <v>0</v>
      </c>
      <c r="H59">
        <v>0.01</v>
      </c>
      <c r="I59">
        <v>0</v>
      </c>
      <c r="J59">
        <v>0</v>
      </c>
      <c r="K59">
        <v>0</v>
      </c>
      <c r="L59">
        <v>0.03</v>
      </c>
      <c r="M59">
        <v>0</v>
      </c>
      <c r="N59">
        <v>0.28000000000000003</v>
      </c>
    </row>
    <row r="60" spans="1:14" ht="16" customHeight="1" x14ac:dyDescent="0.2">
      <c r="A60" t="s">
        <v>388</v>
      </c>
    </row>
  </sheetData>
  <printOptions horizontalCentered="1"/>
  <pageMargins left="0.5" right="0.5" top="0.5" bottom="0.5" header="0.5" footer="0.5"/>
  <pageSetup scale="64"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pageSetUpPr fitToPage="1"/>
  </sheetPr>
  <dimension ref="A1:G60"/>
  <sheetViews>
    <sheetView workbookViewId="0">
      <selection activeCell="J16" sqref="J16"/>
    </sheetView>
  </sheetViews>
  <sheetFormatPr baseColWidth="10" defaultColWidth="9.1640625" defaultRowHeight="16" customHeight="1" x14ac:dyDescent="0.2"/>
  <cols>
    <col min="1" max="1" width="16.1640625" customWidth="1"/>
    <col min="2" max="2" width="15.6640625" customWidth="1"/>
    <col min="3" max="3" width="16.5" customWidth="1"/>
    <col min="4" max="4" width="15" customWidth="1"/>
    <col min="5" max="5" width="15.5" customWidth="1"/>
    <col min="6" max="6" width="18.1640625" customWidth="1"/>
    <col min="7" max="7" width="17.6640625" bestFit="1" customWidth="1"/>
  </cols>
  <sheetData>
    <row r="1" spans="1:7" ht="16" customHeight="1" x14ac:dyDescent="0.2">
      <c r="A1" t="s">
        <v>352</v>
      </c>
    </row>
    <row r="2" spans="1:7" ht="16" customHeight="1" x14ac:dyDescent="0.2">
      <c r="A2" t="s">
        <v>542</v>
      </c>
    </row>
    <row r="3" spans="1:7" ht="16" customHeight="1" x14ac:dyDescent="0.2">
      <c r="A3" t="s">
        <v>540</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225191</v>
      </c>
      <c r="C7">
        <v>225191</v>
      </c>
      <c r="D7">
        <v>0</v>
      </c>
      <c r="E7">
        <v>0</v>
      </c>
      <c r="F7">
        <v>6084</v>
      </c>
      <c r="G7">
        <v>231275</v>
      </c>
    </row>
    <row r="8" spans="1:7" ht="16" customHeight="1" x14ac:dyDescent="0.2">
      <c r="A8" t="s">
        <v>9</v>
      </c>
      <c r="B8">
        <v>0</v>
      </c>
      <c r="C8">
        <v>0</v>
      </c>
      <c r="D8">
        <v>0</v>
      </c>
      <c r="E8">
        <v>0</v>
      </c>
      <c r="F8">
        <v>0</v>
      </c>
      <c r="G8">
        <v>0</v>
      </c>
    </row>
    <row r="9" spans="1:7" ht="16" customHeight="1" x14ac:dyDescent="0.2">
      <c r="A9" t="s">
        <v>10</v>
      </c>
      <c r="B9">
        <v>10032936</v>
      </c>
      <c r="C9">
        <v>0</v>
      </c>
      <c r="D9">
        <v>10032936</v>
      </c>
      <c r="E9">
        <v>0</v>
      </c>
      <c r="F9">
        <v>0</v>
      </c>
      <c r="G9">
        <v>10032936</v>
      </c>
    </row>
    <row r="10" spans="1:7" ht="16" customHeight="1" x14ac:dyDescent="0.2">
      <c r="A10" t="s">
        <v>11</v>
      </c>
      <c r="B10">
        <v>0</v>
      </c>
      <c r="C10">
        <v>0</v>
      </c>
      <c r="D10">
        <v>0</v>
      </c>
      <c r="E10">
        <v>0</v>
      </c>
      <c r="F10">
        <v>0</v>
      </c>
      <c r="G10">
        <v>0</v>
      </c>
    </row>
    <row r="11" spans="1:7" ht="16" customHeight="1" x14ac:dyDescent="0.2">
      <c r="A11" t="s">
        <v>12</v>
      </c>
      <c r="B11">
        <v>367704331</v>
      </c>
      <c r="C11">
        <v>0</v>
      </c>
      <c r="D11">
        <v>367704331</v>
      </c>
      <c r="E11">
        <v>0</v>
      </c>
      <c r="F11">
        <v>101229317</v>
      </c>
      <c r="G11">
        <v>468933648</v>
      </c>
    </row>
    <row r="12" spans="1:7" ht="16" customHeight="1" x14ac:dyDescent="0.2">
      <c r="A12" t="s">
        <v>13</v>
      </c>
      <c r="B12">
        <v>0</v>
      </c>
      <c r="C12">
        <v>0</v>
      </c>
      <c r="D12">
        <v>0</v>
      </c>
      <c r="E12">
        <v>0</v>
      </c>
      <c r="F12">
        <v>0</v>
      </c>
      <c r="G12">
        <v>0</v>
      </c>
    </row>
    <row r="13" spans="1:7" ht="16" customHeight="1" x14ac:dyDescent="0.2">
      <c r="A13" t="s">
        <v>14</v>
      </c>
      <c r="B13">
        <v>12178883</v>
      </c>
      <c r="C13">
        <v>12178883</v>
      </c>
      <c r="D13">
        <v>0</v>
      </c>
      <c r="E13">
        <v>0</v>
      </c>
      <c r="F13">
        <v>6425744</v>
      </c>
      <c r="G13">
        <v>18604627</v>
      </c>
    </row>
    <row r="14" spans="1:7" ht="16" customHeight="1" x14ac:dyDescent="0.2">
      <c r="A14" t="s">
        <v>15</v>
      </c>
      <c r="B14">
        <v>593731</v>
      </c>
      <c r="C14">
        <v>593731</v>
      </c>
      <c r="D14">
        <v>0</v>
      </c>
      <c r="E14">
        <v>0</v>
      </c>
      <c r="F14">
        <v>0</v>
      </c>
      <c r="G14">
        <v>593731</v>
      </c>
    </row>
    <row r="15" spans="1:7" ht="16" customHeight="1" x14ac:dyDescent="0.2">
      <c r="A15" t="s">
        <v>16</v>
      </c>
      <c r="B15">
        <v>0</v>
      </c>
      <c r="C15">
        <v>0</v>
      </c>
      <c r="D15">
        <v>0</v>
      </c>
      <c r="E15">
        <v>0</v>
      </c>
      <c r="F15">
        <v>0</v>
      </c>
      <c r="G15">
        <v>0</v>
      </c>
    </row>
    <row r="16" spans="1:7" ht="16" customHeight="1" x14ac:dyDescent="0.2">
      <c r="A16" t="s">
        <v>17</v>
      </c>
      <c r="B16">
        <v>21396664</v>
      </c>
      <c r="C16">
        <v>21396664</v>
      </c>
      <c r="D16">
        <v>0</v>
      </c>
      <c r="E16">
        <v>0</v>
      </c>
      <c r="F16">
        <v>1853199</v>
      </c>
      <c r="G16">
        <v>23249863</v>
      </c>
    </row>
    <row r="17" spans="1:7" ht="16" customHeight="1" x14ac:dyDescent="0.2">
      <c r="A17" t="s">
        <v>18</v>
      </c>
      <c r="B17">
        <v>-71913685</v>
      </c>
      <c r="C17">
        <v>-71913685</v>
      </c>
      <c r="D17">
        <v>0</v>
      </c>
      <c r="E17">
        <v>0</v>
      </c>
      <c r="F17">
        <v>147506233</v>
      </c>
      <c r="G17">
        <v>75592548</v>
      </c>
    </row>
    <row r="18" spans="1:7" ht="16" customHeight="1" x14ac:dyDescent="0.2">
      <c r="A18" t="s">
        <v>19</v>
      </c>
      <c r="B18">
        <v>48642577</v>
      </c>
      <c r="C18">
        <v>48642577</v>
      </c>
      <c r="D18">
        <v>0</v>
      </c>
      <c r="E18">
        <v>0</v>
      </c>
      <c r="F18">
        <v>0</v>
      </c>
      <c r="G18">
        <v>48642577</v>
      </c>
    </row>
    <row r="19" spans="1:7" ht="16" customHeight="1" x14ac:dyDescent="0.2">
      <c r="A19" t="s">
        <v>20</v>
      </c>
      <c r="B19">
        <v>0</v>
      </c>
      <c r="C19">
        <v>0</v>
      </c>
      <c r="D19">
        <v>0</v>
      </c>
      <c r="E19">
        <v>0</v>
      </c>
      <c r="F19">
        <v>0</v>
      </c>
      <c r="G19">
        <v>0</v>
      </c>
    </row>
    <row r="20" spans="1:7" ht="16" customHeight="1" x14ac:dyDescent="0.2">
      <c r="A20" t="s">
        <v>21</v>
      </c>
      <c r="B20">
        <v>34178026</v>
      </c>
      <c r="C20">
        <v>34178026</v>
      </c>
      <c r="D20">
        <v>0</v>
      </c>
      <c r="E20">
        <v>0</v>
      </c>
      <c r="F20">
        <v>6034675</v>
      </c>
      <c r="G20">
        <v>40212701</v>
      </c>
    </row>
    <row r="21" spans="1:7" ht="16" customHeight="1" x14ac:dyDescent="0.2">
      <c r="A21" t="s">
        <v>22</v>
      </c>
      <c r="B21">
        <v>0</v>
      </c>
      <c r="C21">
        <v>0</v>
      </c>
      <c r="D21">
        <v>0</v>
      </c>
      <c r="E21">
        <v>0</v>
      </c>
      <c r="F21">
        <v>136376299</v>
      </c>
      <c r="G21">
        <v>136376299</v>
      </c>
    </row>
    <row r="22" spans="1:7" ht="16" customHeight="1" x14ac:dyDescent="0.2">
      <c r="A22" t="s">
        <v>23</v>
      </c>
      <c r="B22">
        <v>5219216</v>
      </c>
      <c r="C22">
        <v>0</v>
      </c>
      <c r="D22">
        <v>5219216</v>
      </c>
      <c r="E22">
        <v>0</v>
      </c>
      <c r="F22">
        <v>61437</v>
      </c>
      <c r="G22">
        <v>5280653</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0</v>
      </c>
      <c r="G25">
        <v>0</v>
      </c>
    </row>
    <row r="26" spans="1:7" ht="16" customHeight="1" x14ac:dyDescent="0.2">
      <c r="A26" t="s">
        <v>27</v>
      </c>
      <c r="B26">
        <v>12918638</v>
      </c>
      <c r="C26">
        <v>12918638</v>
      </c>
      <c r="D26">
        <v>0</v>
      </c>
      <c r="E26">
        <v>0</v>
      </c>
      <c r="F26">
        <v>4380786</v>
      </c>
      <c r="G26">
        <v>17299424</v>
      </c>
    </row>
    <row r="27" spans="1:7" ht="16" customHeight="1" x14ac:dyDescent="0.2">
      <c r="A27" t="s">
        <v>28</v>
      </c>
      <c r="B27">
        <v>33223870</v>
      </c>
      <c r="C27">
        <v>33223870</v>
      </c>
      <c r="D27">
        <v>0</v>
      </c>
      <c r="E27">
        <v>0</v>
      </c>
      <c r="F27">
        <v>0</v>
      </c>
      <c r="G27">
        <v>33223870</v>
      </c>
    </row>
    <row r="28" spans="1:7" ht="16" customHeight="1" x14ac:dyDescent="0.2">
      <c r="A28" t="s">
        <v>29</v>
      </c>
      <c r="B28">
        <v>0</v>
      </c>
      <c r="C28">
        <v>0</v>
      </c>
      <c r="D28">
        <v>0</v>
      </c>
      <c r="E28">
        <v>0</v>
      </c>
      <c r="F28">
        <v>0</v>
      </c>
      <c r="G28">
        <v>0</v>
      </c>
    </row>
    <row r="29" spans="1:7" ht="16" customHeight="1" x14ac:dyDescent="0.2">
      <c r="A29" t="s">
        <v>30</v>
      </c>
      <c r="B29">
        <v>0</v>
      </c>
      <c r="C29">
        <v>0</v>
      </c>
      <c r="D29">
        <v>0</v>
      </c>
      <c r="E29">
        <v>0</v>
      </c>
      <c r="F29">
        <v>11300000</v>
      </c>
      <c r="G29">
        <v>11300000</v>
      </c>
    </row>
    <row r="30" spans="1:7" ht="16" customHeight="1" x14ac:dyDescent="0.2">
      <c r="A30" t="s">
        <v>31</v>
      </c>
      <c r="B30">
        <v>0</v>
      </c>
      <c r="C30">
        <v>0</v>
      </c>
      <c r="D30">
        <v>0</v>
      </c>
      <c r="E30">
        <v>0</v>
      </c>
      <c r="F30">
        <v>333202</v>
      </c>
      <c r="G30">
        <v>333202</v>
      </c>
    </row>
    <row r="31" spans="1:7" ht="16" customHeight="1" x14ac:dyDescent="0.2">
      <c r="A31" t="s">
        <v>32</v>
      </c>
      <c r="B31">
        <v>0</v>
      </c>
      <c r="C31">
        <v>0</v>
      </c>
      <c r="D31">
        <v>0</v>
      </c>
      <c r="E31">
        <v>0</v>
      </c>
      <c r="F31">
        <v>0</v>
      </c>
      <c r="G31">
        <v>0</v>
      </c>
    </row>
    <row r="32" spans="1:7" ht="16" customHeight="1" x14ac:dyDescent="0.2">
      <c r="A32" t="s">
        <v>33</v>
      </c>
      <c r="B32">
        <v>0</v>
      </c>
      <c r="C32">
        <v>0</v>
      </c>
      <c r="D32">
        <v>0</v>
      </c>
      <c r="E32">
        <v>0</v>
      </c>
      <c r="F32">
        <v>0</v>
      </c>
      <c r="G32">
        <v>0</v>
      </c>
    </row>
    <row r="33" spans="1:7" ht="16" customHeight="1" x14ac:dyDescent="0.2">
      <c r="A33" t="s">
        <v>34</v>
      </c>
      <c r="B33">
        <v>0</v>
      </c>
      <c r="C33">
        <v>0</v>
      </c>
      <c r="D33">
        <v>0</v>
      </c>
      <c r="E33">
        <v>0</v>
      </c>
      <c r="F33">
        <v>0</v>
      </c>
      <c r="G33">
        <v>0</v>
      </c>
    </row>
    <row r="34" spans="1:7" ht="16" customHeight="1" x14ac:dyDescent="0.2">
      <c r="A34" t="s">
        <v>35</v>
      </c>
      <c r="B34">
        <v>0</v>
      </c>
      <c r="C34">
        <v>0</v>
      </c>
      <c r="D34">
        <v>0</v>
      </c>
      <c r="E34">
        <v>0</v>
      </c>
      <c r="F34">
        <v>0</v>
      </c>
      <c r="G34">
        <v>0</v>
      </c>
    </row>
    <row r="35" spans="1:7" ht="16" customHeight="1" x14ac:dyDescent="0.2">
      <c r="A35" t="s">
        <v>36</v>
      </c>
      <c r="B35">
        <v>0</v>
      </c>
      <c r="C35">
        <v>0</v>
      </c>
      <c r="D35">
        <v>0</v>
      </c>
      <c r="E35">
        <v>0</v>
      </c>
      <c r="F35">
        <v>0</v>
      </c>
      <c r="G35">
        <v>0</v>
      </c>
    </row>
    <row r="36" spans="1:7" ht="16" customHeight="1" x14ac:dyDescent="0.2">
      <c r="A36" t="s">
        <v>37</v>
      </c>
      <c r="B36">
        <v>0</v>
      </c>
      <c r="C36">
        <v>0</v>
      </c>
      <c r="D36">
        <v>0</v>
      </c>
      <c r="E36">
        <v>0</v>
      </c>
      <c r="F36">
        <v>0</v>
      </c>
      <c r="G36">
        <v>0</v>
      </c>
    </row>
    <row r="37" spans="1:7" ht="16" customHeight="1" x14ac:dyDescent="0.2">
      <c r="A37" t="s">
        <v>38</v>
      </c>
      <c r="B37">
        <v>12103465</v>
      </c>
      <c r="C37">
        <v>11103179</v>
      </c>
      <c r="D37">
        <v>1000286</v>
      </c>
      <c r="E37">
        <v>0</v>
      </c>
      <c r="F37">
        <v>5783488</v>
      </c>
      <c r="G37">
        <v>17886953</v>
      </c>
    </row>
    <row r="38" spans="1:7" ht="16" customHeight="1" x14ac:dyDescent="0.2">
      <c r="A38" t="s">
        <v>39</v>
      </c>
      <c r="B38">
        <v>1411203</v>
      </c>
      <c r="C38">
        <v>1411203</v>
      </c>
      <c r="D38">
        <v>0</v>
      </c>
      <c r="E38">
        <v>0</v>
      </c>
      <c r="F38">
        <v>690516</v>
      </c>
      <c r="G38">
        <v>2101719</v>
      </c>
    </row>
    <row r="39" spans="1:7" ht="16" customHeight="1" x14ac:dyDescent="0.2">
      <c r="A39" t="s">
        <v>40</v>
      </c>
      <c r="B39">
        <v>241824592</v>
      </c>
      <c r="C39">
        <v>241824592</v>
      </c>
      <c r="D39">
        <v>0</v>
      </c>
      <c r="E39">
        <v>0</v>
      </c>
      <c r="F39">
        <v>0</v>
      </c>
      <c r="G39">
        <v>241824592</v>
      </c>
    </row>
    <row r="40" spans="1:7" ht="16" customHeight="1" x14ac:dyDescent="0.2">
      <c r="A40" t="s">
        <v>41</v>
      </c>
      <c r="B40">
        <v>0</v>
      </c>
      <c r="C40">
        <v>0</v>
      </c>
      <c r="D40">
        <v>0</v>
      </c>
      <c r="E40">
        <v>0</v>
      </c>
      <c r="F40">
        <v>0</v>
      </c>
      <c r="G40">
        <v>0</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0</v>
      </c>
      <c r="G42">
        <v>0</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5155330</v>
      </c>
      <c r="C46">
        <v>5155330</v>
      </c>
      <c r="D46">
        <v>0</v>
      </c>
      <c r="E46">
        <v>0</v>
      </c>
      <c r="F46">
        <v>4061691</v>
      </c>
      <c r="G46">
        <v>9217021</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-187810</v>
      </c>
      <c r="C49">
        <v>-187810</v>
      </c>
      <c r="D49">
        <v>0</v>
      </c>
      <c r="E49">
        <v>0</v>
      </c>
      <c r="F49">
        <v>0</v>
      </c>
      <c r="G49">
        <v>-187810</v>
      </c>
    </row>
    <row r="50" spans="1:7" ht="16" customHeight="1" x14ac:dyDescent="0.2">
      <c r="A50" t="s">
        <v>51</v>
      </c>
      <c r="B50">
        <v>0</v>
      </c>
      <c r="C50">
        <v>0</v>
      </c>
      <c r="D50">
        <v>0</v>
      </c>
      <c r="E50">
        <v>0</v>
      </c>
      <c r="F50">
        <v>0</v>
      </c>
      <c r="G50">
        <v>0</v>
      </c>
    </row>
    <row r="51" spans="1:7" ht="16" customHeight="1" x14ac:dyDescent="0.2">
      <c r="A51" t="s">
        <v>52</v>
      </c>
      <c r="B51">
        <v>389037</v>
      </c>
      <c r="C51">
        <v>389037</v>
      </c>
      <c r="D51">
        <v>0</v>
      </c>
      <c r="E51">
        <v>0</v>
      </c>
      <c r="F51">
        <v>535444</v>
      </c>
      <c r="G51">
        <v>924481</v>
      </c>
    </row>
    <row r="52" spans="1:7" ht="16" customHeight="1" x14ac:dyDescent="0.2">
      <c r="A52" t="s">
        <v>53</v>
      </c>
      <c r="B52">
        <v>0</v>
      </c>
      <c r="C52">
        <v>0</v>
      </c>
      <c r="D52">
        <v>0</v>
      </c>
      <c r="E52">
        <v>0</v>
      </c>
      <c r="F52">
        <v>0</v>
      </c>
      <c r="G52">
        <v>0</v>
      </c>
    </row>
    <row r="53" spans="1:7" ht="16" customHeight="1" x14ac:dyDescent="0.2">
      <c r="A53" t="s">
        <v>54</v>
      </c>
      <c r="B53">
        <v>22703310</v>
      </c>
      <c r="C53">
        <v>22703310</v>
      </c>
      <c r="D53">
        <v>0</v>
      </c>
      <c r="E53">
        <v>0</v>
      </c>
      <c r="F53">
        <v>0</v>
      </c>
      <c r="G53">
        <v>22703310</v>
      </c>
    </row>
    <row r="54" spans="1:7" ht="16" customHeight="1" x14ac:dyDescent="0.2">
      <c r="A54" t="s">
        <v>55</v>
      </c>
      <c r="B54">
        <v>0</v>
      </c>
      <c r="C54">
        <v>0</v>
      </c>
      <c r="D54">
        <v>0</v>
      </c>
      <c r="E54">
        <v>0</v>
      </c>
      <c r="F54">
        <v>0</v>
      </c>
      <c r="G54">
        <v>0</v>
      </c>
    </row>
    <row r="55" spans="1:7" ht="16" customHeight="1" x14ac:dyDescent="0.2">
      <c r="A55" t="s">
        <v>56</v>
      </c>
      <c r="B55">
        <v>0</v>
      </c>
      <c r="C55">
        <v>0</v>
      </c>
      <c r="D55">
        <v>0</v>
      </c>
      <c r="E55">
        <v>0</v>
      </c>
      <c r="F55">
        <v>0</v>
      </c>
      <c r="G55">
        <v>0</v>
      </c>
    </row>
    <row r="56" spans="1:7" ht="16" customHeight="1" x14ac:dyDescent="0.2">
      <c r="A56" t="s">
        <v>57</v>
      </c>
      <c r="B56">
        <v>0</v>
      </c>
      <c r="C56">
        <v>0</v>
      </c>
      <c r="D56">
        <v>0</v>
      </c>
      <c r="E56">
        <v>0</v>
      </c>
      <c r="F56">
        <v>1684527</v>
      </c>
      <c r="G56">
        <v>1684527</v>
      </c>
    </row>
    <row r="57" spans="1:7" ht="16" customHeight="1" x14ac:dyDescent="0.2">
      <c r="A57" t="s">
        <v>58</v>
      </c>
      <c r="B57">
        <v>-2264172</v>
      </c>
      <c r="C57">
        <v>0</v>
      </c>
      <c r="D57">
        <v>-2264172</v>
      </c>
      <c r="E57">
        <v>0</v>
      </c>
      <c r="F57">
        <v>0</v>
      </c>
      <c r="G57">
        <v>-2264172</v>
      </c>
    </row>
    <row r="58" spans="1:7" ht="16" customHeight="1" x14ac:dyDescent="0.2">
      <c r="A58" t="s">
        <v>133</v>
      </c>
      <c r="B58">
        <v>755535333</v>
      </c>
      <c r="C58">
        <v>373842736</v>
      </c>
      <c r="D58">
        <v>381692597</v>
      </c>
      <c r="E58">
        <v>0</v>
      </c>
      <c r="F58">
        <v>428262642</v>
      </c>
      <c r="G58">
        <v>1183797975</v>
      </c>
    </row>
    <row r="59" spans="1:7" ht="16" customHeight="1" x14ac:dyDescent="0.2">
      <c r="A59" t="s">
        <v>361</v>
      </c>
      <c r="B59">
        <v>0.64</v>
      </c>
      <c r="C59">
        <v>0.32</v>
      </c>
      <c r="D59">
        <v>0.32</v>
      </c>
      <c r="E59">
        <v>0</v>
      </c>
      <c r="F59">
        <v>0.36</v>
      </c>
      <c r="G59">
        <v>1</v>
      </c>
    </row>
    <row r="60" spans="1:7" ht="16" customHeight="1" x14ac:dyDescent="0.2">
      <c r="A60" t="s">
        <v>375</v>
      </c>
    </row>
  </sheetData>
  <printOptions horizontalCentered="1"/>
  <pageMargins left="0.5" right="0.5" top="0.5" bottom="0.5" header="0.5" footer="0.5"/>
  <pageSetup scale="78"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pageSetUpPr fitToPage="1"/>
  </sheetPr>
  <dimension ref="A1:N60"/>
  <sheetViews>
    <sheetView workbookViewId="0">
      <selection activeCell="G3" sqref="G3"/>
    </sheetView>
  </sheetViews>
  <sheetFormatPr baseColWidth="10" defaultColWidth="9.1640625" defaultRowHeight="16" customHeight="1" x14ac:dyDescent="0.2"/>
  <cols>
    <col min="1" max="1" width="18" bestFit="1" customWidth="1"/>
    <col min="2" max="2" width="18" customWidth="1"/>
    <col min="3" max="3" width="16.6640625" customWidth="1"/>
    <col min="4" max="4" width="13.6640625" bestFit="1" customWidth="1"/>
    <col min="5" max="5" width="15.83203125" customWidth="1"/>
    <col min="6" max="6" width="8.5" bestFit="1" customWidth="1"/>
    <col min="7" max="7" width="17.6640625" bestFit="1" customWidth="1"/>
    <col min="8" max="8" width="12" customWidth="1"/>
    <col min="9" max="9" width="15.33203125" customWidth="1"/>
    <col min="10" max="10" width="13" bestFit="1" customWidth="1"/>
    <col min="11" max="11" width="10.1640625" customWidth="1"/>
    <col min="12" max="12" width="13.5" customWidth="1"/>
    <col min="13" max="13" width="12.5" customWidth="1"/>
    <col min="14" max="14" width="14" customWidth="1"/>
  </cols>
  <sheetData>
    <row r="1" spans="1:14" ht="16" customHeight="1" x14ac:dyDescent="0.2">
      <c r="A1" t="s">
        <v>352</v>
      </c>
    </row>
    <row r="2" spans="1:14" ht="16" customHeight="1" x14ac:dyDescent="0.2">
      <c r="A2" t="s">
        <v>541</v>
      </c>
    </row>
    <row r="3" spans="1:14" ht="16" customHeight="1" x14ac:dyDescent="0.2">
      <c r="A3" t="s">
        <v>537</v>
      </c>
    </row>
    <row r="4" spans="1:14" ht="16" customHeight="1" x14ac:dyDescent="0.2">
      <c r="A4" t="s">
        <v>176</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18165539</v>
      </c>
      <c r="C7">
        <v>8011216</v>
      </c>
      <c r="D7">
        <v>0</v>
      </c>
      <c r="E7">
        <v>0</v>
      </c>
      <c r="F7">
        <v>0</v>
      </c>
      <c r="G7">
        <v>0</v>
      </c>
      <c r="H7">
        <v>0</v>
      </c>
      <c r="I7">
        <v>0</v>
      </c>
      <c r="J7">
        <v>0</v>
      </c>
      <c r="K7">
        <v>0</v>
      </c>
      <c r="L7">
        <v>3238444</v>
      </c>
      <c r="M7">
        <v>667241</v>
      </c>
      <c r="N7">
        <v>6248638</v>
      </c>
    </row>
    <row r="8" spans="1:14" ht="16" customHeight="1" x14ac:dyDescent="0.2">
      <c r="A8" t="s">
        <v>9</v>
      </c>
      <c r="B8">
        <v>8980380</v>
      </c>
      <c r="C8">
        <v>4803118</v>
      </c>
      <c r="D8">
        <v>0</v>
      </c>
      <c r="E8">
        <v>0</v>
      </c>
      <c r="F8">
        <v>0</v>
      </c>
      <c r="G8">
        <v>0</v>
      </c>
      <c r="H8">
        <v>0</v>
      </c>
      <c r="I8">
        <v>0</v>
      </c>
      <c r="J8">
        <v>0</v>
      </c>
      <c r="K8">
        <v>0</v>
      </c>
      <c r="L8">
        <v>3018304</v>
      </c>
      <c r="M8">
        <v>952249</v>
      </c>
      <c r="N8">
        <v>206709</v>
      </c>
    </row>
    <row r="9" spans="1:14" ht="16" customHeight="1" x14ac:dyDescent="0.2">
      <c r="A9" t="s">
        <v>10</v>
      </c>
      <c r="B9">
        <v>47433181</v>
      </c>
      <c r="C9">
        <v>10150967</v>
      </c>
      <c r="D9">
        <v>0</v>
      </c>
      <c r="E9">
        <v>0</v>
      </c>
      <c r="F9">
        <v>0</v>
      </c>
      <c r="G9">
        <v>0</v>
      </c>
      <c r="H9">
        <v>0</v>
      </c>
      <c r="I9">
        <v>0</v>
      </c>
      <c r="J9">
        <v>0</v>
      </c>
      <c r="K9">
        <v>0</v>
      </c>
      <c r="L9">
        <v>14272545</v>
      </c>
      <c r="M9">
        <v>275503</v>
      </c>
      <c r="N9">
        <v>22734166</v>
      </c>
    </row>
    <row r="10" spans="1:14" ht="16" customHeight="1" x14ac:dyDescent="0.2">
      <c r="A10" t="s">
        <v>11</v>
      </c>
      <c r="B10">
        <v>517501</v>
      </c>
      <c r="C10">
        <v>0</v>
      </c>
      <c r="D10">
        <v>0</v>
      </c>
      <c r="E10">
        <v>0</v>
      </c>
      <c r="F10">
        <v>0</v>
      </c>
      <c r="G10">
        <v>0</v>
      </c>
      <c r="H10">
        <v>0</v>
      </c>
      <c r="I10">
        <v>0</v>
      </c>
      <c r="J10">
        <v>0</v>
      </c>
      <c r="K10">
        <v>0</v>
      </c>
      <c r="L10">
        <v>0</v>
      </c>
      <c r="M10">
        <v>0</v>
      </c>
      <c r="N10">
        <v>517501</v>
      </c>
    </row>
    <row r="11" spans="1:14" ht="16" customHeight="1" x14ac:dyDescent="0.2">
      <c r="A11" t="s">
        <v>12</v>
      </c>
      <c r="B11">
        <v>462773670</v>
      </c>
      <c r="C11">
        <v>17852370</v>
      </c>
      <c r="D11">
        <v>0</v>
      </c>
      <c r="E11">
        <v>0</v>
      </c>
      <c r="F11">
        <v>0</v>
      </c>
      <c r="G11">
        <v>0</v>
      </c>
      <c r="H11">
        <v>0</v>
      </c>
      <c r="I11">
        <v>0</v>
      </c>
      <c r="J11">
        <v>0</v>
      </c>
      <c r="K11">
        <v>0</v>
      </c>
      <c r="L11">
        <v>88061313</v>
      </c>
      <c r="M11">
        <v>22567992</v>
      </c>
      <c r="N11">
        <v>334291995</v>
      </c>
    </row>
    <row r="12" spans="1:14" ht="16" customHeight="1" x14ac:dyDescent="0.2">
      <c r="A12" t="s">
        <v>13</v>
      </c>
      <c r="B12">
        <v>57962475</v>
      </c>
      <c r="C12">
        <v>3180332</v>
      </c>
      <c r="D12">
        <v>0</v>
      </c>
      <c r="E12">
        <v>0</v>
      </c>
      <c r="F12">
        <v>0</v>
      </c>
      <c r="G12">
        <v>0</v>
      </c>
      <c r="H12">
        <v>0</v>
      </c>
      <c r="I12">
        <v>0</v>
      </c>
      <c r="J12">
        <v>0</v>
      </c>
      <c r="K12">
        <v>0</v>
      </c>
      <c r="L12">
        <v>2856195</v>
      </c>
      <c r="M12">
        <v>3260434</v>
      </c>
      <c r="N12">
        <v>48665514</v>
      </c>
    </row>
    <row r="13" spans="1:14" ht="16" customHeight="1" x14ac:dyDescent="0.2">
      <c r="A13" t="s">
        <v>14</v>
      </c>
      <c r="B13">
        <v>31848975</v>
      </c>
      <c r="C13">
        <v>15559471</v>
      </c>
      <c r="D13">
        <v>0</v>
      </c>
      <c r="E13">
        <v>0</v>
      </c>
      <c r="F13">
        <v>0</v>
      </c>
      <c r="G13">
        <v>0</v>
      </c>
      <c r="H13">
        <v>0</v>
      </c>
      <c r="I13">
        <v>0</v>
      </c>
      <c r="J13">
        <v>0</v>
      </c>
      <c r="K13">
        <v>0</v>
      </c>
      <c r="L13">
        <v>3259034</v>
      </c>
      <c r="M13">
        <v>965496</v>
      </c>
      <c r="N13">
        <v>12064974</v>
      </c>
    </row>
    <row r="14" spans="1:14" ht="16" customHeight="1" x14ac:dyDescent="0.2">
      <c r="A14" t="s">
        <v>15</v>
      </c>
      <c r="B14">
        <v>8275738</v>
      </c>
      <c r="C14">
        <v>4145965</v>
      </c>
      <c r="D14">
        <v>0</v>
      </c>
      <c r="E14">
        <v>0</v>
      </c>
      <c r="F14">
        <v>0</v>
      </c>
      <c r="G14">
        <v>0</v>
      </c>
      <c r="H14">
        <v>0</v>
      </c>
      <c r="I14">
        <v>0</v>
      </c>
      <c r="J14">
        <v>0</v>
      </c>
      <c r="K14">
        <v>0</v>
      </c>
      <c r="L14">
        <v>1820790</v>
      </c>
      <c r="M14">
        <v>2308983</v>
      </c>
      <c r="N14">
        <v>0</v>
      </c>
    </row>
    <row r="15" spans="1:14" ht="16" customHeight="1" x14ac:dyDescent="0.2">
      <c r="A15" t="s">
        <v>16</v>
      </c>
      <c r="B15">
        <v>10710092</v>
      </c>
      <c r="C15">
        <v>2639119</v>
      </c>
      <c r="D15">
        <v>0</v>
      </c>
      <c r="E15">
        <v>0</v>
      </c>
      <c r="F15">
        <v>0</v>
      </c>
      <c r="G15">
        <v>0</v>
      </c>
      <c r="H15">
        <v>0</v>
      </c>
      <c r="I15">
        <v>0</v>
      </c>
      <c r="J15">
        <v>0</v>
      </c>
      <c r="K15">
        <v>0</v>
      </c>
      <c r="L15">
        <v>5494754</v>
      </c>
      <c r="M15">
        <v>740133</v>
      </c>
      <c r="N15">
        <v>1836086</v>
      </c>
    </row>
    <row r="16" spans="1:14" ht="16" customHeight="1" x14ac:dyDescent="0.2">
      <c r="A16" t="s">
        <v>17</v>
      </c>
      <c r="B16">
        <v>48246229</v>
      </c>
      <c r="C16">
        <v>65401</v>
      </c>
      <c r="D16">
        <v>0</v>
      </c>
      <c r="E16">
        <v>0</v>
      </c>
      <c r="F16">
        <v>0</v>
      </c>
      <c r="G16">
        <v>0</v>
      </c>
      <c r="H16">
        <v>0</v>
      </c>
      <c r="I16">
        <v>0</v>
      </c>
      <c r="J16">
        <v>0</v>
      </c>
      <c r="K16">
        <v>0</v>
      </c>
      <c r="L16">
        <v>17329384</v>
      </c>
      <c r="M16">
        <v>5121904</v>
      </c>
      <c r="N16">
        <v>25729540</v>
      </c>
    </row>
    <row r="17" spans="1:14" ht="16" customHeight="1" x14ac:dyDescent="0.2">
      <c r="A17" t="s">
        <v>18</v>
      </c>
      <c r="B17">
        <v>25430949</v>
      </c>
      <c r="C17">
        <v>11948710</v>
      </c>
      <c r="D17">
        <v>0</v>
      </c>
      <c r="E17">
        <v>0</v>
      </c>
      <c r="F17">
        <v>0</v>
      </c>
      <c r="G17">
        <v>0</v>
      </c>
      <c r="H17">
        <v>0</v>
      </c>
      <c r="I17">
        <v>0</v>
      </c>
      <c r="J17">
        <v>0</v>
      </c>
      <c r="K17">
        <v>0</v>
      </c>
      <c r="L17">
        <v>3424349</v>
      </c>
      <c r="M17">
        <v>1962488</v>
      </c>
      <c r="N17">
        <v>8095402</v>
      </c>
    </row>
    <row r="18" spans="1:14" ht="16" customHeight="1" x14ac:dyDescent="0.2">
      <c r="A18" t="s">
        <v>19</v>
      </c>
      <c r="B18">
        <v>7444342</v>
      </c>
      <c r="C18">
        <v>1972904</v>
      </c>
      <c r="D18">
        <v>0</v>
      </c>
      <c r="E18">
        <v>0</v>
      </c>
      <c r="F18">
        <v>0</v>
      </c>
      <c r="G18">
        <v>0</v>
      </c>
      <c r="H18">
        <v>0</v>
      </c>
      <c r="I18">
        <v>0</v>
      </c>
      <c r="J18">
        <v>0</v>
      </c>
      <c r="K18">
        <v>0</v>
      </c>
      <c r="L18">
        <v>5005708</v>
      </c>
      <c r="M18">
        <v>465730</v>
      </c>
      <c r="N18">
        <v>0</v>
      </c>
    </row>
    <row r="19" spans="1:14" ht="16" customHeight="1" x14ac:dyDescent="0.2">
      <c r="A19" t="s">
        <v>20</v>
      </c>
      <c r="B19">
        <v>8676726</v>
      </c>
      <c r="C19">
        <v>1808265</v>
      </c>
      <c r="D19">
        <v>0</v>
      </c>
      <c r="E19">
        <v>0</v>
      </c>
      <c r="F19">
        <v>0</v>
      </c>
      <c r="G19">
        <v>0</v>
      </c>
      <c r="H19">
        <v>0</v>
      </c>
      <c r="I19">
        <v>0</v>
      </c>
      <c r="J19">
        <v>0</v>
      </c>
      <c r="K19">
        <v>0</v>
      </c>
      <c r="L19">
        <v>1072323</v>
      </c>
      <c r="M19">
        <v>1077219</v>
      </c>
      <c r="N19">
        <v>4718919</v>
      </c>
    </row>
    <row r="20" spans="1:14" ht="16" customHeight="1" x14ac:dyDescent="0.2">
      <c r="A20" t="s">
        <v>21</v>
      </c>
      <c r="B20">
        <v>91685852</v>
      </c>
      <c r="C20">
        <v>32396648</v>
      </c>
      <c r="D20">
        <v>0</v>
      </c>
      <c r="E20">
        <v>0</v>
      </c>
      <c r="F20">
        <v>0</v>
      </c>
      <c r="G20">
        <v>0</v>
      </c>
      <c r="H20">
        <v>0</v>
      </c>
      <c r="I20">
        <v>0</v>
      </c>
      <c r="J20">
        <v>0</v>
      </c>
      <c r="K20">
        <v>0</v>
      </c>
      <c r="L20">
        <v>58165449</v>
      </c>
      <c r="M20">
        <v>1123755</v>
      </c>
      <c r="N20">
        <v>0</v>
      </c>
    </row>
    <row r="21" spans="1:14" ht="16" customHeight="1" x14ac:dyDescent="0.2">
      <c r="A21" t="s">
        <v>22</v>
      </c>
      <c r="B21">
        <v>45030390</v>
      </c>
      <c r="C21">
        <v>13083921</v>
      </c>
      <c r="D21">
        <v>0</v>
      </c>
      <c r="E21">
        <v>0</v>
      </c>
      <c r="F21">
        <v>0</v>
      </c>
      <c r="G21">
        <v>0</v>
      </c>
      <c r="H21">
        <v>0</v>
      </c>
      <c r="I21">
        <v>0</v>
      </c>
      <c r="J21">
        <v>0</v>
      </c>
      <c r="K21">
        <v>0</v>
      </c>
      <c r="L21">
        <v>25409818</v>
      </c>
      <c r="M21">
        <v>1787980</v>
      </c>
      <c r="N21">
        <v>4748671</v>
      </c>
    </row>
    <row r="22" spans="1:14" ht="16" customHeight="1" x14ac:dyDescent="0.2">
      <c r="A22" t="s">
        <v>23</v>
      </c>
      <c r="B22">
        <v>24313677</v>
      </c>
      <c r="C22">
        <v>11652409</v>
      </c>
      <c r="D22">
        <v>0</v>
      </c>
      <c r="E22">
        <v>0</v>
      </c>
      <c r="F22">
        <v>0</v>
      </c>
      <c r="G22">
        <v>0</v>
      </c>
      <c r="H22">
        <v>0</v>
      </c>
      <c r="I22">
        <v>0</v>
      </c>
      <c r="J22">
        <v>0</v>
      </c>
      <c r="K22">
        <v>0</v>
      </c>
      <c r="L22">
        <v>9294490</v>
      </c>
      <c r="M22">
        <v>3366778</v>
      </c>
      <c r="N22">
        <v>0</v>
      </c>
    </row>
    <row r="23" spans="1:14" ht="16" customHeight="1" x14ac:dyDescent="0.2">
      <c r="A23" t="s">
        <v>24</v>
      </c>
      <c r="B23">
        <v>29549177</v>
      </c>
      <c r="C23">
        <v>1000300</v>
      </c>
      <c r="D23">
        <v>0</v>
      </c>
      <c r="E23">
        <v>0</v>
      </c>
      <c r="F23">
        <v>0</v>
      </c>
      <c r="G23">
        <v>0</v>
      </c>
      <c r="H23">
        <v>0</v>
      </c>
      <c r="I23">
        <v>0</v>
      </c>
      <c r="J23">
        <v>0</v>
      </c>
      <c r="K23">
        <v>0</v>
      </c>
      <c r="L23">
        <v>3397831</v>
      </c>
      <c r="M23">
        <v>0</v>
      </c>
      <c r="N23">
        <v>25151046</v>
      </c>
    </row>
    <row r="24" spans="1:14" ht="16" customHeight="1" x14ac:dyDescent="0.2">
      <c r="A24" t="s">
        <v>25</v>
      </c>
      <c r="B24">
        <v>28381403</v>
      </c>
      <c r="C24">
        <v>4351103</v>
      </c>
      <c r="D24">
        <v>0</v>
      </c>
      <c r="E24">
        <v>0</v>
      </c>
      <c r="F24">
        <v>0</v>
      </c>
      <c r="G24">
        <v>0</v>
      </c>
      <c r="H24">
        <v>0</v>
      </c>
      <c r="I24">
        <v>0</v>
      </c>
      <c r="J24">
        <v>0</v>
      </c>
      <c r="K24">
        <v>0</v>
      </c>
      <c r="L24">
        <v>8422535</v>
      </c>
      <c r="M24">
        <v>282668</v>
      </c>
      <c r="N24">
        <v>15325097</v>
      </c>
    </row>
    <row r="25" spans="1:14" ht="16" customHeight="1" x14ac:dyDescent="0.2">
      <c r="A25" t="s">
        <v>26</v>
      </c>
      <c r="B25">
        <v>548885</v>
      </c>
      <c r="C25">
        <v>14613</v>
      </c>
      <c r="D25">
        <v>0</v>
      </c>
      <c r="E25">
        <v>0</v>
      </c>
      <c r="F25">
        <v>0</v>
      </c>
      <c r="G25">
        <v>0</v>
      </c>
      <c r="H25">
        <v>0</v>
      </c>
      <c r="I25">
        <v>0</v>
      </c>
      <c r="J25">
        <v>0</v>
      </c>
      <c r="K25">
        <v>0</v>
      </c>
      <c r="L25">
        <v>534272</v>
      </c>
      <c r="M25">
        <v>0</v>
      </c>
      <c r="N25">
        <v>0</v>
      </c>
    </row>
    <row r="26" spans="1:14" ht="16" customHeight="1" x14ac:dyDescent="0.2">
      <c r="A26" t="s">
        <v>27</v>
      </c>
      <c r="B26">
        <v>1128942</v>
      </c>
      <c r="C26">
        <v>0</v>
      </c>
      <c r="D26">
        <v>0</v>
      </c>
      <c r="E26">
        <v>0</v>
      </c>
      <c r="F26">
        <v>0</v>
      </c>
      <c r="G26">
        <v>0</v>
      </c>
      <c r="H26">
        <v>0</v>
      </c>
      <c r="I26">
        <v>0</v>
      </c>
      <c r="J26">
        <v>0</v>
      </c>
      <c r="K26">
        <v>0</v>
      </c>
      <c r="L26">
        <v>1128942</v>
      </c>
      <c r="M26">
        <v>0</v>
      </c>
      <c r="N26">
        <v>0</v>
      </c>
    </row>
    <row r="27" spans="1:14" ht="16" customHeight="1" x14ac:dyDescent="0.2">
      <c r="A27" t="s">
        <v>28</v>
      </c>
      <c r="B27">
        <v>30597422</v>
      </c>
      <c r="C27">
        <v>13812829</v>
      </c>
      <c r="D27">
        <v>0</v>
      </c>
      <c r="E27">
        <v>0</v>
      </c>
      <c r="F27">
        <v>0</v>
      </c>
      <c r="G27">
        <v>0</v>
      </c>
      <c r="H27">
        <v>0</v>
      </c>
      <c r="I27">
        <v>0</v>
      </c>
      <c r="J27">
        <v>0</v>
      </c>
      <c r="K27">
        <v>0</v>
      </c>
      <c r="L27">
        <v>15652593</v>
      </c>
      <c r="M27">
        <v>529063</v>
      </c>
      <c r="N27">
        <v>602937</v>
      </c>
    </row>
    <row r="28" spans="1:14" ht="16" customHeight="1" x14ac:dyDescent="0.2">
      <c r="A28" t="s">
        <v>29</v>
      </c>
      <c r="B28">
        <v>120899264</v>
      </c>
      <c r="C28">
        <v>23795924</v>
      </c>
      <c r="D28">
        <v>0</v>
      </c>
      <c r="E28">
        <v>0</v>
      </c>
      <c r="F28">
        <v>0</v>
      </c>
      <c r="G28">
        <v>0</v>
      </c>
      <c r="H28">
        <v>0</v>
      </c>
      <c r="I28">
        <v>0</v>
      </c>
      <c r="J28">
        <v>0</v>
      </c>
      <c r="K28">
        <v>0</v>
      </c>
      <c r="L28">
        <v>36045431</v>
      </c>
      <c r="M28">
        <v>46576</v>
      </c>
      <c r="N28">
        <v>61011333</v>
      </c>
    </row>
    <row r="29" spans="1:14" ht="16" customHeight="1" x14ac:dyDescent="0.2">
      <c r="A29" t="s">
        <v>30</v>
      </c>
      <c r="B29">
        <v>168501835</v>
      </c>
      <c r="C29">
        <v>15123289</v>
      </c>
      <c r="D29">
        <v>97327267</v>
      </c>
      <c r="E29">
        <v>1171171</v>
      </c>
      <c r="F29">
        <v>0</v>
      </c>
      <c r="G29">
        <v>0</v>
      </c>
      <c r="H29">
        <v>0</v>
      </c>
      <c r="I29">
        <v>0</v>
      </c>
      <c r="J29">
        <v>0</v>
      </c>
      <c r="K29">
        <v>0</v>
      </c>
      <c r="L29">
        <v>23749621</v>
      </c>
      <c r="M29">
        <v>4085071</v>
      </c>
      <c r="N29">
        <v>27045416</v>
      </c>
    </row>
    <row r="30" spans="1:14" ht="16" customHeight="1" x14ac:dyDescent="0.2">
      <c r="A30" t="s">
        <v>31</v>
      </c>
      <c r="B30">
        <v>34721033</v>
      </c>
      <c r="C30">
        <v>12773625</v>
      </c>
      <c r="D30">
        <v>0</v>
      </c>
      <c r="E30">
        <v>0</v>
      </c>
      <c r="F30">
        <v>0</v>
      </c>
      <c r="G30">
        <v>0</v>
      </c>
      <c r="H30">
        <v>0</v>
      </c>
      <c r="I30">
        <v>0</v>
      </c>
      <c r="J30">
        <v>0</v>
      </c>
      <c r="K30">
        <v>0</v>
      </c>
      <c r="L30">
        <v>18762742</v>
      </c>
      <c r="M30">
        <v>3184666</v>
      </c>
      <c r="N30">
        <v>0</v>
      </c>
    </row>
    <row r="31" spans="1:14" ht="16" customHeight="1" x14ac:dyDescent="0.2">
      <c r="A31" t="s">
        <v>32</v>
      </c>
      <c r="B31">
        <v>3454962</v>
      </c>
      <c r="C31">
        <v>-1286907</v>
      </c>
      <c r="D31">
        <v>0</v>
      </c>
      <c r="E31">
        <v>0</v>
      </c>
      <c r="F31">
        <v>0</v>
      </c>
      <c r="G31">
        <v>0</v>
      </c>
      <c r="H31">
        <v>0</v>
      </c>
      <c r="I31">
        <v>0</v>
      </c>
      <c r="J31">
        <v>0</v>
      </c>
      <c r="K31">
        <v>0</v>
      </c>
      <c r="L31">
        <v>4682012</v>
      </c>
      <c r="M31">
        <v>4187</v>
      </c>
      <c r="N31">
        <v>55670</v>
      </c>
    </row>
    <row r="32" spans="1:14" ht="16" customHeight="1" x14ac:dyDescent="0.2">
      <c r="A32" t="s">
        <v>33</v>
      </c>
      <c r="B32">
        <v>11958662</v>
      </c>
      <c r="C32">
        <v>4329429</v>
      </c>
      <c r="D32">
        <v>0</v>
      </c>
      <c r="E32">
        <v>0</v>
      </c>
      <c r="F32">
        <v>0</v>
      </c>
      <c r="G32">
        <v>0</v>
      </c>
      <c r="H32">
        <v>0</v>
      </c>
      <c r="I32">
        <v>0</v>
      </c>
      <c r="J32">
        <v>0</v>
      </c>
      <c r="K32">
        <v>0</v>
      </c>
      <c r="L32">
        <v>3868084</v>
      </c>
      <c r="M32">
        <v>3509400</v>
      </c>
      <c r="N32">
        <v>251749</v>
      </c>
    </row>
    <row r="33" spans="1:14" ht="16" customHeight="1" x14ac:dyDescent="0.2">
      <c r="A33" t="s">
        <v>34</v>
      </c>
      <c r="B33">
        <v>6493391</v>
      </c>
      <c r="C33">
        <v>1598588</v>
      </c>
      <c r="D33">
        <v>0</v>
      </c>
      <c r="E33">
        <v>0</v>
      </c>
      <c r="F33">
        <v>0</v>
      </c>
      <c r="G33">
        <v>0</v>
      </c>
      <c r="H33">
        <v>0</v>
      </c>
      <c r="I33">
        <v>0</v>
      </c>
      <c r="J33">
        <v>0</v>
      </c>
      <c r="K33">
        <v>0</v>
      </c>
      <c r="L33">
        <v>2669001</v>
      </c>
      <c r="M33">
        <v>1303101</v>
      </c>
      <c r="N33">
        <v>922701</v>
      </c>
    </row>
    <row r="34" spans="1:14" ht="16" customHeight="1" x14ac:dyDescent="0.2">
      <c r="A34" t="s">
        <v>35</v>
      </c>
      <c r="B34">
        <v>1178433</v>
      </c>
      <c r="C34">
        <v>-1182878</v>
      </c>
      <c r="D34">
        <v>0</v>
      </c>
      <c r="E34">
        <v>0</v>
      </c>
      <c r="F34">
        <v>0</v>
      </c>
      <c r="G34">
        <v>0</v>
      </c>
      <c r="H34">
        <v>0</v>
      </c>
      <c r="I34">
        <v>0</v>
      </c>
      <c r="J34">
        <v>0</v>
      </c>
      <c r="K34">
        <v>0</v>
      </c>
      <c r="L34">
        <v>566002</v>
      </c>
      <c r="M34">
        <v>1795309</v>
      </c>
      <c r="N34">
        <v>0</v>
      </c>
    </row>
    <row r="35" spans="1:14" ht="16" customHeight="1" x14ac:dyDescent="0.2">
      <c r="A35" t="s">
        <v>36</v>
      </c>
      <c r="B35">
        <v>19367738</v>
      </c>
      <c r="C35">
        <v>527509</v>
      </c>
      <c r="D35">
        <v>0</v>
      </c>
      <c r="E35">
        <v>0</v>
      </c>
      <c r="F35">
        <v>0</v>
      </c>
      <c r="G35">
        <v>0</v>
      </c>
      <c r="H35">
        <v>0</v>
      </c>
      <c r="I35">
        <v>0</v>
      </c>
      <c r="J35">
        <v>0</v>
      </c>
      <c r="K35">
        <v>2174044</v>
      </c>
      <c r="L35">
        <v>-131482</v>
      </c>
      <c r="M35">
        <v>2331518</v>
      </c>
      <c r="N35">
        <v>14466149</v>
      </c>
    </row>
    <row r="36" spans="1:14" ht="16" customHeight="1" x14ac:dyDescent="0.2">
      <c r="A36" t="s">
        <v>37</v>
      </c>
      <c r="B36">
        <v>8396038</v>
      </c>
      <c r="C36">
        <v>1408675</v>
      </c>
      <c r="D36">
        <v>0</v>
      </c>
      <c r="E36">
        <v>0</v>
      </c>
      <c r="F36">
        <v>0</v>
      </c>
      <c r="G36">
        <v>0</v>
      </c>
      <c r="H36">
        <v>0</v>
      </c>
      <c r="I36">
        <v>0</v>
      </c>
      <c r="J36">
        <v>0</v>
      </c>
      <c r="K36">
        <v>0</v>
      </c>
      <c r="L36">
        <v>1483397</v>
      </c>
      <c r="M36">
        <v>2680379</v>
      </c>
      <c r="N36">
        <v>2823587</v>
      </c>
    </row>
    <row r="37" spans="1:14" ht="16" customHeight="1" x14ac:dyDescent="0.2">
      <c r="A37" t="s">
        <v>38</v>
      </c>
      <c r="B37">
        <v>80168159</v>
      </c>
      <c r="C37">
        <v>36743642</v>
      </c>
      <c r="D37">
        <v>0</v>
      </c>
      <c r="E37">
        <v>0</v>
      </c>
      <c r="F37">
        <v>0</v>
      </c>
      <c r="G37">
        <v>0</v>
      </c>
      <c r="H37">
        <v>0</v>
      </c>
      <c r="I37">
        <v>0</v>
      </c>
      <c r="J37">
        <v>0</v>
      </c>
      <c r="K37">
        <v>0</v>
      </c>
      <c r="L37">
        <v>36189732</v>
      </c>
      <c r="M37">
        <v>7234785</v>
      </c>
      <c r="N37">
        <v>0</v>
      </c>
    </row>
    <row r="38" spans="1:14" ht="16" customHeight="1" x14ac:dyDescent="0.2">
      <c r="A38" t="s">
        <v>39</v>
      </c>
      <c r="B38">
        <v>10201398</v>
      </c>
      <c r="C38">
        <v>0</v>
      </c>
      <c r="D38">
        <v>0</v>
      </c>
      <c r="E38">
        <v>0</v>
      </c>
      <c r="F38">
        <v>0</v>
      </c>
      <c r="G38">
        <v>0</v>
      </c>
      <c r="H38">
        <v>0</v>
      </c>
      <c r="I38">
        <v>0</v>
      </c>
      <c r="J38">
        <v>0</v>
      </c>
      <c r="K38">
        <v>0</v>
      </c>
      <c r="L38">
        <v>4060317</v>
      </c>
      <c r="M38">
        <v>1225818</v>
      </c>
      <c r="N38">
        <v>4915263</v>
      </c>
    </row>
    <row r="39" spans="1:14" ht="16" customHeight="1" x14ac:dyDescent="0.2">
      <c r="A39" t="s">
        <v>40</v>
      </c>
      <c r="B39">
        <v>614049417</v>
      </c>
      <c r="C39">
        <v>83411749</v>
      </c>
      <c r="D39">
        <v>0</v>
      </c>
      <c r="E39">
        <v>0</v>
      </c>
      <c r="F39">
        <v>0</v>
      </c>
      <c r="G39">
        <v>0</v>
      </c>
      <c r="H39">
        <v>0</v>
      </c>
      <c r="I39">
        <v>0</v>
      </c>
      <c r="J39">
        <v>0</v>
      </c>
      <c r="K39">
        <v>0</v>
      </c>
      <c r="L39">
        <v>217389160</v>
      </c>
      <c r="M39">
        <v>4741733</v>
      </c>
      <c r="N39">
        <v>308506775</v>
      </c>
    </row>
    <row r="40" spans="1:14" ht="16" customHeight="1" x14ac:dyDescent="0.2">
      <c r="A40" t="s">
        <v>41</v>
      </c>
      <c r="B40">
        <v>114626685</v>
      </c>
      <c r="C40">
        <v>10877562</v>
      </c>
      <c r="D40">
        <v>0</v>
      </c>
      <c r="E40">
        <v>0</v>
      </c>
      <c r="F40">
        <v>0</v>
      </c>
      <c r="G40">
        <v>0</v>
      </c>
      <c r="H40">
        <v>0</v>
      </c>
      <c r="I40">
        <v>0</v>
      </c>
      <c r="J40">
        <v>0</v>
      </c>
      <c r="K40">
        <v>0</v>
      </c>
      <c r="L40">
        <v>23084981</v>
      </c>
      <c r="M40">
        <v>3507571</v>
      </c>
      <c r="N40">
        <v>77156571</v>
      </c>
    </row>
    <row r="41" spans="1:14" ht="16" customHeight="1" x14ac:dyDescent="0.2">
      <c r="A41" t="s">
        <v>42</v>
      </c>
      <c r="B41">
        <v>985617</v>
      </c>
      <c r="C41">
        <v>0</v>
      </c>
      <c r="D41">
        <v>0</v>
      </c>
      <c r="E41">
        <v>0</v>
      </c>
      <c r="F41">
        <v>0</v>
      </c>
      <c r="G41">
        <v>0</v>
      </c>
      <c r="H41">
        <v>0</v>
      </c>
      <c r="I41">
        <v>0</v>
      </c>
      <c r="J41">
        <v>0</v>
      </c>
      <c r="K41">
        <v>0</v>
      </c>
      <c r="L41">
        <v>21448</v>
      </c>
      <c r="M41">
        <v>0</v>
      </c>
      <c r="N41">
        <v>964169</v>
      </c>
    </row>
    <row r="42" spans="1:14" ht="16" customHeight="1" x14ac:dyDescent="0.2">
      <c r="A42" t="s">
        <v>43</v>
      </c>
      <c r="B42">
        <v>51079073</v>
      </c>
      <c r="C42">
        <v>408315</v>
      </c>
      <c r="D42">
        <v>0</v>
      </c>
      <c r="E42">
        <v>0</v>
      </c>
      <c r="F42">
        <v>0</v>
      </c>
      <c r="G42">
        <v>0</v>
      </c>
      <c r="H42">
        <v>0</v>
      </c>
      <c r="I42">
        <v>0</v>
      </c>
      <c r="J42">
        <v>0</v>
      </c>
      <c r="K42">
        <v>0</v>
      </c>
      <c r="L42">
        <v>13452955</v>
      </c>
      <c r="M42">
        <v>3345493</v>
      </c>
      <c r="N42">
        <v>33872310</v>
      </c>
    </row>
    <row r="43" spans="1:14" ht="16" customHeight="1" x14ac:dyDescent="0.2">
      <c r="A43" t="s">
        <v>44</v>
      </c>
      <c r="B43">
        <v>25072419</v>
      </c>
      <c r="C43">
        <v>10680257</v>
      </c>
      <c r="D43">
        <v>0</v>
      </c>
      <c r="E43">
        <v>0</v>
      </c>
      <c r="F43">
        <v>0</v>
      </c>
      <c r="G43">
        <v>0</v>
      </c>
      <c r="H43">
        <v>0</v>
      </c>
      <c r="I43">
        <v>0</v>
      </c>
      <c r="J43">
        <v>0</v>
      </c>
      <c r="K43">
        <v>0</v>
      </c>
      <c r="L43">
        <v>691745</v>
      </c>
      <c r="M43">
        <v>728438</v>
      </c>
      <c r="N43">
        <v>12971979</v>
      </c>
    </row>
    <row r="44" spans="1:14" ht="16" customHeight="1" x14ac:dyDescent="0.2">
      <c r="A44" t="s">
        <v>45</v>
      </c>
      <c r="B44">
        <v>34262235</v>
      </c>
      <c r="C44">
        <v>23579241</v>
      </c>
      <c r="D44">
        <v>0</v>
      </c>
      <c r="E44">
        <v>0</v>
      </c>
      <c r="F44">
        <v>0</v>
      </c>
      <c r="G44">
        <v>0</v>
      </c>
      <c r="H44">
        <v>0</v>
      </c>
      <c r="I44">
        <v>0</v>
      </c>
      <c r="J44">
        <v>0</v>
      </c>
      <c r="K44">
        <v>0</v>
      </c>
      <c r="L44">
        <v>7976084</v>
      </c>
      <c r="M44">
        <v>2706910</v>
      </c>
      <c r="N44">
        <v>0</v>
      </c>
    </row>
    <row r="45" spans="1:14" ht="16" customHeight="1" x14ac:dyDescent="0.2">
      <c r="A45" t="s">
        <v>46</v>
      </c>
      <c r="B45">
        <v>101481983</v>
      </c>
      <c r="C45">
        <v>8652485</v>
      </c>
      <c r="D45">
        <v>0</v>
      </c>
      <c r="E45">
        <v>0</v>
      </c>
      <c r="F45">
        <v>0</v>
      </c>
      <c r="G45">
        <v>0</v>
      </c>
      <c r="H45">
        <v>0</v>
      </c>
      <c r="I45">
        <v>0</v>
      </c>
      <c r="J45">
        <v>0</v>
      </c>
      <c r="K45">
        <v>0</v>
      </c>
      <c r="L45">
        <v>-10045500</v>
      </c>
      <c r="M45">
        <v>2139179</v>
      </c>
      <c r="N45">
        <v>100735819</v>
      </c>
    </row>
    <row r="46" spans="1:14" ht="16" customHeight="1" x14ac:dyDescent="0.2">
      <c r="A46" t="s">
        <v>47</v>
      </c>
      <c r="B46">
        <v>13110971</v>
      </c>
      <c r="C46">
        <v>2240410</v>
      </c>
      <c r="D46">
        <v>0</v>
      </c>
      <c r="E46">
        <v>0</v>
      </c>
      <c r="F46">
        <v>0</v>
      </c>
      <c r="G46">
        <v>0</v>
      </c>
      <c r="H46">
        <v>0</v>
      </c>
      <c r="I46">
        <v>0</v>
      </c>
      <c r="J46">
        <v>0</v>
      </c>
      <c r="K46">
        <v>0</v>
      </c>
      <c r="L46">
        <v>6040853</v>
      </c>
      <c r="M46">
        <v>1036660</v>
      </c>
      <c r="N46">
        <v>3793048</v>
      </c>
    </row>
    <row r="47" spans="1:14" ht="16" customHeight="1" x14ac:dyDescent="0.2">
      <c r="A47" t="s">
        <v>48</v>
      </c>
      <c r="B47">
        <v>23271072</v>
      </c>
      <c r="C47">
        <v>8630663</v>
      </c>
      <c r="D47">
        <v>0</v>
      </c>
      <c r="E47">
        <v>0</v>
      </c>
      <c r="F47">
        <v>0</v>
      </c>
      <c r="G47">
        <v>0</v>
      </c>
      <c r="H47">
        <v>0</v>
      </c>
      <c r="I47">
        <v>0</v>
      </c>
      <c r="J47">
        <v>0</v>
      </c>
      <c r="K47">
        <v>0</v>
      </c>
      <c r="L47">
        <v>5293962</v>
      </c>
      <c r="M47">
        <v>2538563</v>
      </c>
      <c r="N47">
        <v>6807884</v>
      </c>
    </row>
    <row r="48" spans="1:14" ht="16" customHeight="1" x14ac:dyDescent="0.2">
      <c r="A48" t="s">
        <v>49</v>
      </c>
      <c r="B48">
        <v>2917650</v>
      </c>
      <c r="C48">
        <v>1350044</v>
      </c>
      <c r="D48">
        <v>0</v>
      </c>
      <c r="E48">
        <v>0</v>
      </c>
      <c r="F48">
        <v>0</v>
      </c>
      <c r="G48">
        <v>0</v>
      </c>
      <c r="H48">
        <v>0</v>
      </c>
      <c r="I48">
        <v>0</v>
      </c>
      <c r="J48">
        <v>0</v>
      </c>
      <c r="K48">
        <v>0</v>
      </c>
      <c r="L48">
        <v>1370985</v>
      </c>
      <c r="M48">
        <v>122437</v>
      </c>
      <c r="N48">
        <v>74184</v>
      </c>
    </row>
    <row r="49" spans="1:14" ht="16" customHeight="1" x14ac:dyDescent="0.2">
      <c r="A49" t="s">
        <v>50</v>
      </c>
      <c r="B49">
        <v>123314505</v>
      </c>
      <c r="C49">
        <v>22535942</v>
      </c>
      <c r="D49">
        <v>0</v>
      </c>
      <c r="E49">
        <v>0</v>
      </c>
      <c r="F49">
        <v>0</v>
      </c>
      <c r="G49">
        <v>0</v>
      </c>
      <c r="H49">
        <v>0</v>
      </c>
      <c r="I49">
        <v>0</v>
      </c>
      <c r="J49">
        <v>0</v>
      </c>
      <c r="K49">
        <v>0</v>
      </c>
      <c r="L49">
        <v>11017201</v>
      </c>
      <c r="M49">
        <v>7379492</v>
      </c>
      <c r="N49">
        <v>82381870</v>
      </c>
    </row>
    <row r="50" spans="1:14" ht="16" customHeight="1" x14ac:dyDescent="0.2">
      <c r="A50" t="s">
        <v>51</v>
      </c>
      <c r="B50">
        <v>88758738</v>
      </c>
      <c r="C50">
        <v>1015517</v>
      </c>
      <c r="D50">
        <v>0</v>
      </c>
      <c r="E50">
        <v>0</v>
      </c>
      <c r="F50">
        <v>0</v>
      </c>
      <c r="G50">
        <v>0</v>
      </c>
      <c r="H50">
        <v>0</v>
      </c>
      <c r="I50">
        <v>0</v>
      </c>
      <c r="J50">
        <v>0</v>
      </c>
      <c r="K50">
        <v>0</v>
      </c>
      <c r="L50">
        <v>13015157</v>
      </c>
      <c r="M50">
        <v>4068309</v>
      </c>
      <c r="N50">
        <v>70659755</v>
      </c>
    </row>
    <row r="51" spans="1:14" ht="16" customHeight="1" x14ac:dyDescent="0.2">
      <c r="A51" t="s">
        <v>52</v>
      </c>
      <c r="B51">
        <v>8153765</v>
      </c>
      <c r="C51">
        <v>6111075</v>
      </c>
      <c r="D51">
        <v>0</v>
      </c>
      <c r="E51">
        <v>0</v>
      </c>
      <c r="F51">
        <v>0</v>
      </c>
      <c r="G51">
        <v>0</v>
      </c>
      <c r="H51">
        <v>0</v>
      </c>
      <c r="I51">
        <v>0</v>
      </c>
      <c r="J51">
        <v>0</v>
      </c>
      <c r="K51">
        <v>0</v>
      </c>
      <c r="L51">
        <v>1844830</v>
      </c>
      <c r="M51">
        <v>192498</v>
      </c>
      <c r="N51">
        <v>5362</v>
      </c>
    </row>
    <row r="52" spans="1:14" ht="16" customHeight="1" x14ac:dyDescent="0.2">
      <c r="A52" t="s">
        <v>53</v>
      </c>
      <c r="B52">
        <v>2899387</v>
      </c>
      <c r="C52">
        <v>119749</v>
      </c>
      <c r="D52">
        <v>0</v>
      </c>
      <c r="E52">
        <v>0</v>
      </c>
      <c r="F52">
        <v>0</v>
      </c>
      <c r="G52">
        <v>0</v>
      </c>
      <c r="H52">
        <v>0</v>
      </c>
      <c r="I52">
        <v>0</v>
      </c>
      <c r="J52">
        <v>0</v>
      </c>
      <c r="K52">
        <v>0</v>
      </c>
      <c r="L52">
        <v>2540369</v>
      </c>
      <c r="M52">
        <v>239269</v>
      </c>
      <c r="N52">
        <v>0</v>
      </c>
    </row>
    <row r="53" spans="1:14" ht="16" customHeight="1" x14ac:dyDescent="0.2">
      <c r="A53" t="s">
        <v>54</v>
      </c>
      <c r="B53">
        <v>1392241</v>
      </c>
      <c r="C53">
        <v>-298310</v>
      </c>
      <c r="D53">
        <v>0</v>
      </c>
      <c r="E53">
        <v>0</v>
      </c>
      <c r="F53">
        <v>0</v>
      </c>
      <c r="G53">
        <v>0</v>
      </c>
      <c r="H53">
        <v>0</v>
      </c>
      <c r="I53">
        <v>0</v>
      </c>
      <c r="J53">
        <v>0</v>
      </c>
      <c r="K53">
        <v>0</v>
      </c>
      <c r="L53">
        <v>959687</v>
      </c>
      <c r="M53">
        <v>730810</v>
      </c>
      <c r="N53">
        <v>54</v>
      </c>
    </row>
    <row r="54" spans="1:14" ht="16" customHeight="1" x14ac:dyDescent="0.2">
      <c r="A54" t="s">
        <v>55</v>
      </c>
      <c r="B54">
        <v>31216906</v>
      </c>
      <c r="C54">
        <v>180510</v>
      </c>
      <c r="D54">
        <v>0</v>
      </c>
      <c r="E54">
        <v>0</v>
      </c>
      <c r="F54">
        <v>0</v>
      </c>
      <c r="G54">
        <v>0</v>
      </c>
      <c r="H54">
        <v>0</v>
      </c>
      <c r="I54">
        <v>0</v>
      </c>
      <c r="J54">
        <v>0</v>
      </c>
      <c r="K54">
        <v>0</v>
      </c>
      <c r="L54">
        <v>13519791</v>
      </c>
      <c r="M54">
        <v>3720332</v>
      </c>
      <c r="N54">
        <v>13796273</v>
      </c>
    </row>
    <row r="55" spans="1:14" ht="16" customHeight="1" x14ac:dyDescent="0.2">
      <c r="A55" t="s">
        <v>56</v>
      </c>
      <c r="B55">
        <v>9819704</v>
      </c>
      <c r="C55">
        <v>2224131</v>
      </c>
      <c r="D55">
        <v>0</v>
      </c>
      <c r="E55">
        <v>0</v>
      </c>
      <c r="F55">
        <v>0</v>
      </c>
      <c r="G55">
        <v>0</v>
      </c>
      <c r="H55">
        <v>0</v>
      </c>
      <c r="I55">
        <v>0</v>
      </c>
      <c r="J55">
        <v>0</v>
      </c>
      <c r="K55">
        <v>0</v>
      </c>
      <c r="L55">
        <v>4430457</v>
      </c>
      <c r="M55">
        <v>3015213</v>
      </c>
      <c r="N55">
        <v>149903</v>
      </c>
    </row>
    <row r="56" spans="1:14" ht="16" customHeight="1" x14ac:dyDescent="0.2">
      <c r="A56" t="s">
        <v>57</v>
      </c>
      <c r="B56">
        <v>70661250</v>
      </c>
      <c r="C56">
        <v>67566644</v>
      </c>
      <c r="D56">
        <v>0</v>
      </c>
      <c r="E56">
        <v>0</v>
      </c>
      <c r="F56">
        <v>0</v>
      </c>
      <c r="G56">
        <v>0</v>
      </c>
      <c r="H56">
        <v>0</v>
      </c>
      <c r="I56">
        <v>0</v>
      </c>
      <c r="J56">
        <v>0</v>
      </c>
      <c r="K56">
        <v>0</v>
      </c>
      <c r="L56">
        <v>2975607</v>
      </c>
      <c r="M56">
        <v>0</v>
      </c>
      <c r="N56">
        <v>118999</v>
      </c>
    </row>
    <row r="57" spans="1:14" ht="16" customHeight="1" x14ac:dyDescent="0.2">
      <c r="A57" t="s">
        <v>58</v>
      </c>
      <c r="B57">
        <v>-2876030</v>
      </c>
      <c r="C57">
        <v>-1965177</v>
      </c>
      <c r="D57">
        <v>0</v>
      </c>
      <c r="E57">
        <v>0</v>
      </c>
      <c r="F57">
        <v>0</v>
      </c>
      <c r="G57">
        <v>0</v>
      </c>
      <c r="H57">
        <v>0</v>
      </c>
      <c r="I57">
        <v>0</v>
      </c>
      <c r="J57">
        <v>0</v>
      </c>
      <c r="K57">
        <v>0</v>
      </c>
      <c r="L57">
        <v>-383882</v>
      </c>
      <c r="M57">
        <v>-526971</v>
      </c>
      <c r="N57">
        <v>0</v>
      </c>
    </row>
    <row r="58" spans="1:14" ht="16" customHeight="1" x14ac:dyDescent="0.2">
      <c r="A58" t="s">
        <v>133</v>
      </c>
      <c r="B58">
        <v>2767240046</v>
      </c>
      <c r="C58">
        <v>499601364</v>
      </c>
      <c r="D58">
        <v>97327267</v>
      </c>
      <c r="E58">
        <v>1171171</v>
      </c>
      <c r="F58">
        <v>0</v>
      </c>
      <c r="G58">
        <v>0</v>
      </c>
      <c r="H58">
        <v>0</v>
      </c>
      <c r="I58">
        <v>0</v>
      </c>
      <c r="J58">
        <v>0</v>
      </c>
      <c r="K58">
        <v>2174044</v>
      </c>
      <c r="L58">
        <v>717999820</v>
      </c>
      <c r="M58">
        <v>114542362</v>
      </c>
      <c r="N58">
        <v>1334424018</v>
      </c>
    </row>
    <row r="59" spans="1:14" ht="16" customHeight="1" x14ac:dyDescent="0.2">
      <c r="A59" t="s">
        <v>361</v>
      </c>
      <c r="B59">
        <v>0.28999999999999998</v>
      </c>
      <c r="C59">
        <v>0.05</v>
      </c>
      <c r="D59">
        <v>0.01</v>
      </c>
      <c r="E59">
        <v>0</v>
      </c>
      <c r="F59">
        <v>0</v>
      </c>
      <c r="G59">
        <v>0</v>
      </c>
      <c r="H59">
        <v>0</v>
      </c>
      <c r="I59">
        <v>0</v>
      </c>
      <c r="J59">
        <v>0</v>
      </c>
      <c r="K59">
        <v>0</v>
      </c>
      <c r="L59">
        <v>7.0000000000000007E-2</v>
      </c>
      <c r="M59">
        <v>0.01</v>
      </c>
      <c r="N59">
        <v>0.14000000000000001</v>
      </c>
    </row>
    <row r="60" spans="1:14" ht="16" customHeight="1" x14ac:dyDescent="0.2">
      <c r="A60" t="s">
        <v>381</v>
      </c>
    </row>
  </sheetData>
  <printOptions horizontalCentered="1"/>
  <pageMargins left="0.5" right="0.5" top="0.5" bottom="0.5" header="0.5" footer="0.5"/>
  <pageSetup scale="65"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pageSetUpPr fitToPage="1"/>
  </sheetPr>
  <dimension ref="A1:G60"/>
  <sheetViews>
    <sheetView workbookViewId="0">
      <selection activeCell="I11" sqref="I11"/>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539</v>
      </c>
    </row>
    <row r="3" spans="1:7" ht="16" customHeight="1" x14ac:dyDescent="0.2">
      <c r="A3" t="s">
        <v>540</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20817304</v>
      </c>
      <c r="C7">
        <v>13920887</v>
      </c>
      <c r="D7">
        <v>6896417</v>
      </c>
      <c r="E7">
        <v>0</v>
      </c>
      <c r="F7">
        <v>18165539</v>
      </c>
      <c r="G7">
        <v>38982843</v>
      </c>
    </row>
    <row r="8" spans="1:7" ht="16" customHeight="1" x14ac:dyDescent="0.2">
      <c r="A8" t="s">
        <v>9</v>
      </c>
      <c r="B8">
        <v>41219784</v>
      </c>
      <c r="C8">
        <v>38240793</v>
      </c>
      <c r="D8">
        <v>2978991</v>
      </c>
      <c r="E8">
        <v>0</v>
      </c>
      <c r="F8">
        <v>8980380</v>
      </c>
      <c r="G8">
        <v>50200164</v>
      </c>
    </row>
    <row r="9" spans="1:7" ht="16" customHeight="1" x14ac:dyDescent="0.2">
      <c r="A9" t="s">
        <v>10</v>
      </c>
      <c r="B9">
        <v>26713183</v>
      </c>
      <c r="C9">
        <v>26713183</v>
      </c>
      <c r="D9">
        <v>0</v>
      </c>
      <c r="E9">
        <v>0</v>
      </c>
      <c r="F9">
        <v>47433181</v>
      </c>
      <c r="G9">
        <v>74146364</v>
      </c>
    </row>
    <row r="10" spans="1:7" ht="16" customHeight="1" x14ac:dyDescent="0.2">
      <c r="A10" t="s">
        <v>11</v>
      </c>
      <c r="B10">
        <v>0</v>
      </c>
      <c r="C10">
        <v>0</v>
      </c>
      <c r="D10">
        <v>0</v>
      </c>
      <c r="E10">
        <v>0</v>
      </c>
      <c r="F10">
        <v>517501</v>
      </c>
      <c r="G10">
        <v>517501</v>
      </c>
    </row>
    <row r="11" spans="1:7" ht="16" customHeight="1" x14ac:dyDescent="0.2">
      <c r="A11" t="s">
        <v>12</v>
      </c>
      <c r="B11">
        <v>1969223144</v>
      </c>
      <c r="C11">
        <v>1962642222</v>
      </c>
      <c r="D11">
        <v>6580922</v>
      </c>
      <c r="E11">
        <v>0</v>
      </c>
      <c r="F11">
        <v>462773670</v>
      </c>
      <c r="G11">
        <v>2431996814</v>
      </c>
    </row>
    <row r="12" spans="1:7" ht="16" customHeight="1" x14ac:dyDescent="0.2">
      <c r="A12" t="s">
        <v>13</v>
      </c>
      <c r="B12">
        <v>25914629</v>
      </c>
      <c r="C12">
        <v>15153871</v>
      </c>
      <c r="D12">
        <v>10760758</v>
      </c>
      <c r="E12">
        <v>0</v>
      </c>
      <c r="F12">
        <v>57962475</v>
      </c>
      <c r="G12">
        <v>83877104</v>
      </c>
    </row>
    <row r="13" spans="1:7" ht="16" customHeight="1" x14ac:dyDescent="0.2">
      <c r="A13" t="s">
        <v>14</v>
      </c>
      <c r="B13">
        <v>133011855</v>
      </c>
      <c r="C13">
        <v>54304398</v>
      </c>
      <c r="D13">
        <v>78707457</v>
      </c>
      <c r="E13">
        <v>0</v>
      </c>
      <c r="F13">
        <v>31848975</v>
      </c>
      <c r="G13">
        <v>164860830</v>
      </c>
    </row>
    <row r="14" spans="1:7" ht="16" customHeight="1" x14ac:dyDescent="0.2">
      <c r="A14" t="s">
        <v>15</v>
      </c>
      <c r="B14">
        <v>19632274</v>
      </c>
      <c r="C14">
        <v>7688080</v>
      </c>
      <c r="D14">
        <v>11944194</v>
      </c>
      <c r="E14">
        <v>0</v>
      </c>
      <c r="F14">
        <v>8275738</v>
      </c>
      <c r="G14">
        <v>27908012</v>
      </c>
    </row>
    <row r="15" spans="1:7" ht="16" customHeight="1" x14ac:dyDescent="0.2">
      <c r="A15" t="s">
        <v>16</v>
      </c>
      <c r="B15">
        <v>66400638</v>
      </c>
      <c r="C15">
        <v>50425912</v>
      </c>
      <c r="D15">
        <v>15974726</v>
      </c>
      <c r="E15">
        <v>0</v>
      </c>
      <c r="F15">
        <v>10710092</v>
      </c>
      <c r="G15">
        <v>77110730</v>
      </c>
    </row>
    <row r="16" spans="1:7" ht="16" customHeight="1" x14ac:dyDescent="0.2">
      <c r="A16" t="s">
        <v>17</v>
      </c>
      <c r="B16">
        <v>243798175</v>
      </c>
      <c r="C16">
        <v>209436742</v>
      </c>
      <c r="D16">
        <v>34361433</v>
      </c>
      <c r="E16">
        <v>0</v>
      </c>
      <c r="F16">
        <v>48246229</v>
      </c>
      <c r="G16">
        <v>292044404</v>
      </c>
    </row>
    <row r="17" spans="1:7" ht="16" customHeight="1" x14ac:dyDescent="0.2">
      <c r="A17" t="s">
        <v>18</v>
      </c>
      <c r="B17">
        <v>87373232</v>
      </c>
      <c r="C17">
        <v>69112098</v>
      </c>
      <c r="D17">
        <v>18261134</v>
      </c>
      <c r="E17">
        <v>0</v>
      </c>
      <c r="F17">
        <v>25430949</v>
      </c>
      <c r="G17">
        <v>112804181</v>
      </c>
    </row>
    <row r="18" spans="1:7" ht="16" customHeight="1" x14ac:dyDescent="0.2">
      <c r="A18" t="s">
        <v>19</v>
      </c>
      <c r="B18">
        <v>25059999</v>
      </c>
      <c r="C18">
        <v>25059999</v>
      </c>
      <c r="D18">
        <v>0</v>
      </c>
      <c r="E18">
        <v>0</v>
      </c>
      <c r="F18">
        <v>7444342</v>
      </c>
      <c r="G18">
        <v>32504341</v>
      </c>
    </row>
    <row r="19" spans="1:7" ht="16" customHeight="1" x14ac:dyDescent="0.2">
      <c r="A19" t="s">
        <v>20</v>
      </c>
      <c r="B19">
        <v>3592198</v>
      </c>
      <c r="C19">
        <v>2416378</v>
      </c>
      <c r="D19">
        <v>1175820</v>
      </c>
      <c r="E19">
        <v>0</v>
      </c>
      <c r="F19">
        <v>8676726</v>
      </c>
      <c r="G19">
        <v>12268924</v>
      </c>
    </row>
    <row r="20" spans="1:7" ht="16" customHeight="1" x14ac:dyDescent="0.2">
      <c r="A20" t="s">
        <v>21</v>
      </c>
      <c r="B20">
        <v>299410239</v>
      </c>
      <c r="C20">
        <v>217630905</v>
      </c>
      <c r="D20">
        <v>81779334</v>
      </c>
      <c r="E20">
        <v>0</v>
      </c>
      <c r="F20">
        <v>91685852</v>
      </c>
      <c r="G20">
        <v>391096091</v>
      </c>
    </row>
    <row r="21" spans="1:7" ht="16" customHeight="1" x14ac:dyDescent="0.2">
      <c r="A21" t="s">
        <v>22</v>
      </c>
      <c r="B21">
        <v>51033042</v>
      </c>
      <c r="C21">
        <v>35676093</v>
      </c>
      <c r="D21">
        <v>15356949</v>
      </c>
      <c r="E21">
        <v>0</v>
      </c>
      <c r="F21">
        <v>45030390</v>
      </c>
      <c r="G21">
        <v>96063432</v>
      </c>
    </row>
    <row r="22" spans="1:7" ht="16" customHeight="1" x14ac:dyDescent="0.2">
      <c r="A22" t="s">
        <v>23</v>
      </c>
      <c r="B22">
        <v>32368942</v>
      </c>
      <c r="C22">
        <v>31355677</v>
      </c>
      <c r="D22">
        <v>1013265</v>
      </c>
      <c r="E22">
        <v>0</v>
      </c>
      <c r="F22">
        <v>24313677</v>
      </c>
      <c r="G22">
        <v>56682619</v>
      </c>
    </row>
    <row r="23" spans="1:7" ht="16" customHeight="1" x14ac:dyDescent="0.2">
      <c r="A23" t="s">
        <v>24</v>
      </c>
      <c r="B23">
        <v>38796053</v>
      </c>
      <c r="C23">
        <v>32123029</v>
      </c>
      <c r="D23">
        <v>6673024</v>
      </c>
      <c r="E23">
        <v>0</v>
      </c>
      <c r="F23">
        <v>29549177</v>
      </c>
      <c r="G23">
        <v>68345230</v>
      </c>
    </row>
    <row r="24" spans="1:7" ht="16" customHeight="1" x14ac:dyDescent="0.2">
      <c r="A24" t="s">
        <v>25</v>
      </c>
      <c r="B24">
        <v>54901674</v>
      </c>
      <c r="C24">
        <v>46740928</v>
      </c>
      <c r="D24">
        <v>8160746</v>
      </c>
      <c r="E24">
        <v>0</v>
      </c>
      <c r="F24">
        <v>28381403</v>
      </c>
      <c r="G24">
        <v>83283077</v>
      </c>
    </row>
    <row r="25" spans="1:7" ht="16" customHeight="1" x14ac:dyDescent="0.2">
      <c r="A25" t="s">
        <v>26</v>
      </c>
      <c r="B25">
        <v>58560964</v>
      </c>
      <c r="C25">
        <v>53341456</v>
      </c>
      <c r="D25">
        <v>5219508</v>
      </c>
      <c r="E25">
        <v>0</v>
      </c>
      <c r="F25">
        <v>548885</v>
      </c>
      <c r="G25">
        <v>59109849</v>
      </c>
    </row>
    <row r="26" spans="1:7" ht="16" customHeight="1" x14ac:dyDescent="0.2">
      <c r="A26" t="s">
        <v>27</v>
      </c>
      <c r="B26">
        <v>23585828</v>
      </c>
      <c r="C26">
        <v>14726833</v>
      </c>
      <c r="D26">
        <v>8858995</v>
      </c>
      <c r="E26">
        <v>0</v>
      </c>
      <c r="F26">
        <v>1128942</v>
      </c>
      <c r="G26">
        <v>24714770</v>
      </c>
    </row>
    <row r="27" spans="1:7" ht="16" customHeight="1" x14ac:dyDescent="0.2">
      <c r="A27" t="s">
        <v>28</v>
      </c>
      <c r="B27">
        <v>110243516</v>
      </c>
      <c r="C27">
        <v>86640299</v>
      </c>
      <c r="D27">
        <v>23603217</v>
      </c>
      <c r="E27">
        <v>0</v>
      </c>
      <c r="F27">
        <v>30597422</v>
      </c>
      <c r="G27">
        <v>140840938</v>
      </c>
    </row>
    <row r="28" spans="1:7" ht="16" customHeight="1" x14ac:dyDescent="0.2">
      <c r="A28" t="s">
        <v>29</v>
      </c>
      <c r="B28">
        <v>238048259</v>
      </c>
      <c r="C28">
        <v>182909003</v>
      </c>
      <c r="D28">
        <v>55139256</v>
      </c>
      <c r="E28">
        <v>0</v>
      </c>
      <c r="F28">
        <v>120899264</v>
      </c>
      <c r="G28">
        <v>358947523</v>
      </c>
    </row>
    <row r="29" spans="1:7" ht="16" customHeight="1" x14ac:dyDescent="0.2">
      <c r="A29" t="s">
        <v>30</v>
      </c>
      <c r="B29">
        <v>291540600</v>
      </c>
      <c r="C29">
        <v>291540600</v>
      </c>
      <c r="D29">
        <v>0</v>
      </c>
      <c r="E29">
        <v>0</v>
      </c>
      <c r="F29">
        <v>168501835</v>
      </c>
      <c r="G29">
        <v>460042435</v>
      </c>
    </row>
    <row r="30" spans="1:7" ht="16" customHeight="1" x14ac:dyDescent="0.2">
      <c r="A30" t="s">
        <v>31</v>
      </c>
      <c r="B30">
        <v>165383345</v>
      </c>
      <c r="C30">
        <v>110045999</v>
      </c>
      <c r="D30">
        <v>55337346</v>
      </c>
      <c r="E30">
        <v>0</v>
      </c>
      <c r="F30">
        <v>34721033</v>
      </c>
      <c r="G30">
        <v>200104378</v>
      </c>
    </row>
    <row r="31" spans="1:7" ht="16" customHeight="1" x14ac:dyDescent="0.2">
      <c r="A31" t="s">
        <v>32</v>
      </c>
      <c r="B31">
        <v>19536727</v>
      </c>
      <c r="C31">
        <v>17833520</v>
      </c>
      <c r="D31">
        <v>1703207</v>
      </c>
      <c r="E31">
        <v>0</v>
      </c>
      <c r="F31">
        <v>3454962</v>
      </c>
      <c r="G31">
        <v>22991689</v>
      </c>
    </row>
    <row r="32" spans="1:7" ht="16" customHeight="1" x14ac:dyDescent="0.2">
      <c r="A32" t="s">
        <v>33</v>
      </c>
      <c r="B32">
        <v>116170164</v>
      </c>
      <c r="C32">
        <v>73037085</v>
      </c>
      <c r="D32">
        <v>43133079</v>
      </c>
      <c r="E32">
        <v>0</v>
      </c>
      <c r="F32">
        <v>11958662</v>
      </c>
      <c r="G32">
        <v>128128826</v>
      </c>
    </row>
    <row r="33" spans="1:7" ht="16" customHeight="1" x14ac:dyDescent="0.2">
      <c r="A33" t="s">
        <v>34</v>
      </c>
      <c r="B33">
        <v>9226942</v>
      </c>
      <c r="C33">
        <v>7771254</v>
      </c>
      <c r="D33">
        <v>1455688</v>
      </c>
      <c r="E33">
        <v>0</v>
      </c>
      <c r="F33">
        <v>6493391</v>
      </c>
      <c r="G33">
        <v>15720333</v>
      </c>
    </row>
    <row r="34" spans="1:7" ht="16" customHeight="1" x14ac:dyDescent="0.2">
      <c r="A34" t="s">
        <v>35</v>
      </c>
      <c r="B34">
        <v>37611818</v>
      </c>
      <c r="C34">
        <v>25322992</v>
      </c>
      <c r="D34">
        <v>12288826</v>
      </c>
      <c r="E34">
        <v>0</v>
      </c>
      <c r="F34">
        <v>1178433</v>
      </c>
      <c r="G34">
        <v>38790251</v>
      </c>
    </row>
    <row r="35" spans="1:7" ht="16" customHeight="1" x14ac:dyDescent="0.2">
      <c r="A35" t="s">
        <v>36</v>
      </c>
      <c r="B35">
        <v>8125602</v>
      </c>
      <c r="C35">
        <v>5908864</v>
      </c>
      <c r="D35">
        <v>2216738</v>
      </c>
      <c r="E35">
        <v>0</v>
      </c>
      <c r="F35">
        <v>19367738</v>
      </c>
      <c r="G35">
        <v>26939737</v>
      </c>
    </row>
    <row r="36" spans="1:7" ht="16" customHeight="1" x14ac:dyDescent="0.2">
      <c r="A36" t="s">
        <v>37</v>
      </c>
      <c r="B36">
        <v>23719060</v>
      </c>
      <c r="C36">
        <v>19137190</v>
      </c>
      <c r="D36">
        <v>4581870</v>
      </c>
      <c r="E36">
        <v>0</v>
      </c>
      <c r="F36">
        <v>8396038</v>
      </c>
      <c r="G36">
        <v>32115098</v>
      </c>
    </row>
    <row r="37" spans="1:7" ht="16" customHeight="1" x14ac:dyDescent="0.2">
      <c r="A37" t="s">
        <v>38</v>
      </c>
      <c r="B37">
        <v>202104895</v>
      </c>
      <c r="C37">
        <v>176731003</v>
      </c>
      <c r="D37">
        <v>25373892</v>
      </c>
      <c r="E37">
        <v>0</v>
      </c>
      <c r="F37">
        <v>80168159</v>
      </c>
      <c r="G37">
        <v>282273054</v>
      </c>
    </row>
    <row r="38" spans="1:7" ht="16" customHeight="1" x14ac:dyDescent="0.2">
      <c r="A38" t="s">
        <v>39</v>
      </c>
      <c r="B38">
        <v>29745731</v>
      </c>
      <c r="C38">
        <v>26850472</v>
      </c>
      <c r="D38">
        <v>2895259</v>
      </c>
      <c r="E38">
        <v>0</v>
      </c>
      <c r="F38">
        <v>10201398</v>
      </c>
      <c r="G38">
        <v>39947129</v>
      </c>
    </row>
    <row r="39" spans="1:7" ht="16" customHeight="1" x14ac:dyDescent="0.2">
      <c r="A39" t="s">
        <v>40</v>
      </c>
      <c r="B39">
        <v>1262395898</v>
      </c>
      <c r="C39">
        <v>1056496501</v>
      </c>
      <c r="D39">
        <v>205899397</v>
      </c>
      <c r="E39">
        <v>0</v>
      </c>
      <c r="F39">
        <v>614049417</v>
      </c>
      <c r="G39">
        <v>1876445315</v>
      </c>
    </row>
    <row r="40" spans="1:7" ht="16" customHeight="1" x14ac:dyDescent="0.2">
      <c r="A40" t="s">
        <v>41</v>
      </c>
      <c r="B40">
        <v>51509455</v>
      </c>
      <c r="C40">
        <v>12483208</v>
      </c>
      <c r="D40">
        <v>39026247</v>
      </c>
      <c r="E40">
        <v>0</v>
      </c>
      <c r="F40">
        <v>114626685</v>
      </c>
      <c r="G40">
        <v>166136140</v>
      </c>
    </row>
    <row r="41" spans="1:7" ht="16" customHeight="1" x14ac:dyDescent="0.2">
      <c r="A41" t="s">
        <v>42</v>
      </c>
      <c r="B41">
        <v>8023744</v>
      </c>
      <c r="C41">
        <v>7006708</v>
      </c>
      <c r="D41">
        <v>1017036</v>
      </c>
      <c r="E41">
        <v>0</v>
      </c>
      <c r="F41">
        <v>985617</v>
      </c>
      <c r="G41">
        <v>9009361</v>
      </c>
    </row>
    <row r="42" spans="1:7" ht="16" customHeight="1" x14ac:dyDescent="0.2">
      <c r="A42" t="s">
        <v>43</v>
      </c>
      <c r="B42">
        <v>364823026</v>
      </c>
      <c r="C42">
        <v>315387472</v>
      </c>
      <c r="D42">
        <v>49435554</v>
      </c>
      <c r="E42">
        <v>0</v>
      </c>
      <c r="F42">
        <v>51079073</v>
      </c>
      <c r="G42">
        <v>415902099</v>
      </c>
    </row>
    <row r="43" spans="1:7" ht="16" customHeight="1" x14ac:dyDescent="0.2">
      <c r="A43" t="s">
        <v>44</v>
      </c>
      <c r="B43">
        <v>40261242</v>
      </c>
      <c r="C43">
        <v>22000479</v>
      </c>
      <c r="D43">
        <v>18260763</v>
      </c>
      <c r="E43">
        <v>0</v>
      </c>
      <c r="F43">
        <v>25072419</v>
      </c>
      <c r="G43">
        <v>65333661</v>
      </c>
    </row>
    <row r="44" spans="1:7" ht="16" customHeight="1" x14ac:dyDescent="0.2">
      <c r="A44" t="s">
        <v>45</v>
      </c>
      <c r="B44">
        <v>57374065</v>
      </c>
      <c r="C44">
        <v>31522663</v>
      </c>
      <c r="D44">
        <v>25851402</v>
      </c>
      <c r="E44">
        <v>0</v>
      </c>
      <c r="F44">
        <v>34262235</v>
      </c>
      <c r="G44">
        <v>91636300</v>
      </c>
    </row>
    <row r="45" spans="1:7" ht="16" customHeight="1" x14ac:dyDescent="0.2">
      <c r="A45" t="s">
        <v>46</v>
      </c>
      <c r="B45">
        <v>-101481983</v>
      </c>
      <c r="C45">
        <v>-101481983</v>
      </c>
      <c r="D45">
        <v>0</v>
      </c>
      <c r="E45">
        <v>0</v>
      </c>
      <c r="F45">
        <v>101481983</v>
      </c>
      <c r="G45">
        <v>0</v>
      </c>
    </row>
    <row r="46" spans="1:7" ht="16" customHeight="1" x14ac:dyDescent="0.2">
      <c r="A46" t="s">
        <v>47</v>
      </c>
      <c r="B46">
        <v>46962234</v>
      </c>
      <c r="C46">
        <v>32658766</v>
      </c>
      <c r="D46">
        <v>14303468</v>
      </c>
      <c r="E46">
        <v>0</v>
      </c>
      <c r="F46">
        <v>13110971</v>
      </c>
      <c r="G46">
        <v>60073205</v>
      </c>
    </row>
    <row r="47" spans="1:7" ht="16" customHeight="1" x14ac:dyDescent="0.2">
      <c r="A47" t="s">
        <v>48</v>
      </c>
      <c r="B47">
        <v>11971819</v>
      </c>
      <c r="C47">
        <v>7886550</v>
      </c>
      <c r="D47">
        <v>4085269</v>
      </c>
      <c r="E47">
        <v>0</v>
      </c>
      <c r="F47">
        <v>23271072</v>
      </c>
      <c r="G47">
        <v>35242891</v>
      </c>
    </row>
    <row r="48" spans="1:7" ht="16" customHeight="1" x14ac:dyDescent="0.2">
      <c r="A48" t="s">
        <v>49</v>
      </c>
      <c r="B48">
        <v>6154652</v>
      </c>
      <c r="C48">
        <v>5351738</v>
      </c>
      <c r="D48">
        <v>802914</v>
      </c>
      <c r="E48">
        <v>0</v>
      </c>
      <c r="F48">
        <v>2917650</v>
      </c>
      <c r="G48">
        <v>9072302</v>
      </c>
    </row>
    <row r="49" spans="1:7" ht="16" customHeight="1" x14ac:dyDescent="0.2">
      <c r="A49" t="s">
        <v>50</v>
      </c>
      <c r="B49">
        <v>33461095</v>
      </c>
      <c r="C49">
        <v>52436877</v>
      </c>
      <c r="D49">
        <v>-18975782</v>
      </c>
      <c r="E49">
        <v>0</v>
      </c>
      <c r="F49">
        <v>123314505</v>
      </c>
      <c r="G49">
        <v>156775600</v>
      </c>
    </row>
    <row r="50" spans="1:7" ht="16" customHeight="1" x14ac:dyDescent="0.2">
      <c r="A50" t="s">
        <v>51</v>
      </c>
      <c r="B50">
        <v>162682066</v>
      </c>
      <c r="C50">
        <v>128000640</v>
      </c>
      <c r="D50">
        <v>34681426</v>
      </c>
      <c r="E50">
        <v>0</v>
      </c>
      <c r="F50">
        <v>88758738</v>
      </c>
      <c r="G50">
        <v>251440804</v>
      </c>
    </row>
    <row r="51" spans="1:7" ht="16" customHeight="1" x14ac:dyDescent="0.2">
      <c r="A51" t="s">
        <v>52</v>
      </c>
      <c r="B51">
        <v>16205658</v>
      </c>
      <c r="C51">
        <v>10257914</v>
      </c>
      <c r="D51">
        <v>5947744</v>
      </c>
      <c r="E51">
        <v>0</v>
      </c>
      <c r="F51">
        <v>8153765</v>
      </c>
      <c r="G51">
        <v>24359423</v>
      </c>
    </row>
    <row r="52" spans="1:7" ht="16" customHeight="1" x14ac:dyDescent="0.2">
      <c r="A52" t="s">
        <v>53</v>
      </c>
      <c r="B52">
        <v>24464246</v>
      </c>
      <c r="C52">
        <v>21053432</v>
      </c>
      <c r="D52">
        <v>3410814</v>
      </c>
      <c r="E52">
        <v>0</v>
      </c>
      <c r="F52">
        <v>2899387</v>
      </c>
      <c r="G52">
        <v>27363633</v>
      </c>
    </row>
    <row r="53" spans="1:7" ht="16" customHeight="1" x14ac:dyDescent="0.2">
      <c r="A53" t="s">
        <v>54</v>
      </c>
      <c r="B53">
        <v>-10120485</v>
      </c>
      <c r="C53">
        <v>-32397949</v>
      </c>
      <c r="D53">
        <v>22277464</v>
      </c>
      <c r="E53">
        <v>0</v>
      </c>
      <c r="F53">
        <v>1392241</v>
      </c>
      <c r="G53">
        <v>-8728244</v>
      </c>
    </row>
    <row r="54" spans="1:7" ht="16" customHeight="1" x14ac:dyDescent="0.2">
      <c r="A54" t="s">
        <v>55</v>
      </c>
      <c r="B54">
        <v>258117007</v>
      </c>
      <c r="C54">
        <v>226395866</v>
      </c>
      <c r="D54">
        <v>31721141</v>
      </c>
      <c r="E54">
        <v>0</v>
      </c>
      <c r="F54">
        <v>31216906</v>
      </c>
      <c r="G54">
        <v>289333913</v>
      </c>
    </row>
    <row r="55" spans="1:7" ht="16" customHeight="1" x14ac:dyDescent="0.2">
      <c r="A55" t="s">
        <v>56</v>
      </c>
      <c r="B55">
        <v>27751979</v>
      </c>
      <c r="C55">
        <v>21809193</v>
      </c>
      <c r="D55">
        <v>5942786</v>
      </c>
      <c r="E55">
        <v>0</v>
      </c>
      <c r="F55">
        <v>9819704</v>
      </c>
      <c r="G55">
        <v>37571683</v>
      </c>
    </row>
    <row r="56" spans="1:7" ht="16" customHeight="1" x14ac:dyDescent="0.2">
      <c r="A56" t="s">
        <v>57</v>
      </c>
      <c r="B56">
        <v>96516113</v>
      </c>
      <c r="C56">
        <v>60234375</v>
      </c>
      <c r="D56">
        <v>36281738</v>
      </c>
      <c r="E56">
        <v>0</v>
      </c>
      <c r="F56">
        <v>70661250</v>
      </c>
      <c r="G56">
        <v>167177363</v>
      </c>
    </row>
    <row r="57" spans="1:7" ht="16" customHeight="1" x14ac:dyDescent="0.2">
      <c r="A57" t="s">
        <v>58</v>
      </c>
      <c r="B57">
        <v>-3828510</v>
      </c>
      <c r="C57">
        <v>-3828510</v>
      </c>
      <c r="D57">
        <v>0</v>
      </c>
      <c r="E57">
        <v>0</v>
      </c>
      <c r="F57">
        <v>-2876030</v>
      </c>
      <c r="G57">
        <v>-6704540</v>
      </c>
    </row>
    <row r="58" spans="1:7" ht="16" customHeight="1" x14ac:dyDescent="0.2">
      <c r="A58" t="s">
        <v>133</v>
      </c>
      <c r="B58">
        <v>6826113137</v>
      </c>
      <c r="C58">
        <v>5803711705</v>
      </c>
      <c r="D58">
        <v>1022401432</v>
      </c>
      <c r="E58">
        <v>0</v>
      </c>
      <c r="F58">
        <v>2767240046</v>
      </c>
      <c r="G58">
        <v>9592799580</v>
      </c>
    </row>
    <row r="59" spans="1:7" ht="16" customHeight="1" x14ac:dyDescent="0.2">
      <c r="A59" t="s">
        <v>361</v>
      </c>
      <c r="B59">
        <v>0.71</v>
      </c>
      <c r="C59">
        <v>0.61</v>
      </c>
      <c r="D59">
        <v>0.11</v>
      </c>
      <c r="E59">
        <v>0</v>
      </c>
      <c r="F59">
        <v>0.28999999999999998</v>
      </c>
      <c r="G59">
        <v>1</v>
      </c>
    </row>
    <row r="60" spans="1:7" ht="16" customHeight="1" x14ac:dyDescent="0.2">
      <c r="A60" t="s">
        <v>375</v>
      </c>
    </row>
  </sheetData>
  <printOptions horizontalCentered="1"/>
  <pageMargins left="0.5" right="0.5" top="0.5" bottom="0.5" header="0.5" footer="0.5"/>
  <pageSetup scale="78"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I60"/>
  <sheetViews>
    <sheetView workbookViewId="0">
      <selection activeCell="N16" sqref="N16"/>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533</v>
      </c>
    </row>
    <row r="3" spans="1:9" ht="16" customHeight="1" x14ac:dyDescent="0.2">
      <c r="A3" t="s">
        <v>538</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25390649</v>
      </c>
      <c r="C7">
        <v>18037614</v>
      </c>
      <c r="D7">
        <v>0</v>
      </c>
      <c r="E7">
        <v>0</v>
      </c>
      <c r="F7">
        <v>5928835</v>
      </c>
      <c r="G7">
        <v>0.1</v>
      </c>
      <c r="H7">
        <v>1905960</v>
      </c>
      <c r="I7">
        <v>10202819</v>
      </c>
    </row>
    <row r="8" spans="1:9" ht="16" customHeight="1" x14ac:dyDescent="0.2">
      <c r="A8" t="s">
        <v>9</v>
      </c>
      <c r="B8">
        <v>10362543</v>
      </c>
      <c r="C8">
        <v>4914821</v>
      </c>
      <c r="D8">
        <v>0</v>
      </c>
      <c r="E8">
        <v>0</v>
      </c>
      <c r="F8">
        <v>3562497</v>
      </c>
      <c r="G8">
        <v>0.09</v>
      </c>
      <c r="H8">
        <v>952260</v>
      </c>
      <c r="I8">
        <v>400064</v>
      </c>
    </row>
    <row r="9" spans="1:9" ht="16" customHeight="1" x14ac:dyDescent="0.2">
      <c r="A9" t="s">
        <v>10</v>
      </c>
      <c r="B9">
        <v>62678632</v>
      </c>
      <c r="C9">
        <v>50860243</v>
      </c>
      <c r="D9">
        <v>0</v>
      </c>
      <c r="E9">
        <v>0</v>
      </c>
      <c r="F9">
        <v>19726575</v>
      </c>
      <c r="G9">
        <v>0.13</v>
      </c>
      <c r="H9">
        <v>826631</v>
      </c>
      <c r="I9">
        <v>30307037</v>
      </c>
    </row>
    <row r="10" spans="1:9" ht="16" customHeight="1" x14ac:dyDescent="0.2">
      <c r="A10" t="s">
        <v>11</v>
      </c>
      <c r="B10">
        <v>13596621</v>
      </c>
      <c r="C10">
        <v>4905147</v>
      </c>
      <c r="D10">
        <v>0</v>
      </c>
      <c r="E10">
        <v>0</v>
      </c>
      <c r="F10">
        <v>1309291</v>
      </c>
      <c r="G10">
        <v>0.04</v>
      </c>
      <c r="H10">
        <v>374590</v>
      </c>
      <c r="I10">
        <v>3221266</v>
      </c>
    </row>
    <row r="11" spans="1:9" ht="16" customHeight="1" x14ac:dyDescent="0.2">
      <c r="A11" t="s">
        <v>12</v>
      </c>
      <c r="B11">
        <v>1096384986</v>
      </c>
      <c r="C11">
        <v>788283906</v>
      </c>
      <c r="D11">
        <v>0</v>
      </c>
      <c r="E11">
        <v>0</v>
      </c>
      <c r="F11">
        <v>241087379</v>
      </c>
      <c r="G11">
        <v>7.0000000000000007E-2</v>
      </c>
      <c r="H11">
        <v>95578452</v>
      </c>
      <c r="I11">
        <v>451618075</v>
      </c>
    </row>
    <row r="12" spans="1:9" ht="16" customHeight="1" x14ac:dyDescent="0.2">
      <c r="A12" t="s">
        <v>13</v>
      </c>
      <c r="B12">
        <v>42750047</v>
      </c>
      <c r="C12">
        <v>35862811</v>
      </c>
      <c r="D12">
        <v>0</v>
      </c>
      <c r="E12">
        <v>0</v>
      </c>
      <c r="F12">
        <v>6895207</v>
      </c>
      <c r="G12">
        <v>0.08</v>
      </c>
      <c r="H12">
        <v>4207903</v>
      </c>
      <c r="I12">
        <v>24759701</v>
      </c>
    </row>
    <row r="13" spans="1:9" ht="16" customHeight="1" x14ac:dyDescent="0.2">
      <c r="A13" t="s">
        <v>14</v>
      </c>
      <c r="B13">
        <v>71065556</v>
      </c>
      <c r="C13">
        <v>71065556</v>
      </c>
      <c r="D13">
        <v>0</v>
      </c>
      <c r="E13">
        <v>0</v>
      </c>
      <c r="F13">
        <v>33745090</v>
      </c>
      <c r="G13">
        <v>0.14000000000000001</v>
      </c>
      <c r="H13">
        <v>0</v>
      </c>
      <c r="I13">
        <v>37320466</v>
      </c>
    </row>
    <row r="14" spans="1:9" ht="16" customHeight="1" x14ac:dyDescent="0.2">
      <c r="A14" t="s">
        <v>15</v>
      </c>
      <c r="B14">
        <v>16059497</v>
      </c>
      <c r="C14">
        <v>9723772</v>
      </c>
      <c r="D14">
        <v>0</v>
      </c>
      <c r="E14">
        <v>0</v>
      </c>
      <c r="F14">
        <v>2660456</v>
      </c>
      <c r="G14">
        <v>0.08</v>
      </c>
      <c r="H14">
        <v>7063316</v>
      </c>
      <c r="I14">
        <v>0</v>
      </c>
    </row>
    <row r="15" spans="1:9" ht="16" customHeight="1" x14ac:dyDescent="0.2">
      <c r="A15" t="s">
        <v>16</v>
      </c>
      <c r="B15">
        <v>15947392</v>
      </c>
      <c r="C15">
        <v>6260769</v>
      </c>
      <c r="D15">
        <v>0</v>
      </c>
      <c r="E15">
        <v>0</v>
      </c>
      <c r="F15">
        <v>5520636</v>
      </c>
      <c r="G15">
        <v>0.12</v>
      </c>
      <c r="H15">
        <v>740133</v>
      </c>
      <c r="I15">
        <v>0</v>
      </c>
    </row>
    <row r="16" spans="1:9" ht="16" customHeight="1" x14ac:dyDescent="0.2">
      <c r="A16" t="s">
        <v>17</v>
      </c>
      <c r="B16">
        <v>215254122</v>
      </c>
      <c r="C16">
        <v>53602714</v>
      </c>
      <c r="D16">
        <v>0</v>
      </c>
      <c r="E16">
        <v>0</v>
      </c>
      <c r="F16">
        <v>44519289</v>
      </c>
      <c r="G16">
        <v>0.12</v>
      </c>
      <c r="H16">
        <v>9497220</v>
      </c>
      <c r="I16">
        <v>-413795</v>
      </c>
    </row>
    <row r="17" spans="1:9" ht="16" customHeight="1" x14ac:dyDescent="0.2">
      <c r="A17" t="s">
        <v>18</v>
      </c>
      <c r="B17">
        <v>95369468</v>
      </c>
      <c r="C17">
        <v>66098157</v>
      </c>
      <c r="D17">
        <v>0</v>
      </c>
      <c r="E17">
        <v>0</v>
      </c>
      <c r="F17">
        <v>26762614</v>
      </c>
      <c r="G17">
        <v>0.11</v>
      </c>
      <c r="H17">
        <v>8212003</v>
      </c>
      <c r="I17">
        <v>31123540</v>
      </c>
    </row>
    <row r="18" spans="1:9" ht="16" customHeight="1" x14ac:dyDescent="0.2">
      <c r="A18" t="s">
        <v>19</v>
      </c>
      <c r="B18">
        <v>10219281</v>
      </c>
      <c r="C18">
        <v>7464632</v>
      </c>
      <c r="D18">
        <v>0</v>
      </c>
      <c r="E18">
        <v>0</v>
      </c>
      <c r="F18">
        <v>5644077</v>
      </c>
      <c r="G18">
        <v>0.06</v>
      </c>
      <c r="H18">
        <v>1820555</v>
      </c>
      <c r="I18">
        <v>0</v>
      </c>
    </row>
    <row r="19" spans="1:9" ht="16" customHeight="1" x14ac:dyDescent="0.2">
      <c r="A19" t="s">
        <v>20</v>
      </c>
      <c r="B19">
        <v>19257869</v>
      </c>
      <c r="C19">
        <v>19247208</v>
      </c>
      <c r="D19">
        <v>0</v>
      </c>
      <c r="E19">
        <v>0</v>
      </c>
      <c r="F19">
        <v>1265849</v>
      </c>
      <c r="G19">
        <v>0.06</v>
      </c>
      <c r="H19">
        <v>494018</v>
      </c>
      <c r="I19">
        <v>17487341</v>
      </c>
    </row>
    <row r="20" spans="1:9" ht="16" customHeight="1" x14ac:dyDescent="0.2">
      <c r="A20" t="s">
        <v>21</v>
      </c>
      <c r="B20">
        <v>50857452</v>
      </c>
      <c r="C20">
        <v>49959441</v>
      </c>
      <c r="D20">
        <v>0</v>
      </c>
      <c r="E20">
        <v>0</v>
      </c>
      <c r="F20">
        <v>45328608</v>
      </c>
      <c r="G20">
        <v>0.11</v>
      </c>
      <c r="H20">
        <v>4630833</v>
      </c>
      <c r="I20">
        <v>0</v>
      </c>
    </row>
    <row r="21" spans="1:9" ht="16" customHeight="1" x14ac:dyDescent="0.2">
      <c r="A21" t="s">
        <v>22</v>
      </c>
      <c r="B21">
        <v>24326124</v>
      </c>
      <c r="C21">
        <v>24326124</v>
      </c>
      <c r="D21">
        <v>0</v>
      </c>
      <c r="E21">
        <v>0</v>
      </c>
      <c r="F21">
        <v>17714956</v>
      </c>
      <c r="G21">
        <v>0.21</v>
      </c>
      <c r="H21">
        <v>6611168</v>
      </c>
      <c r="I21">
        <v>0</v>
      </c>
    </row>
    <row r="22" spans="1:9" ht="16" customHeight="1" x14ac:dyDescent="0.2">
      <c r="A22" t="s">
        <v>23</v>
      </c>
      <c r="B22">
        <v>52743788</v>
      </c>
      <c r="C22">
        <v>40133780</v>
      </c>
      <c r="D22">
        <v>0</v>
      </c>
      <c r="E22">
        <v>0</v>
      </c>
      <c r="F22">
        <v>15421363</v>
      </c>
      <c r="G22">
        <v>0.14000000000000001</v>
      </c>
      <c r="H22">
        <v>1022160</v>
      </c>
      <c r="I22">
        <v>23690257</v>
      </c>
    </row>
    <row r="23" spans="1:9" ht="16" customHeight="1" x14ac:dyDescent="0.2">
      <c r="A23" t="s">
        <v>24</v>
      </c>
      <c r="B23">
        <v>72110770</v>
      </c>
      <c r="C23">
        <v>65592254</v>
      </c>
      <c r="D23">
        <v>0</v>
      </c>
      <c r="E23">
        <v>0</v>
      </c>
      <c r="F23">
        <v>4296616</v>
      </c>
      <c r="G23">
        <v>0.05</v>
      </c>
      <c r="H23">
        <v>1738208</v>
      </c>
      <c r="I23">
        <v>59557430</v>
      </c>
    </row>
    <row r="24" spans="1:9" ht="16" customHeight="1" x14ac:dyDescent="0.2">
      <c r="A24" t="s">
        <v>25</v>
      </c>
      <c r="B24">
        <v>49963674</v>
      </c>
      <c r="C24">
        <v>36313089</v>
      </c>
      <c r="D24">
        <v>0</v>
      </c>
      <c r="E24">
        <v>0</v>
      </c>
      <c r="F24">
        <v>13056043</v>
      </c>
      <c r="G24">
        <v>0.1</v>
      </c>
      <c r="H24">
        <v>583809</v>
      </c>
      <c r="I24">
        <v>22673237</v>
      </c>
    </row>
    <row r="25" spans="1:9" ht="16" customHeight="1" x14ac:dyDescent="0.2">
      <c r="A25" t="s">
        <v>26</v>
      </c>
      <c r="B25">
        <v>59767113</v>
      </c>
      <c r="C25">
        <v>41269850</v>
      </c>
      <c r="D25">
        <v>0</v>
      </c>
      <c r="E25">
        <v>0</v>
      </c>
      <c r="F25">
        <v>16048058</v>
      </c>
      <c r="G25">
        <v>0.2</v>
      </c>
      <c r="H25">
        <v>4179674</v>
      </c>
      <c r="I25">
        <v>21042118</v>
      </c>
    </row>
    <row r="26" spans="1:9" ht="16" customHeight="1" x14ac:dyDescent="0.2">
      <c r="A26" t="s">
        <v>27</v>
      </c>
      <c r="B26">
        <v>21300658</v>
      </c>
      <c r="C26">
        <v>11518733</v>
      </c>
      <c r="D26">
        <v>0</v>
      </c>
      <c r="E26">
        <v>0</v>
      </c>
      <c r="F26">
        <v>10173750</v>
      </c>
      <c r="G26">
        <v>0.15</v>
      </c>
      <c r="H26">
        <v>1088318</v>
      </c>
      <c r="I26">
        <v>256665</v>
      </c>
    </row>
    <row r="27" spans="1:9" ht="16" customHeight="1" x14ac:dyDescent="0.2">
      <c r="A27" t="s">
        <v>28</v>
      </c>
      <c r="B27">
        <v>84695242</v>
      </c>
      <c r="C27">
        <v>43853909</v>
      </c>
      <c r="D27">
        <v>0</v>
      </c>
      <c r="E27">
        <v>0</v>
      </c>
      <c r="F27">
        <v>26949430</v>
      </c>
      <c r="G27">
        <v>0.16</v>
      </c>
      <c r="H27">
        <v>14933370</v>
      </c>
      <c r="I27">
        <v>1971109</v>
      </c>
    </row>
    <row r="28" spans="1:9" ht="16" customHeight="1" x14ac:dyDescent="0.2">
      <c r="A28" t="s">
        <v>29</v>
      </c>
      <c r="B28">
        <v>93523839</v>
      </c>
      <c r="C28">
        <v>81958376</v>
      </c>
      <c r="D28">
        <v>0</v>
      </c>
      <c r="E28">
        <v>0</v>
      </c>
      <c r="F28">
        <v>31878196</v>
      </c>
      <c r="G28">
        <v>0.09</v>
      </c>
      <c r="H28">
        <v>18994496</v>
      </c>
      <c r="I28">
        <v>31085684</v>
      </c>
    </row>
    <row r="29" spans="1:9" ht="16" customHeight="1" x14ac:dyDescent="0.2">
      <c r="A29" t="s">
        <v>30</v>
      </c>
      <c r="B29">
        <v>419186654</v>
      </c>
      <c r="C29">
        <v>72602743</v>
      </c>
      <c r="D29">
        <v>0</v>
      </c>
      <c r="E29">
        <v>0</v>
      </c>
      <c r="F29">
        <v>16449922</v>
      </c>
      <c r="G29">
        <v>0.03</v>
      </c>
      <c r="H29">
        <v>16036595</v>
      </c>
      <c r="I29">
        <v>40116226</v>
      </c>
    </row>
    <row r="30" spans="1:9" ht="16" customHeight="1" x14ac:dyDescent="0.2">
      <c r="A30" t="s">
        <v>31</v>
      </c>
      <c r="B30">
        <v>58005636</v>
      </c>
      <c r="C30">
        <v>23883608</v>
      </c>
      <c r="D30">
        <v>0</v>
      </c>
      <c r="E30">
        <v>0</v>
      </c>
      <c r="F30">
        <v>20698942</v>
      </c>
      <c r="G30">
        <v>0.12</v>
      </c>
      <c r="H30">
        <v>3184666</v>
      </c>
      <c r="I30">
        <v>0</v>
      </c>
    </row>
    <row r="31" spans="1:9" ht="16" customHeight="1" x14ac:dyDescent="0.2">
      <c r="A31" t="s">
        <v>32</v>
      </c>
      <c r="B31">
        <v>7981174</v>
      </c>
      <c r="C31">
        <v>6805717</v>
      </c>
      <c r="D31">
        <v>0</v>
      </c>
      <c r="E31">
        <v>0</v>
      </c>
      <c r="F31">
        <v>5725109</v>
      </c>
      <c r="G31">
        <v>0.3</v>
      </c>
      <c r="H31">
        <v>611725</v>
      </c>
      <c r="I31">
        <v>468883</v>
      </c>
    </row>
    <row r="32" spans="1:9" ht="16" customHeight="1" x14ac:dyDescent="0.2">
      <c r="A32" t="s">
        <v>33</v>
      </c>
      <c r="B32">
        <v>95980148</v>
      </c>
      <c r="C32">
        <v>59488495</v>
      </c>
      <c r="D32">
        <v>0</v>
      </c>
      <c r="E32">
        <v>0</v>
      </c>
      <c r="F32">
        <v>8181501</v>
      </c>
      <c r="G32">
        <v>0.04</v>
      </c>
      <c r="H32">
        <v>5004216</v>
      </c>
      <c r="I32">
        <v>46302778</v>
      </c>
    </row>
    <row r="33" spans="1:9" ht="16" customHeight="1" x14ac:dyDescent="0.2">
      <c r="A33" t="s">
        <v>34</v>
      </c>
      <c r="B33">
        <v>9917446</v>
      </c>
      <c r="C33">
        <v>5985507</v>
      </c>
      <c r="D33">
        <v>0</v>
      </c>
      <c r="E33">
        <v>0</v>
      </c>
      <c r="F33">
        <v>2976314</v>
      </c>
      <c r="G33">
        <v>0.11</v>
      </c>
      <c r="H33">
        <v>1454501</v>
      </c>
      <c r="I33">
        <v>1554692</v>
      </c>
    </row>
    <row r="34" spans="1:9" ht="16" customHeight="1" x14ac:dyDescent="0.2">
      <c r="A34" t="s">
        <v>35</v>
      </c>
      <c r="B34">
        <v>38328138</v>
      </c>
      <c r="C34">
        <v>21544745</v>
      </c>
      <c r="D34">
        <v>0</v>
      </c>
      <c r="E34">
        <v>0</v>
      </c>
      <c r="F34">
        <v>11469539</v>
      </c>
      <c r="G34">
        <v>0.12</v>
      </c>
      <c r="H34">
        <v>10075206</v>
      </c>
      <c r="I34">
        <v>0</v>
      </c>
    </row>
    <row r="35" spans="1:9" ht="16" customHeight="1" x14ac:dyDescent="0.2">
      <c r="A35" t="s">
        <v>36</v>
      </c>
      <c r="B35">
        <v>18550698</v>
      </c>
      <c r="C35">
        <v>18023188</v>
      </c>
      <c r="D35">
        <v>0</v>
      </c>
      <c r="E35">
        <v>0</v>
      </c>
      <c r="F35">
        <v>5471014</v>
      </c>
      <c r="G35">
        <v>0.13</v>
      </c>
      <c r="H35">
        <v>5683571</v>
      </c>
      <c r="I35">
        <v>6868603</v>
      </c>
    </row>
    <row r="36" spans="1:9" ht="16" customHeight="1" x14ac:dyDescent="0.2">
      <c r="A36" t="s">
        <v>37</v>
      </c>
      <c r="B36">
        <v>12594057</v>
      </c>
      <c r="C36">
        <v>10481047</v>
      </c>
      <c r="D36">
        <v>0</v>
      </c>
      <c r="E36">
        <v>0</v>
      </c>
      <c r="F36">
        <v>2225096</v>
      </c>
      <c r="G36">
        <v>7.0000000000000007E-2</v>
      </c>
      <c r="H36">
        <v>4020570</v>
      </c>
      <c r="I36">
        <v>4235381</v>
      </c>
    </row>
    <row r="37" spans="1:9" ht="16" customHeight="1" x14ac:dyDescent="0.2">
      <c r="A37" t="s">
        <v>38</v>
      </c>
      <c r="B37">
        <v>69937520</v>
      </c>
      <c r="C37">
        <v>36338750</v>
      </c>
      <c r="D37">
        <v>0</v>
      </c>
      <c r="E37">
        <v>0</v>
      </c>
      <c r="F37">
        <v>28902024</v>
      </c>
      <c r="G37">
        <v>0.17</v>
      </c>
      <c r="H37">
        <v>7436726</v>
      </c>
      <c r="I37">
        <v>0</v>
      </c>
    </row>
    <row r="38" spans="1:9" ht="16" customHeight="1" x14ac:dyDescent="0.2">
      <c r="A38" t="s">
        <v>39</v>
      </c>
      <c r="B38">
        <v>15813925</v>
      </c>
      <c r="C38">
        <v>15813925</v>
      </c>
      <c r="D38">
        <v>0</v>
      </c>
      <c r="E38">
        <v>0</v>
      </c>
      <c r="F38">
        <v>3165674</v>
      </c>
      <c r="G38">
        <v>0.02</v>
      </c>
      <c r="H38">
        <v>977310</v>
      </c>
      <c r="I38">
        <v>11670941</v>
      </c>
    </row>
    <row r="39" spans="1:9" ht="16" customHeight="1" x14ac:dyDescent="0.2">
      <c r="A39" t="s">
        <v>40</v>
      </c>
      <c r="B39">
        <v>572607109</v>
      </c>
      <c r="C39">
        <v>448928231</v>
      </c>
      <c r="D39">
        <v>0</v>
      </c>
      <c r="E39">
        <v>0</v>
      </c>
      <c r="F39">
        <v>229265421</v>
      </c>
      <c r="G39">
        <v>0.15</v>
      </c>
      <c r="H39">
        <v>14032866</v>
      </c>
      <c r="I39">
        <v>205629944</v>
      </c>
    </row>
    <row r="40" spans="1:9" ht="16" customHeight="1" x14ac:dyDescent="0.2">
      <c r="A40" t="s">
        <v>41</v>
      </c>
      <c r="B40">
        <v>89858784</v>
      </c>
      <c r="C40">
        <v>75813781</v>
      </c>
      <c r="D40">
        <v>0</v>
      </c>
      <c r="E40">
        <v>0</v>
      </c>
      <c r="F40">
        <v>4203330</v>
      </c>
      <c r="G40">
        <v>0.02</v>
      </c>
      <c r="H40">
        <v>1076829</v>
      </c>
      <c r="I40">
        <v>70533622</v>
      </c>
    </row>
    <row r="41" spans="1:9" ht="16" customHeight="1" x14ac:dyDescent="0.2">
      <c r="A41" t="s">
        <v>42</v>
      </c>
      <c r="B41">
        <v>8956195</v>
      </c>
      <c r="C41">
        <v>7354378</v>
      </c>
      <c r="D41">
        <v>0</v>
      </c>
      <c r="E41">
        <v>0</v>
      </c>
      <c r="F41">
        <v>1736827</v>
      </c>
      <c r="G41">
        <v>7.0000000000000007E-2</v>
      </c>
      <c r="H41">
        <v>3982846</v>
      </c>
      <c r="I41">
        <v>1634705</v>
      </c>
    </row>
    <row r="42" spans="1:9" ht="16" customHeight="1" x14ac:dyDescent="0.2">
      <c r="A42" t="s">
        <v>43</v>
      </c>
      <c r="B42">
        <v>293863879</v>
      </c>
      <c r="C42">
        <v>259684868</v>
      </c>
      <c r="D42">
        <v>0</v>
      </c>
      <c r="E42">
        <v>0</v>
      </c>
      <c r="F42">
        <v>64812750</v>
      </c>
      <c r="G42">
        <v>0.16</v>
      </c>
      <c r="H42">
        <v>32150771</v>
      </c>
      <c r="I42">
        <v>162721347</v>
      </c>
    </row>
    <row r="43" spans="1:9" ht="16" customHeight="1" x14ac:dyDescent="0.2">
      <c r="A43" t="s">
        <v>44</v>
      </c>
      <c r="B43">
        <v>39559629</v>
      </c>
      <c r="C43">
        <v>23485186</v>
      </c>
      <c r="D43">
        <v>0</v>
      </c>
      <c r="E43">
        <v>0</v>
      </c>
      <c r="F43">
        <v>5069606</v>
      </c>
      <c r="G43">
        <v>0.06</v>
      </c>
      <c r="H43">
        <v>1046251</v>
      </c>
      <c r="I43">
        <v>17369329</v>
      </c>
    </row>
    <row r="44" spans="1:9" ht="16" customHeight="1" x14ac:dyDescent="0.2">
      <c r="A44" t="s">
        <v>45</v>
      </c>
      <c r="B44">
        <v>88717537</v>
      </c>
      <c r="C44">
        <v>37399325</v>
      </c>
      <c r="D44">
        <v>0</v>
      </c>
      <c r="E44">
        <v>0</v>
      </c>
      <c r="F44">
        <v>23956541</v>
      </c>
      <c r="G44">
        <v>0.08</v>
      </c>
      <c r="H44">
        <v>12413674</v>
      </c>
      <c r="I44">
        <v>1029110</v>
      </c>
    </row>
    <row r="45" spans="1:9" ht="16" customHeight="1" x14ac:dyDescent="0.2">
      <c r="A45" t="s">
        <v>46</v>
      </c>
      <c r="B45">
        <v>225119370</v>
      </c>
      <c r="C45">
        <v>202959492</v>
      </c>
      <c r="D45">
        <v>0</v>
      </c>
      <c r="E45">
        <v>0</v>
      </c>
      <c r="F45">
        <v>39036963</v>
      </c>
      <c r="G45">
        <v>7.0000000000000007E-2</v>
      </c>
      <c r="H45">
        <v>4438674</v>
      </c>
      <c r="I45">
        <v>159483855</v>
      </c>
    </row>
    <row r="46" spans="1:9" ht="16" customHeight="1" x14ac:dyDescent="0.2">
      <c r="A46" t="s">
        <v>47</v>
      </c>
      <c r="B46">
        <v>17888777</v>
      </c>
      <c r="C46">
        <v>12531901</v>
      </c>
      <c r="D46">
        <v>0</v>
      </c>
      <c r="E46">
        <v>0</v>
      </c>
      <c r="F46">
        <v>9440854</v>
      </c>
      <c r="G46">
        <v>0.1</v>
      </c>
      <c r="H46">
        <v>1351763</v>
      </c>
      <c r="I46">
        <v>1739284</v>
      </c>
    </row>
    <row r="47" spans="1:9" ht="16" customHeight="1" x14ac:dyDescent="0.2">
      <c r="A47" t="s">
        <v>48</v>
      </c>
      <c r="B47">
        <v>36872288</v>
      </c>
      <c r="C47">
        <v>23711860</v>
      </c>
      <c r="D47">
        <v>0</v>
      </c>
      <c r="E47">
        <v>0</v>
      </c>
      <c r="F47">
        <v>8090942</v>
      </c>
      <c r="G47">
        <v>0.13</v>
      </c>
      <c r="H47">
        <v>3807828</v>
      </c>
      <c r="I47">
        <v>11813090</v>
      </c>
    </row>
    <row r="48" spans="1:9" ht="16" customHeight="1" x14ac:dyDescent="0.2">
      <c r="A48" t="s">
        <v>49</v>
      </c>
      <c r="B48">
        <v>6414581</v>
      </c>
      <c r="C48">
        <v>4143236</v>
      </c>
      <c r="D48">
        <v>0</v>
      </c>
      <c r="E48">
        <v>0</v>
      </c>
      <c r="F48">
        <v>1766783</v>
      </c>
      <c r="G48">
        <v>0.15</v>
      </c>
      <c r="H48">
        <v>29775</v>
      </c>
      <c r="I48">
        <v>2346678</v>
      </c>
    </row>
    <row r="49" spans="1:9" ht="16" customHeight="1" x14ac:dyDescent="0.2">
      <c r="A49" t="s">
        <v>50</v>
      </c>
      <c r="B49">
        <v>47596734</v>
      </c>
      <c r="C49">
        <v>31025087</v>
      </c>
      <c r="D49">
        <v>0</v>
      </c>
      <c r="E49">
        <v>0</v>
      </c>
      <c r="F49">
        <v>12954933</v>
      </c>
      <c r="G49">
        <v>0.06</v>
      </c>
      <c r="H49">
        <v>5677332</v>
      </c>
      <c r="I49">
        <v>12392822</v>
      </c>
    </row>
    <row r="50" spans="1:9" ht="16" customHeight="1" x14ac:dyDescent="0.2">
      <c r="A50" t="s">
        <v>51</v>
      </c>
      <c r="B50">
        <v>252181516</v>
      </c>
      <c r="C50">
        <v>200560731</v>
      </c>
      <c r="D50">
        <v>0</v>
      </c>
      <c r="E50">
        <v>0</v>
      </c>
      <c r="F50">
        <v>36915271</v>
      </c>
      <c r="G50">
        <v>0.1</v>
      </c>
      <c r="H50">
        <v>10305931</v>
      </c>
      <c r="I50">
        <v>153339529</v>
      </c>
    </row>
    <row r="51" spans="1:9" ht="16" customHeight="1" x14ac:dyDescent="0.2">
      <c r="A51" t="s">
        <v>52</v>
      </c>
      <c r="B51">
        <v>31339049</v>
      </c>
      <c r="C51">
        <v>8338129</v>
      </c>
      <c r="D51">
        <v>0</v>
      </c>
      <c r="E51">
        <v>0</v>
      </c>
      <c r="F51">
        <v>7175177</v>
      </c>
      <c r="G51">
        <v>0.11</v>
      </c>
      <c r="H51">
        <v>1143656</v>
      </c>
      <c r="I51">
        <v>19296</v>
      </c>
    </row>
    <row r="52" spans="1:9" ht="16" customHeight="1" x14ac:dyDescent="0.2">
      <c r="A52" t="s">
        <v>53</v>
      </c>
      <c r="B52">
        <v>5370402</v>
      </c>
      <c r="C52">
        <v>5231603</v>
      </c>
      <c r="D52">
        <v>0</v>
      </c>
      <c r="E52">
        <v>0</v>
      </c>
      <c r="F52">
        <v>4865573</v>
      </c>
      <c r="G52">
        <v>0.13</v>
      </c>
      <c r="H52">
        <v>366030</v>
      </c>
      <c r="I52">
        <v>0</v>
      </c>
    </row>
    <row r="53" spans="1:9" ht="16" customHeight="1" x14ac:dyDescent="0.2">
      <c r="A53" t="s">
        <v>54</v>
      </c>
      <c r="B53">
        <v>62349787</v>
      </c>
      <c r="C53">
        <v>20611272</v>
      </c>
      <c r="D53">
        <v>0</v>
      </c>
      <c r="E53">
        <v>0</v>
      </c>
      <c r="F53">
        <v>15299636</v>
      </c>
      <c r="G53">
        <v>0.08</v>
      </c>
      <c r="H53">
        <v>5310786</v>
      </c>
      <c r="I53">
        <v>850</v>
      </c>
    </row>
    <row r="54" spans="1:9" ht="16" customHeight="1" x14ac:dyDescent="0.2">
      <c r="A54" t="s">
        <v>55</v>
      </c>
      <c r="B54">
        <v>122284440</v>
      </c>
      <c r="C54">
        <v>83689840</v>
      </c>
      <c r="D54">
        <v>0</v>
      </c>
      <c r="E54">
        <v>0</v>
      </c>
      <c r="F54">
        <v>35501400</v>
      </c>
      <c r="G54">
        <v>0.16</v>
      </c>
      <c r="H54">
        <v>5886014</v>
      </c>
      <c r="I54">
        <v>42302426</v>
      </c>
    </row>
    <row r="55" spans="1:9" ht="16" customHeight="1" x14ac:dyDescent="0.2">
      <c r="A55" t="s">
        <v>56</v>
      </c>
      <c r="B55">
        <v>21186049</v>
      </c>
      <c r="C55">
        <v>20145644</v>
      </c>
      <c r="D55">
        <v>0</v>
      </c>
      <c r="E55">
        <v>0</v>
      </c>
      <c r="F55">
        <v>14749070</v>
      </c>
      <c r="G55">
        <v>0.28000000000000003</v>
      </c>
      <c r="H55">
        <v>4918990</v>
      </c>
      <c r="I55">
        <v>477584</v>
      </c>
    </row>
    <row r="56" spans="1:9" ht="16" customHeight="1" x14ac:dyDescent="0.2">
      <c r="A56" t="s">
        <v>57</v>
      </c>
      <c r="B56">
        <v>90611798</v>
      </c>
      <c r="C56">
        <v>96019413</v>
      </c>
      <c r="D56">
        <v>0</v>
      </c>
      <c r="E56">
        <v>0</v>
      </c>
      <c r="F56">
        <v>14054572</v>
      </c>
      <c r="G56">
        <v>0.11</v>
      </c>
      <c r="H56">
        <v>11164473</v>
      </c>
      <c r="I56">
        <v>70800368</v>
      </c>
    </row>
    <row r="57" spans="1:9" ht="16" customHeight="1" x14ac:dyDescent="0.2">
      <c r="A57" t="s">
        <v>58</v>
      </c>
      <c r="B57">
        <v>690979</v>
      </c>
      <c r="C57">
        <v>296980</v>
      </c>
      <c r="D57">
        <v>0</v>
      </c>
      <c r="E57">
        <v>0</v>
      </c>
      <c r="F57">
        <v>235970</v>
      </c>
      <c r="G57">
        <v>7.0000000000000007E-2</v>
      </c>
      <c r="H57">
        <v>61010</v>
      </c>
      <c r="I57">
        <v>0</v>
      </c>
    </row>
    <row r="58" spans="1:9" ht="16" customHeight="1" x14ac:dyDescent="0.2">
      <c r="A58" t="s">
        <v>133</v>
      </c>
      <c r="B58">
        <v>4963389622</v>
      </c>
      <c r="C58">
        <v>3364151588</v>
      </c>
      <c r="D58">
        <v>0</v>
      </c>
      <c r="E58">
        <v>0</v>
      </c>
      <c r="F58">
        <v>1213891569</v>
      </c>
      <c r="G58" t="s">
        <v>360</v>
      </c>
      <c r="H58">
        <v>359105662</v>
      </c>
      <c r="I58">
        <v>1791154357</v>
      </c>
    </row>
    <row r="59" spans="1:9" ht="16" customHeight="1" x14ac:dyDescent="0.2">
      <c r="A59" t="s">
        <v>361</v>
      </c>
      <c r="B59">
        <v>0.4</v>
      </c>
      <c r="C59">
        <v>0.27</v>
      </c>
      <c r="D59">
        <v>0</v>
      </c>
      <c r="E59">
        <v>0</v>
      </c>
      <c r="F59">
        <v>0.1</v>
      </c>
      <c r="G59" t="s">
        <v>134</v>
      </c>
      <c r="H59">
        <v>0.03</v>
      </c>
      <c r="I59">
        <v>0.15</v>
      </c>
    </row>
    <row r="60" spans="1:9" ht="16" customHeight="1" x14ac:dyDescent="0.2">
      <c r="A60" t="s">
        <v>370</v>
      </c>
    </row>
  </sheetData>
  <pageMargins left="0.7" right="0.7" top="0.75" bottom="0.75"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L62"/>
  <sheetViews>
    <sheetView workbookViewId="0">
      <selection activeCell="J21" sqref="J21"/>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533</v>
      </c>
    </row>
    <row r="3" spans="1:12" ht="16" customHeight="1" x14ac:dyDescent="0.2">
      <c r="A3" t="s">
        <v>537</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25390649</v>
      </c>
      <c r="C7">
        <v>7353035</v>
      </c>
      <c r="D7">
        <v>0</v>
      </c>
      <c r="E7">
        <v>0</v>
      </c>
      <c r="F7">
        <v>0</v>
      </c>
      <c r="G7">
        <v>0</v>
      </c>
      <c r="H7">
        <v>0</v>
      </c>
      <c r="I7">
        <v>0</v>
      </c>
      <c r="J7">
        <v>0</v>
      </c>
      <c r="K7">
        <v>18037614</v>
      </c>
      <c r="L7">
        <v>0.44</v>
      </c>
    </row>
    <row r="8" spans="1:12" ht="16" customHeight="1" x14ac:dyDescent="0.2">
      <c r="A8" t="s">
        <v>9</v>
      </c>
      <c r="B8">
        <v>10362543</v>
      </c>
      <c r="C8">
        <v>5447722</v>
      </c>
      <c r="D8">
        <v>0</v>
      </c>
      <c r="E8">
        <v>0</v>
      </c>
      <c r="F8">
        <v>0</v>
      </c>
      <c r="G8">
        <v>0</v>
      </c>
      <c r="H8">
        <v>0</v>
      </c>
      <c r="I8">
        <v>0</v>
      </c>
      <c r="J8">
        <v>0</v>
      </c>
      <c r="K8">
        <v>4914821</v>
      </c>
      <c r="L8">
        <v>0.27</v>
      </c>
    </row>
    <row r="9" spans="1:12" ht="16" customHeight="1" x14ac:dyDescent="0.2">
      <c r="A9" t="s">
        <v>10</v>
      </c>
      <c r="B9">
        <v>62678632</v>
      </c>
      <c r="C9">
        <v>11818389</v>
      </c>
      <c r="D9">
        <v>0</v>
      </c>
      <c r="E9">
        <v>0</v>
      </c>
      <c r="F9">
        <v>0</v>
      </c>
      <c r="G9">
        <v>0</v>
      </c>
      <c r="H9">
        <v>0</v>
      </c>
      <c r="I9">
        <v>0</v>
      </c>
      <c r="J9">
        <v>0</v>
      </c>
      <c r="K9">
        <v>50860243</v>
      </c>
      <c r="L9">
        <v>0.41</v>
      </c>
    </row>
    <row r="10" spans="1:12" ht="16" customHeight="1" x14ac:dyDescent="0.2">
      <c r="A10" t="s">
        <v>11</v>
      </c>
      <c r="B10">
        <v>13596621</v>
      </c>
      <c r="C10">
        <v>8691474</v>
      </c>
      <c r="D10">
        <v>0</v>
      </c>
      <c r="E10">
        <v>0</v>
      </c>
      <c r="F10">
        <v>0</v>
      </c>
      <c r="G10">
        <v>0</v>
      </c>
      <c r="H10">
        <v>0</v>
      </c>
      <c r="I10">
        <v>0</v>
      </c>
      <c r="J10">
        <v>0</v>
      </c>
      <c r="K10">
        <v>4905147</v>
      </c>
      <c r="L10">
        <v>0.46</v>
      </c>
    </row>
    <row r="11" spans="1:12" ht="16" customHeight="1" x14ac:dyDescent="0.2">
      <c r="A11" t="s">
        <v>12</v>
      </c>
      <c r="B11">
        <v>1096384986</v>
      </c>
      <c r="C11">
        <v>308101080</v>
      </c>
      <c r="D11">
        <v>0</v>
      </c>
      <c r="E11">
        <v>0</v>
      </c>
      <c r="F11">
        <v>0</v>
      </c>
      <c r="G11">
        <v>0</v>
      </c>
      <c r="H11">
        <v>0</v>
      </c>
      <c r="I11">
        <v>0</v>
      </c>
      <c r="J11">
        <v>0</v>
      </c>
      <c r="K11">
        <v>788283906</v>
      </c>
      <c r="L11">
        <v>0.33</v>
      </c>
    </row>
    <row r="12" spans="1:12" ht="16" customHeight="1" x14ac:dyDescent="0.2">
      <c r="A12" t="s">
        <v>13</v>
      </c>
      <c r="B12">
        <v>42750047</v>
      </c>
      <c r="C12">
        <v>6887236</v>
      </c>
      <c r="D12">
        <v>0</v>
      </c>
      <c r="E12">
        <v>0</v>
      </c>
      <c r="F12">
        <v>0</v>
      </c>
      <c r="G12">
        <v>0</v>
      </c>
      <c r="H12">
        <v>0</v>
      </c>
      <c r="I12">
        <v>0</v>
      </c>
      <c r="J12">
        <v>0</v>
      </c>
      <c r="K12">
        <v>35862811</v>
      </c>
      <c r="L12">
        <v>0.48</v>
      </c>
    </row>
    <row r="13" spans="1:12" ht="16" customHeight="1" x14ac:dyDescent="0.2">
      <c r="A13" t="s">
        <v>14</v>
      </c>
      <c r="B13">
        <v>71065556</v>
      </c>
      <c r="C13">
        <v>0</v>
      </c>
      <c r="D13">
        <v>0</v>
      </c>
      <c r="E13">
        <v>0</v>
      </c>
      <c r="F13">
        <v>0</v>
      </c>
      <c r="G13">
        <v>0</v>
      </c>
      <c r="H13">
        <v>0</v>
      </c>
      <c r="I13">
        <v>0</v>
      </c>
      <c r="J13">
        <v>0</v>
      </c>
      <c r="K13">
        <v>71065556</v>
      </c>
      <c r="L13">
        <v>0.28999999999999998</v>
      </c>
    </row>
    <row r="14" spans="1:12" ht="16" customHeight="1" x14ac:dyDescent="0.2">
      <c r="A14" t="s">
        <v>15</v>
      </c>
      <c r="B14">
        <v>16059497</v>
      </c>
      <c r="C14">
        <v>6335725</v>
      </c>
      <c r="D14">
        <v>0</v>
      </c>
      <c r="E14">
        <v>0</v>
      </c>
      <c r="F14">
        <v>0</v>
      </c>
      <c r="G14">
        <v>0</v>
      </c>
      <c r="H14">
        <v>0</v>
      </c>
      <c r="I14">
        <v>0</v>
      </c>
      <c r="J14">
        <v>0</v>
      </c>
      <c r="K14">
        <v>9723772</v>
      </c>
      <c r="L14">
        <v>0.49</v>
      </c>
    </row>
    <row r="15" spans="1:12" ht="16" customHeight="1" x14ac:dyDescent="0.2">
      <c r="A15" t="s">
        <v>16</v>
      </c>
      <c r="B15">
        <v>15947392</v>
      </c>
      <c r="C15">
        <v>9686623</v>
      </c>
      <c r="D15">
        <v>0</v>
      </c>
      <c r="E15">
        <v>0</v>
      </c>
      <c r="F15">
        <v>0</v>
      </c>
      <c r="G15">
        <v>0</v>
      </c>
      <c r="H15">
        <v>0</v>
      </c>
      <c r="I15">
        <v>0</v>
      </c>
      <c r="J15">
        <v>0</v>
      </c>
      <c r="K15">
        <v>6260769</v>
      </c>
      <c r="L15">
        <v>0.35</v>
      </c>
    </row>
    <row r="16" spans="1:12" ht="16" customHeight="1" x14ac:dyDescent="0.2">
      <c r="A16" t="s">
        <v>17</v>
      </c>
      <c r="B16">
        <v>215254122</v>
      </c>
      <c r="C16">
        <v>161651408</v>
      </c>
      <c r="D16">
        <v>0</v>
      </c>
      <c r="E16">
        <v>0</v>
      </c>
      <c r="F16">
        <v>0</v>
      </c>
      <c r="G16">
        <v>0</v>
      </c>
      <c r="H16">
        <v>0</v>
      </c>
      <c r="I16">
        <v>0</v>
      </c>
      <c r="J16">
        <v>0</v>
      </c>
      <c r="K16">
        <v>53602714</v>
      </c>
      <c r="L16">
        <v>0.6</v>
      </c>
    </row>
    <row r="17" spans="1:12" ht="16" customHeight="1" x14ac:dyDescent="0.2">
      <c r="A17" t="s">
        <v>18</v>
      </c>
      <c r="B17">
        <v>95369468</v>
      </c>
      <c r="C17">
        <v>29271311</v>
      </c>
      <c r="D17">
        <v>0</v>
      </c>
      <c r="E17">
        <v>0</v>
      </c>
      <c r="F17">
        <v>0</v>
      </c>
      <c r="G17">
        <v>0</v>
      </c>
      <c r="H17">
        <v>0</v>
      </c>
      <c r="I17">
        <v>0</v>
      </c>
      <c r="J17">
        <v>0</v>
      </c>
      <c r="K17">
        <v>66098157</v>
      </c>
      <c r="L17">
        <v>0.4</v>
      </c>
    </row>
    <row r="18" spans="1:12" ht="16" customHeight="1" x14ac:dyDescent="0.2">
      <c r="A18" t="s">
        <v>19</v>
      </c>
      <c r="B18">
        <v>10219281</v>
      </c>
      <c r="C18">
        <v>2754649</v>
      </c>
      <c r="D18">
        <v>0</v>
      </c>
      <c r="E18">
        <v>0</v>
      </c>
      <c r="F18">
        <v>0</v>
      </c>
      <c r="G18">
        <v>0</v>
      </c>
      <c r="H18">
        <v>0</v>
      </c>
      <c r="I18">
        <v>0</v>
      </c>
      <c r="J18">
        <v>0</v>
      </c>
      <c r="K18">
        <v>7464632</v>
      </c>
      <c r="L18">
        <v>0.12</v>
      </c>
    </row>
    <row r="19" spans="1:12" ht="16" customHeight="1" x14ac:dyDescent="0.2">
      <c r="A19" t="s">
        <v>20</v>
      </c>
      <c r="B19">
        <v>19257869</v>
      </c>
      <c r="C19">
        <v>10661</v>
      </c>
      <c r="D19">
        <v>0</v>
      </c>
      <c r="E19">
        <v>0</v>
      </c>
      <c r="F19">
        <v>0</v>
      </c>
      <c r="G19">
        <v>0</v>
      </c>
      <c r="H19">
        <v>0</v>
      </c>
      <c r="I19">
        <v>0</v>
      </c>
      <c r="J19">
        <v>0</v>
      </c>
      <c r="K19">
        <v>19247208</v>
      </c>
      <c r="L19">
        <v>0.88</v>
      </c>
    </row>
    <row r="20" spans="1:12" ht="16" customHeight="1" x14ac:dyDescent="0.2">
      <c r="A20" t="s">
        <v>21</v>
      </c>
      <c r="B20">
        <v>50857452</v>
      </c>
      <c r="C20">
        <v>898011</v>
      </c>
      <c r="D20">
        <v>0</v>
      </c>
      <c r="E20">
        <v>0</v>
      </c>
      <c r="F20">
        <v>0</v>
      </c>
      <c r="G20">
        <v>0</v>
      </c>
      <c r="H20">
        <v>0</v>
      </c>
      <c r="I20">
        <v>0</v>
      </c>
      <c r="J20">
        <v>0</v>
      </c>
      <c r="K20">
        <v>49959441</v>
      </c>
      <c r="L20">
        <v>0.12</v>
      </c>
    </row>
    <row r="21" spans="1:12" ht="16" customHeight="1" x14ac:dyDescent="0.2">
      <c r="A21" t="s">
        <v>22</v>
      </c>
      <c r="B21">
        <v>24326124</v>
      </c>
      <c r="C21">
        <v>0</v>
      </c>
      <c r="D21">
        <v>0</v>
      </c>
      <c r="E21">
        <v>0</v>
      </c>
      <c r="F21">
        <v>0</v>
      </c>
      <c r="G21">
        <v>0</v>
      </c>
      <c r="H21">
        <v>0</v>
      </c>
      <c r="I21">
        <v>0</v>
      </c>
      <c r="J21">
        <v>0</v>
      </c>
      <c r="K21">
        <v>24326124</v>
      </c>
      <c r="L21">
        <v>0.28999999999999998</v>
      </c>
    </row>
    <row r="22" spans="1:12" ht="16" customHeight="1" x14ac:dyDescent="0.2">
      <c r="A22" t="s">
        <v>23</v>
      </c>
      <c r="B22">
        <v>52743788</v>
      </c>
      <c r="C22">
        <v>12610008</v>
      </c>
      <c r="D22">
        <v>0</v>
      </c>
      <c r="E22">
        <v>0</v>
      </c>
      <c r="F22">
        <v>0</v>
      </c>
      <c r="G22">
        <v>0</v>
      </c>
      <c r="H22">
        <v>0</v>
      </c>
      <c r="I22">
        <v>0</v>
      </c>
      <c r="J22">
        <v>0</v>
      </c>
      <c r="K22">
        <v>40133780</v>
      </c>
      <c r="L22">
        <v>0.47</v>
      </c>
    </row>
    <row r="23" spans="1:12" ht="16" customHeight="1" x14ac:dyDescent="0.2">
      <c r="A23" t="s">
        <v>24</v>
      </c>
      <c r="B23">
        <v>72110770</v>
      </c>
      <c r="C23">
        <v>6518516</v>
      </c>
      <c r="D23">
        <v>0</v>
      </c>
      <c r="E23">
        <v>0</v>
      </c>
      <c r="F23">
        <v>0</v>
      </c>
      <c r="G23">
        <v>0</v>
      </c>
      <c r="H23">
        <v>0</v>
      </c>
      <c r="I23">
        <v>0</v>
      </c>
      <c r="J23">
        <v>0</v>
      </c>
      <c r="K23">
        <v>65592254</v>
      </c>
      <c r="L23">
        <v>0.84</v>
      </c>
    </row>
    <row r="24" spans="1:12" ht="16" customHeight="1" x14ac:dyDescent="0.2">
      <c r="A24" t="s">
        <v>25</v>
      </c>
      <c r="B24">
        <v>49963674</v>
      </c>
      <c r="C24">
        <v>13650585</v>
      </c>
      <c r="D24">
        <v>0</v>
      </c>
      <c r="E24">
        <v>0</v>
      </c>
      <c r="F24">
        <v>0</v>
      </c>
      <c r="G24">
        <v>0</v>
      </c>
      <c r="H24">
        <v>0</v>
      </c>
      <c r="I24">
        <v>0</v>
      </c>
      <c r="J24">
        <v>0</v>
      </c>
      <c r="K24">
        <v>36313089</v>
      </c>
      <c r="L24">
        <v>0.37</v>
      </c>
    </row>
    <row r="25" spans="1:12" ht="16" customHeight="1" x14ac:dyDescent="0.2">
      <c r="A25" t="s">
        <v>26</v>
      </c>
      <c r="B25">
        <v>59767113</v>
      </c>
      <c r="C25">
        <v>18497263</v>
      </c>
      <c r="D25">
        <v>0</v>
      </c>
      <c r="E25">
        <v>0</v>
      </c>
      <c r="F25">
        <v>0</v>
      </c>
      <c r="G25">
        <v>0</v>
      </c>
      <c r="H25">
        <v>0</v>
      </c>
      <c r="I25">
        <v>0</v>
      </c>
      <c r="J25">
        <v>0</v>
      </c>
      <c r="K25">
        <v>41269850</v>
      </c>
      <c r="L25">
        <v>0.74</v>
      </c>
    </row>
    <row r="26" spans="1:12" ht="16" customHeight="1" x14ac:dyDescent="0.2">
      <c r="A26" t="s">
        <v>27</v>
      </c>
      <c r="B26">
        <v>21300658</v>
      </c>
      <c r="C26">
        <v>9781925</v>
      </c>
      <c r="D26">
        <v>0</v>
      </c>
      <c r="E26">
        <v>0</v>
      </c>
      <c r="F26">
        <v>0</v>
      </c>
      <c r="G26">
        <v>0</v>
      </c>
      <c r="H26">
        <v>0</v>
      </c>
      <c r="I26">
        <v>0</v>
      </c>
      <c r="J26">
        <v>0</v>
      </c>
      <c r="K26">
        <v>11518733</v>
      </c>
      <c r="L26">
        <v>0.31</v>
      </c>
    </row>
    <row r="27" spans="1:12" ht="16" customHeight="1" x14ac:dyDescent="0.2">
      <c r="A27" t="s">
        <v>28</v>
      </c>
      <c r="B27">
        <v>84695242</v>
      </c>
      <c r="C27">
        <v>38366155</v>
      </c>
      <c r="D27">
        <v>2475178</v>
      </c>
      <c r="E27">
        <v>0</v>
      </c>
      <c r="F27">
        <v>0</v>
      </c>
      <c r="G27">
        <v>0</v>
      </c>
      <c r="H27">
        <v>0</v>
      </c>
      <c r="I27">
        <v>0</v>
      </c>
      <c r="J27">
        <v>0</v>
      </c>
      <c r="K27">
        <v>43853909</v>
      </c>
      <c r="L27">
        <v>0.5</v>
      </c>
    </row>
    <row r="28" spans="1:12" ht="16" customHeight="1" x14ac:dyDescent="0.2">
      <c r="A28" t="s">
        <v>29</v>
      </c>
      <c r="B28">
        <v>93523839</v>
      </c>
      <c r="C28">
        <v>11565463</v>
      </c>
      <c r="D28">
        <v>0</v>
      </c>
      <c r="E28">
        <v>0</v>
      </c>
      <c r="F28">
        <v>0</v>
      </c>
      <c r="G28">
        <v>0</v>
      </c>
      <c r="H28">
        <v>0</v>
      </c>
      <c r="I28">
        <v>0</v>
      </c>
      <c r="J28">
        <v>0</v>
      </c>
      <c r="K28">
        <v>81958376</v>
      </c>
      <c r="L28">
        <v>0.28000000000000003</v>
      </c>
    </row>
    <row r="29" spans="1:12" ht="16" customHeight="1" x14ac:dyDescent="0.2">
      <c r="A29" t="s">
        <v>30</v>
      </c>
      <c r="B29">
        <v>419186654</v>
      </c>
      <c r="C29">
        <v>135407846</v>
      </c>
      <c r="D29">
        <v>211176065</v>
      </c>
      <c r="E29">
        <v>0</v>
      </c>
      <c r="F29">
        <v>0</v>
      </c>
      <c r="G29">
        <v>0</v>
      </c>
      <c r="H29">
        <v>0</v>
      </c>
      <c r="I29">
        <v>0</v>
      </c>
      <c r="J29">
        <v>0</v>
      </c>
      <c r="K29">
        <v>72602743</v>
      </c>
      <c r="L29">
        <v>0.74</v>
      </c>
    </row>
    <row r="30" spans="1:12" ht="16" customHeight="1" x14ac:dyDescent="0.2">
      <c r="A30" t="s">
        <v>31</v>
      </c>
      <c r="B30">
        <v>58005636</v>
      </c>
      <c r="C30">
        <v>34122028</v>
      </c>
      <c r="D30">
        <v>0</v>
      </c>
      <c r="E30">
        <v>0</v>
      </c>
      <c r="F30">
        <v>0</v>
      </c>
      <c r="G30">
        <v>0</v>
      </c>
      <c r="H30">
        <v>0</v>
      </c>
      <c r="I30">
        <v>0</v>
      </c>
      <c r="J30">
        <v>0</v>
      </c>
      <c r="K30">
        <v>23883608</v>
      </c>
      <c r="L30">
        <v>0.33</v>
      </c>
    </row>
    <row r="31" spans="1:12" ht="16" customHeight="1" x14ac:dyDescent="0.2">
      <c r="A31" t="s">
        <v>32</v>
      </c>
      <c r="B31">
        <v>7981174</v>
      </c>
      <c r="C31">
        <v>1175457</v>
      </c>
      <c r="D31">
        <v>0</v>
      </c>
      <c r="E31">
        <v>0</v>
      </c>
      <c r="F31">
        <v>0</v>
      </c>
      <c r="G31">
        <v>0</v>
      </c>
      <c r="H31">
        <v>0</v>
      </c>
      <c r="I31">
        <v>0</v>
      </c>
      <c r="J31">
        <v>0</v>
      </c>
      <c r="K31">
        <v>6805717</v>
      </c>
      <c r="L31">
        <v>0.42</v>
      </c>
    </row>
    <row r="32" spans="1:12" ht="16" customHeight="1" x14ac:dyDescent="0.2">
      <c r="A32" t="s">
        <v>33</v>
      </c>
      <c r="B32">
        <v>95980148</v>
      </c>
      <c r="C32">
        <v>36491653</v>
      </c>
      <c r="D32">
        <v>0</v>
      </c>
      <c r="E32">
        <v>0</v>
      </c>
      <c r="F32">
        <v>0</v>
      </c>
      <c r="G32">
        <v>0</v>
      </c>
      <c r="H32">
        <v>0</v>
      </c>
      <c r="I32">
        <v>0</v>
      </c>
      <c r="J32">
        <v>0</v>
      </c>
      <c r="K32">
        <v>59488495</v>
      </c>
      <c r="L32">
        <v>0.51</v>
      </c>
    </row>
    <row r="33" spans="1:12" ht="16" customHeight="1" x14ac:dyDescent="0.2">
      <c r="A33" t="s">
        <v>34</v>
      </c>
      <c r="B33">
        <v>9917446</v>
      </c>
      <c r="C33">
        <v>3931939</v>
      </c>
      <c r="D33">
        <v>0</v>
      </c>
      <c r="E33">
        <v>0</v>
      </c>
      <c r="F33">
        <v>0</v>
      </c>
      <c r="G33">
        <v>0</v>
      </c>
      <c r="H33">
        <v>0</v>
      </c>
      <c r="I33">
        <v>0</v>
      </c>
      <c r="J33">
        <v>0</v>
      </c>
      <c r="K33">
        <v>5985507</v>
      </c>
      <c r="L33">
        <v>0.35</v>
      </c>
    </row>
    <row r="34" spans="1:12" ht="16" customHeight="1" x14ac:dyDescent="0.2">
      <c r="A34" t="s">
        <v>35</v>
      </c>
      <c r="B34">
        <v>38328138</v>
      </c>
      <c r="C34">
        <v>16783393</v>
      </c>
      <c r="D34">
        <v>0</v>
      </c>
      <c r="E34">
        <v>0</v>
      </c>
      <c r="F34">
        <v>0</v>
      </c>
      <c r="G34">
        <v>0</v>
      </c>
      <c r="H34">
        <v>0</v>
      </c>
      <c r="I34">
        <v>0</v>
      </c>
      <c r="J34">
        <v>0</v>
      </c>
      <c r="K34">
        <v>21544745</v>
      </c>
      <c r="L34">
        <v>0.41</v>
      </c>
    </row>
    <row r="35" spans="1:12" ht="16" customHeight="1" x14ac:dyDescent="0.2">
      <c r="A35" t="s">
        <v>36</v>
      </c>
      <c r="B35">
        <v>18550698</v>
      </c>
      <c r="C35">
        <v>527510</v>
      </c>
      <c r="D35">
        <v>0</v>
      </c>
      <c r="E35">
        <v>0</v>
      </c>
      <c r="F35">
        <v>0</v>
      </c>
      <c r="G35">
        <v>0</v>
      </c>
      <c r="H35">
        <v>0</v>
      </c>
      <c r="I35">
        <v>0</v>
      </c>
      <c r="J35">
        <v>0</v>
      </c>
      <c r="K35">
        <v>18023188</v>
      </c>
      <c r="L35">
        <v>0.45</v>
      </c>
    </row>
    <row r="36" spans="1:12" ht="16" customHeight="1" x14ac:dyDescent="0.2">
      <c r="A36" t="s">
        <v>37</v>
      </c>
      <c r="B36">
        <v>12594057</v>
      </c>
      <c r="C36">
        <v>2113010</v>
      </c>
      <c r="D36">
        <v>0</v>
      </c>
      <c r="E36">
        <v>0</v>
      </c>
      <c r="F36">
        <v>0</v>
      </c>
      <c r="G36">
        <v>0</v>
      </c>
      <c r="H36">
        <v>0</v>
      </c>
      <c r="I36">
        <v>0</v>
      </c>
      <c r="J36">
        <v>0</v>
      </c>
      <c r="K36">
        <v>10481047</v>
      </c>
      <c r="L36">
        <v>0.37</v>
      </c>
    </row>
    <row r="37" spans="1:12" ht="16" customHeight="1" x14ac:dyDescent="0.2">
      <c r="A37" t="s">
        <v>38</v>
      </c>
      <c r="B37">
        <v>69937520</v>
      </c>
      <c r="C37">
        <v>33598770</v>
      </c>
      <c r="D37">
        <v>0</v>
      </c>
      <c r="E37">
        <v>0</v>
      </c>
      <c r="F37">
        <v>0</v>
      </c>
      <c r="G37">
        <v>0</v>
      </c>
      <c r="H37">
        <v>0</v>
      </c>
      <c r="I37">
        <v>0</v>
      </c>
      <c r="J37">
        <v>0</v>
      </c>
      <c r="K37">
        <v>36338750</v>
      </c>
      <c r="L37">
        <v>0.42</v>
      </c>
    </row>
    <row r="38" spans="1:12" ht="16" customHeight="1" x14ac:dyDescent="0.2">
      <c r="A38" t="s">
        <v>39</v>
      </c>
      <c r="B38">
        <v>15813925</v>
      </c>
      <c r="C38">
        <v>0</v>
      </c>
      <c r="D38">
        <v>0</v>
      </c>
      <c r="E38">
        <v>0</v>
      </c>
      <c r="F38">
        <v>0</v>
      </c>
      <c r="G38">
        <v>0</v>
      </c>
      <c r="H38">
        <v>0</v>
      </c>
      <c r="I38">
        <v>0</v>
      </c>
      <c r="J38">
        <v>0</v>
      </c>
      <c r="K38">
        <v>15813925</v>
      </c>
      <c r="L38">
        <v>0.12</v>
      </c>
    </row>
    <row r="39" spans="1:12" ht="16" customHeight="1" x14ac:dyDescent="0.2">
      <c r="A39" t="s">
        <v>40</v>
      </c>
      <c r="B39">
        <v>572607109</v>
      </c>
      <c r="C39">
        <v>123678878</v>
      </c>
      <c r="D39">
        <v>0</v>
      </c>
      <c r="E39">
        <v>0</v>
      </c>
      <c r="F39">
        <v>0</v>
      </c>
      <c r="G39">
        <v>0</v>
      </c>
      <c r="H39">
        <v>0</v>
      </c>
      <c r="I39">
        <v>0</v>
      </c>
      <c r="J39">
        <v>0</v>
      </c>
      <c r="K39">
        <v>448928231</v>
      </c>
      <c r="L39">
        <v>0.37</v>
      </c>
    </row>
    <row r="40" spans="1:12" ht="16" customHeight="1" x14ac:dyDescent="0.2">
      <c r="A40" t="s">
        <v>41</v>
      </c>
      <c r="B40">
        <v>89858784</v>
      </c>
      <c r="C40">
        <v>13025017</v>
      </c>
      <c r="D40">
        <v>1019986</v>
      </c>
      <c r="E40">
        <v>0</v>
      </c>
      <c r="F40">
        <v>0</v>
      </c>
      <c r="G40">
        <v>0</v>
      </c>
      <c r="H40">
        <v>0</v>
      </c>
      <c r="I40">
        <v>0</v>
      </c>
      <c r="J40">
        <v>0</v>
      </c>
      <c r="K40">
        <v>75813781</v>
      </c>
      <c r="L40">
        <v>0.32</v>
      </c>
    </row>
    <row r="41" spans="1:12" ht="16" customHeight="1" x14ac:dyDescent="0.2">
      <c r="A41" t="s">
        <v>42</v>
      </c>
      <c r="B41">
        <v>8956195</v>
      </c>
      <c r="C41">
        <v>1601817</v>
      </c>
      <c r="D41">
        <v>0</v>
      </c>
      <c r="E41">
        <v>0</v>
      </c>
      <c r="F41">
        <v>0</v>
      </c>
      <c r="G41">
        <v>0</v>
      </c>
      <c r="H41">
        <v>0</v>
      </c>
      <c r="I41">
        <v>0</v>
      </c>
      <c r="J41">
        <v>0</v>
      </c>
      <c r="K41">
        <v>7354378</v>
      </c>
      <c r="L41">
        <v>0.37</v>
      </c>
    </row>
    <row r="42" spans="1:12" ht="16" customHeight="1" x14ac:dyDescent="0.2">
      <c r="A42" t="s">
        <v>43</v>
      </c>
      <c r="B42">
        <v>293863879</v>
      </c>
      <c r="C42">
        <v>4762569</v>
      </c>
      <c r="D42">
        <v>29416442</v>
      </c>
      <c r="E42">
        <v>0</v>
      </c>
      <c r="F42">
        <v>0</v>
      </c>
      <c r="G42">
        <v>0</v>
      </c>
      <c r="H42">
        <v>0</v>
      </c>
      <c r="I42">
        <v>0</v>
      </c>
      <c r="J42">
        <v>0</v>
      </c>
      <c r="K42">
        <v>259684868</v>
      </c>
      <c r="L42">
        <v>0.75</v>
      </c>
    </row>
    <row r="43" spans="1:12" ht="16" customHeight="1" x14ac:dyDescent="0.2">
      <c r="A43" t="s">
        <v>44</v>
      </c>
      <c r="B43">
        <v>39559629</v>
      </c>
      <c r="C43">
        <v>16074443</v>
      </c>
      <c r="D43">
        <v>0</v>
      </c>
      <c r="E43">
        <v>0</v>
      </c>
      <c r="F43">
        <v>0</v>
      </c>
      <c r="G43">
        <v>0</v>
      </c>
      <c r="H43">
        <v>0</v>
      </c>
      <c r="I43">
        <v>0</v>
      </c>
      <c r="J43">
        <v>0</v>
      </c>
      <c r="K43">
        <v>23485186</v>
      </c>
      <c r="L43">
        <v>0.46</v>
      </c>
    </row>
    <row r="44" spans="1:12" ht="16" customHeight="1" x14ac:dyDescent="0.2">
      <c r="A44" t="s">
        <v>45</v>
      </c>
      <c r="B44">
        <v>88717537</v>
      </c>
      <c r="C44">
        <v>51318212</v>
      </c>
      <c r="D44">
        <v>0</v>
      </c>
      <c r="E44">
        <v>0</v>
      </c>
      <c r="F44">
        <v>0</v>
      </c>
      <c r="G44">
        <v>0</v>
      </c>
      <c r="H44">
        <v>0</v>
      </c>
      <c r="I44">
        <v>0</v>
      </c>
      <c r="J44">
        <v>0</v>
      </c>
      <c r="K44">
        <v>37399325</v>
      </c>
      <c r="L44">
        <v>0.28999999999999998</v>
      </c>
    </row>
    <row r="45" spans="1:12" ht="16" customHeight="1" x14ac:dyDescent="0.2">
      <c r="A45" t="s">
        <v>46</v>
      </c>
      <c r="B45">
        <v>225119370</v>
      </c>
      <c r="C45">
        <v>22159878</v>
      </c>
      <c r="D45">
        <v>0</v>
      </c>
      <c r="E45">
        <v>0</v>
      </c>
      <c r="F45">
        <v>0</v>
      </c>
      <c r="G45">
        <v>0</v>
      </c>
      <c r="H45">
        <v>0</v>
      </c>
      <c r="I45">
        <v>0</v>
      </c>
      <c r="J45">
        <v>0</v>
      </c>
      <c r="K45">
        <v>202959492</v>
      </c>
      <c r="L45">
        <v>0.39</v>
      </c>
    </row>
    <row r="46" spans="1:12" ht="16" customHeight="1" x14ac:dyDescent="0.2">
      <c r="A46" t="s">
        <v>47</v>
      </c>
      <c r="B46">
        <v>17888777</v>
      </c>
      <c r="C46">
        <v>5356876</v>
      </c>
      <c r="D46">
        <v>0</v>
      </c>
      <c r="E46">
        <v>0</v>
      </c>
      <c r="F46">
        <v>0</v>
      </c>
      <c r="G46">
        <v>0</v>
      </c>
      <c r="H46">
        <v>0</v>
      </c>
      <c r="I46">
        <v>0</v>
      </c>
      <c r="J46">
        <v>0</v>
      </c>
      <c r="K46">
        <v>12531901</v>
      </c>
      <c r="L46">
        <v>0.19</v>
      </c>
    </row>
    <row r="47" spans="1:12" ht="16" customHeight="1" x14ac:dyDescent="0.2">
      <c r="A47" t="s">
        <v>48</v>
      </c>
      <c r="B47">
        <v>36872288</v>
      </c>
      <c r="C47">
        <v>13160428</v>
      </c>
      <c r="D47">
        <v>0</v>
      </c>
      <c r="E47">
        <v>0</v>
      </c>
      <c r="F47">
        <v>0</v>
      </c>
      <c r="G47">
        <v>0</v>
      </c>
      <c r="H47">
        <v>0</v>
      </c>
      <c r="I47">
        <v>0</v>
      </c>
      <c r="J47">
        <v>0</v>
      </c>
      <c r="K47">
        <v>23711860</v>
      </c>
      <c r="L47">
        <v>0.57999999999999996</v>
      </c>
    </row>
    <row r="48" spans="1:12" ht="16" customHeight="1" x14ac:dyDescent="0.2">
      <c r="A48" t="s">
        <v>49</v>
      </c>
      <c r="B48">
        <v>6414581</v>
      </c>
      <c r="C48">
        <v>2271345</v>
      </c>
      <c r="D48">
        <v>0</v>
      </c>
      <c r="E48">
        <v>0</v>
      </c>
      <c r="F48">
        <v>0</v>
      </c>
      <c r="G48">
        <v>0</v>
      </c>
      <c r="H48">
        <v>0</v>
      </c>
      <c r="I48">
        <v>0</v>
      </c>
      <c r="J48">
        <v>0</v>
      </c>
      <c r="K48">
        <v>4143236</v>
      </c>
      <c r="L48">
        <v>0.53</v>
      </c>
    </row>
    <row r="49" spans="1:12" ht="16" customHeight="1" x14ac:dyDescent="0.2">
      <c r="A49" t="s">
        <v>50</v>
      </c>
      <c r="B49">
        <v>47596734</v>
      </c>
      <c r="C49">
        <v>16571647</v>
      </c>
      <c r="D49">
        <v>0</v>
      </c>
      <c r="E49">
        <v>0</v>
      </c>
      <c r="F49">
        <v>0</v>
      </c>
      <c r="G49">
        <v>0</v>
      </c>
      <c r="H49">
        <v>0</v>
      </c>
      <c r="I49">
        <v>0</v>
      </c>
      <c r="J49">
        <v>0</v>
      </c>
      <c r="K49">
        <v>31025087</v>
      </c>
      <c r="L49">
        <v>0.23</v>
      </c>
    </row>
    <row r="50" spans="1:12" ht="16" customHeight="1" x14ac:dyDescent="0.2">
      <c r="A50" t="s">
        <v>51</v>
      </c>
      <c r="B50">
        <v>252181516</v>
      </c>
      <c r="C50">
        <v>51620785</v>
      </c>
      <c r="D50">
        <v>0</v>
      </c>
      <c r="E50">
        <v>0</v>
      </c>
      <c r="F50">
        <v>0</v>
      </c>
      <c r="G50">
        <v>0</v>
      </c>
      <c r="H50">
        <v>0</v>
      </c>
      <c r="I50">
        <v>0</v>
      </c>
      <c r="J50">
        <v>0</v>
      </c>
      <c r="K50">
        <v>200560731</v>
      </c>
      <c r="L50">
        <v>0.72</v>
      </c>
    </row>
    <row r="51" spans="1:12" ht="16" customHeight="1" x14ac:dyDescent="0.2">
      <c r="A51" t="s">
        <v>52</v>
      </c>
      <c r="B51">
        <v>31339049</v>
      </c>
      <c r="C51">
        <v>23000920</v>
      </c>
      <c r="D51">
        <v>0</v>
      </c>
      <c r="E51">
        <v>0</v>
      </c>
      <c r="F51">
        <v>0</v>
      </c>
      <c r="G51">
        <v>0</v>
      </c>
      <c r="H51">
        <v>0</v>
      </c>
      <c r="I51">
        <v>0</v>
      </c>
      <c r="J51">
        <v>0</v>
      </c>
      <c r="K51">
        <v>8338129</v>
      </c>
      <c r="L51">
        <v>0.46</v>
      </c>
    </row>
    <row r="52" spans="1:12" ht="16" customHeight="1" x14ac:dyDescent="0.2">
      <c r="A52" t="s">
        <v>53</v>
      </c>
      <c r="B52">
        <v>5370402</v>
      </c>
      <c r="C52">
        <v>138799</v>
      </c>
      <c r="D52">
        <v>0</v>
      </c>
      <c r="E52">
        <v>0</v>
      </c>
      <c r="F52">
        <v>0</v>
      </c>
      <c r="G52">
        <v>0</v>
      </c>
      <c r="H52">
        <v>0</v>
      </c>
      <c r="I52">
        <v>0</v>
      </c>
      <c r="J52">
        <v>0</v>
      </c>
      <c r="K52">
        <v>5231603</v>
      </c>
      <c r="L52">
        <v>0.14000000000000001</v>
      </c>
    </row>
    <row r="53" spans="1:12" ht="16" customHeight="1" x14ac:dyDescent="0.2">
      <c r="A53" t="s">
        <v>54</v>
      </c>
      <c r="B53">
        <v>62349787</v>
      </c>
      <c r="C53">
        <v>38863204</v>
      </c>
      <c r="D53">
        <v>788827</v>
      </c>
      <c r="E53">
        <v>2086484</v>
      </c>
      <c r="F53">
        <v>0</v>
      </c>
      <c r="G53">
        <v>0</v>
      </c>
      <c r="H53">
        <v>0</v>
      </c>
      <c r="I53">
        <v>0</v>
      </c>
      <c r="J53">
        <v>0</v>
      </c>
      <c r="K53">
        <v>20611272</v>
      </c>
      <c r="L53">
        <v>0.31</v>
      </c>
    </row>
    <row r="54" spans="1:12" ht="16" customHeight="1" x14ac:dyDescent="0.2">
      <c r="A54" t="s">
        <v>55</v>
      </c>
      <c r="B54">
        <v>122284440</v>
      </c>
      <c r="C54">
        <v>38594600</v>
      </c>
      <c r="D54">
        <v>0</v>
      </c>
      <c r="E54">
        <v>0</v>
      </c>
      <c r="F54">
        <v>0</v>
      </c>
      <c r="G54">
        <v>0</v>
      </c>
      <c r="H54">
        <v>0</v>
      </c>
      <c r="I54">
        <v>0</v>
      </c>
      <c r="J54">
        <v>0</v>
      </c>
      <c r="K54">
        <v>83689840</v>
      </c>
      <c r="L54">
        <v>0.54</v>
      </c>
    </row>
    <row r="55" spans="1:12" ht="16" customHeight="1" x14ac:dyDescent="0.2">
      <c r="A55" t="s">
        <v>56</v>
      </c>
      <c r="B55">
        <v>21186049</v>
      </c>
      <c r="C55">
        <v>1040405</v>
      </c>
      <c r="D55">
        <v>0</v>
      </c>
      <c r="E55">
        <v>0</v>
      </c>
      <c r="F55">
        <v>0</v>
      </c>
      <c r="G55">
        <v>0</v>
      </c>
      <c r="H55">
        <v>0</v>
      </c>
      <c r="I55">
        <v>0</v>
      </c>
      <c r="J55">
        <v>0</v>
      </c>
      <c r="K55">
        <v>20145644</v>
      </c>
      <c r="L55">
        <v>0.41</v>
      </c>
    </row>
    <row r="56" spans="1:12" ht="16" customHeight="1" x14ac:dyDescent="0.2">
      <c r="A56" t="s">
        <v>57</v>
      </c>
      <c r="B56">
        <v>90611798</v>
      </c>
      <c r="C56">
        <v>-5407615</v>
      </c>
      <c r="D56">
        <v>0</v>
      </c>
      <c r="E56">
        <v>0</v>
      </c>
      <c r="F56">
        <v>0</v>
      </c>
      <c r="G56">
        <v>0</v>
      </c>
      <c r="H56">
        <v>0</v>
      </c>
      <c r="I56">
        <v>0</v>
      </c>
      <c r="J56">
        <v>0</v>
      </c>
      <c r="K56">
        <v>96019413</v>
      </c>
      <c r="L56">
        <v>0.7</v>
      </c>
    </row>
    <row r="57" spans="1:12" ht="16" customHeight="1" x14ac:dyDescent="0.2">
      <c r="A57" t="s">
        <v>58</v>
      </c>
      <c r="B57">
        <v>690979</v>
      </c>
      <c r="C57">
        <v>393999</v>
      </c>
      <c r="D57">
        <v>0</v>
      </c>
      <c r="E57">
        <v>0</v>
      </c>
      <c r="F57">
        <v>0</v>
      </c>
      <c r="G57">
        <v>0</v>
      </c>
      <c r="H57">
        <v>0</v>
      </c>
      <c r="I57">
        <v>0</v>
      </c>
      <c r="J57">
        <v>0</v>
      </c>
      <c r="K57">
        <v>296980</v>
      </c>
      <c r="L57">
        <v>0.2</v>
      </c>
    </row>
    <row r="58" spans="1:12" ht="16" customHeight="1" x14ac:dyDescent="0.2">
      <c r="A58" t="s">
        <v>133</v>
      </c>
      <c r="B58">
        <v>4963389622</v>
      </c>
      <c r="C58">
        <v>1352275052</v>
      </c>
      <c r="D58">
        <v>244876498</v>
      </c>
      <c r="E58">
        <v>2086484</v>
      </c>
      <c r="F58">
        <v>0</v>
      </c>
      <c r="G58">
        <v>0</v>
      </c>
      <c r="H58">
        <v>0</v>
      </c>
      <c r="I58">
        <v>0</v>
      </c>
      <c r="J58">
        <v>0</v>
      </c>
      <c r="K58">
        <v>3364151588</v>
      </c>
      <c r="L58" t="s">
        <v>360</v>
      </c>
    </row>
    <row r="59" spans="1:12" ht="16" customHeight="1" x14ac:dyDescent="0.2">
      <c r="A59" t="s">
        <v>361</v>
      </c>
      <c r="B59">
        <v>1</v>
      </c>
      <c r="C59">
        <v>0.27</v>
      </c>
      <c r="D59">
        <v>0.05</v>
      </c>
      <c r="E59">
        <v>0</v>
      </c>
      <c r="F59">
        <v>0</v>
      </c>
      <c r="G59">
        <v>0</v>
      </c>
      <c r="H59">
        <v>0</v>
      </c>
      <c r="I59">
        <v>0</v>
      </c>
      <c r="J59">
        <v>0</v>
      </c>
      <c r="K59">
        <v>0.68</v>
      </c>
      <c r="L59" t="s">
        <v>360</v>
      </c>
    </row>
    <row r="60" spans="1:12" ht="16" customHeight="1" x14ac:dyDescent="0.2">
      <c r="A60" t="s">
        <v>362</v>
      </c>
      <c r="B60">
        <v>0.4</v>
      </c>
      <c r="C60">
        <v>0.11</v>
      </c>
      <c r="D60">
        <v>0.02</v>
      </c>
      <c r="E60">
        <v>0</v>
      </c>
      <c r="F60">
        <v>0</v>
      </c>
      <c r="G60">
        <v>0</v>
      </c>
      <c r="H60">
        <v>0</v>
      </c>
      <c r="I60">
        <v>0</v>
      </c>
      <c r="J60">
        <v>0</v>
      </c>
      <c r="K60">
        <v>0.27</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G62"/>
  <sheetViews>
    <sheetView workbookViewId="0">
      <selection activeCell="I16" sqref="I16"/>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533</v>
      </c>
    </row>
    <row r="3" spans="1:7" ht="16" customHeight="1" x14ac:dyDescent="0.2">
      <c r="A3" t="s">
        <v>536</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31678569</v>
      </c>
      <c r="C7">
        <v>24309263</v>
      </c>
      <c r="D7">
        <v>7369306</v>
      </c>
      <c r="E7">
        <v>0</v>
      </c>
      <c r="F7">
        <v>0</v>
      </c>
      <c r="G7">
        <v>0.56000000000000005</v>
      </c>
    </row>
    <row r="8" spans="1:7" ht="16" customHeight="1" x14ac:dyDescent="0.2">
      <c r="A8" t="s">
        <v>9</v>
      </c>
      <c r="B8">
        <v>28170124</v>
      </c>
      <c r="C8">
        <v>26045590</v>
      </c>
      <c r="D8">
        <v>2124534</v>
      </c>
      <c r="E8">
        <v>0</v>
      </c>
      <c r="F8">
        <v>0</v>
      </c>
      <c r="G8">
        <v>0.73</v>
      </c>
    </row>
    <row r="9" spans="1:7" ht="16" customHeight="1" x14ac:dyDescent="0.2">
      <c r="A9" t="s">
        <v>10</v>
      </c>
      <c r="B9">
        <v>90401193</v>
      </c>
      <c r="C9">
        <v>88105783</v>
      </c>
      <c r="D9">
        <v>2295410</v>
      </c>
      <c r="E9">
        <v>0</v>
      </c>
      <c r="F9">
        <v>0</v>
      </c>
      <c r="G9">
        <v>0.59</v>
      </c>
    </row>
    <row r="10" spans="1:7" ht="16" customHeight="1" x14ac:dyDescent="0.2">
      <c r="A10" t="s">
        <v>11</v>
      </c>
      <c r="B10">
        <v>15672673</v>
      </c>
      <c r="C10">
        <v>15672673</v>
      </c>
      <c r="D10">
        <v>0</v>
      </c>
      <c r="E10">
        <v>0</v>
      </c>
      <c r="F10">
        <v>0</v>
      </c>
      <c r="G10">
        <v>0.54</v>
      </c>
    </row>
    <row r="11" spans="1:7" ht="16" customHeight="1" x14ac:dyDescent="0.2">
      <c r="A11" t="s">
        <v>12</v>
      </c>
      <c r="B11">
        <v>2245886142</v>
      </c>
      <c r="C11">
        <v>2164964061</v>
      </c>
      <c r="D11">
        <v>80922081</v>
      </c>
      <c r="E11">
        <v>0</v>
      </c>
      <c r="F11">
        <v>0</v>
      </c>
      <c r="G11">
        <v>0.67</v>
      </c>
    </row>
    <row r="12" spans="1:7" ht="16" customHeight="1" x14ac:dyDescent="0.2">
      <c r="A12" t="s">
        <v>13</v>
      </c>
      <c r="B12">
        <v>47098886</v>
      </c>
      <c r="C12">
        <v>47098886</v>
      </c>
      <c r="D12">
        <v>0</v>
      </c>
      <c r="E12">
        <v>0</v>
      </c>
      <c r="F12">
        <v>0</v>
      </c>
      <c r="G12">
        <v>0.52</v>
      </c>
    </row>
    <row r="13" spans="1:7" ht="16" customHeight="1" x14ac:dyDescent="0.2">
      <c r="A13" t="s">
        <v>14</v>
      </c>
      <c r="B13">
        <v>171617595</v>
      </c>
      <c r="C13">
        <v>135853546</v>
      </c>
      <c r="D13">
        <v>35764049</v>
      </c>
      <c r="E13">
        <v>0</v>
      </c>
      <c r="F13">
        <v>0</v>
      </c>
      <c r="G13">
        <v>0.71</v>
      </c>
    </row>
    <row r="14" spans="1:7" ht="16" customHeight="1" x14ac:dyDescent="0.2">
      <c r="A14" t="s">
        <v>15</v>
      </c>
      <c r="B14">
        <v>16670379</v>
      </c>
      <c r="C14">
        <v>16670379</v>
      </c>
      <c r="D14">
        <v>0</v>
      </c>
      <c r="E14">
        <v>0</v>
      </c>
      <c r="F14">
        <v>0</v>
      </c>
      <c r="G14">
        <v>0.51</v>
      </c>
    </row>
    <row r="15" spans="1:7" ht="16" customHeight="1" x14ac:dyDescent="0.2">
      <c r="A15" t="s">
        <v>16</v>
      </c>
      <c r="B15">
        <v>29936042</v>
      </c>
      <c r="C15">
        <v>29936042</v>
      </c>
      <c r="D15">
        <v>0</v>
      </c>
      <c r="E15">
        <v>0</v>
      </c>
      <c r="F15">
        <v>0</v>
      </c>
      <c r="G15">
        <v>0.65</v>
      </c>
    </row>
    <row r="16" spans="1:7" ht="16" customHeight="1" x14ac:dyDescent="0.2">
      <c r="A16" t="s">
        <v>17</v>
      </c>
      <c r="B16">
        <v>143113229</v>
      </c>
      <c r="C16">
        <v>51841075</v>
      </c>
      <c r="D16">
        <v>91272154</v>
      </c>
      <c r="E16">
        <v>0</v>
      </c>
      <c r="F16">
        <v>0</v>
      </c>
      <c r="G16">
        <v>0.4</v>
      </c>
    </row>
    <row r="17" spans="1:7" ht="16" customHeight="1" x14ac:dyDescent="0.2">
      <c r="A17" t="s">
        <v>18</v>
      </c>
      <c r="B17">
        <v>141980985</v>
      </c>
      <c r="C17">
        <v>141980985</v>
      </c>
      <c r="D17">
        <v>0</v>
      </c>
      <c r="E17">
        <v>0</v>
      </c>
      <c r="F17">
        <v>0</v>
      </c>
      <c r="G17">
        <v>0.6</v>
      </c>
    </row>
    <row r="18" spans="1:7" ht="16" customHeight="1" x14ac:dyDescent="0.2">
      <c r="A18" t="s">
        <v>19</v>
      </c>
      <c r="B18">
        <v>76745013</v>
      </c>
      <c r="C18">
        <v>76745013</v>
      </c>
      <c r="D18">
        <v>0</v>
      </c>
      <c r="E18">
        <v>0</v>
      </c>
      <c r="F18">
        <v>0</v>
      </c>
      <c r="G18">
        <v>0.88</v>
      </c>
    </row>
    <row r="19" spans="1:7" ht="16" customHeight="1" x14ac:dyDescent="0.2">
      <c r="A19" t="s">
        <v>20</v>
      </c>
      <c r="B19">
        <v>2725664</v>
      </c>
      <c r="C19">
        <v>2725664</v>
      </c>
      <c r="D19">
        <v>0</v>
      </c>
      <c r="E19">
        <v>0</v>
      </c>
      <c r="F19">
        <v>0</v>
      </c>
      <c r="G19">
        <v>0.12</v>
      </c>
    </row>
    <row r="20" spans="1:7" ht="16" customHeight="1" x14ac:dyDescent="0.2">
      <c r="A20" t="s">
        <v>21</v>
      </c>
      <c r="B20">
        <v>358682420</v>
      </c>
      <c r="C20">
        <v>323474397</v>
      </c>
      <c r="D20">
        <v>35208023</v>
      </c>
      <c r="E20">
        <v>0</v>
      </c>
      <c r="F20">
        <v>0</v>
      </c>
      <c r="G20">
        <v>0.88</v>
      </c>
    </row>
    <row r="21" spans="1:7" ht="16" customHeight="1" x14ac:dyDescent="0.2">
      <c r="A21" t="s">
        <v>22</v>
      </c>
      <c r="B21">
        <v>60232387</v>
      </c>
      <c r="C21">
        <v>44554232</v>
      </c>
      <c r="D21">
        <v>15678155</v>
      </c>
      <c r="E21">
        <v>0</v>
      </c>
      <c r="F21">
        <v>0</v>
      </c>
      <c r="G21">
        <v>0.71</v>
      </c>
    </row>
    <row r="22" spans="1:7" ht="16" customHeight="1" x14ac:dyDescent="0.2">
      <c r="A22" t="s">
        <v>23</v>
      </c>
      <c r="B22">
        <v>60507203</v>
      </c>
      <c r="C22">
        <v>60507203</v>
      </c>
      <c r="D22">
        <v>0</v>
      </c>
      <c r="E22">
        <v>0</v>
      </c>
      <c r="F22">
        <v>0</v>
      </c>
      <c r="G22">
        <v>0.53</v>
      </c>
    </row>
    <row r="23" spans="1:7" ht="16" customHeight="1" x14ac:dyDescent="0.2">
      <c r="A23" t="s">
        <v>24</v>
      </c>
      <c r="B23">
        <v>13553723</v>
      </c>
      <c r="C23">
        <v>13553723</v>
      </c>
      <c r="D23">
        <v>0</v>
      </c>
      <c r="E23">
        <v>0</v>
      </c>
      <c r="F23">
        <v>0</v>
      </c>
      <c r="G23">
        <v>0.16</v>
      </c>
    </row>
    <row r="24" spans="1:7" ht="16" customHeight="1" x14ac:dyDescent="0.2">
      <c r="A24" t="s">
        <v>25</v>
      </c>
      <c r="B24">
        <v>83765009</v>
      </c>
      <c r="C24">
        <v>73402458</v>
      </c>
      <c r="D24">
        <v>10362551</v>
      </c>
      <c r="E24">
        <v>0</v>
      </c>
      <c r="F24">
        <v>0</v>
      </c>
      <c r="G24">
        <v>0.63</v>
      </c>
    </row>
    <row r="25" spans="1:7" ht="16" customHeight="1" x14ac:dyDescent="0.2">
      <c r="A25" t="s">
        <v>26</v>
      </c>
      <c r="B25">
        <v>21191651</v>
      </c>
      <c r="C25">
        <v>21191651</v>
      </c>
      <c r="D25">
        <v>0</v>
      </c>
      <c r="E25">
        <v>0</v>
      </c>
      <c r="F25">
        <v>0</v>
      </c>
      <c r="G25">
        <v>0.26</v>
      </c>
    </row>
    <row r="26" spans="1:7" ht="16" customHeight="1" x14ac:dyDescent="0.2">
      <c r="A26" t="s">
        <v>27</v>
      </c>
      <c r="B26">
        <v>46679217</v>
      </c>
      <c r="C26">
        <v>46679217</v>
      </c>
      <c r="D26">
        <v>0</v>
      </c>
      <c r="E26">
        <v>0</v>
      </c>
      <c r="F26">
        <v>0</v>
      </c>
      <c r="G26">
        <v>0.69</v>
      </c>
    </row>
    <row r="27" spans="1:7" ht="16" customHeight="1" x14ac:dyDescent="0.2">
      <c r="A27" t="s">
        <v>28</v>
      </c>
      <c r="B27">
        <v>84865937</v>
      </c>
      <c r="C27">
        <v>84865937</v>
      </c>
      <c r="D27">
        <v>0</v>
      </c>
      <c r="E27">
        <v>0</v>
      </c>
      <c r="F27">
        <v>0</v>
      </c>
      <c r="G27">
        <v>0.5</v>
      </c>
    </row>
    <row r="28" spans="1:7" ht="16" customHeight="1" x14ac:dyDescent="0.2">
      <c r="A28" t="s">
        <v>29</v>
      </c>
      <c r="B28">
        <v>246035946</v>
      </c>
      <c r="C28">
        <v>201515603</v>
      </c>
      <c r="D28">
        <v>44520343</v>
      </c>
      <c r="E28">
        <v>0</v>
      </c>
      <c r="F28">
        <v>0</v>
      </c>
      <c r="G28">
        <v>0.72</v>
      </c>
    </row>
    <row r="29" spans="1:7" ht="16" customHeight="1" x14ac:dyDescent="0.2">
      <c r="A29" t="s">
        <v>30</v>
      </c>
      <c r="B29">
        <v>143719669</v>
      </c>
      <c r="C29">
        <v>114875052</v>
      </c>
      <c r="D29">
        <v>0</v>
      </c>
      <c r="E29">
        <v>0</v>
      </c>
      <c r="F29">
        <v>28844617</v>
      </c>
      <c r="G29">
        <v>0.26</v>
      </c>
    </row>
    <row r="30" spans="1:7" ht="16" customHeight="1" x14ac:dyDescent="0.2">
      <c r="A30" t="s">
        <v>31</v>
      </c>
      <c r="B30">
        <v>119006336</v>
      </c>
      <c r="C30">
        <v>119006336</v>
      </c>
      <c r="D30">
        <v>0</v>
      </c>
      <c r="E30">
        <v>0</v>
      </c>
      <c r="F30">
        <v>0</v>
      </c>
      <c r="G30">
        <v>0.67</v>
      </c>
    </row>
    <row r="31" spans="1:7" ht="16" customHeight="1" x14ac:dyDescent="0.2">
      <c r="A31" t="s">
        <v>32</v>
      </c>
      <c r="B31">
        <v>11029474</v>
      </c>
      <c r="C31">
        <v>11063460</v>
      </c>
      <c r="D31">
        <v>-33986</v>
      </c>
      <c r="E31">
        <v>0</v>
      </c>
      <c r="F31">
        <v>0</v>
      </c>
      <c r="G31">
        <v>0.57999999999999996</v>
      </c>
    </row>
    <row r="32" spans="1:7" ht="16" customHeight="1" x14ac:dyDescent="0.2">
      <c r="A32" t="s">
        <v>33</v>
      </c>
      <c r="B32">
        <v>92418790</v>
      </c>
      <c r="C32">
        <v>92418790</v>
      </c>
      <c r="D32">
        <v>0</v>
      </c>
      <c r="E32">
        <v>0</v>
      </c>
      <c r="F32">
        <v>0</v>
      </c>
      <c r="G32">
        <v>0.49</v>
      </c>
    </row>
    <row r="33" spans="1:7" ht="16" customHeight="1" x14ac:dyDescent="0.2">
      <c r="A33" t="s">
        <v>34</v>
      </c>
      <c r="B33">
        <v>18406998</v>
      </c>
      <c r="C33">
        <v>18406998</v>
      </c>
      <c r="D33">
        <v>0</v>
      </c>
      <c r="E33">
        <v>0</v>
      </c>
      <c r="F33">
        <v>0</v>
      </c>
      <c r="G33">
        <v>0.65</v>
      </c>
    </row>
    <row r="34" spans="1:7" ht="16" customHeight="1" x14ac:dyDescent="0.2">
      <c r="A34" t="s">
        <v>35</v>
      </c>
      <c r="B34">
        <v>55458667</v>
      </c>
      <c r="C34">
        <v>55458667</v>
      </c>
      <c r="D34">
        <v>0</v>
      </c>
      <c r="E34">
        <v>0</v>
      </c>
      <c r="F34">
        <v>0</v>
      </c>
      <c r="G34">
        <v>0.59</v>
      </c>
    </row>
    <row r="35" spans="1:7" ht="16" customHeight="1" x14ac:dyDescent="0.2">
      <c r="A35" t="s">
        <v>36</v>
      </c>
      <c r="B35">
        <v>22954197</v>
      </c>
      <c r="C35">
        <v>22954197</v>
      </c>
      <c r="D35">
        <v>0</v>
      </c>
      <c r="E35">
        <v>0</v>
      </c>
      <c r="F35">
        <v>0</v>
      </c>
      <c r="G35">
        <v>0.55000000000000004</v>
      </c>
    </row>
    <row r="36" spans="1:7" ht="16" customHeight="1" x14ac:dyDescent="0.2">
      <c r="A36" t="s">
        <v>37</v>
      </c>
      <c r="B36">
        <v>21304635</v>
      </c>
      <c r="C36">
        <v>21304635</v>
      </c>
      <c r="D36">
        <v>0</v>
      </c>
      <c r="E36">
        <v>0</v>
      </c>
      <c r="F36">
        <v>0</v>
      </c>
      <c r="G36">
        <v>0.63</v>
      </c>
    </row>
    <row r="37" spans="1:7" ht="16" customHeight="1" x14ac:dyDescent="0.2">
      <c r="A37" t="s">
        <v>38</v>
      </c>
      <c r="B37">
        <v>95506533</v>
      </c>
      <c r="C37">
        <v>94918828</v>
      </c>
      <c r="D37">
        <v>587705</v>
      </c>
      <c r="E37">
        <v>0</v>
      </c>
      <c r="F37">
        <v>0</v>
      </c>
      <c r="G37">
        <v>0.57999999999999996</v>
      </c>
    </row>
    <row r="38" spans="1:7" ht="16" customHeight="1" x14ac:dyDescent="0.2">
      <c r="A38" t="s">
        <v>39</v>
      </c>
      <c r="B38">
        <v>116052583</v>
      </c>
      <c r="C38">
        <v>116052583</v>
      </c>
      <c r="D38">
        <v>0</v>
      </c>
      <c r="E38">
        <v>0</v>
      </c>
      <c r="F38">
        <v>0</v>
      </c>
      <c r="G38">
        <v>0.88</v>
      </c>
    </row>
    <row r="39" spans="1:7" ht="16" customHeight="1" x14ac:dyDescent="0.2">
      <c r="A39" t="s">
        <v>40</v>
      </c>
      <c r="B39">
        <v>986568268</v>
      </c>
      <c r="C39">
        <v>986568268</v>
      </c>
      <c r="D39">
        <v>0</v>
      </c>
      <c r="E39">
        <v>0</v>
      </c>
      <c r="F39">
        <v>0</v>
      </c>
      <c r="G39">
        <v>0.63</v>
      </c>
    </row>
    <row r="40" spans="1:7" ht="16" customHeight="1" x14ac:dyDescent="0.2">
      <c r="A40" t="s">
        <v>41</v>
      </c>
      <c r="B40">
        <v>187549259</v>
      </c>
      <c r="C40">
        <v>187480179</v>
      </c>
      <c r="D40">
        <v>69080</v>
      </c>
      <c r="E40">
        <v>0</v>
      </c>
      <c r="F40">
        <v>0</v>
      </c>
      <c r="G40">
        <v>0.68</v>
      </c>
    </row>
    <row r="41" spans="1:7" ht="16" customHeight="1" x14ac:dyDescent="0.2">
      <c r="A41" t="s">
        <v>42</v>
      </c>
      <c r="B41">
        <v>14942124</v>
      </c>
      <c r="C41">
        <v>14942124</v>
      </c>
      <c r="D41">
        <v>0</v>
      </c>
      <c r="E41">
        <v>0</v>
      </c>
      <c r="F41">
        <v>0</v>
      </c>
      <c r="G41">
        <v>0.63</v>
      </c>
    </row>
    <row r="42" spans="1:7" ht="16" customHeight="1" x14ac:dyDescent="0.2">
      <c r="A42" t="s">
        <v>43</v>
      </c>
      <c r="B42">
        <v>99589403</v>
      </c>
      <c r="C42">
        <v>99589403</v>
      </c>
      <c r="D42">
        <v>0</v>
      </c>
      <c r="E42">
        <v>0</v>
      </c>
      <c r="F42">
        <v>0</v>
      </c>
      <c r="G42">
        <v>0.25</v>
      </c>
    </row>
    <row r="43" spans="1:7" ht="16" customHeight="1" x14ac:dyDescent="0.2">
      <c r="A43" t="s">
        <v>44</v>
      </c>
      <c r="B43">
        <v>45778406</v>
      </c>
      <c r="C43">
        <v>35315913</v>
      </c>
      <c r="D43">
        <v>10462493</v>
      </c>
      <c r="E43">
        <v>0</v>
      </c>
      <c r="F43">
        <v>0</v>
      </c>
      <c r="G43">
        <v>0.54</v>
      </c>
    </row>
    <row r="44" spans="1:7" ht="16" customHeight="1" x14ac:dyDescent="0.2">
      <c r="A44" t="s">
        <v>45</v>
      </c>
      <c r="B44">
        <v>221095870</v>
      </c>
      <c r="C44">
        <v>209738603</v>
      </c>
      <c r="D44">
        <v>11357267</v>
      </c>
      <c r="E44">
        <v>0</v>
      </c>
      <c r="F44">
        <v>0</v>
      </c>
      <c r="G44">
        <v>0.71</v>
      </c>
    </row>
    <row r="45" spans="1:7" ht="16" customHeight="1" x14ac:dyDescent="0.2">
      <c r="A45" t="s">
        <v>46</v>
      </c>
      <c r="B45">
        <v>350455830</v>
      </c>
      <c r="C45">
        <v>350455830</v>
      </c>
      <c r="D45">
        <v>0</v>
      </c>
      <c r="E45">
        <v>0</v>
      </c>
      <c r="F45">
        <v>0</v>
      </c>
      <c r="G45">
        <v>0.61</v>
      </c>
    </row>
    <row r="46" spans="1:7" ht="16" customHeight="1" x14ac:dyDescent="0.2">
      <c r="A46" t="s">
        <v>47</v>
      </c>
      <c r="B46">
        <v>78364906</v>
      </c>
      <c r="C46">
        <v>78364906</v>
      </c>
      <c r="D46">
        <v>0</v>
      </c>
      <c r="E46">
        <v>0</v>
      </c>
      <c r="F46">
        <v>0</v>
      </c>
      <c r="G46">
        <v>0.81</v>
      </c>
    </row>
    <row r="47" spans="1:7" ht="16" customHeight="1" x14ac:dyDescent="0.2">
      <c r="A47" t="s">
        <v>48</v>
      </c>
      <c r="B47">
        <v>26476475</v>
      </c>
      <c r="C47">
        <v>26476475</v>
      </c>
      <c r="D47">
        <v>0</v>
      </c>
      <c r="E47">
        <v>0</v>
      </c>
      <c r="F47">
        <v>0</v>
      </c>
      <c r="G47">
        <v>0.42</v>
      </c>
    </row>
    <row r="48" spans="1:7" ht="16" customHeight="1" x14ac:dyDescent="0.2">
      <c r="A48" t="s">
        <v>49</v>
      </c>
      <c r="B48">
        <v>5704480</v>
      </c>
      <c r="C48">
        <v>5704480</v>
      </c>
      <c r="D48">
        <v>0</v>
      </c>
      <c r="E48">
        <v>0</v>
      </c>
      <c r="F48">
        <v>0</v>
      </c>
      <c r="G48">
        <v>0.47</v>
      </c>
    </row>
    <row r="49" spans="1:7" ht="16" customHeight="1" x14ac:dyDescent="0.2">
      <c r="A49" t="s">
        <v>50</v>
      </c>
      <c r="B49">
        <v>161943343</v>
      </c>
      <c r="C49">
        <v>158494482</v>
      </c>
      <c r="D49">
        <v>3448861</v>
      </c>
      <c r="E49">
        <v>0</v>
      </c>
      <c r="F49">
        <v>0</v>
      </c>
      <c r="G49">
        <v>0.77</v>
      </c>
    </row>
    <row r="50" spans="1:7" ht="16" customHeight="1" x14ac:dyDescent="0.2">
      <c r="A50" t="s">
        <v>51</v>
      </c>
      <c r="B50">
        <v>99432358</v>
      </c>
      <c r="C50">
        <v>99432358</v>
      </c>
      <c r="D50">
        <v>0</v>
      </c>
      <c r="E50">
        <v>0</v>
      </c>
      <c r="F50">
        <v>0</v>
      </c>
      <c r="G50">
        <v>0.28000000000000003</v>
      </c>
    </row>
    <row r="51" spans="1:7" ht="16" customHeight="1" x14ac:dyDescent="0.2">
      <c r="A51" t="s">
        <v>52</v>
      </c>
      <c r="B51">
        <v>36812623</v>
      </c>
      <c r="C51">
        <v>36812623</v>
      </c>
      <c r="D51">
        <v>0</v>
      </c>
      <c r="E51">
        <v>0</v>
      </c>
      <c r="F51">
        <v>0</v>
      </c>
      <c r="G51">
        <v>0.54</v>
      </c>
    </row>
    <row r="52" spans="1:7" ht="16" customHeight="1" x14ac:dyDescent="0.2">
      <c r="A52" t="s">
        <v>53</v>
      </c>
      <c r="B52">
        <v>32269969</v>
      </c>
      <c r="C52">
        <v>31282256</v>
      </c>
      <c r="D52">
        <v>987713</v>
      </c>
      <c r="E52">
        <v>0</v>
      </c>
      <c r="F52">
        <v>0</v>
      </c>
      <c r="G52">
        <v>0.86</v>
      </c>
    </row>
    <row r="53" spans="1:7" ht="16" customHeight="1" x14ac:dyDescent="0.2">
      <c r="A53" t="s">
        <v>54</v>
      </c>
      <c r="B53">
        <v>137720786</v>
      </c>
      <c r="C53">
        <v>137720786</v>
      </c>
      <c r="D53">
        <v>0</v>
      </c>
      <c r="E53">
        <v>0</v>
      </c>
      <c r="F53">
        <v>0</v>
      </c>
      <c r="G53">
        <v>0.69</v>
      </c>
    </row>
    <row r="54" spans="1:7" ht="16" customHeight="1" x14ac:dyDescent="0.2">
      <c r="A54" t="s">
        <v>55</v>
      </c>
      <c r="B54">
        <v>104083939</v>
      </c>
      <c r="C54">
        <v>104083939</v>
      </c>
      <c r="D54">
        <v>0</v>
      </c>
      <c r="E54">
        <v>0</v>
      </c>
      <c r="F54">
        <v>0</v>
      </c>
      <c r="G54">
        <v>0.46</v>
      </c>
    </row>
    <row r="55" spans="1:7" ht="16" customHeight="1" x14ac:dyDescent="0.2">
      <c r="A55" t="s">
        <v>56</v>
      </c>
      <c r="B55">
        <v>30811034</v>
      </c>
      <c r="C55">
        <v>30811034</v>
      </c>
      <c r="D55">
        <v>0</v>
      </c>
      <c r="E55">
        <v>0</v>
      </c>
      <c r="F55">
        <v>0</v>
      </c>
      <c r="G55">
        <v>0.59</v>
      </c>
    </row>
    <row r="56" spans="1:7" ht="16" customHeight="1" x14ac:dyDescent="0.2">
      <c r="A56" t="s">
        <v>57</v>
      </c>
      <c r="B56">
        <v>39068740</v>
      </c>
      <c r="C56">
        <v>33916753</v>
      </c>
      <c r="D56">
        <v>5151987</v>
      </c>
      <c r="E56">
        <v>0</v>
      </c>
      <c r="F56">
        <v>0</v>
      </c>
      <c r="G56">
        <v>0.3</v>
      </c>
    </row>
    <row r="57" spans="1:7" ht="16" customHeight="1" x14ac:dyDescent="0.2">
      <c r="A57" t="s">
        <v>58</v>
      </c>
      <c r="B57">
        <v>2849433</v>
      </c>
      <c r="C57">
        <v>2849433</v>
      </c>
      <c r="D57">
        <v>0</v>
      </c>
      <c r="E57">
        <v>0</v>
      </c>
      <c r="F57">
        <v>0</v>
      </c>
      <c r="G57">
        <v>0.8</v>
      </c>
    </row>
    <row r="58" spans="1:7" ht="16" customHeight="1" x14ac:dyDescent="0.2">
      <c r="A58" t="s">
        <v>133</v>
      </c>
      <c r="B58">
        <v>7374585115</v>
      </c>
      <c r="C58">
        <v>6988192772</v>
      </c>
      <c r="D58">
        <v>357547726</v>
      </c>
      <c r="E58">
        <v>0</v>
      </c>
      <c r="F58">
        <v>28844617</v>
      </c>
      <c r="G58" t="s">
        <v>360</v>
      </c>
    </row>
    <row r="59" spans="1:7" ht="16" customHeight="1" x14ac:dyDescent="0.2">
      <c r="A59" t="s">
        <v>361</v>
      </c>
      <c r="B59">
        <v>1</v>
      </c>
      <c r="C59">
        <v>0.95</v>
      </c>
      <c r="D59">
        <v>0.05</v>
      </c>
      <c r="E59">
        <v>0</v>
      </c>
      <c r="F59">
        <v>0</v>
      </c>
      <c r="G59" t="s">
        <v>360</v>
      </c>
    </row>
    <row r="60" spans="1:7" ht="16" customHeight="1" x14ac:dyDescent="0.2">
      <c r="A60" t="s">
        <v>362</v>
      </c>
      <c r="B60">
        <v>0.6</v>
      </c>
      <c r="C60">
        <v>0.56999999999999995</v>
      </c>
      <c r="D60">
        <v>0.03</v>
      </c>
      <c r="E60">
        <v>0</v>
      </c>
      <c r="F60">
        <v>0</v>
      </c>
      <c r="G60" t="s">
        <v>360</v>
      </c>
    </row>
    <row r="61" spans="1:7" ht="16" customHeight="1" x14ac:dyDescent="0.2">
      <c r="A61" t="s">
        <v>363</v>
      </c>
    </row>
    <row r="62" spans="1:7" ht="16" customHeight="1" x14ac:dyDescent="0.2">
      <c r="A62" t="s">
        <v>364</v>
      </c>
    </row>
  </sheetData>
  <pageMargins left="0.7" right="0.7" top="0.75" bottom="0.75"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L61"/>
  <sheetViews>
    <sheetView workbookViewId="0">
      <selection activeCell="B12" sqref="B12"/>
    </sheetView>
  </sheetViews>
  <sheetFormatPr baseColWidth="10" defaultColWidth="9.1640625" defaultRowHeight="16" customHeight="1" x14ac:dyDescent="0.2"/>
  <cols>
    <col min="1" max="1" width="18.6640625" customWidth="1"/>
    <col min="2" max="2" width="14" customWidth="1"/>
    <col min="3" max="3" width="19" customWidth="1"/>
    <col min="4" max="4" width="12.5" customWidth="1"/>
    <col min="5" max="5" width="20.832031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533</v>
      </c>
    </row>
    <row r="3" spans="1:12" ht="16" customHeight="1" x14ac:dyDescent="0.2">
      <c r="A3" t="s">
        <v>534</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156102337</v>
      </c>
      <c r="C7">
        <v>42942313</v>
      </c>
      <c r="D7">
        <v>0.28000000000000003</v>
      </c>
      <c r="E7">
        <v>20003790</v>
      </c>
      <c r="F7">
        <v>0.13</v>
      </c>
      <c r="G7">
        <v>93156234</v>
      </c>
      <c r="H7">
        <v>31678569</v>
      </c>
      <c r="I7">
        <v>25390649</v>
      </c>
      <c r="J7">
        <v>57069218</v>
      </c>
      <c r="K7">
        <v>4835000</v>
      </c>
      <c r="L7">
        <v>31252016</v>
      </c>
    </row>
    <row r="8" spans="1:12" ht="16" customHeight="1" x14ac:dyDescent="0.2">
      <c r="A8" t="s">
        <v>9</v>
      </c>
      <c r="B8">
        <v>81458564</v>
      </c>
      <c r="C8">
        <v>30460875</v>
      </c>
      <c r="D8">
        <v>0.37</v>
      </c>
      <c r="E8">
        <v>5551200</v>
      </c>
      <c r="F8">
        <v>7.0000000000000007E-2</v>
      </c>
      <c r="G8">
        <v>45446489</v>
      </c>
      <c r="H8">
        <v>28170124</v>
      </c>
      <c r="I8">
        <v>10362543</v>
      </c>
      <c r="J8">
        <v>38532667</v>
      </c>
      <c r="K8">
        <v>358200</v>
      </c>
      <c r="L8">
        <v>6555622</v>
      </c>
    </row>
    <row r="9" spans="1:12" ht="16" customHeight="1" x14ac:dyDescent="0.2">
      <c r="A9" t="s">
        <v>10</v>
      </c>
      <c r="B9">
        <v>329278464</v>
      </c>
      <c r="C9">
        <v>50480532</v>
      </c>
      <c r="D9">
        <v>0.15</v>
      </c>
      <c r="E9">
        <v>34405537</v>
      </c>
      <c r="F9">
        <v>0.1</v>
      </c>
      <c r="G9">
        <v>244392395</v>
      </c>
      <c r="H9">
        <v>90401193</v>
      </c>
      <c r="I9">
        <v>62678632</v>
      </c>
      <c r="J9">
        <v>153079825</v>
      </c>
      <c r="K9">
        <v>91312570</v>
      </c>
      <c r="L9">
        <v>0</v>
      </c>
    </row>
    <row r="10" spans="1:12" ht="16" customHeight="1" x14ac:dyDescent="0.2">
      <c r="A10" t="s">
        <v>11</v>
      </c>
      <c r="B10">
        <v>87893687</v>
      </c>
      <c r="C10">
        <v>0</v>
      </c>
      <c r="D10">
        <v>0</v>
      </c>
      <c r="E10">
        <v>0</v>
      </c>
      <c r="F10">
        <v>0</v>
      </c>
      <c r="G10">
        <v>87893687</v>
      </c>
      <c r="H10">
        <v>15672673</v>
      </c>
      <c r="I10">
        <v>13596621</v>
      </c>
      <c r="J10">
        <v>29269294</v>
      </c>
      <c r="K10">
        <v>0</v>
      </c>
      <c r="L10">
        <v>58624393</v>
      </c>
    </row>
    <row r="11" spans="1:12" ht="16" customHeight="1" x14ac:dyDescent="0.2">
      <c r="A11" t="s">
        <v>12</v>
      </c>
      <c r="B11">
        <v>4893738831</v>
      </c>
      <c r="C11">
        <v>307300000</v>
      </c>
      <c r="D11">
        <v>0.06</v>
      </c>
      <c r="E11">
        <v>0</v>
      </c>
      <c r="F11">
        <v>0</v>
      </c>
      <c r="G11">
        <v>4586438831</v>
      </c>
      <c r="H11">
        <v>2245886142</v>
      </c>
      <c r="I11">
        <v>1096384986</v>
      </c>
      <c r="J11">
        <v>3342271128</v>
      </c>
      <c r="K11">
        <v>1244167703</v>
      </c>
      <c r="L11">
        <v>0</v>
      </c>
    </row>
    <row r="12" spans="1:12" ht="16" customHeight="1" x14ac:dyDescent="0.2">
      <c r="A12" t="s">
        <v>13</v>
      </c>
      <c r="B12">
        <v>224590401</v>
      </c>
      <c r="C12">
        <v>29938536</v>
      </c>
      <c r="D12">
        <v>0.13</v>
      </c>
      <c r="E12">
        <v>27693930</v>
      </c>
      <c r="F12">
        <v>0.12</v>
      </c>
      <c r="G12">
        <v>166957935</v>
      </c>
      <c r="H12">
        <v>47098886</v>
      </c>
      <c r="I12">
        <v>42750047</v>
      </c>
      <c r="J12">
        <v>89848933</v>
      </c>
      <c r="K12">
        <v>77109002</v>
      </c>
      <c r="L12">
        <v>0</v>
      </c>
    </row>
    <row r="13" spans="1:12" ht="16" customHeight="1" x14ac:dyDescent="0.2">
      <c r="A13" t="s">
        <v>14</v>
      </c>
      <c r="B13">
        <v>266788107</v>
      </c>
      <c r="C13">
        <v>0</v>
      </c>
      <c r="D13">
        <v>0</v>
      </c>
      <c r="E13">
        <v>24104956</v>
      </c>
      <c r="F13">
        <v>0.09</v>
      </c>
      <c r="G13">
        <v>242683151</v>
      </c>
      <c r="H13">
        <v>171617595</v>
      </c>
      <c r="I13">
        <v>71065556</v>
      </c>
      <c r="J13">
        <v>242683151</v>
      </c>
      <c r="K13">
        <v>0</v>
      </c>
      <c r="L13">
        <v>0</v>
      </c>
    </row>
    <row r="14" spans="1:12" ht="16" customHeight="1" x14ac:dyDescent="0.2">
      <c r="A14" t="s">
        <v>15</v>
      </c>
      <c r="B14">
        <v>36677043</v>
      </c>
      <c r="C14">
        <v>1000000</v>
      </c>
      <c r="D14">
        <v>0.03</v>
      </c>
      <c r="E14">
        <v>0</v>
      </c>
      <c r="F14">
        <v>0</v>
      </c>
      <c r="G14">
        <v>35677043</v>
      </c>
      <c r="H14">
        <v>16670379</v>
      </c>
      <c r="I14">
        <v>16059497</v>
      </c>
      <c r="J14">
        <v>32729876</v>
      </c>
      <c r="K14">
        <v>2947167</v>
      </c>
      <c r="L14">
        <v>0</v>
      </c>
    </row>
    <row r="15" spans="1:12" ht="16" customHeight="1" x14ac:dyDescent="0.2">
      <c r="A15" t="s">
        <v>16</v>
      </c>
      <c r="B15">
        <v>154772471</v>
      </c>
      <c r="C15">
        <v>29521963</v>
      </c>
      <c r="D15">
        <v>0.19</v>
      </c>
      <c r="E15">
        <v>9260981</v>
      </c>
      <c r="F15">
        <v>0.06</v>
      </c>
      <c r="G15">
        <v>115989527</v>
      </c>
      <c r="H15">
        <v>29936042</v>
      </c>
      <c r="I15">
        <v>15947392</v>
      </c>
      <c r="J15">
        <v>45883434</v>
      </c>
      <c r="K15">
        <v>32830971</v>
      </c>
      <c r="L15">
        <v>37275122</v>
      </c>
    </row>
    <row r="16" spans="1:12" ht="16" customHeight="1" x14ac:dyDescent="0.2">
      <c r="A16" t="s">
        <v>17</v>
      </c>
      <c r="B16">
        <v>993144212</v>
      </c>
      <c r="C16">
        <v>117613943</v>
      </c>
      <c r="D16">
        <v>0.12</v>
      </c>
      <c r="E16">
        <v>115413744</v>
      </c>
      <c r="F16">
        <v>0.12</v>
      </c>
      <c r="G16">
        <v>760116525</v>
      </c>
      <c r="H16">
        <v>143113229</v>
      </c>
      <c r="I16">
        <v>215254122</v>
      </c>
      <c r="J16">
        <v>358367351</v>
      </c>
      <c r="K16">
        <v>392555999</v>
      </c>
      <c r="L16">
        <v>9193175</v>
      </c>
    </row>
    <row r="17" spans="1:12" ht="16" customHeight="1" x14ac:dyDescent="0.2">
      <c r="A17" t="s">
        <v>18</v>
      </c>
      <c r="B17">
        <v>424164840</v>
      </c>
      <c r="C17">
        <v>15765125</v>
      </c>
      <c r="D17">
        <v>0.04</v>
      </c>
      <c r="E17">
        <v>35257775</v>
      </c>
      <c r="F17">
        <v>0.08</v>
      </c>
      <c r="G17">
        <v>373141940</v>
      </c>
      <c r="H17">
        <v>141980985</v>
      </c>
      <c r="I17">
        <v>95369468</v>
      </c>
      <c r="J17">
        <v>237350453</v>
      </c>
      <c r="K17">
        <v>16065652</v>
      </c>
      <c r="L17">
        <v>119725835</v>
      </c>
    </row>
    <row r="18" spans="1:12" ht="16" customHeight="1" x14ac:dyDescent="0.2">
      <c r="A18" t="s">
        <v>19</v>
      </c>
      <c r="B18">
        <v>106286366</v>
      </c>
      <c r="C18">
        <v>11898506</v>
      </c>
      <c r="D18">
        <v>0.11</v>
      </c>
      <c r="E18">
        <v>2000000</v>
      </c>
      <c r="F18">
        <v>0.02</v>
      </c>
      <c r="G18">
        <v>92387860</v>
      </c>
      <c r="H18">
        <v>76745013</v>
      </c>
      <c r="I18">
        <v>10219281</v>
      </c>
      <c r="J18">
        <v>86964294</v>
      </c>
      <c r="K18">
        <v>1431910</v>
      </c>
      <c r="L18">
        <v>3991656</v>
      </c>
    </row>
    <row r="19" spans="1:12" ht="16" customHeight="1" x14ac:dyDescent="0.2">
      <c r="A19" t="s">
        <v>20</v>
      </c>
      <c r="B19">
        <v>65701384</v>
      </c>
      <c r="C19">
        <v>6610092</v>
      </c>
      <c r="D19">
        <v>0.1</v>
      </c>
      <c r="E19">
        <v>3305046</v>
      </c>
      <c r="F19">
        <v>0.05</v>
      </c>
      <c r="G19">
        <v>55786246</v>
      </c>
      <c r="H19">
        <v>2725664</v>
      </c>
      <c r="I19">
        <v>19257869</v>
      </c>
      <c r="J19">
        <v>21983533</v>
      </c>
      <c r="K19">
        <v>18639018</v>
      </c>
      <c r="L19">
        <v>15163695</v>
      </c>
    </row>
    <row r="20" spans="1:12" ht="16" customHeight="1" x14ac:dyDescent="0.2">
      <c r="A20" t="s">
        <v>21</v>
      </c>
      <c r="B20">
        <v>585056960</v>
      </c>
      <c r="C20">
        <v>117011392</v>
      </c>
      <c r="D20">
        <v>0.2</v>
      </c>
      <c r="E20">
        <v>58505696</v>
      </c>
      <c r="F20">
        <v>0.1</v>
      </c>
      <c r="G20">
        <v>409539872</v>
      </c>
      <c r="H20">
        <v>358682420</v>
      </c>
      <c r="I20">
        <v>50857452</v>
      </c>
      <c r="J20">
        <v>409539872</v>
      </c>
      <c r="K20">
        <v>0</v>
      </c>
      <c r="L20">
        <v>0</v>
      </c>
    </row>
    <row r="21" spans="1:12" ht="16" customHeight="1" x14ac:dyDescent="0.2">
      <c r="A21" t="s">
        <v>22</v>
      </c>
      <c r="B21">
        <v>402118960</v>
      </c>
      <c r="C21">
        <v>112078000</v>
      </c>
      <c r="D21">
        <v>0.28000000000000003</v>
      </c>
      <c r="E21">
        <v>6000000</v>
      </c>
      <c r="F21">
        <v>0.01</v>
      </c>
      <c r="G21">
        <v>284040960</v>
      </c>
      <c r="H21">
        <v>60232387</v>
      </c>
      <c r="I21">
        <v>24326124</v>
      </c>
      <c r="J21">
        <v>84558511</v>
      </c>
      <c r="K21">
        <v>199482449</v>
      </c>
      <c r="L21">
        <v>0</v>
      </c>
    </row>
    <row r="22" spans="1:12" ht="16" customHeight="1" x14ac:dyDescent="0.2">
      <c r="A22" t="s">
        <v>23</v>
      </c>
      <c r="B22">
        <v>167539459</v>
      </c>
      <c r="C22">
        <v>14415393</v>
      </c>
      <c r="D22">
        <v>0.09</v>
      </c>
      <c r="E22">
        <v>12822427</v>
      </c>
      <c r="F22">
        <v>0.08</v>
      </c>
      <c r="G22">
        <v>140301639</v>
      </c>
      <c r="H22">
        <v>60507203</v>
      </c>
      <c r="I22">
        <v>52743788</v>
      </c>
      <c r="J22">
        <v>113250991</v>
      </c>
      <c r="K22">
        <v>5722726</v>
      </c>
      <c r="L22">
        <v>21327922</v>
      </c>
    </row>
    <row r="23" spans="1:12" ht="16" customHeight="1" x14ac:dyDescent="0.2">
      <c r="A23" t="s">
        <v>24</v>
      </c>
      <c r="B23">
        <v>101931061</v>
      </c>
      <c r="C23">
        <v>6073462</v>
      </c>
      <c r="D23">
        <v>0.06</v>
      </c>
      <c r="E23">
        <v>10193106</v>
      </c>
      <c r="F23">
        <v>0.1</v>
      </c>
      <c r="G23">
        <v>85664493</v>
      </c>
      <c r="H23">
        <v>13553723</v>
      </c>
      <c r="I23">
        <v>72110770</v>
      </c>
      <c r="J23">
        <v>85664493</v>
      </c>
      <c r="K23">
        <v>0</v>
      </c>
      <c r="L23">
        <v>0</v>
      </c>
    </row>
    <row r="24" spans="1:12" ht="16" customHeight="1" x14ac:dyDescent="0.2">
      <c r="A24" t="s">
        <v>25</v>
      </c>
      <c r="B24">
        <v>225369300</v>
      </c>
      <c r="C24">
        <v>54480000</v>
      </c>
      <c r="D24">
        <v>0.24</v>
      </c>
      <c r="E24">
        <v>27040000</v>
      </c>
      <c r="F24">
        <v>0.12</v>
      </c>
      <c r="G24">
        <v>143849300</v>
      </c>
      <c r="H24">
        <v>83765009</v>
      </c>
      <c r="I24">
        <v>49963674</v>
      </c>
      <c r="J24">
        <v>133728683</v>
      </c>
      <c r="K24">
        <v>0</v>
      </c>
      <c r="L24">
        <v>10120617</v>
      </c>
    </row>
    <row r="25" spans="1:12" ht="16" customHeight="1" x14ac:dyDescent="0.2">
      <c r="A25" t="s">
        <v>26</v>
      </c>
      <c r="B25">
        <v>295278686</v>
      </c>
      <c r="C25">
        <v>102104311</v>
      </c>
      <c r="D25">
        <v>0.35</v>
      </c>
      <c r="E25">
        <v>0</v>
      </c>
      <c r="F25">
        <v>0</v>
      </c>
      <c r="G25">
        <v>193174375</v>
      </c>
      <c r="H25">
        <v>21191651</v>
      </c>
      <c r="I25">
        <v>59767113</v>
      </c>
      <c r="J25">
        <v>80958764</v>
      </c>
      <c r="K25">
        <v>0</v>
      </c>
      <c r="L25">
        <v>112215611</v>
      </c>
    </row>
    <row r="26" spans="1:12" ht="16" customHeight="1" x14ac:dyDescent="0.2">
      <c r="A26" t="s">
        <v>27</v>
      </c>
      <c r="B26">
        <v>78120889</v>
      </c>
      <c r="C26">
        <v>7641014</v>
      </c>
      <c r="D26">
        <v>0.1</v>
      </c>
      <c r="E26">
        <v>2500000</v>
      </c>
      <c r="F26">
        <v>0.03</v>
      </c>
      <c r="G26">
        <v>67979875</v>
      </c>
      <c r="H26">
        <v>46679217</v>
      </c>
      <c r="I26">
        <v>21300658</v>
      </c>
      <c r="J26">
        <v>67979875</v>
      </c>
      <c r="K26">
        <v>0</v>
      </c>
      <c r="L26">
        <v>0</v>
      </c>
    </row>
    <row r="27" spans="1:12" ht="16" customHeight="1" x14ac:dyDescent="0.2">
      <c r="A27" t="s">
        <v>28</v>
      </c>
      <c r="B27">
        <v>383379303</v>
      </c>
      <c r="C27">
        <v>91639212</v>
      </c>
      <c r="D27">
        <v>0.24</v>
      </c>
      <c r="E27">
        <v>22909803</v>
      </c>
      <c r="F27">
        <v>0.06</v>
      </c>
      <c r="G27">
        <v>268830288</v>
      </c>
      <c r="H27">
        <v>84865937</v>
      </c>
      <c r="I27">
        <v>84695242</v>
      </c>
      <c r="J27">
        <v>169561179</v>
      </c>
      <c r="K27">
        <v>52105344</v>
      </c>
      <c r="L27">
        <v>47163765</v>
      </c>
    </row>
    <row r="28" spans="1:12" ht="16" customHeight="1" x14ac:dyDescent="0.2">
      <c r="A28" t="s">
        <v>29</v>
      </c>
      <c r="B28">
        <v>479371116</v>
      </c>
      <c r="C28">
        <v>91874219</v>
      </c>
      <c r="D28">
        <v>0.19</v>
      </c>
      <c r="E28">
        <v>47937112</v>
      </c>
      <c r="F28">
        <v>0.1</v>
      </c>
      <c r="G28">
        <v>339559785</v>
      </c>
      <c r="H28">
        <v>246035946</v>
      </c>
      <c r="I28">
        <v>93523839</v>
      </c>
      <c r="J28">
        <v>339559785</v>
      </c>
      <c r="K28">
        <v>0</v>
      </c>
      <c r="L28">
        <v>0</v>
      </c>
    </row>
    <row r="29" spans="1:12" ht="16" customHeight="1" x14ac:dyDescent="0.2">
      <c r="A29" t="s">
        <v>30</v>
      </c>
      <c r="B29">
        <v>947169981</v>
      </c>
      <c r="C29">
        <v>96052255</v>
      </c>
      <c r="D29">
        <v>0.1</v>
      </c>
      <c r="E29">
        <v>79535285</v>
      </c>
      <c r="F29">
        <v>0.08</v>
      </c>
      <c r="G29">
        <v>771582441</v>
      </c>
      <c r="H29">
        <v>143719669</v>
      </c>
      <c r="I29">
        <v>419186654</v>
      </c>
      <c r="J29">
        <v>562906323</v>
      </c>
      <c r="K29">
        <v>0</v>
      </c>
      <c r="L29">
        <v>208676118</v>
      </c>
    </row>
    <row r="30" spans="1:12" ht="16" customHeight="1" x14ac:dyDescent="0.2">
      <c r="A30" t="s">
        <v>31</v>
      </c>
      <c r="B30">
        <v>404294757</v>
      </c>
      <c r="C30">
        <v>47291000</v>
      </c>
      <c r="D30">
        <v>0.12</v>
      </c>
      <c r="E30">
        <v>53435211</v>
      </c>
      <c r="F30">
        <v>0.13</v>
      </c>
      <c r="G30">
        <v>303568546</v>
      </c>
      <c r="H30">
        <v>119006336</v>
      </c>
      <c r="I30">
        <v>58005636</v>
      </c>
      <c r="J30">
        <v>177011972</v>
      </c>
      <c r="K30">
        <v>67298501</v>
      </c>
      <c r="L30">
        <v>59258073</v>
      </c>
    </row>
    <row r="31" spans="1:12" ht="16" customHeight="1" x14ac:dyDescent="0.2">
      <c r="A31" t="s">
        <v>32</v>
      </c>
      <c r="B31">
        <v>154503258</v>
      </c>
      <c r="C31">
        <v>23953516</v>
      </c>
      <c r="D31">
        <v>0.16</v>
      </c>
      <c r="E31">
        <v>17353696</v>
      </c>
      <c r="F31">
        <v>0.11</v>
      </c>
      <c r="G31">
        <v>113196046</v>
      </c>
      <c r="H31">
        <v>11029474</v>
      </c>
      <c r="I31">
        <v>7981174</v>
      </c>
      <c r="J31">
        <v>19010648</v>
      </c>
      <c r="K31">
        <v>20511067</v>
      </c>
      <c r="L31">
        <v>74003226</v>
      </c>
    </row>
    <row r="32" spans="1:12" ht="16" customHeight="1" x14ac:dyDescent="0.2">
      <c r="A32" t="s">
        <v>33</v>
      </c>
      <c r="B32">
        <v>278479879</v>
      </c>
      <c r="C32">
        <v>43410348</v>
      </c>
      <c r="D32">
        <v>0.16</v>
      </c>
      <c r="E32">
        <v>21705174</v>
      </c>
      <c r="F32">
        <v>0.08</v>
      </c>
      <c r="G32">
        <v>213364357</v>
      </c>
      <c r="H32">
        <v>92418790</v>
      </c>
      <c r="I32">
        <v>95980148</v>
      </c>
      <c r="J32">
        <v>188398938</v>
      </c>
      <c r="K32">
        <v>15331272</v>
      </c>
      <c r="L32">
        <v>9634147</v>
      </c>
    </row>
    <row r="33" spans="1:12" ht="16" customHeight="1" x14ac:dyDescent="0.2">
      <c r="A33" t="s">
        <v>34</v>
      </c>
      <c r="B33">
        <v>73915525</v>
      </c>
      <c r="C33">
        <v>17500000</v>
      </c>
      <c r="D33">
        <v>0.24</v>
      </c>
      <c r="E33">
        <v>3624065</v>
      </c>
      <c r="F33">
        <v>0.05</v>
      </c>
      <c r="G33">
        <v>52791460</v>
      </c>
      <c r="H33">
        <v>18406998</v>
      </c>
      <c r="I33">
        <v>9917446</v>
      </c>
      <c r="J33">
        <v>28324444</v>
      </c>
      <c r="K33">
        <v>3045861</v>
      </c>
      <c r="L33">
        <v>21421155</v>
      </c>
    </row>
    <row r="34" spans="1:12" ht="16" customHeight="1" x14ac:dyDescent="0.2">
      <c r="A34" t="s">
        <v>35</v>
      </c>
      <c r="B34">
        <v>102942291</v>
      </c>
      <c r="C34">
        <v>0</v>
      </c>
      <c r="D34">
        <v>0</v>
      </c>
      <c r="E34">
        <v>0</v>
      </c>
      <c r="F34">
        <v>0</v>
      </c>
      <c r="G34">
        <v>102942291</v>
      </c>
      <c r="H34">
        <v>55458667</v>
      </c>
      <c r="I34">
        <v>38328138</v>
      </c>
      <c r="J34">
        <v>93786805</v>
      </c>
      <c r="K34">
        <v>0</v>
      </c>
      <c r="L34">
        <v>9155486</v>
      </c>
    </row>
    <row r="35" spans="1:12" ht="16" customHeight="1" x14ac:dyDescent="0.2">
      <c r="A35" t="s">
        <v>36</v>
      </c>
      <c r="B35">
        <v>59458631</v>
      </c>
      <c r="C35">
        <v>0</v>
      </c>
      <c r="D35">
        <v>0</v>
      </c>
      <c r="E35">
        <v>1189967</v>
      </c>
      <c r="F35">
        <v>0.02</v>
      </c>
      <c r="G35">
        <v>58268664</v>
      </c>
      <c r="H35">
        <v>22954197</v>
      </c>
      <c r="I35">
        <v>18550698</v>
      </c>
      <c r="J35">
        <v>41504895</v>
      </c>
      <c r="K35">
        <v>16763769</v>
      </c>
      <c r="L35">
        <v>0</v>
      </c>
    </row>
    <row r="36" spans="1:12" ht="16" customHeight="1" x14ac:dyDescent="0.2">
      <c r="A36" t="s">
        <v>37</v>
      </c>
      <c r="B36">
        <v>44474474</v>
      </c>
      <c r="C36">
        <v>0</v>
      </c>
      <c r="D36">
        <v>0</v>
      </c>
      <c r="E36">
        <v>0</v>
      </c>
      <c r="F36">
        <v>0</v>
      </c>
      <c r="G36">
        <v>44474474</v>
      </c>
      <c r="H36">
        <v>21304635</v>
      </c>
      <c r="I36">
        <v>12594057</v>
      </c>
      <c r="J36">
        <v>33898692</v>
      </c>
      <c r="K36">
        <v>4559696</v>
      </c>
      <c r="L36">
        <v>6016086</v>
      </c>
    </row>
    <row r="37" spans="1:12" ht="16" customHeight="1" x14ac:dyDescent="0.2">
      <c r="A37" t="s">
        <v>38</v>
      </c>
      <c r="B37">
        <v>404377928</v>
      </c>
      <c r="C37">
        <v>80806965</v>
      </c>
      <c r="D37">
        <v>0.2</v>
      </c>
      <c r="E37">
        <v>40403482</v>
      </c>
      <c r="F37">
        <v>0.1</v>
      </c>
      <c r="G37">
        <v>283167481</v>
      </c>
      <c r="H37">
        <v>95506533</v>
      </c>
      <c r="I37">
        <v>69937520</v>
      </c>
      <c r="J37">
        <v>165444053</v>
      </c>
      <c r="K37">
        <v>117380323</v>
      </c>
      <c r="L37">
        <v>343105</v>
      </c>
    </row>
    <row r="38" spans="1:12" ht="16" customHeight="1" x14ac:dyDescent="0.2">
      <c r="A38" t="s">
        <v>39</v>
      </c>
      <c r="B38">
        <v>204535168</v>
      </c>
      <c r="C38">
        <v>13688365</v>
      </c>
      <c r="D38">
        <v>7.0000000000000007E-2</v>
      </c>
      <c r="E38">
        <v>0</v>
      </c>
      <c r="F38">
        <v>0</v>
      </c>
      <c r="G38">
        <v>190846803</v>
      </c>
      <c r="H38">
        <v>116052583</v>
      </c>
      <c r="I38">
        <v>15813925</v>
      </c>
      <c r="J38">
        <v>131866508</v>
      </c>
      <c r="K38">
        <v>0</v>
      </c>
      <c r="L38">
        <v>58980295</v>
      </c>
    </row>
    <row r="39" spans="1:12" ht="16" customHeight="1" x14ac:dyDescent="0.2">
      <c r="A39" t="s">
        <v>40</v>
      </c>
      <c r="B39">
        <v>3131985932</v>
      </c>
      <c r="C39">
        <v>269600000</v>
      </c>
      <c r="D39">
        <v>0.09</v>
      </c>
      <c r="E39">
        <v>244000000</v>
      </c>
      <c r="F39">
        <v>0.08</v>
      </c>
      <c r="G39">
        <v>2618385932</v>
      </c>
      <c r="H39">
        <v>986568268</v>
      </c>
      <c r="I39">
        <v>572607109</v>
      </c>
      <c r="J39">
        <v>1559175377</v>
      </c>
      <c r="K39">
        <v>365129548</v>
      </c>
      <c r="L39">
        <v>694081007</v>
      </c>
    </row>
    <row r="40" spans="1:12" ht="16" customHeight="1" x14ac:dyDescent="0.2">
      <c r="A40" t="s">
        <v>41</v>
      </c>
      <c r="B40">
        <v>482799761</v>
      </c>
      <c r="C40">
        <v>80753854</v>
      </c>
      <c r="D40">
        <v>0.17</v>
      </c>
      <c r="E40">
        <v>7759313</v>
      </c>
      <c r="F40">
        <v>0.02</v>
      </c>
      <c r="G40">
        <v>394286594</v>
      </c>
      <c r="H40">
        <v>187549259</v>
      </c>
      <c r="I40">
        <v>89858784</v>
      </c>
      <c r="J40">
        <v>277408043</v>
      </c>
      <c r="K40">
        <v>83807359</v>
      </c>
      <c r="L40">
        <v>33071192</v>
      </c>
    </row>
    <row r="41" spans="1:12" ht="16" customHeight="1" x14ac:dyDescent="0.2">
      <c r="A41" t="s">
        <v>42</v>
      </c>
      <c r="B41">
        <v>32208282</v>
      </c>
      <c r="C41">
        <v>0</v>
      </c>
      <c r="D41">
        <v>0</v>
      </c>
      <c r="E41">
        <v>0</v>
      </c>
      <c r="F41">
        <v>0</v>
      </c>
      <c r="G41">
        <v>32208282</v>
      </c>
      <c r="H41">
        <v>14942124</v>
      </c>
      <c r="I41">
        <v>8956195</v>
      </c>
      <c r="J41">
        <v>23898319</v>
      </c>
      <c r="K41">
        <v>3117519</v>
      </c>
      <c r="L41">
        <v>5192444</v>
      </c>
    </row>
    <row r="42" spans="1:12" ht="16" customHeight="1" x14ac:dyDescent="0.2">
      <c r="A42" t="s">
        <v>43</v>
      </c>
      <c r="B42">
        <v>1276770922</v>
      </c>
      <c r="C42">
        <v>0</v>
      </c>
      <c r="D42">
        <v>0</v>
      </c>
      <c r="E42">
        <v>145593652</v>
      </c>
      <c r="F42">
        <v>0.11</v>
      </c>
      <c r="G42">
        <v>1131177270</v>
      </c>
      <c r="H42">
        <v>99589403</v>
      </c>
      <c r="I42">
        <v>293863879</v>
      </c>
      <c r="J42">
        <v>393453282</v>
      </c>
      <c r="K42">
        <v>583871851</v>
      </c>
      <c r="L42">
        <v>153852137</v>
      </c>
    </row>
    <row r="43" spans="1:12" ht="16" customHeight="1" x14ac:dyDescent="0.2">
      <c r="A43" t="s">
        <v>44</v>
      </c>
      <c r="B43">
        <v>257834588</v>
      </c>
      <c r="C43">
        <v>77884201</v>
      </c>
      <c r="D43">
        <v>0.3</v>
      </c>
      <c r="E43">
        <v>33245166</v>
      </c>
      <c r="F43">
        <v>0.13</v>
      </c>
      <c r="G43">
        <v>146705221</v>
      </c>
      <c r="H43">
        <v>45778406</v>
      </c>
      <c r="I43">
        <v>39559629</v>
      </c>
      <c r="J43">
        <v>85338035</v>
      </c>
      <c r="K43">
        <v>0</v>
      </c>
      <c r="L43">
        <v>61367186</v>
      </c>
    </row>
    <row r="44" spans="1:12" ht="16" customHeight="1" x14ac:dyDescent="0.2">
      <c r="A44" t="s">
        <v>45</v>
      </c>
      <c r="B44">
        <v>333597258</v>
      </c>
      <c r="C44">
        <v>0</v>
      </c>
      <c r="D44">
        <v>0</v>
      </c>
      <c r="E44">
        <v>0</v>
      </c>
      <c r="F44">
        <v>0</v>
      </c>
      <c r="G44">
        <v>333597258</v>
      </c>
      <c r="H44">
        <v>221095870</v>
      </c>
      <c r="I44">
        <v>88717537</v>
      </c>
      <c r="J44">
        <v>309813407</v>
      </c>
      <c r="K44">
        <v>23783851</v>
      </c>
      <c r="L44">
        <v>0</v>
      </c>
    </row>
    <row r="45" spans="1:12" ht="16" customHeight="1" x14ac:dyDescent="0.2">
      <c r="A45" t="s">
        <v>46</v>
      </c>
      <c r="B45">
        <v>1002423729</v>
      </c>
      <c r="C45">
        <v>126969000</v>
      </c>
      <c r="D45">
        <v>0.13</v>
      </c>
      <c r="E45">
        <v>0</v>
      </c>
      <c r="F45">
        <v>0</v>
      </c>
      <c r="G45">
        <v>875454729</v>
      </c>
      <c r="H45">
        <v>350455830</v>
      </c>
      <c r="I45">
        <v>225119370</v>
      </c>
      <c r="J45">
        <v>575575200</v>
      </c>
      <c r="K45">
        <v>125258325</v>
      </c>
      <c r="L45">
        <v>174621204</v>
      </c>
    </row>
    <row r="46" spans="1:12" ht="16" customHeight="1" x14ac:dyDescent="0.2">
      <c r="A46" t="s">
        <v>47</v>
      </c>
      <c r="B46">
        <v>112087343</v>
      </c>
      <c r="C46">
        <v>13645204</v>
      </c>
      <c r="D46">
        <v>0.12</v>
      </c>
      <c r="E46">
        <v>2188456</v>
      </c>
      <c r="F46">
        <v>0.02</v>
      </c>
      <c r="G46">
        <v>96253683</v>
      </c>
      <c r="H46">
        <v>78364906</v>
      </c>
      <c r="I46">
        <v>17888777</v>
      </c>
      <c r="J46">
        <v>96253683</v>
      </c>
      <c r="K46">
        <v>0</v>
      </c>
      <c r="L46">
        <v>0</v>
      </c>
    </row>
    <row r="47" spans="1:12" ht="16" customHeight="1" x14ac:dyDescent="0.2">
      <c r="A47" t="s">
        <v>48</v>
      </c>
      <c r="B47">
        <v>202745938</v>
      </c>
      <c r="C47">
        <v>3493964</v>
      </c>
      <c r="D47">
        <v>0.02</v>
      </c>
      <c r="E47">
        <v>9996782</v>
      </c>
      <c r="F47">
        <v>0.05</v>
      </c>
      <c r="G47">
        <v>189255192</v>
      </c>
      <c r="H47">
        <v>26476475</v>
      </c>
      <c r="I47">
        <v>36872288</v>
      </c>
      <c r="J47">
        <v>63348763</v>
      </c>
      <c r="K47">
        <v>32059615</v>
      </c>
      <c r="L47">
        <v>93846814</v>
      </c>
    </row>
    <row r="48" spans="1:12" ht="16" customHeight="1" x14ac:dyDescent="0.2">
      <c r="A48" t="s">
        <v>49</v>
      </c>
      <c r="B48">
        <v>31994364</v>
      </c>
      <c r="C48">
        <v>1600000</v>
      </c>
      <c r="D48">
        <v>0.05</v>
      </c>
      <c r="E48">
        <v>3940630</v>
      </c>
      <c r="F48">
        <v>0.12</v>
      </c>
      <c r="G48">
        <v>26453734</v>
      </c>
      <c r="H48">
        <v>5704480</v>
      </c>
      <c r="I48">
        <v>6414581</v>
      </c>
      <c r="J48">
        <v>12119061</v>
      </c>
      <c r="K48">
        <v>2159490</v>
      </c>
      <c r="L48">
        <v>12175183</v>
      </c>
    </row>
    <row r="49" spans="1:12" ht="16" customHeight="1" x14ac:dyDescent="0.2">
      <c r="A49" t="s">
        <v>50</v>
      </c>
      <c r="B49">
        <v>426577690</v>
      </c>
      <c r="C49">
        <v>52111237</v>
      </c>
      <c r="D49">
        <v>0.12</v>
      </c>
      <c r="E49">
        <v>0</v>
      </c>
      <c r="F49">
        <v>0</v>
      </c>
      <c r="G49">
        <v>374466453</v>
      </c>
      <c r="H49">
        <v>161943343</v>
      </c>
      <c r="I49">
        <v>47596734</v>
      </c>
      <c r="J49">
        <v>209540077</v>
      </c>
      <c r="K49">
        <v>21232979</v>
      </c>
      <c r="L49">
        <v>143693397</v>
      </c>
    </row>
    <row r="50" spans="1:12" ht="16" customHeight="1" x14ac:dyDescent="0.2">
      <c r="A50" t="s">
        <v>51</v>
      </c>
      <c r="B50">
        <v>745066927</v>
      </c>
      <c r="C50">
        <v>118177992</v>
      </c>
      <c r="D50">
        <v>0.16</v>
      </c>
      <c r="E50">
        <v>99704863</v>
      </c>
      <c r="F50">
        <v>0.13</v>
      </c>
      <c r="G50">
        <v>527184072</v>
      </c>
      <c r="H50">
        <v>99432358</v>
      </c>
      <c r="I50">
        <v>252181516</v>
      </c>
      <c r="J50">
        <v>351613874</v>
      </c>
      <c r="K50">
        <v>175570198</v>
      </c>
      <c r="L50">
        <v>0</v>
      </c>
    </row>
    <row r="51" spans="1:12" ht="16" customHeight="1" x14ac:dyDescent="0.2">
      <c r="A51" t="s">
        <v>52</v>
      </c>
      <c r="B51">
        <v>94632193</v>
      </c>
      <c r="C51">
        <v>3740480</v>
      </c>
      <c r="D51">
        <v>0.04</v>
      </c>
      <c r="E51">
        <v>4898000</v>
      </c>
      <c r="F51">
        <v>0.05</v>
      </c>
      <c r="G51">
        <v>85993713</v>
      </c>
      <c r="H51">
        <v>36812623</v>
      </c>
      <c r="I51">
        <v>31339049</v>
      </c>
      <c r="J51">
        <v>68151672</v>
      </c>
      <c r="K51">
        <v>0</v>
      </c>
      <c r="L51">
        <v>17842041</v>
      </c>
    </row>
    <row r="52" spans="1:12" ht="16" customHeight="1" x14ac:dyDescent="0.2">
      <c r="A52" t="s">
        <v>53</v>
      </c>
      <c r="B52">
        <v>52924754</v>
      </c>
      <c r="C52">
        <v>7582615</v>
      </c>
      <c r="D52">
        <v>0.14000000000000001</v>
      </c>
      <c r="E52">
        <v>4735318</v>
      </c>
      <c r="F52">
        <v>0.09</v>
      </c>
      <c r="G52">
        <v>40606821</v>
      </c>
      <c r="H52">
        <v>32269969</v>
      </c>
      <c r="I52">
        <v>5370402</v>
      </c>
      <c r="J52">
        <v>37640371</v>
      </c>
      <c r="K52">
        <v>0</v>
      </c>
      <c r="L52">
        <v>2966450</v>
      </c>
    </row>
    <row r="53" spans="1:12" ht="16" customHeight="1" x14ac:dyDescent="0.2">
      <c r="A53" t="s">
        <v>54</v>
      </c>
      <c r="B53">
        <v>280698583</v>
      </c>
      <c r="C53">
        <v>37542034</v>
      </c>
      <c r="D53">
        <v>0.13</v>
      </c>
      <c r="E53">
        <v>27301874</v>
      </c>
      <c r="F53">
        <v>0.1</v>
      </c>
      <c r="G53">
        <v>215854675</v>
      </c>
      <c r="H53">
        <v>137720786</v>
      </c>
      <c r="I53">
        <v>62349787</v>
      </c>
      <c r="J53">
        <v>200070573</v>
      </c>
      <c r="K53">
        <v>14185516</v>
      </c>
      <c r="L53">
        <v>1598586</v>
      </c>
    </row>
    <row r="54" spans="1:12" ht="16" customHeight="1" x14ac:dyDescent="0.2">
      <c r="A54" t="s">
        <v>55</v>
      </c>
      <c r="B54">
        <v>545715941</v>
      </c>
      <c r="C54">
        <v>120994179</v>
      </c>
      <c r="D54">
        <v>0.22</v>
      </c>
      <c r="E54">
        <v>0</v>
      </c>
      <c r="F54">
        <v>0</v>
      </c>
      <c r="G54">
        <v>424721762</v>
      </c>
      <c r="H54">
        <v>104083939</v>
      </c>
      <c r="I54">
        <v>122284440</v>
      </c>
      <c r="J54">
        <v>226368379</v>
      </c>
      <c r="K54">
        <v>68105346</v>
      </c>
      <c r="L54">
        <v>130248037</v>
      </c>
    </row>
    <row r="55" spans="1:12" ht="16" customHeight="1" x14ac:dyDescent="0.2">
      <c r="A55" t="s">
        <v>56</v>
      </c>
      <c r="B55">
        <v>221451772</v>
      </c>
      <c r="C55">
        <v>10000000</v>
      </c>
      <c r="D55">
        <v>0.05</v>
      </c>
      <c r="E55">
        <v>14635262</v>
      </c>
      <c r="F55">
        <v>7.0000000000000007E-2</v>
      </c>
      <c r="G55">
        <v>196816510</v>
      </c>
      <c r="H55">
        <v>30811034</v>
      </c>
      <c r="I55">
        <v>21186049</v>
      </c>
      <c r="J55">
        <v>51997083</v>
      </c>
      <c r="K55">
        <v>0</v>
      </c>
      <c r="L55">
        <v>144819427</v>
      </c>
    </row>
    <row r="56" spans="1:12" ht="16" customHeight="1" x14ac:dyDescent="0.2">
      <c r="A56" t="s">
        <v>57</v>
      </c>
      <c r="B56">
        <v>558036937</v>
      </c>
      <c r="C56">
        <v>75422369</v>
      </c>
      <c r="D56">
        <v>0.14000000000000001</v>
      </c>
      <c r="E56">
        <v>31750000</v>
      </c>
      <c r="F56">
        <v>0.06</v>
      </c>
      <c r="G56">
        <v>450864568</v>
      </c>
      <c r="H56">
        <v>39068740</v>
      </c>
      <c r="I56">
        <v>90611798</v>
      </c>
      <c r="J56">
        <v>129680538</v>
      </c>
      <c r="K56">
        <v>290437267</v>
      </c>
      <c r="L56">
        <v>30746763</v>
      </c>
    </row>
    <row r="57" spans="1:12" ht="16" customHeight="1" x14ac:dyDescent="0.2">
      <c r="A57" t="s">
        <v>58</v>
      </c>
      <c r="B57">
        <v>56737134</v>
      </c>
      <c r="C57">
        <v>12000000</v>
      </c>
      <c r="D57">
        <v>0.21</v>
      </c>
      <c r="E57">
        <v>6048850</v>
      </c>
      <c r="F57">
        <v>0.11</v>
      </c>
      <c r="G57">
        <v>38688284</v>
      </c>
      <c r="H57">
        <v>2849433</v>
      </c>
      <c r="I57">
        <v>690979</v>
      </c>
      <c r="J57">
        <v>3540412</v>
      </c>
      <c r="K57">
        <v>0</v>
      </c>
      <c r="L57">
        <v>35147872</v>
      </c>
    </row>
    <row r="58" spans="1:12" ht="16" customHeight="1" x14ac:dyDescent="0.2">
      <c r="A58" t="s">
        <v>117</v>
      </c>
      <c r="B58">
        <v>23059204381</v>
      </c>
      <c r="C58">
        <v>2575068466</v>
      </c>
      <c r="D58" t="s">
        <v>134</v>
      </c>
      <c r="E58">
        <v>1317950149</v>
      </c>
      <c r="F58" t="s">
        <v>134</v>
      </c>
      <c r="G58">
        <v>19166185766</v>
      </c>
      <c r="H58">
        <v>7374585115</v>
      </c>
      <c r="I58">
        <v>4963389622</v>
      </c>
      <c r="J58">
        <v>12337974737</v>
      </c>
      <c r="K58">
        <v>4173173064</v>
      </c>
      <c r="L58">
        <v>2655366860</v>
      </c>
    </row>
    <row r="59" spans="1:12" ht="16" customHeight="1" x14ac:dyDescent="0.2">
      <c r="A59" t="s">
        <v>362</v>
      </c>
      <c r="B59">
        <v>1</v>
      </c>
      <c r="C59">
        <v>0.11</v>
      </c>
      <c r="D59" t="s">
        <v>134</v>
      </c>
      <c r="E59">
        <v>0.06</v>
      </c>
      <c r="F59" t="s">
        <v>134</v>
      </c>
      <c r="G59">
        <v>0.83</v>
      </c>
      <c r="H59">
        <v>0.6</v>
      </c>
      <c r="I59">
        <v>0.4</v>
      </c>
      <c r="J59">
        <v>1</v>
      </c>
      <c r="K59">
        <v>0.22</v>
      </c>
      <c r="L59">
        <v>0.14000000000000001</v>
      </c>
    </row>
    <row r="60" spans="1:12" ht="16" customHeight="1" x14ac:dyDescent="0.2">
      <c r="A60" t="s">
        <v>462</v>
      </c>
    </row>
    <row r="61" spans="1:12" ht="16" customHeight="1" x14ac:dyDescent="0.2">
      <c r="A61" t="s">
        <v>535</v>
      </c>
    </row>
  </sheetData>
  <pageMargins left="0.7" right="0.7" top="0.75" bottom="0.75" header="0.5" footer="0.5"/>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pageSetUpPr fitToPage="1"/>
  </sheetPr>
  <dimension ref="A1:N60"/>
  <sheetViews>
    <sheetView workbookViewId="0">
      <selection activeCell="M6" sqref="M6"/>
    </sheetView>
  </sheetViews>
  <sheetFormatPr baseColWidth="10" defaultColWidth="9.1640625" defaultRowHeight="16" customHeight="1" x14ac:dyDescent="0.2"/>
  <cols>
    <col min="1" max="1" width="15.5" bestFit="1" customWidth="1"/>
    <col min="2" max="2" width="17.1640625" customWidth="1"/>
    <col min="3" max="3" width="14.6640625" customWidth="1"/>
    <col min="4" max="4" width="13.5" customWidth="1"/>
    <col min="5" max="5" width="15" customWidth="1"/>
    <col min="6" max="6" width="13.5" customWidth="1"/>
    <col min="7" max="7" width="12.5" customWidth="1"/>
    <col min="8" max="8" width="13.83203125" customWidth="1"/>
    <col min="9" max="9" width="14.83203125" customWidth="1"/>
    <col min="10" max="10" width="11.5" customWidth="1"/>
    <col min="11" max="11" width="10.5" customWidth="1"/>
    <col min="12" max="12" width="12" customWidth="1"/>
    <col min="14" max="14" width="11.1640625" bestFit="1" customWidth="1"/>
  </cols>
  <sheetData>
    <row r="1" spans="1:14" ht="16" customHeight="1" x14ac:dyDescent="0.2">
      <c r="A1" t="s">
        <v>352</v>
      </c>
    </row>
    <row r="2" spans="1:14" ht="16" customHeight="1" x14ac:dyDescent="0.2">
      <c r="A2" t="s">
        <v>519</v>
      </c>
    </row>
    <row r="3" spans="1:14" ht="16" customHeight="1" x14ac:dyDescent="0.2">
      <c r="A3" t="s">
        <v>513</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13359</v>
      </c>
      <c r="C7">
        <v>2493</v>
      </c>
      <c r="D7">
        <v>0</v>
      </c>
      <c r="E7">
        <v>10866</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10032936</v>
      </c>
      <c r="C9">
        <v>0</v>
      </c>
      <c r="D9">
        <v>10032936</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56016975</v>
      </c>
      <c r="C11">
        <v>15960538</v>
      </c>
      <c r="D11">
        <v>7413588</v>
      </c>
      <c r="E11">
        <v>545702</v>
      </c>
      <c r="F11">
        <v>0</v>
      </c>
      <c r="G11">
        <v>0</v>
      </c>
      <c r="H11">
        <v>0</v>
      </c>
      <c r="I11">
        <v>0</v>
      </c>
      <c r="J11">
        <v>0</v>
      </c>
      <c r="K11">
        <v>0</v>
      </c>
      <c r="L11">
        <v>16527867</v>
      </c>
      <c r="M11">
        <v>0</v>
      </c>
      <c r="N11">
        <v>15569280</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0</v>
      </c>
      <c r="C13">
        <v>0</v>
      </c>
      <c r="D13">
        <v>0</v>
      </c>
      <c r="E13">
        <v>0</v>
      </c>
      <c r="F13">
        <v>0</v>
      </c>
      <c r="G13">
        <v>0</v>
      </c>
      <c r="H13">
        <v>0</v>
      </c>
      <c r="I13">
        <v>0</v>
      </c>
      <c r="J13">
        <v>0</v>
      </c>
      <c r="K13">
        <v>0</v>
      </c>
      <c r="L13">
        <v>0</v>
      </c>
      <c r="M13">
        <v>0</v>
      </c>
      <c r="N13">
        <v>0</v>
      </c>
    </row>
    <row r="14" spans="1:14" ht="16" customHeight="1" x14ac:dyDescent="0.2">
      <c r="A14" t="s">
        <v>15</v>
      </c>
      <c r="B14">
        <v>69152</v>
      </c>
      <c r="C14">
        <v>0</v>
      </c>
      <c r="D14">
        <v>0</v>
      </c>
      <c r="E14">
        <v>0</v>
      </c>
      <c r="F14">
        <v>0</v>
      </c>
      <c r="G14">
        <v>0</v>
      </c>
      <c r="H14">
        <v>0</v>
      </c>
      <c r="I14">
        <v>0</v>
      </c>
      <c r="J14">
        <v>0</v>
      </c>
      <c r="K14">
        <v>0</v>
      </c>
      <c r="L14">
        <v>48794</v>
      </c>
      <c r="M14">
        <v>20358</v>
      </c>
      <c r="N14">
        <v>0</v>
      </c>
    </row>
    <row r="15" spans="1:14" ht="16" customHeight="1" x14ac:dyDescent="0.2">
      <c r="A15" t="s">
        <v>16</v>
      </c>
      <c r="B15">
        <v>390401</v>
      </c>
      <c r="C15">
        <v>390401</v>
      </c>
      <c r="D15">
        <v>0</v>
      </c>
      <c r="E15">
        <v>0</v>
      </c>
      <c r="F15">
        <v>0</v>
      </c>
      <c r="G15">
        <v>0</v>
      </c>
      <c r="H15">
        <v>0</v>
      </c>
      <c r="I15">
        <v>0</v>
      </c>
      <c r="J15">
        <v>0</v>
      </c>
      <c r="K15">
        <v>0</v>
      </c>
      <c r="L15">
        <v>0</v>
      </c>
      <c r="M15">
        <v>0</v>
      </c>
      <c r="N15">
        <v>0</v>
      </c>
    </row>
    <row r="16" spans="1:14" ht="16" customHeight="1" x14ac:dyDescent="0.2">
      <c r="A16" t="s">
        <v>17</v>
      </c>
      <c r="B16">
        <v>-1853199</v>
      </c>
      <c r="C16">
        <v>0</v>
      </c>
      <c r="D16">
        <v>0</v>
      </c>
      <c r="E16">
        <v>0</v>
      </c>
      <c r="F16">
        <v>0</v>
      </c>
      <c r="G16">
        <v>0</v>
      </c>
      <c r="H16">
        <v>0</v>
      </c>
      <c r="I16">
        <v>0</v>
      </c>
      <c r="J16">
        <v>0</v>
      </c>
      <c r="K16">
        <v>0</v>
      </c>
      <c r="L16">
        <v>0</v>
      </c>
      <c r="M16">
        <v>0</v>
      </c>
      <c r="N16">
        <v>-1853199</v>
      </c>
    </row>
    <row r="17" spans="1:14" ht="16" customHeight="1" x14ac:dyDescent="0.2">
      <c r="A17" t="s">
        <v>18</v>
      </c>
      <c r="B17">
        <v>-147506233</v>
      </c>
      <c r="C17">
        <v>0</v>
      </c>
      <c r="D17">
        <v>0</v>
      </c>
      <c r="E17">
        <v>0</v>
      </c>
      <c r="F17">
        <v>0</v>
      </c>
      <c r="G17">
        <v>0</v>
      </c>
      <c r="H17">
        <v>0</v>
      </c>
      <c r="I17">
        <v>0</v>
      </c>
      <c r="J17">
        <v>0</v>
      </c>
      <c r="K17">
        <v>0</v>
      </c>
      <c r="L17">
        <v>0</v>
      </c>
      <c r="M17">
        <v>0</v>
      </c>
      <c r="N17">
        <v>-147506233</v>
      </c>
    </row>
    <row r="18" spans="1:14" ht="16" customHeight="1" x14ac:dyDescent="0.2">
      <c r="A18" t="s">
        <v>19</v>
      </c>
      <c r="B18">
        <v>0</v>
      </c>
      <c r="C18">
        <v>0</v>
      </c>
      <c r="D18">
        <v>0</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590883</v>
      </c>
      <c r="C20">
        <v>38199</v>
      </c>
      <c r="D20">
        <v>0</v>
      </c>
      <c r="E20">
        <v>0</v>
      </c>
      <c r="F20">
        <v>0</v>
      </c>
      <c r="G20">
        <v>0</v>
      </c>
      <c r="H20">
        <v>0</v>
      </c>
      <c r="I20">
        <v>0</v>
      </c>
      <c r="J20">
        <v>0</v>
      </c>
      <c r="K20">
        <v>0</v>
      </c>
      <c r="L20">
        <v>492117</v>
      </c>
      <c r="M20">
        <v>60567</v>
      </c>
      <c r="N20">
        <v>0</v>
      </c>
    </row>
    <row r="21" spans="1:14" ht="16" customHeight="1" x14ac:dyDescent="0.2">
      <c r="A21" t="s">
        <v>22</v>
      </c>
      <c r="B21">
        <v>29231762</v>
      </c>
      <c r="C21">
        <v>3220415</v>
      </c>
      <c r="D21">
        <v>2160</v>
      </c>
      <c r="E21">
        <v>103062</v>
      </c>
      <c r="F21">
        <v>385828</v>
      </c>
      <c r="G21">
        <v>15033761</v>
      </c>
      <c r="H21">
        <v>0</v>
      </c>
      <c r="I21">
        <v>0</v>
      </c>
      <c r="J21">
        <v>0</v>
      </c>
      <c r="K21">
        <v>0</v>
      </c>
      <c r="L21">
        <v>0</v>
      </c>
      <c r="M21">
        <v>0</v>
      </c>
      <c r="N21">
        <v>10486536</v>
      </c>
    </row>
    <row r="22" spans="1:14" ht="16" customHeight="1" x14ac:dyDescent="0.2">
      <c r="A22" t="s">
        <v>23</v>
      </c>
      <c r="B22">
        <v>4833162</v>
      </c>
      <c r="C22">
        <v>599762</v>
      </c>
      <c r="D22">
        <v>3382319</v>
      </c>
      <c r="E22">
        <v>851081</v>
      </c>
      <c r="F22">
        <v>0</v>
      </c>
      <c r="G22">
        <v>0</v>
      </c>
      <c r="H22">
        <v>0</v>
      </c>
      <c r="I22">
        <v>0</v>
      </c>
      <c r="J22">
        <v>0</v>
      </c>
      <c r="K22">
        <v>0</v>
      </c>
      <c r="L22">
        <v>0</v>
      </c>
      <c r="M22">
        <v>0</v>
      </c>
      <c r="N22">
        <v>0</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0</v>
      </c>
      <c r="C25">
        <v>0</v>
      </c>
      <c r="D25">
        <v>0</v>
      </c>
      <c r="E25">
        <v>0</v>
      </c>
      <c r="F25">
        <v>0</v>
      </c>
      <c r="G25">
        <v>0</v>
      </c>
      <c r="H25">
        <v>0</v>
      </c>
      <c r="I25">
        <v>0</v>
      </c>
      <c r="J25">
        <v>0</v>
      </c>
      <c r="K25">
        <v>0</v>
      </c>
      <c r="L25">
        <v>0</v>
      </c>
      <c r="M25">
        <v>0</v>
      </c>
      <c r="N25">
        <v>0</v>
      </c>
    </row>
    <row r="26" spans="1:14" ht="16" customHeight="1" x14ac:dyDescent="0.2">
      <c r="A26" t="s">
        <v>27</v>
      </c>
      <c r="B26">
        <v>1621738</v>
      </c>
      <c r="C26">
        <v>0</v>
      </c>
      <c r="D26">
        <v>0</v>
      </c>
      <c r="E26">
        <v>1621738</v>
      </c>
      <c r="F26">
        <v>0</v>
      </c>
      <c r="G26">
        <v>0</v>
      </c>
      <c r="H26">
        <v>0</v>
      </c>
      <c r="I26">
        <v>0</v>
      </c>
      <c r="J26">
        <v>0</v>
      </c>
      <c r="K26">
        <v>0</v>
      </c>
      <c r="L26">
        <v>0</v>
      </c>
      <c r="M26">
        <v>0</v>
      </c>
      <c r="N26">
        <v>0</v>
      </c>
    </row>
    <row r="27" spans="1:14" ht="16" customHeight="1" x14ac:dyDescent="0.2">
      <c r="A27" t="s">
        <v>28</v>
      </c>
      <c r="B27">
        <v>0</v>
      </c>
      <c r="C27">
        <v>0</v>
      </c>
      <c r="D27">
        <v>0</v>
      </c>
      <c r="E27">
        <v>0</v>
      </c>
      <c r="F27">
        <v>0</v>
      </c>
      <c r="G27">
        <v>0</v>
      </c>
      <c r="H27">
        <v>0</v>
      </c>
      <c r="I27">
        <v>0</v>
      </c>
      <c r="J27">
        <v>0</v>
      </c>
      <c r="K27">
        <v>0</v>
      </c>
      <c r="L27">
        <v>0</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-12125475</v>
      </c>
      <c r="C29">
        <v>-12125475</v>
      </c>
      <c r="D29">
        <v>0</v>
      </c>
      <c r="E29">
        <v>0</v>
      </c>
      <c r="F29">
        <v>0</v>
      </c>
      <c r="G29">
        <v>0</v>
      </c>
      <c r="H29">
        <v>0</v>
      </c>
      <c r="I29">
        <v>0</v>
      </c>
      <c r="J29">
        <v>0</v>
      </c>
      <c r="K29">
        <v>0</v>
      </c>
      <c r="L29">
        <v>0</v>
      </c>
      <c r="M29">
        <v>0</v>
      </c>
      <c r="N29">
        <v>0</v>
      </c>
    </row>
    <row r="30" spans="1:14" ht="16" customHeight="1" x14ac:dyDescent="0.2">
      <c r="A30" t="s">
        <v>31</v>
      </c>
      <c r="B30">
        <v>576920</v>
      </c>
      <c r="C30">
        <v>0</v>
      </c>
      <c r="D30">
        <v>0</v>
      </c>
      <c r="E30">
        <v>0</v>
      </c>
      <c r="F30">
        <v>0</v>
      </c>
      <c r="G30">
        <v>0</v>
      </c>
      <c r="H30">
        <v>0</v>
      </c>
      <c r="I30">
        <v>0</v>
      </c>
      <c r="J30">
        <v>0</v>
      </c>
      <c r="K30">
        <v>0</v>
      </c>
      <c r="L30">
        <v>0</v>
      </c>
      <c r="M30">
        <v>0</v>
      </c>
      <c r="N30">
        <v>576920</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3330663</v>
      </c>
      <c r="C37">
        <v>1906019</v>
      </c>
      <c r="D37">
        <v>0</v>
      </c>
      <c r="E37">
        <v>0</v>
      </c>
      <c r="F37">
        <v>0</v>
      </c>
      <c r="G37">
        <v>0</v>
      </c>
      <c r="H37">
        <v>0</v>
      </c>
      <c r="I37">
        <v>19860</v>
      </c>
      <c r="J37">
        <v>0</v>
      </c>
      <c r="K37">
        <v>0</v>
      </c>
      <c r="L37">
        <v>1115118</v>
      </c>
      <c r="M37">
        <v>289666</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504068705</v>
      </c>
      <c r="C39">
        <v>0</v>
      </c>
      <c r="D39">
        <v>0</v>
      </c>
      <c r="E39">
        <v>0</v>
      </c>
      <c r="F39">
        <v>0</v>
      </c>
      <c r="G39">
        <v>457986898</v>
      </c>
      <c r="H39">
        <v>46081807</v>
      </c>
      <c r="I39">
        <v>0</v>
      </c>
      <c r="J39">
        <v>0</v>
      </c>
      <c r="K39">
        <v>0</v>
      </c>
      <c r="L39">
        <v>0</v>
      </c>
      <c r="M39">
        <v>0</v>
      </c>
      <c r="N39">
        <v>0</v>
      </c>
    </row>
    <row r="40" spans="1:14" ht="16" customHeight="1" x14ac:dyDescent="0.2">
      <c r="A40" t="s">
        <v>41</v>
      </c>
      <c r="B40">
        <v>188807</v>
      </c>
      <c r="C40">
        <v>0</v>
      </c>
      <c r="D40">
        <v>0</v>
      </c>
      <c r="E40">
        <v>0</v>
      </c>
      <c r="F40">
        <v>0</v>
      </c>
      <c r="G40">
        <v>0</v>
      </c>
      <c r="H40">
        <v>0</v>
      </c>
      <c r="I40">
        <v>0</v>
      </c>
      <c r="J40">
        <v>0</v>
      </c>
      <c r="K40">
        <v>0</v>
      </c>
      <c r="L40">
        <v>0</v>
      </c>
      <c r="M40">
        <v>0</v>
      </c>
      <c r="N40">
        <v>188807</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0</v>
      </c>
      <c r="C42">
        <v>0</v>
      </c>
      <c r="D42">
        <v>0</v>
      </c>
      <c r="E42">
        <v>0</v>
      </c>
      <c r="F42">
        <v>0</v>
      </c>
      <c r="G42">
        <v>0</v>
      </c>
      <c r="H42">
        <v>0</v>
      </c>
      <c r="I42">
        <v>0</v>
      </c>
      <c r="J42">
        <v>0</v>
      </c>
      <c r="K42">
        <v>0</v>
      </c>
      <c r="L42">
        <v>0</v>
      </c>
      <c r="M42">
        <v>0</v>
      </c>
      <c r="N42">
        <v>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2122237</v>
      </c>
      <c r="C46">
        <v>0</v>
      </c>
      <c r="D46">
        <v>0</v>
      </c>
      <c r="E46">
        <v>0</v>
      </c>
      <c r="F46">
        <v>0</v>
      </c>
      <c r="G46">
        <v>0</v>
      </c>
      <c r="H46">
        <v>0</v>
      </c>
      <c r="I46">
        <v>0</v>
      </c>
      <c r="J46">
        <v>0</v>
      </c>
      <c r="K46">
        <v>0</v>
      </c>
      <c r="L46">
        <v>0</v>
      </c>
      <c r="M46">
        <v>0</v>
      </c>
      <c r="N46">
        <v>2122237</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1155087</v>
      </c>
      <c r="C49">
        <v>737765</v>
      </c>
      <c r="D49">
        <v>735</v>
      </c>
      <c r="E49">
        <v>38433</v>
      </c>
      <c r="F49">
        <v>0</v>
      </c>
      <c r="G49">
        <v>0</v>
      </c>
      <c r="H49">
        <v>0</v>
      </c>
      <c r="I49">
        <v>0</v>
      </c>
      <c r="J49">
        <v>0</v>
      </c>
      <c r="K49">
        <v>0</v>
      </c>
      <c r="L49">
        <v>238033</v>
      </c>
      <c r="M49">
        <v>84987</v>
      </c>
      <c r="N49">
        <v>55134</v>
      </c>
    </row>
    <row r="50" spans="1:14" ht="16" customHeight="1" x14ac:dyDescent="0.2">
      <c r="A50" t="s">
        <v>51</v>
      </c>
      <c r="B50">
        <v>0</v>
      </c>
      <c r="C50">
        <v>0</v>
      </c>
      <c r="D50">
        <v>0</v>
      </c>
      <c r="E50">
        <v>0</v>
      </c>
      <c r="F50">
        <v>0</v>
      </c>
      <c r="G50">
        <v>0</v>
      </c>
      <c r="H50">
        <v>0</v>
      </c>
      <c r="I50">
        <v>0</v>
      </c>
      <c r="J50">
        <v>0</v>
      </c>
      <c r="K50">
        <v>0</v>
      </c>
      <c r="L50">
        <v>0</v>
      </c>
      <c r="M50">
        <v>0</v>
      </c>
      <c r="N50">
        <v>0</v>
      </c>
    </row>
    <row r="51" spans="1:14" ht="16" customHeight="1" x14ac:dyDescent="0.2">
      <c r="A51" t="s">
        <v>52</v>
      </c>
      <c r="B51">
        <v>757770</v>
      </c>
      <c r="C51">
        <v>491410</v>
      </c>
      <c r="D51">
        <v>0</v>
      </c>
      <c r="E51">
        <v>1462</v>
      </c>
      <c r="F51">
        <v>0</v>
      </c>
      <c r="G51">
        <v>0</v>
      </c>
      <c r="H51">
        <v>0</v>
      </c>
      <c r="I51">
        <v>5387</v>
      </c>
      <c r="J51">
        <v>0</v>
      </c>
      <c r="K51">
        <v>0</v>
      </c>
      <c r="L51">
        <v>229241</v>
      </c>
      <c r="M51">
        <v>28874</v>
      </c>
      <c r="N51">
        <v>1396</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32513255</v>
      </c>
      <c r="C56">
        <v>75227</v>
      </c>
      <c r="D56">
        <v>0</v>
      </c>
      <c r="E56">
        <v>0</v>
      </c>
      <c r="F56">
        <v>0</v>
      </c>
      <c r="G56">
        <v>31307090</v>
      </c>
      <c r="H56">
        <v>0</v>
      </c>
      <c r="I56">
        <v>0</v>
      </c>
      <c r="J56">
        <v>0</v>
      </c>
      <c r="K56">
        <v>0</v>
      </c>
      <c r="L56">
        <v>96305</v>
      </c>
      <c r="M56">
        <v>0</v>
      </c>
      <c r="N56">
        <v>1034633</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486028905</v>
      </c>
      <c r="C58">
        <v>11296754</v>
      </c>
      <c r="D58">
        <v>20831738</v>
      </c>
      <c r="E58">
        <v>3172344</v>
      </c>
      <c r="F58">
        <v>385828</v>
      </c>
      <c r="G58">
        <v>504327749</v>
      </c>
      <c r="H58">
        <v>46081807</v>
      </c>
      <c r="I58">
        <v>25247</v>
      </c>
      <c r="J58">
        <v>0</v>
      </c>
      <c r="K58">
        <v>0</v>
      </c>
      <c r="L58">
        <v>18747475</v>
      </c>
      <c r="M58">
        <v>484452</v>
      </c>
      <c r="N58">
        <v>-119324489</v>
      </c>
    </row>
    <row r="59" spans="1:14" ht="16" customHeight="1" x14ac:dyDescent="0.2">
      <c r="A59" t="s">
        <v>361</v>
      </c>
      <c r="B59">
        <v>0.56999999999999995</v>
      </c>
      <c r="C59">
        <v>0.01</v>
      </c>
      <c r="D59">
        <v>0.02</v>
      </c>
      <c r="E59">
        <v>0</v>
      </c>
      <c r="F59">
        <v>0</v>
      </c>
      <c r="G59">
        <v>0.59</v>
      </c>
      <c r="H59">
        <v>0.05</v>
      </c>
      <c r="I59">
        <v>0</v>
      </c>
      <c r="J59">
        <v>0</v>
      </c>
      <c r="K59">
        <v>0</v>
      </c>
      <c r="L59">
        <v>0.02</v>
      </c>
      <c r="M59">
        <v>0</v>
      </c>
      <c r="N59">
        <v>-0.14000000000000001</v>
      </c>
    </row>
    <row r="60" spans="1:14" ht="16" customHeight="1" x14ac:dyDescent="0.2">
      <c r="A60" t="s">
        <v>388</v>
      </c>
    </row>
  </sheetData>
  <printOptions horizontalCentered="1"/>
  <pageMargins left="0.5" right="0.5" top="0.5" bottom="0.5" header="0.5" footer="0.5"/>
  <pageSetup scale="64"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pageSetUpPr fitToPage="1"/>
  </sheetPr>
  <dimension ref="A1:G60"/>
  <sheetViews>
    <sheetView workbookViewId="0">
      <selection activeCell="K17" sqref="K17"/>
    </sheetView>
  </sheetViews>
  <sheetFormatPr baseColWidth="10" defaultColWidth="9.1640625" defaultRowHeight="16" customHeight="1" x14ac:dyDescent="0.2"/>
  <cols>
    <col min="1" max="1" width="16.1640625" customWidth="1"/>
    <col min="2" max="2" width="15.6640625" customWidth="1"/>
    <col min="3" max="3" width="16.5" customWidth="1"/>
    <col min="4" max="4" width="15" customWidth="1"/>
    <col min="5" max="5" width="15.5" customWidth="1"/>
    <col min="6" max="6" width="18.1640625" customWidth="1"/>
    <col min="7" max="7" width="17.6640625" bestFit="1" customWidth="1"/>
  </cols>
  <sheetData>
    <row r="1" spans="1:7" ht="16" customHeight="1" x14ac:dyDescent="0.2">
      <c r="A1" t="s">
        <v>352</v>
      </c>
    </row>
    <row r="2" spans="1:7" ht="16" customHeight="1" x14ac:dyDescent="0.2">
      <c r="A2" t="s">
        <v>518</v>
      </c>
    </row>
    <row r="3" spans="1:7" ht="16" customHeight="1" x14ac:dyDescent="0.2">
      <c r="A3" t="s">
        <v>516</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304903</v>
      </c>
      <c r="C7">
        <v>303546</v>
      </c>
      <c r="D7">
        <v>0</v>
      </c>
      <c r="E7">
        <v>1357</v>
      </c>
      <c r="F7">
        <v>13359</v>
      </c>
      <c r="G7">
        <v>318262</v>
      </c>
    </row>
    <row r="8" spans="1:7" ht="16" customHeight="1" x14ac:dyDescent="0.2">
      <c r="A8" t="s">
        <v>9</v>
      </c>
      <c r="B8">
        <v>0</v>
      </c>
      <c r="C8">
        <v>0</v>
      </c>
      <c r="D8">
        <v>0</v>
      </c>
      <c r="E8">
        <v>0</v>
      </c>
      <c r="F8">
        <v>0</v>
      </c>
      <c r="G8">
        <v>0</v>
      </c>
    </row>
    <row r="9" spans="1:7" ht="16" customHeight="1" x14ac:dyDescent="0.2">
      <c r="A9" t="s">
        <v>10</v>
      </c>
      <c r="B9">
        <v>0</v>
      </c>
      <c r="C9">
        <v>0</v>
      </c>
      <c r="D9">
        <v>0</v>
      </c>
      <c r="E9">
        <v>0</v>
      </c>
      <c r="F9">
        <v>10032936</v>
      </c>
      <c r="G9">
        <v>10032936</v>
      </c>
    </row>
    <row r="10" spans="1:7" ht="16" customHeight="1" x14ac:dyDescent="0.2">
      <c r="A10" t="s">
        <v>11</v>
      </c>
      <c r="B10">
        <v>0</v>
      </c>
      <c r="C10">
        <v>0</v>
      </c>
      <c r="D10">
        <v>0</v>
      </c>
      <c r="E10">
        <v>0</v>
      </c>
      <c r="F10">
        <v>0</v>
      </c>
      <c r="G10">
        <v>0</v>
      </c>
    </row>
    <row r="11" spans="1:7" ht="16" customHeight="1" x14ac:dyDescent="0.2">
      <c r="A11" t="s">
        <v>12</v>
      </c>
      <c r="B11">
        <v>467440557</v>
      </c>
      <c r="C11">
        <v>415335977</v>
      </c>
      <c r="D11">
        <v>44470361</v>
      </c>
      <c r="E11">
        <v>7634219</v>
      </c>
      <c r="F11">
        <v>56016975</v>
      </c>
      <c r="G11">
        <v>523457532</v>
      </c>
    </row>
    <row r="12" spans="1:7" ht="16" customHeight="1" x14ac:dyDescent="0.2">
      <c r="A12" t="s">
        <v>13</v>
      </c>
      <c r="B12">
        <v>0</v>
      </c>
      <c r="C12">
        <v>0</v>
      </c>
      <c r="D12">
        <v>0</v>
      </c>
      <c r="E12">
        <v>0</v>
      </c>
      <c r="F12">
        <v>0</v>
      </c>
      <c r="G12">
        <v>0</v>
      </c>
    </row>
    <row r="13" spans="1:7" ht="16" customHeight="1" x14ac:dyDescent="0.2">
      <c r="A13" t="s">
        <v>14</v>
      </c>
      <c r="B13">
        <v>11332968</v>
      </c>
      <c r="C13">
        <v>10188706</v>
      </c>
      <c r="D13">
        <v>0</v>
      </c>
      <c r="E13">
        <v>1144262</v>
      </c>
      <c r="F13">
        <v>0</v>
      </c>
      <c r="G13">
        <v>11332968</v>
      </c>
    </row>
    <row r="14" spans="1:7" ht="16" customHeight="1" x14ac:dyDescent="0.2">
      <c r="A14" t="s">
        <v>15</v>
      </c>
      <c r="B14">
        <v>1068655</v>
      </c>
      <c r="C14">
        <v>794024</v>
      </c>
      <c r="D14">
        <v>156007</v>
      </c>
      <c r="E14">
        <v>118624</v>
      </c>
      <c r="F14">
        <v>69152</v>
      </c>
      <c r="G14">
        <v>1137807</v>
      </c>
    </row>
    <row r="15" spans="1:7" ht="16" customHeight="1" x14ac:dyDescent="0.2">
      <c r="A15" t="s">
        <v>16</v>
      </c>
      <c r="B15">
        <v>489417</v>
      </c>
      <c r="C15">
        <v>489417</v>
      </c>
      <c r="D15">
        <v>0</v>
      </c>
      <c r="E15">
        <v>0</v>
      </c>
      <c r="F15">
        <v>390401</v>
      </c>
      <c r="G15">
        <v>879818</v>
      </c>
    </row>
    <row r="16" spans="1:7" ht="16" customHeight="1" x14ac:dyDescent="0.2">
      <c r="A16" t="s">
        <v>17</v>
      </c>
      <c r="B16">
        <v>19207404</v>
      </c>
      <c r="C16">
        <v>16578520</v>
      </c>
      <c r="D16">
        <v>0</v>
      </c>
      <c r="E16">
        <v>2628884</v>
      </c>
      <c r="F16">
        <v>-1853199</v>
      </c>
      <c r="G16">
        <v>17354205</v>
      </c>
    </row>
    <row r="17" spans="1:7" ht="16" customHeight="1" x14ac:dyDescent="0.2">
      <c r="A17" t="s">
        <v>18</v>
      </c>
      <c r="B17">
        <v>0</v>
      </c>
      <c r="C17">
        <v>0</v>
      </c>
      <c r="D17">
        <v>0</v>
      </c>
      <c r="E17">
        <v>0</v>
      </c>
      <c r="F17">
        <v>-147506233</v>
      </c>
      <c r="G17">
        <v>-147506233</v>
      </c>
    </row>
    <row r="18" spans="1:7" ht="16" customHeight="1" x14ac:dyDescent="0.2">
      <c r="A18" t="s">
        <v>19</v>
      </c>
      <c r="B18">
        <v>50518133</v>
      </c>
      <c r="C18">
        <v>50518133</v>
      </c>
      <c r="D18">
        <v>0</v>
      </c>
      <c r="E18">
        <v>0</v>
      </c>
      <c r="F18">
        <v>0</v>
      </c>
      <c r="G18">
        <v>50518133</v>
      </c>
    </row>
    <row r="19" spans="1:7" ht="16" customHeight="1" x14ac:dyDescent="0.2">
      <c r="A19" t="s">
        <v>20</v>
      </c>
      <c r="B19">
        <v>0</v>
      </c>
      <c r="C19">
        <v>0</v>
      </c>
      <c r="D19">
        <v>0</v>
      </c>
      <c r="E19">
        <v>0</v>
      </c>
      <c r="F19">
        <v>0</v>
      </c>
      <c r="G19">
        <v>0</v>
      </c>
    </row>
    <row r="20" spans="1:7" ht="16" customHeight="1" x14ac:dyDescent="0.2">
      <c r="A20" t="s">
        <v>21</v>
      </c>
      <c r="B20">
        <v>4295748</v>
      </c>
      <c r="C20">
        <v>4145149</v>
      </c>
      <c r="D20">
        <v>0</v>
      </c>
      <c r="E20">
        <v>150599</v>
      </c>
      <c r="F20">
        <v>590883</v>
      </c>
      <c r="G20">
        <v>4886631</v>
      </c>
    </row>
    <row r="21" spans="1:7" ht="16" customHeight="1" x14ac:dyDescent="0.2">
      <c r="A21" t="s">
        <v>22</v>
      </c>
      <c r="B21">
        <v>2777354</v>
      </c>
      <c r="C21">
        <v>2777354</v>
      </c>
      <c r="D21">
        <v>0</v>
      </c>
      <c r="E21">
        <v>0</v>
      </c>
      <c r="F21">
        <v>29231762</v>
      </c>
      <c r="G21">
        <v>32009116</v>
      </c>
    </row>
    <row r="22" spans="1:7" ht="16" customHeight="1" x14ac:dyDescent="0.2">
      <c r="A22" t="s">
        <v>23</v>
      </c>
      <c r="B22">
        <v>996508</v>
      </c>
      <c r="C22">
        <v>0</v>
      </c>
      <c r="D22">
        <v>0</v>
      </c>
      <c r="E22">
        <v>996508</v>
      </c>
      <c r="F22">
        <v>4833162</v>
      </c>
      <c r="G22">
        <v>5829670</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0</v>
      </c>
      <c r="G25">
        <v>0</v>
      </c>
    </row>
    <row r="26" spans="1:7" ht="16" customHeight="1" x14ac:dyDescent="0.2">
      <c r="A26" t="s">
        <v>27</v>
      </c>
      <c r="B26">
        <v>14631687</v>
      </c>
      <c r="C26">
        <v>12098711</v>
      </c>
      <c r="D26">
        <v>1888059</v>
      </c>
      <c r="E26">
        <v>644917</v>
      </c>
      <c r="F26">
        <v>1621738</v>
      </c>
      <c r="G26">
        <v>16253425</v>
      </c>
    </row>
    <row r="27" spans="1:7" ht="16" customHeight="1" x14ac:dyDescent="0.2">
      <c r="A27" t="s">
        <v>28</v>
      </c>
      <c r="B27">
        <v>56045517</v>
      </c>
      <c r="C27">
        <v>56045517</v>
      </c>
      <c r="D27">
        <v>0</v>
      </c>
      <c r="E27">
        <v>0</v>
      </c>
      <c r="F27">
        <v>0</v>
      </c>
      <c r="G27">
        <v>56045517</v>
      </c>
    </row>
    <row r="28" spans="1:7" ht="16" customHeight="1" x14ac:dyDescent="0.2">
      <c r="A28" t="s">
        <v>29</v>
      </c>
      <c r="B28">
        <v>1524050</v>
      </c>
      <c r="C28">
        <v>1524050</v>
      </c>
      <c r="D28">
        <v>0</v>
      </c>
      <c r="E28">
        <v>0</v>
      </c>
      <c r="F28">
        <v>0</v>
      </c>
      <c r="G28">
        <v>1524050</v>
      </c>
    </row>
    <row r="29" spans="1:7" ht="16" customHeight="1" x14ac:dyDescent="0.2">
      <c r="A29" t="s">
        <v>30</v>
      </c>
      <c r="B29">
        <v>-13277398</v>
      </c>
      <c r="C29">
        <v>-13277398</v>
      </c>
      <c r="D29">
        <v>0</v>
      </c>
      <c r="E29">
        <v>0</v>
      </c>
      <c r="F29">
        <v>-12125475</v>
      </c>
      <c r="G29">
        <v>-25402873</v>
      </c>
    </row>
    <row r="30" spans="1:7" ht="16" customHeight="1" x14ac:dyDescent="0.2">
      <c r="A30" t="s">
        <v>31</v>
      </c>
      <c r="B30">
        <v>0</v>
      </c>
      <c r="C30">
        <v>0</v>
      </c>
      <c r="D30">
        <v>0</v>
      </c>
      <c r="E30">
        <v>0</v>
      </c>
      <c r="F30">
        <v>576920</v>
      </c>
      <c r="G30">
        <v>576920</v>
      </c>
    </row>
    <row r="31" spans="1:7" ht="16" customHeight="1" x14ac:dyDescent="0.2">
      <c r="A31" t="s">
        <v>32</v>
      </c>
      <c r="B31">
        <v>0</v>
      </c>
      <c r="C31">
        <v>0</v>
      </c>
      <c r="D31">
        <v>0</v>
      </c>
      <c r="E31">
        <v>0</v>
      </c>
      <c r="F31">
        <v>0</v>
      </c>
      <c r="G31">
        <v>0</v>
      </c>
    </row>
    <row r="32" spans="1:7" ht="16" customHeight="1" x14ac:dyDescent="0.2">
      <c r="A32" t="s">
        <v>33</v>
      </c>
      <c r="B32">
        <v>10003953</v>
      </c>
      <c r="C32">
        <v>10003953</v>
      </c>
      <c r="D32">
        <v>0</v>
      </c>
      <c r="E32">
        <v>0</v>
      </c>
      <c r="F32">
        <v>0</v>
      </c>
      <c r="G32">
        <v>10003953</v>
      </c>
    </row>
    <row r="33" spans="1:7" ht="16" customHeight="1" x14ac:dyDescent="0.2">
      <c r="A33" t="s">
        <v>34</v>
      </c>
      <c r="B33">
        <v>0</v>
      </c>
      <c r="C33">
        <v>0</v>
      </c>
      <c r="D33">
        <v>0</v>
      </c>
      <c r="E33">
        <v>0</v>
      </c>
      <c r="F33">
        <v>0</v>
      </c>
      <c r="G33">
        <v>0</v>
      </c>
    </row>
    <row r="34" spans="1:7" ht="16" customHeight="1" x14ac:dyDescent="0.2">
      <c r="A34" t="s">
        <v>35</v>
      </c>
      <c r="B34">
        <v>4471858</v>
      </c>
      <c r="C34">
        <v>4471858</v>
      </c>
      <c r="D34">
        <v>0</v>
      </c>
      <c r="E34">
        <v>0</v>
      </c>
      <c r="F34">
        <v>0</v>
      </c>
      <c r="G34">
        <v>4471858</v>
      </c>
    </row>
    <row r="35" spans="1:7" ht="16" customHeight="1" x14ac:dyDescent="0.2">
      <c r="A35" t="s">
        <v>36</v>
      </c>
      <c r="B35">
        <v>0</v>
      </c>
      <c r="C35">
        <v>0</v>
      </c>
      <c r="D35">
        <v>0</v>
      </c>
      <c r="E35">
        <v>0</v>
      </c>
      <c r="F35">
        <v>0</v>
      </c>
      <c r="G35">
        <v>0</v>
      </c>
    </row>
    <row r="36" spans="1:7" ht="16" customHeight="1" x14ac:dyDescent="0.2">
      <c r="A36" t="s">
        <v>37</v>
      </c>
      <c r="B36">
        <v>0</v>
      </c>
      <c r="C36">
        <v>0</v>
      </c>
      <c r="D36">
        <v>0</v>
      </c>
      <c r="E36">
        <v>0</v>
      </c>
      <c r="F36">
        <v>0</v>
      </c>
      <c r="G36">
        <v>0</v>
      </c>
    </row>
    <row r="37" spans="1:7" ht="16" customHeight="1" x14ac:dyDescent="0.2">
      <c r="A37" t="s">
        <v>38</v>
      </c>
      <c r="B37">
        <v>7887390</v>
      </c>
      <c r="C37">
        <v>7755857</v>
      </c>
      <c r="D37">
        <v>0</v>
      </c>
      <c r="E37">
        <v>131533</v>
      </c>
      <c r="F37">
        <v>3330663</v>
      </c>
      <c r="G37">
        <v>11218053</v>
      </c>
    </row>
    <row r="38" spans="1:7" ht="16" customHeight="1" x14ac:dyDescent="0.2">
      <c r="A38" t="s">
        <v>39</v>
      </c>
      <c r="B38">
        <v>0</v>
      </c>
      <c r="C38">
        <v>0</v>
      </c>
      <c r="D38">
        <v>0</v>
      </c>
      <c r="E38">
        <v>0</v>
      </c>
      <c r="F38">
        <v>0</v>
      </c>
      <c r="G38">
        <v>0</v>
      </c>
    </row>
    <row r="39" spans="1:7" ht="16" customHeight="1" x14ac:dyDescent="0.2">
      <c r="A39" t="s">
        <v>40</v>
      </c>
      <c r="B39">
        <v>-241824592</v>
      </c>
      <c r="C39">
        <v>-241824592</v>
      </c>
      <c r="D39">
        <v>0</v>
      </c>
      <c r="E39">
        <v>0</v>
      </c>
      <c r="F39">
        <v>504068705</v>
      </c>
      <c r="G39">
        <v>262244113</v>
      </c>
    </row>
    <row r="40" spans="1:7" ht="16" customHeight="1" x14ac:dyDescent="0.2">
      <c r="A40" t="s">
        <v>41</v>
      </c>
      <c r="B40">
        <v>102415</v>
      </c>
      <c r="C40">
        <v>102415</v>
      </c>
      <c r="D40">
        <v>0</v>
      </c>
      <c r="E40">
        <v>0</v>
      </c>
      <c r="F40">
        <v>188807</v>
      </c>
      <c r="G40">
        <v>291222</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0</v>
      </c>
      <c r="G42">
        <v>0</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8427718</v>
      </c>
      <c r="C46">
        <v>8427718</v>
      </c>
      <c r="D46">
        <v>0</v>
      </c>
      <c r="E46">
        <v>0</v>
      </c>
      <c r="F46">
        <v>2122237</v>
      </c>
      <c r="G46">
        <v>10549955</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1471899</v>
      </c>
      <c r="C49">
        <v>1212708</v>
      </c>
      <c r="D49">
        <v>12431</v>
      </c>
      <c r="E49">
        <v>246760</v>
      </c>
      <c r="F49">
        <v>1155087</v>
      </c>
      <c r="G49">
        <v>2626986</v>
      </c>
    </row>
    <row r="50" spans="1:7" ht="16" customHeight="1" x14ac:dyDescent="0.2">
      <c r="A50" t="s">
        <v>51</v>
      </c>
      <c r="B50">
        <v>0</v>
      </c>
      <c r="C50">
        <v>0</v>
      </c>
      <c r="D50">
        <v>0</v>
      </c>
      <c r="E50">
        <v>0</v>
      </c>
      <c r="F50">
        <v>0</v>
      </c>
      <c r="G50">
        <v>0</v>
      </c>
    </row>
    <row r="51" spans="1:7" ht="16" customHeight="1" x14ac:dyDescent="0.2">
      <c r="A51" t="s">
        <v>52</v>
      </c>
      <c r="B51">
        <v>1159135</v>
      </c>
      <c r="C51">
        <v>1142903</v>
      </c>
      <c r="D51">
        <v>16232</v>
      </c>
      <c r="E51">
        <v>0</v>
      </c>
      <c r="F51">
        <v>757770</v>
      </c>
      <c r="G51">
        <v>1916905</v>
      </c>
    </row>
    <row r="52" spans="1:7" ht="16" customHeight="1" x14ac:dyDescent="0.2">
      <c r="A52" t="s">
        <v>53</v>
      </c>
      <c r="B52">
        <v>0</v>
      </c>
      <c r="C52">
        <v>0</v>
      </c>
      <c r="D52">
        <v>0</v>
      </c>
      <c r="E52">
        <v>0</v>
      </c>
      <c r="F52">
        <v>0</v>
      </c>
      <c r="G52">
        <v>0</v>
      </c>
    </row>
    <row r="53" spans="1:7" ht="16" customHeight="1" x14ac:dyDescent="0.2">
      <c r="A53" t="s">
        <v>54</v>
      </c>
      <c r="B53">
        <v>-16662455</v>
      </c>
      <c r="C53">
        <v>-16662455</v>
      </c>
      <c r="D53">
        <v>0</v>
      </c>
      <c r="E53">
        <v>0</v>
      </c>
      <c r="F53">
        <v>0</v>
      </c>
      <c r="G53">
        <v>-16662455</v>
      </c>
    </row>
    <row r="54" spans="1:7" ht="16" customHeight="1" x14ac:dyDescent="0.2">
      <c r="A54" t="s">
        <v>55</v>
      </c>
      <c r="B54">
        <v>3723932</v>
      </c>
      <c r="C54">
        <v>3723932</v>
      </c>
      <c r="D54">
        <v>0</v>
      </c>
      <c r="E54">
        <v>0</v>
      </c>
      <c r="F54">
        <v>0</v>
      </c>
      <c r="G54">
        <v>3723932</v>
      </c>
    </row>
    <row r="55" spans="1:7" ht="16" customHeight="1" x14ac:dyDescent="0.2">
      <c r="A55" t="s">
        <v>56</v>
      </c>
      <c r="B55">
        <v>0</v>
      </c>
      <c r="C55">
        <v>0</v>
      </c>
      <c r="D55">
        <v>0</v>
      </c>
      <c r="E55">
        <v>0</v>
      </c>
      <c r="F55">
        <v>0</v>
      </c>
      <c r="G55">
        <v>0</v>
      </c>
    </row>
    <row r="56" spans="1:7" ht="16" customHeight="1" x14ac:dyDescent="0.2">
      <c r="A56" t="s">
        <v>57</v>
      </c>
      <c r="B56">
        <v>-31307090</v>
      </c>
      <c r="C56">
        <v>-31307090</v>
      </c>
      <c r="D56">
        <v>0</v>
      </c>
      <c r="E56">
        <v>0</v>
      </c>
      <c r="F56">
        <v>32513255</v>
      </c>
      <c r="G56">
        <v>1206165</v>
      </c>
    </row>
    <row r="57" spans="1:7" ht="16" customHeight="1" x14ac:dyDescent="0.2">
      <c r="A57" t="s">
        <v>58</v>
      </c>
      <c r="B57">
        <v>5371587</v>
      </c>
      <c r="C57">
        <v>0</v>
      </c>
      <c r="D57">
        <v>5371587</v>
      </c>
      <c r="E57">
        <v>0</v>
      </c>
      <c r="F57">
        <v>0</v>
      </c>
      <c r="G57">
        <v>5371587</v>
      </c>
    </row>
    <row r="58" spans="1:7" ht="16" customHeight="1" x14ac:dyDescent="0.2">
      <c r="A58" t="s">
        <v>133</v>
      </c>
      <c r="B58">
        <v>370181253</v>
      </c>
      <c r="C58">
        <v>304568913</v>
      </c>
      <c r="D58">
        <v>51914677</v>
      </c>
      <c r="E58">
        <v>13697663</v>
      </c>
      <c r="F58">
        <v>486028905</v>
      </c>
      <c r="G58">
        <v>856210158</v>
      </c>
    </row>
    <row r="59" spans="1:7" ht="16" customHeight="1" x14ac:dyDescent="0.2">
      <c r="A59" t="s">
        <v>361</v>
      </c>
      <c r="B59">
        <v>0.43</v>
      </c>
      <c r="C59">
        <v>0.36</v>
      </c>
      <c r="D59">
        <v>0.06</v>
      </c>
      <c r="E59">
        <v>0.02</v>
      </c>
      <c r="F59">
        <v>0.56999999999999995</v>
      </c>
      <c r="G59">
        <v>1</v>
      </c>
    </row>
    <row r="60" spans="1:7" ht="16" customHeight="1" x14ac:dyDescent="0.2">
      <c r="A60" t="s">
        <v>375</v>
      </c>
    </row>
  </sheetData>
  <printOptions horizontalCentered="1"/>
  <pageMargins left="0.5" right="0.5" top="0.5" bottom="0.5" header="0.5" footer="0.5"/>
  <pageSetup scale="78" orientation="landscape"/>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pageSetUpPr fitToPage="1"/>
  </sheetPr>
  <dimension ref="A1:N60"/>
  <sheetViews>
    <sheetView workbookViewId="0">
      <selection activeCell="D9" sqref="D9"/>
    </sheetView>
  </sheetViews>
  <sheetFormatPr baseColWidth="10" defaultColWidth="9.1640625" defaultRowHeight="16" customHeight="1" x14ac:dyDescent="0.2"/>
  <cols>
    <col min="1" max="1" width="18" bestFit="1" customWidth="1"/>
    <col min="2" max="2" width="18" customWidth="1"/>
    <col min="3" max="3" width="16.6640625" customWidth="1"/>
    <col min="4" max="4" width="13.6640625" bestFit="1" customWidth="1"/>
    <col min="5" max="5" width="15.83203125" customWidth="1"/>
    <col min="6" max="6" width="8.5" bestFit="1" customWidth="1"/>
    <col min="7" max="7" width="17.6640625" bestFit="1" customWidth="1"/>
    <col min="8" max="8" width="12" customWidth="1"/>
    <col min="9" max="9" width="15.33203125" customWidth="1"/>
    <col min="10" max="10" width="13" bestFit="1" customWidth="1"/>
    <col min="11" max="11" width="10.1640625" customWidth="1"/>
    <col min="12" max="12" width="13.5" customWidth="1"/>
    <col min="13" max="13" width="12.5" customWidth="1"/>
    <col min="14" max="14" width="14" customWidth="1"/>
  </cols>
  <sheetData>
    <row r="1" spans="1:14" ht="16" customHeight="1" x14ac:dyDescent="0.2">
      <c r="A1" t="s">
        <v>352</v>
      </c>
    </row>
    <row r="2" spans="1:14" ht="16" customHeight="1" x14ac:dyDescent="0.2">
      <c r="A2" t="s">
        <v>517</v>
      </c>
    </row>
    <row r="3" spans="1:14" ht="16" customHeight="1" x14ac:dyDescent="0.2">
      <c r="A3" t="s">
        <v>513</v>
      </c>
    </row>
    <row r="4" spans="1:14" ht="16" customHeight="1" x14ac:dyDescent="0.2">
      <c r="A4" t="s">
        <v>176</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41286023</v>
      </c>
      <c r="C7">
        <v>10024826</v>
      </c>
      <c r="D7">
        <v>17256380</v>
      </c>
      <c r="E7">
        <v>91118</v>
      </c>
      <c r="F7">
        <v>0</v>
      </c>
      <c r="G7">
        <v>0</v>
      </c>
      <c r="H7">
        <v>0</v>
      </c>
      <c r="I7">
        <v>0</v>
      </c>
      <c r="J7">
        <v>0</v>
      </c>
      <c r="K7">
        <v>0</v>
      </c>
      <c r="L7">
        <v>5882118</v>
      </c>
      <c r="M7">
        <v>1277957</v>
      </c>
      <c r="N7">
        <v>6753624</v>
      </c>
    </row>
    <row r="8" spans="1:14" ht="16" customHeight="1" x14ac:dyDescent="0.2">
      <c r="A8" t="s">
        <v>9</v>
      </c>
      <c r="B8">
        <v>8001142</v>
      </c>
      <c r="C8">
        <v>3029079</v>
      </c>
      <c r="D8">
        <v>0</v>
      </c>
      <c r="E8">
        <v>0</v>
      </c>
      <c r="F8">
        <v>0</v>
      </c>
      <c r="G8">
        <v>0</v>
      </c>
      <c r="H8">
        <v>0</v>
      </c>
      <c r="I8">
        <v>219543</v>
      </c>
      <c r="J8">
        <v>0</v>
      </c>
      <c r="K8">
        <v>0</v>
      </c>
      <c r="L8">
        <v>4324144</v>
      </c>
      <c r="M8">
        <v>428376</v>
      </c>
      <c r="N8">
        <v>0</v>
      </c>
    </row>
    <row r="9" spans="1:14" ht="16" customHeight="1" x14ac:dyDescent="0.2">
      <c r="A9" t="s">
        <v>10</v>
      </c>
      <c r="B9">
        <v>24283735</v>
      </c>
      <c r="C9">
        <v>6763111</v>
      </c>
      <c r="D9">
        <v>0</v>
      </c>
      <c r="E9">
        <v>0</v>
      </c>
      <c r="F9">
        <v>0</v>
      </c>
      <c r="G9">
        <v>0</v>
      </c>
      <c r="H9">
        <v>0</v>
      </c>
      <c r="I9">
        <v>0</v>
      </c>
      <c r="J9">
        <v>0</v>
      </c>
      <c r="K9">
        <v>0</v>
      </c>
      <c r="L9">
        <v>8956890</v>
      </c>
      <c r="M9">
        <v>789880</v>
      </c>
      <c r="N9">
        <v>7773854</v>
      </c>
    </row>
    <row r="10" spans="1:14" ht="16" customHeight="1" x14ac:dyDescent="0.2">
      <c r="A10" t="s">
        <v>11</v>
      </c>
      <c r="B10">
        <v>40827758</v>
      </c>
      <c r="C10">
        <v>10050263</v>
      </c>
      <c r="D10">
        <v>10406474</v>
      </c>
      <c r="E10">
        <v>3916724</v>
      </c>
      <c r="F10">
        <v>0</v>
      </c>
      <c r="G10">
        <v>0</v>
      </c>
      <c r="H10">
        <v>0</v>
      </c>
      <c r="I10">
        <v>0</v>
      </c>
      <c r="J10">
        <v>0</v>
      </c>
      <c r="K10">
        <v>0</v>
      </c>
      <c r="L10">
        <v>5023929</v>
      </c>
      <c r="M10">
        <v>1843688</v>
      </c>
      <c r="N10">
        <v>9586680</v>
      </c>
    </row>
    <row r="11" spans="1:14" ht="16" customHeight="1" x14ac:dyDescent="0.2">
      <c r="A11" t="s">
        <v>12</v>
      </c>
      <c r="B11">
        <v>630170172</v>
      </c>
      <c r="C11">
        <v>88477149</v>
      </c>
      <c r="D11">
        <v>280521040</v>
      </c>
      <c r="E11">
        <v>1176665</v>
      </c>
      <c r="F11">
        <v>0</v>
      </c>
      <c r="G11">
        <v>0</v>
      </c>
      <c r="H11">
        <v>0</v>
      </c>
      <c r="I11">
        <v>43244</v>
      </c>
      <c r="J11">
        <v>815434</v>
      </c>
      <c r="K11">
        <v>167366</v>
      </c>
      <c r="L11">
        <v>218781423</v>
      </c>
      <c r="M11">
        <v>6200318</v>
      </c>
      <c r="N11">
        <v>33987533</v>
      </c>
    </row>
    <row r="12" spans="1:14" ht="16" customHeight="1" x14ac:dyDescent="0.2">
      <c r="A12" t="s">
        <v>13</v>
      </c>
      <c r="B12">
        <v>115475429</v>
      </c>
      <c r="C12">
        <v>564087</v>
      </c>
      <c r="D12">
        <v>12031562</v>
      </c>
      <c r="E12">
        <v>1164709</v>
      </c>
      <c r="F12">
        <v>0</v>
      </c>
      <c r="G12">
        <v>0</v>
      </c>
      <c r="H12">
        <v>0</v>
      </c>
      <c r="I12">
        <v>1669957</v>
      </c>
      <c r="J12">
        <v>0</v>
      </c>
      <c r="K12">
        <v>0</v>
      </c>
      <c r="L12">
        <v>5175690</v>
      </c>
      <c r="M12">
        <v>2719314</v>
      </c>
      <c r="N12">
        <v>92150110</v>
      </c>
    </row>
    <row r="13" spans="1:14" ht="16" customHeight="1" x14ac:dyDescent="0.2">
      <c r="A13" t="s">
        <v>14</v>
      </c>
      <c r="B13">
        <v>134070510</v>
      </c>
      <c r="C13">
        <v>18585706</v>
      </c>
      <c r="D13">
        <v>97866419</v>
      </c>
      <c r="E13">
        <v>0</v>
      </c>
      <c r="F13">
        <v>0</v>
      </c>
      <c r="G13">
        <v>0</v>
      </c>
      <c r="H13">
        <v>0</v>
      </c>
      <c r="I13">
        <v>0</v>
      </c>
      <c r="J13">
        <v>0</v>
      </c>
      <c r="K13">
        <v>0</v>
      </c>
      <c r="L13">
        <v>6935364</v>
      </c>
      <c r="M13">
        <v>1955782</v>
      </c>
      <c r="N13">
        <v>8727239</v>
      </c>
    </row>
    <row r="14" spans="1:14" ht="16" customHeight="1" x14ac:dyDescent="0.2">
      <c r="A14" t="s">
        <v>15</v>
      </c>
      <c r="B14">
        <v>40689615</v>
      </c>
      <c r="C14">
        <v>132988</v>
      </c>
      <c r="D14">
        <v>38770052</v>
      </c>
      <c r="E14">
        <v>0</v>
      </c>
      <c r="F14">
        <v>0</v>
      </c>
      <c r="G14">
        <v>0</v>
      </c>
      <c r="H14">
        <v>0</v>
      </c>
      <c r="I14">
        <v>0</v>
      </c>
      <c r="J14">
        <v>0</v>
      </c>
      <c r="K14">
        <v>0</v>
      </c>
      <c r="L14">
        <v>1268535</v>
      </c>
      <c r="M14">
        <v>518040</v>
      </c>
      <c r="N14">
        <v>0</v>
      </c>
    </row>
    <row r="15" spans="1:14" ht="16" customHeight="1" x14ac:dyDescent="0.2">
      <c r="A15" t="s">
        <v>16</v>
      </c>
      <c r="B15">
        <v>63414049</v>
      </c>
      <c r="C15">
        <v>1508208</v>
      </c>
      <c r="D15">
        <v>55886876</v>
      </c>
      <c r="E15">
        <v>0</v>
      </c>
      <c r="F15">
        <v>0</v>
      </c>
      <c r="G15">
        <v>0</v>
      </c>
      <c r="H15">
        <v>0</v>
      </c>
      <c r="I15">
        <v>0</v>
      </c>
      <c r="J15">
        <v>0</v>
      </c>
      <c r="K15">
        <v>0</v>
      </c>
      <c r="L15">
        <v>4478190</v>
      </c>
      <c r="M15">
        <v>812943</v>
      </c>
      <c r="N15">
        <v>727832</v>
      </c>
    </row>
    <row r="16" spans="1:14" ht="16" customHeight="1" x14ac:dyDescent="0.2">
      <c r="A16" t="s">
        <v>17</v>
      </c>
      <c r="B16">
        <v>169683717</v>
      </c>
      <c r="C16">
        <v>55017329</v>
      </c>
      <c r="D16">
        <v>68205173</v>
      </c>
      <c r="E16">
        <v>0</v>
      </c>
      <c r="F16">
        <v>0</v>
      </c>
      <c r="G16">
        <v>0</v>
      </c>
      <c r="H16">
        <v>0</v>
      </c>
      <c r="I16">
        <v>564964</v>
      </c>
      <c r="J16">
        <v>0</v>
      </c>
      <c r="K16">
        <v>15658873</v>
      </c>
      <c r="L16">
        <v>25604307</v>
      </c>
      <c r="M16">
        <v>4732911</v>
      </c>
      <c r="N16">
        <v>-99840</v>
      </c>
    </row>
    <row r="17" spans="1:14" ht="16" customHeight="1" x14ac:dyDescent="0.2">
      <c r="A17" t="s">
        <v>18</v>
      </c>
      <c r="B17">
        <v>136998334</v>
      </c>
      <c r="C17">
        <v>26021234</v>
      </c>
      <c r="D17">
        <v>8134854</v>
      </c>
      <c r="E17">
        <v>225522</v>
      </c>
      <c r="F17">
        <v>0</v>
      </c>
      <c r="G17">
        <v>0</v>
      </c>
      <c r="H17">
        <v>0</v>
      </c>
      <c r="I17">
        <v>87467</v>
      </c>
      <c r="J17">
        <v>115806</v>
      </c>
      <c r="K17">
        <v>0</v>
      </c>
      <c r="L17">
        <v>-146230</v>
      </c>
      <c r="M17">
        <v>1866016</v>
      </c>
      <c r="N17">
        <v>100693665</v>
      </c>
    </row>
    <row r="18" spans="1:14" ht="16" customHeight="1" x14ac:dyDescent="0.2">
      <c r="A18" t="s">
        <v>19</v>
      </c>
      <c r="B18">
        <v>9731864</v>
      </c>
      <c r="C18">
        <v>3201761</v>
      </c>
      <c r="D18">
        <v>0</v>
      </c>
      <c r="E18">
        <v>1240231</v>
      </c>
      <c r="F18">
        <v>0</v>
      </c>
      <c r="G18">
        <v>0</v>
      </c>
      <c r="H18">
        <v>0</v>
      </c>
      <c r="I18">
        <v>0</v>
      </c>
      <c r="J18">
        <v>0</v>
      </c>
      <c r="K18">
        <v>0</v>
      </c>
      <c r="L18">
        <v>4493817</v>
      </c>
      <c r="M18">
        <v>796055</v>
      </c>
      <c r="N18">
        <v>0</v>
      </c>
    </row>
    <row r="19" spans="1:14" ht="16" customHeight="1" x14ac:dyDescent="0.2">
      <c r="A19" t="s">
        <v>20</v>
      </c>
      <c r="B19">
        <v>15775636</v>
      </c>
      <c r="C19">
        <v>801207</v>
      </c>
      <c r="D19">
        <v>6189836</v>
      </c>
      <c r="E19">
        <v>0</v>
      </c>
      <c r="F19">
        <v>0</v>
      </c>
      <c r="G19">
        <v>0</v>
      </c>
      <c r="H19">
        <v>0</v>
      </c>
      <c r="I19">
        <v>1821279</v>
      </c>
      <c r="J19">
        <v>452995</v>
      </c>
      <c r="K19">
        <v>757368</v>
      </c>
      <c r="L19">
        <v>694969</v>
      </c>
      <c r="M19">
        <v>573624</v>
      </c>
      <c r="N19">
        <v>4484358</v>
      </c>
    </row>
    <row r="20" spans="1:14" ht="16" customHeight="1" x14ac:dyDescent="0.2">
      <c r="A20" t="s">
        <v>21</v>
      </c>
      <c r="B20">
        <v>385558410</v>
      </c>
      <c r="C20">
        <v>24958628</v>
      </c>
      <c r="D20">
        <v>239239223</v>
      </c>
      <c r="E20">
        <v>303848</v>
      </c>
      <c r="F20">
        <v>0</v>
      </c>
      <c r="G20">
        <v>0</v>
      </c>
      <c r="H20">
        <v>0</v>
      </c>
      <c r="I20">
        <v>0</v>
      </c>
      <c r="J20">
        <v>0</v>
      </c>
      <c r="K20">
        <v>0</v>
      </c>
      <c r="L20">
        <v>34211008</v>
      </c>
      <c r="M20">
        <v>950429</v>
      </c>
      <c r="N20">
        <v>85895274</v>
      </c>
    </row>
    <row r="21" spans="1:14" ht="16" customHeight="1" x14ac:dyDescent="0.2">
      <c r="A21" t="s">
        <v>22</v>
      </c>
      <c r="B21">
        <v>44488700</v>
      </c>
      <c r="C21">
        <v>-25914433</v>
      </c>
      <c r="D21">
        <v>46070845</v>
      </c>
      <c r="E21">
        <v>0</v>
      </c>
      <c r="F21">
        <v>0</v>
      </c>
      <c r="G21">
        <v>0</v>
      </c>
      <c r="H21">
        <v>0</v>
      </c>
      <c r="I21">
        <v>0</v>
      </c>
      <c r="J21">
        <v>0</v>
      </c>
      <c r="K21">
        <v>0</v>
      </c>
      <c r="L21">
        <v>11424570</v>
      </c>
      <c r="M21">
        <v>4017166</v>
      </c>
      <c r="N21">
        <v>8890552</v>
      </c>
    </row>
    <row r="22" spans="1:14" ht="16" customHeight="1" x14ac:dyDescent="0.2">
      <c r="A22" t="s">
        <v>23</v>
      </c>
      <c r="B22">
        <v>18057223</v>
      </c>
      <c r="C22">
        <v>7106152</v>
      </c>
      <c r="D22">
        <v>0</v>
      </c>
      <c r="E22">
        <v>0</v>
      </c>
      <c r="F22">
        <v>0</v>
      </c>
      <c r="G22">
        <v>0</v>
      </c>
      <c r="H22">
        <v>0</v>
      </c>
      <c r="I22">
        <v>0</v>
      </c>
      <c r="J22">
        <v>0</v>
      </c>
      <c r="K22">
        <v>0</v>
      </c>
      <c r="L22">
        <v>9071483</v>
      </c>
      <c r="M22">
        <v>1879588</v>
      </c>
      <c r="N22">
        <v>0</v>
      </c>
    </row>
    <row r="23" spans="1:14" ht="16" customHeight="1" x14ac:dyDescent="0.2">
      <c r="A23" t="s">
        <v>24</v>
      </c>
      <c r="B23">
        <v>36676926</v>
      </c>
      <c r="C23">
        <v>-78625</v>
      </c>
      <c r="D23">
        <v>0</v>
      </c>
      <c r="E23">
        <v>0</v>
      </c>
      <c r="F23">
        <v>0</v>
      </c>
      <c r="G23">
        <v>0</v>
      </c>
      <c r="H23">
        <v>0</v>
      </c>
      <c r="I23">
        <v>0</v>
      </c>
      <c r="J23">
        <v>0</v>
      </c>
      <c r="K23">
        <v>0</v>
      </c>
      <c r="L23">
        <v>7158834</v>
      </c>
      <c r="M23">
        <v>0</v>
      </c>
      <c r="N23">
        <v>29596717</v>
      </c>
    </row>
    <row r="24" spans="1:14" ht="16" customHeight="1" x14ac:dyDescent="0.2">
      <c r="A24" t="s">
        <v>25</v>
      </c>
      <c r="B24">
        <v>15386786</v>
      </c>
      <c r="C24">
        <v>4720764</v>
      </c>
      <c r="D24">
        <v>0</v>
      </c>
      <c r="E24">
        <v>0</v>
      </c>
      <c r="F24">
        <v>0</v>
      </c>
      <c r="G24">
        <v>0</v>
      </c>
      <c r="H24">
        <v>0</v>
      </c>
      <c r="I24">
        <v>0</v>
      </c>
      <c r="J24">
        <v>4366627</v>
      </c>
      <c r="K24">
        <v>1396210</v>
      </c>
      <c r="L24">
        <v>6372490</v>
      </c>
      <c r="M24">
        <v>0</v>
      </c>
      <c r="N24">
        <v>-1469305</v>
      </c>
    </row>
    <row r="25" spans="1:14" ht="16" customHeight="1" x14ac:dyDescent="0.2">
      <c r="A25" t="s">
        <v>26</v>
      </c>
      <c r="B25">
        <v>44842738</v>
      </c>
      <c r="C25">
        <v>13178373</v>
      </c>
      <c r="D25">
        <v>0</v>
      </c>
      <c r="E25">
        <v>85140</v>
      </c>
      <c r="F25">
        <v>0</v>
      </c>
      <c r="G25">
        <v>0</v>
      </c>
      <c r="H25">
        <v>0</v>
      </c>
      <c r="I25">
        <v>0</v>
      </c>
      <c r="J25">
        <v>59752</v>
      </c>
      <c r="K25">
        <v>0</v>
      </c>
      <c r="L25">
        <v>11853198</v>
      </c>
      <c r="M25">
        <v>0</v>
      </c>
      <c r="N25">
        <v>19666275</v>
      </c>
    </row>
    <row r="26" spans="1:14" ht="16" customHeight="1" x14ac:dyDescent="0.2">
      <c r="A26" t="s">
        <v>27</v>
      </c>
      <c r="B26">
        <v>1571189</v>
      </c>
      <c r="C26">
        <v>643709</v>
      </c>
      <c r="D26">
        <v>0</v>
      </c>
      <c r="E26">
        <v>14645</v>
      </c>
      <c r="F26">
        <v>0</v>
      </c>
      <c r="G26">
        <v>0</v>
      </c>
      <c r="H26">
        <v>0</v>
      </c>
      <c r="I26">
        <v>816948</v>
      </c>
      <c r="J26">
        <v>0</v>
      </c>
      <c r="K26">
        <v>0</v>
      </c>
      <c r="L26">
        <v>0</v>
      </c>
      <c r="M26">
        <v>95887</v>
      </c>
      <c r="N26">
        <v>0</v>
      </c>
    </row>
    <row r="27" spans="1:14" ht="16" customHeight="1" x14ac:dyDescent="0.2">
      <c r="A27" t="s">
        <v>28</v>
      </c>
      <c r="B27">
        <v>75375292</v>
      </c>
      <c r="C27">
        <v>7914042</v>
      </c>
      <c r="D27">
        <v>46905604</v>
      </c>
      <c r="E27">
        <v>0</v>
      </c>
      <c r="F27">
        <v>0</v>
      </c>
      <c r="G27">
        <v>0</v>
      </c>
      <c r="H27">
        <v>0</v>
      </c>
      <c r="I27">
        <v>0</v>
      </c>
      <c r="J27">
        <v>0</v>
      </c>
      <c r="K27">
        <v>740474</v>
      </c>
      <c r="L27">
        <v>13916370</v>
      </c>
      <c r="M27">
        <v>1199986</v>
      </c>
      <c r="N27">
        <v>4698816</v>
      </c>
    </row>
    <row r="28" spans="1:14" ht="16" customHeight="1" x14ac:dyDescent="0.2">
      <c r="A28" t="s">
        <v>29</v>
      </c>
      <c r="B28">
        <v>163898970</v>
      </c>
      <c r="C28">
        <v>20019736</v>
      </c>
      <c r="D28">
        <v>54686421</v>
      </c>
      <c r="E28">
        <v>5031344</v>
      </c>
      <c r="F28">
        <v>0</v>
      </c>
      <c r="G28">
        <v>36016119</v>
      </c>
      <c r="H28">
        <v>0</v>
      </c>
      <c r="I28">
        <v>12002332</v>
      </c>
      <c r="J28">
        <v>0</v>
      </c>
      <c r="K28">
        <v>0</v>
      </c>
      <c r="L28">
        <v>36091691</v>
      </c>
      <c r="M28">
        <v>0</v>
      </c>
      <c r="N28">
        <v>51327</v>
      </c>
    </row>
    <row r="29" spans="1:14" ht="16" customHeight="1" x14ac:dyDescent="0.2">
      <c r="A29" t="s">
        <v>30</v>
      </c>
      <c r="B29">
        <v>382050194</v>
      </c>
      <c r="C29">
        <v>6849743</v>
      </c>
      <c r="D29">
        <v>329114787</v>
      </c>
      <c r="E29">
        <v>2632914</v>
      </c>
      <c r="F29">
        <v>0</v>
      </c>
      <c r="G29">
        <v>0</v>
      </c>
      <c r="H29">
        <v>0</v>
      </c>
      <c r="I29">
        <v>0</v>
      </c>
      <c r="J29">
        <v>179381</v>
      </c>
      <c r="K29">
        <v>46900988</v>
      </c>
      <c r="L29">
        <v>-23989242</v>
      </c>
      <c r="M29">
        <v>0</v>
      </c>
      <c r="N29">
        <v>20361623</v>
      </c>
    </row>
    <row r="30" spans="1:14" ht="16" customHeight="1" x14ac:dyDescent="0.2">
      <c r="A30" t="s">
        <v>31</v>
      </c>
      <c r="B30">
        <v>97284874</v>
      </c>
      <c r="C30">
        <v>6059789</v>
      </c>
      <c r="D30">
        <v>61944988</v>
      </c>
      <c r="E30">
        <v>926160</v>
      </c>
      <c r="F30">
        <v>0</v>
      </c>
      <c r="G30">
        <v>0</v>
      </c>
      <c r="H30">
        <v>0</v>
      </c>
      <c r="I30">
        <v>6152148</v>
      </c>
      <c r="J30">
        <v>0</v>
      </c>
      <c r="K30">
        <v>0</v>
      </c>
      <c r="L30">
        <v>20834994</v>
      </c>
      <c r="M30">
        <v>1366795</v>
      </c>
      <c r="N30">
        <v>0</v>
      </c>
    </row>
    <row r="31" spans="1:14" ht="16" customHeight="1" x14ac:dyDescent="0.2">
      <c r="A31" t="s">
        <v>32</v>
      </c>
      <c r="B31">
        <v>15704099</v>
      </c>
      <c r="C31">
        <v>7099347</v>
      </c>
      <c r="D31">
        <v>6851829</v>
      </c>
      <c r="E31">
        <v>349321</v>
      </c>
      <c r="F31">
        <v>0</v>
      </c>
      <c r="G31">
        <v>0</v>
      </c>
      <c r="H31">
        <v>0</v>
      </c>
      <c r="I31">
        <v>0</v>
      </c>
      <c r="J31">
        <v>167192</v>
      </c>
      <c r="K31">
        <v>0</v>
      </c>
      <c r="L31">
        <v>-1149969</v>
      </c>
      <c r="M31">
        <v>1238160</v>
      </c>
      <c r="N31">
        <v>1148219</v>
      </c>
    </row>
    <row r="32" spans="1:14" ht="16" customHeight="1" x14ac:dyDescent="0.2">
      <c r="A32" t="s">
        <v>33</v>
      </c>
      <c r="B32">
        <v>79593684</v>
      </c>
      <c r="C32">
        <v>14046547</v>
      </c>
      <c r="D32">
        <v>58401354</v>
      </c>
      <c r="E32">
        <v>0</v>
      </c>
      <c r="F32">
        <v>0</v>
      </c>
      <c r="G32">
        <v>0</v>
      </c>
      <c r="H32">
        <v>0</v>
      </c>
      <c r="I32">
        <v>0</v>
      </c>
      <c r="J32">
        <v>0</v>
      </c>
      <c r="K32">
        <v>0</v>
      </c>
      <c r="L32">
        <v>4832968</v>
      </c>
      <c r="M32">
        <v>2312815</v>
      </c>
      <c r="N32">
        <v>0</v>
      </c>
    </row>
    <row r="33" spans="1:14" ht="16" customHeight="1" x14ac:dyDescent="0.2">
      <c r="A33" t="s">
        <v>34</v>
      </c>
      <c r="B33">
        <v>11007240</v>
      </c>
      <c r="C33">
        <v>7044638</v>
      </c>
      <c r="D33">
        <v>0</v>
      </c>
      <c r="E33">
        <v>0</v>
      </c>
      <c r="F33">
        <v>0</v>
      </c>
      <c r="G33">
        <v>0</v>
      </c>
      <c r="H33">
        <v>0</v>
      </c>
      <c r="I33">
        <v>0</v>
      </c>
      <c r="J33">
        <v>0</v>
      </c>
      <c r="K33">
        <v>0</v>
      </c>
      <c r="L33">
        <v>2191414</v>
      </c>
      <c r="M33">
        <v>800945</v>
      </c>
      <c r="N33">
        <v>970243</v>
      </c>
    </row>
    <row r="34" spans="1:14" ht="16" customHeight="1" x14ac:dyDescent="0.2">
      <c r="A34" t="s">
        <v>35</v>
      </c>
      <c r="B34">
        <v>12617230</v>
      </c>
      <c r="C34">
        <v>2383957</v>
      </c>
      <c r="D34">
        <v>6498998</v>
      </c>
      <c r="E34">
        <v>0</v>
      </c>
      <c r="F34">
        <v>0</v>
      </c>
      <c r="G34">
        <v>0</v>
      </c>
      <c r="H34">
        <v>0</v>
      </c>
      <c r="I34">
        <v>0</v>
      </c>
      <c r="J34">
        <v>0</v>
      </c>
      <c r="K34">
        <v>0</v>
      </c>
      <c r="L34">
        <v>3734275</v>
      </c>
      <c r="M34">
        <v>0</v>
      </c>
      <c r="N34">
        <v>0</v>
      </c>
    </row>
    <row r="35" spans="1:14" ht="16" customHeight="1" x14ac:dyDescent="0.2">
      <c r="A35" t="s">
        <v>36</v>
      </c>
      <c r="B35">
        <v>13350184</v>
      </c>
      <c r="C35">
        <v>49873</v>
      </c>
      <c r="D35">
        <v>929419</v>
      </c>
      <c r="E35">
        <v>87741</v>
      </c>
      <c r="F35">
        <v>0</v>
      </c>
      <c r="G35">
        <v>0</v>
      </c>
      <c r="H35">
        <v>0</v>
      </c>
      <c r="I35">
        <v>0</v>
      </c>
      <c r="J35">
        <v>0</v>
      </c>
      <c r="K35">
        <v>0</v>
      </c>
      <c r="L35">
        <v>4243817</v>
      </c>
      <c r="M35">
        <v>4100521</v>
      </c>
      <c r="N35">
        <v>3938813</v>
      </c>
    </row>
    <row r="36" spans="1:14" ht="16" customHeight="1" x14ac:dyDescent="0.2">
      <c r="A36" t="s">
        <v>37</v>
      </c>
      <c r="B36">
        <v>23459814</v>
      </c>
      <c r="C36">
        <v>1218748</v>
      </c>
      <c r="D36">
        <v>9163740</v>
      </c>
      <c r="E36">
        <v>241082</v>
      </c>
      <c r="F36">
        <v>0</v>
      </c>
      <c r="G36">
        <v>0</v>
      </c>
      <c r="H36">
        <v>0</v>
      </c>
      <c r="I36">
        <v>0</v>
      </c>
      <c r="J36">
        <v>40680</v>
      </c>
      <c r="K36">
        <v>0</v>
      </c>
      <c r="L36">
        <v>3348253</v>
      </c>
      <c r="M36">
        <v>2906412</v>
      </c>
      <c r="N36">
        <v>6540899</v>
      </c>
    </row>
    <row r="37" spans="1:14" ht="16" customHeight="1" x14ac:dyDescent="0.2">
      <c r="A37" t="s">
        <v>38</v>
      </c>
      <c r="B37">
        <v>85922961</v>
      </c>
      <c r="C37">
        <v>49059542</v>
      </c>
      <c r="D37">
        <v>0</v>
      </c>
      <c r="E37">
        <v>0</v>
      </c>
      <c r="F37">
        <v>0</v>
      </c>
      <c r="G37">
        <v>0</v>
      </c>
      <c r="H37">
        <v>0</v>
      </c>
      <c r="I37">
        <v>511171</v>
      </c>
      <c r="J37">
        <v>0</v>
      </c>
      <c r="K37">
        <v>150749</v>
      </c>
      <c r="L37">
        <v>28745714</v>
      </c>
      <c r="M37">
        <v>7455785</v>
      </c>
      <c r="N37">
        <v>0</v>
      </c>
    </row>
    <row r="38" spans="1:14" ht="16" customHeight="1" x14ac:dyDescent="0.2">
      <c r="A38" t="s">
        <v>39</v>
      </c>
      <c r="B38">
        <v>16321110</v>
      </c>
      <c r="C38">
        <v>1300270</v>
      </c>
      <c r="D38">
        <v>5790518</v>
      </c>
      <c r="E38">
        <v>0</v>
      </c>
      <c r="F38">
        <v>0</v>
      </c>
      <c r="G38">
        <v>0</v>
      </c>
      <c r="H38">
        <v>0</v>
      </c>
      <c r="I38">
        <v>0</v>
      </c>
      <c r="J38">
        <v>0</v>
      </c>
      <c r="K38">
        <v>0</v>
      </c>
      <c r="L38">
        <v>5567305</v>
      </c>
      <c r="M38">
        <v>836421</v>
      </c>
      <c r="N38">
        <v>2826596</v>
      </c>
    </row>
    <row r="39" spans="1:14" ht="16" customHeight="1" x14ac:dyDescent="0.2">
      <c r="A39" t="s">
        <v>40</v>
      </c>
      <c r="B39">
        <v>489335000</v>
      </c>
      <c r="C39">
        <v>80137485</v>
      </c>
      <c r="D39">
        <v>0</v>
      </c>
      <c r="E39">
        <v>0</v>
      </c>
      <c r="F39">
        <v>0</v>
      </c>
      <c r="G39">
        <v>0</v>
      </c>
      <c r="H39">
        <v>0</v>
      </c>
      <c r="I39">
        <v>0</v>
      </c>
      <c r="J39">
        <v>0</v>
      </c>
      <c r="K39">
        <v>0</v>
      </c>
      <c r="L39">
        <v>175776558</v>
      </c>
      <c r="M39">
        <v>3253400</v>
      </c>
      <c r="N39">
        <v>230167557</v>
      </c>
    </row>
    <row r="40" spans="1:14" ht="16" customHeight="1" x14ac:dyDescent="0.2">
      <c r="A40" t="s">
        <v>41</v>
      </c>
      <c r="B40">
        <v>219741717</v>
      </c>
      <c r="C40">
        <v>63899758</v>
      </c>
      <c r="D40">
        <v>108931010</v>
      </c>
      <c r="E40">
        <v>6314429</v>
      </c>
      <c r="F40">
        <v>0</v>
      </c>
      <c r="G40">
        <v>0</v>
      </c>
      <c r="H40">
        <v>0</v>
      </c>
      <c r="I40">
        <v>8241902</v>
      </c>
      <c r="J40">
        <v>0</v>
      </c>
      <c r="K40">
        <v>71229</v>
      </c>
      <c r="L40">
        <v>20460718</v>
      </c>
      <c r="M40">
        <v>2138068</v>
      </c>
      <c r="N40">
        <v>9684603</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261993675</v>
      </c>
      <c r="C42">
        <v>7820019</v>
      </c>
      <c r="D42">
        <v>192318462</v>
      </c>
      <c r="E42">
        <v>0</v>
      </c>
      <c r="F42">
        <v>0</v>
      </c>
      <c r="G42">
        <v>0</v>
      </c>
      <c r="H42">
        <v>0</v>
      </c>
      <c r="I42">
        <v>0</v>
      </c>
      <c r="J42">
        <v>321583</v>
      </c>
      <c r="K42">
        <v>0</v>
      </c>
      <c r="L42">
        <v>18478104</v>
      </c>
      <c r="M42">
        <v>3937165</v>
      </c>
      <c r="N42">
        <v>39118342</v>
      </c>
    </row>
    <row r="43" spans="1:14" ht="16" customHeight="1" x14ac:dyDescent="0.2">
      <c r="A43" t="s">
        <v>44</v>
      </c>
      <c r="B43">
        <v>38041171</v>
      </c>
      <c r="C43">
        <v>23046268</v>
      </c>
      <c r="D43">
        <v>0</v>
      </c>
      <c r="E43">
        <v>0</v>
      </c>
      <c r="F43">
        <v>0</v>
      </c>
      <c r="G43">
        <v>0</v>
      </c>
      <c r="H43">
        <v>0</v>
      </c>
      <c r="I43">
        <v>0</v>
      </c>
      <c r="J43">
        <v>0</v>
      </c>
      <c r="K43">
        <v>0</v>
      </c>
      <c r="L43">
        <v>11618515</v>
      </c>
      <c r="M43">
        <v>1726571</v>
      </c>
      <c r="N43">
        <v>1649817</v>
      </c>
    </row>
    <row r="44" spans="1:14" ht="16" customHeight="1" x14ac:dyDescent="0.2">
      <c r="A44" t="s">
        <v>45</v>
      </c>
      <c r="B44">
        <v>36120416</v>
      </c>
      <c r="C44">
        <v>-10158032</v>
      </c>
      <c r="D44">
        <v>-477750</v>
      </c>
      <c r="E44">
        <v>596335</v>
      </c>
      <c r="F44">
        <v>0</v>
      </c>
      <c r="G44">
        <v>0</v>
      </c>
      <c r="H44">
        <v>0</v>
      </c>
      <c r="I44">
        <v>0</v>
      </c>
      <c r="J44">
        <v>859</v>
      </c>
      <c r="K44">
        <v>0</v>
      </c>
      <c r="L44">
        <v>6434723</v>
      </c>
      <c r="M44">
        <v>594623</v>
      </c>
      <c r="N44">
        <v>39129658</v>
      </c>
    </row>
    <row r="45" spans="1:14" ht="16" customHeight="1" x14ac:dyDescent="0.2">
      <c r="A45" t="s">
        <v>46</v>
      </c>
      <c r="B45">
        <v>567320299</v>
      </c>
      <c r="C45">
        <v>117651396</v>
      </c>
      <c r="D45">
        <v>166970328</v>
      </c>
      <c r="E45">
        <v>1190953</v>
      </c>
      <c r="F45">
        <v>0</v>
      </c>
      <c r="G45">
        <v>0</v>
      </c>
      <c r="H45">
        <v>0</v>
      </c>
      <c r="I45">
        <v>1487017</v>
      </c>
      <c r="J45">
        <v>0</v>
      </c>
      <c r="K45">
        <v>0</v>
      </c>
      <c r="L45">
        <v>106961222</v>
      </c>
      <c r="M45">
        <v>8423173</v>
      </c>
      <c r="N45">
        <v>164636210</v>
      </c>
    </row>
    <row r="46" spans="1:14" ht="16" customHeight="1" x14ac:dyDescent="0.2">
      <c r="A46" t="s">
        <v>47</v>
      </c>
      <c r="B46">
        <v>32080113</v>
      </c>
      <c r="C46">
        <v>2991248</v>
      </c>
      <c r="D46">
        <v>13497860</v>
      </c>
      <c r="E46">
        <v>0</v>
      </c>
      <c r="F46">
        <v>0</v>
      </c>
      <c r="G46">
        <v>0</v>
      </c>
      <c r="H46">
        <v>0</v>
      </c>
      <c r="I46">
        <v>0</v>
      </c>
      <c r="J46">
        <v>0</v>
      </c>
      <c r="K46">
        <v>0</v>
      </c>
      <c r="L46">
        <v>5287898</v>
      </c>
      <c r="M46">
        <v>611674</v>
      </c>
      <c r="N46">
        <v>9691433</v>
      </c>
    </row>
    <row r="47" spans="1:14" ht="16" customHeight="1" x14ac:dyDescent="0.2">
      <c r="A47" t="s">
        <v>48</v>
      </c>
      <c r="B47">
        <v>55839224</v>
      </c>
      <c r="C47">
        <v>12936417</v>
      </c>
      <c r="D47">
        <v>16343168</v>
      </c>
      <c r="E47">
        <v>884854</v>
      </c>
      <c r="F47">
        <v>0</v>
      </c>
      <c r="G47">
        <v>0</v>
      </c>
      <c r="H47">
        <v>0</v>
      </c>
      <c r="I47">
        <v>0</v>
      </c>
      <c r="J47">
        <v>0</v>
      </c>
      <c r="K47">
        <v>0</v>
      </c>
      <c r="L47">
        <v>10037392</v>
      </c>
      <c r="M47">
        <v>6094873</v>
      </c>
      <c r="N47">
        <v>9542520</v>
      </c>
    </row>
    <row r="48" spans="1:14" ht="16" customHeight="1" x14ac:dyDescent="0.2">
      <c r="A48" t="s">
        <v>49</v>
      </c>
      <c r="B48">
        <v>1885054</v>
      </c>
      <c r="C48">
        <v>400499</v>
      </c>
      <c r="D48">
        <v>0</v>
      </c>
      <c r="E48">
        <v>189486</v>
      </c>
      <c r="F48">
        <v>0</v>
      </c>
      <c r="G48">
        <v>0</v>
      </c>
      <c r="H48">
        <v>0</v>
      </c>
      <c r="I48">
        <v>0</v>
      </c>
      <c r="J48">
        <v>0</v>
      </c>
      <c r="K48">
        <v>0</v>
      </c>
      <c r="L48">
        <v>1286250</v>
      </c>
      <c r="M48">
        <v>83003</v>
      </c>
      <c r="N48">
        <v>-74184</v>
      </c>
    </row>
    <row r="49" spans="1:14" ht="16" customHeight="1" x14ac:dyDescent="0.2">
      <c r="A49" t="s">
        <v>50</v>
      </c>
      <c r="B49">
        <v>45674944</v>
      </c>
      <c r="C49">
        <v>22050394</v>
      </c>
      <c r="D49">
        <v>31234207</v>
      </c>
      <c r="E49">
        <v>1255653</v>
      </c>
      <c r="F49">
        <v>0</v>
      </c>
      <c r="G49">
        <v>0</v>
      </c>
      <c r="H49">
        <v>0</v>
      </c>
      <c r="I49">
        <v>0</v>
      </c>
      <c r="J49">
        <v>0</v>
      </c>
      <c r="K49">
        <v>0</v>
      </c>
      <c r="L49">
        <v>24725278</v>
      </c>
      <c r="M49">
        <v>5355632</v>
      </c>
      <c r="N49">
        <v>-38946220</v>
      </c>
    </row>
    <row r="50" spans="1:14" ht="16" customHeight="1" x14ac:dyDescent="0.2">
      <c r="A50" t="s">
        <v>51</v>
      </c>
      <c r="B50">
        <v>123976286</v>
      </c>
      <c r="C50">
        <v>2315950</v>
      </c>
      <c r="D50">
        <v>34681426</v>
      </c>
      <c r="E50">
        <v>0</v>
      </c>
      <c r="F50">
        <v>0</v>
      </c>
      <c r="G50">
        <v>0</v>
      </c>
      <c r="H50">
        <v>0</v>
      </c>
      <c r="I50">
        <v>699493</v>
      </c>
      <c r="J50">
        <v>0</v>
      </c>
      <c r="K50">
        <v>0</v>
      </c>
      <c r="L50">
        <v>967599</v>
      </c>
      <c r="M50">
        <v>861</v>
      </c>
      <c r="N50">
        <v>85310957</v>
      </c>
    </row>
    <row r="51" spans="1:14" ht="16" customHeight="1" x14ac:dyDescent="0.2">
      <c r="A51" t="s">
        <v>52</v>
      </c>
      <c r="B51">
        <v>21941847</v>
      </c>
      <c r="C51">
        <v>9355515</v>
      </c>
      <c r="D51">
        <v>9122514</v>
      </c>
      <c r="E51">
        <v>24203</v>
      </c>
      <c r="F51">
        <v>0</v>
      </c>
      <c r="G51">
        <v>0</v>
      </c>
      <c r="H51">
        <v>0</v>
      </c>
      <c r="I51">
        <v>193722</v>
      </c>
      <c r="J51">
        <v>98766</v>
      </c>
      <c r="K51">
        <v>0</v>
      </c>
      <c r="L51">
        <v>2744799</v>
      </c>
      <c r="M51">
        <v>383452</v>
      </c>
      <c r="N51">
        <v>18876</v>
      </c>
    </row>
    <row r="52" spans="1:14" ht="16" customHeight="1" x14ac:dyDescent="0.2">
      <c r="A52" t="s">
        <v>53</v>
      </c>
      <c r="B52">
        <v>8497304</v>
      </c>
      <c r="C52">
        <v>90926</v>
      </c>
      <c r="D52">
        <v>2742517</v>
      </c>
      <c r="E52">
        <v>157403</v>
      </c>
      <c r="F52">
        <v>0</v>
      </c>
      <c r="G52">
        <v>2182568</v>
      </c>
      <c r="H52">
        <v>0</v>
      </c>
      <c r="I52">
        <v>351408</v>
      </c>
      <c r="J52">
        <v>0</v>
      </c>
      <c r="K52">
        <v>0</v>
      </c>
      <c r="L52">
        <v>2707642</v>
      </c>
      <c r="M52">
        <v>264840</v>
      </c>
      <c r="N52">
        <v>0</v>
      </c>
    </row>
    <row r="53" spans="1:14" ht="16" customHeight="1" x14ac:dyDescent="0.2">
      <c r="A53" t="s">
        <v>54</v>
      </c>
      <c r="B53">
        <v>216388345</v>
      </c>
      <c r="C53">
        <v>59017009</v>
      </c>
      <c r="D53">
        <v>118944347</v>
      </c>
      <c r="E53">
        <v>5101574</v>
      </c>
      <c r="F53">
        <v>0</v>
      </c>
      <c r="G53">
        <v>0</v>
      </c>
      <c r="H53">
        <v>0</v>
      </c>
      <c r="I53">
        <v>40534</v>
      </c>
      <c r="J53">
        <v>129069</v>
      </c>
      <c r="K53">
        <v>0</v>
      </c>
      <c r="L53">
        <v>30450296</v>
      </c>
      <c r="M53">
        <v>2704303</v>
      </c>
      <c r="N53">
        <v>1213</v>
      </c>
    </row>
    <row r="54" spans="1:14" ht="16" customHeight="1" x14ac:dyDescent="0.2">
      <c r="A54" t="s">
        <v>55</v>
      </c>
      <c r="B54">
        <v>121554737</v>
      </c>
      <c r="C54">
        <v>37059459</v>
      </c>
      <c r="D54">
        <v>68123210</v>
      </c>
      <c r="E54">
        <v>11824</v>
      </c>
      <c r="F54">
        <v>0</v>
      </c>
      <c r="G54">
        <v>0</v>
      </c>
      <c r="H54">
        <v>0</v>
      </c>
      <c r="I54">
        <v>4912996</v>
      </c>
      <c r="J54">
        <v>0</v>
      </c>
      <c r="K54">
        <v>0</v>
      </c>
      <c r="L54">
        <v>22463554</v>
      </c>
      <c r="M54">
        <v>2127375</v>
      </c>
      <c r="N54">
        <v>-13143681</v>
      </c>
    </row>
    <row r="55" spans="1:14" ht="16" customHeight="1" x14ac:dyDescent="0.2">
      <c r="A55" t="s">
        <v>56</v>
      </c>
      <c r="B55">
        <v>524099</v>
      </c>
      <c r="C55">
        <v>-3173639</v>
      </c>
      <c r="D55">
        <v>0</v>
      </c>
      <c r="E55">
        <v>0</v>
      </c>
      <c r="F55">
        <v>0</v>
      </c>
      <c r="G55">
        <v>0</v>
      </c>
      <c r="H55">
        <v>0</v>
      </c>
      <c r="I55">
        <v>0</v>
      </c>
      <c r="J55">
        <v>0</v>
      </c>
      <c r="K55">
        <v>0</v>
      </c>
      <c r="L55">
        <v>4721257</v>
      </c>
      <c r="M55">
        <v>0</v>
      </c>
      <c r="N55">
        <v>-1023519</v>
      </c>
    </row>
    <row r="56" spans="1:14" ht="16" customHeight="1" x14ac:dyDescent="0.2">
      <c r="A56" t="s">
        <v>57</v>
      </c>
      <c r="B56">
        <v>211197860</v>
      </c>
      <c r="C56">
        <v>87890363</v>
      </c>
      <c r="D56">
        <v>93207356</v>
      </c>
      <c r="E56">
        <v>0</v>
      </c>
      <c r="F56">
        <v>0</v>
      </c>
      <c r="G56">
        <v>0</v>
      </c>
      <c r="H56">
        <v>0</v>
      </c>
      <c r="I56">
        <v>6684993</v>
      </c>
      <c r="J56">
        <v>0</v>
      </c>
      <c r="K56">
        <v>15357191</v>
      </c>
      <c r="L56">
        <v>4453463</v>
      </c>
      <c r="M56">
        <v>0</v>
      </c>
      <c r="N56">
        <v>3604494</v>
      </c>
    </row>
    <row r="57" spans="1:14" ht="16" customHeight="1" x14ac:dyDescent="0.2">
      <c r="A57" t="s">
        <v>58</v>
      </c>
      <c r="B57">
        <v>10964927</v>
      </c>
      <c r="C57">
        <v>-1128315</v>
      </c>
      <c r="D57">
        <v>0</v>
      </c>
      <c r="E57">
        <v>0</v>
      </c>
      <c r="F57">
        <v>0</v>
      </c>
      <c r="G57">
        <v>0</v>
      </c>
      <c r="H57">
        <v>0</v>
      </c>
      <c r="I57">
        <v>0</v>
      </c>
      <c r="J57">
        <v>0</v>
      </c>
      <c r="K57">
        <v>0</v>
      </c>
      <c r="L57">
        <v>1158906</v>
      </c>
      <c r="M57">
        <v>928369</v>
      </c>
      <c r="N57">
        <v>10005967</v>
      </c>
    </row>
    <row r="58" spans="1:14" ht="16" customHeight="1" x14ac:dyDescent="0.2">
      <c r="A58" t="s">
        <v>133</v>
      </c>
      <c r="B58">
        <v>5416652626</v>
      </c>
      <c r="C58">
        <v>884040468</v>
      </c>
      <c r="D58">
        <v>2316505047</v>
      </c>
      <c r="E58">
        <v>33213878</v>
      </c>
      <c r="F58">
        <v>0</v>
      </c>
      <c r="G58">
        <v>38198687</v>
      </c>
      <c r="H58">
        <v>0</v>
      </c>
      <c r="I58">
        <v>46501118</v>
      </c>
      <c r="J58">
        <v>6748144</v>
      </c>
      <c r="K58">
        <v>81200448</v>
      </c>
      <c r="L58">
        <v>920666493</v>
      </c>
      <c r="M58">
        <v>92303196</v>
      </c>
      <c r="N58">
        <v>997275147</v>
      </c>
    </row>
    <row r="59" spans="1:14" ht="16" customHeight="1" x14ac:dyDescent="0.2">
      <c r="A59" t="s">
        <v>361</v>
      </c>
      <c r="B59">
        <v>0.51</v>
      </c>
      <c r="C59">
        <v>0.08</v>
      </c>
      <c r="D59">
        <v>0.22</v>
      </c>
      <c r="E59">
        <v>0</v>
      </c>
      <c r="F59">
        <v>0</v>
      </c>
      <c r="G59">
        <v>0</v>
      </c>
      <c r="H59">
        <v>0</v>
      </c>
      <c r="I59">
        <v>0</v>
      </c>
      <c r="J59">
        <v>0</v>
      </c>
      <c r="K59">
        <v>0.01</v>
      </c>
      <c r="L59">
        <v>0.09</v>
      </c>
      <c r="M59">
        <v>0.01</v>
      </c>
      <c r="N59">
        <v>0.09</v>
      </c>
    </row>
    <row r="60" spans="1:14" ht="16" customHeight="1" x14ac:dyDescent="0.2">
      <c r="A60" t="s">
        <v>381</v>
      </c>
    </row>
  </sheetData>
  <printOptions horizontalCentered="1"/>
  <pageMargins left="0.5" right="0.5" top="0.5" bottom="0.5" header="0.5" footer="0.5"/>
  <pageSetup scale="65"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pageSetUpPr fitToPage="1"/>
  </sheetPr>
  <dimension ref="A1:G60"/>
  <sheetViews>
    <sheetView workbookViewId="0">
      <selection activeCell="I14" sqref="I14"/>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515</v>
      </c>
    </row>
    <row r="3" spans="1:7" ht="16" customHeight="1" x14ac:dyDescent="0.2">
      <c r="A3" t="s">
        <v>516</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-2390168</v>
      </c>
      <c r="C7">
        <v>5032906</v>
      </c>
      <c r="D7">
        <v>-10824966</v>
      </c>
      <c r="E7">
        <v>3401892</v>
      </c>
      <c r="F7">
        <v>41286023</v>
      </c>
      <c r="G7">
        <v>38895855</v>
      </c>
    </row>
    <row r="8" spans="1:7" ht="16" customHeight="1" x14ac:dyDescent="0.2">
      <c r="A8" t="s">
        <v>9</v>
      </c>
      <c r="B8">
        <v>42246138</v>
      </c>
      <c r="C8">
        <v>38998675</v>
      </c>
      <c r="D8">
        <v>2996064</v>
      </c>
      <c r="E8">
        <v>251399</v>
      </c>
      <c r="F8">
        <v>8001142</v>
      </c>
      <c r="G8">
        <v>50247280</v>
      </c>
    </row>
    <row r="9" spans="1:7" ht="16" customHeight="1" x14ac:dyDescent="0.2">
      <c r="A9" t="s">
        <v>10</v>
      </c>
      <c r="B9">
        <v>54914060</v>
      </c>
      <c r="C9">
        <v>54734287</v>
      </c>
      <c r="D9">
        <v>0</v>
      </c>
      <c r="E9">
        <v>179773</v>
      </c>
      <c r="F9">
        <v>24283735</v>
      </c>
      <c r="G9">
        <v>79197795</v>
      </c>
    </row>
    <row r="10" spans="1:7" ht="16" customHeight="1" x14ac:dyDescent="0.2">
      <c r="A10" t="s">
        <v>11</v>
      </c>
      <c r="B10">
        <v>8931663</v>
      </c>
      <c r="C10">
        <v>8931663</v>
      </c>
      <c r="D10">
        <v>0</v>
      </c>
      <c r="E10">
        <v>0</v>
      </c>
      <c r="F10">
        <v>40827758</v>
      </c>
      <c r="G10">
        <v>49759421</v>
      </c>
    </row>
    <row r="11" spans="1:7" ht="16" customHeight="1" x14ac:dyDescent="0.2">
      <c r="A11" t="s">
        <v>12</v>
      </c>
      <c r="B11">
        <v>1399741111</v>
      </c>
      <c r="C11">
        <v>1397330993</v>
      </c>
      <c r="D11">
        <v>173541</v>
      </c>
      <c r="E11">
        <v>2236577</v>
      </c>
      <c r="F11">
        <v>630170172</v>
      </c>
      <c r="G11">
        <v>2029911283</v>
      </c>
    </row>
    <row r="12" spans="1:7" ht="16" customHeight="1" x14ac:dyDescent="0.2">
      <c r="A12" t="s">
        <v>13</v>
      </c>
      <c r="B12">
        <v>3984642</v>
      </c>
      <c r="C12">
        <v>13621686</v>
      </c>
      <c r="D12">
        <v>-10760758</v>
      </c>
      <c r="E12">
        <v>1123714</v>
      </c>
      <c r="F12">
        <v>115475429</v>
      </c>
      <c r="G12">
        <v>119460071</v>
      </c>
    </row>
    <row r="13" spans="1:7" ht="16" customHeight="1" x14ac:dyDescent="0.2">
      <c r="A13" t="s">
        <v>14</v>
      </c>
      <c r="B13">
        <v>45728434</v>
      </c>
      <c r="C13">
        <v>42435532</v>
      </c>
      <c r="D13">
        <v>0</v>
      </c>
      <c r="E13">
        <v>3292902</v>
      </c>
      <c r="F13">
        <v>134070510</v>
      </c>
      <c r="G13">
        <v>179798944</v>
      </c>
    </row>
    <row r="14" spans="1:7" ht="16" customHeight="1" x14ac:dyDescent="0.2">
      <c r="A14" t="s">
        <v>15</v>
      </c>
      <c r="B14">
        <v>-17286490</v>
      </c>
      <c r="C14">
        <v>1550945</v>
      </c>
      <c r="D14">
        <v>-21964812</v>
      </c>
      <c r="E14">
        <v>3127377</v>
      </c>
      <c r="F14">
        <v>40689615</v>
      </c>
      <c r="G14">
        <v>23403125</v>
      </c>
    </row>
    <row r="15" spans="1:7" ht="16" customHeight="1" x14ac:dyDescent="0.2">
      <c r="A15" t="s">
        <v>16</v>
      </c>
      <c r="B15">
        <v>11286865</v>
      </c>
      <c r="C15">
        <v>49123863</v>
      </c>
      <c r="D15">
        <v>-37836998</v>
      </c>
      <c r="E15">
        <v>0</v>
      </c>
      <c r="F15">
        <v>63414049</v>
      </c>
      <c r="G15">
        <v>74700914</v>
      </c>
    </row>
    <row r="16" spans="1:7" ht="16" customHeight="1" x14ac:dyDescent="0.2">
      <c r="A16" t="s">
        <v>17</v>
      </c>
      <c r="B16">
        <v>201213383</v>
      </c>
      <c r="C16">
        <v>217728895</v>
      </c>
      <c r="D16">
        <v>-34361433</v>
      </c>
      <c r="E16">
        <v>17845921</v>
      </c>
      <c r="F16">
        <v>169683717</v>
      </c>
      <c r="G16">
        <v>370897100</v>
      </c>
    </row>
    <row r="17" spans="1:7" ht="16" customHeight="1" x14ac:dyDescent="0.2">
      <c r="A17" t="s">
        <v>18</v>
      </c>
      <c r="B17">
        <v>187409095</v>
      </c>
      <c r="C17">
        <v>126218496</v>
      </c>
      <c r="D17">
        <v>31970122</v>
      </c>
      <c r="E17">
        <v>29220477</v>
      </c>
      <c r="F17">
        <v>136998334</v>
      </c>
      <c r="G17">
        <v>324407429</v>
      </c>
    </row>
    <row r="18" spans="1:7" ht="16" customHeight="1" x14ac:dyDescent="0.2">
      <c r="A18" t="s">
        <v>19</v>
      </c>
      <c r="B18">
        <v>18855596</v>
      </c>
      <c r="C18">
        <v>18855596</v>
      </c>
      <c r="D18">
        <v>0</v>
      </c>
      <c r="E18">
        <v>0</v>
      </c>
      <c r="F18">
        <v>9731864</v>
      </c>
      <c r="G18">
        <v>28587460</v>
      </c>
    </row>
    <row r="19" spans="1:7" ht="16" customHeight="1" x14ac:dyDescent="0.2">
      <c r="A19" t="s">
        <v>20</v>
      </c>
      <c r="B19">
        <v>-2351639</v>
      </c>
      <c r="C19">
        <v>0</v>
      </c>
      <c r="D19">
        <v>-2351639</v>
      </c>
      <c r="E19">
        <v>0</v>
      </c>
      <c r="F19">
        <v>15775636</v>
      </c>
      <c r="G19">
        <v>13423997</v>
      </c>
    </row>
    <row r="20" spans="1:7" ht="16" customHeight="1" x14ac:dyDescent="0.2">
      <c r="A20" t="s">
        <v>21</v>
      </c>
      <c r="B20">
        <v>50134552</v>
      </c>
      <c r="C20">
        <v>48497174</v>
      </c>
      <c r="D20">
        <v>0</v>
      </c>
      <c r="E20">
        <v>1637378</v>
      </c>
      <c r="F20">
        <v>385558410</v>
      </c>
      <c r="G20">
        <v>435692962</v>
      </c>
    </row>
    <row r="21" spans="1:7" ht="16" customHeight="1" x14ac:dyDescent="0.2">
      <c r="A21" t="s">
        <v>22</v>
      </c>
      <c r="B21">
        <v>44595494</v>
      </c>
      <c r="C21">
        <v>44526091</v>
      </c>
      <c r="D21">
        <v>-30713898</v>
      </c>
      <c r="E21">
        <v>30783301</v>
      </c>
      <c r="F21">
        <v>44488700</v>
      </c>
      <c r="G21">
        <v>89084194</v>
      </c>
    </row>
    <row r="22" spans="1:7" ht="16" customHeight="1" x14ac:dyDescent="0.2">
      <c r="A22" t="s">
        <v>23</v>
      </c>
      <c r="B22">
        <v>38105260</v>
      </c>
      <c r="C22">
        <v>38105260</v>
      </c>
      <c r="D22">
        <v>0</v>
      </c>
      <c r="E22">
        <v>0</v>
      </c>
      <c r="F22">
        <v>18057223</v>
      </c>
      <c r="G22">
        <v>56162483</v>
      </c>
    </row>
    <row r="23" spans="1:7" ht="16" customHeight="1" x14ac:dyDescent="0.2">
      <c r="A23" t="s">
        <v>24</v>
      </c>
      <c r="B23">
        <v>38105980</v>
      </c>
      <c r="C23">
        <v>31202626</v>
      </c>
      <c r="D23">
        <v>6803329</v>
      </c>
      <c r="E23">
        <v>100025</v>
      </c>
      <c r="F23">
        <v>36676926</v>
      </c>
      <c r="G23">
        <v>74782906</v>
      </c>
    </row>
    <row r="24" spans="1:7" ht="16" customHeight="1" x14ac:dyDescent="0.2">
      <c r="A24" t="s">
        <v>25</v>
      </c>
      <c r="B24">
        <v>55652261</v>
      </c>
      <c r="C24">
        <v>63813007</v>
      </c>
      <c r="D24">
        <v>-8160746</v>
      </c>
      <c r="E24">
        <v>0</v>
      </c>
      <c r="F24">
        <v>15386786</v>
      </c>
      <c r="G24">
        <v>71039047</v>
      </c>
    </row>
    <row r="25" spans="1:7" ht="16" customHeight="1" x14ac:dyDescent="0.2">
      <c r="A25" t="s">
        <v>26</v>
      </c>
      <c r="B25">
        <v>3802075</v>
      </c>
      <c r="C25">
        <v>-1417413</v>
      </c>
      <c r="D25">
        <v>5219488</v>
      </c>
      <c r="E25">
        <v>0</v>
      </c>
      <c r="F25">
        <v>44842738</v>
      </c>
      <c r="G25">
        <v>48644813</v>
      </c>
    </row>
    <row r="26" spans="1:7" ht="16" customHeight="1" x14ac:dyDescent="0.2">
      <c r="A26" t="s">
        <v>27</v>
      </c>
      <c r="B26">
        <v>34234664</v>
      </c>
      <c r="C26">
        <v>28000966</v>
      </c>
      <c r="D26">
        <v>4582777</v>
      </c>
      <c r="E26">
        <v>1650921</v>
      </c>
      <c r="F26">
        <v>1571189</v>
      </c>
      <c r="G26">
        <v>35805853</v>
      </c>
    </row>
    <row r="27" spans="1:7" ht="16" customHeight="1" x14ac:dyDescent="0.2">
      <c r="A27" t="s">
        <v>28</v>
      </c>
      <c r="B27">
        <v>48445271</v>
      </c>
      <c r="C27">
        <v>72048488</v>
      </c>
      <c r="D27">
        <v>-23603217</v>
      </c>
      <c r="E27">
        <v>0</v>
      </c>
      <c r="F27">
        <v>75375292</v>
      </c>
      <c r="G27">
        <v>123820563</v>
      </c>
    </row>
    <row r="28" spans="1:7" ht="16" customHeight="1" x14ac:dyDescent="0.2">
      <c r="A28" t="s">
        <v>29</v>
      </c>
      <c r="B28">
        <v>193872773</v>
      </c>
      <c r="C28">
        <v>184082800</v>
      </c>
      <c r="D28">
        <v>9439094</v>
      </c>
      <c r="E28">
        <v>350879</v>
      </c>
      <c r="F28">
        <v>163898970</v>
      </c>
      <c r="G28">
        <v>357771743</v>
      </c>
    </row>
    <row r="29" spans="1:7" ht="16" customHeight="1" x14ac:dyDescent="0.2">
      <c r="A29" t="s">
        <v>30</v>
      </c>
      <c r="B29">
        <v>115447049</v>
      </c>
      <c r="C29">
        <v>192796169</v>
      </c>
      <c r="D29">
        <v>-77349120</v>
      </c>
      <c r="E29">
        <v>0</v>
      </c>
      <c r="F29">
        <v>382050194</v>
      </c>
      <c r="G29">
        <v>496943640</v>
      </c>
    </row>
    <row r="30" spans="1:7" ht="16" customHeight="1" x14ac:dyDescent="0.2">
      <c r="A30" t="s">
        <v>31</v>
      </c>
      <c r="B30">
        <v>93277878</v>
      </c>
      <c r="C30">
        <v>93277878</v>
      </c>
      <c r="D30">
        <v>0</v>
      </c>
      <c r="E30">
        <v>0</v>
      </c>
      <c r="F30">
        <v>97284874</v>
      </c>
      <c r="G30">
        <v>190562752</v>
      </c>
    </row>
    <row r="31" spans="1:7" ht="16" customHeight="1" x14ac:dyDescent="0.2">
      <c r="A31" t="s">
        <v>32</v>
      </c>
      <c r="B31">
        <v>7738746</v>
      </c>
      <c r="C31">
        <v>9251719</v>
      </c>
      <c r="D31">
        <v>-5134069</v>
      </c>
      <c r="E31">
        <v>3621096</v>
      </c>
      <c r="F31">
        <v>15704099</v>
      </c>
      <c r="G31">
        <v>23442845</v>
      </c>
    </row>
    <row r="32" spans="1:7" ht="16" customHeight="1" x14ac:dyDescent="0.2">
      <c r="A32" t="s">
        <v>33</v>
      </c>
      <c r="B32">
        <v>56284592</v>
      </c>
      <c r="C32">
        <v>56284592</v>
      </c>
      <c r="D32">
        <v>0</v>
      </c>
      <c r="E32">
        <v>0</v>
      </c>
      <c r="F32">
        <v>79593684</v>
      </c>
      <c r="G32">
        <v>135878276</v>
      </c>
    </row>
    <row r="33" spans="1:7" ht="16" customHeight="1" x14ac:dyDescent="0.2">
      <c r="A33" t="s">
        <v>34</v>
      </c>
      <c r="B33">
        <v>4561107</v>
      </c>
      <c r="C33">
        <v>3247117</v>
      </c>
      <c r="D33">
        <v>1313990</v>
      </c>
      <c r="E33">
        <v>0</v>
      </c>
      <c r="F33">
        <v>11007240</v>
      </c>
      <c r="G33">
        <v>15568347</v>
      </c>
    </row>
    <row r="34" spans="1:7" ht="16" customHeight="1" x14ac:dyDescent="0.2">
      <c r="A34" t="s">
        <v>35</v>
      </c>
      <c r="B34">
        <v>13650251</v>
      </c>
      <c r="C34">
        <v>11650351</v>
      </c>
      <c r="D34">
        <v>1999900</v>
      </c>
      <c r="E34">
        <v>0</v>
      </c>
      <c r="F34">
        <v>12617230</v>
      </c>
      <c r="G34">
        <v>26267481</v>
      </c>
    </row>
    <row r="35" spans="1:7" ht="16" customHeight="1" x14ac:dyDescent="0.2">
      <c r="A35" t="s">
        <v>36</v>
      </c>
      <c r="B35">
        <v>13837940</v>
      </c>
      <c r="C35">
        <v>11814253</v>
      </c>
      <c r="D35">
        <v>1374051</v>
      </c>
      <c r="E35">
        <v>649636</v>
      </c>
      <c r="F35">
        <v>13350184</v>
      </c>
      <c r="G35">
        <v>27188124</v>
      </c>
    </row>
    <row r="36" spans="1:7" ht="16" customHeight="1" x14ac:dyDescent="0.2">
      <c r="A36" t="s">
        <v>37</v>
      </c>
      <c r="B36">
        <v>8855283</v>
      </c>
      <c r="C36">
        <v>13437153</v>
      </c>
      <c r="D36">
        <v>-4581870</v>
      </c>
      <c r="E36">
        <v>0</v>
      </c>
      <c r="F36">
        <v>23459814</v>
      </c>
      <c r="G36">
        <v>32315097</v>
      </c>
    </row>
    <row r="37" spans="1:7" ht="16" customHeight="1" x14ac:dyDescent="0.2">
      <c r="A37" t="s">
        <v>38</v>
      </c>
      <c r="B37">
        <v>203018993</v>
      </c>
      <c r="C37">
        <v>199630104</v>
      </c>
      <c r="D37">
        <v>0</v>
      </c>
      <c r="E37">
        <v>3388889</v>
      </c>
      <c r="F37">
        <v>85922961</v>
      </c>
      <c r="G37">
        <v>288941954</v>
      </c>
    </row>
    <row r="38" spans="1:7" ht="16" customHeight="1" x14ac:dyDescent="0.2">
      <c r="A38" t="s">
        <v>39</v>
      </c>
      <c r="B38">
        <v>23833589</v>
      </c>
      <c r="C38">
        <v>26728848</v>
      </c>
      <c r="D38">
        <v>-2895259</v>
      </c>
      <c r="E38">
        <v>0</v>
      </c>
      <c r="F38">
        <v>16321110</v>
      </c>
      <c r="G38">
        <v>40154699</v>
      </c>
    </row>
    <row r="39" spans="1:7" ht="16" customHeight="1" x14ac:dyDescent="0.2">
      <c r="A39" t="s">
        <v>40</v>
      </c>
      <c r="B39">
        <v>1236854687</v>
      </c>
      <c r="C39">
        <v>1108521323</v>
      </c>
      <c r="D39">
        <v>128333364</v>
      </c>
      <c r="E39">
        <v>0</v>
      </c>
      <c r="F39">
        <v>489335000</v>
      </c>
      <c r="G39">
        <v>1726189687</v>
      </c>
    </row>
    <row r="40" spans="1:7" ht="16" customHeight="1" x14ac:dyDescent="0.2">
      <c r="A40" t="s">
        <v>41</v>
      </c>
      <c r="B40">
        <v>-35448689</v>
      </c>
      <c r="C40">
        <v>7312293</v>
      </c>
      <c r="D40">
        <v>-42760982</v>
      </c>
      <c r="E40">
        <v>0</v>
      </c>
      <c r="F40">
        <v>219741717</v>
      </c>
      <c r="G40">
        <v>184293028</v>
      </c>
    </row>
    <row r="41" spans="1:7" ht="16" customHeight="1" x14ac:dyDescent="0.2">
      <c r="A41" t="s">
        <v>42</v>
      </c>
      <c r="B41">
        <v>9129360</v>
      </c>
      <c r="C41">
        <v>8112324</v>
      </c>
      <c r="D41">
        <v>1017036</v>
      </c>
      <c r="E41">
        <v>0</v>
      </c>
      <c r="F41">
        <v>0</v>
      </c>
      <c r="G41">
        <v>9129360</v>
      </c>
    </row>
    <row r="42" spans="1:7" ht="16" customHeight="1" x14ac:dyDescent="0.2">
      <c r="A42" t="s">
        <v>43</v>
      </c>
      <c r="B42">
        <v>139579479</v>
      </c>
      <c r="C42">
        <v>286493998</v>
      </c>
      <c r="D42">
        <v>-146914519</v>
      </c>
      <c r="E42">
        <v>0</v>
      </c>
      <c r="F42">
        <v>261993675</v>
      </c>
      <c r="G42">
        <v>401573154</v>
      </c>
    </row>
    <row r="43" spans="1:7" ht="16" customHeight="1" x14ac:dyDescent="0.2">
      <c r="A43" t="s">
        <v>44</v>
      </c>
      <c r="B43">
        <v>18780288</v>
      </c>
      <c r="C43">
        <v>14449779</v>
      </c>
      <c r="D43">
        <v>4330509</v>
      </c>
      <c r="E43">
        <v>0</v>
      </c>
      <c r="F43">
        <v>38041171</v>
      </c>
      <c r="G43">
        <v>56821459</v>
      </c>
    </row>
    <row r="44" spans="1:7" ht="16" customHeight="1" x14ac:dyDescent="0.2">
      <c r="A44" t="s">
        <v>45</v>
      </c>
      <c r="B44">
        <v>-31189880</v>
      </c>
      <c r="C44">
        <v>-28763544</v>
      </c>
      <c r="D44">
        <v>1515177</v>
      </c>
      <c r="E44">
        <v>-3941513</v>
      </c>
      <c r="F44">
        <v>36120416</v>
      </c>
      <c r="G44">
        <v>4930536</v>
      </c>
    </row>
    <row r="45" spans="1:7" ht="16" customHeight="1" x14ac:dyDescent="0.2">
      <c r="A45" t="s">
        <v>46</v>
      </c>
      <c r="B45">
        <v>246930900</v>
      </c>
      <c r="C45">
        <v>318409440</v>
      </c>
      <c r="D45">
        <v>-73712226</v>
      </c>
      <c r="E45">
        <v>2233686</v>
      </c>
      <c r="F45">
        <v>567320299</v>
      </c>
      <c r="G45">
        <v>814251199</v>
      </c>
    </row>
    <row r="46" spans="1:7" ht="16" customHeight="1" x14ac:dyDescent="0.2">
      <c r="A46" t="s">
        <v>47</v>
      </c>
      <c r="B46">
        <v>39428270</v>
      </c>
      <c r="C46">
        <v>29215465</v>
      </c>
      <c r="D46">
        <v>9915495</v>
      </c>
      <c r="E46">
        <v>297310</v>
      </c>
      <c r="F46">
        <v>32080113</v>
      </c>
      <c r="G46">
        <v>71508383</v>
      </c>
    </row>
    <row r="47" spans="1:7" ht="16" customHeight="1" x14ac:dyDescent="0.2">
      <c r="A47" t="s">
        <v>48</v>
      </c>
      <c r="B47">
        <v>16659686</v>
      </c>
      <c r="C47">
        <v>23791484</v>
      </c>
      <c r="D47">
        <v>-8170538</v>
      </c>
      <c r="E47">
        <v>1038740</v>
      </c>
      <c r="F47">
        <v>55839224</v>
      </c>
      <c r="G47">
        <v>72498910</v>
      </c>
    </row>
    <row r="48" spans="1:7" ht="16" customHeight="1" x14ac:dyDescent="0.2">
      <c r="A48" t="s">
        <v>49</v>
      </c>
      <c r="B48">
        <v>6757644</v>
      </c>
      <c r="C48">
        <v>5954730</v>
      </c>
      <c r="D48">
        <v>802914</v>
      </c>
      <c r="E48">
        <v>0</v>
      </c>
      <c r="F48">
        <v>1885054</v>
      </c>
      <c r="G48">
        <v>8642698</v>
      </c>
    </row>
    <row r="49" spans="1:7" ht="16" customHeight="1" x14ac:dyDescent="0.2">
      <c r="A49" t="s">
        <v>50</v>
      </c>
      <c r="B49">
        <v>59914090</v>
      </c>
      <c r="C49">
        <v>11937553</v>
      </c>
      <c r="D49">
        <v>45112036</v>
      </c>
      <c r="E49">
        <v>2864501</v>
      </c>
      <c r="F49">
        <v>45674944</v>
      </c>
      <c r="G49">
        <v>105589034</v>
      </c>
    </row>
    <row r="50" spans="1:7" ht="16" customHeight="1" x14ac:dyDescent="0.2">
      <c r="A50" t="s">
        <v>51</v>
      </c>
      <c r="B50">
        <v>111749468</v>
      </c>
      <c r="C50">
        <v>111749468</v>
      </c>
      <c r="D50">
        <v>0</v>
      </c>
      <c r="E50">
        <v>0</v>
      </c>
      <c r="F50">
        <v>123976286</v>
      </c>
      <c r="G50">
        <v>235725754</v>
      </c>
    </row>
    <row r="51" spans="1:7" ht="16" customHeight="1" x14ac:dyDescent="0.2">
      <c r="A51" t="s">
        <v>52</v>
      </c>
      <c r="B51">
        <v>10767958</v>
      </c>
      <c r="C51">
        <v>6123863</v>
      </c>
      <c r="D51">
        <v>4580586</v>
      </c>
      <c r="E51">
        <v>63509</v>
      </c>
      <c r="F51">
        <v>21941847</v>
      </c>
      <c r="G51">
        <v>32709805</v>
      </c>
    </row>
    <row r="52" spans="1:7" ht="16" customHeight="1" x14ac:dyDescent="0.2">
      <c r="A52" t="s">
        <v>53</v>
      </c>
      <c r="B52">
        <v>18866329</v>
      </c>
      <c r="C52">
        <v>15052529</v>
      </c>
      <c r="D52">
        <v>1423255</v>
      </c>
      <c r="E52">
        <v>2390545</v>
      </c>
      <c r="F52">
        <v>8497304</v>
      </c>
      <c r="G52">
        <v>27363633</v>
      </c>
    </row>
    <row r="53" spans="1:7" ht="16" customHeight="1" x14ac:dyDescent="0.2">
      <c r="A53" t="s">
        <v>54</v>
      </c>
      <c r="B53">
        <v>124818505</v>
      </c>
      <c r="C53">
        <v>168742803</v>
      </c>
      <c r="D53">
        <v>-43924298</v>
      </c>
      <c r="E53">
        <v>0</v>
      </c>
      <c r="F53">
        <v>216388345</v>
      </c>
      <c r="G53">
        <v>341206850</v>
      </c>
    </row>
    <row r="54" spans="1:7" ht="16" customHeight="1" x14ac:dyDescent="0.2">
      <c r="A54" t="s">
        <v>55</v>
      </c>
      <c r="B54">
        <v>146334673</v>
      </c>
      <c r="C54">
        <v>180442278</v>
      </c>
      <c r="D54">
        <v>-34107605</v>
      </c>
      <c r="E54">
        <v>0</v>
      </c>
      <c r="F54">
        <v>121554737</v>
      </c>
      <c r="G54">
        <v>267889410</v>
      </c>
    </row>
    <row r="55" spans="1:7" ht="16" customHeight="1" x14ac:dyDescent="0.2">
      <c r="A55" t="s">
        <v>56</v>
      </c>
      <c r="B55">
        <v>38643600</v>
      </c>
      <c r="C55">
        <v>31475049</v>
      </c>
      <c r="D55">
        <v>2971393</v>
      </c>
      <c r="E55">
        <v>4197158</v>
      </c>
      <c r="F55">
        <v>524099</v>
      </c>
      <c r="G55">
        <v>39167699</v>
      </c>
    </row>
    <row r="56" spans="1:7" ht="16" customHeight="1" x14ac:dyDescent="0.2">
      <c r="A56" t="s">
        <v>57</v>
      </c>
      <c r="B56">
        <v>-46471597</v>
      </c>
      <c r="C56">
        <v>22730224</v>
      </c>
      <c r="D56">
        <v>-69201821</v>
      </c>
      <c r="E56">
        <v>0</v>
      </c>
      <c r="F56">
        <v>211197860</v>
      </c>
      <c r="G56">
        <v>164726263</v>
      </c>
    </row>
    <row r="57" spans="1:7" ht="16" customHeight="1" x14ac:dyDescent="0.2">
      <c r="A57" t="s">
        <v>58</v>
      </c>
      <c r="B57">
        <v>12905316</v>
      </c>
      <c r="C57">
        <v>8533741</v>
      </c>
      <c r="D57">
        <v>0</v>
      </c>
      <c r="E57">
        <v>4371575</v>
      </c>
      <c r="F57">
        <v>10964927</v>
      </c>
      <c r="G57">
        <v>23870243</v>
      </c>
    </row>
    <row r="58" spans="1:7" ht="16" customHeight="1" x14ac:dyDescent="0.2">
      <c r="A58" t="s">
        <v>133</v>
      </c>
      <c r="B58">
        <v>5124746535</v>
      </c>
      <c r="C58">
        <v>5431825520</v>
      </c>
      <c r="D58">
        <v>-423456653</v>
      </c>
      <c r="E58">
        <v>116377668</v>
      </c>
      <c r="F58">
        <v>5416652626</v>
      </c>
      <c r="G58">
        <v>10540845558</v>
      </c>
    </row>
    <row r="59" spans="1:7" ht="16" customHeight="1" x14ac:dyDescent="0.2">
      <c r="A59" t="s">
        <v>361</v>
      </c>
      <c r="B59">
        <v>0.49</v>
      </c>
      <c r="C59">
        <v>0.52</v>
      </c>
      <c r="D59">
        <v>-0.04</v>
      </c>
      <c r="E59">
        <v>0.01</v>
      </c>
      <c r="F59">
        <v>0.51</v>
      </c>
      <c r="G59">
        <v>1</v>
      </c>
    </row>
    <row r="60" spans="1:7" ht="16" customHeight="1" x14ac:dyDescent="0.2">
      <c r="A60" t="s">
        <v>375</v>
      </c>
    </row>
  </sheetData>
  <printOptions horizontalCentered="1"/>
  <pageMargins left="0.5" right="0.5" top="0.5" bottom="0.5" header="0.5" footer="0.5"/>
  <pageSetup scale="78"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I60"/>
  <sheetViews>
    <sheetView workbookViewId="0">
      <selection activeCell="K19" sqref="K19"/>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509</v>
      </c>
    </row>
    <row r="3" spans="1:9" ht="16" customHeight="1" x14ac:dyDescent="0.2">
      <c r="A3" t="s">
        <v>514</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25010923</v>
      </c>
      <c r="C7">
        <v>19296818</v>
      </c>
      <c r="D7">
        <v>850000</v>
      </c>
      <c r="E7">
        <v>0</v>
      </c>
      <c r="F7">
        <v>5618356</v>
      </c>
      <c r="G7">
        <v>0.1</v>
      </c>
      <c r="H7">
        <v>862293</v>
      </c>
      <c r="I7">
        <v>11966169</v>
      </c>
    </row>
    <row r="8" spans="1:9" ht="16" customHeight="1" x14ac:dyDescent="0.2">
      <c r="A8" t="s">
        <v>9</v>
      </c>
      <c r="B8">
        <v>18394113</v>
      </c>
      <c r="C8">
        <v>11314844</v>
      </c>
      <c r="D8">
        <v>953248</v>
      </c>
      <c r="E8">
        <v>0</v>
      </c>
      <c r="F8">
        <v>4562643</v>
      </c>
      <c r="G8">
        <v>0.11</v>
      </c>
      <c r="H8">
        <v>415866</v>
      </c>
      <c r="I8">
        <v>5383087</v>
      </c>
    </row>
    <row r="9" spans="1:9" ht="16" customHeight="1" x14ac:dyDescent="0.2">
      <c r="A9" t="s">
        <v>10</v>
      </c>
      <c r="B9">
        <v>111628556</v>
      </c>
      <c r="C9">
        <v>54538895</v>
      </c>
      <c r="D9">
        <v>1443949</v>
      </c>
      <c r="E9">
        <v>0</v>
      </c>
      <c r="F9">
        <v>32906060</v>
      </c>
      <c r="G9">
        <v>0.19</v>
      </c>
      <c r="H9">
        <v>1574114</v>
      </c>
      <c r="I9">
        <v>18614772</v>
      </c>
    </row>
    <row r="10" spans="1:9" ht="16" customHeight="1" x14ac:dyDescent="0.2">
      <c r="A10" t="s">
        <v>11</v>
      </c>
      <c r="B10">
        <v>63734225</v>
      </c>
      <c r="C10">
        <v>22769216</v>
      </c>
      <c r="D10">
        <v>2172013</v>
      </c>
      <c r="E10">
        <v>1609292</v>
      </c>
      <c r="F10">
        <v>12374279</v>
      </c>
      <c r="G10">
        <v>0.14000000000000001</v>
      </c>
      <c r="H10">
        <v>1511334</v>
      </c>
      <c r="I10">
        <v>5102298</v>
      </c>
    </row>
    <row r="11" spans="1:9" ht="16" customHeight="1" x14ac:dyDescent="0.2">
      <c r="A11" t="s">
        <v>12</v>
      </c>
      <c r="B11">
        <v>1225787754</v>
      </c>
      <c r="C11">
        <v>479070269</v>
      </c>
      <c r="D11">
        <v>451534</v>
      </c>
      <c r="E11">
        <v>0</v>
      </c>
      <c r="F11">
        <v>312898233</v>
      </c>
      <c r="G11">
        <v>0.08</v>
      </c>
      <c r="H11">
        <v>7866802</v>
      </c>
      <c r="I11">
        <v>157853700</v>
      </c>
    </row>
    <row r="12" spans="1:9" ht="16" customHeight="1" x14ac:dyDescent="0.2">
      <c r="A12" t="s">
        <v>13</v>
      </c>
      <c r="B12">
        <v>48709767</v>
      </c>
      <c r="C12">
        <v>41011068</v>
      </c>
      <c r="D12">
        <v>0</v>
      </c>
      <c r="E12">
        <v>0</v>
      </c>
      <c r="F12">
        <v>3793717</v>
      </c>
      <c r="G12">
        <v>0.04</v>
      </c>
      <c r="H12">
        <v>6206614</v>
      </c>
      <c r="I12">
        <v>31010737</v>
      </c>
    </row>
    <row r="13" spans="1:9" ht="16" customHeight="1" x14ac:dyDescent="0.2">
      <c r="A13" t="s">
        <v>14</v>
      </c>
      <c r="B13">
        <v>131302213</v>
      </c>
      <c r="C13">
        <v>94833786</v>
      </c>
      <c r="D13">
        <v>1242653</v>
      </c>
      <c r="E13">
        <v>0</v>
      </c>
      <c r="F13">
        <v>29891644</v>
      </c>
      <c r="G13">
        <v>0.12</v>
      </c>
      <c r="H13">
        <v>66584</v>
      </c>
      <c r="I13">
        <v>63632905</v>
      </c>
    </row>
    <row r="14" spans="1:9" ht="16" customHeight="1" x14ac:dyDescent="0.2">
      <c r="A14" t="s">
        <v>15</v>
      </c>
      <c r="B14">
        <v>6933634</v>
      </c>
      <c r="C14">
        <v>6740889</v>
      </c>
      <c r="D14">
        <v>0</v>
      </c>
      <c r="E14">
        <v>0</v>
      </c>
      <c r="F14">
        <v>4474694</v>
      </c>
      <c r="G14">
        <v>0.15</v>
      </c>
      <c r="H14">
        <v>2266195</v>
      </c>
      <c r="I14">
        <v>0</v>
      </c>
    </row>
    <row r="15" spans="1:9" ht="16" customHeight="1" x14ac:dyDescent="0.2">
      <c r="A15" t="s">
        <v>16</v>
      </c>
      <c r="B15">
        <v>64065667</v>
      </c>
      <c r="C15">
        <v>29751381</v>
      </c>
      <c r="D15">
        <v>1121588</v>
      </c>
      <c r="E15">
        <v>11000000</v>
      </c>
      <c r="F15">
        <v>11433765</v>
      </c>
      <c r="G15">
        <v>0.14000000000000001</v>
      </c>
      <c r="H15">
        <v>5159539</v>
      </c>
      <c r="I15">
        <v>1036489</v>
      </c>
    </row>
    <row r="16" spans="1:9" ht="16" customHeight="1" x14ac:dyDescent="0.2">
      <c r="A16" t="s">
        <v>17</v>
      </c>
      <c r="B16">
        <v>361944086</v>
      </c>
      <c r="C16">
        <v>142603863</v>
      </c>
      <c r="D16">
        <v>18865746</v>
      </c>
      <c r="E16">
        <v>2051797</v>
      </c>
      <c r="F16">
        <v>51367839</v>
      </c>
      <c r="G16">
        <v>0.13</v>
      </c>
      <c r="H16">
        <v>14704018</v>
      </c>
      <c r="I16">
        <v>55614463</v>
      </c>
    </row>
    <row r="17" spans="1:9" ht="16" customHeight="1" x14ac:dyDescent="0.2">
      <c r="A17" t="s">
        <v>18</v>
      </c>
      <c r="B17">
        <v>75175308</v>
      </c>
      <c r="C17">
        <v>-23856124</v>
      </c>
      <c r="D17">
        <v>23177158</v>
      </c>
      <c r="E17">
        <v>22312566</v>
      </c>
      <c r="F17">
        <v>-17791475</v>
      </c>
      <c r="G17">
        <v>-0.08</v>
      </c>
      <c r="H17">
        <v>15958221</v>
      </c>
      <c r="I17">
        <v>-67512594</v>
      </c>
    </row>
    <row r="18" spans="1:9" ht="16" customHeight="1" x14ac:dyDescent="0.2">
      <c r="A18" t="s">
        <v>19</v>
      </c>
      <c r="B18">
        <v>11601648</v>
      </c>
      <c r="C18">
        <v>6231183</v>
      </c>
      <c r="D18">
        <v>0</v>
      </c>
      <c r="E18">
        <v>0</v>
      </c>
      <c r="F18">
        <v>5000901</v>
      </c>
      <c r="G18">
        <v>0.06</v>
      </c>
      <c r="H18">
        <v>1230282</v>
      </c>
      <c r="I18">
        <v>0</v>
      </c>
    </row>
    <row r="19" spans="1:9" ht="16" customHeight="1" x14ac:dyDescent="0.2">
      <c r="A19" t="s">
        <v>20</v>
      </c>
      <c r="B19">
        <v>26413742</v>
      </c>
      <c r="C19">
        <v>18614363</v>
      </c>
      <c r="D19">
        <v>760844</v>
      </c>
      <c r="E19">
        <v>4115097</v>
      </c>
      <c r="F19">
        <v>1312254</v>
      </c>
      <c r="G19">
        <v>0.04</v>
      </c>
      <c r="H19">
        <v>430391</v>
      </c>
      <c r="I19">
        <v>11995777</v>
      </c>
    </row>
    <row r="20" spans="1:9" ht="16" customHeight="1" x14ac:dyDescent="0.2">
      <c r="A20" t="s">
        <v>21</v>
      </c>
      <c r="B20">
        <v>213533999</v>
      </c>
      <c r="C20">
        <v>158528841</v>
      </c>
      <c r="D20">
        <v>1108200</v>
      </c>
      <c r="E20">
        <v>0</v>
      </c>
      <c r="F20">
        <v>65796033</v>
      </c>
      <c r="G20">
        <v>0.15</v>
      </c>
      <c r="H20">
        <v>3647972</v>
      </c>
      <c r="I20">
        <v>87976636</v>
      </c>
    </row>
    <row r="21" spans="1:9" ht="16" customHeight="1" x14ac:dyDescent="0.2">
      <c r="A21" t="s">
        <v>22</v>
      </c>
      <c r="B21">
        <v>160284530</v>
      </c>
      <c r="C21">
        <v>65331900</v>
      </c>
      <c r="D21">
        <v>0</v>
      </c>
      <c r="E21">
        <v>0</v>
      </c>
      <c r="F21">
        <v>14665169</v>
      </c>
      <c r="G21">
        <v>7.0000000000000007E-2</v>
      </c>
      <c r="H21">
        <v>9472711</v>
      </c>
      <c r="I21">
        <v>41194020</v>
      </c>
    </row>
    <row r="22" spans="1:9" ht="16" customHeight="1" x14ac:dyDescent="0.2">
      <c r="A22" t="s">
        <v>23</v>
      </c>
      <c r="B22">
        <v>60377523</v>
      </c>
      <c r="C22">
        <v>38829048</v>
      </c>
      <c r="D22">
        <v>0</v>
      </c>
      <c r="E22">
        <v>51642</v>
      </c>
      <c r="F22">
        <v>11801841</v>
      </c>
      <c r="G22">
        <v>0.12</v>
      </c>
      <c r="H22">
        <v>1141557</v>
      </c>
      <c r="I22">
        <v>25834008</v>
      </c>
    </row>
    <row r="23" spans="1:9" ht="16" customHeight="1" x14ac:dyDescent="0.2">
      <c r="A23" t="s">
        <v>24</v>
      </c>
      <c r="B23">
        <v>-59691419</v>
      </c>
      <c r="C23">
        <v>-65610633</v>
      </c>
      <c r="D23">
        <v>400000</v>
      </c>
      <c r="E23">
        <v>0</v>
      </c>
      <c r="F23">
        <v>24745442</v>
      </c>
      <c r="G23">
        <v>0.32</v>
      </c>
      <c r="H23">
        <v>15669602</v>
      </c>
      <c r="I23">
        <v>-106425677</v>
      </c>
    </row>
    <row r="24" spans="1:9" ht="16" customHeight="1" x14ac:dyDescent="0.2">
      <c r="A24" t="s">
        <v>25</v>
      </c>
      <c r="B24">
        <v>88375792</v>
      </c>
      <c r="C24">
        <v>33267405</v>
      </c>
      <c r="D24">
        <v>47892</v>
      </c>
      <c r="E24">
        <v>2641840</v>
      </c>
      <c r="F24">
        <v>16645653</v>
      </c>
      <c r="G24">
        <v>0.13</v>
      </c>
      <c r="H24">
        <v>1738190</v>
      </c>
      <c r="I24">
        <v>12193830</v>
      </c>
    </row>
    <row r="25" spans="1:9" ht="16" customHeight="1" x14ac:dyDescent="0.2">
      <c r="A25" t="s">
        <v>26</v>
      </c>
      <c r="B25">
        <v>-881854</v>
      </c>
      <c r="C25">
        <v>6159398</v>
      </c>
      <c r="D25">
        <v>381576</v>
      </c>
      <c r="E25">
        <v>0</v>
      </c>
      <c r="F25">
        <v>5042596</v>
      </c>
      <c r="G25">
        <v>7.0000000000000007E-2</v>
      </c>
      <c r="H25">
        <v>3266203</v>
      </c>
      <c r="I25">
        <v>-2530977</v>
      </c>
    </row>
    <row r="26" spans="1:9" ht="16" customHeight="1" x14ac:dyDescent="0.2">
      <c r="A26" t="s">
        <v>27</v>
      </c>
      <c r="B26">
        <v>10622005</v>
      </c>
      <c r="C26">
        <v>5539874</v>
      </c>
      <c r="D26">
        <v>13687</v>
      </c>
      <c r="E26">
        <v>0</v>
      </c>
      <c r="F26">
        <v>5383631</v>
      </c>
      <c r="G26">
        <v>0.1</v>
      </c>
      <c r="H26">
        <v>142556</v>
      </c>
      <c r="I26">
        <v>0</v>
      </c>
    </row>
    <row r="27" spans="1:9" ht="16" customHeight="1" x14ac:dyDescent="0.2">
      <c r="A27" t="s">
        <v>28</v>
      </c>
      <c r="B27">
        <v>88123213</v>
      </c>
      <c r="C27">
        <v>30842231</v>
      </c>
      <c r="D27">
        <v>597029</v>
      </c>
      <c r="E27">
        <v>15173589</v>
      </c>
      <c r="F27">
        <v>15175176</v>
      </c>
      <c r="G27">
        <v>0.1</v>
      </c>
      <c r="H27">
        <v>-2493096</v>
      </c>
      <c r="I27">
        <v>2389533</v>
      </c>
    </row>
    <row r="28" spans="1:9" ht="16" customHeight="1" x14ac:dyDescent="0.2">
      <c r="A28" t="s">
        <v>29</v>
      </c>
      <c r="B28">
        <v>172460774</v>
      </c>
      <c r="C28">
        <v>31786177</v>
      </c>
      <c r="D28">
        <v>331508</v>
      </c>
      <c r="E28">
        <v>0</v>
      </c>
      <c r="F28">
        <v>10476052</v>
      </c>
      <c r="G28">
        <v>0.03</v>
      </c>
      <c r="H28">
        <v>0</v>
      </c>
      <c r="I28">
        <v>20978617</v>
      </c>
    </row>
    <row r="29" spans="1:9" ht="16" customHeight="1" x14ac:dyDescent="0.2">
      <c r="A29" t="s">
        <v>30</v>
      </c>
      <c r="B29">
        <v>547518706</v>
      </c>
      <c r="C29">
        <v>180488701</v>
      </c>
      <c r="D29">
        <v>6402021</v>
      </c>
      <c r="E29">
        <v>6769377</v>
      </c>
      <c r="F29">
        <v>77009078</v>
      </c>
      <c r="G29">
        <v>0.1</v>
      </c>
      <c r="H29">
        <v>10169442</v>
      </c>
      <c r="I29">
        <v>80138783</v>
      </c>
    </row>
    <row r="30" spans="1:9" ht="16" customHeight="1" x14ac:dyDescent="0.2">
      <c r="A30" t="s">
        <v>31</v>
      </c>
      <c r="B30">
        <v>90357392</v>
      </c>
      <c r="C30">
        <v>19684044</v>
      </c>
      <c r="D30">
        <v>65155</v>
      </c>
      <c r="E30">
        <v>43145</v>
      </c>
      <c r="F30">
        <v>17735313</v>
      </c>
      <c r="G30">
        <v>0.09</v>
      </c>
      <c r="H30">
        <v>1840431</v>
      </c>
      <c r="I30">
        <v>0</v>
      </c>
    </row>
    <row r="31" spans="1:9" ht="16" customHeight="1" x14ac:dyDescent="0.2">
      <c r="A31" t="s">
        <v>32</v>
      </c>
      <c r="B31">
        <v>14443661</v>
      </c>
      <c r="C31">
        <v>6982769</v>
      </c>
      <c r="D31">
        <v>861087</v>
      </c>
      <c r="E31">
        <v>503993</v>
      </c>
      <c r="F31">
        <v>4601981</v>
      </c>
      <c r="G31">
        <v>0.12</v>
      </c>
      <c r="H31">
        <v>360980</v>
      </c>
      <c r="I31">
        <v>654728</v>
      </c>
    </row>
    <row r="32" spans="1:9" ht="16" customHeight="1" x14ac:dyDescent="0.2">
      <c r="A32" t="s">
        <v>33</v>
      </c>
      <c r="B32">
        <v>52415006</v>
      </c>
      <c r="C32">
        <v>20001941</v>
      </c>
      <c r="D32">
        <v>3636631</v>
      </c>
      <c r="E32">
        <v>717645</v>
      </c>
      <c r="F32">
        <v>10564085</v>
      </c>
      <c r="G32">
        <v>0.06</v>
      </c>
      <c r="H32">
        <v>5083580</v>
      </c>
      <c r="I32">
        <v>0</v>
      </c>
    </row>
    <row r="33" spans="1:9" ht="16" customHeight="1" x14ac:dyDescent="0.2">
      <c r="A33" t="s">
        <v>34</v>
      </c>
      <c r="B33">
        <v>8505412</v>
      </c>
      <c r="C33">
        <v>8068590</v>
      </c>
      <c r="D33">
        <v>0</v>
      </c>
      <c r="E33">
        <v>0</v>
      </c>
      <c r="F33">
        <v>3255509</v>
      </c>
      <c r="G33">
        <v>0.11</v>
      </c>
      <c r="H33">
        <v>2106537</v>
      </c>
      <c r="I33">
        <v>2706544</v>
      </c>
    </row>
    <row r="34" spans="1:9" ht="16" customHeight="1" x14ac:dyDescent="0.2">
      <c r="A34" t="s">
        <v>35</v>
      </c>
      <c r="B34">
        <v>23498602</v>
      </c>
      <c r="C34">
        <v>10051723</v>
      </c>
      <c r="D34">
        <v>0</v>
      </c>
      <c r="E34">
        <v>0</v>
      </c>
      <c r="F34">
        <v>7036380</v>
      </c>
      <c r="G34">
        <v>0.14000000000000001</v>
      </c>
      <c r="H34">
        <v>3015343</v>
      </c>
      <c r="I34">
        <v>0</v>
      </c>
    </row>
    <row r="35" spans="1:9" ht="16" customHeight="1" x14ac:dyDescent="0.2">
      <c r="A35" t="s">
        <v>36</v>
      </c>
      <c r="B35">
        <v>21930799</v>
      </c>
      <c r="C35">
        <v>15289221</v>
      </c>
      <c r="D35">
        <v>0</v>
      </c>
      <c r="E35">
        <v>0</v>
      </c>
      <c r="F35">
        <v>5098225</v>
      </c>
      <c r="G35">
        <v>0.12</v>
      </c>
      <c r="H35">
        <v>4294453</v>
      </c>
      <c r="I35">
        <v>5896543</v>
      </c>
    </row>
    <row r="36" spans="1:9" ht="16" customHeight="1" x14ac:dyDescent="0.2">
      <c r="A36" t="s">
        <v>37</v>
      </c>
      <c r="B36">
        <v>12744320</v>
      </c>
      <c r="C36">
        <v>10554575</v>
      </c>
      <c r="D36">
        <v>61021</v>
      </c>
      <c r="E36">
        <v>0</v>
      </c>
      <c r="F36">
        <v>4455767</v>
      </c>
      <c r="G36">
        <v>0.11</v>
      </c>
      <c r="H36">
        <v>4650678</v>
      </c>
      <c r="I36">
        <v>1387109</v>
      </c>
    </row>
    <row r="37" spans="1:9" ht="16" customHeight="1" x14ac:dyDescent="0.2">
      <c r="A37" t="s">
        <v>38</v>
      </c>
      <c r="B37">
        <v>6113033</v>
      </c>
      <c r="C37">
        <v>2584517</v>
      </c>
      <c r="D37">
        <v>0</v>
      </c>
      <c r="E37">
        <v>10730</v>
      </c>
      <c r="F37">
        <v>2043074</v>
      </c>
      <c r="G37">
        <v>0.1</v>
      </c>
      <c r="H37">
        <v>530713</v>
      </c>
      <c r="I37">
        <v>0</v>
      </c>
    </row>
    <row r="38" spans="1:9" ht="16" customHeight="1" x14ac:dyDescent="0.2">
      <c r="A38" t="s">
        <v>39</v>
      </c>
      <c r="B38">
        <v>22815642</v>
      </c>
      <c r="C38">
        <v>3493097</v>
      </c>
      <c r="D38">
        <v>0</v>
      </c>
      <c r="E38">
        <v>0</v>
      </c>
      <c r="F38">
        <v>2616449</v>
      </c>
      <c r="G38">
        <v>0.02</v>
      </c>
      <c r="H38">
        <v>379863</v>
      </c>
      <c r="I38">
        <v>496785</v>
      </c>
    </row>
    <row r="39" spans="1:9" ht="16" customHeight="1" x14ac:dyDescent="0.2">
      <c r="A39" t="s">
        <v>40</v>
      </c>
      <c r="B39">
        <v>668362766</v>
      </c>
      <c r="C39">
        <v>394199196</v>
      </c>
      <c r="D39">
        <v>0</v>
      </c>
      <c r="E39">
        <v>0</v>
      </c>
      <c r="F39">
        <v>193313517</v>
      </c>
      <c r="G39">
        <v>0.13</v>
      </c>
      <c r="H39">
        <v>9760208</v>
      </c>
      <c r="I39">
        <v>191125471</v>
      </c>
    </row>
    <row r="40" spans="1:9" ht="16" customHeight="1" x14ac:dyDescent="0.2">
      <c r="A40" t="s">
        <v>41</v>
      </c>
      <c r="B40">
        <v>123015293</v>
      </c>
      <c r="C40">
        <v>30336861</v>
      </c>
      <c r="D40">
        <v>530299</v>
      </c>
      <c r="E40">
        <v>67355</v>
      </c>
      <c r="F40">
        <v>16726476</v>
      </c>
      <c r="G40">
        <v>7.0000000000000007E-2</v>
      </c>
      <c r="H40">
        <v>0</v>
      </c>
      <c r="I40">
        <v>13012731</v>
      </c>
    </row>
    <row r="41" spans="1:9" ht="16" customHeight="1" x14ac:dyDescent="0.2">
      <c r="A41" t="s">
        <v>42</v>
      </c>
      <c r="B41">
        <v>7630252</v>
      </c>
      <c r="C41">
        <v>6413832</v>
      </c>
      <c r="D41">
        <v>0</v>
      </c>
      <c r="E41">
        <v>0</v>
      </c>
      <c r="F41">
        <v>2708500</v>
      </c>
      <c r="G41">
        <v>0.12</v>
      </c>
      <c r="H41">
        <v>2984211</v>
      </c>
      <c r="I41">
        <v>721121</v>
      </c>
    </row>
    <row r="42" spans="1:9" ht="16" customHeight="1" x14ac:dyDescent="0.2">
      <c r="A42" t="s">
        <v>43</v>
      </c>
      <c r="B42">
        <v>486133545</v>
      </c>
      <c r="C42">
        <v>295960483</v>
      </c>
      <c r="D42">
        <v>216596</v>
      </c>
      <c r="E42">
        <v>268867</v>
      </c>
      <c r="F42">
        <v>86201562</v>
      </c>
      <c r="G42">
        <v>0.15</v>
      </c>
      <c r="H42">
        <v>50825621</v>
      </c>
      <c r="I42">
        <v>158447837</v>
      </c>
    </row>
    <row r="43" spans="1:9" ht="16" customHeight="1" x14ac:dyDescent="0.2">
      <c r="A43" t="s">
        <v>44</v>
      </c>
      <c r="B43">
        <v>-467712</v>
      </c>
      <c r="C43">
        <v>-6258310</v>
      </c>
      <c r="D43">
        <v>0</v>
      </c>
      <c r="E43">
        <v>0</v>
      </c>
      <c r="F43">
        <v>655688</v>
      </c>
      <c r="G43">
        <v>0.01</v>
      </c>
      <c r="H43">
        <v>-168083</v>
      </c>
      <c r="I43">
        <v>-6745915</v>
      </c>
    </row>
    <row r="44" spans="1:9" ht="16" customHeight="1" x14ac:dyDescent="0.2">
      <c r="A44" t="s">
        <v>45</v>
      </c>
      <c r="B44">
        <v>70675161</v>
      </c>
      <c r="C44">
        <v>31668999</v>
      </c>
      <c r="D44">
        <v>2005</v>
      </c>
      <c r="E44">
        <v>0</v>
      </c>
      <c r="F44">
        <v>8069916</v>
      </c>
      <c r="G44">
        <v>0.05</v>
      </c>
      <c r="H44">
        <v>-1782314</v>
      </c>
      <c r="I44">
        <v>25379392</v>
      </c>
    </row>
    <row r="45" spans="1:9" ht="16" customHeight="1" x14ac:dyDescent="0.2">
      <c r="A45" t="s">
        <v>46</v>
      </c>
      <c r="B45">
        <v>249670757</v>
      </c>
      <c r="C45">
        <v>135049956</v>
      </c>
      <c r="D45">
        <v>3697828</v>
      </c>
      <c r="E45">
        <v>215830</v>
      </c>
      <c r="F45">
        <v>59787230</v>
      </c>
      <c r="G45">
        <v>0.12</v>
      </c>
      <c r="H45">
        <v>5093479</v>
      </c>
      <c r="I45">
        <v>66255589</v>
      </c>
    </row>
    <row r="46" spans="1:9" ht="16" customHeight="1" x14ac:dyDescent="0.2">
      <c r="A46" t="s">
        <v>47</v>
      </c>
      <c r="B46">
        <v>22151919</v>
      </c>
      <c r="C46">
        <v>16009177</v>
      </c>
      <c r="D46">
        <v>0</v>
      </c>
      <c r="E46">
        <v>0</v>
      </c>
      <c r="F46">
        <v>3965297</v>
      </c>
      <c r="G46">
        <v>0.04</v>
      </c>
      <c r="H46">
        <v>2198660</v>
      </c>
      <c r="I46">
        <v>9845220</v>
      </c>
    </row>
    <row r="47" spans="1:9" ht="16" customHeight="1" x14ac:dyDescent="0.2">
      <c r="A47" t="s">
        <v>48</v>
      </c>
      <c r="B47">
        <v>104094176</v>
      </c>
      <c r="C47">
        <v>64196033</v>
      </c>
      <c r="D47">
        <v>8109291</v>
      </c>
      <c r="E47">
        <v>0</v>
      </c>
      <c r="F47">
        <v>17014187</v>
      </c>
      <c r="G47">
        <v>0.1</v>
      </c>
      <c r="H47">
        <v>9142326</v>
      </c>
      <c r="I47">
        <v>29930229</v>
      </c>
    </row>
    <row r="48" spans="1:9" ht="16" customHeight="1" x14ac:dyDescent="0.2">
      <c r="A48" t="s">
        <v>49</v>
      </c>
      <c r="B48">
        <v>-1755849</v>
      </c>
      <c r="C48">
        <v>-4721204</v>
      </c>
      <c r="D48">
        <v>204933</v>
      </c>
      <c r="E48">
        <v>0</v>
      </c>
      <c r="F48">
        <v>1273349</v>
      </c>
      <c r="G48">
        <v>0.1</v>
      </c>
      <c r="H48">
        <v>27260</v>
      </c>
      <c r="I48">
        <v>-6226746</v>
      </c>
    </row>
    <row r="49" spans="1:9" ht="16" customHeight="1" x14ac:dyDescent="0.2">
      <c r="A49" t="s">
        <v>50</v>
      </c>
      <c r="B49">
        <v>43503599</v>
      </c>
      <c r="C49">
        <v>16833007</v>
      </c>
      <c r="D49">
        <v>0</v>
      </c>
      <c r="E49">
        <v>0</v>
      </c>
      <c r="F49">
        <v>7514323</v>
      </c>
      <c r="G49">
        <v>0.04</v>
      </c>
      <c r="H49">
        <v>5304994</v>
      </c>
      <c r="I49">
        <v>4013690</v>
      </c>
    </row>
    <row r="50" spans="1:9" ht="16" customHeight="1" x14ac:dyDescent="0.2">
      <c r="A50" t="s">
        <v>51</v>
      </c>
      <c r="B50">
        <v>303996251</v>
      </c>
      <c r="C50">
        <v>209395266</v>
      </c>
      <c r="D50">
        <v>13295910</v>
      </c>
      <c r="E50">
        <v>0</v>
      </c>
      <c r="F50">
        <v>89433549</v>
      </c>
      <c r="G50">
        <v>0.18</v>
      </c>
      <c r="H50">
        <v>10123923</v>
      </c>
      <c r="I50">
        <v>96541884</v>
      </c>
    </row>
    <row r="51" spans="1:9" ht="16" customHeight="1" x14ac:dyDescent="0.2">
      <c r="A51" t="s">
        <v>52</v>
      </c>
      <c r="B51">
        <v>31812746</v>
      </c>
      <c r="C51">
        <v>14977264</v>
      </c>
      <c r="D51">
        <v>300361</v>
      </c>
      <c r="E51">
        <v>0</v>
      </c>
      <c r="F51">
        <v>13236899</v>
      </c>
      <c r="G51">
        <v>0.2</v>
      </c>
      <c r="H51">
        <v>1378649</v>
      </c>
      <c r="I51">
        <v>61355</v>
      </c>
    </row>
    <row r="52" spans="1:9" ht="16" customHeight="1" x14ac:dyDescent="0.2">
      <c r="A52" t="s">
        <v>53</v>
      </c>
      <c r="B52">
        <v>6616629</v>
      </c>
      <c r="C52">
        <v>4062129</v>
      </c>
      <c r="D52">
        <v>0</v>
      </c>
      <c r="E52">
        <v>0</v>
      </c>
      <c r="F52">
        <v>3734006</v>
      </c>
      <c r="G52">
        <v>0.11</v>
      </c>
      <c r="H52">
        <v>328123</v>
      </c>
      <c r="I52">
        <v>0</v>
      </c>
    </row>
    <row r="53" spans="1:9" ht="16" customHeight="1" x14ac:dyDescent="0.2">
      <c r="A53" t="s">
        <v>54</v>
      </c>
      <c r="B53">
        <v>59300927</v>
      </c>
      <c r="C53">
        <v>23109551</v>
      </c>
      <c r="D53">
        <v>1680621</v>
      </c>
      <c r="E53">
        <v>0</v>
      </c>
      <c r="F53">
        <v>18907901</v>
      </c>
      <c r="G53">
        <v>0.2</v>
      </c>
      <c r="H53">
        <v>2074679</v>
      </c>
      <c r="I53">
        <v>446350</v>
      </c>
    </row>
    <row r="54" spans="1:9" ht="16" customHeight="1" x14ac:dyDescent="0.2">
      <c r="A54" t="s">
        <v>55</v>
      </c>
      <c r="B54">
        <v>134713268</v>
      </c>
      <c r="C54">
        <v>3769640</v>
      </c>
      <c r="D54">
        <v>123510</v>
      </c>
      <c r="E54">
        <v>138614</v>
      </c>
      <c r="F54">
        <v>17417189</v>
      </c>
      <c r="G54">
        <v>7.0000000000000007E-2</v>
      </c>
      <c r="H54">
        <v>5199543</v>
      </c>
      <c r="I54">
        <v>-19109216</v>
      </c>
    </row>
    <row r="55" spans="1:9" ht="16" customHeight="1" x14ac:dyDescent="0.2">
      <c r="A55" t="s">
        <v>56</v>
      </c>
      <c r="B55">
        <v>57648162</v>
      </c>
      <c r="C55">
        <v>51535794</v>
      </c>
      <c r="D55">
        <v>6247205</v>
      </c>
      <c r="E55">
        <v>27845348</v>
      </c>
      <c r="F55">
        <v>7912115</v>
      </c>
      <c r="G55">
        <v>0.08</v>
      </c>
      <c r="H55">
        <v>6274537</v>
      </c>
      <c r="I55">
        <v>3256589</v>
      </c>
    </row>
    <row r="56" spans="1:9" ht="16" customHeight="1" x14ac:dyDescent="0.2">
      <c r="A56" t="s">
        <v>57</v>
      </c>
      <c r="B56">
        <v>205528333</v>
      </c>
      <c r="C56">
        <v>81372361</v>
      </c>
      <c r="D56">
        <v>1404534</v>
      </c>
      <c r="E56">
        <v>0</v>
      </c>
      <c r="F56">
        <v>17643723</v>
      </c>
      <c r="G56">
        <v>0.08</v>
      </c>
      <c r="H56">
        <v>10061055</v>
      </c>
      <c r="I56">
        <v>52263049</v>
      </c>
    </row>
    <row r="57" spans="1:9" ht="16" customHeight="1" x14ac:dyDescent="0.2">
      <c r="A57" t="s">
        <v>58</v>
      </c>
      <c r="B57">
        <v>3684766</v>
      </c>
      <c r="C57">
        <v>4090520</v>
      </c>
      <c r="D57">
        <v>0</v>
      </c>
      <c r="E57">
        <v>0</v>
      </c>
      <c r="F57">
        <v>203147</v>
      </c>
      <c r="G57">
        <v>0.04</v>
      </c>
      <c r="H57">
        <v>86956</v>
      </c>
      <c r="I57">
        <v>3800417</v>
      </c>
    </row>
    <row r="58" spans="1:9" ht="16" customHeight="1" x14ac:dyDescent="0.2">
      <c r="A58" t="s">
        <v>133</v>
      </c>
      <c r="B58">
        <v>6280563761</v>
      </c>
      <c r="C58">
        <v>2856794425</v>
      </c>
      <c r="D58">
        <v>100757633</v>
      </c>
      <c r="E58">
        <v>95536727</v>
      </c>
      <c r="F58">
        <v>1327708938</v>
      </c>
      <c r="G58" t="s">
        <v>360</v>
      </c>
      <c r="H58">
        <v>242183795</v>
      </c>
      <c r="I58">
        <v>1090607332</v>
      </c>
    </row>
    <row r="59" spans="1:9" ht="16" customHeight="1" x14ac:dyDescent="0.2">
      <c r="A59" t="s">
        <v>361</v>
      </c>
      <c r="B59">
        <v>0.47</v>
      </c>
      <c r="C59">
        <v>0.21</v>
      </c>
      <c r="D59">
        <v>0.01</v>
      </c>
      <c r="E59">
        <v>0.01</v>
      </c>
      <c r="F59">
        <v>0.1</v>
      </c>
      <c r="G59" t="s">
        <v>134</v>
      </c>
      <c r="H59">
        <v>0.02</v>
      </c>
      <c r="I59">
        <v>0.08</v>
      </c>
    </row>
    <row r="60" spans="1:9" ht="16" customHeight="1" x14ac:dyDescent="0.2">
      <c r="A60" t="s">
        <v>370</v>
      </c>
    </row>
  </sheetData>
  <pageMargins left="0.7" right="0.7" top="0.75" bottom="0.75"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L62"/>
  <sheetViews>
    <sheetView workbookViewId="0">
      <selection activeCell="M14" sqref="M14"/>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509</v>
      </c>
    </row>
    <row r="3" spans="1:12" ht="16" customHeight="1" x14ac:dyDescent="0.2">
      <c r="A3" t="s">
        <v>513</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25010923</v>
      </c>
      <c r="C7">
        <v>3569372</v>
      </c>
      <c r="D7">
        <v>2122968</v>
      </c>
      <c r="E7">
        <v>21765</v>
      </c>
      <c r="F7">
        <v>0</v>
      </c>
      <c r="G7">
        <v>0</v>
      </c>
      <c r="H7">
        <v>0</v>
      </c>
      <c r="I7">
        <v>0</v>
      </c>
      <c r="J7">
        <v>0</v>
      </c>
      <c r="K7">
        <v>19296818</v>
      </c>
      <c r="L7">
        <v>0.44</v>
      </c>
    </row>
    <row r="8" spans="1:12" ht="16" customHeight="1" x14ac:dyDescent="0.2">
      <c r="A8" t="s">
        <v>9</v>
      </c>
      <c r="B8">
        <v>18394113</v>
      </c>
      <c r="C8">
        <v>6901730</v>
      </c>
      <c r="D8">
        <v>0</v>
      </c>
      <c r="E8">
        <v>117680</v>
      </c>
      <c r="F8">
        <v>0</v>
      </c>
      <c r="G8">
        <v>0</v>
      </c>
      <c r="H8">
        <v>0</v>
      </c>
      <c r="I8">
        <v>59859</v>
      </c>
      <c r="J8">
        <v>0</v>
      </c>
      <c r="K8">
        <v>11314844</v>
      </c>
      <c r="L8">
        <v>0.43</v>
      </c>
    </row>
    <row r="9" spans="1:12" ht="16" customHeight="1" x14ac:dyDescent="0.2">
      <c r="A9" t="s">
        <v>10</v>
      </c>
      <c r="B9">
        <v>111628556</v>
      </c>
      <c r="C9">
        <v>22581412</v>
      </c>
      <c r="D9">
        <v>20818291</v>
      </c>
      <c r="E9">
        <v>7217363</v>
      </c>
      <c r="F9">
        <v>0</v>
      </c>
      <c r="G9">
        <v>0</v>
      </c>
      <c r="H9">
        <v>0</v>
      </c>
      <c r="I9">
        <v>0</v>
      </c>
      <c r="J9">
        <v>6472595</v>
      </c>
      <c r="K9">
        <v>54538895</v>
      </c>
      <c r="L9">
        <v>0.65</v>
      </c>
    </row>
    <row r="10" spans="1:12" ht="16" customHeight="1" x14ac:dyDescent="0.2">
      <c r="A10" t="s">
        <v>11</v>
      </c>
      <c r="B10">
        <v>63734225</v>
      </c>
      <c r="C10">
        <v>27977419</v>
      </c>
      <c r="D10">
        <v>5468188</v>
      </c>
      <c r="E10">
        <v>7296201</v>
      </c>
      <c r="F10">
        <v>223201</v>
      </c>
      <c r="G10">
        <v>0</v>
      </c>
      <c r="H10">
        <v>0</v>
      </c>
      <c r="I10">
        <v>0</v>
      </c>
      <c r="J10">
        <v>0</v>
      </c>
      <c r="K10">
        <v>22769216</v>
      </c>
      <c r="L10">
        <v>0.72</v>
      </c>
    </row>
    <row r="11" spans="1:12" ht="16" customHeight="1" x14ac:dyDescent="0.2">
      <c r="A11" t="s">
        <v>12</v>
      </c>
      <c r="B11">
        <v>1225787754</v>
      </c>
      <c r="C11">
        <v>375237594</v>
      </c>
      <c r="D11">
        <v>357513855</v>
      </c>
      <c r="E11">
        <v>13277412</v>
      </c>
      <c r="F11">
        <v>0</v>
      </c>
      <c r="G11">
        <v>0</v>
      </c>
      <c r="H11">
        <v>0</v>
      </c>
      <c r="I11">
        <v>688624</v>
      </c>
      <c r="J11">
        <v>0</v>
      </c>
      <c r="K11">
        <v>479070269</v>
      </c>
      <c r="L11">
        <v>0.31</v>
      </c>
    </row>
    <row r="12" spans="1:12" ht="16" customHeight="1" x14ac:dyDescent="0.2">
      <c r="A12" t="s">
        <v>13</v>
      </c>
      <c r="B12">
        <v>48709767</v>
      </c>
      <c r="C12">
        <v>785694</v>
      </c>
      <c r="D12">
        <v>1251291</v>
      </c>
      <c r="E12">
        <v>1196249</v>
      </c>
      <c r="F12">
        <v>0</v>
      </c>
      <c r="G12">
        <v>0</v>
      </c>
      <c r="H12">
        <v>0</v>
      </c>
      <c r="I12">
        <v>3859917</v>
      </c>
      <c r="J12">
        <v>605548</v>
      </c>
      <c r="K12">
        <v>41011068</v>
      </c>
      <c r="L12">
        <v>0.56999999999999995</v>
      </c>
    </row>
    <row r="13" spans="1:12" ht="16" customHeight="1" x14ac:dyDescent="0.2">
      <c r="A13" t="s">
        <v>14</v>
      </c>
      <c r="B13">
        <v>131302213</v>
      </c>
      <c r="C13">
        <v>0</v>
      </c>
      <c r="D13">
        <v>21157841</v>
      </c>
      <c r="E13">
        <v>2832438</v>
      </c>
      <c r="F13">
        <v>0</v>
      </c>
      <c r="G13">
        <v>0</v>
      </c>
      <c r="H13">
        <v>0</v>
      </c>
      <c r="I13">
        <v>113019</v>
      </c>
      <c r="J13">
        <v>12365129</v>
      </c>
      <c r="K13">
        <v>94833786</v>
      </c>
      <c r="L13">
        <v>0.54</v>
      </c>
    </row>
    <row r="14" spans="1:12" ht="16" customHeight="1" x14ac:dyDescent="0.2">
      <c r="A14" t="s">
        <v>15</v>
      </c>
      <c r="B14">
        <v>6933634</v>
      </c>
      <c r="C14">
        <v>192745</v>
      </c>
      <c r="D14">
        <v>0</v>
      </c>
      <c r="E14">
        <v>0</v>
      </c>
      <c r="F14">
        <v>0</v>
      </c>
      <c r="G14">
        <v>0</v>
      </c>
      <c r="H14">
        <v>0</v>
      </c>
      <c r="I14">
        <v>0</v>
      </c>
      <c r="J14">
        <v>0</v>
      </c>
      <c r="K14">
        <v>6740889</v>
      </c>
      <c r="L14">
        <v>0.23</v>
      </c>
    </row>
    <row r="15" spans="1:12" ht="16" customHeight="1" x14ac:dyDescent="0.2">
      <c r="A15" t="s">
        <v>16</v>
      </c>
      <c r="B15">
        <v>64065667</v>
      </c>
      <c r="C15">
        <v>12002451</v>
      </c>
      <c r="D15">
        <v>22311835</v>
      </c>
      <c r="E15">
        <v>0</v>
      </c>
      <c r="F15">
        <v>0</v>
      </c>
      <c r="G15">
        <v>0</v>
      </c>
      <c r="H15">
        <v>0</v>
      </c>
      <c r="I15">
        <v>0</v>
      </c>
      <c r="J15">
        <v>0</v>
      </c>
      <c r="K15">
        <v>29751381</v>
      </c>
      <c r="L15">
        <v>0.79</v>
      </c>
    </row>
    <row r="16" spans="1:12" ht="16" customHeight="1" x14ac:dyDescent="0.2">
      <c r="A16" t="s">
        <v>17</v>
      </c>
      <c r="B16">
        <v>361944086</v>
      </c>
      <c r="C16">
        <v>102888812</v>
      </c>
      <c r="D16">
        <v>106513609</v>
      </c>
      <c r="E16">
        <v>1578298</v>
      </c>
      <c r="F16">
        <v>0</v>
      </c>
      <c r="G16">
        <v>0</v>
      </c>
      <c r="H16">
        <v>0</v>
      </c>
      <c r="I16">
        <v>8359504</v>
      </c>
      <c r="J16">
        <v>0</v>
      </c>
      <c r="K16">
        <v>142603863</v>
      </c>
      <c r="L16">
        <v>0.92</v>
      </c>
    </row>
    <row r="17" spans="1:12" ht="16" customHeight="1" x14ac:dyDescent="0.2">
      <c r="A17" t="s">
        <v>18</v>
      </c>
      <c r="B17">
        <v>75175308</v>
      </c>
      <c r="C17">
        <v>98738148</v>
      </c>
      <c r="D17">
        <v>0</v>
      </c>
      <c r="E17">
        <v>0</v>
      </c>
      <c r="F17">
        <v>0</v>
      </c>
      <c r="G17">
        <v>0</v>
      </c>
      <c r="H17">
        <v>0</v>
      </c>
      <c r="I17">
        <v>0</v>
      </c>
      <c r="J17">
        <v>293284</v>
      </c>
      <c r="K17">
        <v>-23856124</v>
      </c>
      <c r="L17">
        <v>0.36</v>
      </c>
    </row>
    <row r="18" spans="1:12" ht="16" customHeight="1" x14ac:dyDescent="0.2">
      <c r="A18" t="s">
        <v>19</v>
      </c>
      <c r="B18">
        <v>11601648</v>
      </c>
      <c r="C18">
        <v>3323368</v>
      </c>
      <c r="D18">
        <v>0</v>
      </c>
      <c r="E18">
        <v>2047097</v>
      </c>
      <c r="F18">
        <v>0</v>
      </c>
      <c r="G18">
        <v>0</v>
      </c>
      <c r="H18">
        <v>0</v>
      </c>
      <c r="I18">
        <v>0</v>
      </c>
      <c r="J18">
        <v>0</v>
      </c>
      <c r="K18">
        <v>6231183</v>
      </c>
      <c r="L18">
        <v>0.14000000000000001</v>
      </c>
    </row>
    <row r="19" spans="1:12" ht="16" customHeight="1" x14ac:dyDescent="0.2">
      <c r="A19" t="s">
        <v>20</v>
      </c>
      <c r="B19">
        <v>26413742</v>
      </c>
      <c r="C19">
        <v>6901436</v>
      </c>
      <c r="D19">
        <v>0</v>
      </c>
      <c r="E19">
        <v>44239</v>
      </c>
      <c r="F19">
        <v>0</v>
      </c>
      <c r="G19">
        <v>0</v>
      </c>
      <c r="H19">
        <v>0</v>
      </c>
      <c r="I19">
        <v>853704</v>
      </c>
      <c r="J19">
        <v>0</v>
      </c>
      <c r="K19">
        <v>18614363</v>
      </c>
      <c r="L19">
        <v>0.88</v>
      </c>
    </row>
    <row r="20" spans="1:12" ht="16" customHeight="1" x14ac:dyDescent="0.2">
      <c r="A20" t="s">
        <v>21</v>
      </c>
      <c r="B20">
        <v>213533999</v>
      </c>
      <c r="C20">
        <v>30231598</v>
      </c>
      <c r="D20">
        <v>23033967</v>
      </c>
      <c r="E20">
        <v>1739593</v>
      </c>
      <c r="F20">
        <v>0</v>
      </c>
      <c r="G20">
        <v>0</v>
      </c>
      <c r="H20">
        <v>0</v>
      </c>
      <c r="I20">
        <v>0</v>
      </c>
      <c r="J20">
        <v>0</v>
      </c>
      <c r="K20">
        <v>158528841</v>
      </c>
      <c r="L20">
        <v>0.49</v>
      </c>
    </row>
    <row r="21" spans="1:12" ht="16" customHeight="1" x14ac:dyDescent="0.2">
      <c r="A21" t="s">
        <v>22</v>
      </c>
      <c r="B21">
        <v>160284530</v>
      </c>
      <c r="C21">
        <v>3267399</v>
      </c>
      <c r="D21">
        <v>90936975</v>
      </c>
      <c r="E21">
        <v>748256</v>
      </c>
      <c r="F21">
        <v>0</v>
      </c>
      <c r="G21">
        <v>0</v>
      </c>
      <c r="H21">
        <v>0</v>
      </c>
      <c r="I21">
        <v>0</v>
      </c>
      <c r="J21">
        <v>0</v>
      </c>
      <c r="K21">
        <v>65331900</v>
      </c>
      <c r="L21">
        <v>0.73</v>
      </c>
    </row>
    <row r="22" spans="1:12" ht="16" customHeight="1" x14ac:dyDescent="0.2">
      <c r="A22" t="s">
        <v>23</v>
      </c>
      <c r="B22">
        <v>60377523</v>
      </c>
      <c r="C22">
        <v>15501044</v>
      </c>
      <c r="D22">
        <v>10480</v>
      </c>
      <c r="E22">
        <v>1189367</v>
      </c>
      <c r="F22">
        <v>199720</v>
      </c>
      <c r="G22">
        <v>0</v>
      </c>
      <c r="H22">
        <v>0</v>
      </c>
      <c r="I22">
        <v>4647864</v>
      </c>
      <c r="J22">
        <v>0</v>
      </c>
      <c r="K22">
        <v>38829048</v>
      </c>
      <c r="L22">
        <v>0.6</v>
      </c>
    </row>
    <row r="23" spans="1:12" ht="16" customHeight="1" x14ac:dyDescent="0.2">
      <c r="A23" t="s">
        <v>24</v>
      </c>
      <c r="B23">
        <v>-59691419</v>
      </c>
      <c r="C23">
        <v>5919214</v>
      </c>
      <c r="D23">
        <v>0</v>
      </c>
      <c r="E23">
        <v>0</v>
      </c>
      <c r="F23">
        <v>0</v>
      </c>
      <c r="G23">
        <v>0</v>
      </c>
      <c r="H23">
        <v>0</v>
      </c>
      <c r="I23">
        <v>0</v>
      </c>
      <c r="J23">
        <v>0</v>
      </c>
      <c r="K23">
        <v>-65610633</v>
      </c>
      <c r="L23">
        <v>-0.78</v>
      </c>
    </row>
    <row r="24" spans="1:12" ht="16" customHeight="1" x14ac:dyDescent="0.2">
      <c r="A24" t="s">
        <v>25</v>
      </c>
      <c r="B24">
        <v>88375792</v>
      </c>
      <c r="C24">
        <v>29798850</v>
      </c>
      <c r="D24">
        <v>19944588</v>
      </c>
      <c r="E24">
        <v>5364949</v>
      </c>
      <c r="F24">
        <v>0</v>
      </c>
      <c r="G24">
        <v>0</v>
      </c>
      <c r="H24">
        <v>0</v>
      </c>
      <c r="I24">
        <v>0</v>
      </c>
      <c r="J24">
        <v>0</v>
      </c>
      <c r="K24">
        <v>33267405</v>
      </c>
      <c r="L24">
        <v>0.67</v>
      </c>
    </row>
    <row r="25" spans="1:12" ht="16" customHeight="1" x14ac:dyDescent="0.2">
      <c r="A25" t="s">
        <v>26</v>
      </c>
      <c r="B25">
        <v>-881854</v>
      </c>
      <c r="C25">
        <v>-7048587</v>
      </c>
      <c r="D25">
        <v>7335</v>
      </c>
      <c r="E25">
        <v>0</v>
      </c>
      <c r="F25">
        <v>0</v>
      </c>
      <c r="G25">
        <v>0</v>
      </c>
      <c r="H25">
        <v>0</v>
      </c>
      <c r="I25">
        <v>0</v>
      </c>
      <c r="J25">
        <v>0</v>
      </c>
      <c r="K25">
        <v>6159398</v>
      </c>
      <c r="L25">
        <v>-0.01</v>
      </c>
    </row>
    <row r="26" spans="1:12" ht="16" customHeight="1" x14ac:dyDescent="0.2">
      <c r="A26" t="s">
        <v>27</v>
      </c>
      <c r="B26">
        <v>10622005</v>
      </c>
      <c r="C26">
        <v>109830</v>
      </c>
      <c r="D26">
        <v>0</v>
      </c>
      <c r="E26">
        <v>4854191</v>
      </c>
      <c r="F26">
        <v>0</v>
      </c>
      <c r="G26">
        <v>0</v>
      </c>
      <c r="H26">
        <v>0</v>
      </c>
      <c r="I26">
        <v>118110</v>
      </c>
      <c r="J26">
        <v>0</v>
      </c>
      <c r="K26">
        <v>5539874</v>
      </c>
      <c r="L26">
        <v>0.19</v>
      </c>
    </row>
    <row r="27" spans="1:12" ht="16" customHeight="1" x14ac:dyDescent="0.2">
      <c r="A27" t="s">
        <v>28</v>
      </c>
      <c r="B27">
        <v>88123213</v>
      </c>
      <c r="C27">
        <v>28374485</v>
      </c>
      <c r="D27">
        <v>28906497</v>
      </c>
      <c r="E27">
        <v>0</v>
      </c>
      <c r="F27">
        <v>0</v>
      </c>
      <c r="G27">
        <v>0</v>
      </c>
      <c r="H27">
        <v>0</v>
      </c>
      <c r="I27">
        <v>0</v>
      </c>
      <c r="J27">
        <v>0</v>
      </c>
      <c r="K27">
        <v>30842231</v>
      </c>
      <c r="L27">
        <v>0.56999999999999995</v>
      </c>
    </row>
    <row r="28" spans="1:12" ht="16" customHeight="1" x14ac:dyDescent="0.2">
      <c r="A28" t="s">
        <v>29</v>
      </c>
      <c r="B28">
        <v>172460774</v>
      </c>
      <c r="C28">
        <v>13941642</v>
      </c>
      <c r="D28">
        <v>100343768</v>
      </c>
      <c r="E28">
        <v>271210</v>
      </c>
      <c r="F28">
        <v>0</v>
      </c>
      <c r="G28">
        <v>0</v>
      </c>
      <c r="H28">
        <v>0</v>
      </c>
      <c r="I28">
        <v>26117977</v>
      </c>
      <c r="J28">
        <v>0</v>
      </c>
      <c r="K28">
        <v>31786177</v>
      </c>
      <c r="L28">
        <v>0.52</v>
      </c>
    </row>
    <row r="29" spans="1:12" ht="16" customHeight="1" x14ac:dyDescent="0.2">
      <c r="A29" t="s">
        <v>30</v>
      </c>
      <c r="B29">
        <v>547518706</v>
      </c>
      <c r="C29">
        <v>175406335</v>
      </c>
      <c r="D29">
        <v>162777219</v>
      </c>
      <c r="E29">
        <v>1466700</v>
      </c>
      <c r="F29">
        <v>379751</v>
      </c>
      <c r="G29">
        <v>0</v>
      </c>
      <c r="H29">
        <v>27000000</v>
      </c>
      <c r="I29">
        <v>0</v>
      </c>
      <c r="J29">
        <v>0</v>
      </c>
      <c r="K29">
        <v>180488701</v>
      </c>
      <c r="L29">
        <v>0.69</v>
      </c>
    </row>
    <row r="30" spans="1:12" ht="16" customHeight="1" x14ac:dyDescent="0.2">
      <c r="A30" t="s">
        <v>31</v>
      </c>
      <c r="B30">
        <v>90357392</v>
      </c>
      <c r="C30">
        <v>35500360</v>
      </c>
      <c r="D30">
        <v>0</v>
      </c>
      <c r="E30">
        <v>2488349</v>
      </c>
      <c r="F30">
        <v>0</v>
      </c>
      <c r="G30">
        <v>21839216</v>
      </c>
      <c r="H30">
        <v>0</v>
      </c>
      <c r="I30">
        <v>10845423</v>
      </c>
      <c r="J30">
        <v>0</v>
      </c>
      <c r="K30">
        <v>19684044</v>
      </c>
      <c r="L30">
        <v>0.48</v>
      </c>
    </row>
    <row r="31" spans="1:12" ht="16" customHeight="1" x14ac:dyDescent="0.2">
      <c r="A31" t="s">
        <v>32</v>
      </c>
      <c r="B31">
        <v>14443661</v>
      </c>
      <c r="C31">
        <v>-1581267</v>
      </c>
      <c r="D31">
        <v>6102828</v>
      </c>
      <c r="E31">
        <v>2939331</v>
      </c>
      <c r="F31">
        <v>0</v>
      </c>
      <c r="G31">
        <v>0</v>
      </c>
      <c r="H31">
        <v>0</v>
      </c>
      <c r="I31">
        <v>0</v>
      </c>
      <c r="J31">
        <v>0</v>
      </c>
      <c r="K31">
        <v>6982769</v>
      </c>
      <c r="L31">
        <v>0.38</v>
      </c>
    </row>
    <row r="32" spans="1:12" ht="16" customHeight="1" x14ac:dyDescent="0.2">
      <c r="A32" t="s">
        <v>33</v>
      </c>
      <c r="B32">
        <v>52415006</v>
      </c>
      <c r="C32">
        <v>32387546</v>
      </c>
      <c r="D32">
        <v>0</v>
      </c>
      <c r="E32">
        <v>0</v>
      </c>
      <c r="F32">
        <v>783</v>
      </c>
      <c r="G32">
        <v>0</v>
      </c>
      <c r="H32">
        <v>0</v>
      </c>
      <c r="I32">
        <v>24736</v>
      </c>
      <c r="J32">
        <v>0</v>
      </c>
      <c r="K32">
        <v>20001941</v>
      </c>
      <c r="L32">
        <v>0.3</v>
      </c>
    </row>
    <row r="33" spans="1:12" ht="16" customHeight="1" x14ac:dyDescent="0.2">
      <c r="A33" t="s">
        <v>34</v>
      </c>
      <c r="B33">
        <v>8505412</v>
      </c>
      <c r="C33">
        <v>134867</v>
      </c>
      <c r="D33">
        <v>0</v>
      </c>
      <c r="E33">
        <v>50123</v>
      </c>
      <c r="F33">
        <v>0</v>
      </c>
      <c r="G33">
        <v>0</v>
      </c>
      <c r="H33">
        <v>0</v>
      </c>
      <c r="I33">
        <v>0</v>
      </c>
      <c r="J33">
        <v>251832</v>
      </c>
      <c r="K33">
        <v>8068590</v>
      </c>
      <c r="L33">
        <v>0.3</v>
      </c>
    </row>
    <row r="34" spans="1:12" ht="16" customHeight="1" x14ac:dyDescent="0.2">
      <c r="A34" t="s">
        <v>35</v>
      </c>
      <c r="B34">
        <v>23498602</v>
      </c>
      <c r="C34">
        <v>13446879</v>
      </c>
      <c r="D34">
        <v>0</v>
      </c>
      <c r="E34">
        <v>0</v>
      </c>
      <c r="F34">
        <v>0</v>
      </c>
      <c r="G34">
        <v>0</v>
      </c>
      <c r="H34">
        <v>0</v>
      </c>
      <c r="I34">
        <v>0</v>
      </c>
      <c r="J34">
        <v>0</v>
      </c>
      <c r="K34">
        <v>10051723</v>
      </c>
      <c r="L34">
        <v>0.48</v>
      </c>
    </row>
    <row r="35" spans="1:12" ht="16" customHeight="1" x14ac:dyDescent="0.2">
      <c r="A35" t="s">
        <v>36</v>
      </c>
      <c r="B35">
        <v>21930799</v>
      </c>
      <c r="C35">
        <v>2815134</v>
      </c>
      <c r="D35">
        <v>233319</v>
      </c>
      <c r="E35">
        <v>87739</v>
      </c>
      <c r="F35">
        <v>0</v>
      </c>
      <c r="G35">
        <v>0</v>
      </c>
      <c r="H35">
        <v>0</v>
      </c>
      <c r="I35">
        <v>44975</v>
      </c>
      <c r="J35">
        <v>3460411</v>
      </c>
      <c r="K35">
        <v>15289221</v>
      </c>
      <c r="L35">
        <v>0.53</v>
      </c>
    </row>
    <row r="36" spans="1:12" ht="16" customHeight="1" x14ac:dyDescent="0.2">
      <c r="A36" t="s">
        <v>37</v>
      </c>
      <c r="B36">
        <v>12744320</v>
      </c>
      <c r="C36">
        <v>1828122</v>
      </c>
      <c r="D36">
        <v>0</v>
      </c>
      <c r="E36">
        <v>361623</v>
      </c>
      <c r="F36">
        <v>0</v>
      </c>
      <c r="G36">
        <v>0</v>
      </c>
      <c r="H36">
        <v>0</v>
      </c>
      <c r="I36">
        <v>0</v>
      </c>
      <c r="J36">
        <v>0</v>
      </c>
      <c r="K36">
        <v>10554575</v>
      </c>
      <c r="L36">
        <v>0.31</v>
      </c>
    </row>
    <row r="37" spans="1:12" ht="16" customHeight="1" x14ac:dyDescent="0.2">
      <c r="A37" t="s">
        <v>38</v>
      </c>
      <c r="B37">
        <v>6113033</v>
      </c>
      <c r="C37">
        <v>3492130</v>
      </c>
      <c r="D37">
        <v>0</v>
      </c>
      <c r="E37">
        <v>0</v>
      </c>
      <c r="F37">
        <v>0</v>
      </c>
      <c r="G37">
        <v>0</v>
      </c>
      <c r="H37">
        <v>0</v>
      </c>
      <c r="I37">
        <v>36386</v>
      </c>
      <c r="J37">
        <v>0</v>
      </c>
      <c r="K37">
        <v>2584517</v>
      </c>
      <c r="L37">
        <v>0.3</v>
      </c>
    </row>
    <row r="38" spans="1:12" ht="16" customHeight="1" x14ac:dyDescent="0.2">
      <c r="A38" t="s">
        <v>39</v>
      </c>
      <c r="B38">
        <v>22815642</v>
      </c>
      <c r="C38">
        <v>15711168</v>
      </c>
      <c r="D38">
        <v>0</v>
      </c>
      <c r="E38">
        <v>11377</v>
      </c>
      <c r="F38">
        <v>0</v>
      </c>
      <c r="G38">
        <v>0</v>
      </c>
      <c r="H38">
        <v>3600000</v>
      </c>
      <c r="I38">
        <v>0</v>
      </c>
      <c r="J38">
        <v>0</v>
      </c>
      <c r="K38">
        <v>3493097</v>
      </c>
      <c r="L38">
        <v>0.21</v>
      </c>
    </row>
    <row r="39" spans="1:12" ht="16" customHeight="1" x14ac:dyDescent="0.2">
      <c r="A39" t="s">
        <v>40</v>
      </c>
      <c r="B39">
        <v>668362766</v>
      </c>
      <c r="C39">
        <v>132472137</v>
      </c>
      <c r="D39">
        <v>0</v>
      </c>
      <c r="E39">
        <v>677617</v>
      </c>
      <c r="F39">
        <v>0</v>
      </c>
      <c r="G39">
        <v>0</v>
      </c>
      <c r="H39">
        <v>0</v>
      </c>
      <c r="I39">
        <v>0</v>
      </c>
      <c r="J39">
        <v>141013816</v>
      </c>
      <c r="K39">
        <v>394199196</v>
      </c>
      <c r="L39">
        <v>0.44</v>
      </c>
    </row>
    <row r="40" spans="1:12" ht="16" customHeight="1" x14ac:dyDescent="0.2">
      <c r="A40" t="s">
        <v>41</v>
      </c>
      <c r="B40">
        <v>123015293</v>
      </c>
      <c r="C40">
        <v>5180385</v>
      </c>
      <c r="D40">
        <v>15407652</v>
      </c>
      <c r="E40">
        <v>990171</v>
      </c>
      <c r="F40">
        <v>0</v>
      </c>
      <c r="G40">
        <v>0</v>
      </c>
      <c r="H40">
        <v>0</v>
      </c>
      <c r="I40">
        <v>683425</v>
      </c>
      <c r="J40">
        <v>70416799</v>
      </c>
      <c r="K40">
        <v>30336861</v>
      </c>
      <c r="L40">
        <v>0.48</v>
      </c>
    </row>
    <row r="41" spans="1:12" ht="16" customHeight="1" x14ac:dyDescent="0.2">
      <c r="A41" t="s">
        <v>42</v>
      </c>
      <c r="B41">
        <v>7630252</v>
      </c>
      <c r="C41">
        <v>1216420</v>
      </c>
      <c r="D41">
        <v>0</v>
      </c>
      <c r="E41">
        <v>0</v>
      </c>
      <c r="F41">
        <v>0</v>
      </c>
      <c r="G41">
        <v>0</v>
      </c>
      <c r="H41">
        <v>0</v>
      </c>
      <c r="I41">
        <v>0</v>
      </c>
      <c r="J41">
        <v>0</v>
      </c>
      <c r="K41">
        <v>6413832</v>
      </c>
      <c r="L41">
        <v>0.32</v>
      </c>
    </row>
    <row r="42" spans="1:12" ht="16" customHeight="1" x14ac:dyDescent="0.2">
      <c r="A42" t="s">
        <v>43</v>
      </c>
      <c r="B42">
        <v>486133545</v>
      </c>
      <c r="C42">
        <v>73645845</v>
      </c>
      <c r="D42">
        <v>79007962</v>
      </c>
      <c r="E42">
        <v>7355906</v>
      </c>
      <c r="F42">
        <v>14925</v>
      </c>
      <c r="G42">
        <v>0</v>
      </c>
      <c r="H42">
        <v>0</v>
      </c>
      <c r="I42">
        <v>30148424</v>
      </c>
      <c r="J42">
        <v>0</v>
      </c>
      <c r="K42">
        <v>295960483</v>
      </c>
      <c r="L42">
        <v>0.82</v>
      </c>
    </row>
    <row r="43" spans="1:12" ht="16" customHeight="1" x14ac:dyDescent="0.2">
      <c r="A43" t="s">
        <v>44</v>
      </c>
      <c r="B43">
        <v>-467712</v>
      </c>
      <c r="C43">
        <v>-6096112</v>
      </c>
      <c r="D43">
        <v>11886710</v>
      </c>
      <c r="E43">
        <v>0</v>
      </c>
      <c r="F43">
        <v>0</v>
      </c>
      <c r="G43">
        <v>0</v>
      </c>
      <c r="H43">
        <v>0</v>
      </c>
      <c r="I43">
        <v>0</v>
      </c>
      <c r="J43">
        <v>0</v>
      </c>
      <c r="K43">
        <v>-6258310</v>
      </c>
      <c r="L43">
        <v>-0.01</v>
      </c>
    </row>
    <row r="44" spans="1:12" ht="16" customHeight="1" x14ac:dyDescent="0.2">
      <c r="A44" t="s">
        <v>45</v>
      </c>
      <c r="B44">
        <v>70675161</v>
      </c>
      <c r="C44">
        <v>31654988</v>
      </c>
      <c r="D44">
        <v>5959724</v>
      </c>
      <c r="E44">
        <v>1391450</v>
      </c>
      <c r="F44">
        <v>0</v>
      </c>
      <c r="G44">
        <v>0</v>
      </c>
      <c r="H44">
        <v>0</v>
      </c>
      <c r="I44">
        <v>0</v>
      </c>
      <c r="J44">
        <v>0</v>
      </c>
      <c r="K44">
        <v>31668999</v>
      </c>
      <c r="L44">
        <v>0.43</v>
      </c>
    </row>
    <row r="45" spans="1:12" ht="16" customHeight="1" x14ac:dyDescent="0.2">
      <c r="A45" t="s">
        <v>46</v>
      </c>
      <c r="B45">
        <v>249670757</v>
      </c>
      <c r="C45">
        <v>57994122</v>
      </c>
      <c r="D45">
        <v>13932880</v>
      </c>
      <c r="E45">
        <v>4067251</v>
      </c>
      <c r="F45">
        <v>0</v>
      </c>
      <c r="G45">
        <v>0</v>
      </c>
      <c r="H45">
        <v>0</v>
      </c>
      <c r="I45">
        <v>0</v>
      </c>
      <c r="J45">
        <v>38626548</v>
      </c>
      <c r="K45">
        <v>135049956</v>
      </c>
      <c r="L45">
        <v>0.49</v>
      </c>
    </row>
    <row r="46" spans="1:12" ht="16" customHeight="1" x14ac:dyDescent="0.2">
      <c r="A46" t="s">
        <v>47</v>
      </c>
      <c r="B46">
        <v>22151919</v>
      </c>
      <c r="C46">
        <v>6142742</v>
      </c>
      <c r="D46">
        <v>0</v>
      </c>
      <c r="E46">
        <v>0</v>
      </c>
      <c r="F46">
        <v>0</v>
      </c>
      <c r="G46">
        <v>0</v>
      </c>
      <c r="H46">
        <v>0</v>
      </c>
      <c r="I46">
        <v>0</v>
      </c>
      <c r="J46">
        <v>0</v>
      </c>
      <c r="K46">
        <v>16009177</v>
      </c>
      <c r="L46">
        <v>0.25</v>
      </c>
    </row>
    <row r="47" spans="1:12" ht="16" customHeight="1" x14ac:dyDescent="0.2">
      <c r="A47" t="s">
        <v>48</v>
      </c>
      <c r="B47">
        <v>104094176</v>
      </c>
      <c r="C47">
        <v>38582688</v>
      </c>
      <c r="D47">
        <v>0</v>
      </c>
      <c r="E47">
        <v>1315455</v>
      </c>
      <c r="F47">
        <v>0</v>
      </c>
      <c r="G47">
        <v>0</v>
      </c>
      <c r="H47">
        <v>0</v>
      </c>
      <c r="I47">
        <v>0</v>
      </c>
      <c r="J47">
        <v>0</v>
      </c>
      <c r="K47">
        <v>64196033</v>
      </c>
      <c r="L47">
        <v>0.6</v>
      </c>
    </row>
    <row r="48" spans="1:12" ht="16" customHeight="1" x14ac:dyDescent="0.2">
      <c r="A48" t="s">
        <v>49</v>
      </c>
      <c r="B48">
        <v>-1755849</v>
      </c>
      <c r="C48">
        <v>2775869</v>
      </c>
      <c r="D48">
        <v>0</v>
      </c>
      <c r="E48">
        <v>189486</v>
      </c>
      <c r="F48">
        <v>0</v>
      </c>
      <c r="G48">
        <v>0</v>
      </c>
      <c r="H48">
        <v>0</v>
      </c>
      <c r="I48">
        <v>0</v>
      </c>
      <c r="J48">
        <v>0</v>
      </c>
      <c r="K48">
        <v>-4721204</v>
      </c>
      <c r="L48">
        <v>-0.14000000000000001</v>
      </c>
    </row>
    <row r="49" spans="1:12" ht="16" customHeight="1" x14ac:dyDescent="0.2">
      <c r="A49" t="s">
        <v>50</v>
      </c>
      <c r="B49">
        <v>43503599</v>
      </c>
      <c r="C49">
        <v>25334037</v>
      </c>
      <c r="D49">
        <v>536179</v>
      </c>
      <c r="E49">
        <v>800376</v>
      </c>
      <c r="F49">
        <v>0</v>
      </c>
      <c r="G49">
        <v>0</v>
      </c>
      <c r="H49">
        <v>0</v>
      </c>
      <c r="I49">
        <v>0</v>
      </c>
      <c r="J49">
        <v>0</v>
      </c>
      <c r="K49">
        <v>16833007</v>
      </c>
      <c r="L49">
        <v>0.24</v>
      </c>
    </row>
    <row r="50" spans="1:12" ht="16" customHeight="1" x14ac:dyDescent="0.2">
      <c r="A50" t="s">
        <v>51</v>
      </c>
      <c r="B50">
        <v>303996251</v>
      </c>
      <c r="C50">
        <v>72249607</v>
      </c>
      <c r="D50">
        <v>0</v>
      </c>
      <c r="E50">
        <v>1172280</v>
      </c>
      <c r="F50">
        <v>811938</v>
      </c>
      <c r="G50">
        <v>0</v>
      </c>
      <c r="H50">
        <v>0</v>
      </c>
      <c r="I50">
        <v>4701507</v>
      </c>
      <c r="J50">
        <v>15665653</v>
      </c>
      <c r="K50">
        <v>209395266</v>
      </c>
      <c r="L50">
        <v>0.62</v>
      </c>
    </row>
    <row r="51" spans="1:12" ht="16" customHeight="1" x14ac:dyDescent="0.2">
      <c r="A51" t="s">
        <v>52</v>
      </c>
      <c r="B51">
        <v>31812746</v>
      </c>
      <c r="C51">
        <v>15471138</v>
      </c>
      <c r="D51">
        <v>17304</v>
      </c>
      <c r="E51">
        <v>85119</v>
      </c>
      <c r="F51">
        <v>0</v>
      </c>
      <c r="G51">
        <v>0</v>
      </c>
      <c r="H51">
        <v>0</v>
      </c>
      <c r="I51">
        <v>1261921</v>
      </c>
      <c r="J51">
        <v>0</v>
      </c>
      <c r="K51">
        <v>14977264</v>
      </c>
      <c r="L51">
        <v>0.49</v>
      </c>
    </row>
    <row r="52" spans="1:12" ht="16" customHeight="1" x14ac:dyDescent="0.2">
      <c r="A52" t="s">
        <v>53</v>
      </c>
      <c r="B52">
        <v>6616629</v>
      </c>
      <c r="C52">
        <v>120507</v>
      </c>
      <c r="D52">
        <v>1787656</v>
      </c>
      <c r="E52">
        <v>217965</v>
      </c>
      <c r="F52">
        <v>0</v>
      </c>
      <c r="G52">
        <v>0</v>
      </c>
      <c r="H52">
        <v>0</v>
      </c>
      <c r="I52">
        <v>428372</v>
      </c>
      <c r="J52">
        <v>0</v>
      </c>
      <c r="K52">
        <v>4062129</v>
      </c>
      <c r="L52">
        <v>0.19</v>
      </c>
    </row>
    <row r="53" spans="1:12" ht="16" customHeight="1" x14ac:dyDescent="0.2">
      <c r="A53" t="s">
        <v>54</v>
      </c>
      <c r="B53">
        <v>59300927</v>
      </c>
      <c r="C53">
        <v>26187555</v>
      </c>
      <c r="D53">
        <v>5000</v>
      </c>
      <c r="E53">
        <v>7659995</v>
      </c>
      <c r="F53">
        <v>50000</v>
      </c>
      <c r="G53">
        <v>0</v>
      </c>
      <c r="H53">
        <v>0</v>
      </c>
      <c r="I53">
        <v>2288826</v>
      </c>
      <c r="J53">
        <v>0</v>
      </c>
      <c r="K53">
        <v>23109551</v>
      </c>
      <c r="L53">
        <v>0.63</v>
      </c>
    </row>
    <row r="54" spans="1:12" ht="16" customHeight="1" x14ac:dyDescent="0.2">
      <c r="A54" t="s">
        <v>55</v>
      </c>
      <c r="B54">
        <v>134713268</v>
      </c>
      <c r="C54">
        <v>90061399</v>
      </c>
      <c r="D54">
        <v>759725</v>
      </c>
      <c r="E54">
        <v>4591218</v>
      </c>
      <c r="F54">
        <v>0</v>
      </c>
      <c r="G54">
        <v>0</v>
      </c>
      <c r="H54">
        <v>0</v>
      </c>
      <c r="I54">
        <v>3100</v>
      </c>
      <c r="J54">
        <v>35528186</v>
      </c>
      <c r="K54">
        <v>3769640</v>
      </c>
      <c r="L54">
        <v>0.51</v>
      </c>
    </row>
    <row r="55" spans="1:12" ht="16" customHeight="1" x14ac:dyDescent="0.2">
      <c r="A55" t="s">
        <v>56</v>
      </c>
      <c r="B55">
        <v>57648162</v>
      </c>
      <c r="C55">
        <v>469381</v>
      </c>
      <c r="D55">
        <v>5632991</v>
      </c>
      <c r="E55">
        <v>9996</v>
      </c>
      <c r="F55">
        <v>0</v>
      </c>
      <c r="G55">
        <v>0</v>
      </c>
      <c r="H55">
        <v>0</v>
      </c>
      <c r="I55">
        <v>0</v>
      </c>
      <c r="J55">
        <v>0</v>
      </c>
      <c r="K55">
        <v>51535794</v>
      </c>
      <c r="L55">
        <v>0.61</v>
      </c>
    </row>
    <row r="56" spans="1:12" ht="16" customHeight="1" x14ac:dyDescent="0.2">
      <c r="A56" t="s">
        <v>57</v>
      </c>
      <c r="B56">
        <v>205528333</v>
      </c>
      <c r="C56">
        <v>-27316874</v>
      </c>
      <c r="D56">
        <v>95664939</v>
      </c>
      <c r="E56">
        <v>2469054</v>
      </c>
      <c r="F56">
        <v>0</v>
      </c>
      <c r="G56">
        <v>48000000</v>
      </c>
      <c r="H56">
        <v>0</v>
      </c>
      <c r="I56">
        <v>5338853</v>
      </c>
      <c r="J56">
        <v>0</v>
      </c>
      <c r="K56">
        <v>81372361</v>
      </c>
      <c r="L56">
        <v>0.95</v>
      </c>
    </row>
    <row r="57" spans="1:12" ht="16" customHeight="1" x14ac:dyDescent="0.2">
      <c r="A57" t="s">
        <v>58</v>
      </c>
      <c r="B57">
        <v>3684766</v>
      </c>
      <c r="C57">
        <v>-405754</v>
      </c>
      <c r="D57">
        <v>0</v>
      </c>
      <c r="E57">
        <v>0</v>
      </c>
      <c r="F57">
        <v>0</v>
      </c>
      <c r="G57">
        <v>0</v>
      </c>
      <c r="H57">
        <v>0</v>
      </c>
      <c r="I57">
        <v>0</v>
      </c>
      <c r="J57">
        <v>0</v>
      </c>
      <c r="K57">
        <v>4090520</v>
      </c>
      <c r="L57">
        <v>0.78</v>
      </c>
    </row>
    <row r="58" spans="1:12" ht="16" customHeight="1" x14ac:dyDescent="0.2">
      <c r="A58" t="s">
        <v>133</v>
      </c>
      <c r="B58">
        <v>6280563761</v>
      </c>
      <c r="C58">
        <v>1606077010</v>
      </c>
      <c r="D58">
        <v>1200053576</v>
      </c>
      <c r="E58">
        <v>90194889</v>
      </c>
      <c r="F58">
        <v>1680318</v>
      </c>
      <c r="G58">
        <v>69839216</v>
      </c>
      <c r="H58">
        <v>30600000</v>
      </c>
      <c r="I58">
        <v>100624526</v>
      </c>
      <c r="J58">
        <v>324699801</v>
      </c>
      <c r="K58">
        <v>2856794425</v>
      </c>
      <c r="L58" t="s">
        <v>360</v>
      </c>
    </row>
    <row r="59" spans="1:12" ht="16" customHeight="1" x14ac:dyDescent="0.2">
      <c r="A59" t="s">
        <v>361</v>
      </c>
      <c r="B59">
        <v>1</v>
      </c>
      <c r="C59">
        <v>0.26</v>
      </c>
      <c r="D59">
        <v>0.19</v>
      </c>
      <c r="E59">
        <v>0.01</v>
      </c>
      <c r="F59">
        <v>0</v>
      </c>
      <c r="G59">
        <v>0.01</v>
      </c>
      <c r="H59">
        <v>0</v>
      </c>
      <c r="I59">
        <v>0.02</v>
      </c>
      <c r="J59">
        <v>0.05</v>
      </c>
      <c r="K59">
        <v>0.45</v>
      </c>
      <c r="L59" t="s">
        <v>360</v>
      </c>
    </row>
    <row r="60" spans="1:12" ht="16" customHeight="1" x14ac:dyDescent="0.2">
      <c r="A60" t="s">
        <v>362</v>
      </c>
      <c r="B60">
        <v>0.47</v>
      </c>
      <c r="C60">
        <v>0.12</v>
      </c>
      <c r="D60">
        <v>0.09</v>
      </c>
      <c r="E60">
        <v>0.01</v>
      </c>
      <c r="F60">
        <v>0</v>
      </c>
      <c r="G60">
        <v>0.01</v>
      </c>
      <c r="H60">
        <v>0</v>
      </c>
      <c r="I60">
        <v>0.01</v>
      </c>
      <c r="J60">
        <v>0.02</v>
      </c>
      <c r="K60">
        <v>0.21</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G62"/>
  <sheetViews>
    <sheetView workbookViewId="0">
      <selection activeCell="K8" sqref="K8"/>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509</v>
      </c>
    </row>
    <row r="3" spans="1:7" ht="16" customHeight="1" x14ac:dyDescent="0.2">
      <c r="A3" t="s">
        <v>512</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31977517</v>
      </c>
      <c r="C7">
        <v>31009581</v>
      </c>
      <c r="D7">
        <v>-20726</v>
      </c>
      <c r="E7">
        <v>988662</v>
      </c>
      <c r="F7">
        <v>0</v>
      </c>
      <c r="G7">
        <v>0.56000000000000005</v>
      </c>
    </row>
    <row r="8" spans="1:7" ht="16" customHeight="1" x14ac:dyDescent="0.2">
      <c r="A8" t="s">
        <v>9</v>
      </c>
      <c r="B8">
        <v>24785642</v>
      </c>
      <c r="C8">
        <v>16366684</v>
      </c>
      <c r="D8">
        <v>7595582</v>
      </c>
      <c r="E8">
        <v>823376</v>
      </c>
      <c r="F8">
        <v>0</v>
      </c>
      <c r="G8">
        <v>0.56999999999999995</v>
      </c>
    </row>
    <row r="9" spans="1:7" ht="16" customHeight="1" x14ac:dyDescent="0.2">
      <c r="A9" t="s">
        <v>10</v>
      </c>
      <c r="B9">
        <v>59874761</v>
      </c>
      <c r="C9">
        <v>52650279</v>
      </c>
      <c r="D9">
        <v>6466674</v>
      </c>
      <c r="E9">
        <v>757808</v>
      </c>
      <c r="F9">
        <v>0</v>
      </c>
      <c r="G9">
        <v>0.35</v>
      </c>
    </row>
    <row r="10" spans="1:7" ht="16" customHeight="1" x14ac:dyDescent="0.2">
      <c r="A10" t="s">
        <v>11</v>
      </c>
      <c r="B10">
        <v>25049936</v>
      </c>
      <c r="C10">
        <v>25049936</v>
      </c>
      <c r="D10">
        <v>0</v>
      </c>
      <c r="E10">
        <v>0</v>
      </c>
      <c r="F10">
        <v>0</v>
      </c>
      <c r="G10">
        <v>0.28000000000000003</v>
      </c>
    </row>
    <row r="11" spans="1:7" ht="16" customHeight="1" x14ac:dyDescent="0.2">
      <c r="A11" t="s">
        <v>12</v>
      </c>
      <c r="B11">
        <v>2701933661</v>
      </c>
      <c r="C11">
        <v>1829955443</v>
      </c>
      <c r="D11">
        <v>280329174</v>
      </c>
      <c r="E11">
        <v>166701643</v>
      </c>
      <c r="F11">
        <v>424947401</v>
      </c>
      <c r="G11">
        <v>0.69</v>
      </c>
    </row>
    <row r="12" spans="1:7" ht="16" customHeight="1" x14ac:dyDescent="0.2">
      <c r="A12" t="s">
        <v>13</v>
      </c>
      <c r="B12">
        <v>36454354</v>
      </c>
      <c r="C12">
        <v>34186498</v>
      </c>
      <c r="D12">
        <v>0</v>
      </c>
      <c r="E12">
        <v>2267856</v>
      </c>
      <c r="F12">
        <v>0</v>
      </c>
      <c r="G12">
        <v>0.43</v>
      </c>
    </row>
    <row r="13" spans="1:7" ht="16" customHeight="1" x14ac:dyDescent="0.2">
      <c r="A13" t="s">
        <v>14</v>
      </c>
      <c r="B13">
        <v>113485653</v>
      </c>
      <c r="C13">
        <v>113485653</v>
      </c>
      <c r="D13">
        <v>0</v>
      </c>
      <c r="E13">
        <v>0</v>
      </c>
      <c r="F13">
        <v>0</v>
      </c>
      <c r="G13">
        <v>0.46</v>
      </c>
    </row>
    <row r="14" spans="1:7" ht="16" customHeight="1" x14ac:dyDescent="0.2">
      <c r="A14" t="s">
        <v>15</v>
      </c>
      <c r="B14">
        <v>23845578</v>
      </c>
      <c r="C14">
        <v>17414672</v>
      </c>
      <c r="D14">
        <v>0</v>
      </c>
      <c r="E14">
        <v>6430906</v>
      </c>
      <c r="F14">
        <v>0</v>
      </c>
      <c r="G14">
        <v>0.77</v>
      </c>
    </row>
    <row r="15" spans="1:7" ht="16" customHeight="1" x14ac:dyDescent="0.2">
      <c r="A15" t="s">
        <v>16</v>
      </c>
      <c r="B15">
        <v>17540414</v>
      </c>
      <c r="C15">
        <v>22540414</v>
      </c>
      <c r="D15">
        <v>-5000000</v>
      </c>
      <c r="E15">
        <v>0</v>
      </c>
      <c r="F15">
        <v>0</v>
      </c>
      <c r="G15">
        <v>0.21</v>
      </c>
    </row>
    <row r="16" spans="1:7" ht="16" customHeight="1" x14ac:dyDescent="0.2">
      <c r="A16" t="s">
        <v>17</v>
      </c>
      <c r="B16">
        <v>30749438</v>
      </c>
      <c r="C16">
        <v>0</v>
      </c>
      <c r="D16">
        <v>25676726</v>
      </c>
      <c r="E16">
        <v>5072712</v>
      </c>
      <c r="F16">
        <v>0</v>
      </c>
      <c r="G16">
        <v>0.08</v>
      </c>
    </row>
    <row r="17" spans="1:7" ht="16" customHeight="1" x14ac:dyDescent="0.2">
      <c r="A17" t="s">
        <v>18</v>
      </c>
      <c r="B17">
        <v>134218665</v>
      </c>
      <c r="C17">
        <v>53822376</v>
      </c>
      <c r="D17">
        <v>1000000</v>
      </c>
      <c r="E17">
        <v>79396289</v>
      </c>
      <c r="F17">
        <v>0</v>
      </c>
      <c r="G17">
        <v>0.64</v>
      </c>
    </row>
    <row r="18" spans="1:7" ht="16" customHeight="1" x14ac:dyDescent="0.2">
      <c r="A18" t="s">
        <v>19</v>
      </c>
      <c r="B18">
        <v>71597245</v>
      </c>
      <c r="C18">
        <v>71597245</v>
      </c>
      <c r="D18">
        <v>0</v>
      </c>
      <c r="E18">
        <v>0</v>
      </c>
      <c r="F18">
        <v>0</v>
      </c>
      <c r="G18">
        <v>0.86</v>
      </c>
    </row>
    <row r="19" spans="1:7" ht="16" customHeight="1" x14ac:dyDescent="0.2">
      <c r="A19" t="s">
        <v>20</v>
      </c>
      <c r="B19">
        <v>3615161</v>
      </c>
      <c r="C19">
        <v>3289730</v>
      </c>
      <c r="D19">
        <v>0</v>
      </c>
      <c r="E19">
        <v>325431</v>
      </c>
      <c r="F19">
        <v>0</v>
      </c>
      <c r="G19">
        <v>0.12</v>
      </c>
    </row>
    <row r="20" spans="1:7" ht="16" customHeight="1" x14ac:dyDescent="0.2">
      <c r="A20" t="s">
        <v>21</v>
      </c>
      <c r="B20">
        <v>225106223</v>
      </c>
      <c r="C20">
        <v>216748883</v>
      </c>
      <c r="D20">
        <v>0</v>
      </c>
      <c r="E20">
        <v>8357340</v>
      </c>
      <c r="F20">
        <v>0</v>
      </c>
      <c r="G20">
        <v>0.51</v>
      </c>
    </row>
    <row r="21" spans="1:7" ht="16" customHeight="1" x14ac:dyDescent="0.2">
      <c r="A21" t="s">
        <v>22</v>
      </c>
      <c r="B21">
        <v>60775589</v>
      </c>
      <c r="C21">
        <v>39258070</v>
      </c>
      <c r="D21">
        <v>20168902</v>
      </c>
      <c r="E21">
        <v>1348617</v>
      </c>
      <c r="F21">
        <v>0</v>
      </c>
      <c r="G21">
        <v>0.27</v>
      </c>
    </row>
    <row r="22" spans="1:7" ht="16" customHeight="1" x14ac:dyDescent="0.2">
      <c r="A22" t="s">
        <v>23</v>
      </c>
      <c r="B22">
        <v>40706256</v>
      </c>
      <c r="C22">
        <v>40706256</v>
      </c>
      <c r="D22">
        <v>0</v>
      </c>
      <c r="E22">
        <v>0</v>
      </c>
      <c r="F22">
        <v>0</v>
      </c>
      <c r="G22">
        <v>0.4</v>
      </c>
    </row>
    <row r="23" spans="1:7" ht="16" customHeight="1" x14ac:dyDescent="0.2">
      <c r="A23" t="s">
        <v>24</v>
      </c>
      <c r="B23">
        <v>136092694</v>
      </c>
      <c r="C23">
        <v>11330876</v>
      </c>
      <c r="D23">
        <v>0</v>
      </c>
      <c r="E23">
        <v>2378084</v>
      </c>
      <c r="F23">
        <v>122383734</v>
      </c>
      <c r="G23">
        <v>1.78</v>
      </c>
    </row>
    <row r="24" spans="1:7" ht="16" customHeight="1" x14ac:dyDescent="0.2">
      <c r="A24" t="s">
        <v>25</v>
      </c>
      <c r="B24">
        <v>43992859</v>
      </c>
      <c r="C24">
        <v>40446203</v>
      </c>
      <c r="D24">
        <v>-8986320</v>
      </c>
      <c r="E24">
        <v>12532976</v>
      </c>
      <c r="F24">
        <v>0</v>
      </c>
      <c r="G24">
        <v>0.33</v>
      </c>
    </row>
    <row r="25" spans="1:7" ht="16" customHeight="1" x14ac:dyDescent="0.2">
      <c r="A25" t="s">
        <v>26</v>
      </c>
      <c r="B25">
        <v>70327134</v>
      </c>
      <c r="C25">
        <v>59416223</v>
      </c>
      <c r="D25">
        <v>0</v>
      </c>
      <c r="E25">
        <v>10910911</v>
      </c>
      <c r="F25">
        <v>0</v>
      </c>
      <c r="G25">
        <v>1.01</v>
      </c>
    </row>
    <row r="26" spans="1:7" ht="16" customHeight="1" x14ac:dyDescent="0.2">
      <c r="A26" t="s">
        <v>27</v>
      </c>
      <c r="B26">
        <v>45080888</v>
      </c>
      <c r="C26">
        <v>32706209</v>
      </c>
      <c r="D26">
        <v>3442976</v>
      </c>
      <c r="E26">
        <v>8931703</v>
      </c>
      <c r="F26">
        <v>0</v>
      </c>
      <c r="G26">
        <v>0.81</v>
      </c>
    </row>
    <row r="27" spans="1:7" ht="16" customHeight="1" x14ac:dyDescent="0.2">
      <c r="A27" t="s">
        <v>28</v>
      </c>
      <c r="B27">
        <v>67842924</v>
      </c>
      <c r="C27">
        <v>67842924</v>
      </c>
      <c r="D27">
        <v>0</v>
      </c>
      <c r="E27">
        <v>0</v>
      </c>
      <c r="F27">
        <v>0</v>
      </c>
      <c r="G27">
        <v>0.43</v>
      </c>
    </row>
    <row r="28" spans="1:7" ht="16" customHeight="1" x14ac:dyDescent="0.2">
      <c r="A28" t="s">
        <v>29</v>
      </c>
      <c r="B28">
        <v>158605007</v>
      </c>
      <c r="C28">
        <v>150003478</v>
      </c>
      <c r="D28">
        <v>8082495</v>
      </c>
      <c r="E28">
        <v>519034</v>
      </c>
      <c r="F28">
        <v>0</v>
      </c>
      <c r="G28">
        <v>0.48</v>
      </c>
    </row>
    <row r="29" spans="1:7" ht="16" customHeight="1" x14ac:dyDescent="0.2">
      <c r="A29" t="s">
        <v>30</v>
      </c>
      <c r="B29">
        <v>244829794</v>
      </c>
      <c r="C29">
        <v>206923709</v>
      </c>
      <c r="D29">
        <v>-11537068</v>
      </c>
      <c r="E29">
        <v>0</v>
      </c>
      <c r="F29">
        <v>49443153</v>
      </c>
      <c r="G29">
        <v>0.31</v>
      </c>
    </row>
    <row r="30" spans="1:7" ht="16" customHeight="1" x14ac:dyDescent="0.2">
      <c r="A30" t="s">
        <v>31</v>
      </c>
      <c r="B30">
        <v>99632387</v>
      </c>
      <c r="C30">
        <v>99632387</v>
      </c>
      <c r="D30">
        <v>0</v>
      </c>
      <c r="E30">
        <v>0</v>
      </c>
      <c r="F30">
        <v>0</v>
      </c>
      <c r="G30">
        <v>0.52</v>
      </c>
    </row>
    <row r="31" spans="1:7" ht="16" customHeight="1" x14ac:dyDescent="0.2">
      <c r="A31" t="s">
        <v>32</v>
      </c>
      <c r="B31">
        <v>23858167</v>
      </c>
      <c r="C31">
        <v>8776773</v>
      </c>
      <c r="D31">
        <v>27508</v>
      </c>
      <c r="E31">
        <v>15053886</v>
      </c>
      <c r="F31">
        <v>0</v>
      </c>
      <c r="G31">
        <v>0.62</v>
      </c>
    </row>
    <row r="32" spans="1:7" ht="16" customHeight="1" x14ac:dyDescent="0.2">
      <c r="A32" t="s">
        <v>33</v>
      </c>
      <c r="B32">
        <v>122218876</v>
      </c>
      <c r="C32">
        <v>72667816</v>
      </c>
      <c r="D32">
        <v>0</v>
      </c>
      <c r="E32">
        <v>0</v>
      </c>
      <c r="F32">
        <v>49551060</v>
      </c>
      <c r="G32">
        <v>0.7</v>
      </c>
    </row>
    <row r="33" spans="1:7" ht="16" customHeight="1" x14ac:dyDescent="0.2">
      <c r="A33" t="s">
        <v>34</v>
      </c>
      <c r="B33">
        <v>20196430</v>
      </c>
      <c r="C33">
        <v>18205211</v>
      </c>
      <c r="D33">
        <v>0</v>
      </c>
      <c r="E33">
        <v>0</v>
      </c>
      <c r="F33">
        <v>1991219</v>
      </c>
      <c r="G33">
        <v>0.7</v>
      </c>
    </row>
    <row r="34" spans="1:7" ht="16" customHeight="1" x14ac:dyDescent="0.2">
      <c r="A34" t="s">
        <v>35</v>
      </c>
      <c r="B34">
        <v>25103356</v>
      </c>
      <c r="C34">
        <v>25103356</v>
      </c>
      <c r="D34">
        <v>0</v>
      </c>
      <c r="E34">
        <v>0</v>
      </c>
      <c r="F34">
        <v>0</v>
      </c>
      <c r="G34">
        <v>0.52</v>
      </c>
    </row>
    <row r="35" spans="1:7" ht="16" customHeight="1" x14ac:dyDescent="0.2">
      <c r="A35" t="s">
        <v>36</v>
      </c>
      <c r="B35">
        <v>19720238</v>
      </c>
      <c r="C35">
        <v>16457146</v>
      </c>
      <c r="D35">
        <v>334047</v>
      </c>
      <c r="E35">
        <v>649638</v>
      </c>
      <c r="F35">
        <v>2279407</v>
      </c>
      <c r="G35">
        <v>0.47</v>
      </c>
    </row>
    <row r="36" spans="1:7" ht="16" customHeight="1" x14ac:dyDescent="0.2">
      <c r="A36" t="s">
        <v>37</v>
      </c>
      <c r="B36">
        <v>28159977</v>
      </c>
      <c r="C36">
        <v>18617490</v>
      </c>
      <c r="D36">
        <v>0</v>
      </c>
      <c r="E36">
        <v>0</v>
      </c>
      <c r="F36">
        <v>9542487</v>
      </c>
      <c r="G36">
        <v>0.69</v>
      </c>
    </row>
    <row r="37" spans="1:7" ht="16" customHeight="1" x14ac:dyDescent="0.2">
      <c r="A37" t="s">
        <v>38</v>
      </c>
      <c r="B37">
        <v>14450951</v>
      </c>
      <c r="C37">
        <v>14209961</v>
      </c>
      <c r="D37">
        <v>0</v>
      </c>
      <c r="E37">
        <v>240990</v>
      </c>
      <c r="F37">
        <v>0</v>
      </c>
      <c r="G37">
        <v>0.7</v>
      </c>
    </row>
    <row r="38" spans="1:7" ht="16" customHeight="1" x14ac:dyDescent="0.2">
      <c r="A38" t="s">
        <v>39</v>
      </c>
      <c r="B38">
        <v>86119644</v>
      </c>
      <c r="C38">
        <v>86063273</v>
      </c>
      <c r="D38">
        <v>0</v>
      </c>
      <c r="E38">
        <v>56371</v>
      </c>
      <c r="F38">
        <v>0</v>
      </c>
      <c r="G38">
        <v>0.79</v>
      </c>
    </row>
    <row r="39" spans="1:7" ht="16" customHeight="1" x14ac:dyDescent="0.2">
      <c r="A39" t="s">
        <v>40</v>
      </c>
      <c r="B39">
        <v>855679030</v>
      </c>
      <c r="C39">
        <v>687727225</v>
      </c>
      <c r="D39">
        <v>0</v>
      </c>
      <c r="E39">
        <v>0</v>
      </c>
      <c r="F39">
        <v>167951805</v>
      </c>
      <c r="G39">
        <v>0.56000000000000005</v>
      </c>
    </row>
    <row r="40" spans="1:7" ht="16" customHeight="1" x14ac:dyDescent="0.2">
      <c r="A40" t="s">
        <v>41</v>
      </c>
      <c r="B40">
        <v>132725002</v>
      </c>
      <c r="C40">
        <v>132714712</v>
      </c>
      <c r="D40">
        <v>0</v>
      </c>
      <c r="E40">
        <v>10290</v>
      </c>
      <c r="F40">
        <v>0</v>
      </c>
      <c r="G40">
        <v>0.52</v>
      </c>
    </row>
    <row r="41" spans="1:7" ht="16" customHeight="1" x14ac:dyDescent="0.2">
      <c r="A41" t="s">
        <v>42</v>
      </c>
      <c r="B41">
        <v>15860934</v>
      </c>
      <c r="C41">
        <v>3702023</v>
      </c>
      <c r="D41">
        <v>979148</v>
      </c>
      <c r="E41">
        <v>1397513</v>
      </c>
      <c r="F41">
        <v>9782250</v>
      </c>
      <c r="G41">
        <v>0.68</v>
      </c>
    </row>
    <row r="42" spans="1:7" ht="16" customHeight="1" x14ac:dyDescent="0.2">
      <c r="A42" t="s">
        <v>43</v>
      </c>
      <c r="B42">
        <v>107665057</v>
      </c>
      <c r="C42">
        <v>81719006</v>
      </c>
      <c r="D42">
        <v>0</v>
      </c>
      <c r="E42">
        <v>25946051</v>
      </c>
      <c r="F42">
        <v>0</v>
      </c>
      <c r="G42">
        <v>0.18</v>
      </c>
    </row>
    <row r="43" spans="1:7" ht="16" customHeight="1" x14ac:dyDescent="0.2">
      <c r="A43" t="s">
        <v>44</v>
      </c>
      <c r="B43">
        <v>73161436</v>
      </c>
      <c r="C43">
        <v>63869867</v>
      </c>
      <c r="D43">
        <v>9291569</v>
      </c>
      <c r="E43">
        <v>0</v>
      </c>
      <c r="F43">
        <v>0</v>
      </c>
      <c r="G43">
        <v>1.01</v>
      </c>
    </row>
    <row r="44" spans="1:7" ht="16" customHeight="1" x14ac:dyDescent="0.2">
      <c r="A44" t="s">
        <v>45</v>
      </c>
      <c r="B44">
        <v>93735703</v>
      </c>
      <c r="C44">
        <v>62670998</v>
      </c>
      <c r="D44">
        <v>9836825</v>
      </c>
      <c r="E44">
        <v>17227049</v>
      </c>
      <c r="F44">
        <v>4000831</v>
      </c>
      <c r="G44">
        <v>0.56999999999999995</v>
      </c>
    </row>
    <row r="45" spans="1:7" ht="16" customHeight="1" x14ac:dyDescent="0.2">
      <c r="A45" t="s">
        <v>46</v>
      </c>
      <c r="B45">
        <v>263399968</v>
      </c>
      <c r="C45">
        <v>254990232</v>
      </c>
      <c r="D45">
        <v>0</v>
      </c>
      <c r="E45">
        <v>8409736</v>
      </c>
      <c r="F45">
        <v>0</v>
      </c>
      <c r="G45">
        <v>0.51</v>
      </c>
    </row>
    <row r="46" spans="1:7" ht="16" customHeight="1" x14ac:dyDescent="0.2">
      <c r="A46" t="s">
        <v>47</v>
      </c>
      <c r="B46">
        <v>67665488</v>
      </c>
      <c r="C46">
        <v>67368177</v>
      </c>
      <c r="D46">
        <v>0</v>
      </c>
      <c r="E46">
        <v>297311</v>
      </c>
      <c r="F46">
        <v>0</v>
      </c>
      <c r="G46">
        <v>0.75</v>
      </c>
    </row>
    <row r="47" spans="1:7" ht="16" customHeight="1" x14ac:dyDescent="0.2">
      <c r="A47" t="s">
        <v>48</v>
      </c>
      <c r="B47">
        <v>68772378</v>
      </c>
      <c r="C47">
        <v>67228149</v>
      </c>
      <c r="D47">
        <v>0</v>
      </c>
      <c r="E47">
        <v>1544229</v>
      </c>
      <c r="F47">
        <v>0</v>
      </c>
      <c r="G47">
        <v>0.4</v>
      </c>
    </row>
    <row r="48" spans="1:7" ht="16" customHeight="1" x14ac:dyDescent="0.2">
      <c r="A48" t="s">
        <v>49</v>
      </c>
      <c r="B48">
        <v>14603274</v>
      </c>
      <c r="C48">
        <v>4269138</v>
      </c>
      <c r="D48">
        <v>0</v>
      </c>
      <c r="E48">
        <v>0</v>
      </c>
      <c r="F48">
        <v>10334136</v>
      </c>
      <c r="G48">
        <v>1.1399999999999999</v>
      </c>
    </row>
    <row r="49" spans="1:7" ht="16" customHeight="1" x14ac:dyDescent="0.2">
      <c r="A49" t="s">
        <v>50</v>
      </c>
      <c r="B49">
        <v>141269883</v>
      </c>
      <c r="C49">
        <v>132691024</v>
      </c>
      <c r="D49">
        <v>7089286</v>
      </c>
      <c r="E49">
        <v>1489573</v>
      </c>
      <c r="F49">
        <v>0</v>
      </c>
      <c r="G49">
        <v>0.76</v>
      </c>
    </row>
    <row r="50" spans="1:7" ht="16" customHeight="1" x14ac:dyDescent="0.2">
      <c r="A50" t="s">
        <v>51</v>
      </c>
      <c r="B50">
        <v>187711953</v>
      </c>
      <c r="C50">
        <v>136159654</v>
      </c>
      <c r="D50">
        <v>0</v>
      </c>
      <c r="E50">
        <v>3420457</v>
      </c>
      <c r="F50">
        <v>48131842</v>
      </c>
      <c r="G50">
        <v>0.38</v>
      </c>
    </row>
    <row r="51" spans="1:7" ht="16" customHeight="1" x14ac:dyDescent="0.2">
      <c r="A51" t="s">
        <v>52</v>
      </c>
      <c r="B51">
        <v>33496315</v>
      </c>
      <c r="C51">
        <v>32254875</v>
      </c>
      <c r="D51">
        <v>1224498</v>
      </c>
      <c r="E51">
        <v>16942</v>
      </c>
      <c r="F51">
        <v>0</v>
      </c>
      <c r="G51">
        <v>0.51</v>
      </c>
    </row>
    <row r="52" spans="1:7" ht="16" customHeight="1" x14ac:dyDescent="0.2">
      <c r="A52" t="s">
        <v>53</v>
      </c>
      <c r="B52">
        <v>28021550</v>
      </c>
      <c r="C52">
        <v>23914364</v>
      </c>
      <c r="D52">
        <v>907709</v>
      </c>
      <c r="E52">
        <v>3199477</v>
      </c>
      <c r="F52">
        <v>0</v>
      </c>
      <c r="G52">
        <v>0.81</v>
      </c>
    </row>
    <row r="53" spans="1:7" ht="16" customHeight="1" x14ac:dyDescent="0.2">
      <c r="A53" t="s">
        <v>54</v>
      </c>
      <c r="B53">
        <v>34389219</v>
      </c>
      <c r="C53">
        <v>34389219</v>
      </c>
      <c r="D53">
        <v>0</v>
      </c>
      <c r="E53">
        <v>0</v>
      </c>
      <c r="F53">
        <v>0</v>
      </c>
      <c r="G53">
        <v>0.37</v>
      </c>
    </row>
    <row r="54" spans="1:7" ht="16" customHeight="1" x14ac:dyDescent="0.2">
      <c r="A54" t="s">
        <v>55</v>
      </c>
      <c r="B54">
        <v>128270188</v>
      </c>
      <c r="C54">
        <v>128270188</v>
      </c>
      <c r="D54">
        <v>0</v>
      </c>
      <c r="E54">
        <v>0</v>
      </c>
      <c r="F54">
        <v>0</v>
      </c>
      <c r="G54">
        <v>0.49</v>
      </c>
    </row>
    <row r="55" spans="1:7" ht="16" customHeight="1" x14ac:dyDescent="0.2">
      <c r="A55" t="s">
        <v>56</v>
      </c>
      <c r="B55">
        <v>37226498</v>
      </c>
      <c r="C55">
        <v>17748636</v>
      </c>
      <c r="D55">
        <v>1087110</v>
      </c>
      <c r="E55">
        <v>18390752</v>
      </c>
      <c r="F55">
        <v>0</v>
      </c>
      <c r="G55">
        <v>0.39</v>
      </c>
    </row>
    <row r="56" spans="1:7" ht="16" customHeight="1" x14ac:dyDescent="0.2">
      <c r="A56" t="s">
        <v>57</v>
      </c>
      <c r="B56">
        <v>10450439</v>
      </c>
      <c r="C56">
        <v>15561398</v>
      </c>
      <c r="D56">
        <v>-5151987</v>
      </c>
      <c r="E56">
        <v>41028</v>
      </c>
      <c r="F56">
        <v>0</v>
      </c>
      <c r="G56">
        <v>0.05</v>
      </c>
    </row>
    <row r="57" spans="1:7" ht="16" customHeight="1" x14ac:dyDescent="0.2">
      <c r="A57" t="s">
        <v>58</v>
      </c>
      <c r="B57">
        <v>1039394</v>
      </c>
      <c r="C57">
        <v>272901</v>
      </c>
      <c r="D57">
        <v>0</v>
      </c>
      <c r="E57">
        <v>766493</v>
      </c>
      <c r="F57">
        <v>0</v>
      </c>
      <c r="G57">
        <v>0.22</v>
      </c>
    </row>
    <row r="58" spans="1:7" ht="16" customHeight="1" x14ac:dyDescent="0.2">
      <c r="A58" t="s">
        <v>133</v>
      </c>
      <c r="B58">
        <v>7103091128</v>
      </c>
      <c r="C58">
        <v>5444006541</v>
      </c>
      <c r="D58">
        <v>352844128</v>
      </c>
      <c r="E58">
        <v>405901134</v>
      </c>
      <c r="F58">
        <v>900339325</v>
      </c>
      <c r="G58" t="s">
        <v>360</v>
      </c>
    </row>
    <row r="59" spans="1:7" ht="16" customHeight="1" x14ac:dyDescent="0.2">
      <c r="A59" t="s">
        <v>361</v>
      </c>
      <c r="B59">
        <v>1</v>
      </c>
      <c r="C59">
        <v>0.77</v>
      </c>
      <c r="D59">
        <v>0.05</v>
      </c>
      <c r="E59">
        <v>0.06</v>
      </c>
      <c r="F59">
        <v>0.13</v>
      </c>
      <c r="G59" t="s">
        <v>360</v>
      </c>
    </row>
    <row r="60" spans="1:7" ht="16" customHeight="1" x14ac:dyDescent="0.2">
      <c r="A60" t="s">
        <v>362</v>
      </c>
      <c r="B60">
        <v>0.53</v>
      </c>
      <c r="C60">
        <v>0.41</v>
      </c>
      <c r="D60">
        <v>0.03</v>
      </c>
      <c r="E60">
        <v>0.03</v>
      </c>
      <c r="F60">
        <v>7.0000000000000007E-2</v>
      </c>
      <c r="G60" t="s">
        <v>360</v>
      </c>
    </row>
    <row r="61" spans="1:7" ht="16" customHeight="1" x14ac:dyDescent="0.2">
      <c r="A61" t="s">
        <v>363</v>
      </c>
    </row>
    <row r="62" spans="1:7" ht="16" customHeight="1" x14ac:dyDescent="0.2">
      <c r="A62" t="s">
        <v>364</v>
      </c>
    </row>
  </sheetData>
  <pageMargins left="0.7" right="0.7" top="0.75" bottom="0.75"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L61"/>
  <sheetViews>
    <sheetView workbookViewId="0">
      <selection activeCell="A6" sqref="A6:A58"/>
    </sheetView>
  </sheetViews>
  <sheetFormatPr baseColWidth="10" defaultColWidth="9.1640625" defaultRowHeight="16" customHeight="1" x14ac:dyDescent="0.2"/>
  <cols>
    <col min="1" max="1" width="18.6640625" customWidth="1"/>
    <col min="2" max="2" width="14" customWidth="1"/>
    <col min="3" max="3" width="19" customWidth="1"/>
    <col min="4" max="4" width="12.5" customWidth="1"/>
    <col min="5" max="5" width="18.832031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509</v>
      </c>
    </row>
    <row r="3" spans="1:12" ht="16" customHeight="1" x14ac:dyDescent="0.2">
      <c r="A3" t="s">
        <v>510</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158815602</v>
      </c>
      <c r="C7">
        <v>20306319</v>
      </c>
      <c r="D7">
        <v>0.13</v>
      </c>
      <c r="E7">
        <v>12153160</v>
      </c>
      <c r="F7">
        <v>0.08</v>
      </c>
      <c r="G7">
        <v>126356123</v>
      </c>
      <c r="H7">
        <v>31977517</v>
      </c>
      <c r="I7">
        <v>25010923</v>
      </c>
      <c r="J7">
        <v>56988440</v>
      </c>
      <c r="K7">
        <v>2677774</v>
      </c>
      <c r="L7">
        <v>66689909</v>
      </c>
    </row>
    <row r="8" spans="1:12" ht="16" customHeight="1" x14ac:dyDescent="0.2">
      <c r="A8" t="s">
        <v>9</v>
      </c>
      <c r="B8">
        <v>72588691</v>
      </c>
      <c r="C8">
        <v>13134900</v>
      </c>
      <c r="D8">
        <v>0.18</v>
      </c>
      <c r="E8">
        <v>6523650</v>
      </c>
      <c r="F8">
        <v>0.09</v>
      </c>
      <c r="G8">
        <v>52930141</v>
      </c>
      <c r="H8">
        <v>24785642</v>
      </c>
      <c r="I8">
        <v>18394113</v>
      </c>
      <c r="J8">
        <v>43179755</v>
      </c>
      <c r="K8">
        <v>6814700</v>
      </c>
      <c r="L8">
        <v>2935686</v>
      </c>
    </row>
    <row r="9" spans="1:12" ht="16" customHeight="1" x14ac:dyDescent="0.2">
      <c r="A9" t="s">
        <v>10</v>
      </c>
      <c r="B9">
        <v>349746683</v>
      </c>
      <c r="C9">
        <v>51734178</v>
      </c>
      <c r="D9">
        <v>0.15</v>
      </c>
      <c r="E9">
        <v>25867089</v>
      </c>
      <c r="F9">
        <v>7.0000000000000007E-2</v>
      </c>
      <c r="G9">
        <v>272145416</v>
      </c>
      <c r="H9">
        <v>59874761</v>
      </c>
      <c r="I9">
        <v>111628556</v>
      </c>
      <c r="J9">
        <v>171503317</v>
      </c>
      <c r="K9">
        <v>65548539</v>
      </c>
      <c r="L9">
        <v>35093560</v>
      </c>
    </row>
    <row r="10" spans="1:12" ht="16" customHeight="1" x14ac:dyDescent="0.2">
      <c r="A10" t="s">
        <v>11</v>
      </c>
      <c r="B10">
        <v>119962987</v>
      </c>
      <c r="C10">
        <v>5000000</v>
      </c>
      <c r="D10">
        <v>0.04</v>
      </c>
      <c r="E10">
        <v>6197131</v>
      </c>
      <c r="F10">
        <v>0.05</v>
      </c>
      <c r="G10">
        <v>108765856</v>
      </c>
      <c r="H10">
        <v>25049936</v>
      </c>
      <c r="I10">
        <v>63734225</v>
      </c>
      <c r="J10">
        <v>88784161</v>
      </c>
      <c r="K10">
        <v>0</v>
      </c>
      <c r="L10">
        <v>19981695</v>
      </c>
    </row>
    <row r="11" spans="1:12" ht="16" customHeight="1" x14ac:dyDescent="0.2">
      <c r="A11" t="s">
        <v>12</v>
      </c>
      <c r="B11">
        <v>5019785777</v>
      </c>
      <c r="C11">
        <v>480315000</v>
      </c>
      <c r="D11">
        <v>0.1</v>
      </c>
      <c r="E11">
        <v>0</v>
      </c>
      <c r="F11">
        <v>0</v>
      </c>
      <c r="G11">
        <v>4539470777</v>
      </c>
      <c r="H11">
        <v>2701933661</v>
      </c>
      <c r="I11">
        <v>1225787754</v>
      </c>
      <c r="J11">
        <v>3927721415</v>
      </c>
      <c r="K11">
        <v>611749362</v>
      </c>
      <c r="L11">
        <v>0</v>
      </c>
    </row>
    <row r="12" spans="1:12" ht="16" customHeight="1" x14ac:dyDescent="0.2">
      <c r="A12" t="s">
        <v>13</v>
      </c>
      <c r="B12">
        <v>223216294</v>
      </c>
      <c r="C12">
        <v>35255614</v>
      </c>
      <c r="D12">
        <v>0.16</v>
      </c>
      <c r="E12">
        <v>8576573</v>
      </c>
      <c r="F12">
        <v>0.04</v>
      </c>
      <c r="G12">
        <v>179384107</v>
      </c>
      <c r="H12">
        <v>36454354</v>
      </c>
      <c r="I12">
        <v>48709767</v>
      </c>
      <c r="J12">
        <v>85164121</v>
      </c>
      <c r="K12">
        <v>94219986</v>
      </c>
      <c r="L12">
        <v>0</v>
      </c>
    </row>
    <row r="13" spans="1:12" ht="16" customHeight="1" x14ac:dyDescent="0.2">
      <c r="A13" t="s">
        <v>14</v>
      </c>
      <c r="B13">
        <v>269164911</v>
      </c>
      <c r="C13">
        <v>0</v>
      </c>
      <c r="D13">
        <v>0</v>
      </c>
      <c r="E13">
        <v>24377045</v>
      </c>
      <c r="F13">
        <v>0.09</v>
      </c>
      <c r="G13">
        <v>244787866</v>
      </c>
      <c r="H13">
        <v>113485653</v>
      </c>
      <c r="I13">
        <v>131302213</v>
      </c>
      <c r="J13">
        <v>244787866</v>
      </c>
      <c r="K13">
        <v>0</v>
      </c>
      <c r="L13">
        <v>0</v>
      </c>
    </row>
    <row r="14" spans="1:12" ht="16" customHeight="1" x14ac:dyDescent="0.2">
      <c r="A14" t="s">
        <v>15</v>
      </c>
      <c r="B14">
        <v>36852697</v>
      </c>
      <c r="C14">
        <v>4849500</v>
      </c>
      <c r="D14">
        <v>0.13</v>
      </c>
      <c r="E14">
        <v>0</v>
      </c>
      <c r="F14">
        <v>0</v>
      </c>
      <c r="G14">
        <v>32003197</v>
      </c>
      <c r="H14">
        <v>23845578</v>
      </c>
      <c r="I14">
        <v>6933634</v>
      </c>
      <c r="J14">
        <v>30779212</v>
      </c>
      <c r="K14">
        <v>1223985</v>
      </c>
      <c r="L14">
        <v>0</v>
      </c>
    </row>
    <row r="15" spans="1:12" ht="16" customHeight="1" x14ac:dyDescent="0.2">
      <c r="A15" t="s">
        <v>16</v>
      </c>
      <c r="B15">
        <v>182715908</v>
      </c>
      <c r="C15">
        <v>18521963</v>
      </c>
      <c r="D15">
        <v>0.1</v>
      </c>
      <c r="E15">
        <v>9260981</v>
      </c>
      <c r="F15">
        <v>0.05</v>
      </c>
      <c r="G15">
        <v>154932964</v>
      </c>
      <c r="H15">
        <v>17540414</v>
      </c>
      <c r="I15">
        <v>64065667</v>
      </c>
      <c r="J15">
        <v>81606081</v>
      </c>
      <c r="K15">
        <v>71152883</v>
      </c>
      <c r="L15">
        <v>2174000</v>
      </c>
    </row>
    <row r="16" spans="1:12" ht="16" customHeight="1" x14ac:dyDescent="0.2">
      <c r="A16" t="s">
        <v>17</v>
      </c>
      <c r="B16">
        <v>1015675420</v>
      </c>
      <c r="C16">
        <v>117613943</v>
      </c>
      <c r="D16">
        <v>0.12</v>
      </c>
      <c r="E16">
        <v>60325972</v>
      </c>
      <c r="F16">
        <v>0.06</v>
      </c>
      <c r="G16">
        <v>837735505</v>
      </c>
      <c r="H16">
        <v>30749438</v>
      </c>
      <c r="I16">
        <v>361944086</v>
      </c>
      <c r="J16">
        <v>392693524</v>
      </c>
      <c r="K16">
        <v>432287048</v>
      </c>
      <c r="L16">
        <v>12754933</v>
      </c>
    </row>
    <row r="17" spans="1:12" ht="16" customHeight="1" x14ac:dyDescent="0.2">
      <c r="A17" t="s">
        <v>18</v>
      </c>
      <c r="B17">
        <v>494147626</v>
      </c>
      <c r="C17">
        <v>51700000</v>
      </c>
      <c r="D17">
        <v>0.1</v>
      </c>
      <c r="E17">
        <v>35835614</v>
      </c>
      <c r="F17">
        <v>7.0000000000000007E-2</v>
      </c>
      <c r="G17">
        <v>406612012</v>
      </c>
      <c r="H17">
        <v>134218665</v>
      </c>
      <c r="I17">
        <v>75175308</v>
      </c>
      <c r="J17">
        <v>209393973</v>
      </c>
      <c r="K17">
        <v>100402874</v>
      </c>
      <c r="L17">
        <v>96815165</v>
      </c>
    </row>
    <row r="18" spans="1:12" ht="16" customHeight="1" x14ac:dyDescent="0.2">
      <c r="A18" t="s">
        <v>19</v>
      </c>
      <c r="B18">
        <v>105209493</v>
      </c>
      <c r="C18">
        <v>915000</v>
      </c>
      <c r="D18">
        <v>0.01</v>
      </c>
      <c r="E18">
        <v>1000000</v>
      </c>
      <c r="F18">
        <v>0.01</v>
      </c>
      <c r="G18">
        <v>103294493</v>
      </c>
      <c r="H18">
        <v>71597245</v>
      </c>
      <c r="I18">
        <v>11601648</v>
      </c>
      <c r="J18">
        <v>83198893</v>
      </c>
      <c r="K18">
        <v>5792217</v>
      </c>
      <c r="L18">
        <v>14303383</v>
      </c>
    </row>
    <row r="19" spans="1:12" ht="16" customHeight="1" x14ac:dyDescent="0.2">
      <c r="A19" t="s">
        <v>20</v>
      </c>
      <c r="B19">
        <v>66927446</v>
      </c>
      <c r="C19">
        <v>6624947</v>
      </c>
      <c r="D19">
        <v>0.1</v>
      </c>
      <c r="E19">
        <v>3312473</v>
      </c>
      <c r="F19">
        <v>0.05</v>
      </c>
      <c r="G19">
        <v>56990026</v>
      </c>
      <c r="H19">
        <v>3615161</v>
      </c>
      <c r="I19">
        <v>26413742</v>
      </c>
      <c r="J19">
        <v>30028903</v>
      </c>
      <c r="K19">
        <v>9552593</v>
      </c>
      <c r="L19">
        <v>17408530</v>
      </c>
    </row>
    <row r="20" spans="1:12" ht="16" customHeight="1" x14ac:dyDescent="0.2">
      <c r="A20" t="s">
        <v>21</v>
      </c>
      <c r="B20">
        <v>626628889</v>
      </c>
      <c r="C20">
        <v>125325778</v>
      </c>
      <c r="D20">
        <v>0.2</v>
      </c>
      <c r="E20">
        <v>62662889</v>
      </c>
      <c r="F20">
        <v>0.1</v>
      </c>
      <c r="G20">
        <v>438640222</v>
      </c>
      <c r="H20">
        <v>225106223</v>
      </c>
      <c r="I20">
        <v>213533999</v>
      </c>
      <c r="J20">
        <v>438640222</v>
      </c>
      <c r="K20">
        <v>0</v>
      </c>
      <c r="L20">
        <v>0</v>
      </c>
    </row>
    <row r="21" spans="1:12" ht="16" customHeight="1" x14ac:dyDescent="0.2">
      <c r="A21" t="s">
        <v>22</v>
      </c>
      <c r="B21">
        <v>415073780</v>
      </c>
      <c r="C21">
        <v>41359822</v>
      </c>
      <c r="D21">
        <v>0.1</v>
      </c>
      <c r="E21">
        <v>20679178</v>
      </c>
      <c r="F21">
        <v>0.05</v>
      </c>
      <c r="G21">
        <v>353034780</v>
      </c>
      <c r="H21">
        <v>60775589</v>
      </c>
      <c r="I21">
        <v>160284530</v>
      </c>
      <c r="J21">
        <v>221060119</v>
      </c>
      <c r="K21">
        <v>91358214</v>
      </c>
      <c r="L21">
        <v>40616447</v>
      </c>
    </row>
    <row r="22" spans="1:12" ht="16" customHeight="1" x14ac:dyDescent="0.2">
      <c r="A22" t="s">
        <v>23</v>
      </c>
      <c r="B22">
        <v>159718399</v>
      </c>
      <c r="C22">
        <v>26404972</v>
      </c>
      <c r="D22">
        <v>0.17</v>
      </c>
      <c r="E22">
        <v>12720929</v>
      </c>
      <c r="F22">
        <v>0.08</v>
      </c>
      <c r="G22">
        <v>120592498</v>
      </c>
      <c r="H22">
        <v>40706256</v>
      </c>
      <c r="I22">
        <v>60377523</v>
      </c>
      <c r="J22">
        <v>101083779</v>
      </c>
      <c r="K22">
        <v>5169257</v>
      </c>
      <c r="L22">
        <v>14339462</v>
      </c>
    </row>
    <row r="23" spans="1:12" ht="16" customHeight="1" x14ac:dyDescent="0.2">
      <c r="A23" t="s">
        <v>24</v>
      </c>
      <c r="B23">
        <v>101931061</v>
      </c>
      <c r="C23">
        <v>15336680</v>
      </c>
      <c r="D23">
        <v>0.15</v>
      </c>
      <c r="E23">
        <v>10193106</v>
      </c>
      <c r="F23">
        <v>0.1</v>
      </c>
      <c r="G23">
        <v>76401275</v>
      </c>
      <c r="H23">
        <v>136092694</v>
      </c>
      <c r="I23">
        <v>-59691419</v>
      </c>
      <c r="J23">
        <v>76401275</v>
      </c>
      <c r="K23">
        <v>0</v>
      </c>
      <c r="L23">
        <v>0</v>
      </c>
    </row>
    <row r="24" spans="1:12" ht="16" customHeight="1" x14ac:dyDescent="0.2">
      <c r="A24" t="s">
        <v>25</v>
      </c>
      <c r="B24">
        <v>191408286</v>
      </c>
      <c r="C24">
        <v>36240000</v>
      </c>
      <c r="D24">
        <v>0.19</v>
      </c>
      <c r="E24">
        <v>18120000</v>
      </c>
      <c r="F24">
        <v>0.09</v>
      </c>
      <c r="G24">
        <v>137048286</v>
      </c>
      <c r="H24">
        <v>43992859</v>
      </c>
      <c r="I24">
        <v>88375792</v>
      </c>
      <c r="J24">
        <v>132368651</v>
      </c>
      <c r="K24">
        <v>4679635</v>
      </c>
      <c r="L24">
        <v>0</v>
      </c>
    </row>
    <row r="25" spans="1:12" ht="16" customHeight="1" x14ac:dyDescent="0.2">
      <c r="A25" t="s">
        <v>26</v>
      </c>
      <c r="B25">
        <v>292569090</v>
      </c>
      <c r="C25">
        <v>54106043</v>
      </c>
      <c r="D25">
        <v>0.18</v>
      </c>
      <c r="E25">
        <v>0</v>
      </c>
      <c r="F25">
        <v>0</v>
      </c>
      <c r="G25">
        <v>238463047</v>
      </c>
      <c r="H25">
        <v>70327134</v>
      </c>
      <c r="I25">
        <v>-881854</v>
      </c>
      <c r="J25">
        <v>69445280</v>
      </c>
      <c r="K25">
        <v>0</v>
      </c>
      <c r="L25">
        <v>169017767</v>
      </c>
    </row>
    <row r="26" spans="1:12" ht="16" customHeight="1" x14ac:dyDescent="0.2">
      <c r="A26" t="s">
        <v>27</v>
      </c>
      <c r="B26">
        <v>78120889</v>
      </c>
      <c r="C26">
        <v>7336003</v>
      </c>
      <c r="D26">
        <v>0.09</v>
      </c>
      <c r="E26">
        <v>3025000</v>
      </c>
      <c r="F26">
        <v>0.04</v>
      </c>
      <c r="G26">
        <v>67759886</v>
      </c>
      <c r="H26">
        <v>45080888</v>
      </c>
      <c r="I26">
        <v>10622005</v>
      </c>
      <c r="J26">
        <v>55702893</v>
      </c>
      <c r="K26">
        <v>12056993</v>
      </c>
      <c r="L26">
        <v>0</v>
      </c>
    </row>
    <row r="27" spans="1:12" ht="16" customHeight="1" x14ac:dyDescent="0.2">
      <c r="A27" t="s">
        <v>28</v>
      </c>
      <c r="B27">
        <v>328367141</v>
      </c>
      <c r="C27">
        <v>45819606</v>
      </c>
      <c r="D27">
        <v>0.14000000000000001</v>
      </c>
      <c r="E27">
        <v>22909803</v>
      </c>
      <c r="F27">
        <v>7.0000000000000007E-2</v>
      </c>
      <c r="G27">
        <v>259637732</v>
      </c>
      <c r="H27">
        <v>67842924</v>
      </c>
      <c r="I27">
        <v>88123213</v>
      </c>
      <c r="J27">
        <v>155966137</v>
      </c>
      <c r="K27">
        <v>54196324</v>
      </c>
      <c r="L27">
        <v>49475271</v>
      </c>
    </row>
    <row r="28" spans="1:12" ht="16" customHeight="1" x14ac:dyDescent="0.2">
      <c r="A28" t="s">
        <v>29</v>
      </c>
      <c r="B28">
        <v>469933339</v>
      </c>
      <c r="C28">
        <v>91874224</v>
      </c>
      <c r="D28">
        <v>0.2</v>
      </c>
      <c r="E28">
        <v>46993334</v>
      </c>
      <c r="F28">
        <v>0.1</v>
      </c>
      <c r="G28">
        <v>331065781</v>
      </c>
      <c r="H28">
        <v>158605007</v>
      </c>
      <c r="I28">
        <v>172460774</v>
      </c>
      <c r="J28">
        <v>331065781</v>
      </c>
      <c r="K28">
        <v>0</v>
      </c>
      <c r="L28">
        <v>0</v>
      </c>
    </row>
    <row r="29" spans="1:12" ht="16" customHeight="1" x14ac:dyDescent="0.2">
      <c r="A29" t="s">
        <v>30</v>
      </c>
      <c r="B29">
        <v>1006560265</v>
      </c>
      <c r="C29">
        <v>9592468</v>
      </c>
      <c r="D29">
        <v>0.01</v>
      </c>
      <c r="E29">
        <v>79788415</v>
      </c>
      <c r="F29">
        <v>0.08</v>
      </c>
      <c r="G29">
        <v>917179382</v>
      </c>
      <c r="H29">
        <v>244829794</v>
      </c>
      <c r="I29">
        <v>547518706</v>
      </c>
      <c r="J29">
        <v>792348500</v>
      </c>
      <c r="K29">
        <v>21764056</v>
      </c>
      <c r="L29">
        <v>103067110</v>
      </c>
    </row>
    <row r="30" spans="1:12" ht="16" customHeight="1" x14ac:dyDescent="0.2">
      <c r="A30" t="s">
        <v>31</v>
      </c>
      <c r="B30">
        <v>403141996</v>
      </c>
      <c r="C30">
        <v>17098100</v>
      </c>
      <c r="D30">
        <v>0.04</v>
      </c>
      <c r="E30">
        <v>16244789</v>
      </c>
      <c r="F30">
        <v>0.04</v>
      </c>
      <c r="G30">
        <v>369799107</v>
      </c>
      <c r="H30">
        <v>99632387</v>
      </c>
      <c r="I30">
        <v>90357392</v>
      </c>
      <c r="J30">
        <v>189989779</v>
      </c>
      <c r="K30">
        <v>83469853</v>
      </c>
      <c r="L30">
        <v>96339475</v>
      </c>
    </row>
    <row r="31" spans="1:12" ht="16" customHeight="1" x14ac:dyDescent="0.2">
      <c r="A31" t="s">
        <v>32</v>
      </c>
      <c r="B31">
        <v>187974283</v>
      </c>
      <c r="C31">
        <v>18691998</v>
      </c>
      <c r="D31">
        <v>0.1</v>
      </c>
      <c r="E31">
        <v>9345999</v>
      </c>
      <c r="F31">
        <v>0.05</v>
      </c>
      <c r="G31">
        <v>159936286</v>
      </c>
      <c r="H31">
        <v>23858167</v>
      </c>
      <c r="I31">
        <v>14443661</v>
      </c>
      <c r="J31">
        <v>38301828</v>
      </c>
      <c r="K31">
        <v>58160665</v>
      </c>
      <c r="L31">
        <v>63144898</v>
      </c>
    </row>
    <row r="32" spans="1:12" ht="16" customHeight="1" x14ac:dyDescent="0.2">
      <c r="A32" t="s">
        <v>33</v>
      </c>
      <c r="B32">
        <v>242017159</v>
      </c>
      <c r="C32">
        <v>20712684</v>
      </c>
      <c r="D32">
        <v>0.09</v>
      </c>
      <c r="E32">
        <v>21705174</v>
      </c>
      <c r="F32">
        <v>0.09</v>
      </c>
      <c r="G32">
        <v>199599301</v>
      </c>
      <c r="H32">
        <v>122218876</v>
      </c>
      <c r="I32">
        <v>52415006</v>
      </c>
      <c r="J32">
        <v>174633882</v>
      </c>
      <c r="K32">
        <v>15331272</v>
      </c>
      <c r="L32">
        <v>9634147</v>
      </c>
    </row>
    <row r="33" spans="1:12" ht="16" customHeight="1" x14ac:dyDescent="0.2">
      <c r="A33" t="s">
        <v>34</v>
      </c>
      <c r="B33">
        <v>69534499</v>
      </c>
      <c r="C33">
        <v>7612239</v>
      </c>
      <c r="D33">
        <v>0.11</v>
      </c>
      <c r="E33">
        <v>4250000</v>
      </c>
      <c r="F33">
        <v>0.06</v>
      </c>
      <c r="G33">
        <v>57672260</v>
      </c>
      <c r="H33">
        <v>20196430</v>
      </c>
      <c r="I33">
        <v>8505412</v>
      </c>
      <c r="J33">
        <v>28701842</v>
      </c>
      <c r="K33">
        <v>0</v>
      </c>
      <c r="L33">
        <v>28970418</v>
      </c>
    </row>
    <row r="34" spans="1:12" ht="16" customHeight="1" x14ac:dyDescent="0.2">
      <c r="A34" t="s">
        <v>35</v>
      </c>
      <c r="B34">
        <v>67184065</v>
      </c>
      <c r="C34">
        <v>9000000</v>
      </c>
      <c r="D34">
        <v>0.13</v>
      </c>
      <c r="E34">
        <v>0</v>
      </c>
      <c r="F34">
        <v>0</v>
      </c>
      <c r="G34">
        <v>58184065</v>
      </c>
      <c r="H34">
        <v>25103356</v>
      </c>
      <c r="I34">
        <v>23498602</v>
      </c>
      <c r="J34">
        <v>48601958</v>
      </c>
      <c r="K34">
        <v>9582107</v>
      </c>
      <c r="L34">
        <v>0</v>
      </c>
    </row>
    <row r="35" spans="1:12" ht="16" customHeight="1" x14ac:dyDescent="0.2">
      <c r="A35" t="s">
        <v>36</v>
      </c>
      <c r="B35">
        <v>65704657</v>
      </c>
      <c r="C35">
        <v>0</v>
      </c>
      <c r="D35">
        <v>0</v>
      </c>
      <c r="E35">
        <v>1798587</v>
      </c>
      <c r="F35">
        <v>0.03</v>
      </c>
      <c r="G35">
        <v>63906070</v>
      </c>
      <c r="H35">
        <v>19720238</v>
      </c>
      <c r="I35">
        <v>21930799</v>
      </c>
      <c r="J35">
        <v>41651037</v>
      </c>
      <c r="K35">
        <v>22255033</v>
      </c>
      <c r="L35">
        <v>0</v>
      </c>
    </row>
    <row r="36" spans="1:12" ht="16" customHeight="1" x14ac:dyDescent="0.2">
      <c r="A36" t="s">
        <v>37</v>
      </c>
      <c r="B36">
        <v>49097043</v>
      </c>
      <c r="C36">
        <v>0</v>
      </c>
      <c r="D36">
        <v>0</v>
      </c>
      <c r="E36">
        <v>0</v>
      </c>
      <c r="F36">
        <v>0</v>
      </c>
      <c r="G36">
        <v>49097043</v>
      </c>
      <c r="H36">
        <v>28159977</v>
      </c>
      <c r="I36">
        <v>12744320</v>
      </c>
      <c r="J36">
        <v>40904297</v>
      </c>
      <c r="K36">
        <v>0</v>
      </c>
      <c r="L36">
        <v>8192746</v>
      </c>
    </row>
    <row r="37" spans="1:12" ht="16" customHeight="1" x14ac:dyDescent="0.2">
      <c r="A37" t="s">
        <v>38</v>
      </c>
      <c r="B37">
        <v>521703372</v>
      </c>
      <c r="C37">
        <v>79795989</v>
      </c>
      <c r="D37">
        <v>0.15</v>
      </c>
      <c r="E37">
        <v>40397994</v>
      </c>
      <c r="F37">
        <v>0.08</v>
      </c>
      <c r="G37">
        <v>401509389</v>
      </c>
      <c r="H37">
        <v>14450951</v>
      </c>
      <c r="I37">
        <v>6113033</v>
      </c>
      <c r="J37">
        <v>20563984</v>
      </c>
      <c r="K37">
        <v>380602300</v>
      </c>
      <c r="L37">
        <v>343105</v>
      </c>
    </row>
    <row r="38" spans="1:12" ht="16" customHeight="1" x14ac:dyDescent="0.2">
      <c r="A38" t="s">
        <v>39</v>
      </c>
      <c r="B38">
        <v>191636555</v>
      </c>
      <c r="C38">
        <v>19528227</v>
      </c>
      <c r="D38">
        <v>0.1</v>
      </c>
      <c r="E38">
        <v>0</v>
      </c>
      <c r="F38">
        <v>0</v>
      </c>
      <c r="G38">
        <v>172108328</v>
      </c>
      <c r="H38">
        <v>86119644</v>
      </c>
      <c r="I38">
        <v>22815642</v>
      </c>
      <c r="J38">
        <v>108935286</v>
      </c>
      <c r="K38">
        <v>0</v>
      </c>
      <c r="L38">
        <v>63173042</v>
      </c>
    </row>
    <row r="39" spans="1:12" ht="16" customHeight="1" x14ac:dyDescent="0.2">
      <c r="A39" t="s">
        <v>40</v>
      </c>
      <c r="B39">
        <v>3663364166</v>
      </c>
      <c r="C39">
        <v>437000000</v>
      </c>
      <c r="D39">
        <v>0.12</v>
      </c>
      <c r="E39">
        <v>244000000</v>
      </c>
      <c r="F39">
        <v>7.0000000000000007E-2</v>
      </c>
      <c r="G39">
        <v>2982364166</v>
      </c>
      <c r="H39">
        <v>855679030</v>
      </c>
      <c r="I39">
        <v>668362766</v>
      </c>
      <c r="J39">
        <v>1524041796</v>
      </c>
      <c r="K39">
        <v>569844893</v>
      </c>
      <c r="L39">
        <v>888477477</v>
      </c>
    </row>
    <row r="40" spans="1:12" ht="16" customHeight="1" x14ac:dyDescent="0.2">
      <c r="A40" t="s">
        <v>41</v>
      </c>
      <c r="B40">
        <v>445851198</v>
      </c>
      <c r="C40">
        <v>65880426</v>
      </c>
      <c r="D40">
        <v>0.15</v>
      </c>
      <c r="E40">
        <v>23020332</v>
      </c>
      <c r="F40">
        <v>0.05</v>
      </c>
      <c r="G40">
        <v>356950440</v>
      </c>
      <c r="H40">
        <v>132725002</v>
      </c>
      <c r="I40">
        <v>123015293</v>
      </c>
      <c r="J40">
        <v>255740295</v>
      </c>
      <c r="K40">
        <v>80077479</v>
      </c>
      <c r="L40">
        <v>21132666</v>
      </c>
    </row>
    <row r="41" spans="1:12" ht="16" customHeight="1" x14ac:dyDescent="0.2">
      <c r="A41" t="s">
        <v>42</v>
      </c>
      <c r="B41">
        <v>35596985</v>
      </c>
      <c r="C41">
        <v>500000</v>
      </c>
      <c r="D41">
        <v>0.01</v>
      </c>
      <c r="E41">
        <v>0</v>
      </c>
      <c r="F41">
        <v>0</v>
      </c>
      <c r="G41">
        <v>35096985</v>
      </c>
      <c r="H41">
        <v>15860934</v>
      </c>
      <c r="I41">
        <v>7630252</v>
      </c>
      <c r="J41">
        <v>23491186</v>
      </c>
      <c r="K41">
        <v>123315</v>
      </c>
      <c r="L41">
        <v>11482484</v>
      </c>
    </row>
    <row r="42" spans="1:12" ht="16" customHeight="1" x14ac:dyDescent="0.2">
      <c r="A42" t="s">
        <v>43</v>
      </c>
      <c r="B42">
        <v>1465692248</v>
      </c>
      <c r="C42">
        <v>77453492</v>
      </c>
      <c r="D42">
        <v>0.05</v>
      </c>
      <c r="E42">
        <v>72796826</v>
      </c>
      <c r="F42">
        <v>0.05</v>
      </c>
      <c r="G42">
        <v>1315441930</v>
      </c>
      <c r="H42">
        <v>107665057</v>
      </c>
      <c r="I42">
        <v>486133545</v>
      </c>
      <c r="J42">
        <v>593798602</v>
      </c>
      <c r="K42">
        <v>504905031</v>
      </c>
      <c r="L42">
        <v>216738297</v>
      </c>
    </row>
    <row r="43" spans="1:12" ht="16" customHeight="1" x14ac:dyDescent="0.2">
      <c r="A43" t="s">
        <v>44</v>
      </c>
      <c r="B43">
        <v>212366540</v>
      </c>
      <c r="C43">
        <v>30199871</v>
      </c>
      <c r="D43">
        <v>0.14000000000000001</v>
      </c>
      <c r="E43">
        <v>15099935</v>
      </c>
      <c r="F43">
        <v>7.0000000000000007E-2</v>
      </c>
      <c r="G43">
        <v>167066734</v>
      </c>
      <c r="H43">
        <v>73161436</v>
      </c>
      <c r="I43">
        <v>-467712</v>
      </c>
      <c r="J43">
        <v>72693724</v>
      </c>
      <c r="K43">
        <v>0</v>
      </c>
      <c r="L43">
        <v>94373010</v>
      </c>
    </row>
    <row r="44" spans="1:12" ht="16" customHeight="1" x14ac:dyDescent="0.2">
      <c r="A44" t="s">
        <v>45</v>
      </c>
      <c r="B44">
        <v>190582480</v>
      </c>
      <c r="C44">
        <v>0</v>
      </c>
      <c r="D44">
        <v>0</v>
      </c>
      <c r="E44">
        <v>0</v>
      </c>
      <c r="F44">
        <v>0</v>
      </c>
      <c r="G44">
        <v>190582480</v>
      </c>
      <c r="H44">
        <v>93735703</v>
      </c>
      <c r="I44">
        <v>70675161</v>
      </c>
      <c r="J44">
        <v>164410864</v>
      </c>
      <c r="K44">
        <v>21415248</v>
      </c>
      <c r="L44">
        <v>4756368</v>
      </c>
    </row>
    <row r="45" spans="1:12" ht="16" customHeight="1" x14ac:dyDescent="0.2">
      <c r="A45" t="s">
        <v>46</v>
      </c>
      <c r="B45">
        <v>1072428888</v>
      </c>
      <c r="C45">
        <v>67122000</v>
      </c>
      <c r="D45">
        <v>0.06</v>
      </c>
      <c r="E45">
        <v>54924000</v>
      </c>
      <c r="F45">
        <v>0.05</v>
      </c>
      <c r="G45">
        <v>950382888</v>
      </c>
      <c r="H45">
        <v>263399968</v>
      </c>
      <c r="I45">
        <v>249670757</v>
      </c>
      <c r="J45">
        <v>513070725</v>
      </c>
      <c r="K45">
        <v>437312163</v>
      </c>
      <c r="L45">
        <v>0</v>
      </c>
    </row>
    <row r="46" spans="1:12" ht="16" customHeight="1" x14ac:dyDescent="0.2">
      <c r="A46" t="s">
        <v>47</v>
      </c>
      <c r="B46">
        <v>97516614</v>
      </c>
      <c r="C46">
        <v>4085057</v>
      </c>
      <c r="D46">
        <v>0.04</v>
      </c>
      <c r="E46">
        <v>3614150</v>
      </c>
      <c r="F46">
        <v>0.04</v>
      </c>
      <c r="G46">
        <v>89817407</v>
      </c>
      <c r="H46">
        <v>67665488</v>
      </c>
      <c r="I46">
        <v>22151919</v>
      </c>
      <c r="J46">
        <v>89817407</v>
      </c>
      <c r="K46">
        <v>0</v>
      </c>
      <c r="L46">
        <v>0</v>
      </c>
    </row>
    <row r="47" spans="1:12" ht="16" customHeight="1" x14ac:dyDescent="0.2">
      <c r="A47" t="s">
        <v>48</v>
      </c>
      <c r="B47">
        <v>227091226</v>
      </c>
      <c r="C47">
        <v>1046630</v>
      </c>
      <c r="D47">
        <v>0</v>
      </c>
      <c r="E47">
        <v>19381463</v>
      </c>
      <c r="F47">
        <v>0.09</v>
      </c>
      <c r="G47">
        <v>206663133</v>
      </c>
      <c r="H47">
        <v>68772378</v>
      </c>
      <c r="I47">
        <v>104094176</v>
      </c>
      <c r="J47">
        <v>172866554</v>
      </c>
      <c r="K47">
        <v>33796579</v>
      </c>
      <c r="L47">
        <v>0</v>
      </c>
    </row>
    <row r="48" spans="1:12" ht="16" customHeight="1" x14ac:dyDescent="0.2">
      <c r="A48" t="s">
        <v>49</v>
      </c>
      <c r="B48">
        <v>36151479</v>
      </c>
      <c r="C48">
        <v>4363361</v>
      </c>
      <c r="D48">
        <v>0.12</v>
      </c>
      <c r="E48">
        <v>2181681</v>
      </c>
      <c r="F48">
        <v>0.06</v>
      </c>
      <c r="G48">
        <v>29606437</v>
      </c>
      <c r="H48">
        <v>14603274</v>
      </c>
      <c r="I48">
        <v>-1755849</v>
      </c>
      <c r="J48">
        <v>12847425</v>
      </c>
      <c r="K48">
        <v>2446975</v>
      </c>
      <c r="L48">
        <v>14312037</v>
      </c>
    </row>
    <row r="49" spans="1:12" ht="16" customHeight="1" x14ac:dyDescent="0.2">
      <c r="A49" t="s">
        <v>50</v>
      </c>
      <c r="B49">
        <v>378859233</v>
      </c>
      <c r="C49">
        <v>66497245</v>
      </c>
      <c r="D49">
        <v>0.18</v>
      </c>
      <c r="E49">
        <v>0</v>
      </c>
      <c r="F49">
        <v>0</v>
      </c>
      <c r="G49">
        <v>312361988</v>
      </c>
      <c r="H49">
        <v>141269883</v>
      </c>
      <c r="I49">
        <v>43503599</v>
      </c>
      <c r="J49">
        <v>184773482</v>
      </c>
      <c r="K49">
        <v>27577992</v>
      </c>
      <c r="L49">
        <v>100010514</v>
      </c>
    </row>
    <row r="50" spans="1:12" ht="16" customHeight="1" x14ac:dyDescent="0.2">
      <c r="A50" t="s">
        <v>51</v>
      </c>
      <c r="B50">
        <v>717207316</v>
      </c>
      <c r="C50">
        <v>38292192</v>
      </c>
      <c r="D50">
        <v>0.05</v>
      </c>
      <c r="E50">
        <v>4370667</v>
      </c>
      <c r="F50">
        <v>0.01</v>
      </c>
      <c r="G50">
        <v>674544457</v>
      </c>
      <c r="H50">
        <v>187711953</v>
      </c>
      <c r="I50">
        <v>303996251</v>
      </c>
      <c r="J50">
        <v>491708204</v>
      </c>
      <c r="K50">
        <v>41633490</v>
      </c>
      <c r="L50">
        <v>141202763</v>
      </c>
    </row>
    <row r="51" spans="1:12" ht="16" customHeight="1" x14ac:dyDescent="0.2">
      <c r="A51" t="s">
        <v>52</v>
      </c>
      <c r="B51">
        <v>103700291</v>
      </c>
      <c r="C51">
        <v>0</v>
      </c>
      <c r="D51">
        <v>0</v>
      </c>
      <c r="E51">
        <v>5037000</v>
      </c>
      <c r="F51">
        <v>0.05</v>
      </c>
      <c r="G51">
        <v>98663291</v>
      </c>
      <c r="H51">
        <v>33496315</v>
      </c>
      <c r="I51">
        <v>31812746</v>
      </c>
      <c r="J51">
        <v>65309061</v>
      </c>
      <c r="K51">
        <v>0</v>
      </c>
      <c r="L51">
        <v>33354230</v>
      </c>
    </row>
    <row r="52" spans="1:12" ht="16" customHeight="1" x14ac:dyDescent="0.2">
      <c r="A52" t="s">
        <v>53</v>
      </c>
      <c r="B52">
        <v>50319631</v>
      </c>
      <c r="C52">
        <v>7729551</v>
      </c>
      <c r="D52">
        <v>0.15</v>
      </c>
      <c r="E52">
        <v>4735318</v>
      </c>
      <c r="F52">
        <v>0.09</v>
      </c>
      <c r="G52">
        <v>37854762</v>
      </c>
      <c r="H52">
        <v>28021550</v>
      </c>
      <c r="I52">
        <v>6616629</v>
      </c>
      <c r="J52">
        <v>34638179</v>
      </c>
      <c r="K52">
        <v>0</v>
      </c>
      <c r="L52">
        <v>3216583</v>
      </c>
    </row>
    <row r="53" spans="1:12" ht="16" customHeight="1" x14ac:dyDescent="0.2">
      <c r="A53" t="s">
        <v>54</v>
      </c>
      <c r="B53">
        <v>174063151</v>
      </c>
      <c r="C53">
        <v>27699905</v>
      </c>
      <c r="D53">
        <v>0.16</v>
      </c>
      <c r="E53">
        <v>15828517</v>
      </c>
      <c r="F53">
        <v>0.09</v>
      </c>
      <c r="G53">
        <v>130534729</v>
      </c>
      <c r="H53">
        <v>34389219</v>
      </c>
      <c r="I53">
        <v>59300927</v>
      </c>
      <c r="J53">
        <v>93690146</v>
      </c>
      <c r="K53">
        <v>0</v>
      </c>
      <c r="L53">
        <v>36844583</v>
      </c>
    </row>
    <row r="54" spans="1:12" ht="16" customHeight="1" x14ac:dyDescent="0.2">
      <c r="A54" t="s">
        <v>55</v>
      </c>
      <c r="B54">
        <v>612283947</v>
      </c>
      <c r="C54">
        <v>97471407</v>
      </c>
      <c r="D54">
        <v>0.16</v>
      </c>
      <c r="E54">
        <v>26707762</v>
      </c>
      <c r="F54">
        <v>0.04</v>
      </c>
      <c r="G54">
        <v>488104778</v>
      </c>
      <c r="H54">
        <v>128270188</v>
      </c>
      <c r="I54">
        <v>134713268</v>
      </c>
      <c r="J54">
        <v>262983456</v>
      </c>
      <c r="K54">
        <v>141214290</v>
      </c>
      <c r="L54">
        <v>83907032</v>
      </c>
    </row>
    <row r="55" spans="1:12" ht="16" customHeight="1" x14ac:dyDescent="0.2">
      <c r="A55" t="s">
        <v>56</v>
      </c>
      <c r="B55">
        <v>257478183</v>
      </c>
      <c r="C55">
        <v>-4646345</v>
      </c>
      <c r="D55">
        <v>-0.02</v>
      </c>
      <c r="E55">
        <v>6441969</v>
      </c>
      <c r="F55">
        <v>0.03</v>
      </c>
      <c r="G55">
        <v>255682559</v>
      </c>
      <c r="H55">
        <v>37226498</v>
      </c>
      <c r="I55">
        <v>57648162</v>
      </c>
      <c r="J55">
        <v>94874660</v>
      </c>
      <c r="K55">
        <v>25635535</v>
      </c>
      <c r="L55">
        <v>135172364</v>
      </c>
    </row>
    <row r="56" spans="1:12" ht="16" customHeight="1" x14ac:dyDescent="0.2">
      <c r="A56" t="s">
        <v>57</v>
      </c>
      <c r="B56">
        <v>638231617</v>
      </c>
      <c r="C56">
        <v>63409517</v>
      </c>
      <c r="D56">
        <v>0.1</v>
      </c>
      <c r="E56">
        <v>31704759</v>
      </c>
      <c r="F56">
        <v>0.05</v>
      </c>
      <c r="G56">
        <v>543117341</v>
      </c>
      <c r="H56">
        <v>10450439</v>
      </c>
      <c r="I56">
        <v>205528333</v>
      </c>
      <c r="J56">
        <v>215978772</v>
      </c>
      <c r="K56">
        <v>286299522</v>
      </c>
      <c r="L56">
        <v>40970227</v>
      </c>
    </row>
    <row r="57" spans="1:12" ht="16" customHeight="1" x14ac:dyDescent="0.2">
      <c r="A57" t="s">
        <v>58</v>
      </c>
      <c r="B57">
        <v>56889881</v>
      </c>
      <c r="C57">
        <v>-2900000</v>
      </c>
      <c r="D57">
        <v>-0.05</v>
      </c>
      <c r="E57">
        <v>2174200</v>
      </c>
      <c r="F57">
        <v>0.04</v>
      </c>
      <c r="G57">
        <v>57615681</v>
      </c>
      <c r="H57">
        <v>1039394</v>
      </c>
      <c r="I57">
        <v>3684766</v>
      </c>
      <c r="J57">
        <v>4724160</v>
      </c>
      <c r="K57">
        <v>16330750</v>
      </c>
      <c r="L57">
        <v>36560771</v>
      </c>
    </row>
    <row r="58" spans="1:12" ht="16" customHeight="1" x14ac:dyDescent="0.2">
      <c r="A58" t="s">
        <v>117</v>
      </c>
      <c r="B58">
        <v>24018789377</v>
      </c>
      <c r="C58">
        <v>2413010506</v>
      </c>
      <c r="D58" t="s">
        <v>134</v>
      </c>
      <c r="E58">
        <v>1096283464</v>
      </c>
      <c r="F58" t="s">
        <v>134</v>
      </c>
      <c r="G58">
        <v>20509495407</v>
      </c>
      <c r="H58">
        <v>7103091128</v>
      </c>
      <c r="I58">
        <v>6280563761</v>
      </c>
      <c r="J58">
        <v>13383654889</v>
      </c>
      <c r="K58">
        <v>4348660932</v>
      </c>
      <c r="L58">
        <v>2776982155</v>
      </c>
    </row>
    <row r="59" spans="1:12" ht="16" customHeight="1" x14ac:dyDescent="0.2">
      <c r="A59" t="s">
        <v>362</v>
      </c>
      <c r="B59">
        <v>1</v>
      </c>
      <c r="C59">
        <v>0.1</v>
      </c>
      <c r="D59" t="s">
        <v>134</v>
      </c>
      <c r="E59">
        <v>0.05</v>
      </c>
      <c r="F59" t="s">
        <v>134</v>
      </c>
      <c r="G59">
        <v>0.85</v>
      </c>
      <c r="H59">
        <v>0.53</v>
      </c>
      <c r="I59">
        <v>0.47</v>
      </c>
      <c r="J59">
        <v>1</v>
      </c>
      <c r="K59">
        <v>0.21</v>
      </c>
      <c r="L59">
        <v>0.14000000000000001</v>
      </c>
    </row>
    <row r="60" spans="1:12" ht="16" customHeight="1" x14ac:dyDescent="0.2">
      <c r="A60" t="s">
        <v>462</v>
      </c>
    </row>
    <row r="61" spans="1:12" ht="16" customHeight="1" x14ac:dyDescent="0.2">
      <c r="A61" t="s">
        <v>511</v>
      </c>
    </row>
  </sheetData>
  <pageMargins left="0.7" right="0.7" top="0.75" bottom="0.75" header="0.5" footer="0.5"/>
  <pageSetup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N60"/>
  <sheetViews>
    <sheetView workbookViewId="0">
      <selection activeCell="A7" sqref="A7:A58"/>
    </sheetView>
  </sheetViews>
  <sheetFormatPr baseColWidth="10" defaultColWidth="9.1640625" defaultRowHeight="16" customHeight="1" x14ac:dyDescent="0.2"/>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9.6640625" customWidth="1"/>
  </cols>
  <sheetData>
    <row r="1" spans="1:14" ht="16" customHeight="1" x14ac:dyDescent="0.2">
      <c r="A1" t="s">
        <v>352</v>
      </c>
    </row>
    <row r="2" spans="1:14" ht="16" customHeight="1" x14ac:dyDescent="0.2">
      <c r="A2" t="s">
        <v>495</v>
      </c>
    </row>
    <row r="3" spans="1:14" ht="16" customHeight="1" x14ac:dyDescent="0.2">
      <c r="A3" t="s">
        <v>489</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41525</v>
      </c>
      <c r="C7">
        <v>9151</v>
      </c>
      <c r="D7">
        <v>0</v>
      </c>
      <c r="E7">
        <v>32374</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10032936</v>
      </c>
      <c r="C9">
        <v>0</v>
      </c>
      <c r="D9">
        <v>10032936</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94754143</v>
      </c>
      <c r="C11">
        <v>21197492</v>
      </c>
      <c r="D11">
        <v>11451168</v>
      </c>
      <c r="E11">
        <v>4056083</v>
      </c>
      <c r="F11">
        <v>0</v>
      </c>
      <c r="G11">
        <v>0</v>
      </c>
      <c r="H11">
        <v>0</v>
      </c>
      <c r="I11">
        <v>0</v>
      </c>
      <c r="J11">
        <v>0</v>
      </c>
      <c r="K11">
        <v>0</v>
      </c>
      <c r="L11">
        <v>33349233</v>
      </c>
      <c r="M11">
        <v>0</v>
      </c>
      <c r="N11">
        <v>24700167</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2950499</v>
      </c>
      <c r="C13">
        <v>0</v>
      </c>
      <c r="D13">
        <v>0</v>
      </c>
      <c r="E13">
        <v>0</v>
      </c>
      <c r="F13">
        <v>0</v>
      </c>
      <c r="G13">
        <v>0</v>
      </c>
      <c r="H13">
        <v>0</v>
      </c>
      <c r="I13">
        <v>0</v>
      </c>
      <c r="J13">
        <v>0</v>
      </c>
      <c r="K13">
        <v>0</v>
      </c>
      <c r="L13">
        <v>0</v>
      </c>
      <c r="M13">
        <v>0</v>
      </c>
      <c r="N13">
        <v>2950499</v>
      </c>
    </row>
    <row r="14" spans="1:14" ht="16" customHeight="1" x14ac:dyDescent="0.2">
      <c r="A14" t="s">
        <v>15</v>
      </c>
      <c r="B14">
        <v>575031</v>
      </c>
      <c r="C14">
        <v>0</v>
      </c>
      <c r="D14">
        <v>548498</v>
      </c>
      <c r="E14">
        <v>2318</v>
      </c>
      <c r="F14">
        <v>0</v>
      </c>
      <c r="G14">
        <v>0</v>
      </c>
      <c r="H14">
        <v>0</v>
      </c>
      <c r="I14">
        <v>0</v>
      </c>
      <c r="J14">
        <v>0</v>
      </c>
      <c r="K14">
        <v>0</v>
      </c>
      <c r="L14">
        <v>24215</v>
      </c>
      <c r="M14">
        <v>0</v>
      </c>
      <c r="N14">
        <v>0</v>
      </c>
    </row>
    <row r="15" spans="1:14" ht="16" customHeight="1" x14ac:dyDescent="0.2">
      <c r="A15" t="s">
        <v>16</v>
      </c>
      <c r="B15">
        <v>1246675</v>
      </c>
      <c r="C15">
        <v>1246675</v>
      </c>
      <c r="D15">
        <v>0</v>
      </c>
      <c r="E15">
        <v>0</v>
      </c>
      <c r="F15">
        <v>0</v>
      </c>
      <c r="G15">
        <v>0</v>
      </c>
      <c r="H15">
        <v>0</v>
      </c>
      <c r="I15">
        <v>0</v>
      </c>
      <c r="J15">
        <v>0</v>
      </c>
      <c r="K15">
        <v>0</v>
      </c>
      <c r="L15">
        <v>0</v>
      </c>
      <c r="M15">
        <v>0</v>
      </c>
      <c r="N15">
        <v>0</v>
      </c>
    </row>
    <row r="16" spans="1:14" ht="16" customHeight="1" x14ac:dyDescent="0.2">
      <c r="A16" t="s">
        <v>17</v>
      </c>
      <c r="B16">
        <v>1426788</v>
      </c>
      <c r="C16">
        <v>0</v>
      </c>
      <c r="D16">
        <v>0</v>
      </c>
      <c r="E16">
        <v>0</v>
      </c>
      <c r="F16">
        <v>0</v>
      </c>
      <c r="G16">
        <v>0</v>
      </c>
      <c r="H16">
        <v>0</v>
      </c>
      <c r="I16">
        <v>0</v>
      </c>
      <c r="J16">
        <v>0</v>
      </c>
      <c r="K16">
        <v>0</v>
      </c>
      <c r="L16">
        <v>1426788</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0</v>
      </c>
      <c r="C18">
        <v>0</v>
      </c>
      <c r="D18">
        <v>0</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495376</v>
      </c>
      <c r="C20">
        <v>43842</v>
      </c>
      <c r="D20">
        <v>0</v>
      </c>
      <c r="E20">
        <v>3383</v>
      </c>
      <c r="F20">
        <v>0</v>
      </c>
      <c r="G20">
        <v>0</v>
      </c>
      <c r="H20">
        <v>0</v>
      </c>
      <c r="I20">
        <v>0</v>
      </c>
      <c r="J20">
        <v>0</v>
      </c>
      <c r="K20">
        <v>0</v>
      </c>
      <c r="L20">
        <v>394546</v>
      </c>
      <c r="M20">
        <v>53605</v>
      </c>
      <c r="N20">
        <v>0</v>
      </c>
    </row>
    <row r="21" spans="1:14" ht="16" customHeight="1" x14ac:dyDescent="0.2">
      <c r="A21" t="s">
        <v>22</v>
      </c>
      <c r="B21">
        <v>30702146</v>
      </c>
      <c r="C21">
        <v>3911783</v>
      </c>
      <c r="D21">
        <v>709554</v>
      </c>
      <c r="E21">
        <v>0</v>
      </c>
      <c r="F21">
        <v>56346</v>
      </c>
      <c r="G21">
        <v>466522</v>
      </c>
      <c r="H21">
        <v>14590932</v>
      </c>
      <c r="I21">
        <v>0</v>
      </c>
      <c r="J21">
        <v>0</v>
      </c>
      <c r="K21">
        <v>0</v>
      </c>
      <c r="L21">
        <v>0</v>
      </c>
      <c r="M21">
        <v>0</v>
      </c>
      <c r="N21">
        <v>10967009</v>
      </c>
    </row>
    <row r="22" spans="1:14" ht="16" customHeight="1" x14ac:dyDescent="0.2">
      <c r="A22" t="s">
        <v>23</v>
      </c>
      <c r="B22">
        <v>6646181</v>
      </c>
      <c r="C22">
        <v>512423</v>
      </c>
      <c r="D22">
        <v>5220891</v>
      </c>
      <c r="E22">
        <v>912867</v>
      </c>
      <c r="F22">
        <v>0</v>
      </c>
      <c r="G22">
        <v>0</v>
      </c>
      <c r="H22">
        <v>0</v>
      </c>
      <c r="I22">
        <v>0</v>
      </c>
      <c r="J22">
        <v>0</v>
      </c>
      <c r="K22">
        <v>0</v>
      </c>
      <c r="L22">
        <v>0</v>
      </c>
      <c r="M22">
        <v>0</v>
      </c>
      <c r="N22">
        <v>0</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0</v>
      </c>
      <c r="C25">
        <v>0</v>
      </c>
      <c r="D25">
        <v>0</v>
      </c>
      <c r="E25">
        <v>0</v>
      </c>
      <c r="F25">
        <v>0</v>
      </c>
      <c r="G25">
        <v>0</v>
      </c>
      <c r="H25">
        <v>0</v>
      </c>
      <c r="I25">
        <v>0</v>
      </c>
      <c r="J25">
        <v>0</v>
      </c>
      <c r="K25">
        <v>0</v>
      </c>
      <c r="L25">
        <v>0</v>
      </c>
      <c r="M25">
        <v>0</v>
      </c>
      <c r="N25">
        <v>0</v>
      </c>
    </row>
    <row r="26" spans="1:14" ht="16" customHeight="1" x14ac:dyDescent="0.2">
      <c r="A26" t="s">
        <v>27</v>
      </c>
      <c r="B26">
        <v>1706049</v>
      </c>
      <c r="C26">
        <v>0</v>
      </c>
      <c r="D26">
        <v>0</v>
      </c>
      <c r="E26">
        <v>1380198</v>
      </c>
      <c r="F26">
        <v>0</v>
      </c>
      <c r="G26">
        <v>0</v>
      </c>
      <c r="H26">
        <v>0</v>
      </c>
      <c r="I26">
        <v>0</v>
      </c>
      <c r="J26">
        <v>0</v>
      </c>
      <c r="K26">
        <v>0</v>
      </c>
      <c r="L26">
        <v>325851</v>
      </c>
      <c r="M26">
        <v>0</v>
      </c>
      <c r="N26">
        <v>0</v>
      </c>
    </row>
    <row r="27" spans="1:14" ht="16" customHeight="1" x14ac:dyDescent="0.2">
      <c r="A27" t="s">
        <v>28</v>
      </c>
      <c r="B27">
        <v>2919460</v>
      </c>
      <c r="C27">
        <v>0</v>
      </c>
      <c r="D27">
        <v>0</v>
      </c>
      <c r="E27">
        <v>0</v>
      </c>
      <c r="F27">
        <v>0</v>
      </c>
      <c r="G27">
        <v>0</v>
      </c>
      <c r="H27">
        <v>0</v>
      </c>
      <c r="I27">
        <v>0</v>
      </c>
      <c r="J27">
        <v>0</v>
      </c>
      <c r="K27">
        <v>2919460</v>
      </c>
      <c r="L27">
        <v>0</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0</v>
      </c>
      <c r="C29">
        <v>0</v>
      </c>
      <c r="D29">
        <v>0</v>
      </c>
      <c r="E29">
        <v>0</v>
      </c>
      <c r="F29">
        <v>0</v>
      </c>
      <c r="G29">
        <v>0</v>
      </c>
      <c r="H29">
        <v>0</v>
      </c>
      <c r="I29">
        <v>0</v>
      </c>
      <c r="J29">
        <v>0</v>
      </c>
      <c r="K29">
        <v>0</v>
      </c>
      <c r="L29">
        <v>0</v>
      </c>
      <c r="M29">
        <v>0</v>
      </c>
      <c r="N29">
        <v>0</v>
      </c>
    </row>
    <row r="30" spans="1:14" ht="16" customHeight="1" x14ac:dyDescent="0.2">
      <c r="A30" t="s">
        <v>31</v>
      </c>
      <c r="B30">
        <v>561598</v>
      </c>
      <c r="C30">
        <v>0</v>
      </c>
      <c r="D30">
        <v>0</v>
      </c>
      <c r="E30">
        <v>0</v>
      </c>
      <c r="F30">
        <v>0</v>
      </c>
      <c r="G30">
        <v>0</v>
      </c>
      <c r="H30">
        <v>0</v>
      </c>
      <c r="I30">
        <v>0</v>
      </c>
      <c r="J30">
        <v>0</v>
      </c>
      <c r="K30">
        <v>0</v>
      </c>
      <c r="L30">
        <v>0</v>
      </c>
      <c r="M30">
        <v>0</v>
      </c>
      <c r="N30">
        <v>561598</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4587543</v>
      </c>
      <c r="C37">
        <v>1009250</v>
      </c>
      <c r="D37">
        <v>0</v>
      </c>
      <c r="E37">
        <v>0</v>
      </c>
      <c r="F37">
        <v>0</v>
      </c>
      <c r="G37">
        <v>0</v>
      </c>
      <c r="H37">
        <v>0</v>
      </c>
      <c r="I37">
        <v>-511</v>
      </c>
      <c r="J37">
        <v>0</v>
      </c>
      <c r="K37">
        <v>0</v>
      </c>
      <c r="L37">
        <v>3156241</v>
      </c>
      <c r="M37">
        <v>422563</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447282365</v>
      </c>
      <c r="C39">
        <v>0</v>
      </c>
      <c r="D39">
        <v>0</v>
      </c>
      <c r="E39">
        <v>0</v>
      </c>
      <c r="F39">
        <v>0</v>
      </c>
      <c r="G39">
        <v>290368554</v>
      </c>
      <c r="H39">
        <v>91638699</v>
      </c>
      <c r="I39">
        <v>0</v>
      </c>
      <c r="J39">
        <v>0</v>
      </c>
      <c r="K39">
        <v>0</v>
      </c>
      <c r="L39">
        <v>0</v>
      </c>
      <c r="M39">
        <v>0</v>
      </c>
      <c r="N39">
        <v>65275112</v>
      </c>
    </row>
    <row r="40" spans="1:14" ht="16" customHeight="1" x14ac:dyDescent="0.2">
      <c r="A40" t="s">
        <v>41</v>
      </c>
      <c r="B40">
        <v>621545</v>
      </c>
      <c r="C40">
        <v>0</v>
      </c>
      <c r="D40">
        <v>0</v>
      </c>
      <c r="E40">
        <v>0</v>
      </c>
      <c r="F40">
        <v>0</v>
      </c>
      <c r="G40">
        <v>0</v>
      </c>
      <c r="H40">
        <v>0</v>
      </c>
      <c r="I40">
        <v>0</v>
      </c>
      <c r="J40">
        <v>0</v>
      </c>
      <c r="K40">
        <v>0</v>
      </c>
      <c r="L40">
        <v>0</v>
      </c>
      <c r="M40">
        <v>0</v>
      </c>
      <c r="N40">
        <v>621545</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7152814</v>
      </c>
      <c r="C42">
        <v>0</v>
      </c>
      <c r="D42">
        <v>0</v>
      </c>
      <c r="E42">
        <v>0</v>
      </c>
      <c r="F42">
        <v>0</v>
      </c>
      <c r="G42">
        <v>0</v>
      </c>
      <c r="H42">
        <v>0</v>
      </c>
      <c r="I42">
        <v>0</v>
      </c>
      <c r="J42">
        <v>0</v>
      </c>
      <c r="K42">
        <v>0</v>
      </c>
      <c r="L42">
        <v>0</v>
      </c>
      <c r="M42">
        <v>0</v>
      </c>
      <c r="N42">
        <v>7152814</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2040116</v>
      </c>
      <c r="C46">
        <v>0</v>
      </c>
      <c r="D46">
        <v>0</v>
      </c>
      <c r="E46">
        <v>0</v>
      </c>
      <c r="F46">
        <v>0</v>
      </c>
      <c r="G46">
        <v>0</v>
      </c>
      <c r="H46">
        <v>0</v>
      </c>
      <c r="I46">
        <v>0</v>
      </c>
      <c r="J46">
        <v>0</v>
      </c>
      <c r="K46">
        <v>0</v>
      </c>
      <c r="L46">
        <v>0</v>
      </c>
      <c r="M46">
        <v>0</v>
      </c>
      <c r="N46">
        <v>2040116</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1071941</v>
      </c>
      <c r="C49">
        <v>583477</v>
      </c>
      <c r="D49">
        <v>13132</v>
      </c>
      <c r="E49">
        <v>107315</v>
      </c>
      <c r="F49">
        <v>0</v>
      </c>
      <c r="G49">
        <v>0</v>
      </c>
      <c r="H49">
        <v>0</v>
      </c>
      <c r="I49">
        <v>0</v>
      </c>
      <c r="J49">
        <v>13667</v>
      </c>
      <c r="K49">
        <v>10174</v>
      </c>
      <c r="L49">
        <v>198624</v>
      </c>
      <c r="M49">
        <v>10874</v>
      </c>
      <c r="N49">
        <v>134678</v>
      </c>
    </row>
    <row r="50" spans="1:14" ht="16" customHeight="1" x14ac:dyDescent="0.2">
      <c r="A50" t="s">
        <v>51</v>
      </c>
      <c r="B50">
        <v>0</v>
      </c>
      <c r="C50">
        <v>0</v>
      </c>
      <c r="D50">
        <v>0</v>
      </c>
      <c r="E50">
        <v>0</v>
      </c>
      <c r="F50">
        <v>0</v>
      </c>
      <c r="G50">
        <v>0</v>
      </c>
      <c r="H50">
        <v>0</v>
      </c>
      <c r="I50">
        <v>0</v>
      </c>
      <c r="J50">
        <v>0</v>
      </c>
      <c r="K50">
        <v>0</v>
      </c>
      <c r="L50">
        <v>0</v>
      </c>
      <c r="M50">
        <v>0</v>
      </c>
      <c r="N50">
        <v>0</v>
      </c>
    </row>
    <row r="51" spans="1:14" ht="16" customHeight="1" x14ac:dyDescent="0.2">
      <c r="A51" t="s">
        <v>52</v>
      </c>
      <c r="B51">
        <v>580209</v>
      </c>
      <c r="C51">
        <v>325817</v>
      </c>
      <c r="D51">
        <v>0</v>
      </c>
      <c r="E51">
        <v>2439</v>
      </c>
      <c r="F51">
        <v>0</v>
      </c>
      <c r="G51">
        <v>0</v>
      </c>
      <c r="H51">
        <v>0</v>
      </c>
      <c r="I51">
        <v>17993</v>
      </c>
      <c r="J51">
        <v>0</v>
      </c>
      <c r="K51">
        <v>0</v>
      </c>
      <c r="L51">
        <v>202331</v>
      </c>
      <c r="M51">
        <v>31470</v>
      </c>
      <c r="N51">
        <v>159</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-497853</v>
      </c>
      <c r="C56">
        <v>-360695</v>
      </c>
      <c r="D56">
        <v>0</v>
      </c>
      <c r="E56">
        <v>0</v>
      </c>
      <c r="F56">
        <v>0</v>
      </c>
      <c r="G56">
        <v>0</v>
      </c>
      <c r="H56">
        <v>0</v>
      </c>
      <c r="I56">
        <v>0</v>
      </c>
      <c r="J56">
        <v>0</v>
      </c>
      <c r="K56">
        <v>0</v>
      </c>
      <c r="L56">
        <v>-632196</v>
      </c>
      <c r="M56">
        <v>0</v>
      </c>
      <c r="N56">
        <v>495038</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616897087</v>
      </c>
      <c r="C58">
        <v>28479215</v>
      </c>
      <c r="D58">
        <v>27976179</v>
      </c>
      <c r="E58">
        <v>6496977</v>
      </c>
      <c r="F58">
        <v>56346</v>
      </c>
      <c r="G58">
        <v>290835076</v>
      </c>
      <c r="H58">
        <v>106229631</v>
      </c>
      <c r="I58">
        <v>17482</v>
      </c>
      <c r="J58">
        <v>13667</v>
      </c>
      <c r="K58">
        <v>2929634</v>
      </c>
      <c r="L58">
        <v>38445633</v>
      </c>
      <c r="M58">
        <v>518512</v>
      </c>
      <c r="N58">
        <v>114898735</v>
      </c>
    </row>
    <row r="59" spans="1:14" ht="16" customHeight="1" x14ac:dyDescent="0.2">
      <c r="A59" t="s">
        <v>361</v>
      </c>
      <c r="B59">
        <v>0.54</v>
      </c>
      <c r="C59">
        <v>0.03</v>
      </c>
      <c r="D59">
        <v>0.02</v>
      </c>
      <c r="E59">
        <v>0.01</v>
      </c>
      <c r="F59">
        <v>0</v>
      </c>
      <c r="G59">
        <v>0.25</v>
      </c>
      <c r="H59">
        <v>0.09</v>
      </c>
      <c r="I59">
        <v>0</v>
      </c>
      <c r="J59">
        <v>0</v>
      </c>
      <c r="K59">
        <v>0</v>
      </c>
      <c r="L59">
        <v>0.03</v>
      </c>
      <c r="M59">
        <v>0</v>
      </c>
      <c r="N59">
        <v>0.1</v>
      </c>
    </row>
    <row r="60" spans="1:14" ht="16" customHeight="1" x14ac:dyDescent="0.2">
      <c r="A60" t="s">
        <v>388</v>
      </c>
    </row>
  </sheetData>
  <pageMargins left="0.7" right="0.7" top="0.75" bottom="0.75" header="0.5" footer="0.5"/>
  <pageSetup scale="57" orientation="landscape"/>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G60"/>
  <sheetViews>
    <sheetView workbookViewId="0">
      <selection activeCell="J14" sqref="J14"/>
    </sheetView>
  </sheetViews>
  <sheetFormatPr baseColWidth="10" defaultColWidth="9.1640625" defaultRowHeight="16" customHeight="1" x14ac:dyDescent="0.2"/>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x14ac:dyDescent="0.2">
      <c r="A1" t="s">
        <v>352</v>
      </c>
    </row>
    <row r="2" spans="1:7" ht="16" customHeight="1" x14ac:dyDescent="0.2">
      <c r="A2" t="s">
        <v>494</v>
      </c>
    </row>
    <row r="3" spans="1:7" ht="16" customHeight="1" x14ac:dyDescent="0.2">
      <c r="A3" t="s">
        <v>492</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336043</v>
      </c>
      <c r="C7">
        <v>336043</v>
      </c>
      <c r="D7">
        <v>0</v>
      </c>
      <c r="E7">
        <v>0</v>
      </c>
      <c r="F7">
        <v>41525</v>
      </c>
      <c r="G7">
        <v>377568</v>
      </c>
    </row>
    <row r="8" spans="1:7" ht="16" customHeight="1" x14ac:dyDescent="0.2">
      <c r="A8" t="s">
        <v>9</v>
      </c>
      <c r="B8">
        <v>0</v>
      </c>
      <c r="C8">
        <v>0</v>
      </c>
      <c r="D8">
        <v>0</v>
      </c>
      <c r="E8">
        <v>0</v>
      </c>
      <c r="F8">
        <v>0</v>
      </c>
      <c r="G8">
        <v>0</v>
      </c>
    </row>
    <row r="9" spans="1:7" ht="16" customHeight="1" x14ac:dyDescent="0.2">
      <c r="A9" t="s">
        <v>10</v>
      </c>
      <c r="B9">
        <v>0</v>
      </c>
      <c r="C9">
        <v>0</v>
      </c>
      <c r="D9">
        <v>0</v>
      </c>
      <c r="E9">
        <v>0</v>
      </c>
      <c r="F9">
        <v>10032936</v>
      </c>
      <c r="G9">
        <v>10032936</v>
      </c>
    </row>
    <row r="10" spans="1:7" ht="16" customHeight="1" x14ac:dyDescent="0.2">
      <c r="A10" t="s">
        <v>11</v>
      </c>
      <c r="B10">
        <v>0</v>
      </c>
      <c r="C10">
        <v>0</v>
      </c>
      <c r="D10">
        <v>0</v>
      </c>
      <c r="E10">
        <v>0</v>
      </c>
      <c r="F10">
        <v>0</v>
      </c>
      <c r="G10">
        <v>0</v>
      </c>
    </row>
    <row r="11" spans="1:7" ht="16" customHeight="1" x14ac:dyDescent="0.2">
      <c r="A11" t="s">
        <v>12</v>
      </c>
      <c r="B11">
        <v>310809757</v>
      </c>
      <c r="C11">
        <v>293931612</v>
      </c>
      <c r="D11">
        <v>10081411</v>
      </c>
      <c r="E11">
        <v>6796734</v>
      </c>
      <c r="F11">
        <v>94754143</v>
      </c>
      <c r="G11">
        <v>405563900</v>
      </c>
    </row>
    <row r="12" spans="1:7" ht="16" customHeight="1" x14ac:dyDescent="0.2">
      <c r="A12" t="s">
        <v>13</v>
      </c>
      <c r="B12">
        <v>0</v>
      </c>
      <c r="C12">
        <v>0</v>
      </c>
      <c r="D12">
        <v>0</v>
      </c>
      <c r="E12">
        <v>0</v>
      </c>
      <c r="F12">
        <v>0</v>
      </c>
      <c r="G12">
        <v>0</v>
      </c>
    </row>
    <row r="13" spans="1:7" ht="16" customHeight="1" x14ac:dyDescent="0.2">
      <c r="A13" t="s">
        <v>14</v>
      </c>
      <c r="B13">
        <v>13002021</v>
      </c>
      <c r="C13">
        <v>10475625</v>
      </c>
      <c r="D13">
        <v>0</v>
      </c>
      <c r="E13">
        <v>2526396</v>
      </c>
      <c r="F13">
        <v>2950499</v>
      </c>
      <c r="G13">
        <v>15952520</v>
      </c>
    </row>
    <row r="14" spans="1:7" ht="16" customHeight="1" x14ac:dyDescent="0.2">
      <c r="A14" t="s">
        <v>15</v>
      </c>
      <c r="B14">
        <v>910169</v>
      </c>
      <c r="C14">
        <v>758094</v>
      </c>
      <c r="D14">
        <v>141025</v>
      </c>
      <c r="E14">
        <v>11050</v>
      </c>
      <c r="F14">
        <v>575031</v>
      </c>
      <c r="G14">
        <v>1485200</v>
      </c>
    </row>
    <row r="15" spans="1:7" ht="16" customHeight="1" x14ac:dyDescent="0.2">
      <c r="A15" t="s">
        <v>16</v>
      </c>
      <c r="B15">
        <v>583977</v>
      </c>
      <c r="C15">
        <v>583977</v>
      </c>
      <c r="D15">
        <v>0</v>
      </c>
      <c r="E15">
        <v>0</v>
      </c>
      <c r="F15">
        <v>1246675</v>
      </c>
      <c r="G15">
        <v>1830652</v>
      </c>
    </row>
    <row r="16" spans="1:7" ht="16" customHeight="1" x14ac:dyDescent="0.2">
      <c r="A16" t="s">
        <v>17</v>
      </c>
      <c r="B16">
        <v>16907613</v>
      </c>
      <c r="C16">
        <v>16907613</v>
      </c>
      <c r="D16">
        <v>0</v>
      </c>
      <c r="E16">
        <v>0</v>
      </c>
      <c r="F16">
        <v>1426788</v>
      </c>
      <c r="G16">
        <v>18334401</v>
      </c>
    </row>
    <row r="17" spans="1:7" ht="16" customHeight="1" x14ac:dyDescent="0.2">
      <c r="A17" t="s">
        <v>18</v>
      </c>
      <c r="B17">
        <v>0</v>
      </c>
      <c r="C17">
        <v>0</v>
      </c>
      <c r="D17">
        <v>0</v>
      </c>
      <c r="E17">
        <v>0</v>
      </c>
      <c r="F17">
        <v>0</v>
      </c>
      <c r="G17">
        <v>0</v>
      </c>
    </row>
    <row r="18" spans="1:7" ht="16" customHeight="1" x14ac:dyDescent="0.2">
      <c r="A18" t="s">
        <v>19</v>
      </c>
      <c r="B18">
        <v>28212123</v>
      </c>
      <c r="C18">
        <v>28212123</v>
      </c>
      <c r="D18">
        <v>0</v>
      </c>
      <c r="E18">
        <v>0</v>
      </c>
      <c r="F18">
        <v>0</v>
      </c>
      <c r="G18">
        <v>28212123</v>
      </c>
    </row>
    <row r="19" spans="1:7" ht="16" customHeight="1" x14ac:dyDescent="0.2">
      <c r="A19" t="s">
        <v>20</v>
      </c>
      <c r="B19">
        <v>0</v>
      </c>
      <c r="C19">
        <v>0</v>
      </c>
      <c r="D19">
        <v>0</v>
      </c>
      <c r="E19">
        <v>0</v>
      </c>
      <c r="F19">
        <v>0</v>
      </c>
      <c r="G19">
        <v>0</v>
      </c>
    </row>
    <row r="20" spans="1:7" ht="16" customHeight="1" x14ac:dyDescent="0.2">
      <c r="A20" t="s">
        <v>21</v>
      </c>
      <c r="B20">
        <v>3009846</v>
      </c>
      <c r="C20">
        <v>2936025</v>
      </c>
      <c r="D20">
        <v>0</v>
      </c>
      <c r="E20">
        <v>73821</v>
      </c>
      <c r="F20">
        <v>495376</v>
      </c>
      <c r="G20">
        <v>3505222</v>
      </c>
    </row>
    <row r="21" spans="1:7" ht="16" customHeight="1" x14ac:dyDescent="0.2">
      <c r="A21" t="s">
        <v>22</v>
      </c>
      <c r="B21">
        <v>6502761</v>
      </c>
      <c r="C21">
        <v>6288494</v>
      </c>
      <c r="D21">
        <v>157236</v>
      </c>
      <c r="E21">
        <v>57031</v>
      </c>
      <c r="F21">
        <v>30702146</v>
      </c>
      <c r="G21">
        <v>37204907</v>
      </c>
    </row>
    <row r="22" spans="1:7" ht="16" customHeight="1" x14ac:dyDescent="0.2">
      <c r="A22" t="s">
        <v>23</v>
      </c>
      <c r="B22">
        <v>1051558</v>
      </c>
      <c r="C22">
        <v>0</v>
      </c>
      <c r="D22">
        <v>0</v>
      </c>
      <c r="E22">
        <v>1051558</v>
      </c>
      <c r="F22">
        <v>6646181</v>
      </c>
      <c r="G22">
        <v>7697739</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0</v>
      </c>
      <c r="G25">
        <v>0</v>
      </c>
    </row>
    <row r="26" spans="1:7" ht="16" customHeight="1" x14ac:dyDescent="0.2">
      <c r="A26" t="s">
        <v>27</v>
      </c>
      <c r="B26">
        <v>10140251</v>
      </c>
      <c r="C26">
        <v>6658381</v>
      </c>
      <c r="D26">
        <v>2678873</v>
      </c>
      <c r="E26">
        <v>802997</v>
      </c>
      <c r="F26">
        <v>1706049</v>
      </c>
      <c r="G26">
        <v>11846300</v>
      </c>
    </row>
    <row r="27" spans="1:7" ht="16" customHeight="1" x14ac:dyDescent="0.2">
      <c r="A27" t="s">
        <v>28</v>
      </c>
      <c r="B27">
        <v>88153699</v>
      </c>
      <c r="C27">
        <v>88153699</v>
      </c>
      <c r="D27">
        <v>0</v>
      </c>
      <c r="E27">
        <v>0</v>
      </c>
      <c r="F27">
        <v>2919460</v>
      </c>
      <c r="G27">
        <v>91073159</v>
      </c>
    </row>
    <row r="28" spans="1:7" ht="16" customHeight="1" x14ac:dyDescent="0.2">
      <c r="A28" t="s">
        <v>29</v>
      </c>
      <c r="B28">
        <v>3153047</v>
      </c>
      <c r="C28">
        <v>3153047</v>
      </c>
      <c r="D28">
        <v>0</v>
      </c>
      <c r="E28">
        <v>0</v>
      </c>
      <c r="F28">
        <v>0</v>
      </c>
      <c r="G28">
        <v>3153047</v>
      </c>
    </row>
    <row r="29" spans="1:7" ht="16" customHeight="1" x14ac:dyDescent="0.2">
      <c r="A29" t="s">
        <v>30</v>
      </c>
      <c r="B29">
        <v>0</v>
      </c>
      <c r="C29">
        <v>0</v>
      </c>
      <c r="D29">
        <v>0</v>
      </c>
      <c r="E29">
        <v>0</v>
      </c>
      <c r="F29">
        <v>0</v>
      </c>
      <c r="G29">
        <v>0</v>
      </c>
    </row>
    <row r="30" spans="1:7" ht="16" customHeight="1" x14ac:dyDescent="0.2">
      <c r="A30" t="s">
        <v>31</v>
      </c>
      <c r="B30">
        <v>0</v>
      </c>
      <c r="C30">
        <v>0</v>
      </c>
      <c r="D30">
        <v>0</v>
      </c>
      <c r="E30">
        <v>0</v>
      </c>
      <c r="F30">
        <v>561598</v>
      </c>
      <c r="G30">
        <v>561598</v>
      </c>
    </row>
    <row r="31" spans="1:7" ht="16" customHeight="1" x14ac:dyDescent="0.2">
      <c r="A31" t="s">
        <v>32</v>
      </c>
      <c r="B31">
        <v>0</v>
      </c>
      <c r="C31">
        <v>0</v>
      </c>
      <c r="D31">
        <v>0</v>
      </c>
      <c r="E31">
        <v>0</v>
      </c>
      <c r="F31">
        <v>0</v>
      </c>
      <c r="G31">
        <v>0</v>
      </c>
    </row>
    <row r="32" spans="1:7" ht="16" customHeight="1" x14ac:dyDescent="0.2">
      <c r="A32" t="s">
        <v>33</v>
      </c>
      <c r="B32">
        <v>15223648</v>
      </c>
      <c r="C32">
        <v>15223648</v>
      </c>
      <c r="D32">
        <v>0</v>
      </c>
      <c r="E32">
        <v>0</v>
      </c>
      <c r="F32">
        <v>0</v>
      </c>
      <c r="G32">
        <v>15223648</v>
      </c>
    </row>
    <row r="33" spans="1:7" ht="16" customHeight="1" x14ac:dyDescent="0.2">
      <c r="A33" t="s">
        <v>34</v>
      </c>
      <c r="B33">
        <v>0</v>
      </c>
      <c r="C33">
        <v>0</v>
      </c>
      <c r="D33">
        <v>0</v>
      </c>
      <c r="E33">
        <v>0</v>
      </c>
      <c r="F33">
        <v>0</v>
      </c>
      <c r="G33">
        <v>0</v>
      </c>
    </row>
    <row r="34" spans="1:7" ht="16" customHeight="1" x14ac:dyDescent="0.2">
      <c r="A34" t="s">
        <v>35</v>
      </c>
      <c r="B34">
        <v>4778058</v>
      </c>
      <c r="C34">
        <v>4778058</v>
      </c>
      <c r="D34">
        <v>0</v>
      </c>
      <c r="E34">
        <v>0</v>
      </c>
      <c r="F34">
        <v>0</v>
      </c>
      <c r="G34">
        <v>4778058</v>
      </c>
    </row>
    <row r="35" spans="1:7" ht="16" customHeight="1" x14ac:dyDescent="0.2">
      <c r="A35" t="s">
        <v>36</v>
      </c>
      <c r="B35">
        <v>0</v>
      </c>
      <c r="C35">
        <v>0</v>
      </c>
      <c r="D35">
        <v>0</v>
      </c>
      <c r="E35">
        <v>0</v>
      </c>
      <c r="F35">
        <v>0</v>
      </c>
      <c r="G35">
        <v>0</v>
      </c>
    </row>
    <row r="36" spans="1:7" ht="16" customHeight="1" x14ac:dyDescent="0.2">
      <c r="A36" t="s">
        <v>37</v>
      </c>
      <c r="B36">
        <v>0</v>
      </c>
      <c r="C36">
        <v>0</v>
      </c>
      <c r="D36">
        <v>0</v>
      </c>
      <c r="E36">
        <v>0</v>
      </c>
      <c r="F36">
        <v>0</v>
      </c>
      <c r="G36">
        <v>0</v>
      </c>
    </row>
    <row r="37" spans="1:7" ht="16" customHeight="1" x14ac:dyDescent="0.2">
      <c r="A37" t="s">
        <v>38</v>
      </c>
      <c r="B37">
        <v>6817150</v>
      </c>
      <c r="C37">
        <v>6661144</v>
      </c>
      <c r="D37">
        <v>0</v>
      </c>
      <c r="E37">
        <v>156006</v>
      </c>
      <c r="F37">
        <v>4587543</v>
      </c>
      <c r="G37">
        <v>11404693</v>
      </c>
    </row>
    <row r="38" spans="1:7" ht="16" customHeight="1" x14ac:dyDescent="0.2">
      <c r="A38" t="s">
        <v>39</v>
      </c>
      <c r="B38">
        <v>0</v>
      </c>
      <c r="C38">
        <v>0</v>
      </c>
      <c r="D38">
        <v>0</v>
      </c>
      <c r="E38">
        <v>0</v>
      </c>
      <c r="F38">
        <v>0</v>
      </c>
      <c r="G38">
        <v>0</v>
      </c>
    </row>
    <row r="39" spans="1:7" ht="16" customHeight="1" x14ac:dyDescent="0.2">
      <c r="A39" t="s">
        <v>40</v>
      </c>
      <c r="B39">
        <v>1953089</v>
      </c>
      <c r="C39">
        <v>1953089</v>
      </c>
      <c r="D39">
        <v>0</v>
      </c>
      <c r="E39">
        <v>0</v>
      </c>
      <c r="F39">
        <v>447282365</v>
      </c>
      <c r="G39">
        <v>449235454</v>
      </c>
    </row>
    <row r="40" spans="1:7" ht="16" customHeight="1" x14ac:dyDescent="0.2">
      <c r="A40" t="s">
        <v>41</v>
      </c>
      <c r="B40">
        <v>328391</v>
      </c>
      <c r="C40">
        <v>19285</v>
      </c>
      <c r="D40">
        <v>0</v>
      </c>
      <c r="E40">
        <v>309106</v>
      </c>
      <c r="F40">
        <v>621545</v>
      </c>
      <c r="G40">
        <v>949936</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7152814</v>
      </c>
      <c r="G42">
        <v>7152814</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8119409</v>
      </c>
      <c r="C46">
        <v>8119409</v>
      </c>
      <c r="D46">
        <v>0</v>
      </c>
      <c r="E46">
        <v>0</v>
      </c>
      <c r="F46">
        <v>2040116</v>
      </c>
      <c r="G46">
        <v>10159525</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3440001</v>
      </c>
      <c r="C49">
        <v>1568053</v>
      </c>
      <c r="D49">
        <v>88542</v>
      </c>
      <c r="E49">
        <v>1783406</v>
      </c>
      <c r="F49">
        <v>1071941</v>
      </c>
      <c r="G49">
        <v>4511942</v>
      </c>
    </row>
    <row r="50" spans="1:7" ht="16" customHeight="1" x14ac:dyDescent="0.2">
      <c r="A50" t="s">
        <v>51</v>
      </c>
      <c r="B50">
        <v>0</v>
      </c>
      <c r="C50">
        <v>0</v>
      </c>
      <c r="D50">
        <v>0</v>
      </c>
      <c r="E50">
        <v>0</v>
      </c>
      <c r="F50">
        <v>0</v>
      </c>
      <c r="G50">
        <v>0</v>
      </c>
    </row>
    <row r="51" spans="1:7" ht="16" customHeight="1" x14ac:dyDescent="0.2">
      <c r="A51" t="s">
        <v>52</v>
      </c>
      <c r="B51">
        <v>621209</v>
      </c>
      <c r="C51">
        <v>548271</v>
      </c>
      <c r="D51">
        <v>54336</v>
      </c>
      <c r="E51">
        <v>18602</v>
      </c>
      <c r="F51">
        <v>580209</v>
      </c>
      <c r="G51">
        <v>1201418</v>
      </c>
    </row>
    <row r="52" spans="1:7" ht="16" customHeight="1" x14ac:dyDescent="0.2">
      <c r="A52" t="s">
        <v>53</v>
      </c>
      <c r="B52">
        <v>0</v>
      </c>
      <c r="C52">
        <v>0</v>
      </c>
      <c r="D52">
        <v>0</v>
      </c>
      <c r="E52">
        <v>0</v>
      </c>
      <c r="F52">
        <v>0</v>
      </c>
      <c r="G52">
        <v>0</v>
      </c>
    </row>
    <row r="53" spans="1:7" ht="16" customHeight="1" x14ac:dyDescent="0.2">
      <c r="A53" t="s">
        <v>54</v>
      </c>
      <c r="B53">
        <v>3415354</v>
      </c>
      <c r="C53">
        <v>3415354</v>
      </c>
      <c r="D53">
        <v>0</v>
      </c>
      <c r="E53">
        <v>0</v>
      </c>
      <c r="F53">
        <v>0</v>
      </c>
      <c r="G53">
        <v>3415354</v>
      </c>
    </row>
    <row r="54" spans="1:7" ht="16" customHeight="1" x14ac:dyDescent="0.2">
      <c r="A54" t="s">
        <v>55</v>
      </c>
      <c r="B54">
        <v>3498098</v>
      </c>
      <c r="C54">
        <v>3498098</v>
      </c>
      <c r="D54">
        <v>0</v>
      </c>
      <c r="E54">
        <v>0</v>
      </c>
      <c r="F54">
        <v>0</v>
      </c>
      <c r="G54">
        <v>3498098</v>
      </c>
    </row>
    <row r="55" spans="1:7" ht="16" customHeight="1" x14ac:dyDescent="0.2">
      <c r="A55" t="s">
        <v>56</v>
      </c>
      <c r="B55">
        <v>0</v>
      </c>
      <c r="C55">
        <v>0</v>
      </c>
      <c r="D55">
        <v>0</v>
      </c>
      <c r="E55">
        <v>0</v>
      </c>
      <c r="F55">
        <v>0</v>
      </c>
      <c r="G55">
        <v>0</v>
      </c>
    </row>
    <row r="56" spans="1:7" ht="16" customHeight="1" x14ac:dyDescent="0.2">
      <c r="A56" t="s">
        <v>57</v>
      </c>
      <c r="B56">
        <v>0</v>
      </c>
      <c r="C56">
        <v>0</v>
      </c>
      <c r="D56">
        <v>0</v>
      </c>
      <c r="E56">
        <v>0</v>
      </c>
      <c r="F56">
        <v>-497853</v>
      </c>
      <c r="G56">
        <v>-497853</v>
      </c>
    </row>
    <row r="57" spans="1:7" ht="16" customHeight="1" x14ac:dyDescent="0.2">
      <c r="A57" t="s">
        <v>58</v>
      </c>
      <c r="B57">
        <v>-6913001</v>
      </c>
      <c r="C57">
        <v>12293</v>
      </c>
      <c r="D57">
        <v>-6925294</v>
      </c>
      <c r="E57">
        <v>0</v>
      </c>
      <c r="F57">
        <v>0</v>
      </c>
      <c r="G57">
        <v>-6913001</v>
      </c>
    </row>
    <row r="58" spans="1:7" ht="16" customHeight="1" x14ac:dyDescent="0.2">
      <c r="A58" t="s">
        <v>133</v>
      </c>
      <c r="B58">
        <v>524054271</v>
      </c>
      <c r="C58">
        <v>504191435</v>
      </c>
      <c r="D58">
        <v>6276129</v>
      </c>
      <c r="E58">
        <v>13586707</v>
      </c>
      <c r="F58">
        <v>616897087</v>
      </c>
      <c r="G58">
        <v>1140951358</v>
      </c>
    </row>
    <row r="59" spans="1:7" ht="16" customHeight="1" x14ac:dyDescent="0.2">
      <c r="A59" t="s">
        <v>361</v>
      </c>
      <c r="B59">
        <v>0.46</v>
      </c>
      <c r="C59">
        <v>0.44</v>
      </c>
      <c r="D59">
        <v>0.01</v>
      </c>
      <c r="E59">
        <v>0.01</v>
      </c>
      <c r="F59">
        <v>0.54</v>
      </c>
      <c r="G59">
        <v>1</v>
      </c>
    </row>
    <row r="60" spans="1:7" ht="16" customHeight="1" x14ac:dyDescent="0.2">
      <c r="A60" t="s">
        <v>375</v>
      </c>
    </row>
  </sheetData>
  <pageMargins left="0.7" right="0.7" top="0.75" bottom="0.75" header="0.5" footer="0.5"/>
  <pageSetup scale="68" orientation="landscape"/>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N60"/>
  <sheetViews>
    <sheetView workbookViewId="0">
      <selection activeCell="B13" sqref="B13"/>
    </sheetView>
  </sheetViews>
  <sheetFormatPr baseColWidth="10" defaultColWidth="9.1640625" defaultRowHeight="16" customHeight="1" x14ac:dyDescent="0.2"/>
  <cols>
    <col min="1" max="1" width="16.1640625" customWidth="1"/>
    <col min="2" max="2" width="17.5" customWidth="1"/>
    <col min="3" max="3" width="25.5" customWidth="1"/>
    <col min="4" max="4" width="11.33203125" customWidth="1"/>
    <col min="5" max="5" width="15.1640625" customWidth="1"/>
    <col min="6" max="6" width="11.33203125" customWidth="1"/>
    <col min="7" max="7" width="14.5" customWidth="1"/>
    <col min="8" max="8" width="16" customWidth="1"/>
    <col min="9" max="9" width="10.83203125" customWidth="1"/>
    <col min="10" max="10" width="10.6640625" customWidth="1"/>
    <col min="11" max="11" width="11.33203125" customWidth="1"/>
    <col min="12" max="12" width="10.83203125" customWidth="1"/>
    <col min="13" max="13" width="9.5" customWidth="1"/>
    <col min="14" max="14" width="10.1640625" customWidth="1"/>
  </cols>
  <sheetData>
    <row r="1" spans="1:14" ht="16" customHeight="1" x14ac:dyDescent="0.2">
      <c r="A1" t="s">
        <v>352</v>
      </c>
    </row>
    <row r="2" spans="1:14" ht="16" customHeight="1" x14ac:dyDescent="0.2">
      <c r="A2" t="s">
        <v>493</v>
      </c>
    </row>
    <row r="3" spans="1:14" ht="16" customHeight="1" x14ac:dyDescent="0.2">
      <c r="A3" t="s">
        <v>489</v>
      </c>
    </row>
    <row r="4" spans="1:14" ht="16" customHeight="1" x14ac:dyDescent="0.2">
      <c r="A4" t="s">
        <v>176</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36800573</v>
      </c>
      <c r="C7">
        <v>12792921</v>
      </c>
      <c r="D7">
        <v>5992173</v>
      </c>
      <c r="E7">
        <v>43215</v>
      </c>
      <c r="F7">
        <v>0</v>
      </c>
      <c r="G7">
        <v>0</v>
      </c>
      <c r="H7">
        <v>0</v>
      </c>
      <c r="I7">
        <v>0</v>
      </c>
      <c r="J7">
        <v>0</v>
      </c>
      <c r="K7">
        <v>0</v>
      </c>
      <c r="L7">
        <v>5882118</v>
      </c>
      <c r="M7">
        <v>972719</v>
      </c>
      <c r="N7">
        <v>11117427</v>
      </c>
    </row>
    <row r="8" spans="1:14" ht="16" customHeight="1" x14ac:dyDescent="0.2">
      <c r="A8" t="s">
        <v>9</v>
      </c>
      <c r="B8">
        <v>7681783</v>
      </c>
      <c r="C8">
        <v>3050721</v>
      </c>
      <c r="D8">
        <v>0</v>
      </c>
      <c r="E8">
        <v>0</v>
      </c>
      <c r="F8">
        <v>0</v>
      </c>
      <c r="G8">
        <v>0</v>
      </c>
      <c r="H8">
        <v>0</v>
      </c>
      <c r="I8">
        <v>297893</v>
      </c>
      <c r="J8">
        <v>0</v>
      </c>
      <c r="K8">
        <v>0</v>
      </c>
      <c r="L8">
        <v>3724139</v>
      </c>
      <c r="M8">
        <v>609030</v>
      </c>
      <c r="N8">
        <v>0</v>
      </c>
    </row>
    <row r="9" spans="1:14" ht="16" customHeight="1" x14ac:dyDescent="0.2">
      <c r="A9" t="s">
        <v>10</v>
      </c>
      <c r="B9">
        <v>26421424</v>
      </c>
      <c r="C9">
        <v>6118854</v>
      </c>
      <c r="D9">
        <v>0</v>
      </c>
      <c r="E9">
        <v>0</v>
      </c>
      <c r="F9">
        <v>0</v>
      </c>
      <c r="G9">
        <v>0</v>
      </c>
      <c r="H9">
        <v>0</v>
      </c>
      <c r="I9">
        <v>0</v>
      </c>
      <c r="J9">
        <v>0</v>
      </c>
      <c r="K9">
        <v>0</v>
      </c>
      <c r="L9">
        <v>9528815</v>
      </c>
      <c r="M9">
        <v>1418436</v>
      </c>
      <c r="N9">
        <v>9355319</v>
      </c>
    </row>
    <row r="10" spans="1:14" ht="16" customHeight="1" x14ac:dyDescent="0.2">
      <c r="A10" t="s">
        <v>11</v>
      </c>
      <c r="B10">
        <v>15358609</v>
      </c>
      <c r="C10">
        <v>3533047</v>
      </c>
      <c r="D10">
        <v>1886541</v>
      </c>
      <c r="E10">
        <v>2551200</v>
      </c>
      <c r="F10">
        <v>0</v>
      </c>
      <c r="G10">
        <v>0</v>
      </c>
      <c r="H10">
        <v>0</v>
      </c>
      <c r="I10">
        <v>0</v>
      </c>
      <c r="J10">
        <v>0</v>
      </c>
      <c r="K10">
        <v>0</v>
      </c>
      <c r="L10">
        <v>2355901</v>
      </c>
      <c r="M10">
        <v>923460</v>
      </c>
      <c r="N10">
        <v>4108460</v>
      </c>
    </row>
    <row r="11" spans="1:14" ht="16" customHeight="1" x14ac:dyDescent="0.2">
      <c r="A11" t="s">
        <v>12</v>
      </c>
      <c r="B11">
        <v>769974828</v>
      </c>
      <c r="C11">
        <v>102051356</v>
      </c>
      <c r="D11">
        <v>313926343</v>
      </c>
      <c r="E11">
        <v>4018474</v>
      </c>
      <c r="F11">
        <v>0</v>
      </c>
      <c r="G11">
        <v>0</v>
      </c>
      <c r="H11">
        <v>0</v>
      </c>
      <c r="I11">
        <v>63715</v>
      </c>
      <c r="J11">
        <v>1100365</v>
      </c>
      <c r="K11">
        <v>0</v>
      </c>
      <c r="L11">
        <v>241609717</v>
      </c>
      <c r="M11">
        <v>390583</v>
      </c>
      <c r="N11">
        <v>106814275</v>
      </c>
    </row>
    <row r="12" spans="1:14" ht="16" customHeight="1" x14ac:dyDescent="0.2">
      <c r="A12" t="s">
        <v>13</v>
      </c>
      <c r="B12">
        <v>48854403</v>
      </c>
      <c r="C12">
        <v>114597</v>
      </c>
      <c r="D12">
        <v>687544</v>
      </c>
      <c r="E12">
        <v>335906</v>
      </c>
      <c r="F12">
        <v>0</v>
      </c>
      <c r="G12">
        <v>0</v>
      </c>
      <c r="H12">
        <v>0</v>
      </c>
      <c r="I12">
        <v>1053822</v>
      </c>
      <c r="J12">
        <v>0</v>
      </c>
      <c r="K12">
        <v>0</v>
      </c>
      <c r="L12">
        <v>9666408</v>
      </c>
      <c r="M12">
        <v>2226285</v>
      </c>
      <c r="N12">
        <v>34769841</v>
      </c>
    </row>
    <row r="13" spans="1:14" ht="16" customHeight="1" x14ac:dyDescent="0.2">
      <c r="A13" t="s">
        <v>14</v>
      </c>
      <c r="B13">
        <v>126476041</v>
      </c>
      <c r="C13">
        <v>16557198</v>
      </c>
      <c r="D13">
        <v>95858700</v>
      </c>
      <c r="E13">
        <v>0</v>
      </c>
      <c r="F13">
        <v>0</v>
      </c>
      <c r="G13">
        <v>0</v>
      </c>
      <c r="H13">
        <v>0</v>
      </c>
      <c r="I13">
        <v>0</v>
      </c>
      <c r="J13">
        <v>0</v>
      </c>
      <c r="K13">
        <v>0</v>
      </c>
      <c r="L13">
        <v>2974096</v>
      </c>
      <c r="M13">
        <v>1514363</v>
      </c>
      <c r="N13">
        <v>9571684</v>
      </c>
    </row>
    <row r="14" spans="1:14" ht="16" customHeight="1" x14ac:dyDescent="0.2">
      <c r="A14" t="s">
        <v>15</v>
      </c>
      <c r="B14">
        <v>13142098</v>
      </c>
      <c r="C14">
        <v>0</v>
      </c>
      <c r="D14">
        <v>12505300</v>
      </c>
      <c r="E14">
        <v>55633</v>
      </c>
      <c r="F14">
        <v>0</v>
      </c>
      <c r="G14">
        <v>0</v>
      </c>
      <c r="H14">
        <v>0</v>
      </c>
      <c r="I14">
        <v>0</v>
      </c>
      <c r="J14">
        <v>0</v>
      </c>
      <c r="K14">
        <v>0</v>
      </c>
      <c r="L14">
        <v>581165</v>
      </c>
      <c r="M14">
        <v>0</v>
      </c>
      <c r="N14">
        <v>0</v>
      </c>
    </row>
    <row r="15" spans="1:14" ht="16" customHeight="1" x14ac:dyDescent="0.2">
      <c r="A15" t="s">
        <v>16</v>
      </c>
      <c r="B15">
        <v>23790782</v>
      </c>
      <c r="C15">
        <v>242324</v>
      </c>
      <c r="D15">
        <v>17857064</v>
      </c>
      <c r="E15">
        <v>0</v>
      </c>
      <c r="F15">
        <v>0</v>
      </c>
      <c r="G15">
        <v>0</v>
      </c>
      <c r="H15">
        <v>0</v>
      </c>
      <c r="I15">
        <v>0</v>
      </c>
      <c r="J15">
        <v>0</v>
      </c>
      <c r="K15">
        <v>0</v>
      </c>
      <c r="L15">
        <v>4943107</v>
      </c>
      <c r="M15">
        <v>748287</v>
      </c>
      <c r="N15">
        <v>0</v>
      </c>
    </row>
    <row r="16" spans="1:14" ht="16" customHeight="1" x14ac:dyDescent="0.2">
      <c r="A16" t="s">
        <v>17</v>
      </c>
      <c r="B16">
        <v>139163302</v>
      </c>
      <c r="C16">
        <v>0</v>
      </c>
      <c r="D16">
        <v>75962455</v>
      </c>
      <c r="E16">
        <v>0</v>
      </c>
      <c r="F16">
        <v>0</v>
      </c>
      <c r="G16">
        <v>0</v>
      </c>
      <c r="H16">
        <v>0</v>
      </c>
      <c r="I16">
        <v>100166</v>
      </c>
      <c r="J16">
        <v>0</v>
      </c>
      <c r="K16">
        <v>0</v>
      </c>
      <c r="L16">
        <v>22611375</v>
      </c>
      <c r="M16">
        <v>4403061</v>
      </c>
      <c r="N16">
        <v>36086245</v>
      </c>
    </row>
    <row r="17" spans="1:14" ht="16" customHeight="1" x14ac:dyDescent="0.2">
      <c r="A17" t="s">
        <v>18</v>
      </c>
      <c r="B17">
        <v>59421513</v>
      </c>
      <c r="C17">
        <v>25071333</v>
      </c>
      <c r="D17">
        <v>0</v>
      </c>
      <c r="E17">
        <v>378058</v>
      </c>
      <c r="F17">
        <v>0</v>
      </c>
      <c r="G17">
        <v>0</v>
      </c>
      <c r="H17">
        <v>0</v>
      </c>
      <c r="I17">
        <v>0</v>
      </c>
      <c r="J17">
        <v>0</v>
      </c>
      <c r="K17">
        <v>0</v>
      </c>
      <c r="L17">
        <v>6324649</v>
      </c>
      <c r="M17">
        <v>-728863</v>
      </c>
      <c r="N17">
        <v>28376336</v>
      </c>
    </row>
    <row r="18" spans="1:14" ht="16" customHeight="1" x14ac:dyDescent="0.2">
      <c r="A18" t="s">
        <v>19</v>
      </c>
      <c r="B18">
        <v>8132759</v>
      </c>
      <c r="C18">
        <v>668080</v>
      </c>
      <c r="D18">
        <v>2008367</v>
      </c>
      <c r="E18">
        <v>749316</v>
      </c>
      <c r="F18">
        <v>0</v>
      </c>
      <c r="G18">
        <v>0</v>
      </c>
      <c r="H18">
        <v>0</v>
      </c>
      <c r="I18">
        <v>0</v>
      </c>
      <c r="J18">
        <v>0</v>
      </c>
      <c r="K18">
        <v>0</v>
      </c>
      <c r="L18">
        <v>4156927</v>
      </c>
      <c r="M18">
        <v>550069</v>
      </c>
      <c r="N18">
        <v>0</v>
      </c>
    </row>
    <row r="19" spans="1:14" ht="16" customHeight="1" x14ac:dyDescent="0.2">
      <c r="A19" t="s">
        <v>20</v>
      </c>
      <c r="B19">
        <v>13077337</v>
      </c>
      <c r="C19">
        <v>238084</v>
      </c>
      <c r="D19">
        <v>2511750</v>
      </c>
      <c r="E19">
        <v>0</v>
      </c>
      <c r="F19">
        <v>0</v>
      </c>
      <c r="G19">
        <v>0</v>
      </c>
      <c r="H19">
        <v>0</v>
      </c>
      <c r="I19">
        <v>558401</v>
      </c>
      <c r="J19">
        <v>0</v>
      </c>
      <c r="K19">
        <v>246193</v>
      </c>
      <c r="L19">
        <v>1498096</v>
      </c>
      <c r="M19">
        <v>746461</v>
      </c>
      <c r="N19">
        <v>7278352</v>
      </c>
    </row>
    <row r="20" spans="1:14" ht="16" customHeight="1" x14ac:dyDescent="0.2">
      <c r="A20" t="s">
        <v>21</v>
      </c>
      <c r="B20">
        <v>364548662</v>
      </c>
      <c r="C20">
        <v>29156254</v>
      </c>
      <c r="D20">
        <v>211924409</v>
      </c>
      <c r="E20">
        <v>152733</v>
      </c>
      <c r="F20">
        <v>0</v>
      </c>
      <c r="G20">
        <v>0</v>
      </c>
      <c r="H20">
        <v>0</v>
      </c>
      <c r="I20">
        <v>0</v>
      </c>
      <c r="J20">
        <v>0</v>
      </c>
      <c r="K20">
        <v>0</v>
      </c>
      <c r="L20">
        <v>10074862</v>
      </c>
      <c r="M20">
        <v>1374143</v>
      </c>
      <c r="N20">
        <v>111866261</v>
      </c>
    </row>
    <row r="21" spans="1:14" ht="16" customHeight="1" x14ac:dyDescent="0.2">
      <c r="A21" t="s">
        <v>22</v>
      </c>
      <c r="B21">
        <v>48203233</v>
      </c>
      <c r="C21">
        <v>0</v>
      </c>
      <c r="D21">
        <v>15356947</v>
      </c>
      <c r="E21">
        <v>0</v>
      </c>
      <c r="F21">
        <v>0</v>
      </c>
      <c r="G21">
        <v>0</v>
      </c>
      <c r="H21">
        <v>0</v>
      </c>
      <c r="I21">
        <v>0</v>
      </c>
      <c r="J21">
        <v>0</v>
      </c>
      <c r="K21">
        <v>0</v>
      </c>
      <c r="L21">
        <v>10623344</v>
      </c>
      <c r="M21">
        <v>2031501</v>
      </c>
      <c r="N21">
        <v>20191441</v>
      </c>
    </row>
    <row r="22" spans="1:14" ht="16" customHeight="1" x14ac:dyDescent="0.2">
      <c r="A22" t="s">
        <v>23</v>
      </c>
      <c r="B22">
        <v>15869064</v>
      </c>
      <c r="C22">
        <v>7509215</v>
      </c>
      <c r="D22">
        <v>0</v>
      </c>
      <c r="E22">
        <v>0</v>
      </c>
      <c r="F22">
        <v>0</v>
      </c>
      <c r="G22">
        <v>0</v>
      </c>
      <c r="H22">
        <v>0</v>
      </c>
      <c r="I22">
        <v>0</v>
      </c>
      <c r="J22">
        <v>0</v>
      </c>
      <c r="K22">
        <v>0</v>
      </c>
      <c r="L22">
        <v>6439448</v>
      </c>
      <c r="M22">
        <v>1920401</v>
      </c>
      <c r="N22">
        <v>0</v>
      </c>
    </row>
    <row r="23" spans="1:14" ht="16" customHeight="1" x14ac:dyDescent="0.2">
      <c r="A23" t="s">
        <v>24</v>
      </c>
      <c r="B23">
        <v>26787047</v>
      </c>
      <c r="C23">
        <v>0</v>
      </c>
      <c r="D23">
        <v>0</v>
      </c>
      <c r="E23">
        <v>0</v>
      </c>
      <c r="F23">
        <v>0</v>
      </c>
      <c r="G23">
        <v>13183542</v>
      </c>
      <c r="H23">
        <v>0</v>
      </c>
      <c r="I23">
        <v>0</v>
      </c>
      <c r="J23">
        <v>0</v>
      </c>
      <c r="K23">
        <v>0</v>
      </c>
      <c r="L23">
        <v>0</v>
      </c>
      <c r="M23">
        <v>0</v>
      </c>
      <c r="N23">
        <v>13603505</v>
      </c>
    </row>
    <row r="24" spans="1:14" ht="16" customHeight="1" x14ac:dyDescent="0.2">
      <c r="A24" t="s">
        <v>25</v>
      </c>
      <c r="B24">
        <v>5144978</v>
      </c>
      <c r="C24">
        <v>2420212</v>
      </c>
      <c r="D24">
        <v>0</v>
      </c>
      <c r="E24">
        <v>0</v>
      </c>
      <c r="F24">
        <v>0</v>
      </c>
      <c r="G24">
        <v>0</v>
      </c>
      <c r="H24">
        <v>0</v>
      </c>
      <c r="I24">
        <v>0</v>
      </c>
      <c r="J24">
        <v>-77451</v>
      </c>
      <c r="K24">
        <v>-38181</v>
      </c>
      <c r="L24">
        <v>127184</v>
      </c>
      <c r="M24">
        <v>2713214</v>
      </c>
      <c r="N24">
        <v>0</v>
      </c>
    </row>
    <row r="25" spans="1:14" ht="16" customHeight="1" x14ac:dyDescent="0.2">
      <c r="A25" t="s">
        <v>26</v>
      </c>
      <c r="B25">
        <v>45448612</v>
      </c>
      <c r="C25">
        <v>10752936</v>
      </c>
      <c r="D25">
        <v>6004501</v>
      </c>
      <c r="E25">
        <v>2093424</v>
      </c>
      <c r="F25">
        <v>0</v>
      </c>
      <c r="G25">
        <v>0</v>
      </c>
      <c r="H25">
        <v>0</v>
      </c>
      <c r="I25">
        <v>0</v>
      </c>
      <c r="J25">
        <v>-59752</v>
      </c>
      <c r="K25">
        <v>184754</v>
      </c>
      <c r="L25">
        <v>8312270</v>
      </c>
      <c r="M25">
        <v>3587314</v>
      </c>
      <c r="N25">
        <v>14573165</v>
      </c>
    </row>
    <row r="26" spans="1:14" ht="16" customHeight="1" x14ac:dyDescent="0.2">
      <c r="A26" t="s">
        <v>27</v>
      </c>
      <c r="B26">
        <v>989858</v>
      </c>
      <c r="C26">
        <v>9850</v>
      </c>
      <c r="D26">
        <v>0</v>
      </c>
      <c r="E26">
        <v>0</v>
      </c>
      <c r="F26">
        <v>0</v>
      </c>
      <c r="G26">
        <v>0</v>
      </c>
      <c r="H26">
        <v>0</v>
      </c>
      <c r="I26">
        <v>980008</v>
      </c>
      <c r="J26">
        <v>0</v>
      </c>
      <c r="K26">
        <v>0</v>
      </c>
      <c r="L26">
        <v>0</v>
      </c>
      <c r="M26">
        <v>0</v>
      </c>
      <c r="N26">
        <v>0</v>
      </c>
    </row>
    <row r="27" spans="1:14" ht="16" customHeight="1" x14ac:dyDescent="0.2">
      <c r="A27" t="s">
        <v>28</v>
      </c>
      <c r="B27">
        <v>46508591</v>
      </c>
      <c r="C27">
        <v>5166237</v>
      </c>
      <c r="D27">
        <v>23459079</v>
      </c>
      <c r="E27">
        <v>0</v>
      </c>
      <c r="F27">
        <v>0</v>
      </c>
      <c r="G27">
        <v>0</v>
      </c>
      <c r="H27">
        <v>0</v>
      </c>
      <c r="I27">
        <v>0</v>
      </c>
      <c r="J27">
        <v>972677</v>
      </c>
      <c r="K27">
        <v>2871777</v>
      </c>
      <c r="L27">
        <v>15302306</v>
      </c>
      <c r="M27">
        <v>534695</v>
      </c>
      <c r="N27">
        <v>-1798180</v>
      </c>
    </row>
    <row r="28" spans="1:14" ht="16" customHeight="1" x14ac:dyDescent="0.2">
      <c r="A28" t="s">
        <v>29</v>
      </c>
      <c r="B28">
        <v>143880541</v>
      </c>
      <c r="C28">
        <v>13155632</v>
      </c>
      <c r="D28">
        <v>38810921</v>
      </c>
      <c r="E28">
        <v>1807245</v>
      </c>
      <c r="F28">
        <v>0</v>
      </c>
      <c r="G28">
        <v>35837408</v>
      </c>
      <c r="H28">
        <v>0</v>
      </c>
      <c r="I28">
        <v>16187501</v>
      </c>
      <c r="J28">
        <v>0</v>
      </c>
      <c r="K28">
        <v>0</v>
      </c>
      <c r="L28">
        <v>38016543</v>
      </c>
      <c r="M28">
        <v>0</v>
      </c>
      <c r="N28">
        <v>65291</v>
      </c>
    </row>
    <row r="29" spans="1:14" ht="16" customHeight="1" x14ac:dyDescent="0.2">
      <c r="A29" t="s">
        <v>30</v>
      </c>
      <c r="B29">
        <v>280365863</v>
      </c>
      <c r="C29">
        <v>8075936</v>
      </c>
      <c r="D29">
        <v>162905041</v>
      </c>
      <c r="E29">
        <v>2440601</v>
      </c>
      <c r="F29">
        <v>0</v>
      </c>
      <c r="G29">
        <v>0</v>
      </c>
      <c r="H29">
        <v>0</v>
      </c>
      <c r="I29">
        <v>0</v>
      </c>
      <c r="J29">
        <v>45176076</v>
      </c>
      <c r="K29">
        <v>-36701055</v>
      </c>
      <c r="L29">
        <v>53128015</v>
      </c>
      <c r="M29">
        <v>2026495</v>
      </c>
      <c r="N29">
        <v>43314754</v>
      </c>
    </row>
    <row r="30" spans="1:14" ht="16" customHeight="1" x14ac:dyDescent="0.2">
      <c r="A30" t="s">
        <v>31</v>
      </c>
      <c r="B30">
        <v>100532125</v>
      </c>
      <c r="C30">
        <v>2144307</v>
      </c>
      <c r="D30">
        <v>65799723</v>
      </c>
      <c r="E30">
        <v>129033</v>
      </c>
      <c r="F30">
        <v>0</v>
      </c>
      <c r="G30">
        <v>0</v>
      </c>
      <c r="H30">
        <v>0</v>
      </c>
      <c r="I30">
        <v>8621810</v>
      </c>
      <c r="J30">
        <v>0</v>
      </c>
      <c r="K30">
        <v>0</v>
      </c>
      <c r="L30">
        <v>20776594</v>
      </c>
      <c r="M30">
        <v>3060658</v>
      </c>
      <c r="N30">
        <v>0</v>
      </c>
    </row>
    <row r="31" spans="1:14" ht="16" customHeight="1" x14ac:dyDescent="0.2">
      <c r="A31" t="s">
        <v>32</v>
      </c>
      <c r="B31">
        <v>9571841</v>
      </c>
      <c r="C31">
        <v>2665152</v>
      </c>
      <c r="D31">
        <v>1715430</v>
      </c>
      <c r="E31">
        <v>3495170</v>
      </c>
      <c r="F31">
        <v>0</v>
      </c>
      <c r="G31">
        <v>0</v>
      </c>
      <c r="H31">
        <v>0</v>
      </c>
      <c r="I31">
        <v>0</v>
      </c>
      <c r="J31">
        <v>2604</v>
      </c>
      <c r="K31">
        <v>0</v>
      </c>
      <c r="L31">
        <v>212561</v>
      </c>
      <c r="M31">
        <v>280924</v>
      </c>
      <c r="N31">
        <v>1200000</v>
      </c>
    </row>
    <row r="32" spans="1:14" ht="16" customHeight="1" x14ac:dyDescent="0.2">
      <c r="A32" t="s">
        <v>33</v>
      </c>
      <c r="B32">
        <v>71203177</v>
      </c>
      <c r="C32">
        <v>0</v>
      </c>
      <c r="D32">
        <v>63117547</v>
      </c>
      <c r="E32">
        <v>0</v>
      </c>
      <c r="F32">
        <v>0</v>
      </c>
      <c r="G32">
        <v>0</v>
      </c>
      <c r="H32">
        <v>0</v>
      </c>
      <c r="I32">
        <v>0</v>
      </c>
      <c r="J32">
        <v>0</v>
      </c>
      <c r="K32">
        <v>0</v>
      </c>
      <c r="L32">
        <v>5477701</v>
      </c>
      <c r="M32">
        <v>2607929</v>
      </c>
      <c r="N32">
        <v>0</v>
      </c>
    </row>
    <row r="33" spans="1:14" ht="16" customHeight="1" x14ac:dyDescent="0.2">
      <c r="A33" t="s">
        <v>34</v>
      </c>
      <c r="B33">
        <v>13264253</v>
      </c>
      <c r="C33">
        <v>9374069</v>
      </c>
      <c r="D33">
        <v>0</v>
      </c>
      <c r="E33">
        <v>0</v>
      </c>
      <c r="F33">
        <v>0</v>
      </c>
      <c r="G33">
        <v>0</v>
      </c>
      <c r="H33">
        <v>0</v>
      </c>
      <c r="I33">
        <v>525653</v>
      </c>
      <c r="J33">
        <v>0</v>
      </c>
      <c r="K33">
        <v>0</v>
      </c>
      <c r="L33">
        <v>1259861</v>
      </c>
      <c r="M33">
        <v>370979</v>
      </c>
      <c r="N33">
        <v>1733691</v>
      </c>
    </row>
    <row r="34" spans="1:14" ht="16" customHeight="1" x14ac:dyDescent="0.2">
      <c r="A34" t="s">
        <v>35</v>
      </c>
      <c r="B34">
        <v>9101807</v>
      </c>
      <c r="C34">
        <v>0</v>
      </c>
      <c r="D34">
        <v>6498998</v>
      </c>
      <c r="E34">
        <v>0</v>
      </c>
      <c r="F34">
        <v>0</v>
      </c>
      <c r="G34">
        <v>0</v>
      </c>
      <c r="H34">
        <v>0</v>
      </c>
      <c r="I34">
        <v>0</v>
      </c>
      <c r="J34">
        <v>0</v>
      </c>
      <c r="K34">
        <v>0</v>
      </c>
      <c r="L34">
        <v>2602809</v>
      </c>
      <c r="M34">
        <v>0</v>
      </c>
      <c r="N34">
        <v>0</v>
      </c>
    </row>
    <row r="35" spans="1:14" ht="16" customHeight="1" x14ac:dyDescent="0.2">
      <c r="A35" t="s">
        <v>36</v>
      </c>
      <c r="B35">
        <v>8250909</v>
      </c>
      <c r="C35">
        <v>59673</v>
      </c>
      <c r="D35">
        <v>737249</v>
      </c>
      <c r="E35">
        <v>46540</v>
      </c>
      <c r="F35">
        <v>0</v>
      </c>
      <c r="G35">
        <v>0</v>
      </c>
      <c r="H35">
        <v>0</v>
      </c>
      <c r="I35">
        <v>0</v>
      </c>
      <c r="J35">
        <v>0</v>
      </c>
      <c r="K35">
        <v>0</v>
      </c>
      <c r="L35">
        <v>3657732</v>
      </c>
      <c r="M35">
        <v>1273156</v>
      </c>
      <c r="N35">
        <v>2476559</v>
      </c>
    </row>
    <row r="36" spans="1:14" ht="16" customHeight="1" x14ac:dyDescent="0.2">
      <c r="A36" t="s">
        <v>37</v>
      </c>
      <c r="B36">
        <v>15703155</v>
      </c>
      <c r="C36">
        <v>2489292</v>
      </c>
      <c r="D36">
        <v>4581870</v>
      </c>
      <c r="E36">
        <v>313172</v>
      </c>
      <c r="F36">
        <v>0</v>
      </c>
      <c r="G36">
        <v>0</v>
      </c>
      <c r="H36">
        <v>0</v>
      </c>
      <c r="I36">
        <v>0</v>
      </c>
      <c r="J36">
        <v>343886</v>
      </c>
      <c r="K36">
        <v>0</v>
      </c>
      <c r="L36">
        <v>2984051</v>
      </c>
      <c r="M36">
        <v>2096162</v>
      </c>
      <c r="N36">
        <v>2894722</v>
      </c>
    </row>
    <row r="37" spans="1:14" ht="16" customHeight="1" x14ac:dyDescent="0.2">
      <c r="A37" t="s">
        <v>38</v>
      </c>
      <c r="B37">
        <v>170637908</v>
      </c>
      <c r="C37">
        <v>-12995320</v>
      </c>
      <c r="D37">
        <v>0</v>
      </c>
      <c r="E37">
        <v>0</v>
      </c>
      <c r="F37">
        <v>0</v>
      </c>
      <c r="G37">
        <v>48349847</v>
      </c>
      <c r="H37">
        <v>0</v>
      </c>
      <c r="I37">
        <v>-341495</v>
      </c>
      <c r="J37">
        <v>84132113</v>
      </c>
      <c r="K37">
        <v>210194</v>
      </c>
      <c r="L37">
        <v>44166433</v>
      </c>
      <c r="M37">
        <v>3254655</v>
      </c>
      <c r="N37">
        <v>3861481</v>
      </c>
    </row>
    <row r="38" spans="1:14" ht="16" customHeight="1" x14ac:dyDescent="0.2">
      <c r="A38" t="s">
        <v>39</v>
      </c>
      <c r="B38">
        <v>23353255</v>
      </c>
      <c r="C38">
        <v>1107107</v>
      </c>
      <c r="D38">
        <v>2895259</v>
      </c>
      <c r="E38">
        <v>0</v>
      </c>
      <c r="F38">
        <v>0</v>
      </c>
      <c r="G38">
        <v>0</v>
      </c>
      <c r="H38">
        <v>0</v>
      </c>
      <c r="I38">
        <v>0</v>
      </c>
      <c r="J38">
        <v>0</v>
      </c>
      <c r="K38">
        <v>0</v>
      </c>
      <c r="L38">
        <v>5673158</v>
      </c>
      <c r="M38">
        <v>947542</v>
      </c>
      <c r="N38">
        <v>12730189</v>
      </c>
    </row>
    <row r="39" spans="1:14" ht="16" customHeight="1" x14ac:dyDescent="0.2">
      <c r="A39" t="s">
        <v>40</v>
      </c>
      <c r="B39">
        <v>508808985</v>
      </c>
      <c r="C39">
        <v>81016098</v>
      </c>
      <c r="D39">
        <v>0</v>
      </c>
      <c r="E39">
        <v>0</v>
      </c>
      <c r="F39">
        <v>0</v>
      </c>
      <c r="G39">
        <v>0</v>
      </c>
      <c r="H39">
        <v>0</v>
      </c>
      <c r="I39">
        <v>0</v>
      </c>
      <c r="J39">
        <v>0</v>
      </c>
      <c r="K39">
        <v>0</v>
      </c>
      <c r="L39">
        <v>172267122</v>
      </c>
      <c r="M39">
        <v>8514671</v>
      </c>
      <c r="N39">
        <v>247011094</v>
      </c>
    </row>
    <row r="40" spans="1:14" ht="16" customHeight="1" x14ac:dyDescent="0.2">
      <c r="A40" t="s">
        <v>41</v>
      </c>
      <c r="B40">
        <v>179386821</v>
      </c>
      <c r="C40">
        <v>58209240</v>
      </c>
      <c r="D40">
        <v>76430864</v>
      </c>
      <c r="E40">
        <v>5604018</v>
      </c>
      <c r="F40">
        <v>0</v>
      </c>
      <c r="G40">
        <v>0</v>
      </c>
      <c r="H40">
        <v>0</v>
      </c>
      <c r="I40">
        <v>6422705</v>
      </c>
      <c r="J40">
        <v>0</v>
      </c>
      <c r="K40">
        <v>0</v>
      </c>
      <c r="L40">
        <v>18518049</v>
      </c>
      <c r="M40">
        <v>2965900</v>
      </c>
      <c r="N40">
        <v>11236045</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136845309</v>
      </c>
      <c r="C42">
        <v>7171556</v>
      </c>
      <c r="D42">
        <v>62480013</v>
      </c>
      <c r="E42">
        <v>0</v>
      </c>
      <c r="F42">
        <v>0</v>
      </c>
      <c r="G42">
        <v>0</v>
      </c>
      <c r="H42">
        <v>0</v>
      </c>
      <c r="I42">
        <v>0</v>
      </c>
      <c r="J42">
        <v>-321583</v>
      </c>
      <c r="K42">
        <v>0</v>
      </c>
      <c r="L42">
        <v>36686306</v>
      </c>
      <c r="M42">
        <v>2770934</v>
      </c>
      <c r="N42">
        <v>28058083</v>
      </c>
    </row>
    <row r="43" spans="1:14" ht="16" customHeight="1" x14ac:dyDescent="0.2">
      <c r="A43" t="s">
        <v>44</v>
      </c>
      <c r="B43">
        <v>17825916</v>
      </c>
      <c r="C43">
        <v>3784</v>
      </c>
      <c r="D43">
        <v>0</v>
      </c>
      <c r="E43">
        <v>0</v>
      </c>
      <c r="F43">
        <v>109975</v>
      </c>
      <c r="G43">
        <v>0</v>
      </c>
      <c r="H43">
        <v>0</v>
      </c>
      <c r="I43">
        <v>5194107</v>
      </c>
      <c r="J43">
        <v>17051</v>
      </c>
      <c r="K43">
        <v>311260</v>
      </c>
      <c r="L43">
        <v>7285603</v>
      </c>
      <c r="M43">
        <v>594925</v>
      </c>
      <c r="N43">
        <v>4309211</v>
      </c>
    </row>
    <row r="44" spans="1:14" ht="16" customHeight="1" x14ac:dyDescent="0.2">
      <c r="A44" t="s">
        <v>45</v>
      </c>
      <c r="B44">
        <v>85371460</v>
      </c>
      <c r="C44">
        <v>21067970</v>
      </c>
      <c r="D44">
        <v>219438</v>
      </c>
      <c r="E44">
        <v>554137</v>
      </c>
      <c r="F44">
        <v>0</v>
      </c>
      <c r="G44">
        <v>0</v>
      </c>
      <c r="H44">
        <v>0</v>
      </c>
      <c r="I44">
        <v>0</v>
      </c>
      <c r="J44">
        <v>264193</v>
      </c>
      <c r="K44">
        <v>0</v>
      </c>
      <c r="L44">
        <v>7925756</v>
      </c>
      <c r="M44">
        <v>2158472</v>
      </c>
      <c r="N44">
        <v>53181494</v>
      </c>
    </row>
    <row r="45" spans="1:14" ht="16" customHeight="1" x14ac:dyDescent="0.2">
      <c r="A45" t="s">
        <v>46</v>
      </c>
      <c r="B45">
        <v>210685736</v>
      </c>
      <c r="C45">
        <v>62606195</v>
      </c>
      <c r="D45">
        <v>76539586</v>
      </c>
      <c r="E45">
        <v>1829722</v>
      </c>
      <c r="F45">
        <v>0</v>
      </c>
      <c r="G45">
        <v>0</v>
      </c>
      <c r="H45">
        <v>0</v>
      </c>
      <c r="I45">
        <v>3120040</v>
      </c>
      <c r="J45">
        <v>123427</v>
      </c>
      <c r="K45">
        <v>0</v>
      </c>
      <c r="L45">
        <v>58193376</v>
      </c>
      <c r="M45">
        <v>8264121</v>
      </c>
      <c r="N45">
        <v>9269</v>
      </c>
    </row>
    <row r="46" spans="1:14" ht="16" customHeight="1" x14ac:dyDescent="0.2">
      <c r="A46" t="s">
        <v>47</v>
      </c>
      <c r="B46">
        <v>35837791</v>
      </c>
      <c r="C46">
        <v>2580394</v>
      </c>
      <c r="D46">
        <v>21478179</v>
      </c>
      <c r="E46">
        <v>0</v>
      </c>
      <c r="F46">
        <v>0</v>
      </c>
      <c r="G46">
        <v>0</v>
      </c>
      <c r="H46">
        <v>0</v>
      </c>
      <c r="I46">
        <v>0</v>
      </c>
      <c r="J46">
        <v>0</v>
      </c>
      <c r="K46">
        <v>0</v>
      </c>
      <c r="L46">
        <v>2637214</v>
      </c>
      <c r="M46">
        <v>199191</v>
      </c>
      <c r="N46">
        <v>8942813</v>
      </c>
    </row>
    <row r="47" spans="1:14" ht="16" customHeight="1" x14ac:dyDescent="0.2">
      <c r="A47" t="s">
        <v>48</v>
      </c>
      <c r="B47">
        <v>21736014</v>
      </c>
      <c r="C47">
        <v>9772989</v>
      </c>
      <c r="D47">
        <v>4085269</v>
      </c>
      <c r="E47">
        <v>77026</v>
      </c>
      <c r="F47">
        <v>0</v>
      </c>
      <c r="G47">
        <v>0</v>
      </c>
      <c r="H47">
        <v>0</v>
      </c>
      <c r="I47">
        <v>0</v>
      </c>
      <c r="J47">
        <v>0</v>
      </c>
      <c r="K47">
        <v>0</v>
      </c>
      <c r="L47">
        <v>4082249</v>
      </c>
      <c r="M47">
        <v>2635293</v>
      </c>
      <c r="N47">
        <v>1083188</v>
      </c>
    </row>
    <row r="48" spans="1:14" ht="16" customHeight="1" x14ac:dyDescent="0.2">
      <c r="A48" t="s">
        <v>49</v>
      </c>
      <c r="B48">
        <v>1833300</v>
      </c>
      <c r="C48">
        <v>395420</v>
      </c>
      <c r="D48">
        <v>0</v>
      </c>
      <c r="E48">
        <v>64630</v>
      </c>
      <c r="F48">
        <v>0</v>
      </c>
      <c r="G48">
        <v>0</v>
      </c>
      <c r="H48">
        <v>0</v>
      </c>
      <c r="I48">
        <v>0</v>
      </c>
      <c r="J48">
        <v>0</v>
      </c>
      <c r="K48">
        <v>0</v>
      </c>
      <c r="L48">
        <v>1286250</v>
      </c>
      <c r="M48">
        <v>87000</v>
      </c>
      <c r="N48">
        <v>0</v>
      </c>
    </row>
    <row r="49" spans="1:14" ht="16" customHeight="1" x14ac:dyDescent="0.2">
      <c r="A49" t="s">
        <v>50</v>
      </c>
      <c r="B49">
        <v>58255529</v>
      </c>
      <c r="C49">
        <v>24810154</v>
      </c>
      <c r="D49">
        <v>8479998</v>
      </c>
      <c r="E49">
        <v>2555584</v>
      </c>
      <c r="F49">
        <v>0</v>
      </c>
      <c r="G49">
        <v>0</v>
      </c>
      <c r="H49">
        <v>0</v>
      </c>
      <c r="I49">
        <v>0</v>
      </c>
      <c r="J49">
        <v>648689</v>
      </c>
      <c r="K49">
        <v>482052</v>
      </c>
      <c r="L49">
        <v>1619186</v>
      </c>
      <c r="M49">
        <v>5092615</v>
      </c>
      <c r="N49">
        <v>14567251</v>
      </c>
    </row>
    <row r="50" spans="1:14" ht="16" customHeight="1" x14ac:dyDescent="0.2">
      <c r="A50" t="s">
        <v>51</v>
      </c>
      <c r="B50">
        <v>157657038</v>
      </c>
      <c r="C50">
        <v>1633060</v>
      </c>
      <c r="D50">
        <v>27745141</v>
      </c>
      <c r="E50">
        <v>0</v>
      </c>
      <c r="F50">
        <v>0</v>
      </c>
      <c r="G50">
        <v>0</v>
      </c>
      <c r="H50">
        <v>0</v>
      </c>
      <c r="I50">
        <v>180000</v>
      </c>
      <c r="J50">
        <v>0</v>
      </c>
      <c r="K50">
        <v>0</v>
      </c>
      <c r="L50">
        <v>23398118</v>
      </c>
      <c r="M50">
        <v>0</v>
      </c>
      <c r="N50">
        <v>104700719</v>
      </c>
    </row>
    <row r="51" spans="1:14" ht="16" customHeight="1" x14ac:dyDescent="0.2">
      <c r="A51" t="s">
        <v>52</v>
      </c>
      <c r="B51">
        <v>8952655</v>
      </c>
      <c r="C51">
        <v>13078067</v>
      </c>
      <c r="D51">
        <v>-9103421</v>
      </c>
      <c r="E51">
        <v>74331</v>
      </c>
      <c r="F51">
        <v>0</v>
      </c>
      <c r="G51">
        <v>0</v>
      </c>
      <c r="H51">
        <v>0</v>
      </c>
      <c r="I51">
        <v>514184</v>
      </c>
      <c r="J51">
        <v>44239</v>
      </c>
      <c r="K51">
        <v>0</v>
      </c>
      <c r="L51">
        <v>3498274</v>
      </c>
      <c r="M51">
        <v>837461</v>
      </c>
      <c r="N51">
        <v>9520</v>
      </c>
    </row>
    <row r="52" spans="1:14" ht="16" customHeight="1" x14ac:dyDescent="0.2">
      <c r="A52" t="s">
        <v>53</v>
      </c>
      <c r="B52">
        <v>10494149</v>
      </c>
      <c r="C52">
        <v>260126</v>
      </c>
      <c r="D52">
        <v>2917167</v>
      </c>
      <c r="E52">
        <v>167458</v>
      </c>
      <c r="F52">
        <v>0</v>
      </c>
      <c r="G52">
        <v>3592185</v>
      </c>
      <c r="H52">
        <v>0</v>
      </c>
      <c r="I52">
        <v>377897</v>
      </c>
      <c r="J52">
        <v>0</v>
      </c>
      <c r="K52">
        <v>0</v>
      </c>
      <c r="L52">
        <v>2754652</v>
      </c>
      <c r="M52">
        <v>424664</v>
      </c>
      <c r="N52">
        <v>0</v>
      </c>
    </row>
    <row r="53" spans="1:14" ht="16" customHeight="1" x14ac:dyDescent="0.2">
      <c r="A53" t="s">
        <v>54</v>
      </c>
      <c r="B53">
        <v>70175789</v>
      </c>
      <c r="C53">
        <v>28895569</v>
      </c>
      <c r="D53">
        <v>21328766</v>
      </c>
      <c r="E53">
        <v>2202325</v>
      </c>
      <c r="F53">
        <v>29738</v>
      </c>
      <c r="G53">
        <v>0</v>
      </c>
      <c r="H53">
        <v>0</v>
      </c>
      <c r="I53">
        <v>23866</v>
      </c>
      <c r="J53">
        <v>81502</v>
      </c>
      <c r="K53">
        <v>0</v>
      </c>
      <c r="L53">
        <v>15421515</v>
      </c>
      <c r="M53">
        <v>1689473</v>
      </c>
      <c r="N53">
        <v>503035</v>
      </c>
    </row>
    <row r="54" spans="1:14" ht="16" customHeight="1" x14ac:dyDescent="0.2">
      <c r="A54" t="s">
        <v>55</v>
      </c>
      <c r="B54">
        <v>82353409</v>
      </c>
      <c r="C54">
        <v>21013293</v>
      </c>
      <c r="D54">
        <v>36299157</v>
      </c>
      <c r="E54">
        <v>19603</v>
      </c>
      <c r="F54">
        <v>0</v>
      </c>
      <c r="G54">
        <v>0</v>
      </c>
      <c r="H54">
        <v>0</v>
      </c>
      <c r="I54">
        <v>4052304</v>
      </c>
      <c r="J54">
        <v>0</v>
      </c>
      <c r="K54">
        <v>0</v>
      </c>
      <c r="L54">
        <v>16135756</v>
      </c>
      <c r="M54">
        <v>2813238</v>
      </c>
      <c r="N54">
        <v>2020058</v>
      </c>
    </row>
    <row r="55" spans="1:14" ht="16" customHeight="1" x14ac:dyDescent="0.2">
      <c r="A55" t="s">
        <v>56</v>
      </c>
      <c r="B55">
        <v>7109550</v>
      </c>
      <c r="C55">
        <v>0</v>
      </c>
      <c r="D55">
        <v>0</v>
      </c>
      <c r="E55">
        <v>0</v>
      </c>
      <c r="F55">
        <v>0</v>
      </c>
      <c r="G55">
        <v>0</v>
      </c>
      <c r="H55">
        <v>0</v>
      </c>
      <c r="I55">
        <v>0</v>
      </c>
      <c r="J55">
        <v>0</v>
      </c>
      <c r="K55">
        <v>0</v>
      </c>
      <c r="L55">
        <v>5100874</v>
      </c>
      <c r="M55">
        <v>2008676</v>
      </c>
      <c r="N55">
        <v>0</v>
      </c>
    </row>
    <row r="56" spans="1:14" ht="16" customHeight="1" x14ac:dyDescent="0.2">
      <c r="A56" t="s">
        <v>57</v>
      </c>
      <c r="B56">
        <v>126540257</v>
      </c>
      <c r="C56">
        <v>80446143</v>
      </c>
      <c r="D56">
        <v>27142475</v>
      </c>
      <c r="E56">
        <v>0</v>
      </c>
      <c r="F56">
        <v>0</v>
      </c>
      <c r="G56">
        <v>0</v>
      </c>
      <c r="H56">
        <v>0</v>
      </c>
      <c r="I56">
        <v>1288979</v>
      </c>
      <c r="J56">
        <v>0</v>
      </c>
      <c r="K56">
        <v>-4717156</v>
      </c>
      <c r="L56">
        <v>7287392</v>
      </c>
      <c r="M56">
        <v>0</v>
      </c>
      <c r="N56">
        <v>15092424</v>
      </c>
    </row>
    <row r="57" spans="1:14" ht="16" customHeight="1" x14ac:dyDescent="0.2">
      <c r="A57" t="s">
        <v>58</v>
      </c>
      <c r="B57">
        <v>11491622</v>
      </c>
      <c r="C57">
        <v>5304115</v>
      </c>
      <c r="D57">
        <v>0</v>
      </c>
      <c r="E57">
        <v>20116</v>
      </c>
      <c r="F57">
        <v>0</v>
      </c>
      <c r="G57">
        <v>0</v>
      </c>
      <c r="H57">
        <v>0</v>
      </c>
      <c r="I57">
        <v>0</v>
      </c>
      <c r="J57">
        <v>0</v>
      </c>
      <c r="K57">
        <v>0</v>
      </c>
      <c r="L57">
        <v>536966</v>
      </c>
      <c r="M57">
        <v>153003</v>
      </c>
      <c r="N57">
        <v>5477422</v>
      </c>
    </row>
    <row r="58" spans="1:14" ht="16" customHeight="1" x14ac:dyDescent="0.2">
      <c r="A58" t="s">
        <v>133</v>
      </c>
      <c r="B58">
        <v>4419021661</v>
      </c>
      <c r="C58">
        <v>669793240</v>
      </c>
      <c r="D58">
        <v>1489045843</v>
      </c>
      <c r="E58">
        <v>31778670</v>
      </c>
      <c r="F58">
        <v>139713</v>
      </c>
      <c r="G58">
        <v>100962982</v>
      </c>
      <c r="H58">
        <v>0</v>
      </c>
      <c r="I58">
        <v>49221556</v>
      </c>
      <c r="J58">
        <v>132448036</v>
      </c>
      <c r="K58">
        <v>-37150162</v>
      </c>
      <c r="L58">
        <v>929326043</v>
      </c>
      <c r="M58">
        <v>83063296</v>
      </c>
      <c r="N58">
        <v>970392444</v>
      </c>
    </row>
    <row r="59" spans="1:14" ht="16" customHeight="1" x14ac:dyDescent="0.2">
      <c r="A59" t="s">
        <v>361</v>
      </c>
      <c r="B59">
        <v>0.46</v>
      </c>
      <c r="C59">
        <v>7.0000000000000007E-2</v>
      </c>
      <c r="D59">
        <v>0.16</v>
      </c>
      <c r="E59">
        <v>0</v>
      </c>
      <c r="F59">
        <v>0</v>
      </c>
      <c r="G59">
        <v>0.01</v>
      </c>
      <c r="H59">
        <v>0</v>
      </c>
      <c r="I59">
        <v>0.01</v>
      </c>
      <c r="J59">
        <v>0.01</v>
      </c>
      <c r="K59">
        <v>0</v>
      </c>
      <c r="L59">
        <v>0.1</v>
      </c>
      <c r="M59">
        <v>0.01</v>
      </c>
      <c r="N59">
        <v>0.1</v>
      </c>
    </row>
    <row r="60" spans="1:14" ht="16" customHeight="1" x14ac:dyDescent="0.2">
      <c r="A60" t="s">
        <v>381</v>
      </c>
    </row>
  </sheetData>
  <pageMargins left="0.7" right="0.7" top="0.75" bottom="0.75" header="0.5" footer="0.5"/>
  <pageSetup scale="57" orientation="landscape"/>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G60"/>
  <sheetViews>
    <sheetView workbookViewId="0">
      <selection activeCell="H20" sqref="H20"/>
    </sheetView>
  </sheetViews>
  <sheetFormatPr baseColWidth="10" defaultColWidth="9.1640625" defaultRowHeight="16" customHeight="1" x14ac:dyDescent="0.2"/>
  <cols>
    <col min="1" max="1" width="16.1640625" customWidth="1"/>
    <col min="2" max="2" width="17.1640625" customWidth="1"/>
    <col min="3" max="3" width="16" customWidth="1"/>
    <col min="4" max="4" width="11.33203125" customWidth="1"/>
    <col min="5" max="5" width="15" customWidth="1"/>
    <col min="6" max="6" width="20.5" customWidth="1"/>
    <col min="7" max="7" width="14.5" customWidth="1"/>
  </cols>
  <sheetData>
    <row r="1" spans="1:7" ht="16" customHeight="1" x14ac:dyDescent="0.2">
      <c r="A1" t="s">
        <v>352</v>
      </c>
    </row>
    <row r="2" spans="1:7" ht="16" customHeight="1" x14ac:dyDescent="0.2">
      <c r="A2" t="s">
        <v>491</v>
      </c>
    </row>
    <row r="3" spans="1:7" ht="16" customHeight="1" x14ac:dyDescent="0.2">
      <c r="A3" t="s">
        <v>492</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2035978</v>
      </c>
      <c r="C7">
        <v>492214</v>
      </c>
      <c r="D7">
        <v>74495</v>
      </c>
      <c r="E7">
        <v>1469269</v>
      </c>
      <c r="F7">
        <v>36800573</v>
      </c>
      <c r="G7">
        <v>38836551</v>
      </c>
    </row>
    <row r="8" spans="1:7" ht="16" customHeight="1" x14ac:dyDescent="0.2">
      <c r="A8" t="s">
        <v>9</v>
      </c>
      <c r="B8">
        <v>39684929</v>
      </c>
      <c r="C8">
        <v>36684929</v>
      </c>
      <c r="D8">
        <v>3000000</v>
      </c>
      <c r="E8">
        <v>0</v>
      </c>
      <c r="F8">
        <v>7681783</v>
      </c>
      <c r="G8">
        <v>47366712</v>
      </c>
    </row>
    <row r="9" spans="1:7" ht="16" customHeight="1" x14ac:dyDescent="0.2">
      <c r="A9" t="s">
        <v>10</v>
      </c>
      <c r="B9">
        <v>53916492</v>
      </c>
      <c r="C9">
        <v>53917820</v>
      </c>
      <c r="D9">
        <v>0</v>
      </c>
      <c r="E9">
        <v>-1328</v>
      </c>
      <c r="F9">
        <v>26421424</v>
      </c>
      <c r="G9">
        <v>80337916</v>
      </c>
    </row>
    <row r="10" spans="1:7" ht="16" customHeight="1" x14ac:dyDescent="0.2">
      <c r="A10" t="s">
        <v>11</v>
      </c>
      <c r="B10">
        <v>7246494</v>
      </c>
      <c r="C10">
        <v>7246494</v>
      </c>
      <c r="D10">
        <v>0</v>
      </c>
      <c r="E10">
        <v>0</v>
      </c>
      <c r="F10">
        <v>15358609</v>
      </c>
      <c r="G10">
        <v>22605103</v>
      </c>
    </row>
    <row r="11" spans="1:7" ht="16" customHeight="1" x14ac:dyDescent="0.2">
      <c r="A11" t="s">
        <v>12</v>
      </c>
      <c r="B11">
        <v>1575116256</v>
      </c>
      <c r="C11">
        <v>1573202587</v>
      </c>
      <c r="D11">
        <v>414100</v>
      </c>
      <c r="E11">
        <v>1499569</v>
      </c>
      <c r="F11">
        <v>769974828</v>
      </c>
      <c r="G11">
        <v>2345091084</v>
      </c>
    </row>
    <row r="12" spans="1:7" ht="16" customHeight="1" x14ac:dyDescent="0.2">
      <c r="A12" t="s">
        <v>13</v>
      </c>
      <c r="B12">
        <v>19729108</v>
      </c>
      <c r="C12">
        <v>18612781</v>
      </c>
      <c r="D12">
        <v>0</v>
      </c>
      <c r="E12">
        <v>1116327</v>
      </c>
      <c r="F12">
        <v>48854403</v>
      </c>
      <c r="G12">
        <v>68583511</v>
      </c>
    </row>
    <row r="13" spans="1:7" ht="16" customHeight="1" x14ac:dyDescent="0.2">
      <c r="A13" t="s">
        <v>14</v>
      </c>
      <c r="B13">
        <v>40992496</v>
      </c>
      <c r="C13">
        <v>36012736</v>
      </c>
      <c r="D13">
        <v>0</v>
      </c>
      <c r="E13">
        <v>4979760</v>
      </c>
      <c r="F13">
        <v>126476041</v>
      </c>
      <c r="G13">
        <v>167468537</v>
      </c>
    </row>
    <row r="14" spans="1:7" ht="16" customHeight="1" x14ac:dyDescent="0.2">
      <c r="A14" t="s">
        <v>15</v>
      </c>
      <c r="B14">
        <v>10147216</v>
      </c>
      <c r="C14">
        <v>3312815</v>
      </c>
      <c r="D14">
        <v>3384591</v>
      </c>
      <c r="E14">
        <v>3449810</v>
      </c>
      <c r="F14">
        <v>13142098</v>
      </c>
      <c r="G14">
        <v>23289314</v>
      </c>
    </row>
    <row r="15" spans="1:7" ht="16" customHeight="1" x14ac:dyDescent="0.2">
      <c r="A15" t="s">
        <v>16</v>
      </c>
      <c r="B15">
        <v>49726022</v>
      </c>
      <c r="C15">
        <v>49726022</v>
      </c>
      <c r="D15">
        <v>0</v>
      </c>
      <c r="E15">
        <v>0</v>
      </c>
      <c r="F15">
        <v>23790782</v>
      </c>
      <c r="G15">
        <v>73516804</v>
      </c>
    </row>
    <row r="16" spans="1:7" ht="16" customHeight="1" x14ac:dyDescent="0.2">
      <c r="A16" t="s">
        <v>17</v>
      </c>
      <c r="B16">
        <v>210145051</v>
      </c>
      <c r="C16">
        <v>204497128</v>
      </c>
      <c r="D16">
        <v>4725890</v>
      </c>
      <c r="E16">
        <v>922033</v>
      </c>
      <c r="F16">
        <v>139163302</v>
      </c>
      <c r="G16">
        <v>349308353</v>
      </c>
    </row>
    <row r="17" spans="1:7" ht="16" customHeight="1" x14ac:dyDescent="0.2">
      <c r="A17" t="s">
        <v>18</v>
      </c>
      <c r="B17">
        <v>115449021</v>
      </c>
      <c r="C17">
        <v>77471245</v>
      </c>
      <c r="D17">
        <v>29887286</v>
      </c>
      <c r="E17">
        <v>8090490</v>
      </c>
      <c r="F17">
        <v>59421513</v>
      </c>
      <c r="G17">
        <v>174870534</v>
      </c>
    </row>
    <row r="18" spans="1:7" ht="16" customHeight="1" x14ac:dyDescent="0.2">
      <c r="A18" t="s">
        <v>19</v>
      </c>
      <c r="B18">
        <v>22857923</v>
      </c>
      <c r="C18">
        <v>22857923</v>
      </c>
      <c r="D18">
        <v>0</v>
      </c>
      <c r="E18">
        <v>0</v>
      </c>
      <c r="F18">
        <v>8132759</v>
      </c>
      <c r="G18">
        <v>30990682</v>
      </c>
    </row>
    <row r="19" spans="1:7" ht="16" customHeight="1" x14ac:dyDescent="0.2">
      <c r="A19" t="s">
        <v>20</v>
      </c>
      <c r="B19">
        <v>0</v>
      </c>
      <c r="C19">
        <v>0</v>
      </c>
      <c r="D19">
        <v>0</v>
      </c>
      <c r="E19">
        <v>0</v>
      </c>
      <c r="F19">
        <v>13077337</v>
      </c>
      <c r="G19">
        <v>13077337</v>
      </c>
    </row>
    <row r="20" spans="1:7" ht="16" customHeight="1" x14ac:dyDescent="0.2">
      <c r="A20" t="s">
        <v>21</v>
      </c>
      <c r="B20">
        <v>76556569</v>
      </c>
      <c r="C20">
        <v>75536814</v>
      </c>
      <c r="D20">
        <v>0</v>
      </c>
      <c r="E20">
        <v>1019755</v>
      </c>
      <c r="F20">
        <v>364548662</v>
      </c>
      <c r="G20">
        <v>441105231</v>
      </c>
    </row>
    <row r="21" spans="1:7" ht="16" customHeight="1" x14ac:dyDescent="0.2">
      <c r="A21" t="s">
        <v>22</v>
      </c>
      <c r="B21">
        <v>35685172</v>
      </c>
      <c r="C21">
        <v>26899861</v>
      </c>
      <c r="D21">
        <v>0</v>
      </c>
      <c r="E21">
        <v>8785311</v>
      </c>
      <c r="F21">
        <v>48203233</v>
      </c>
      <c r="G21">
        <v>83888405</v>
      </c>
    </row>
    <row r="22" spans="1:7" ht="16" customHeight="1" x14ac:dyDescent="0.2">
      <c r="A22" t="s">
        <v>23</v>
      </c>
      <c r="B22">
        <v>38396468</v>
      </c>
      <c r="C22">
        <v>38396468</v>
      </c>
      <c r="D22">
        <v>0</v>
      </c>
      <c r="E22">
        <v>0</v>
      </c>
      <c r="F22">
        <v>15869064</v>
      </c>
      <c r="G22">
        <v>54265532</v>
      </c>
    </row>
    <row r="23" spans="1:7" ht="16" customHeight="1" x14ac:dyDescent="0.2">
      <c r="A23" t="s">
        <v>24</v>
      </c>
      <c r="B23">
        <v>48891797</v>
      </c>
      <c r="C23">
        <v>42218773</v>
      </c>
      <c r="D23">
        <v>6673024</v>
      </c>
      <c r="E23">
        <v>0</v>
      </c>
      <c r="F23">
        <v>26787047</v>
      </c>
      <c r="G23">
        <v>75678844</v>
      </c>
    </row>
    <row r="24" spans="1:7" ht="16" customHeight="1" x14ac:dyDescent="0.2">
      <c r="A24" t="s">
        <v>25</v>
      </c>
      <c r="B24">
        <v>66148323</v>
      </c>
      <c r="C24">
        <v>66148323</v>
      </c>
      <c r="D24">
        <v>0</v>
      </c>
      <c r="E24">
        <v>0</v>
      </c>
      <c r="F24">
        <v>5144978</v>
      </c>
      <c r="G24">
        <v>71293301</v>
      </c>
    </row>
    <row r="25" spans="1:7" ht="16" customHeight="1" x14ac:dyDescent="0.2">
      <c r="A25" t="s">
        <v>26</v>
      </c>
      <c r="B25">
        <v>9348147</v>
      </c>
      <c r="C25">
        <v>4156813</v>
      </c>
      <c r="D25">
        <v>5190857</v>
      </c>
      <c r="E25">
        <v>477</v>
      </c>
      <c r="F25">
        <v>45448612</v>
      </c>
      <c r="G25">
        <v>54796759</v>
      </c>
    </row>
    <row r="26" spans="1:7" ht="16" customHeight="1" x14ac:dyDescent="0.2">
      <c r="A26" t="s">
        <v>27</v>
      </c>
      <c r="B26">
        <v>32863290</v>
      </c>
      <c r="C26">
        <v>31179170</v>
      </c>
      <c r="D26">
        <v>-16623</v>
      </c>
      <c r="E26">
        <v>1700743</v>
      </c>
      <c r="F26">
        <v>989858</v>
      </c>
      <c r="G26">
        <v>33853148</v>
      </c>
    </row>
    <row r="27" spans="1:7" ht="16" customHeight="1" x14ac:dyDescent="0.2">
      <c r="A27" t="s">
        <v>28</v>
      </c>
      <c r="B27">
        <v>39383695</v>
      </c>
      <c r="C27">
        <v>39383695</v>
      </c>
      <c r="D27">
        <v>0</v>
      </c>
      <c r="E27">
        <v>0</v>
      </c>
      <c r="F27">
        <v>46508591</v>
      </c>
      <c r="G27">
        <v>85892286</v>
      </c>
    </row>
    <row r="28" spans="1:7" ht="16" customHeight="1" x14ac:dyDescent="0.2">
      <c r="A28" t="s">
        <v>29</v>
      </c>
      <c r="B28">
        <v>211913935</v>
      </c>
      <c r="C28">
        <v>201845203</v>
      </c>
      <c r="D28">
        <v>9747459</v>
      </c>
      <c r="E28">
        <v>321273</v>
      </c>
      <c r="F28">
        <v>143880541</v>
      </c>
      <c r="G28">
        <v>355794476</v>
      </c>
    </row>
    <row r="29" spans="1:7" ht="16" customHeight="1" x14ac:dyDescent="0.2">
      <c r="A29" t="s">
        <v>30</v>
      </c>
      <c r="B29">
        <v>205874272</v>
      </c>
      <c r="C29">
        <v>205874272</v>
      </c>
      <c r="D29">
        <v>0</v>
      </c>
      <c r="E29">
        <v>0</v>
      </c>
      <c r="F29">
        <v>280365863</v>
      </c>
      <c r="G29">
        <v>486793738</v>
      </c>
    </row>
    <row r="30" spans="1:7" ht="16" customHeight="1" x14ac:dyDescent="0.2">
      <c r="A30" t="s">
        <v>31</v>
      </c>
      <c r="B30">
        <v>90045358</v>
      </c>
      <c r="C30">
        <v>90045358</v>
      </c>
      <c r="D30">
        <v>0</v>
      </c>
      <c r="E30">
        <v>0</v>
      </c>
      <c r="F30">
        <v>100532125</v>
      </c>
      <c r="G30">
        <v>190577483</v>
      </c>
    </row>
    <row r="31" spans="1:7" ht="16" customHeight="1" x14ac:dyDescent="0.2">
      <c r="A31" t="s">
        <v>32</v>
      </c>
      <c r="B31">
        <v>10704180</v>
      </c>
      <c r="C31">
        <v>-1448287</v>
      </c>
      <c r="D31">
        <v>0</v>
      </c>
      <c r="E31">
        <v>12152467</v>
      </c>
      <c r="F31">
        <v>9571841</v>
      </c>
      <c r="G31">
        <v>20276021</v>
      </c>
    </row>
    <row r="32" spans="1:7" ht="16" customHeight="1" x14ac:dyDescent="0.2">
      <c r="A32" t="s">
        <v>33</v>
      </c>
      <c r="B32">
        <v>62409420</v>
      </c>
      <c r="C32">
        <v>62409420</v>
      </c>
      <c r="D32">
        <v>0</v>
      </c>
      <c r="E32">
        <v>0</v>
      </c>
      <c r="F32">
        <v>71203177</v>
      </c>
      <c r="G32">
        <v>133612597</v>
      </c>
    </row>
    <row r="33" spans="1:7" ht="16" customHeight="1" x14ac:dyDescent="0.2">
      <c r="A33" t="s">
        <v>34</v>
      </c>
      <c r="B33">
        <v>1569065</v>
      </c>
      <c r="C33">
        <v>255075</v>
      </c>
      <c r="D33">
        <v>1313990</v>
      </c>
      <c r="E33">
        <v>0</v>
      </c>
      <c r="F33">
        <v>13264253</v>
      </c>
      <c r="G33">
        <v>14833318</v>
      </c>
    </row>
    <row r="34" spans="1:7" ht="16" customHeight="1" x14ac:dyDescent="0.2">
      <c r="A34" t="s">
        <v>35</v>
      </c>
      <c r="B34">
        <v>14749574</v>
      </c>
      <c r="C34">
        <v>14749574</v>
      </c>
      <c r="D34">
        <v>0</v>
      </c>
      <c r="E34">
        <v>0</v>
      </c>
      <c r="F34">
        <v>9101807</v>
      </c>
      <c r="G34">
        <v>23851381</v>
      </c>
    </row>
    <row r="35" spans="1:7" ht="16" customHeight="1" x14ac:dyDescent="0.2">
      <c r="A35" t="s">
        <v>36</v>
      </c>
      <c r="B35">
        <v>17237985</v>
      </c>
      <c r="C35">
        <v>15822961</v>
      </c>
      <c r="D35">
        <v>865497</v>
      </c>
      <c r="E35">
        <v>549527</v>
      </c>
      <c r="F35">
        <v>8250909</v>
      </c>
      <c r="G35">
        <v>25488894</v>
      </c>
    </row>
    <row r="36" spans="1:7" ht="16" customHeight="1" x14ac:dyDescent="0.2">
      <c r="A36" t="s">
        <v>37</v>
      </c>
      <c r="B36">
        <v>16611945</v>
      </c>
      <c r="C36">
        <v>16611945</v>
      </c>
      <c r="D36">
        <v>0</v>
      </c>
      <c r="E36">
        <v>0</v>
      </c>
      <c r="F36">
        <v>15703155</v>
      </c>
      <c r="G36">
        <v>32315100</v>
      </c>
    </row>
    <row r="37" spans="1:7" ht="16" customHeight="1" x14ac:dyDescent="0.2">
      <c r="A37" t="s">
        <v>38</v>
      </c>
      <c r="B37">
        <v>118172287</v>
      </c>
      <c r="C37">
        <v>59085871</v>
      </c>
      <c r="D37">
        <v>52748356</v>
      </c>
      <c r="E37">
        <v>6338060</v>
      </c>
      <c r="F37">
        <v>170637908</v>
      </c>
      <c r="G37">
        <v>288810195</v>
      </c>
    </row>
    <row r="38" spans="1:7" ht="16" customHeight="1" x14ac:dyDescent="0.2">
      <c r="A38" t="s">
        <v>39</v>
      </c>
      <c r="B38">
        <v>16211629</v>
      </c>
      <c r="C38">
        <v>16211629</v>
      </c>
      <c r="D38">
        <v>0</v>
      </c>
      <c r="E38">
        <v>0</v>
      </c>
      <c r="F38">
        <v>23353255</v>
      </c>
      <c r="G38">
        <v>39564884</v>
      </c>
    </row>
    <row r="39" spans="1:7" ht="16" customHeight="1" x14ac:dyDescent="0.2">
      <c r="A39" t="s">
        <v>40</v>
      </c>
      <c r="B39">
        <v>823484661</v>
      </c>
      <c r="C39">
        <v>721500663</v>
      </c>
      <c r="D39">
        <v>101983998</v>
      </c>
      <c r="E39">
        <v>0</v>
      </c>
      <c r="F39">
        <v>508808985</v>
      </c>
      <c r="G39">
        <v>1332293646</v>
      </c>
    </row>
    <row r="40" spans="1:7" ht="16" customHeight="1" x14ac:dyDescent="0.2">
      <c r="A40" t="s">
        <v>41</v>
      </c>
      <c r="B40">
        <v>12821408</v>
      </c>
      <c r="C40">
        <v>12821408</v>
      </c>
      <c r="D40">
        <v>0</v>
      </c>
      <c r="E40">
        <v>0</v>
      </c>
      <c r="F40">
        <v>179386821</v>
      </c>
      <c r="G40">
        <v>192208229</v>
      </c>
    </row>
    <row r="41" spans="1:7" ht="16" customHeight="1" x14ac:dyDescent="0.2">
      <c r="A41" t="s">
        <v>42</v>
      </c>
      <c r="B41">
        <v>9069364</v>
      </c>
      <c r="C41">
        <v>8051607</v>
      </c>
      <c r="D41">
        <v>1017036</v>
      </c>
      <c r="E41">
        <v>721</v>
      </c>
      <c r="F41">
        <v>0</v>
      </c>
      <c r="G41">
        <v>9069364</v>
      </c>
    </row>
    <row r="42" spans="1:7" ht="16" customHeight="1" x14ac:dyDescent="0.2">
      <c r="A42" t="s">
        <v>43</v>
      </c>
      <c r="B42">
        <v>275816285</v>
      </c>
      <c r="C42">
        <v>275816285</v>
      </c>
      <c r="D42">
        <v>0</v>
      </c>
      <c r="E42">
        <v>0</v>
      </c>
      <c r="F42">
        <v>136845309</v>
      </c>
      <c r="G42">
        <v>412661594</v>
      </c>
    </row>
    <row r="43" spans="1:7" ht="16" customHeight="1" x14ac:dyDescent="0.2">
      <c r="A43" t="s">
        <v>44</v>
      </c>
      <c r="B43">
        <v>43251644</v>
      </c>
      <c r="C43">
        <v>22877510</v>
      </c>
      <c r="D43">
        <v>10630233</v>
      </c>
      <c r="E43">
        <v>9743901</v>
      </c>
      <c r="F43">
        <v>17825916</v>
      </c>
      <c r="G43">
        <v>61077560</v>
      </c>
    </row>
    <row r="44" spans="1:7" ht="16" customHeight="1" x14ac:dyDescent="0.2">
      <c r="A44" t="s">
        <v>45</v>
      </c>
      <c r="B44">
        <v>36042392</v>
      </c>
      <c r="C44">
        <v>17514149</v>
      </c>
      <c r="D44">
        <v>14409076</v>
      </c>
      <c r="E44">
        <v>4119167</v>
      </c>
      <c r="F44">
        <v>85371460</v>
      </c>
      <c r="G44">
        <v>121413852</v>
      </c>
    </row>
    <row r="45" spans="1:7" ht="16" customHeight="1" x14ac:dyDescent="0.2">
      <c r="A45" t="s">
        <v>46</v>
      </c>
      <c r="B45">
        <v>196439865</v>
      </c>
      <c r="C45">
        <v>186709971</v>
      </c>
      <c r="D45">
        <v>0</v>
      </c>
      <c r="E45">
        <v>9729894</v>
      </c>
      <c r="F45">
        <v>210685736</v>
      </c>
      <c r="G45">
        <v>407125601</v>
      </c>
    </row>
    <row r="46" spans="1:7" ht="16" customHeight="1" x14ac:dyDescent="0.2">
      <c r="A46" t="s">
        <v>47</v>
      </c>
      <c r="B46">
        <v>21484674</v>
      </c>
      <c r="C46">
        <v>12505585</v>
      </c>
      <c r="D46">
        <v>8744605</v>
      </c>
      <c r="E46">
        <v>234484</v>
      </c>
      <c r="F46">
        <v>35837791</v>
      </c>
      <c r="G46">
        <v>57322465</v>
      </c>
    </row>
    <row r="47" spans="1:7" ht="16" customHeight="1" x14ac:dyDescent="0.2">
      <c r="A47" t="s">
        <v>48</v>
      </c>
      <c r="B47">
        <v>14190726</v>
      </c>
      <c r="C47">
        <v>14041014</v>
      </c>
      <c r="D47">
        <v>0</v>
      </c>
      <c r="E47">
        <v>149712</v>
      </c>
      <c r="F47">
        <v>21736014</v>
      </c>
      <c r="G47">
        <v>35926740</v>
      </c>
    </row>
    <row r="48" spans="1:7" ht="16" customHeight="1" x14ac:dyDescent="0.2">
      <c r="A48" t="s">
        <v>49</v>
      </c>
      <c r="B48">
        <v>6741700</v>
      </c>
      <c r="C48">
        <v>6082495</v>
      </c>
      <c r="D48">
        <v>659205</v>
      </c>
      <c r="E48">
        <v>0</v>
      </c>
      <c r="F48">
        <v>1833300</v>
      </c>
      <c r="G48">
        <v>8575000</v>
      </c>
    </row>
    <row r="49" spans="1:7" ht="16" customHeight="1" x14ac:dyDescent="0.2">
      <c r="A49" t="s">
        <v>50</v>
      </c>
      <c r="B49">
        <v>25563069</v>
      </c>
      <c r="C49">
        <v>5325911</v>
      </c>
      <c r="D49">
        <v>12916642</v>
      </c>
      <c r="E49">
        <v>7320516</v>
      </c>
      <c r="F49">
        <v>58255529</v>
      </c>
      <c r="G49">
        <v>83818598</v>
      </c>
    </row>
    <row r="50" spans="1:7" ht="16" customHeight="1" x14ac:dyDescent="0.2">
      <c r="A50" t="s">
        <v>51</v>
      </c>
      <c r="B50">
        <v>93783767</v>
      </c>
      <c r="C50">
        <v>93783767</v>
      </c>
      <c r="D50">
        <v>0</v>
      </c>
      <c r="E50">
        <v>0</v>
      </c>
      <c r="F50">
        <v>157657038</v>
      </c>
      <c r="G50">
        <v>251440805</v>
      </c>
    </row>
    <row r="51" spans="1:7" ht="16" customHeight="1" x14ac:dyDescent="0.2">
      <c r="A51" t="s">
        <v>52</v>
      </c>
      <c r="B51">
        <v>5201863</v>
      </c>
      <c r="C51">
        <v>455250</v>
      </c>
      <c r="D51">
        <v>4422132</v>
      </c>
      <c r="E51">
        <v>324481</v>
      </c>
      <c r="F51">
        <v>8952655</v>
      </c>
      <c r="G51">
        <v>14154518</v>
      </c>
    </row>
    <row r="52" spans="1:7" ht="16" customHeight="1" x14ac:dyDescent="0.2">
      <c r="A52" t="s">
        <v>53</v>
      </c>
      <c r="B52">
        <v>16869484</v>
      </c>
      <c r="C52">
        <v>12934310</v>
      </c>
      <c r="D52">
        <v>1184667</v>
      </c>
      <c r="E52">
        <v>2750507</v>
      </c>
      <c r="F52">
        <v>10494149</v>
      </c>
      <c r="G52">
        <v>27363633</v>
      </c>
    </row>
    <row r="53" spans="1:7" ht="16" customHeight="1" x14ac:dyDescent="0.2">
      <c r="A53" t="s">
        <v>54</v>
      </c>
      <c r="B53">
        <v>54575884</v>
      </c>
      <c r="C53">
        <v>54575884</v>
      </c>
      <c r="D53">
        <v>0</v>
      </c>
      <c r="E53">
        <v>0</v>
      </c>
      <c r="F53">
        <v>70175789</v>
      </c>
      <c r="G53">
        <v>124751673</v>
      </c>
    </row>
    <row r="54" spans="1:7" ht="16" customHeight="1" x14ac:dyDescent="0.2">
      <c r="A54" t="s">
        <v>55</v>
      </c>
      <c r="B54">
        <v>186974971</v>
      </c>
      <c r="C54">
        <v>186974971</v>
      </c>
      <c r="D54">
        <v>0</v>
      </c>
      <c r="E54">
        <v>0</v>
      </c>
      <c r="F54">
        <v>82353409</v>
      </c>
      <c r="G54">
        <v>269328380</v>
      </c>
    </row>
    <row r="55" spans="1:7" ht="16" customHeight="1" x14ac:dyDescent="0.2">
      <c r="A55" t="s">
        <v>56</v>
      </c>
      <c r="B55">
        <v>22615635</v>
      </c>
      <c r="C55">
        <v>19644242</v>
      </c>
      <c r="D55">
        <v>2971393</v>
      </c>
      <c r="E55">
        <v>0</v>
      </c>
      <c r="F55">
        <v>7109550</v>
      </c>
      <c r="G55">
        <v>29725185</v>
      </c>
    </row>
    <row r="56" spans="1:7" ht="16" customHeight="1" x14ac:dyDescent="0.2">
      <c r="A56" t="s">
        <v>57</v>
      </c>
      <c r="B56">
        <v>36289704</v>
      </c>
      <c r="C56">
        <v>36289704</v>
      </c>
      <c r="D56">
        <v>0</v>
      </c>
      <c r="E56">
        <v>0</v>
      </c>
      <c r="F56">
        <v>126540257</v>
      </c>
      <c r="G56">
        <v>162829961</v>
      </c>
    </row>
    <row r="57" spans="1:7" ht="16" customHeight="1" x14ac:dyDescent="0.2">
      <c r="A57" t="s">
        <v>58</v>
      </c>
      <c r="B57">
        <v>5805848</v>
      </c>
      <c r="C57">
        <v>1698422</v>
      </c>
      <c r="D57">
        <v>8479001</v>
      </c>
      <c r="E57">
        <v>-4371575</v>
      </c>
      <c r="F57">
        <v>11491622</v>
      </c>
      <c r="G57">
        <v>17297470</v>
      </c>
    </row>
    <row r="58" spans="1:7" ht="16" customHeight="1" x14ac:dyDescent="0.2">
      <c r="A58" t="s">
        <v>133</v>
      </c>
      <c r="B58">
        <v>5146843041</v>
      </c>
      <c r="C58">
        <v>4779020780</v>
      </c>
      <c r="D58">
        <v>285426910</v>
      </c>
      <c r="E58">
        <v>82395351</v>
      </c>
      <c r="F58">
        <v>4419021661</v>
      </c>
      <c r="G58">
        <v>9566418305</v>
      </c>
    </row>
    <row r="59" spans="1:7" ht="16" customHeight="1" x14ac:dyDescent="0.2">
      <c r="A59" t="s">
        <v>361</v>
      </c>
      <c r="B59">
        <v>0.54</v>
      </c>
      <c r="C59">
        <v>0.5</v>
      </c>
      <c r="D59">
        <v>0.03</v>
      </c>
      <c r="E59">
        <v>0.01</v>
      </c>
      <c r="F59">
        <v>0.46</v>
      </c>
      <c r="G59">
        <v>1</v>
      </c>
    </row>
    <row r="60" spans="1:7" ht="16" customHeight="1" x14ac:dyDescent="0.2">
      <c r="A60" t="s">
        <v>375</v>
      </c>
    </row>
  </sheetData>
  <pageMargins left="0.7" right="0.7" top="0.75" bottom="0.75" header="0.5" footer="0.5"/>
  <pageSetup scale="66" orientation="landscape"/>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I60"/>
  <sheetViews>
    <sheetView workbookViewId="0">
      <selection activeCell="L14" sqref="L14"/>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485</v>
      </c>
    </row>
    <row r="3" spans="1:9" ht="16" customHeight="1" x14ac:dyDescent="0.2">
      <c r="A3" t="s">
        <v>490</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34768710</v>
      </c>
      <c r="C7">
        <v>11044437</v>
      </c>
      <c r="D7">
        <v>2032646</v>
      </c>
      <c r="E7">
        <v>0</v>
      </c>
      <c r="F7">
        <v>7070108</v>
      </c>
      <c r="G7">
        <v>0.11</v>
      </c>
      <c r="H7">
        <v>868655</v>
      </c>
      <c r="I7">
        <v>1073028</v>
      </c>
    </row>
    <row r="8" spans="1:9" ht="16" customHeight="1" x14ac:dyDescent="0.2">
      <c r="A8" t="s">
        <v>9</v>
      </c>
      <c r="B8">
        <v>15476607</v>
      </c>
      <c r="C8">
        <v>8629827</v>
      </c>
      <c r="D8">
        <v>662546</v>
      </c>
      <c r="E8">
        <v>0</v>
      </c>
      <c r="F8">
        <v>3845674</v>
      </c>
      <c r="G8">
        <v>0.1</v>
      </c>
      <c r="H8">
        <v>693188</v>
      </c>
      <c r="I8">
        <v>3428419</v>
      </c>
    </row>
    <row r="9" spans="1:9" ht="16" customHeight="1" x14ac:dyDescent="0.2">
      <c r="A9" t="s">
        <v>10</v>
      </c>
      <c r="B9">
        <v>145291443</v>
      </c>
      <c r="C9">
        <v>38598512</v>
      </c>
      <c r="D9">
        <v>2803515</v>
      </c>
      <c r="E9">
        <v>11396</v>
      </c>
      <c r="F9">
        <v>6652374</v>
      </c>
      <c r="G9">
        <v>0.04</v>
      </c>
      <c r="H9">
        <v>3678903</v>
      </c>
      <c r="I9">
        <v>25452324</v>
      </c>
    </row>
    <row r="10" spans="1:9" ht="16" customHeight="1" x14ac:dyDescent="0.2">
      <c r="A10" t="s">
        <v>11</v>
      </c>
      <c r="B10">
        <v>50515779</v>
      </c>
      <c r="C10">
        <v>15800009</v>
      </c>
      <c r="D10">
        <v>1261754</v>
      </c>
      <c r="E10">
        <v>1157651</v>
      </c>
      <c r="F10">
        <v>10162634</v>
      </c>
      <c r="G10">
        <v>0.15</v>
      </c>
      <c r="H10">
        <v>1094142</v>
      </c>
      <c r="I10">
        <v>2123828</v>
      </c>
    </row>
    <row r="11" spans="1:9" ht="16" customHeight="1" x14ac:dyDescent="0.2">
      <c r="A11" t="s">
        <v>12</v>
      </c>
      <c r="B11">
        <v>1643661398</v>
      </c>
      <c r="C11">
        <v>926331585</v>
      </c>
      <c r="D11">
        <v>13616277</v>
      </c>
      <c r="E11">
        <v>0</v>
      </c>
      <c r="F11">
        <v>306449507</v>
      </c>
      <c r="G11">
        <v>0.08</v>
      </c>
      <c r="H11">
        <v>7980182</v>
      </c>
      <c r="I11">
        <v>598285619</v>
      </c>
    </row>
    <row r="12" spans="1:9" ht="16" customHeight="1" x14ac:dyDescent="0.2">
      <c r="A12" t="s">
        <v>13</v>
      </c>
      <c r="B12">
        <v>80784422</v>
      </c>
      <c r="C12">
        <v>63054507</v>
      </c>
      <c r="D12">
        <v>0</v>
      </c>
      <c r="E12">
        <v>0</v>
      </c>
      <c r="F12">
        <v>6200079</v>
      </c>
      <c r="G12">
        <v>0.05</v>
      </c>
      <c r="H12">
        <v>7141777</v>
      </c>
      <c r="I12">
        <v>49712651</v>
      </c>
    </row>
    <row r="13" spans="1:9" ht="16" customHeight="1" x14ac:dyDescent="0.2">
      <c r="A13" t="s">
        <v>14</v>
      </c>
      <c r="B13">
        <v>118296204</v>
      </c>
      <c r="C13">
        <v>102673470</v>
      </c>
      <c r="D13">
        <v>21401602</v>
      </c>
      <c r="E13">
        <v>37610</v>
      </c>
      <c r="F13">
        <v>30714296</v>
      </c>
      <c r="G13">
        <v>0.13</v>
      </c>
      <c r="H13">
        <v>235988</v>
      </c>
      <c r="I13">
        <v>50283974</v>
      </c>
    </row>
    <row r="14" spans="1:9" ht="16" customHeight="1" x14ac:dyDescent="0.2">
      <c r="A14" t="s">
        <v>15</v>
      </c>
      <c r="B14">
        <v>6240801</v>
      </c>
      <c r="C14">
        <v>6240801</v>
      </c>
      <c r="D14">
        <v>17333</v>
      </c>
      <c r="E14">
        <v>0</v>
      </c>
      <c r="F14">
        <v>3845929</v>
      </c>
      <c r="G14">
        <v>0.12</v>
      </c>
      <c r="H14">
        <v>2377539</v>
      </c>
      <c r="I14">
        <v>0</v>
      </c>
    </row>
    <row r="15" spans="1:9" ht="16" customHeight="1" x14ac:dyDescent="0.2">
      <c r="A15" t="s">
        <v>16</v>
      </c>
      <c r="B15">
        <v>74959655</v>
      </c>
      <c r="C15">
        <v>27501771</v>
      </c>
      <c r="D15">
        <v>1134211</v>
      </c>
      <c r="E15">
        <v>11000000</v>
      </c>
      <c r="F15">
        <v>10182796</v>
      </c>
      <c r="G15">
        <v>0.11</v>
      </c>
      <c r="H15">
        <v>1437424</v>
      </c>
      <c r="I15">
        <v>3747340</v>
      </c>
    </row>
    <row r="16" spans="1:9" ht="16" customHeight="1" x14ac:dyDescent="0.2">
      <c r="A16" t="s">
        <v>17</v>
      </c>
      <c r="B16">
        <v>519985097</v>
      </c>
      <c r="C16">
        <v>221763286</v>
      </c>
      <c r="D16">
        <v>28903400</v>
      </c>
      <c r="E16">
        <v>-51789</v>
      </c>
      <c r="F16">
        <v>32808906</v>
      </c>
      <c r="G16">
        <v>0.06</v>
      </c>
      <c r="H16">
        <v>13698150</v>
      </c>
      <c r="I16">
        <v>146404619</v>
      </c>
    </row>
    <row r="17" spans="1:9" ht="16" customHeight="1" x14ac:dyDescent="0.2">
      <c r="A17" t="s">
        <v>18</v>
      </c>
      <c r="B17">
        <v>158958065</v>
      </c>
      <c r="C17">
        <v>117562008</v>
      </c>
      <c r="D17">
        <v>19584311</v>
      </c>
      <c r="E17">
        <v>8243871</v>
      </c>
      <c r="F17">
        <v>36865183</v>
      </c>
      <c r="G17">
        <v>0.12</v>
      </c>
      <c r="H17">
        <v>-1105472</v>
      </c>
      <c r="I17">
        <v>53974115</v>
      </c>
    </row>
    <row r="18" spans="1:9" ht="16" customHeight="1" x14ac:dyDescent="0.2">
      <c r="A18" t="s">
        <v>19</v>
      </c>
      <c r="B18">
        <v>16363733</v>
      </c>
      <c r="C18">
        <v>11108563</v>
      </c>
      <c r="D18">
        <v>0</v>
      </c>
      <c r="E18">
        <v>0</v>
      </c>
      <c r="F18">
        <v>5354959</v>
      </c>
      <c r="G18">
        <v>0.06</v>
      </c>
      <c r="H18">
        <v>5753604</v>
      </c>
      <c r="I18">
        <v>0</v>
      </c>
    </row>
    <row r="19" spans="1:9" ht="16" customHeight="1" x14ac:dyDescent="0.2">
      <c r="A19" t="s">
        <v>20</v>
      </c>
      <c r="B19">
        <v>27777658</v>
      </c>
      <c r="C19">
        <v>18403689</v>
      </c>
      <c r="D19">
        <v>725277</v>
      </c>
      <c r="E19">
        <v>5420574</v>
      </c>
      <c r="F19">
        <v>65297</v>
      </c>
      <c r="G19">
        <v>0</v>
      </c>
      <c r="H19">
        <v>0</v>
      </c>
      <c r="I19">
        <v>12192541</v>
      </c>
    </row>
    <row r="20" spans="1:9" ht="16" customHeight="1" x14ac:dyDescent="0.2">
      <c r="A20" t="s">
        <v>21</v>
      </c>
      <c r="B20">
        <v>394701585</v>
      </c>
      <c r="C20">
        <v>74860917</v>
      </c>
      <c r="D20">
        <v>841900</v>
      </c>
      <c r="E20">
        <v>0</v>
      </c>
      <c r="F20">
        <v>20257176</v>
      </c>
      <c r="G20">
        <v>0.04</v>
      </c>
      <c r="H20">
        <v>2130365</v>
      </c>
      <c r="I20">
        <v>51631476</v>
      </c>
    </row>
    <row r="21" spans="1:9" ht="16" customHeight="1" x14ac:dyDescent="0.2">
      <c r="A21" t="s">
        <v>22</v>
      </c>
      <c r="B21">
        <v>122681870</v>
      </c>
      <c r="C21">
        <v>90280147</v>
      </c>
      <c r="D21">
        <v>0</v>
      </c>
      <c r="E21">
        <v>0</v>
      </c>
      <c r="F21">
        <v>15371716</v>
      </c>
      <c r="G21">
        <v>7.0000000000000007E-2</v>
      </c>
      <c r="H21">
        <v>11597679</v>
      </c>
      <c r="I21">
        <v>63310752</v>
      </c>
    </row>
    <row r="22" spans="1:9" ht="16" customHeight="1" x14ac:dyDescent="0.2">
      <c r="A22" t="s">
        <v>23</v>
      </c>
      <c r="B22">
        <v>57198250</v>
      </c>
      <c r="C22">
        <v>37803034</v>
      </c>
      <c r="D22">
        <v>1760249</v>
      </c>
      <c r="E22">
        <v>69520</v>
      </c>
      <c r="F22">
        <v>10937328</v>
      </c>
      <c r="G22">
        <v>0.11</v>
      </c>
      <c r="H22">
        <v>855908</v>
      </c>
      <c r="I22">
        <v>24180029</v>
      </c>
    </row>
    <row r="23" spans="1:9" ht="16" customHeight="1" x14ac:dyDescent="0.2">
      <c r="A23" t="s">
        <v>24</v>
      </c>
      <c r="B23">
        <v>30144674</v>
      </c>
      <c r="C23">
        <v>23090796</v>
      </c>
      <c r="D23">
        <v>176000</v>
      </c>
      <c r="E23">
        <v>0</v>
      </c>
      <c r="F23">
        <v>7158790</v>
      </c>
      <c r="G23">
        <v>0.1</v>
      </c>
      <c r="H23">
        <v>394582</v>
      </c>
      <c r="I23">
        <v>15361424</v>
      </c>
    </row>
    <row r="24" spans="1:9" ht="16" customHeight="1" x14ac:dyDescent="0.2">
      <c r="A24" t="s">
        <v>25</v>
      </c>
      <c r="B24">
        <v>88625738</v>
      </c>
      <c r="C24">
        <v>34685617</v>
      </c>
      <c r="D24">
        <v>0</v>
      </c>
      <c r="E24">
        <v>385885</v>
      </c>
      <c r="F24">
        <v>18771808</v>
      </c>
      <c r="G24">
        <v>0.13</v>
      </c>
      <c r="H24">
        <v>951891</v>
      </c>
      <c r="I24">
        <v>14576033</v>
      </c>
    </row>
    <row r="25" spans="1:9" ht="16" customHeight="1" x14ac:dyDescent="0.2">
      <c r="A25" t="s">
        <v>26</v>
      </c>
      <c r="B25">
        <v>8949697</v>
      </c>
      <c r="C25">
        <v>9009449</v>
      </c>
      <c r="D25">
        <v>2254859</v>
      </c>
      <c r="E25">
        <v>0</v>
      </c>
      <c r="F25">
        <v>6661567</v>
      </c>
      <c r="G25">
        <v>0.09</v>
      </c>
      <c r="H25">
        <v>3705</v>
      </c>
      <c r="I25">
        <v>89318</v>
      </c>
    </row>
    <row r="26" spans="1:9" ht="16" customHeight="1" x14ac:dyDescent="0.2">
      <c r="A26" t="s">
        <v>27</v>
      </c>
      <c r="B26">
        <v>10168949</v>
      </c>
      <c r="C26">
        <v>6551185</v>
      </c>
      <c r="D26">
        <v>0</v>
      </c>
      <c r="E26">
        <v>0</v>
      </c>
      <c r="F26">
        <v>4391475</v>
      </c>
      <c r="G26">
        <v>0.08</v>
      </c>
      <c r="H26">
        <v>2159710</v>
      </c>
      <c r="I26">
        <v>0</v>
      </c>
    </row>
    <row r="27" spans="1:9" ht="16" customHeight="1" x14ac:dyDescent="0.2">
      <c r="A27" t="s">
        <v>28</v>
      </c>
      <c r="B27">
        <v>121823867</v>
      </c>
      <c r="C27">
        <v>46143443</v>
      </c>
      <c r="D27">
        <v>430027</v>
      </c>
      <c r="E27">
        <v>19999649</v>
      </c>
      <c r="F27">
        <v>27293927</v>
      </c>
      <c r="G27">
        <v>0.12</v>
      </c>
      <c r="H27">
        <v>353512</v>
      </c>
      <c r="I27">
        <v>-1933672</v>
      </c>
    </row>
    <row r="28" spans="1:9" ht="16" customHeight="1" x14ac:dyDescent="0.2">
      <c r="A28" t="s">
        <v>29</v>
      </c>
      <c r="B28">
        <v>231665387</v>
      </c>
      <c r="C28">
        <v>42193488</v>
      </c>
      <c r="D28">
        <v>7776407</v>
      </c>
      <c r="E28">
        <v>0</v>
      </c>
      <c r="F28">
        <v>7986679</v>
      </c>
      <c r="G28">
        <v>0.02</v>
      </c>
      <c r="H28">
        <v>0</v>
      </c>
      <c r="I28">
        <v>26430402</v>
      </c>
    </row>
    <row r="29" spans="1:9" ht="16" customHeight="1" x14ac:dyDescent="0.2">
      <c r="A29" t="s">
        <v>30</v>
      </c>
      <c r="B29">
        <v>604301198</v>
      </c>
      <c r="C29">
        <v>289434493</v>
      </c>
      <c r="D29">
        <v>11444624</v>
      </c>
      <c r="E29">
        <v>25287722</v>
      </c>
      <c r="F29">
        <v>108272624</v>
      </c>
      <c r="G29">
        <v>0.14000000000000001</v>
      </c>
      <c r="H29">
        <v>7197414</v>
      </c>
      <c r="I29">
        <v>137232109</v>
      </c>
    </row>
    <row r="30" spans="1:9" ht="16" customHeight="1" x14ac:dyDescent="0.2">
      <c r="A30" t="s">
        <v>31</v>
      </c>
      <c r="B30">
        <v>145064205</v>
      </c>
      <c r="C30">
        <v>23044724</v>
      </c>
      <c r="D30">
        <v>524844</v>
      </c>
      <c r="E30">
        <v>15340</v>
      </c>
      <c r="F30">
        <v>19443882</v>
      </c>
      <c r="G30">
        <v>0.08</v>
      </c>
      <c r="H30">
        <v>3060658</v>
      </c>
      <c r="I30">
        <v>0</v>
      </c>
    </row>
    <row r="31" spans="1:9" ht="16" customHeight="1" x14ac:dyDescent="0.2">
      <c r="A31" t="s">
        <v>32</v>
      </c>
      <c r="B31">
        <v>73466985</v>
      </c>
      <c r="C31">
        <v>30301446</v>
      </c>
      <c r="D31">
        <v>9072181</v>
      </c>
      <c r="E31">
        <v>9210382</v>
      </c>
      <c r="F31">
        <v>7345916</v>
      </c>
      <c r="G31">
        <v>7.0000000000000007E-2</v>
      </c>
      <c r="H31">
        <v>1087193</v>
      </c>
      <c r="I31">
        <v>3585774</v>
      </c>
    </row>
    <row r="32" spans="1:9" ht="16" customHeight="1" x14ac:dyDescent="0.2">
      <c r="A32" t="s">
        <v>33</v>
      </c>
      <c r="B32">
        <v>62153396</v>
      </c>
      <c r="C32">
        <v>17137801</v>
      </c>
      <c r="D32">
        <v>3479730</v>
      </c>
      <c r="E32">
        <v>470994</v>
      </c>
      <c r="F32">
        <v>8289732</v>
      </c>
      <c r="G32">
        <v>0.04</v>
      </c>
      <c r="H32">
        <v>4897345</v>
      </c>
      <c r="I32">
        <v>0</v>
      </c>
    </row>
    <row r="33" spans="1:9" ht="16" customHeight="1" x14ac:dyDescent="0.2">
      <c r="A33" t="s">
        <v>34</v>
      </c>
      <c r="B33">
        <v>8061569</v>
      </c>
      <c r="C33">
        <v>939224</v>
      </c>
      <c r="D33">
        <v>0</v>
      </c>
      <c r="E33">
        <v>0</v>
      </c>
      <c r="F33">
        <v>1932985</v>
      </c>
      <c r="G33">
        <v>0.05</v>
      </c>
      <c r="H33">
        <v>729571</v>
      </c>
      <c r="I33">
        <v>-1723332</v>
      </c>
    </row>
    <row r="34" spans="1:9" ht="16" customHeight="1" x14ac:dyDescent="0.2">
      <c r="A34" t="s">
        <v>35</v>
      </c>
      <c r="B34">
        <v>14290541</v>
      </c>
      <c r="C34">
        <v>6197956</v>
      </c>
      <c r="D34">
        <v>0</v>
      </c>
      <c r="E34">
        <v>0</v>
      </c>
      <c r="F34">
        <v>5116917</v>
      </c>
      <c r="G34">
        <v>0.15</v>
      </c>
      <c r="H34">
        <v>1081039</v>
      </c>
      <c r="I34">
        <v>0</v>
      </c>
    </row>
    <row r="35" spans="1:9" ht="16" customHeight="1" x14ac:dyDescent="0.2">
      <c r="A35" t="s">
        <v>36</v>
      </c>
      <c r="B35">
        <v>22043582</v>
      </c>
      <c r="C35">
        <v>14009725</v>
      </c>
      <c r="D35">
        <v>0</v>
      </c>
      <c r="E35">
        <v>0</v>
      </c>
      <c r="F35">
        <v>6214124</v>
      </c>
      <c r="G35">
        <v>0.17</v>
      </c>
      <c r="H35">
        <v>3775855</v>
      </c>
      <c r="I35">
        <v>4019746</v>
      </c>
    </row>
    <row r="36" spans="1:9" ht="16" customHeight="1" x14ac:dyDescent="0.2">
      <c r="A36" t="s">
        <v>37</v>
      </c>
      <c r="B36">
        <v>19739747</v>
      </c>
      <c r="C36">
        <v>13250389</v>
      </c>
      <c r="D36">
        <v>515827</v>
      </c>
      <c r="E36">
        <v>0</v>
      </c>
      <c r="F36">
        <v>4959490</v>
      </c>
      <c r="G36">
        <v>0.16</v>
      </c>
      <c r="H36">
        <v>3703874</v>
      </c>
      <c r="I36">
        <v>4071198</v>
      </c>
    </row>
    <row r="37" spans="1:9" ht="16" customHeight="1" x14ac:dyDescent="0.2">
      <c r="A37" t="s">
        <v>38</v>
      </c>
      <c r="B37">
        <v>108852148</v>
      </c>
      <c r="C37">
        <v>65325260</v>
      </c>
      <c r="D37">
        <v>1083459</v>
      </c>
      <c r="E37">
        <v>204067</v>
      </c>
      <c r="F37">
        <v>55068149</v>
      </c>
      <c r="G37">
        <v>0.22</v>
      </c>
      <c r="H37">
        <v>8954872</v>
      </c>
      <c r="I37">
        <v>14713</v>
      </c>
    </row>
    <row r="38" spans="1:9" ht="16" customHeight="1" x14ac:dyDescent="0.2">
      <c r="A38" t="s">
        <v>39</v>
      </c>
      <c r="B38">
        <v>23333233</v>
      </c>
      <c r="C38">
        <v>14621399</v>
      </c>
      <c r="D38">
        <v>0</v>
      </c>
      <c r="E38">
        <v>0</v>
      </c>
      <c r="F38">
        <v>3957024</v>
      </c>
      <c r="G38">
        <v>0.03</v>
      </c>
      <c r="H38">
        <v>674474</v>
      </c>
      <c r="I38">
        <v>9989901</v>
      </c>
    </row>
    <row r="39" spans="1:9" ht="16" customHeight="1" x14ac:dyDescent="0.2">
      <c r="A39" t="s">
        <v>40</v>
      </c>
      <c r="B39">
        <v>817926531</v>
      </c>
      <c r="C39">
        <v>552622500</v>
      </c>
      <c r="D39">
        <v>11309188</v>
      </c>
      <c r="E39">
        <v>0</v>
      </c>
      <c r="F39">
        <v>221481874</v>
      </c>
      <c r="G39">
        <v>0.11</v>
      </c>
      <c r="H39">
        <v>27463594</v>
      </c>
      <c r="I39">
        <v>292367844</v>
      </c>
    </row>
    <row r="40" spans="1:9" ht="16" customHeight="1" x14ac:dyDescent="0.2">
      <c r="A40" t="s">
        <v>41</v>
      </c>
      <c r="B40">
        <v>160056221</v>
      </c>
      <c r="C40">
        <v>43801114</v>
      </c>
      <c r="D40">
        <v>80809</v>
      </c>
      <c r="E40">
        <v>46243</v>
      </c>
      <c r="F40">
        <v>16496306</v>
      </c>
      <c r="G40">
        <v>0.06</v>
      </c>
      <c r="H40">
        <v>952143</v>
      </c>
      <c r="I40">
        <v>26225613</v>
      </c>
    </row>
    <row r="41" spans="1:9" ht="16" customHeight="1" x14ac:dyDescent="0.2">
      <c r="A41" t="s">
        <v>42</v>
      </c>
      <c r="B41">
        <v>18993557</v>
      </c>
      <c r="C41">
        <v>11126820</v>
      </c>
      <c r="D41">
        <v>0</v>
      </c>
      <c r="E41">
        <v>3890510</v>
      </c>
      <c r="F41">
        <v>3896468</v>
      </c>
      <c r="G41">
        <v>0.14000000000000001</v>
      </c>
      <c r="H41">
        <v>2974768</v>
      </c>
      <c r="I41">
        <v>365074</v>
      </c>
    </row>
    <row r="42" spans="1:9" ht="16" customHeight="1" x14ac:dyDescent="0.2">
      <c r="A42" t="s">
        <v>43</v>
      </c>
      <c r="B42">
        <v>667877000</v>
      </c>
      <c r="C42">
        <v>351268973</v>
      </c>
      <c r="D42">
        <v>2126532</v>
      </c>
      <c r="E42">
        <v>330550</v>
      </c>
      <c r="F42">
        <v>93090952</v>
      </c>
      <c r="G42">
        <v>0.13</v>
      </c>
      <c r="H42">
        <v>36945829</v>
      </c>
      <c r="I42">
        <v>218775110</v>
      </c>
    </row>
    <row r="43" spans="1:9" ht="16" customHeight="1" x14ac:dyDescent="0.2">
      <c r="A43" t="s">
        <v>44</v>
      </c>
      <c r="B43">
        <v>13246480</v>
      </c>
      <c r="C43">
        <v>6575919</v>
      </c>
      <c r="D43">
        <v>21449</v>
      </c>
      <c r="E43">
        <v>391218</v>
      </c>
      <c r="F43">
        <v>0</v>
      </c>
      <c r="G43">
        <v>0</v>
      </c>
      <c r="H43">
        <v>747672</v>
      </c>
      <c r="I43">
        <v>5415580</v>
      </c>
    </row>
    <row r="44" spans="1:9" ht="16" customHeight="1" x14ac:dyDescent="0.2">
      <c r="A44" t="s">
        <v>45</v>
      </c>
      <c r="B44">
        <v>85065397</v>
      </c>
      <c r="C44">
        <v>63032094</v>
      </c>
      <c r="D44">
        <v>616448</v>
      </c>
      <c r="E44">
        <v>0</v>
      </c>
      <c r="F44">
        <v>11959227</v>
      </c>
      <c r="G44">
        <v>7.0000000000000007E-2</v>
      </c>
      <c r="H44">
        <v>2246572</v>
      </c>
      <c r="I44">
        <v>48209847</v>
      </c>
    </row>
    <row r="45" spans="1:9" ht="16" customHeight="1" x14ac:dyDescent="0.2">
      <c r="A45" t="s">
        <v>46</v>
      </c>
      <c r="B45">
        <v>440865222</v>
      </c>
      <c r="C45">
        <v>58352868</v>
      </c>
      <c r="D45">
        <v>6518664</v>
      </c>
      <c r="E45">
        <v>1057966</v>
      </c>
      <c r="F45">
        <v>30759258</v>
      </c>
      <c r="G45">
        <v>0.05</v>
      </c>
      <c r="H45">
        <v>4808908</v>
      </c>
      <c r="I45">
        <v>15208072</v>
      </c>
    </row>
    <row r="46" spans="1:9" ht="16" customHeight="1" x14ac:dyDescent="0.2">
      <c r="A46" t="s">
        <v>47</v>
      </c>
      <c r="B46">
        <v>26814858</v>
      </c>
      <c r="C46">
        <v>20942585</v>
      </c>
      <c r="D46">
        <v>0</v>
      </c>
      <c r="E46">
        <v>0</v>
      </c>
      <c r="F46">
        <v>8211110</v>
      </c>
      <c r="G46">
        <v>0.09</v>
      </c>
      <c r="H46">
        <v>2330216</v>
      </c>
      <c r="I46">
        <v>10401259</v>
      </c>
    </row>
    <row r="47" spans="1:9" ht="16" customHeight="1" x14ac:dyDescent="0.2">
      <c r="A47" t="s">
        <v>48</v>
      </c>
      <c r="B47">
        <v>69332769</v>
      </c>
      <c r="C47">
        <v>32472730</v>
      </c>
      <c r="D47">
        <v>8956356</v>
      </c>
      <c r="E47">
        <v>0</v>
      </c>
      <c r="F47">
        <v>6379203</v>
      </c>
      <c r="G47">
        <v>7.0000000000000007E-2</v>
      </c>
      <c r="H47">
        <v>3952940</v>
      </c>
      <c r="I47">
        <v>13184231</v>
      </c>
    </row>
    <row r="48" spans="1:9" ht="16" customHeight="1" x14ac:dyDescent="0.2">
      <c r="A48" t="s">
        <v>49</v>
      </c>
      <c r="B48">
        <v>5216397</v>
      </c>
      <c r="C48">
        <v>2331797</v>
      </c>
      <c r="D48">
        <v>492469</v>
      </c>
      <c r="E48">
        <v>0</v>
      </c>
      <c r="F48">
        <v>1306201</v>
      </c>
      <c r="G48">
        <v>0.11</v>
      </c>
      <c r="H48">
        <v>19328</v>
      </c>
      <c r="I48">
        <v>513799</v>
      </c>
    </row>
    <row r="49" spans="1:9" ht="16" customHeight="1" x14ac:dyDescent="0.2">
      <c r="A49" t="s">
        <v>50</v>
      </c>
      <c r="B49">
        <v>62150022</v>
      </c>
      <c r="C49">
        <v>32343119</v>
      </c>
      <c r="D49">
        <v>338896</v>
      </c>
      <c r="E49">
        <v>259566</v>
      </c>
      <c r="F49">
        <v>19578096</v>
      </c>
      <c r="G49">
        <v>0.1</v>
      </c>
      <c r="H49">
        <v>7440783</v>
      </c>
      <c r="I49">
        <v>4725778</v>
      </c>
    </row>
    <row r="50" spans="1:9" ht="16" customHeight="1" x14ac:dyDescent="0.2">
      <c r="A50" t="s">
        <v>51</v>
      </c>
      <c r="B50">
        <v>288912301</v>
      </c>
      <c r="C50">
        <v>207744076</v>
      </c>
      <c r="D50">
        <v>1661892</v>
      </c>
      <c r="E50">
        <v>0</v>
      </c>
      <c r="F50">
        <v>76721037</v>
      </c>
      <c r="G50">
        <v>0.15</v>
      </c>
      <c r="H50">
        <v>14108878</v>
      </c>
      <c r="I50">
        <v>115252269</v>
      </c>
    </row>
    <row r="51" spans="1:9" ht="16" customHeight="1" x14ac:dyDescent="0.2">
      <c r="A51" t="s">
        <v>52</v>
      </c>
      <c r="B51">
        <v>25576551</v>
      </c>
      <c r="C51">
        <v>14383604</v>
      </c>
      <c r="D51">
        <v>336069</v>
      </c>
      <c r="E51">
        <v>0</v>
      </c>
      <c r="F51">
        <v>12773920</v>
      </c>
      <c r="G51">
        <v>0.2</v>
      </c>
      <c r="H51">
        <v>1264238</v>
      </c>
      <c r="I51">
        <v>9377</v>
      </c>
    </row>
    <row r="52" spans="1:9" ht="16" customHeight="1" x14ac:dyDescent="0.2">
      <c r="A52" t="s">
        <v>53</v>
      </c>
      <c r="B52">
        <v>7705103</v>
      </c>
      <c r="C52">
        <v>4537188</v>
      </c>
      <c r="D52">
        <v>0</v>
      </c>
      <c r="E52">
        <v>0</v>
      </c>
      <c r="F52">
        <v>4019083</v>
      </c>
      <c r="G52">
        <v>0.12</v>
      </c>
      <c r="H52">
        <v>518105</v>
      </c>
      <c r="I52">
        <v>0</v>
      </c>
    </row>
    <row r="53" spans="1:9" ht="16" customHeight="1" x14ac:dyDescent="0.2">
      <c r="A53" t="s">
        <v>54</v>
      </c>
      <c r="B53">
        <v>82167680</v>
      </c>
      <c r="C53">
        <v>34909181</v>
      </c>
      <c r="D53">
        <v>1258712</v>
      </c>
      <c r="E53">
        <v>0</v>
      </c>
      <c r="F53">
        <v>16292429</v>
      </c>
      <c r="G53">
        <v>0.13</v>
      </c>
      <c r="H53">
        <v>2116457</v>
      </c>
      <c r="I53">
        <v>15241583</v>
      </c>
    </row>
    <row r="54" spans="1:9" ht="16" customHeight="1" x14ac:dyDescent="0.2">
      <c r="A54" t="s">
        <v>55</v>
      </c>
      <c r="B54">
        <v>288273946</v>
      </c>
      <c r="C54">
        <v>51523304</v>
      </c>
      <c r="D54">
        <v>1413695</v>
      </c>
      <c r="E54">
        <v>1646327</v>
      </c>
      <c r="F54">
        <v>27323293</v>
      </c>
      <c r="G54">
        <v>7.0000000000000007E-2</v>
      </c>
      <c r="H54">
        <v>5465942</v>
      </c>
      <c r="I54">
        <v>15674047</v>
      </c>
    </row>
    <row r="55" spans="1:9" ht="16" customHeight="1" x14ac:dyDescent="0.2">
      <c r="A55" t="s">
        <v>56</v>
      </c>
      <c r="B55">
        <v>93060937</v>
      </c>
      <c r="C55">
        <v>59264377</v>
      </c>
      <c r="D55">
        <v>10008744</v>
      </c>
      <c r="E55">
        <v>29911580</v>
      </c>
      <c r="F55">
        <v>9617994</v>
      </c>
      <c r="G55">
        <v>0.05</v>
      </c>
      <c r="H55">
        <v>4295622</v>
      </c>
      <c r="I55">
        <v>5430437</v>
      </c>
    </row>
    <row r="56" spans="1:9" ht="16" customHeight="1" x14ac:dyDescent="0.2">
      <c r="A56" t="s">
        <v>57</v>
      </c>
      <c r="B56">
        <v>287366301</v>
      </c>
      <c r="C56">
        <v>1608660</v>
      </c>
      <c r="D56">
        <v>2567178</v>
      </c>
      <c r="E56">
        <v>75000</v>
      </c>
      <c r="F56">
        <v>17063474</v>
      </c>
      <c r="G56">
        <v>0.05</v>
      </c>
      <c r="H56">
        <v>9453216</v>
      </c>
      <c r="I56">
        <v>-27550208</v>
      </c>
    </row>
    <row r="57" spans="1:9" ht="16" customHeight="1" x14ac:dyDescent="0.2">
      <c r="A57" t="s">
        <v>58</v>
      </c>
      <c r="B57">
        <v>16766937</v>
      </c>
      <c r="C57">
        <v>12364204</v>
      </c>
      <c r="D57">
        <v>0</v>
      </c>
      <c r="E57">
        <v>0</v>
      </c>
      <c r="F57">
        <v>334079</v>
      </c>
      <c r="G57">
        <v>0.02</v>
      </c>
      <c r="H57">
        <v>163517</v>
      </c>
      <c r="I57">
        <v>11866608</v>
      </c>
    </row>
    <row r="58" spans="1:9" ht="16" customHeight="1" x14ac:dyDescent="0.2">
      <c r="A58" t="s">
        <v>133</v>
      </c>
      <c r="B58">
        <v>8497720403</v>
      </c>
      <c r="C58">
        <v>3968798071</v>
      </c>
      <c r="D58">
        <v>179210080</v>
      </c>
      <c r="E58">
        <v>119071832</v>
      </c>
      <c r="F58">
        <v>1376953055</v>
      </c>
      <c r="G58" t="s">
        <v>360</v>
      </c>
      <c r="H58">
        <v>224732455</v>
      </c>
      <c r="I58">
        <v>2068830649</v>
      </c>
    </row>
    <row r="59" spans="1:9" ht="16" customHeight="1" x14ac:dyDescent="0.2">
      <c r="A59" t="s">
        <v>361</v>
      </c>
      <c r="B59">
        <v>0.56999999999999995</v>
      </c>
      <c r="C59">
        <v>0.27</v>
      </c>
      <c r="D59">
        <v>0.01</v>
      </c>
      <c r="E59">
        <v>0.01</v>
      </c>
      <c r="F59">
        <v>0.09</v>
      </c>
      <c r="G59" t="s">
        <v>360</v>
      </c>
      <c r="H59">
        <v>0.02</v>
      </c>
      <c r="I59">
        <v>0.14000000000000001</v>
      </c>
    </row>
    <row r="60" spans="1:9" ht="16" customHeight="1" x14ac:dyDescent="0.2">
      <c r="A60" t="s">
        <v>370</v>
      </c>
    </row>
  </sheetData>
  <pageMargins left="0.7" right="0.7" top="0.75" bottom="0.75"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L62"/>
  <sheetViews>
    <sheetView workbookViewId="0">
      <selection activeCell="D19" sqref="D19"/>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485</v>
      </c>
    </row>
    <row r="3" spans="1:12" ht="16" customHeight="1" x14ac:dyDescent="0.2">
      <c r="A3" t="s">
        <v>489</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34768710</v>
      </c>
      <c r="C7">
        <v>6765024</v>
      </c>
      <c r="D7">
        <v>0</v>
      </c>
      <c r="E7">
        <v>82951</v>
      </c>
      <c r="F7">
        <v>0</v>
      </c>
      <c r="G7">
        <v>0</v>
      </c>
      <c r="H7">
        <v>0</v>
      </c>
      <c r="I7">
        <v>0</v>
      </c>
      <c r="J7">
        <v>16876298</v>
      </c>
      <c r="K7">
        <v>11044437</v>
      </c>
      <c r="L7">
        <v>0.53</v>
      </c>
    </row>
    <row r="8" spans="1:12" ht="16" customHeight="1" x14ac:dyDescent="0.2">
      <c r="A8" t="s">
        <v>9</v>
      </c>
      <c r="B8">
        <v>15476607</v>
      </c>
      <c r="C8">
        <v>6618606</v>
      </c>
      <c r="D8">
        <v>0</v>
      </c>
      <c r="E8">
        <v>178993</v>
      </c>
      <c r="F8">
        <v>0</v>
      </c>
      <c r="G8">
        <v>0</v>
      </c>
      <c r="H8">
        <v>0</v>
      </c>
      <c r="I8">
        <v>49181</v>
      </c>
      <c r="J8">
        <v>0</v>
      </c>
      <c r="K8">
        <v>8629827</v>
      </c>
      <c r="L8">
        <v>0.41</v>
      </c>
    </row>
    <row r="9" spans="1:12" ht="16" customHeight="1" x14ac:dyDescent="0.2">
      <c r="A9" t="s">
        <v>10</v>
      </c>
      <c r="B9">
        <v>145291443</v>
      </c>
      <c r="C9">
        <v>27902392</v>
      </c>
      <c r="D9">
        <v>36733377</v>
      </c>
      <c r="E9">
        <v>12441723</v>
      </c>
      <c r="F9">
        <v>0</v>
      </c>
      <c r="G9">
        <v>0</v>
      </c>
      <c r="H9">
        <v>0</v>
      </c>
      <c r="I9">
        <v>0</v>
      </c>
      <c r="J9">
        <v>29615439</v>
      </c>
      <c r="K9">
        <v>38598512</v>
      </c>
      <c r="L9">
        <v>0.79</v>
      </c>
    </row>
    <row r="10" spans="1:12" ht="16" customHeight="1" x14ac:dyDescent="0.2">
      <c r="A10" t="s">
        <v>11</v>
      </c>
      <c r="B10">
        <v>50515779</v>
      </c>
      <c r="C10">
        <v>21326111</v>
      </c>
      <c r="D10">
        <v>4937698</v>
      </c>
      <c r="E10">
        <v>8045029</v>
      </c>
      <c r="F10">
        <v>406932</v>
      </c>
      <c r="G10">
        <v>0</v>
      </c>
      <c r="H10">
        <v>0</v>
      </c>
      <c r="I10">
        <v>0</v>
      </c>
      <c r="J10">
        <v>0</v>
      </c>
      <c r="K10">
        <v>15800009</v>
      </c>
      <c r="L10">
        <v>0.74</v>
      </c>
    </row>
    <row r="11" spans="1:12" ht="16" customHeight="1" x14ac:dyDescent="0.2">
      <c r="A11" t="s">
        <v>12</v>
      </c>
      <c r="B11">
        <v>1643661398</v>
      </c>
      <c r="C11">
        <v>388528053</v>
      </c>
      <c r="D11">
        <v>307180423</v>
      </c>
      <c r="E11">
        <v>20718872</v>
      </c>
      <c r="F11">
        <v>0</v>
      </c>
      <c r="G11">
        <v>0</v>
      </c>
      <c r="H11">
        <v>0</v>
      </c>
      <c r="I11">
        <v>902465</v>
      </c>
      <c r="J11">
        <v>0</v>
      </c>
      <c r="K11">
        <v>926331585</v>
      </c>
      <c r="L11">
        <v>0.44</v>
      </c>
    </row>
    <row r="12" spans="1:12" ht="16" customHeight="1" x14ac:dyDescent="0.2">
      <c r="A12" t="s">
        <v>13</v>
      </c>
      <c r="B12">
        <v>80784422</v>
      </c>
      <c r="C12">
        <v>884997</v>
      </c>
      <c r="D12">
        <v>3602754</v>
      </c>
      <c r="E12">
        <v>2335947</v>
      </c>
      <c r="F12">
        <v>0</v>
      </c>
      <c r="G12">
        <v>0</v>
      </c>
      <c r="H12">
        <v>0</v>
      </c>
      <c r="I12">
        <v>6598213</v>
      </c>
      <c r="J12">
        <v>4308004</v>
      </c>
      <c r="K12">
        <v>63054507</v>
      </c>
      <c r="L12">
        <v>0.67</v>
      </c>
    </row>
    <row r="13" spans="1:12" ht="16" customHeight="1" x14ac:dyDescent="0.2">
      <c r="A13" t="s">
        <v>14</v>
      </c>
      <c r="B13">
        <v>118296204</v>
      </c>
      <c r="C13">
        <v>0</v>
      </c>
      <c r="D13">
        <v>0</v>
      </c>
      <c r="E13">
        <v>2564539</v>
      </c>
      <c r="F13">
        <v>0</v>
      </c>
      <c r="G13">
        <v>0</v>
      </c>
      <c r="H13">
        <v>0</v>
      </c>
      <c r="I13">
        <v>35366</v>
      </c>
      <c r="J13">
        <v>13022829</v>
      </c>
      <c r="K13">
        <v>102673470</v>
      </c>
      <c r="L13">
        <v>0.52</v>
      </c>
    </row>
    <row r="14" spans="1:12" ht="16" customHeight="1" x14ac:dyDescent="0.2">
      <c r="A14" t="s">
        <v>15</v>
      </c>
      <c r="B14">
        <v>6240801</v>
      </c>
      <c r="C14">
        <v>0</v>
      </c>
      <c r="D14">
        <v>0</v>
      </c>
      <c r="E14">
        <v>0</v>
      </c>
      <c r="F14">
        <v>0</v>
      </c>
      <c r="G14">
        <v>0</v>
      </c>
      <c r="H14">
        <v>0</v>
      </c>
      <c r="I14">
        <v>0</v>
      </c>
      <c r="J14">
        <v>0</v>
      </c>
      <c r="K14">
        <v>6240801</v>
      </c>
      <c r="L14">
        <v>0.2</v>
      </c>
    </row>
    <row r="15" spans="1:12" ht="16" customHeight="1" x14ac:dyDescent="0.2">
      <c r="A15" t="s">
        <v>16</v>
      </c>
      <c r="B15">
        <v>74959655</v>
      </c>
      <c r="C15">
        <v>21341349</v>
      </c>
      <c r="D15">
        <v>26116535</v>
      </c>
      <c r="E15">
        <v>0</v>
      </c>
      <c r="F15">
        <v>0</v>
      </c>
      <c r="G15">
        <v>0</v>
      </c>
      <c r="H15">
        <v>0</v>
      </c>
      <c r="I15">
        <v>0</v>
      </c>
      <c r="J15">
        <v>0</v>
      </c>
      <c r="K15">
        <v>27501771</v>
      </c>
      <c r="L15">
        <v>0.81</v>
      </c>
    </row>
    <row r="16" spans="1:12" ht="16" customHeight="1" x14ac:dyDescent="0.2">
      <c r="A16" t="s">
        <v>17</v>
      </c>
      <c r="B16">
        <v>519985097</v>
      </c>
      <c r="C16">
        <v>136122757</v>
      </c>
      <c r="D16">
        <v>145079822</v>
      </c>
      <c r="E16">
        <v>4876374</v>
      </c>
      <c r="F16">
        <v>0</v>
      </c>
      <c r="G16">
        <v>0</v>
      </c>
      <c r="H16">
        <v>0</v>
      </c>
      <c r="I16">
        <v>2949683</v>
      </c>
      <c r="J16">
        <v>9193175</v>
      </c>
      <c r="K16">
        <v>221763286</v>
      </c>
      <c r="L16">
        <v>0.93</v>
      </c>
    </row>
    <row r="17" spans="1:12" ht="16" customHeight="1" x14ac:dyDescent="0.2">
      <c r="A17" t="s">
        <v>18</v>
      </c>
      <c r="B17">
        <v>158958065</v>
      </c>
      <c r="C17">
        <v>38077213</v>
      </c>
      <c r="D17">
        <v>0</v>
      </c>
      <c r="E17">
        <v>0</v>
      </c>
      <c r="F17">
        <v>0</v>
      </c>
      <c r="G17">
        <v>0</v>
      </c>
      <c r="H17">
        <v>0</v>
      </c>
      <c r="I17">
        <v>0</v>
      </c>
      <c r="J17">
        <v>3318844</v>
      </c>
      <c r="K17">
        <v>117562008</v>
      </c>
      <c r="L17">
        <v>0.53</v>
      </c>
    </row>
    <row r="18" spans="1:12" ht="16" customHeight="1" x14ac:dyDescent="0.2">
      <c r="A18" t="s">
        <v>19</v>
      </c>
      <c r="B18">
        <v>16363733</v>
      </c>
      <c r="C18">
        <v>4121086</v>
      </c>
      <c r="D18">
        <v>0</v>
      </c>
      <c r="E18">
        <v>1134084</v>
      </c>
      <c r="F18">
        <v>0</v>
      </c>
      <c r="G18">
        <v>0</v>
      </c>
      <c r="H18">
        <v>0</v>
      </c>
      <c r="I18">
        <v>0</v>
      </c>
      <c r="J18">
        <v>0</v>
      </c>
      <c r="K18">
        <v>11108563</v>
      </c>
      <c r="L18">
        <v>0.18</v>
      </c>
    </row>
    <row r="19" spans="1:12" ht="16" customHeight="1" x14ac:dyDescent="0.2">
      <c r="A19" t="s">
        <v>20</v>
      </c>
      <c r="B19">
        <v>27777658</v>
      </c>
      <c r="C19">
        <v>7479644</v>
      </c>
      <c r="D19">
        <v>0</v>
      </c>
      <c r="E19">
        <v>332</v>
      </c>
      <c r="F19">
        <v>0</v>
      </c>
      <c r="G19">
        <v>0</v>
      </c>
      <c r="H19">
        <v>0</v>
      </c>
      <c r="I19">
        <v>1893993</v>
      </c>
      <c r="J19">
        <v>0</v>
      </c>
      <c r="K19">
        <v>18403689</v>
      </c>
      <c r="L19">
        <v>0.85</v>
      </c>
    </row>
    <row r="20" spans="1:12" ht="16" customHeight="1" x14ac:dyDescent="0.2">
      <c r="A20" t="s">
        <v>21</v>
      </c>
      <c r="B20">
        <v>394701585</v>
      </c>
      <c r="C20">
        <v>62990778</v>
      </c>
      <c r="D20">
        <v>102445190</v>
      </c>
      <c r="E20">
        <v>1455951</v>
      </c>
      <c r="F20">
        <v>0</v>
      </c>
      <c r="G20">
        <v>0</v>
      </c>
      <c r="H20">
        <v>0</v>
      </c>
      <c r="I20">
        <v>0</v>
      </c>
      <c r="J20">
        <v>152948749</v>
      </c>
      <c r="K20">
        <v>74860917</v>
      </c>
      <c r="L20">
        <v>0.77</v>
      </c>
    </row>
    <row r="21" spans="1:12" ht="16" customHeight="1" x14ac:dyDescent="0.2">
      <c r="A21" t="s">
        <v>22</v>
      </c>
      <c r="B21">
        <v>122681870</v>
      </c>
      <c r="C21">
        <v>0</v>
      </c>
      <c r="D21">
        <v>32401723</v>
      </c>
      <c r="E21">
        <v>0</v>
      </c>
      <c r="F21">
        <v>0</v>
      </c>
      <c r="G21">
        <v>0</v>
      </c>
      <c r="H21">
        <v>0</v>
      </c>
      <c r="I21">
        <v>0</v>
      </c>
      <c r="J21">
        <v>0</v>
      </c>
      <c r="K21">
        <v>90280147</v>
      </c>
      <c r="L21">
        <v>0.53</v>
      </c>
    </row>
    <row r="22" spans="1:12" ht="16" customHeight="1" x14ac:dyDescent="0.2">
      <c r="A22" t="s">
        <v>23</v>
      </c>
      <c r="B22">
        <v>57198250</v>
      </c>
      <c r="C22">
        <v>14036869</v>
      </c>
      <c r="D22">
        <v>9602</v>
      </c>
      <c r="E22">
        <v>1851217</v>
      </c>
      <c r="F22">
        <v>111660</v>
      </c>
      <c r="G22">
        <v>0</v>
      </c>
      <c r="H22">
        <v>0</v>
      </c>
      <c r="I22">
        <v>3385868</v>
      </c>
      <c r="J22">
        <v>0</v>
      </c>
      <c r="K22">
        <v>37803034</v>
      </c>
      <c r="L22">
        <v>0.59</v>
      </c>
    </row>
    <row r="23" spans="1:12" ht="16" customHeight="1" x14ac:dyDescent="0.2">
      <c r="A23" t="s">
        <v>24</v>
      </c>
      <c r="B23">
        <v>30144674</v>
      </c>
      <c r="C23">
        <v>7053878</v>
      </c>
      <c r="D23">
        <v>0</v>
      </c>
      <c r="E23">
        <v>0</v>
      </c>
      <c r="F23">
        <v>0</v>
      </c>
      <c r="G23">
        <v>0</v>
      </c>
      <c r="H23">
        <v>0</v>
      </c>
      <c r="I23">
        <v>0</v>
      </c>
      <c r="J23">
        <v>0</v>
      </c>
      <c r="K23">
        <v>23090796</v>
      </c>
      <c r="L23">
        <v>0.41</v>
      </c>
    </row>
    <row r="24" spans="1:12" ht="16" customHeight="1" x14ac:dyDescent="0.2">
      <c r="A24" t="s">
        <v>25</v>
      </c>
      <c r="B24">
        <v>88625738</v>
      </c>
      <c r="C24">
        <v>31134337</v>
      </c>
      <c r="D24">
        <v>16769535</v>
      </c>
      <c r="E24">
        <v>6036249</v>
      </c>
      <c r="F24">
        <v>0</v>
      </c>
      <c r="G24">
        <v>0</v>
      </c>
      <c r="H24">
        <v>0</v>
      </c>
      <c r="I24">
        <v>0</v>
      </c>
      <c r="J24">
        <v>0</v>
      </c>
      <c r="K24">
        <v>34685617</v>
      </c>
      <c r="L24">
        <v>0.64</v>
      </c>
    </row>
    <row r="25" spans="1:12" ht="16" customHeight="1" x14ac:dyDescent="0.2">
      <c r="A25" t="s">
        <v>26</v>
      </c>
      <c r="B25">
        <v>8949697</v>
      </c>
      <c r="C25">
        <v>-59752</v>
      </c>
      <c r="D25">
        <v>0</v>
      </c>
      <c r="E25">
        <v>0</v>
      </c>
      <c r="F25">
        <v>0</v>
      </c>
      <c r="G25">
        <v>0</v>
      </c>
      <c r="H25">
        <v>0</v>
      </c>
      <c r="I25">
        <v>0</v>
      </c>
      <c r="J25">
        <v>0</v>
      </c>
      <c r="K25">
        <v>9009449</v>
      </c>
      <c r="L25">
        <v>0.12</v>
      </c>
    </row>
    <row r="26" spans="1:12" ht="16" customHeight="1" x14ac:dyDescent="0.2">
      <c r="A26" t="s">
        <v>27</v>
      </c>
      <c r="B26">
        <v>10168949</v>
      </c>
      <c r="C26">
        <v>632080</v>
      </c>
      <c r="D26">
        <v>0</v>
      </c>
      <c r="E26">
        <v>2894197</v>
      </c>
      <c r="F26">
        <v>0</v>
      </c>
      <c r="G26">
        <v>0</v>
      </c>
      <c r="H26">
        <v>0</v>
      </c>
      <c r="I26">
        <v>91487</v>
      </c>
      <c r="J26">
        <v>0</v>
      </c>
      <c r="K26">
        <v>6551185</v>
      </c>
      <c r="L26">
        <v>0.19</v>
      </c>
    </row>
    <row r="27" spans="1:12" ht="16" customHeight="1" x14ac:dyDescent="0.2">
      <c r="A27" t="s">
        <v>28</v>
      </c>
      <c r="B27">
        <v>121823867</v>
      </c>
      <c r="C27">
        <v>87044413</v>
      </c>
      <c r="D27">
        <v>-29525666</v>
      </c>
      <c r="E27">
        <v>18161677</v>
      </c>
      <c r="F27">
        <v>0</v>
      </c>
      <c r="G27">
        <v>0</v>
      </c>
      <c r="H27">
        <v>0</v>
      </c>
      <c r="I27">
        <v>0</v>
      </c>
      <c r="J27">
        <v>0</v>
      </c>
      <c r="K27">
        <v>46143443</v>
      </c>
      <c r="L27">
        <v>0.56000000000000005</v>
      </c>
    </row>
    <row r="28" spans="1:12" ht="16" customHeight="1" x14ac:dyDescent="0.2">
      <c r="A28" t="s">
        <v>29</v>
      </c>
      <c r="B28">
        <v>231665387</v>
      </c>
      <c r="C28">
        <v>19646494</v>
      </c>
      <c r="D28">
        <v>148797780</v>
      </c>
      <c r="E28">
        <v>3027326</v>
      </c>
      <c r="F28">
        <v>0</v>
      </c>
      <c r="G28">
        <v>0</v>
      </c>
      <c r="H28">
        <v>0</v>
      </c>
      <c r="I28">
        <v>18000299</v>
      </c>
      <c r="J28">
        <v>0</v>
      </c>
      <c r="K28">
        <v>42193488</v>
      </c>
      <c r="L28">
        <v>0.72</v>
      </c>
    </row>
    <row r="29" spans="1:12" ht="16" customHeight="1" x14ac:dyDescent="0.2">
      <c r="A29" t="s">
        <v>30</v>
      </c>
      <c r="B29">
        <v>604301198</v>
      </c>
      <c r="C29">
        <v>132748809</v>
      </c>
      <c r="D29">
        <v>153707605</v>
      </c>
      <c r="E29">
        <v>1248081</v>
      </c>
      <c r="F29">
        <v>162210</v>
      </c>
      <c r="G29">
        <v>0</v>
      </c>
      <c r="H29">
        <v>27000000</v>
      </c>
      <c r="I29">
        <v>0</v>
      </c>
      <c r="J29">
        <v>0</v>
      </c>
      <c r="K29">
        <v>289434493</v>
      </c>
      <c r="L29">
        <v>0.79</v>
      </c>
    </row>
    <row r="30" spans="1:12" ht="16" customHeight="1" x14ac:dyDescent="0.2">
      <c r="A30" t="s">
        <v>31</v>
      </c>
      <c r="B30">
        <v>145064205</v>
      </c>
      <c r="C30">
        <v>51480342</v>
      </c>
      <c r="D30">
        <v>22862</v>
      </c>
      <c r="E30">
        <v>5083395</v>
      </c>
      <c r="F30">
        <v>0</v>
      </c>
      <c r="G30">
        <v>51337414</v>
      </c>
      <c r="H30">
        <v>0</v>
      </c>
      <c r="I30">
        <v>14095468</v>
      </c>
      <c r="J30">
        <v>0</v>
      </c>
      <c r="K30">
        <v>23044724</v>
      </c>
      <c r="L30">
        <v>0.61</v>
      </c>
    </row>
    <row r="31" spans="1:12" ht="16" customHeight="1" x14ac:dyDescent="0.2">
      <c r="A31" t="s">
        <v>32</v>
      </c>
      <c r="B31">
        <v>73466985</v>
      </c>
      <c r="C31">
        <v>11551450</v>
      </c>
      <c r="D31">
        <v>18776188</v>
      </c>
      <c r="E31">
        <v>12837901</v>
      </c>
      <c r="F31">
        <v>0</v>
      </c>
      <c r="G31">
        <v>0</v>
      </c>
      <c r="H31">
        <v>0</v>
      </c>
      <c r="I31">
        <v>0</v>
      </c>
      <c r="J31">
        <v>0</v>
      </c>
      <c r="K31">
        <v>30301446</v>
      </c>
      <c r="L31">
        <v>0.66</v>
      </c>
    </row>
    <row r="32" spans="1:12" ht="16" customHeight="1" x14ac:dyDescent="0.2">
      <c r="A32" t="s">
        <v>33</v>
      </c>
      <c r="B32">
        <v>62153396</v>
      </c>
      <c r="C32">
        <v>44994758</v>
      </c>
      <c r="D32">
        <v>0</v>
      </c>
      <c r="E32">
        <v>7524</v>
      </c>
      <c r="F32">
        <v>0</v>
      </c>
      <c r="G32">
        <v>0</v>
      </c>
      <c r="H32">
        <v>0</v>
      </c>
      <c r="I32">
        <v>13313</v>
      </c>
      <c r="J32">
        <v>0</v>
      </c>
      <c r="K32">
        <v>17137801</v>
      </c>
      <c r="L32">
        <v>0.32</v>
      </c>
    </row>
    <row r="33" spans="1:12" ht="16" customHeight="1" x14ac:dyDescent="0.2">
      <c r="A33" t="s">
        <v>34</v>
      </c>
      <c r="B33">
        <v>8061569</v>
      </c>
      <c r="C33">
        <v>2739019</v>
      </c>
      <c r="D33">
        <v>0</v>
      </c>
      <c r="E33">
        <v>100017</v>
      </c>
      <c r="F33">
        <v>97637</v>
      </c>
      <c r="G33">
        <v>0</v>
      </c>
      <c r="H33">
        <v>0</v>
      </c>
      <c r="I33">
        <v>0</v>
      </c>
      <c r="J33">
        <v>4185672</v>
      </c>
      <c r="K33">
        <v>939224</v>
      </c>
      <c r="L33">
        <v>0.22</v>
      </c>
    </row>
    <row r="34" spans="1:12" ht="16" customHeight="1" x14ac:dyDescent="0.2">
      <c r="A34" t="s">
        <v>35</v>
      </c>
      <c r="B34">
        <v>14290541</v>
      </c>
      <c r="C34">
        <v>8092585</v>
      </c>
      <c r="D34">
        <v>0</v>
      </c>
      <c r="E34">
        <v>0</v>
      </c>
      <c r="F34">
        <v>0</v>
      </c>
      <c r="G34">
        <v>0</v>
      </c>
      <c r="H34">
        <v>0</v>
      </c>
      <c r="I34">
        <v>0</v>
      </c>
      <c r="J34">
        <v>0</v>
      </c>
      <c r="K34">
        <v>6197956</v>
      </c>
      <c r="L34">
        <v>0.42</v>
      </c>
    </row>
    <row r="35" spans="1:12" ht="16" customHeight="1" x14ac:dyDescent="0.2">
      <c r="A35" t="s">
        <v>36</v>
      </c>
      <c r="B35">
        <v>22043582</v>
      </c>
      <c r="C35">
        <v>2943113</v>
      </c>
      <c r="D35">
        <v>0</v>
      </c>
      <c r="E35">
        <v>120850</v>
      </c>
      <c r="F35">
        <v>0</v>
      </c>
      <c r="G35">
        <v>0</v>
      </c>
      <c r="H35">
        <v>0</v>
      </c>
      <c r="I35">
        <v>61995</v>
      </c>
      <c r="J35">
        <v>4907899</v>
      </c>
      <c r="K35">
        <v>14009725</v>
      </c>
      <c r="L35">
        <v>0.61</v>
      </c>
    </row>
    <row r="36" spans="1:12" ht="16" customHeight="1" x14ac:dyDescent="0.2">
      <c r="A36" t="s">
        <v>37</v>
      </c>
      <c r="B36">
        <v>19739747</v>
      </c>
      <c r="C36">
        <v>3733835</v>
      </c>
      <c r="D36">
        <v>0</v>
      </c>
      <c r="E36">
        <v>469752</v>
      </c>
      <c r="F36">
        <v>9932</v>
      </c>
      <c r="G36">
        <v>0</v>
      </c>
      <c r="H36">
        <v>0</v>
      </c>
      <c r="I36">
        <v>0</v>
      </c>
      <c r="J36">
        <v>2275839</v>
      </c>
      <c r="K36">
        <v>13250389</v>
      </c>
      <c r="L36">
        <v>0.63</v>
      </c>
    </row>
    <row r="37" spans="1:12" ht="16" customHeight="1" x14ac:dyDescent="0.2">
      <c r="A37" t="s">
        <v>38</v>
      </c>
      <c r="B37">
        <v>108852148</v>
      </c>
      <c r="C37">
        <v>43184881</v>
      </c>
      <c r="D37">
        <v>0</v>
      </c>
      <c r="E37">
        <v>0</v>
      </c>
      <c r="F37">
        <v>0</v>
      </c>
      <c r="G37">
        <v>0</v>
      </c>
      <c r="H37">
        <v>0</v>
      </c>
      <c r="I37">
        <v>342007</v>
      </c>
      <c r="J37">
        <v>0</v>
      </c>
      <c r="K37">
        <v>65325260</v>
      </c>
      <c r="L37">
        <v>0.43</v>
      </c>
    </row>
    <row r="38" spans="1:12" ht="16" customHeight="1" x14ac:dyDescent="0.2">
      <c r="A38" t="s">
        <v>39</v>
      </c>
      <c r="B38">
        <v>23333233</v>
      </c>
      <c r="C38">
        <v>11370651</v>
      </c>
      <c r="D38">
        <v>0</v>
      </c>
      <c r="E38">
        <v>941183</v>
      </c>
      <c r="F38">
        <v>0</v>
      </c>
      <c r="G38">
        <v>0</v>
      </c>
      <c r="H38">
        <v>-3600000</v>
      </c>
      <c r="I38">
        <v>0</v>
      </c>
      <c r="J38">
        <v>0</v>
      </c>
      <c r="K38">
        <v>14621399</v>
      </c>
      <c r="L38">
        <v>0.21</v>
      </c>
    </row>
    <row r="39" spans="1:12" ht="16" customHeight="1" x14ac:dyDescent="0.2">
      <c r="A39" t="s">
        <v>40</v>
      </c>
      <c r="B39">
        <v>817926531</v>
      </c>
      <c r="C39">
        <v>230422753</v>
      </c>
      <c r="D39">
        <v>0</v>
      </c>
      <c r="E39">
        <v>2838884</v>
      </c>
      <c r="F39">
        <v>0</v>
      </c>
      <c r="G39">
        <v>0</v>
      </c>
      <c r="H39">
        <v>0</v>
      </c>
      <c r="I39">
        <v>7810197</v>
      </c>
      <c r="J39">
        <v>24232197</v>
      </c>
      <c r="K39">
        <v>552622500</v>
      </c>
      <c r="L39">
        <v>0.4</v>
      </c>
    </row>
    <row r="40" spans="1:12" ht="16" customHeight="1" x14ac:dyDescent="0.2">
      <c r="A40" t="s">
        <v>41</v>
      </c>
      <c r="B40">
        <v>160056221</v>
      </c>
      <c r="C40">
        <v>7320959</v>
      </c>
      <c r="D40">
        <v>33622862</v>
      </c>
      <c r="E40">
        <v>1519368</v>
      </c>
      <c r="F40">
        <v>0</v>
      </c>
      <c r="G40">
        <v>0</v>
      </c>
      <c r="H40">
        <v>0</v>
      </c>
      <c r="I40">
        <v>2603318</v>
      </c>
      <c r="J40">
        <v>71188600</v>
      </c>
      <c r="K40">
        <v>43801114</v>
      </c>
      <c r="L40">
        <v>0.56999999999999995</v>
      </c>
    </row>
    <row r="41" spans="1:12" ht="16" customHeight="1" x14ac:dyDescent="0.2">
      <c r="A41" t="s">
        <v>42</v>
      </c>
      <c r="B41">
        <v>18993557</v>
      </c>
      <c r="C41">
        <v>1847390</v>
      </c>
      <c r="D41">
        <v>943646</v>
      </c>
      <c r="E41">
        <v>186210</v>
      </c>
      <c r="F41">
        <v>0</v>
      </c>
      <c r="G41">
        <v>0</v>
      </c>
      <c r="H41">
        <v>0</v>
      </c>
      <c r="I41">
        <v>0</v>
      </c>
      <c r="J41">
        <v>4889491</v>
      </c>
      <c r="K41">
        <v>11126820</v>
      </c>
      <c r="L41">
        <v>0.68</v>
      </c>
    </row>
    <row r="42" spans="1:12" ht="16" customHeight="1" x14ac:dyDescent="0.2">
      <c r="A42" t="s">
        <v>43</v>
      </c>
      <c r="B42">
        <v>667877000</v>
      </c>
      <c r="C42">
        <v>121447079</v>
      </c>
      <c r="D42">
        <v>68745213</v>
      </c>
      <c r="E42">
        <v>19355236</v>
      </c>
      <c r="F42">
        <v>0</v>
      </c>
      <c r="G42">
        <v>0</v>
      </c>
      <c r="H42">
        <v>0</v>
      </c>
      <c r="I42">
        <v>107060499</v>
      </c>
      <c r="J42">
        <v>0</v>
      </c>
      <c r="K42">
        <v>351268973</v>
      </c>
      <c r="L42">
        <v>0.9</v>
      </c>
    </row>
    <row r="43" spans="1:12" ht="16" customHeight="1" x14ac:dyDescent="0.2">
      <c r="A43" t="s">
        <v>44</v>
      </c>
      <c r="B43">
        <v>13246480</v>
      </c>
      <c r="C43">
        <v>4716</v>
      </c>
      <c r="D43">
        <v>0</v>
      </c>
      <c r="E43">
        <v>0</v>
      </c>
      <c r="F43">
        <v>138174</v>
      </c>
      <c r="G43">
        <v>0</v>
      </c>
      <c r="H43">
        <v>0</v>
      </c>
      <c r="I43">
        <v>6527671</v>
      </c>
      <c r="J43">
        <v>0</v>
      </c>
      <c r="K43">
        <v>6575919</v>
      </c>
      <c r="L43">
        <v>0.21</v>
      </c>
    </row>
    <row r="44" spans="1:12" ht="16" customHeight="1" x14ac:dyDescent="0.2">
      <c r="A44" t="s">
        <v>45</v>
      </c>
      <c r="B44">
        <v>85065397</v>
      </c>
      <c r="C44">
        <v>20208423</v>
      </c>
      <c r="D44">
        <v>531891</v>
      </c>
      <c r="E44">
        <v>1292989</v>
      </c>
      <c r="F44">
        <v>0</v>
      </c>
      <c r="G44">
        <v>0</v>
      </c>
      <c r="H44">
        <v>0</v>
      </c>
      <c r="I44">
        <v>0</v>
      </c>
      <c r="J44">
        <v>0</v>
      </c>
      <c r="K44">
        <v>63032094</v>
      </c>
      <c r="L44">
        <v>0.5</v>
      </c>
    </row>
    <row r="45" spans="1:12" ht="16" customHeight="1" x14ac:dyDescent="0.2">
      <c r="A45" t="s">
        <v>46</v>
      </c>
      <c r="B45">
        <v>440865222</v>
      </c>
      <c r="C45">
        <v>47790492</v>
      </c>
      <c r="D45">
        <v>25230117</v>
      </c>
      <c r="E45">
        <v>5027790</v>
      </c>
      <c r="F45">
        <v>0</v>
      </c>
      <c r="G45">
        <v>0</v>
      </c>
      <c r="H45">
        <v>0</v>
      </c>
      <c r="I45">
        <v>214504</v>
      </c>
      <c r="J45">
        <v>304249451</v>
      </c>
      <c r="K45">
        <v>58352868</v>
      </c>
      <c r="L45">
        <v>0.78</v>
      </c>
    </row>
    <row r="46" spans="1:12" ht="16" customHeight="1" x14ac:dyDescent="0.2">
      <c r="A46" t="s">
        <v>47</v>
      </c>
      <c r="B46">
        <v>26814858</v>
      </c>
      <c r="C46">
        <v>5872273</v>
      </c>
      <c r="D46">
        <v>0</v>
      </c>
      <c r="E46">
        <v>0</v>
      </c>
      <c r="F46">
        <v>0</v>
      </c>
      <c r="G46">
        <v>0</v>
      </c>
      <c r="H46">
        <v>0</v>
      </c>
      <c r="I46">
        <v>0</v>
      </c>
      <c r="J46">
        <v>0</v>
      </c>
      <c r="K46">
        <v>20942585</v>
      </c>
      <c r="L46">
        <v>0.28000000000000003</v>
      </c>
    </row>
    <row r="47" spans="1:12" ht="16" customHeight="1" x14ac:dyDescent="0.2">
      <c r="A47" t="s">
        <v>48</v>
      </c>
      <c r="B47">
        <v>69332769</v>
      </c>
      <c r="C47">
        <v>34851651</v>
      </c>
      <c r="D47">
        <v>0</v>
      </c>
      <c r="E47">
        <v>2008388</v>
      </c>
      <c r="F47">
        <v>0</v>
      </c>
      <c r="G47">
        <v>0</v>
      </c>
      <c r="H47">
        <v>0</v>
      </c>
      <c r="I47">
        <v>0</v>
      </c>
      <c r="J47">
        <v>0</v>
      </c>
      <c r="K47">
        <v>32472730</v>
      </c>
      <c r="L47">
        <v>0.75</v>
      </c>
    </row>
    <row r="48" spans="1:12" ht="16" customHeight="1" x14ac:dyDescent="0.2">
      <c r="A48" t="s">
        <v>49</v>
      </c>
      <c r="B48">
        <v>5216397</v>
      </c>
      <c r="C48">
        <v>2819970</v>
      </c>
      <c r="D48">
        <v>0</v>
      </c>
      <c r="E48">
        <v>64630</v>
      </c>
      <c r="F48">
        <v>0</v>
      </c>
      <c r="G48">
        <v>0</v>
      </c>
      <c r="H48">
        <v>0</v>
      </c>
      <c r="I48">
        <v>0</v>
      </c>
      <c r="J48">
        <v>0</v>
      </c>
      <c r="K48">
        <v>2331797</v>
      </c>
      <c r="L48">
        <v>0.42</v>
      </c>
    </row>
    <row r="49" spans="1:12" ht="16" customHeight="1" x14ac:dyDescent="0.2">
      <c r="A49" t="s">
        <v>50</v>
      </c>
      <c r="B49">
        <v>62150022</v>
      </c>
      <c r="C49">
        <v>24096790</v>
      </c>
      <c r="D49">
        <v>2495843</v>
      </c>
      <c r="E49">
        <v>3154001</v>
      </c>
      <c r="F49">
        <v>60269</v>
      </c>
      <c r="G49">
        <v>0</v>
      </c>
      <c r="H49">
        <v>0</v>
      </c>
      <c r="I49">
        <v>0</v>
      </c>
      <c r="J49">
        <v>0</v>
      </c>
      <c r="K49">
        <v>32343119</v>
      </c>
      <c r="L49">
        <v>0.32</v>
      </c>
    </row>
    <row r="50" spans="1:12" ht="16" customHeight="1" x14ac:dyDescent="0.2">
      <c r="A50" t="s">
        <v>51</v>
      </c>
      <c r="B50">
        <v>288912301</v>
      </c>
      <c r="C50">
        <v>58795709</v>
      </c>
      <c r="D50">
        <v>0</v>
      </c>
      <c r="E50">
        <v>2162753</v>
      </c>
      <c r="F50">
        <v>-811938</v>
      </c>
      <c r="G50">
        <v>0</v>
      </c>
      <c r="H50">
        <v>0</v>
      </c>
      <c r="I50">
        <v>2793000</v>
      </c>
      <c r="J50">
        <v>18228701</v>
      </c>
      <c r="K50">
        <v>207744076</v>
      </c>
      <c r="L50">
        <v>0.57999999999999996</v>
      </c>
    </row>
    <row r="51" spans="1:12" ht="16" customHeight="1" x14ac:dyDescent="0.2">
      <c r="A51" t="s">
        <v>52</v>
      </c>
      <c r="B51">
        <v>25576551</v>
      </c>
      <c r="C51">
        <v>10298155</v>
      </c>
      <c r="D51">
        <v>20870</v>
      </c>
      <c r="E51">
        <v>103055</v>
      </c>
      <c r="F51">
        <v>0</v>
      </c>
      <c r="G51">
        <v>0</v>
      </c>
      <c r="H51">
        <v>0</v>
      </c>
      <c r="I51">
        <v>770867</v>
      </c>
      <c r="J51">
        <v>0</v>
      </c>
      <c r="K51">
        <v>14383604</v>
      </c>
      <c r="L51">
        <v>0.4</v>
      </c>
    </row>
    <row r="52" spans="1:12" ht="16" customHeight="1" x14ac:dyDescent="0.2">
      <c r="A52" t="s">
        <v>53</v>
      </c>
      <c r="B52">
        <v>7705103</v>
      </c>
      <c r="C52">
        <v>421151</v>
      </c>
      <c r="D52">
        <v>2073384</v>
      </c>
      <c r="E52">
        <v>235582</v>
      </c>
      <c r="F52">
        <v>0</v>
      </c>
      <c r="G52">
        <v>0</v>
      </c>
      <c r="H52">
        <v>0</v>
      </c>
      <c r="I52">
        <v>437798</v>
      </c>
      <c r="J52">
        <v>0</v>
      </c>
      <c r="K52">
        <v>4537188</v>
      </c>
      <c r="L52">
        <v>0.23</v>
      </c>
    </row>
    <row r="53" spans="1:12" ht="16" customHeight="1" x14ac:dyDescent="0.2">
      <c r="A53" t="s">
        <v>54</v>
      </c>
      <c r="B53">
        <v>82167680</v>
      </c>
      <c r="C53">
        <v>40118525</v>
      </c>
      <c r="D53">
        <v>140244</v>
      </c>
      <c r="E53">
        <v>2968321</v>
      </c>
      <c r="F53">
        <v>4648</v>
      </c>
      <c r="G53">
        <v>0</v>
      </c>
      <c r="H53">
        <v>0</v>
      </c>
      <c r="I53">
        <v>4026761</v>
      </c>
      <c r="J53">
        <v>0</v>
      </c>
      <c r="K53">
        <v>34909181</v>
      </c>
      <c r="L53">
        <v>0.65</v>
      </c>
    </row>
    <row r="54" spans="1:12" ht="16" customHeight="1" x14ac:dyDescent="0.2">
      <c r="A54" t="s">
        <v>55</v>
      </c>
      <c r="B54">
        <v>288273946</v>
      </c>
      <c r="C54">
        <v>136261090</v>
      </c>
      <c r="D54">
        <v>90836026</v>
      </c>
      <c r="E54">
        <v>7603243</v>
      </c>
      <c r="F54">
        <v>131670</v>
      </c>
      <c r="G54">
        <v>0</v>
      </c>
      <c r="H54">
        <v>0</v>
      </c>
      <c r="I54">
        <v>257</v>
      </c>
      <c r="J54">
        <v>1918356</v>
      </c>
      <c r="K54">
        <v>51523304</v>
      </c>
      <c r="L54">
        <v>0.75</v>
      </c>
    </row>
    <row r="55" spans="1:12" ht="16" customHeight="1" x14ac:dyDescent="0.2">
      <c r="A55" t="s">
        <v>56</v>
      </c>
      <c r="B55">
        <v>93060937</v>
      </c>
      <c r="C55">
        <v>6283501</v>
      </c>
      <c r="D55">
        <v>25412693</v>
      </c>
      <c r="E55">
        <v>347485</v>
      </c>
      <c r="F55">
        <v>0</v>
      </c>
      <c r="G55">
        <v>0</v>
      </c>
      <c r="H55">
        <v>0</v>
      </c>
      <c r="I55">
        <v>1752881</v>
      </c>
      <c r="J55">
        <v>0</v>
      </c>
      <c r="K55">
        <v>59264377</v>
      </c>
      <c r="L55">
        <v>0.53</v>
      </c>
    </row>
    <row r="56" spans="1:12" ht="16" customHeight="1" x14ac:dyDescent="0.2">
      <c r="A56" t="s">
        <v>57</v>
      </c>
      <c r="B56">
        <v>287366301</v>
      </c>
      <c r="C56">
        <v>36970246</v>
      </c>
      <c r="D56">
        <v>140147154</v>
      </c>
      <c r="E56">
        <v>4976441</v>
      </c>
      <c r="F56">
        <v>312758</v>
      </c>
      <c r="G56">
        <v>99057594</v>
      </c>
      <c r="H56">
        <v>0</v>
      </c>
      <c r="I56">
        <v>4293448</v>
      </c>
      <c r="J56">
        <v>0</v>
      </c>
      <c r="K56">
        <v>1608660</v>
      </c>
      <c r="L56">
        <v>0.87</v>
      </c>
    </row>
    <row r="57" spans="1:12" ht="16" customHeight="1" x14ac:dyDescent="0.2">
      <c r="A57" t="s">
        <v>58</v>
      </c>
      <c r="B57">
        <v>16766937</v>
      </c>
      <c r="C57">
        <v>4399059</v>
      </c>
      <c r="D57">
        <v>0</v>
      </c>
      <c r="E57">
        <v>3674</v>
      </c>
      <c r="F57">
        <v>0</v>
      </c>
      <c r="G57">
        <v>0</v>
      </c>
      <c r="H57">
        <v>0</v>
      </c>
      <c r="I57">
        <v>0</v>
      </c>
      <c r="J57">
        <v>0</v>
      </c>
      <c r="K57">
        <v>12364204</v>
      </c>
      <c r="L57">
        <v>0.92</v>
      </c>
    </row>
    <row r="58" spans="1:12" ht="16" customHeight="1" x14ac:dyDescent="0.2">
      <c r="A58" t="s">
        <v>133</v>
      </c>
      <c r="B58">
        <v>8497720403</v>
      </c>
      <c r="C58">
        <v>1984715704</v>
      </c>
      <c r="D58">
        <v>1357255371</v>
      </c>
      <c r="E58">
        <v>160462214</v>
      </c>
      <c r="F58">
        <v>623952</v>
      </c>
      <c r="G58">
        <v>150395008</v>
      </c>
      <c r="H58">
        <v>23400000</v>
      </c>
      <c r="I58">
        <v>186710539</v>
      </c>
      <c r="J58">
        <v>665359544</v>
      </c>
      <c r="K58">
        <v>3968798071</v>
      </c>
      <c r="L58" t="s">
        <v>360</v>
      </c>
    </row>
    <row r="59" spans="1:12" ht="16" customHeight="1" x14ac:dyDescent="0.2">
      <c r="A59" t="s">
        <v>361</v>
      </c>
      <c r="B59">
        <v>1</v>
      </c>
      <c r="C59">
        <v>0.23</v>
      </c>
      <c r="D59">
        <v>0.16</v>
      </c>
      <c r="E59">
        <v>0.02</v>
      </c>
      <c r="F59">
        <v>0</v>
      </c>
      <c r="G59">
        <v>0.02</v>
      </c>
      <c r="H59">
        <v>0</v>
      </c>
      <c r="I59">
        <v>0.02</v>
      </c>
      <c r="J59">
        <v>0.08</v>
      </c>
      <c r="K59">
        <v>0.47</v>
      </c>
      <c r="L59" t="s">
        <v>360</v>
      </c>
    </row>
    <row r="60" spans="1:12" ht="16" customHeight="1" x14ac:dyDescent="0.2">
      <c r="A60" t="s">
        <v>362</v>
      </c>
      <c r="B60">
        <v>0.56999999999999995</v>
      </c>
      <c r="C60">
        <v>0.13</v>
      </c>
      <c r="D60">
        <v>0.09</v>
      </c>
      <c r="E60">
        <v>0.01</v>
      </c>
      <c r="F60">
        <v>0</v>
      </c>
      <c r="G60">
        <v>0.01</v>
      </c>
      <c r="H60">
        <v>0</v>
      </c>
      <c r="I60">
        <v>0.01</v>
      </c>
      <c r="J60">
        <v>0.05</v>
      </c>
      <c r="K60">
        <v>0.27</v>
      </c>
      <c r="L60" t="s">
        <v>360</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enableFormatConditionsCalculation="0"/>
  <dimension ref="A1:G62"/>
  <sheetViews>
    <sheetView workbookViewId="0">
      <selection activeCell="J21" sqref="J21"/>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485</v>
      </c>
    </row>
    <row r="3" spans="1:7" ht="16" customHeight="1" x14ac:dyDescent="0.2">
      <c r="A3" t="s">
        <v>488</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31139522</v>
      </c>
      <c r="C7">
        <v>31032902</v>
      </c>
      <c r="D7">
        <v>0</v>
      </c>
      <c r="E7">
        <v>106620</v>
      </c>
      <c r="F7">
        <v>0</v>
      </c>
      <c r="G7">
        <v>0.47</v>
      </c>
    </row>
    <row r="8" spans="1:7" ht="16" customHeight="1" x14ac:dyDescent="0.2">
      <c r="A8" t="s">
        <v>9</v>
      </c>
      <c r="B8">
        <v>22722981</v>
      </c>
      <c r="C8">
        <v>14532669</v>
      </c>
      <c r="D8">
        <v>6254461</v>
      </c>
      <c r="E8">
        <v>1935851</v>
      </c>
      <c r="F8">
        <v>0</v>
      </c>
      <c r="G8">
        <v>0.59</v>
      </c>
    </row>
    <row r="9" spans="1:7" ht="16" customHeight="1" x14ac:dyDescent="0.2">
      <c r="A9" t="s">
        <v>10</v>
      </c>
      <c r="B9">
        <v>38243475</v>
      </c>
      <c r="C9">
        <v>37359129</v>
      </c>
      <c r="D9">
        <v>0</v>
      </c>
      <c r="E9">
        <v>884346</v>
      </c>
      <c r="F9">
        <v>0</v>
      </c>
      <c r="G9">
        <v>0.21</v>
      </c>
    </row>
    <row r="10" spans="1:7" ht="16" customHeight="1" x14ac:dyDescent="0.2">
      <c r="A10" t="s">
        <v>11</v>
      </c>
      <c r="B10">
        <v>17356450</v>
      </c>
      <c r="C10">
        <v>17356450</v>
      </c>
      <c r="D10">
        <v>0</v>
      </c>
      <c r="E10">
        <v>0</v>
      </c>
      <c r="F10">
        <v>0</v>
      </c>
      <c r="G10">
        <v>0.26</v>
      </c>
    </row>
    <row r="11" spans="1:7" ht="16" customHeight="1" x14ac:dyDescent="0.2">
      <c r="A11" t="s">
        <v>12</v>
      </c>
      <c r="B11">
        <v>2072117186</v>
      </c>
      <c r="C11">
        <v>1270384643</v>
      </c>
      <c r="D11">
        <v>198649899</v>
      </c>
      <c r="E11">
        <v>158719079</v>
      </c>
      <c r="F11">
        <v>444363565</v>
      </c>
      <c r="G11">
        <v>0.56000000000000005</v>
      </c>
    </row>
    <row r="12" spans="1:7" ht="16" customHeight="1" x14ac:dyDescent="0.2">
      <c r="A12" t="s">
        <v>13</v>
      </c>
      <c r="B12">
        <v>39409154</v>
      </c>
      <c r="C12">
        <v>36560898</v>
      </c>
      <c r="D12">
        <v>0</v>
      </c>
      <c r="E12">
        <v>2848256</v>
      </c>
      <c r="F12">
        <v>0</v>
      </c>
      <c r="G12">
        <v>0.33</v>
      </c>
    </row>
    <row r="13" spans="1:7" ht="16" customHeight="1" x14ac:dyDescent="0.2">
      <c r="A13" t="s">
        <v>14</v>
      </c>
      <c r="B13">
        <v>111015169</v>
      </c>
      <c r="C13">
        <v>104593161</v>
      </c>
      <c r="D13">
        <v>0</v>
      </c>
      <c r="E13">
        <v>0</v>
      </c>
      <c r="F13">
        <v>6422008</v>
      </c>
      <c r="G13">
        <v>0.48</v>
      </c>
    </row>
    <row r="14" spans="1:7" ht="16" customHeight="1" x14ac:dyDescent="0.2">
      <c r="A14" t="s">
        <v>15</v>
      </c>
      <c r="B14">
        <v>24754422</v>
      </c>
      <c r="C14">
        <v>16507806</v>
      </c>
      <c r="D14">
        <v>0</v>
      </c>
      <c r="E14">
        <v>8246616</v>
      </c>
      <c r="F14">
        <v>0</v>
      </c>
      <c r="G14">
        <v>0.8</v>
      </c>
    </row>
    <row r="15" spans="1:7" ht="16" customHeight="1" x14ac:dyDescent="0.2">
      <c r="A15" t="s">
        <v>16</v>
      </c>
      <c r="B15">
        <v>17083208</v>
      </c>
      <c r="C15">
        <v>17083208</v>
      </c>
      <c r="D15">
        <v>0</v>
      </c>
      <c r="E15">
        <v>0</v>
      </c>
      <c r="F15">
        <v>0</v>
      </c>
      <c r="G15">
        <v>0.19</v>
      </c>
    </row>
    <row r="16" spans="1:7" ht="16" customHeight="1" x14ac:dyDescent="0.2">
      <c r="A16" t="s">
        <v>17</v>
      </c>
      <c r="B16">
        <v>37949448</v>
      </c>
      <c r="C16">
        <v>30028362</v>
      </c>
      <c r="D16">
        <v>3662173</v>
      </c>
      <c r="E16">
        <v>4258913</v>
      </c>
      <c r="F16">
        <v>0</v>
      </c>
      <c r="G16">
        <v>7.0000000000000007E-2</v>
      </c>
    </row>
    <row r="17" spans="1:7" ht="16" customHeight="1" x14ac:dyDescent="0.2">
      <c r="A17" t="s">
        <v>18</v>
      </c>
      <c r="B17">
        <v>140186208</v>
      </c>
      <c r="C17">
        <v>94963583</v>
      </c>
      <c r="D17">
        <v>-1000000</v>
      </c>
      <c r="E17">
        <v>46222625</v>
      </c>
      <c r="F17">
        <v>0</v>
      </c>
      <c r="G17">
        <v>0.47</v>
      </c>
    </row>
    <row r="18" spans="1:7" ht="16" customHeight="1" x14ac:dyDescent="0.2">
      <c r="A18" t="s">
        <v>19</v>
      </c>
      <c r="B18">
        <v>74631756</v>
      </c>
      <c r="C18">
        <v>74631756</v>
      </c>
      <c r="D18">
        <v>0</v>
      </c>
      <c r="E18">
        <v>0</v>
      </c>
      <c r="F18">
        <v>0</v>
      </c>
      <c r="G18">
        <v>0.82</v>
      </c>
    </row>
    <row r="19" spans="1:7" ht="16" customHeight="1" x14ac:dyDescent="0.2">
      <c r="A19" t="s">
        <v>20</v>
      </c>
      <c r="B19">
        <v>4759220</v>
      </c>
      <c r="C19">
        <v>4570543</v>
      </c>
      <c r="D19">
        <v>0</v>
      </c>
      <c r="E19">
        <v>188677</v>
      </c>
      <c r="F19">
        <v>0</v>
      </c>
      <c r="G19">
        <v>0.15</v>
      </c>
    </row>
    <row r="20" spans="1:7" ht="16" customHeight="1" x14ac:dyDescent="0.2">
      <c r="A20" t="s">
        <v>21</v>
      </c>
      <c r="B20">
        <v>116786297</v>
      </c>
      <c r="C20">
        <v>112117712</v>
      </c>
      <c r="D20">
        <v>0</v>
      </c>
      <c r="E20">
        <v>4668585</v>
      </c>
      <c r="F20">
        <v>0</v>
      </c>
      <c r="G20">
        <v>0.23</v>
      </c>
    </row>
    <row r="21" spans="1:7" ht="16" customHeight="1" x14ac:dyDescent="0.2">
      <c r="A21" t="s">
        <v>22</v>
      </c>
      <c r="B21">
        <v>108095120</v>
      </c>
      <c r="C21">
        <v>86443899</v>
      </c>
      <c r="D21">
        <v>15740751</v>
      </c>
      <c r="E21">
        <v>5910470</v>
      </c>
      <c r="F21">
        <v>0</v>
      </c>
      <c r="G21">
        <v>0.47</v>
      </c>
    </row>
    <row r="22" spans="1:7" ht="16" customHeight="1" x14ac:dyDescent="0.2">
      <c r="A22" t="s">
        <v>23</v>
      </c>
      <c r="B22">
        <v>39371248</v>
      </c>
      <c r="C22">
        <v>39371248</v>
      </c>
      <c r="D22">
        <v>0</v>
      </c>
      <c r="E22">
        <v>0</v>
      </c>
      <c r="F22">
        <v>0</v>
      </c>
      <c r="G22">
        <v>0.41</v>
      </c>
    </row>
    <row r="23" spans="1:7" ht="16" customHeight="1" x14ac:dyDescent="0.2">
      <c r="A23" t="s">
        <v>24</v>
      </c>
      <c r="B23">
        <v>43976102</v>
      </c>
      <c r="C23">
        <v>14136960</v>
      </c>
      <c r="D23">
        <v>0</v>
      </c>
      <c r="E23">
        <v>1379733</v>
      </c>
      <c r="F23">
        <v>28459409</v>
      </c>
      <c r="G23">
        <v>0.59</v>
      </c>
    </row>
    <row r="24" spans="1:7" ht="16" customHeight="1" x14ac:dyDescent="0.2">
      <c r="A24" t="s">
        <v>25</v>
      </c>
      <c r="B24">
        <v>50700240</v>
      </c>
      <c r="C24">
        <v>46858983</v>
      </c>
      <c r="D24">
        <v>98509</v>
      </c>
      <c r="E24">
        <v>3742748</v>
      </c>
      <c r="F24">
        <v>0</v>
      </c>
      <c r="G24">
        <v>0.36</v>
      </c>
    </row>
    <row r="25" spans="1:7" ht="16" customHeight="1" x14ac:dyDescent="0.2">
      <c r="A25" t="s">
        <v>26</v>
      </c>
      <c r="B25">
        <v>64144875</v>
      </c>
      <c r="C25">
        <v>61715891</v>
      </c>
      <c r="D25">
        <v>876214</v>
      </c>
      <c r="E25">
        <v>1552770</v>
      </c>
      <c r="F25">
        <v>0</v>
      </c>
      <c r="G25">
        <v>0.88</v>
      </c>
    </row>
    <row r="26" spans="1:7" ht="16" customHeight="1" x14ac:dyDescent="0.2">
      <c r="A26" t="s">
        <v>27</v>
      </c>
      <c r="B26">
        <v>44448548</v>
      </c>
      <c r="C26">
        <v>29981283</v>
      </c>
      <c r="D26">
        <v>7188616</v>
      </c>
      <c r="E26">
        <v>7278649</v>
      </c>
      <c r="F26">
        <v>0</v>
      </c>
      <c r="G26">
        <v>0.81</v>
      </c>
    </row>
    <row r="27" spans="1:7" ht="16" customHeight="1" x14ac:dyDescent="0.2">
      <c r="A27" t="s">
        <v>28</v>
      </c>
      <c r="B27">
        <v>96660678</v>
      </c>
      <c r="C27">
        <v>96660678</v>
      </c>
      <c r="D27">
        <v>0</v>
      </c>
      <c r="E27">
        <v>0</v>
      </c>
      <c r="F27">
        <v>0</v>
      </c>
      <c r="G27">
        <v>0.44</v>
      </c>
    </row>
    <row r="28" spans="1:7" ht="16" customHeight="1" x14ac:dyDescent="0.2">
      <c r="A28" t="s">
        <v>29</v>
      </c>
      <c r="B28">
        <v>90858476</v>
      </c>
      <c r="C28">
        <v>80809966</v>
      </c>
      <c r="D28">
        <v>9700551</v>
      </c>
      <c r="E28">
        <v>347959</v>
      </c>
      <c r="F28">
        <v>0</v>
      </c>
      <c r="G28">
        <v>0.28000000000000003</v>
      </c>
    </row>
    <row r="29" spans="1:7" ht="16" customHeight="1" x14ac:dyDescent="0.2">
      <c r="A29" t="s">
        <v>30</v>
      </c>
      <c r="B29">
        <v>158345415</v>
      </c>
      <c r="C29">
        <v>122642858</v>
      </c>
      <c r="D29">
        <v>11477492</v>
      </c>
      <c r="E29">
        <v>0</v>
      </c>
      <c r="F29">
        <v>24225065</v>
      </c>
      <c r="G29">
        <v>0.21</v>
      </c>
    </row>
    <row r="30" spans="1:7" ht="16" customHeight="1" x14ac:dyDescent="0.2">
      <c r="A30" t="s">
        <v>31</v>
      </c>
      <c r="B30">
        <v>93660709</v>
      </c>
      <c r="C30">
        <v>93627851</v>
      </c>
      <c r="D30">
        <v>0</v>
      </c>
      <c r="E30">
        <v>32858</v>
      </c>
      <c r="F30">
        <v>0</v>
      </c>
      <c r="G30">
        <v>0.39</v>
      </c>
    </row>
    <row r="31" spans="1:7" ht="16" customHeight="1" x14ac:dyDescent="0.2">
      <c r="A31" t="s">
        <v>32</v>
      </c>
      <c r="B31">
        <v>37277532</v>
      </c>
      <c r="C31">
        <v>32429466</v>
      </c>
      <c r="D31">
        <v>25119</v>
      </c>
      <c r="E31">
        <v>4822947</v>
      </c>
      <c r="F31">
        <v>0</v>
      </c>
      <c r="G31">
        <v>0.34</v>
      </c>
    </row>
    <row r="32" spans="1:7" ht="16" customHeight="1" x14ac:dyDescent="0.2">
      <c r="A32" t="s">
        <v>33</v>
      </c>
      <c r="B32">
        <v>130910556</v>
      </c>
      <c r="C32">
        <v>70830425</v>
      </c>
      <c r="D32">
        <v>0</v>
      </c>
      <c r="E32">
        <v>0</v>
      </c>
      <c r="F32">
        <v>60080131</v>
      </c>
      <c r="G32">
        <v>0.68</v>
      </c>
    </row>
    <row r="33" spans="1:7" ht="16" customHeight="1" x14ac:dyDescent="0.2">
      <c r="A33" t="s">
        <v>34</v>
      </c>
      <c r="B33">
        <v>28054253</v>
      </c>
      <c r="C33">
        <v>25321490</v>
      </c>
      <c r="D33">
        <v>0</v>
      </c>
      <c r="E33">
        <v>0</v>
      </c>
      <c r="F33">
        <v>2732763</v>
      </c>
      <c r="G33">
        <v>0.78</v>
      </c>
    </row>
    <row r="34" spans="1:7" ht="16" customHeight="1" x14ac:dyDescent="0.2">
      <c r="A34" t="s">
        <v>35</v>
      </c>
      <c r="B34">
        <v>19822240</v>
      </c>
      <c r="C34">
        <v>19822240</v>
      </c>
      <c r="D34">
        <v>0</v>
      </c>
      <c r="E34">
        <v>0</v>
      </c>
      <c r="F34">
        <v>0</v>
      </c>
      <c r="G34">
        <v>0.57999999999999996</v>
      </c>
    </row>
    <row r="35" spans="1:7" ht="16" customHeight="1" x14ac:dyDescent="0.2">
      <c r="A35" t="s">
        <v>36</v>
      </c>
      <c r="B35">
        <v>13848148</v>
      </c>
      <c r="C35">
        <v>9433420</v>
      </c>
      <c r="D35">
        <v>0</v>
      </c>
      <c r="E35">
        <v>950892</v>
      </c>
      <c r="F35">
        <v>3463836</v>
      </c>
      <c r="G35">
        <v>0.39</v>
      </c>
    </row>
    <row r="36" spans="1:7" ht="16" customHeight="1" x14ac:dyDescent="0.2">
      <c r="A36" t="s">
        <v>37</v>
      </c>
      <c r="B36">
        <v>11544411</v>
      </c>
      <c r="C36">
        <v>10296106</v>
      </c>
      <c r="D36">
        <v>0</v>
      </c>
      <c r="E36">
        <v>0</v>
      </c>
      <c r="F36">
        <v>1248305</v>
      </c>
      <c r="G36">
        <v>0.37</v>
      </c>
    </row>
    <row r="37" spans="1:7" ht="16" customHeight="1" x14ac:dyDescent="0.2">
      <c r="A37" t="s">
        <v>38</v>
      </c>
      <c r="B37">
        <v>145921643</v>
      </c>
      <c r="C37">
        <v>133049243</v>
      </c>
      <c r="D37">
        <v>5556251</v>
      </c>
      <c r="E37">
        <v>5486305</v>
      </c>
      <c r="F37">
        <v>1829844</v>
      </c>
      <c r="G37">
        <v>0.56999999999999995</v>
      </c>
    </row>
    <row r="38" spans="1:7" ht="16" customHeight="1" x14ac:dyDescent="0.2">
      <c r="A38" t="s">
        <v>39</v>
      </c>
      <c r="B38">
        <v>90090578</v>
      </c>
      <c r="C38">
        <v>89682811</v>
      </c>
      <c r="D38">
        <v>0</v>
      </c>
      <c r="E38">
        <v>407767</v>
      </c>
      <c r="F38">
        <v>0</v>
      </c>
      <c r="G38">
        <v>0.79</v>
      </c>
    </row>
    <row r="39" spans="1:7" ht="16" customHeight="1" x14ac:dyDescent="0.2">
      <c r="A39" t="s">
        <v>40</v>
      </c>
      <c r="B39">
        <v>1205341873</v>
      </c>
      <c r="C39">
        <v>896163001</v>
      </c>
      <c r="D39">
        <v>0</v>
      </c>
      <c r="E39">
        <v>0</v>
      </c>
      <c r="F39">
        <v>309178872</v>
      </c>
      <c r="G39">
        <v>0.6</v>
      </c>
    </row>
    <row r="40" spans="1:7" ht="16" customHeight="1" x14ac:dyDescent="0.2">
      <c r="A40" t="s">
        <v>41</v>
      </c>
      <c r="B40">
        <v>122197379</v>
      </c>
      <c r="C40">
        <v>122197379</v>
      </c>
      <c r="D40">
        <v>0</v>
      </c>
      <c r="E40">
        <v>0</v>
      </c>
      <c r="F40">
        <v>0</v>
      </c>
      <c r="G40">
        <v>0.43</v>
      </c>
    </row>
    <row r="41" spans="1:7" ht="16" customHeight="1" x14ac:dyDescent="0.2">
      <c r="A41" t="s">
        <v>42</v>
      </c>
      <c r="B41">
        <v>8938643</v>
      </c>
      <c r="C41">
        <v>4921460</v>
      </c>
      <c r="D41">
        <v>1654029</v>
      </c>
      <c r="E41">
        <v>1148964</v>
      </c>
      <c r="F41">
        <v>1214190</v>
      </c>
      <c r="G41">
        <v>0.32</v>
      </c>
    </row>
    <row r="42" spans="1:7" ht="16" customHeight="1" x14ac:dyDescent="0.2">
      <c r="A42" t="s">
        <v>43</v>
      </c>
      <c r="B42">
        <v>70620130</v>
      </c>
      <c r="C42">
        <v>60309863</v>
      </c>
      <c r="D42">
        <v>0</v>
      </c>
      <c r="E42">
        <v>10310267</v>
      </c>
      <c r="F42">
        <v>0</v>
      </c>
      <c r="G42">
        <v>0.1</v>
      </c>
    </row>
    <row r="43" spans="1:7" ht="16" customHeight="1" x14ac:dyDescent="0.2">
      <c r="A43" t="s">
        <v>44</v>
      </c>
      <c r="B43">
        <v>50152900</v>
      </c>
      <c r="C43">
        <v>29873184</v>
      </c>
      <c r="D43">
        <v>0</v>
      </c>
      <c r="E43">
        <v>12245625</v>
      </c>
      <c r="F43">
        <v>8034091</v>
      </c>
      <c r="G43">
        <v>0.79</v>
      </c>
    </row>
    <row r="44" spans="1:7" ht="16" customHeight="1" x14ac:dyDescent="0.2">
      <c r="A44" t="s">
        <v>45</v>
      </c>
      <c r="B44">
        <v>84148343</v>
      </c>
      <c r="C44">
        <v>55131622</v>
      </c>
      <c r="D44">
        <v>9367772</v>
      </c>
      <c r="E44">
        <v>10998141</v>
      </c>
      <c r="F44">
        <v>8650808</v>
      </c>
      <c r="G44">
        <v>0.5</v>
      </c>
    </row>
    <row r="45" spans="1:7" ht="16" customHeight="1" x14ac:dyDescent="0.2">
      <c r="A45" t="s">
        <v>46</v>
      </c>
      <c r="B45">
        <v>126685378</v>
      </c>
      <c r="C45">
        <v>118411999</v>
      </c>
      <c r="D45">
        <v>0</v>
      </c>
      <c r="E45">
        <v>8273379</v>
      </c>
      <c r="F45">
        <v>0</v>
      </c>
      <c r="G45">
        <v>0.22</v>
      </c>
    </row>
    <row r="46" spans="1:7" ht="16" customHeight="1" x14ac:dyDescent="0.2">
      <c r="A46" t="s">
        <v>47</v>
      </c>
      <c r="B46">
        <v>67685819</v>
      </c>
      <c r="C46">
        <v>67451334</v>
      </c>
      <c r="D46">
        <v>0</v>
      </c>
      <c r="E46">
        <v>234485</v>
      </c>
      <c r="F46">
        <v>0</v>
      </c>
      <c r="G46">
        <v>0.72</v>
      </c>
    </row>
    <row r="47" spans="1:7" ht="16" customHeight="1" x14ac:dyDescent="0.2">
      <c r="A47" t="s">
        <v>48</v>
      </c>
      <c r="B47">
        <v>22537184</v>
      </c>
      <c r="C47">
        <v>18677110</v>
      </c>
      <c r="D47">
        <v>0</v>
      </c>
      <c r="E47">
        <v>3860074</v>
      </c>
      <c r="F47">
        <v>0</v>
      </c>
      <c r="G47">
        <v>0.25</v>
      </c>
    </row>
    <row r="48" spans="1:7" ht="16" customHeight="1" x14ac:dyDescent="0.2">
      <c r="A48" t="s">
        <v>49</v>
      </c>
      <c r="B48">
        <v>7162695</v>
      </c>
      <c r="C48">
        <v>3637030</v>
      </c>
      <c r="D48">
        <v>0</v>
      </c>
      <c r="E48">
        <v>0</v>
      </c>
      <c r="F48">
        <v>3525665</v>
      </c>
      <c r="G48">
        <v>0.57999999999999996</v>
      </c>
    </row>
    <row r="49" spans="1:7" ht="16" customHeight="1" x14ac:dyDescent="0.2">
      <c r="A49" t="s">
        <v>50</v>
      </c>
      <c r="B49">
        <v>132662994</v>
      </c>
      <c r="C49">
        <v>116529202</v>
      </c>
      <c r="D49">
        <v>13513046</v>
      </c>
      <c r="E49">
        <v>2620746</v>
      </c>
      <c r="F49">
        <v>0</v>
      </c>
      <c r="G49">
        <v>0.68</v>
      </c>
    </row>
    <row r="50" spans="1:7" ht="16" customHeight="1" x14ac:dyDescent="0.2">
      <c r="A50" t="s">
        <v>51</v>
      </c>
      <c r="B50">
        <v>212632119</v>
      </c>
      <c r="C50">
        <v>147973547</v>
      </c>
      <c r="D50">
        <v>0</v>
      </c>
      <c r="E50">
        <v>7815358</v>
      </c>
      <c r="F50">
        <v>56843214</v>
      </c>
      <c r="G50">
        <v>0.42</v>
      </c>
    </row>
    <row r="51" spans="1:7" ht="16" customHeight="1" x14ac:dyDescent="0.2">
      <c r="A51" t="s">
        <v>52</v>
      </c>
      <c r="B51">
        <v>38629143</v>
      </c>
      <c r="C51">
        <v>38081693</v>
      </c>
      <c r="D51">
        <v>3138</v>
      </c>
      <c r="E51">
        <v>544312</v>
      </c>
      <c r="F51">
        <v>0</v>
      </c>
      <c r="G51">
        <v>0.6</v>
      </c>
    </row>
    <row r="52" spans="1:7" ht="16" customHeight="1" x14ac:dyDescent="0.2">
      <c r="A52" t="s">
        <v>53</v>
      </c>
      <c r="B52">
        <v>26255177</v>
      </c>
      <c r="C52">
        <v>22024421</v>
      </c>
      <c r="D52">
        <v>665624</v>
      </c>
      <c r="E52">
        <v>3565132</v>
      </c>
      <c r="F52">
        <v>0</v>
      </c>
      <c r="G52">
        <v>0.77</v>
      </c>
    </row>
    <row r="53" spans="1:7" ht="16" customHeight="1" x14ac:dyDescent="0.2">
      <c r="A53" t="s">
        <v>54</v>
      </c>
      <c r="B53">
        <v>44809906</v>
      </c>
      <c r="C53">
        <v>44809906</v>
      </c>
      <c r="D53">
        <v>0</v>
      </c>
      <c r="E53">
        <v>0</v>
      </c>
      <c r="F53">
        <v>0</v>
      </c>
      <c r="G53">
        <v>0.35</v>
      </c>
    </row>
    <row r="54" spans="1:7" ht="16" customHeight="1" x14ac:dyDescent="0.2">
      <c r="A54" t="s">
        <v>55</v>
      </c>
      <c r="B54">
        <v>97845543</v>
      </c>
      <c r="C54">
        <v>97845264</v>
      </c>
      <c r="D54">
        <v>0</v>
      </c>
      <c r="E54">
        <v>0</v>
      </c>
      <c r="F54">
        <v>279</v>
      </c>
      <c r="G54">
        <v>0.25</v>
      </c>
    </row>
    <row r="55" spans="1:7" ht="16" customHeight="1" x14ac:dyDescent="0.2">
      <c r="A55" t="s">
        <v>56</v>
      </c>
      <c r="B55">
        <v>82180139</v>
      </c>
      <c r="C55">
        <v>44803443</v>
      </c>
      <c r="D55">
        <v>1861448</v>
      </c>
      <c r="E55">
        <v>35515248</v>
      </c>
      <c r="F55">
        <v>0</v>
      </c>
      <c r="G55">
        <v>0.47</v>
      </c>
    </row>
    <row r="56" spans="1:7" ht="16" customHeight="1" x14ac:dyDescent="0.2">
      <c r="A56" t="s">
        <v>57</v>
      </c>
      <c r="B56">
        <v>44515137</v>
      </c>
      <c r="C56">
        <v>44402619</v>
      </c>
      <c r="D56">
        <v>0</v>
      </c>
      <c r="E56">
        <v>112518</v>
      </c>
      <c r="F56">
        <v>0</v>
      </c>
      <c r="G56">
        <v>0.13</v>
      </c>
    </row>
    <row r="57" spans="1:7" ht="16" customHeight="1" x14ac:dyDescent="0.2">
      <c r="A57" t="s">
        <v>58</v>
      </c>
      <c r="B57">
        <v>1405119</v>
      </c>
      <c r="C57">
        <v>2171612</v>
      </c>
      <c r="D57">
        <v>0</v>
      </c>
      <c r="E57">
        <v>-766493</v>
      </c>
      <c r="F57">
        <v>0</v>
      </c>
      <c r="G57">
        <v>0.08</v>
      </c>
    </row>
    <row r="58" spans="1:7" ht="16" customHeight="1" x14ac:dyDescent="0.2">
      <c r="A58" t="s">
        <v>133</v>
      </c>
      <c r="B58">
        <v>6462290889</v>
      </c>
      <c r="C58">
        <v>4860253329</v>
      </c>
      <c r="D58">
        <v>285295093</v>
      </c>
      <c r="E58">
        <v>356470422</v>
      </c>
      <c r="F58">
        <v>960272045</v>
      </c>
      <c r="G58" t="s">
        <v>360</v>
      </c>
    </row>
    <row r="59" spans="1:7" ht="16" customHeight="1" x14ac:dyDescent="0.2">
      <c r="A59" t="s">
        <v>361</v>
      </c>
      <c r="B59">
        <v>1</v>
      </c>
      <c r="C59">
        <v>0.75</v>
      </c>
      <c r="D59">
        <v>0.04</v>
      </c>
      <c r="E59">
        <v>0.06</v>
      </c>
      <c r="F59">
        <v>0.15</v>
      </c>
      <c r="G59" t="s">
        <v>360</v>
      </c>
    </row>
    <row r="60" spans="1:7" ht="16" customHeight="1" x14ac:dyDescent="0.2">
      <c r="A60" t="s">
        <v>362</v>
      </c>
      <c r="B60">
        <v>0.43</v>
      </c>
      <c r="C60">
        <v>0.32</v>
      </c>
      <c r="D60">
        <v>0.02</v>
      </c>
      <c r="E60">
        <v>0.02</v>
      </c>
      <c r="F60">
        <v>0.06</v>
      </c>
      <c r="G60" t="s">
        <v>360</v>
      </c>
    </row>
    <row r="61" spans="1:7" ht="16" customHeight="1" x14ac:dyDescent="0.2">
      <c r="A61" t="s">
        <v>363</v>
      </c>
    </row>
    <row r="62" spans="1:7" ht="16" customHeight="1" x14ac:dyDescent="0.2">
      <c r="A62" t="s">
        <v>364</v>
      </c>
    </row>
  </sheetData>
  <pageMargins left="0.7" right="0.7" top="0.75" bottom="0.75"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enableFormatConditionsCalculation="0"/>
  <dimension ref="A1:L61"/>
  <sheetViews>
    <sheetView workbookViewId="0">
      <selection activeCell="C13" sqref="C13"/>
    </sheetView>
  </sheetViews>
  <sheetFormatPr baseColWidth="10" defaultColWidth="9.1640625" defaultRowHeight="16" customHeight="1" x14ac:dyDescent="0.2"/>
  <cols>
    <col min="1" max="1" width="18.6640625" customWidth="1"/>
    <col min="2" max="2" width="14" customWidth="1"/>
    <col min="3" max="3" width="19.1640625" customWidth="1"/>
    <col min="4" max="4" width="12.5" customWidth="1"/>
    <col min="5" max="5" width="18.16406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485</v>
      </c>
    </row>
    <row r="3" spans="1:12" ht="16" customHeight="1" x14ac:dyDescent="0.2">
      <c r="A3" t="s">
        <v>486</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203441904</v>
      </c>
      <c r="C7">
        <v>26638578</v>
      </c>
      <c r="D7">
        <v>0.13</v>
      </c>
      <c r="E7">
        <v>13407422</v>
      </c>
      <c r="F7">
        <v>7.0000000000000007E-2</v>
      </c>
      <c r="G7">
        <v>163395904</v>
      </c>
      <c r="H7">
        <v>31139522</v>
      </c>
      <c r="I7">
        <v>34768710</v>
      </c>
      <c r="J7">
        <v>65908232</v>
      </c>
      <c r="K7">
        <v>6700000</v>
      </c>
      <c r="L7">
        <v>90787672</v>
      </c>
    </row>
    <row r="8" spans="1:12" ht="16" customHeight="1" x14ac:dyDescent="0.2">
      <c r="A8" t="s">
        <v>9</v>
      </c>
      <c r="B8">
        <v>70015297</v>
      </c>
      <c r="C8">
        <v>13212400</v>
      </c>
      <c r="D8">
        <v>0.19</v>
      </c>
      <c r="E8">
        <v>4716500</v>
      </c>
      <c r="F8">
        <v>7.0000000000000007E-2</v>
      </c>
      <c r="G8">
        <v>52086397</v>
      </c>
      <c r="H8">
        <v>22722981</v>
      </c>
      <c r="I8">
        <v>15476607</v>
      </c>
      <c r="J8">
        <v>38199588</v>
      </c>
      <c r="K8">
        <v>9444999</v>
      </c>
      <c r="L8">
        <v>4441810</v>
      </c>
    </row>
    <row r="9" spans="1:12" ht="16" customHeight="1" x14ac:dyDescent="0.2">
      <c r="A9" t="s">
        <v>10</v>
      </c>
      <c r="B9">
        <v>333663617</v>
      </c>
      <c r="C9">
        <v>650000</v>
      </c>
      <c r="D9">
        <v>0</v>
      </c>
      <c r="E9">
        <v>23302151</v>
      </c>
      <c r="F9">
        <v>7.0000000000000007E-2</v>
      </c>
      <c r="G9">
        <v>309711466</v>
      </c>
      <c r="H9">
        <v>38243475</v>
      </c>
      <c r="I9">
        <v>145291443</v>
      </c>
      <c r="J9">
        <v>183534918</v>
      </c>
      <c r="K9">
        <v>87358263</v>
      </c>
      <c r="L9">
        <v>38818285</v>
      </c>
    </row>
    <row r="10" spans="1:12" ht="16" customHeight="1" x14ac:dyDescent="0.2">
      <c r="A10" t="s">
        <v>11</v>
      </c>
      <c r="B10">
        <v>85769571</v>
      </c>
      <c r="C10">
        <v>12000000</v>
      </c>
      <c r="D10">
        <v>0.14000000000000001</v>
      </c>
      <c r="E10">
        <v>2540025</v>
      </c>
      <c r="F10">
        <v>0.03</v>
      </c>
      <c r="G10">
        <v>71229546</v>
      </c>
      <c r="H10">
        <v>17356450</v>
      </c>
      <c r="I10">
        <v>50515779</v>
      </c>
      <c r="J10">
        <v>67872229</v>
      </c>
      <c r="K10">
        <v>4498210</v>
      </c>
      <c r="L10">
        <v>-1140893</v>
      </c>
    </row>
    <row r="11" spans="1:12" ht="16" customHeight="1" x14ac:dyDescent="0.2">
      <c r="A11" t="s">
        <v>12</v>
      </c>
      <c r="B11">
        <v>4376385234</v>
      </c>
      <c r="C11">
        <v>266794000</v>
      </c>
      <c r="D11">
        <v>0.06</v>
      </c>
      <c r="E11">
        <v>20000000</v>
      </c>
      <c r="F11">
        <v>0</v>
      </c>
      <c r="G11">
        <v>4089591234</v>
      </c>
      <c r="H11">
        <v>2072117186</v>
      </c>
      <c r="I11">
        <v>1643661398</v>
      </c>
      <c r="J11">
        <v>3715778584</v>
      </c>
      <c r="K11">
        <v>373812650</v>
      </c>
      <c r="L11">
        <v>0</v>
      </c>
    </row>
    <row r="12" spans="1:12" ht="16" customHeight="1" x14ac:dyDescent="0.2">
      <c r="A12" t="s">
        <v>13</v>
      </c>
      <c r="B12">
        <v>243846367</v>
      </c>
      <c r="C12">
        <v>30138937</v>
      </c>
      <c r="D12">
        <v>0.12</v>
      </c>
      <c r="E12">
        <v>12083120</v>
      </c>
      <c r="F12">
        <v>0.05</v>
      </c>
      <c r="G12">
        <v>201624310</v>
      </c>
      <c r="H12">
        <v>39409154</v>
      </c>
      <c r="I12">
        <v>80784422</v>
      </c>
      <c r="J12">
        <v>120193576</v>
      </c>
      <c r="K12">
        <v>81430735</v>
      </c>
      <c r="L12">
        <v>1</v>
      </c>
    </row>
    <row r="13" spans="1:12" ht="16" customHeight="1" x14ac:dyDescent="0.2">
      <c r="A13" t="s">
        <v>14</v>
      </c>
      <c r="B13">
        <v>269368842</v>
      </c>
      <c r="C13">
        <v>0</v>
      </c>
      <c r="D13">
        <v>0</v>
      </c>
      <c r="E13">
        <v>26678813</v>
      </c>
      <c r="F13">
        <v>0.1</v>
      </c>
      <c r="G13">
        <v>242690029</v>
      </c>
      <c r="H13">
        <v>111015169</v>
      </c>
      <c r="I13">
        <v>118296204</v>
      </c>
      <c r="J13">
        <v>229311373</v>
      </c>
      <c r="K13">
        <v>13378656</v>
      </c>
      <c r="L13">
        <v>0</v>
      </c>
    </row>
    <row r="14" spans="1:12" ht="16" customHeight="1" x14ac:dyDescent="0.2">
      <c r="A14" t="s">
        <v>15</v>
      </c>
      <c r="B14">
        <v>34123966</v>
      </c>
      <c r="C14">
        <v>-1617480</v>
      </c>
      <c r="D14">
        <v>-0.05</v>
      </c>
      <c r="E14">
        <v>4383073</v>
      </c>
      <c r="F14">
        <v>0.13</v>
      </c>
      <c r="G14">
        <v>31358373</v>
      </c>
      <c r="H14">
        <v>24754422</v>
      </c>
      <c r="I14">
        <v>6240801</v>
      </c>
      <c r="J14">
        <v>30995223</v>
      </c>
      <c r="K14">
        <v>363150</v>
      </c>
      <c r="L14">
        <v>0</v>
      </c>
    </row>
    <row r="15" spans="1:12" ht="16" customHeight="1" x14ac:dyDescent="0.2">
      <c r="A15" t="s">
        <v>16</v>
      </c>
      <c r="B15">
        <v>192680879</v>
      </c>
      <c r="C15">
        <v>18521963</v>
      </c>
      <c r="D15">
        <v>0.1</v>
      </c>
      <c r="E15">
        <v>3935917</v>
      </c>
      <c r="F15">
        <v>0.02</v>
      </c>
      <c r="G15">
        <v>170222999</v>
      </c>
      <c r="H15">
        <v>17083208</v>
      </c>
      <c r="I15">
        <v>74959655</v>
      </c>
      <c r="J15">
        <v>92042863</v>
      </c>
      <c r="K15">
        <v>53239064</v>
      </c>
      <c r="L15">
        <v>24941072</v>
      </c>
    </row>
    <row r="16" spans="1:12" ht="16" customHeight="1" x14ac:dyDescent="0.2">
      <c r="A16" t="s">
        <v>17</v>
      </c>
      <c r="B16">
        <v>1088641760</v>
      </c>
      <c r="C16">
        <v>150447769</v>
      </c>
      <c r="D16">
        <v>0.14000000000000001</v>
      </c>
      <c r="E16">
        <v>35940017</v>
      </c>
      <c r="F16">
        <v>0.03</v>
      </c>
      <c r="G16">
        <v>902253974</v>
      </c>
      <c r="H16">
        <v>37949448</v>
      </c>
      <c r="I16">
        <v>519985097</v>
      </c>
      <c r="J16">
        <v>557934545</v>
      </c>
      <c r="K16">
        <v>344319429</v>
      </c>
      <c r="L16">
        <v>0</v>
      </c>
    </row>
    <row r="17" spans="1:12" ht="16" customHeight="1" x14ac:dyDescent="0.2">
      <c r="A17" t="s">
        <v>18</v>
      </c>
      <c r="B17">
        <v>565243006</v>
      </c>
      <c r="C17">
        <v>40000000</v>
      </c>
      <c r="D17">
        <v>7.0000000000000007E-2</v>
      </c>
      <c r="E17">
        <v>14438109</v>
      </c>
      <c r="F17">
        <v>0.03</v>
      </c>
      <c r="G17">
        <v>510804897</v>
      </c>
      <c r="H17">
        <v>140186208</v>
      </c>
      <c r="I17">
        <v>158958065</v>
      </c>
      <c r="J17">
        <v>299144273</v>
      </c>
      <c r="K17">
        <v>61778064</v>
      </c>
      <c r="L17">
        <v>149882560</v>
      </c>
    </row>
    <row r="18" spans="1:12" ht="16" customHeight="1" x14ac:dyDescent="0.2">
      <c r="A18" t="s">
        <v>19</v>
      </c>
      <c r="B18">
        <v>123945627</v>
      </c>
      <c r="C18">
        <v>4800000</v>
      </c>
      <c r="D18">
        <v>0.04</v>
      </c>
      <c r="E18">
        <v>2000000</v>
      </c>
      <c r="F18">
        <v>0.02</v>
      </c>
      <c r="G18">
        <v>117145627</v>
      </c>
      <c r="H18">
        <v>74631756</v>
      </c>
      <c r="I18">
        <v>16363733</v>
      </c>
      <c r="J18">
        <v>90995489</v>
      </c>
      <c r="K18">
        <v>4340662</v>
      </c>
      <c r="L18">
        <v>21809476</v>
      </c>
    </row>
    <row r="19" spans="1:12" ht="16" customHeight="1" x14ac:dyDescent="0.2">
      <c r="A19" t="s">
        <v>20</v>
      </c>
      <c r="B19">
        <v>62468634</v>
      </c>
      <c r="C19">
        <v>8511050</v>
      </c>
      <c r="D19">
        <v>0.14000000000000001</v>
      </c>
      <c r="E19">
        <v>2141199</v>
      </c>
      <c r="F19">
        <v>0.03</v>
      </c>
      <c r="G19">
        <v>51816385</v>
      </c>
      <c r="H19">
        <v>4759220</v>
      </c>
      <c r="I19">
        <v>27777658</v>
      </c>
      <c r="J19">
        <v>32536878</v>
      </c>
      <c r="K19">
        <v>6630196</v>
      </c>
      <c r="L19">
        <v>12649311</v>
      </c>
    </row>
    <row r="20" spans="1:12" ht="16" customHeight="1" x14ac:dyDescent="0.2">
      <c r="A20" t="s">
        <v>21</v>
      </c>
      <c r="B20">
        <v>601750450</v>
      </c>
      <c r="C20">
        <v>30087522</v>
      </c>
      <c r="D20">
        <v>0.05</v>
      </c>
      <c r="E20">
        <v>60175045</v>
      </c>
      <c r="F20">
        <v>0.1</v>
      </c>
      <c r="G20">
        <v>511487883</v>
      </c>
      <c r="H20">
        <v>116786297</v>
      </c>
      <c r="I20">
        <v>394701585</v>
      </c>
      <c r="J20">
        <v>511487882</v>
      </c>
      <c r="K20">
        <v>0</v>
      </c>
      <c r="L20">
        <v>1</v>
      </c>
    </row>
    <row r="21" spans="1:12" ht="16" customHeight="1" x14ac:dyDescent="0.2">
      <c r="A21" t="s">
        <v>22</v>
      </c>
      <c r="B21">
        <v>340774210</v>
      </c>
      <c r="C21">
        <v>53250771</v>
      </c>
      <c r="D21">
        <v>0.16</v>
      </c>
      <c r="E21">
        <v>8788962</v>
      </c>
      <c r="F21">
        <v>0.03</v>
      </c>
      <c r="G21">
        <v>278734477</v>
      </c>
      <c r="H21">
        <v>108095120</v>
      </c>
      <c r="I21">
        <v>122681870</v>
      </c>
      <c r="J21">
        <v>230776990</v>
      </c>
      <c r="K21">
        <v>24888694</v>
      </c>
      <c r="L21">
        <v>23068793</v>
      </c>
    </row>
    <row r="22" spans="1:12" ht="16" customHeight="1" x14ac:dyDescent="0.2">
      <c r="A22" t="s">
        <v>23</v>
      </c>
      <c r="B22">
        <v>151033678</v>
      </c>
      <c r="C22">
        <v>27471328</v>
      </c>
      <c r="D22">
        <v>0.18</v>
      </c>
      <c r="E22">
        <v>11966225</v>
      </c>
      <c r="F22">
        <v>0.08</v>
      </c>
      <c r="G22">
        <v>111596125</v>
      </c>
      <c r="H22">
        <v>39371248</v>
      </c>
      <c r="I22">
        <v>57198250</v>
      </c>
      <c r="J22">
        <v>96569498</v>
      </c>
      <c r="K22">
        <v>5349676</v>
      </c>
      <c r="L22">
        <v>9676951</v>
      </c>
    </row>
    <row r="23" spans="1:12" ht="16" customHeight="1" x14ac:dyDescent="0.2">
      <c r="A23" t="s">
        <v>24</v>
      </c>
      <c r="B23">
        <v>101931061</v>
      </c>
      <c r="C23">
        <v>10989284</v>
      </c>
      <c r="D23">
        <v>0.11</v>
      </c>
      <c r="E23">
        <v>10193106</v>
      </c>
      <c r="F23">
        <v>0.1</v>
      </c>
      <c r="G23">
        <v>80748671</v>
      </c>
      <c r="H23">
        <v>43976102</v>
      </c>
      <c r="I23">
        <v>30144674</v>
      </c>
      <c r="J23">
        <v>74120776</v>
      </c>
      <c r="K23">
        <v>0</v>
      </c>
      <c r="L23">
        <v>6627895</v>
      </c>
    </row>
    <row r="24" spans="1:12" ht="16" customHeight="1" x14ac:dyDescent="0.2">
      <c r="A24" t="s">
        <v>25</v>
      </c>
      <c r="B24">
        <v>185967304</v>
      </c>
      <c r="C24">
        <v>36240000</v>
      </c>
      <c r="D24">
        <v>0.19</v>
      </c>
      <c r="E24">
        <v>7704700</v>
      </c>
      <c r="F24">
        <v>0.04</v>
      </c>
      <c r="G24">
        <v>142022604</v>
      </c>
      <c r="H24">
        <v>50700240</v>
      </c>
      <c r="I24">
        <v>88625738</v>
      </c>
      <c r="J24">
        <v>139325978</v>
      </c>
      <c r="K24">
        <v>2696626</v>
      </c>
      <c r="L24">
        <v>0</v>
      </c>
    </row>
    <row r="25" spans="1:12" ht="16" customHeight="1" x14ac:dyDescent="0.2">
      <c r="A25" t="s">
        <v>26</v>
      </c>
      <c r="B25">
        <v>350016764</v>
      </c>
      <c r="C25">
        <v>54299699</v>
      </c>
      <c r="D25">
        <v>0.16</v>
      </c>
      <c r="E25">
        <v>0</v>
      </c>
      <c r="F25">
        <v>0</v>
      </c>
      <c r="G25">
        <v>295717065</v>
      </c>
      <c r="H25">
        <v>64144875</v>
      </c>
      <c r="I25">
        <v>8949697</v>
      </c>
      <c r="J25">
        <v>73094572</v>
      </c>
      <c r="K25">
        <v>118380030</v>
      </c>
      <c r="L25">
        <v>104242463</v>
      </c>
    </row>
    <row r="26" spans="1:12" ht="16" customHeight="1" x14ac:dyDescent="0.2">
      <c r="A26" t="s">
        <v>27</v>
      </c>
      <c r="B26">
        <v>90177882</v>
      </c>
      <c r="C26">
        <v>3360368</v>
      </c>
      <c r="D26">
        <v>0.04</v>
      </c>
      <c r="E26">
        <v>3250000</v>
      </c>
      <c r="F26">
        <v>0.04</v>
      </c>
      <c r="G26">
        <v>83567514</v>
      </c>
      <c r="H26">
        <v>44448548</v>
      </c>
      <c r="I26">
        <v>10168949</v>
      </c>
      <c r="J26">
        <v>54617497</v>
      </c>
      <c r="K26">
        <v>17600280</v>
      </c>
      <c r="L26">
        <v>11349737</v>
      </c>
    </row>
    <row r="27" spans="1:12" ht="16" customHeight="1" x14ac:dyDescent="0.2">
      <c r="A27" t="s">
        <v>28</v>
      </c>
      <c r="B27">
        <v>332769627</v>
      </c>
      <c r="C27">
        <v>0</v>
      </c>
      <c r="D27">
        <v>0</v>
      </c>
      <c r="E27">
        <v>22909803</v>
      </c>
      <c r="F27">
        <v>7.0000000000000007E-2</v>
      </c>
      <c r="G27">
        <v>309859824</v>
      </c>
      <c r="H27">
        <v>96660678</v>
      </c>
      <c r="I27">
        <v>121823867</v>
      </c>
      <c r="J27">
        <v>218484545</v>
      </c>
      <c r="K27">
        <v>12118872</v>
      </c>
      <c r="L27">
        <v>79256407</v>
      </c>
    </row>
    <row r="28" spans="1:12" ht="16" customHeight="1" x14ac:dyDescent="0.2">
      <c r="A28" t="s">
        <v>29</v>
      </c>
      <c r="B28">
        <v>459371116</v>
      </c>
      <c r="C28">
        <v>91874224</v>
      </c>
      <c r="D28">
        <v>0.2</v>
      </c>
      <c r="E28">
        <v>44973029</v>
      </c>
      <c r="F28">
        <v>0.1</v>
      </c>
      <c r="G28">
        <v>322523863</v>
      </c>
      <c r="H28">
        <v>90858476</v>
      </c>
      <c r="I28">
        <v>231665387</v>
      </c>
      <c r="J28">
        <v>322523863</v>
      </c>
      <c r="K28">
        <v>0</v>
      </c>
      <c r="L28">
        <v>0</v>
      </c>
    </row>
    <row r="29" spans="1:12" ht="16" customHeight="1" x14ac:dyDescent="0.2">
      <c r="A29" t="s">
        <v>30</v>
      </c>
      <c r="B29">
        <v>925184024</v>
      </c>
      <c r="C29">
        <v>14678240</v>
      </c>
      <c r="D29">
        <v>0.02</v>
      </c>
      <c r="E29">
        <v>18437183</v>
      </c>
      <c r="F29">
        <v>0.02</v>
      </c>
      <c r="G29">
        <v>892068601</v>
      </c>
      <c r="H29">
        <v>158345415</v>
      </c>
      <c r="I29">
        <v>604301198</v>
      </c>
      <c r="J29">
        <v>762646613</v>
      </c>
      <c r="K29">
        <v>0</v>
      </c>
      <c r="L29">
        <v>129421704</v>
      </c>
    </row>
    <row r="30" spans="1:12" ht="16" customHeight="1" x14ac:dyDescent="0.2">
      <c r="A30" t="s">
        <v>31</v>
      </c>
      <c r="B30">
        <v>449562987</v>
      </c>
      <c r="C30">
        <v>20184334</v>
      </c>
      <c r="D30">
        <v>0.04</v>
      </c>
      <c r="E30">
        <v>26975366</v>
      </c>
      <c r="F30">
        <v>0.06</v>
      </c>
      <c r="G30">
        <v>402403287</v>
      </c>
      <c r="H30">
        <v>93660709</v>
      </c>
      <c r="I30">
        <v>145064205</v>
      </c>
      <c r="J30">
        <v>238724914</v>
      </c>
      <c r="K30">
        <v>79797518</v>
      </c>
      <c r="L30">
        <v>83880855</v>
      </c>
    </row>
    <row r="31" spans="1:12" ht="16" customHeight="1" x14ac:dyDescent="0.2">
      <c r="A31" t="s">
        <v>32</v>
      </c>
      <c r="B31">
        <v>219487197</v>
      </c>
      <c r="C31">
        <v>19363230</v>
      </c>
      <c r="D31">
        <v>0.09</v>
      </c>
      <c r="E31">
        <v>9818163</v>
      </c>
      <c r="F31">
        <v>0.04</v>
      </c>
      <c r="G31">
        <v>190305804</v>
      </c>
      <c r="H31">
        <v>37277532</v>
      </c>
      <c r="I31">
        <v>73466985</v>
      </c>
      <c r="J31">
        <v>110744517</v>
      </c>
      <c r="K31">
        <v>42597594</v>
      </c>
      <c r="L31">
        <v>36963693</v>
      </c>
    </row>
    <row r="32" spans="1:12" ht="16" customHeight="1" x14ac:dyDescent="0.2">
      <c r="A32" t="s">
        <v>33</v>
      </c>
      <c r="B32">
        <v>247966753</v>
      </c>
      <c r="C32">
        <v>20712684</v>
      </c>
      <c r="D32">
        <v>0.08</v>
      </c>
      <c r="E32">
        <v>9224699</v>
      </c>
      <c r="F32">
        <v>0.04</v>
      </c>
      <c r="G32">
        <v>218029370</v>
      </c>
      <c r="H32">
        <v>130910556</v>
      </c>
      <c r="I32">
        <v>62153396</v>
      </c>
      <c r="J32">
        <v>193063952</v>
      </c>
      <c r="K32">
        <v>15331272</v>
      </c>
      <c r="L32">
        <v>9634148</v>
      </c>
    </row>
    <row r="33" spans="1:12" ht="16" customHeight="1" x14ac:dyDescent="0.2">
      <c r="A33" t="s">
        <v>34</v>
      </c>
      <c r="B33">
        <v>75356589</v>
      </c>
      <c r="C33">
        <v>7612239</v>
      </c>
      <c r="D33">
        <v>0.1</v>
      </c>
      <c r="E33">
        <v>4250000</v>
      </c>
      <c r="F33">
        <v>0.06</v>
      </c>
      <c r="G33">
        <v>63494350</v>
      </c>
      <c r="H33">
        <v>28054253</v>
      </c>
      <c r="I33">
        <v>8061569</v>
      </c>
      <c r="J33">
        <v>36115822</v>
      </c>
      <c r="K33">
        <v>0</v>
      </c>
      <c r="L33">
        <v>27378528</v>
      </c>
    </row>
    <row r="34" spans="1:12" ht="16" customHeight="1" x14ac:dyDescent="0.2">
      <c r="A34" t="s">
        <v>35</v>
      </c>
      <c r="B34">
        <v>67472954</v>
      </c>
      <c r="C34">
        <v>9000000</v>
      </c>
      <c r="D34">
        <v>0.13</v>
      </c>
      <c r="E34">
        <v>0</v>
      </c>
      <c r="F34">
        <v>0</v>
      </c>
      <c r="G34">
        <v>58472954</v>
      </c>
      <c r="H34">
        <v>19822240</v>
      </c>
      <c r="I34">
        <v>14290541</v>
      </c>
      <c r="J34">
        <v>34112781</v>
      </c>
      <c r="K34">
        <v>9582107</v>
      </c>
      <c r="L34">
        <v>14778066</v>
      </c>
    </row>
    <row r="35" spans="1:12" ht="16" customHeight="1" x14ac:dyDescent="0.2">
      <c r="A35" t="s">
        <v>36</v>
      </c>
      <c r="B35">
        <v>72164155</v>
      </c>
      <c r="C35">
        <v>0</v>
      </c>
      <c r="D35">
        <v>0</v>
      </c>
      <c r="E35">
        <v>1140783</v>
      </c>
      <c r="F35">
        <v>0.02</v>
      </c>
      <c r="G35">
        <v>71023372</v>
      </c>
      <c r="H35">
        <v>13848148</v>
      </c>
      <c r="I35">
        <v>22043582</v>
      </c>
      <c r="J35">
        <v>35891730</v>
      </c>
      <c r="K35">
        <v>3911089</v>
      </c>
      <c r="L35">
        <v>31220553</v>
      </c>
    </row>
    <row r="36" spans="1:12" ht="16" customHeight="1" x14ac:dyDescent="0.2">
      <c r="A36" t="s">
        <v>37</v>
      </c>
      <c r="B36">
        <v>46714007</v>
      </c>
      <c r="C36">
        <v>0</v>
      </c>
      <c r="D36">
        <v>0</v>
      </c>
      <c r="E36">
        <v>0</v>
      </c>
      <c r="F36">
        <v>0</v>
      </c>
      <c r="G36">
        <v>46714007</v>
      </c>
      <c r="H36">
        <v>11544411</v>
      </c>
      <c r="I36">
        <v>19739747</v>
      </c>
      <c r="J36">
        <v>31284158</v>
      </c>
      <c r="K36">
        <v>0</v>
      </c>
      <c r="L36">
        <v>15429849</v>
      </c>
    </row>
    <row r="37" spans="1:12" ht="16" customHeight="1" x14ac:dyDescent="0.2">
      <c r="A37" t="s">
        <v>38</v>
      </c>
      <c r="B37">
        <v>792600223</v>
      </c>
      <c r="C37">
        <v>10976</v>
      </c>
      <c r="D37">
        <v>0</v>
      </c>
      <c r="E37">
        <v>40403482</v>
      </c>
      <c r="F37">
        <v>0.05</v>
      </c>
      <c r="G37">
        <v>752185765</v>
      </c>
      <c r="H37">
        <v>145921643</v>
      </c>
      <c r="I37">
        <v>108852148</v>
      </c>
      <c r="J37">
        <v>254773791</v>
      </c>
      <c r="K37">
        <v>403586531</v>
      </c>
      <c r="L37">
        <v>93825443</v>
      </c>
    </row>
    <row r="38" spans="1:12" ht="16" customHeight="1" x14ac:dyDescent="0.2">
      <c r="A38" t="s">
        <v>39</v>
      </c>
      <c r="B38">
        <v>195628955</v>
      </c>
      <c r="C38">
        <v>31215087</v>
      </c>
      <c r="D38">
        <v>0.16</v>
      </c>
      <c r="E38">
        <v>0</v>
      </c>
      <c r="F38">
        <v>0</v>
      </c>
      <c r="G38">
        <v>164413868</v>
      </c>
      <c r="H38">
        <v>90090578</v>
      </c>
      <c r="I38">
        <v>23333233</v>
      </c>
      <c r="J38">
        <v>113423811</v>
      </c>
      <c r="K38">
        <v>14080562</v>
      </c>
      <c r="L38">
        <v>36909495</v>
      </c>
    </row>
    <row r="39" spans="1:12" ht="16" customHeight="1" x14ac:dyDescent="0.2">
      <c r="A39" t="s">
        <v>40</v>
      </c>
      <c r="B39">
        <v>3901252972</v>
      </c>
      <c r="C39">
        <v>375000000</v>
      </c>
      <c r="D39">
        <v>0.1</v>
      </c>
      <c r="E39">
        <v>244000000</v>
      </c>
      <c r="F39">
        <v>0.06</v>
      </c>
      <c r="G39">
        <v>3282252972</v>
      </c>
      <c r="H39">
        <v>1205341873</v>
      </c>
      <c r="I39">
        <v>817926531</v>
      </c>
      <c r="J39">
        <v>2023268404</v>
      </c>
      <c r="K39">
        <v>686424807</v>
      </c>
      <c r="L39">
        <v>572559761</v>
      </c>
    </row>
    <row r="40" spans="1:12" ht="16" customHeight="1" x14ac:dyDescent="0.2">
      <c r="A40" t="s">
        <v>41</v>
      </c>
      <c r="B40">
        <v>447840549</v>
      </c>
      <c r="C40">
        <v>72549902</v>
      </c>
      <c r="D40">
        <v>0.16</v>
      </c>
      <c r="E40">
        <v>6220801</v>
      </c>
      <c r="F40">
        <v>0.01</v>
      </c>
      <c r="G40">
        <v>369069846</v>
      </c>
      <c r="H40">
        <v>122197379</v>
      </c>
      <c r="I40">
        <v>160056221</v>
      </c>
      <c r="J40">
        <v>282253600</v>
      </c>
      <c r="K40">
        <v>71658706</v>
      </c>
      <c r="L40">
        <v>15157540</v>
      </c>
    </row>
    <row r="41" spans="1:12" ht="16" customHeight="1" x14ac:dyDescent="0.2">
      <c r="A41" t="s">
        <v>42</v>
      </c>
      <c r="B41">
        <v>39325598</v>
      </c>
      <c r="C41">
        <v>0</v>
      </c>
      <c r="D41">
        <v>0</v>
      </c>
      <c r="E41">
        <v>0</v>
      </c>
      <c r="F41">
        <v>0</v>
      </c>
      <c r="G41">
        <v>39325598</v>
      </c>
      <c r="H41">
        <v>8938643</v>
      </c>
      <c r="I41">
        <v>18993557</v>
      </c>
      <c r="J41">
        <v>27932200</v>
      </c>
      <c r="K41">
        <v>0</v>
      </c>
      <c r="L41">
        <v>11393398</v>
      </c>
    </row>
    <row r="42" spans="1:12" ht="16" customHeight="1" x14ac:dyDescent="0.2">
      <c r="A42" t="s">
        <v>43</v>
      </c>
      <c r="B42">
        <v>1449611588</v>
      </c>
      <c r="C42">
        <v>136654269</v>
      </c>
      <c r="D42">
        <v>0.09</v>
      </c>
      <c r="E42">
        <v>72796826</v>
      </c>
      <c r="F42">
        <v>0.05</v>
      </c>
      <c r="G42">
        <v>1240160493</v>
      </c>
      <c r="H42">
        <v>70620130</v>
      </c>
      <c r="I42">
        <v>667877000</v>
      </c>
      <c r="J42">
        <v>738497130</v>
      </c>
      <c r="K42">
        <v>206988323</v>
      </c>
      <c r="L42">
        <v>294675040</v>
      </c>
    </row>
    <row r="43" spans="1:12" ht="16" customHeight="1" x14ac:dyDescent="0.2">
      <c r="A43" t="s">
        <v>44</v>
      </c>
      <c r="B43">
        <v>246024432</v>
      </c>
      <c r="C43">
        <v>30330284</v>
      </c>
      <c r="D43">
        <v>0.12</v>
      </c>
      <c r="E43">
        <v>15165142</v>
      </c>
      <c r="F43">
        <v>0.06</v>
      </c>
      <c r="G43">
        <v>200529006</v>
      </c>
      <c r="H43">
        <v>50152900</v>
      </c>
      <c r="I43">
        <v>13246480</v>
      </c>
      <c r="J43">
        <v>63399380</v>
      </c>
      <c r="K43">
        <v>0</v>
      </c>
      <c r="L43">
        <v>137129626</v>
      </c>
    </row>
    <row r="44" spans="1:12" ht="16" customHeight="1" x14ac:dyDescent="0.2">
      <c r="A44" t="s">
        <v>45</v>
      </c>
      <c r="B44">
        <v>192970245</v>
      </c>
      <c r="C44">
        <v>0</v>
      </c>
      <c r="D44">
        <v>0</v>
      </c>
      <c r="E44">
        <v>0</v>
      </c>
      <c r="F44">
        <v>0</v>
      </c>
      <c r="G44">
        <v>192970245</v>
      </c>
      <c r="H44">
        <v>84148343</v>
      </c>
      <c r="I44">
        <v>85065397</v>
      </c>
      <c r="J44">
        <v>169213740</v>
      </c>
      <c r="K44">
        <v>20129620</v>
      </c>
      <c r="L44">
        <v>4822069</v>
      </c>
    </row>
    <row r="45" spans="1:12" ht="16" customHeight="1" x14ac:dyDescent="0.2">
      <c r="A45" t="s">
        <v>46</v>
      </c>
      <c r="B45">
        <v>1156811468</v>
      </c>
      <c r="C45">
        <v>25558000</v>
      </c>
      <c r="D45">
        <v>0.02</v>
      </c>
      <c r="E45">
        <v>27167000</v>
      </c>
      <c r="F45">
        <v>0.02</v>
      </c>
      <c r="G45">
        <v>1104086468</v>
      </c>
      <c r="H45">
        <v>126685378</v>
      </c>
      <c r="I45">
        <v>440865222</v>
      </c>
      <c r="J45">
        <v>567550600</v>
      </c>
      <c r="K45">
        <v>499423742</v>
      </c>
      <c r="L45">
        <v>37112126</v>
      </c>
    </row>
    <row r="46" spans="1:12" ht="16" customHeight="1" x14ac:dyDescent="0.2">
      <c r="A46" t="s">
        <v>47</v>
      </c>
      <c r="B46">
        <v>95021587</v>
      </c>
      <c r="C46">
        <v>520910</v>
      </c>
      <c r="D46">
        <v>0.01</v>
      </c>
      <c r="E46">
        <v>0</v>
      </c>
      <c r="F46">
        <v>0</v>
      </c>
      <c r="G46">
        <v>94500677</v>
      </c>
      <c r="H46">
        <v>67685819</v>
      </c>
      <c r="I46">
        <v>26814858</v>
      </c>
      <c r="J46">
        <v>94500677</v>
      </c>
      <c r="K46">
        <v>0</v>
      </c>
      <c r="L46">
        <v>0</v>
      </c>
    </row>
    <row r="47" spans="1:12" ht="16" customHeight="1" x14ac:dyDescent="0.2">
      <c r="A47" t="s">
        <v>48</v>
      </c>
      <c r="B47">
        <v>133764403</v>
      </c>
      <c r="C47">
        <v>1354617</v>
      </c>
      <c r="D47">
        <v>0.01</v>
      </c>
      <c r="E47">
        <v>9996782</v>
      </c>
      <c r="F47">
        <v>7.0000000000000007E-2</v>
      </c>
      <c r="G47">
        <v>122413004</v>
      </c>
      <c r="H47">
        <v>22537184</v>
      </c>
      <c r="I47">
        <v>69332769</v>
      </c>
      <c r="J47">
        <v>91869953</v>
      </c>
      <c r="K47">
        <v>30543051</v>
      </c>
      <c r="L47">
        <v>0</v>
      </c>
    </row>
    <row r="48" spans="1:12" ht="16" customHeight="1" x14ac:dyDescent="0.2">
      <c r="A48" t="s">
        <v>49</v>
      </c>
      <c r="B48">
        <v>38038663</v>
      </c>
      <c r="C48">
        <v>4255930</v>
      </c>
      <c r="D48">
        <v>0.11</v>
      </c>
      <c r="E48">
        <v>2127965</v>
      </c>
      <c r="F48">
        <v>0.06</v>
      </c>
      <c r="G48">
        <v>31654768</v>
      </c>
      <c r="H48">
        <v>7162695</v>
      </c>
      <c r="I48">
        <v>5216397</v>
      </c>
      <c r="J48">
        <v>12379092</v>
      </c>
      <c r="K48">
        <v>2455117</v>
      </c>
      <c r="L48">
        <v>16820559</v>
      </c>
    </row>
    <row r="49" spans="1:12" ht="16" customHeight="1" x14ac:dyDescent="0.2">
      <c r="A49" t="s">
        <v>50</v>
      </c>
      <c r="B49">
        <v>350253634</v>
      </c>
      <c r="C49">
        <v>73110782</v>
      </c>
      <c r="D49">
        <v>0.21</v>
      </c>
      <c r="E49">
        <v>383262</v>
      </c>
      <c r="F49">
        <v>0</v>
      </c>
      <c r="G49">
        <v>276759590</v>
      </c>
      <c r="H49">
        <v>132662994</v>
      </c>
      <c r="I49">
        <v>62150022</v>
      </c>
      <c r="J49">
        <v>194813016</v>
      </c>
      <c r="K49">
        <v>22096617</v>
      </c>
      <c r="L49">
        <v>59849957</v>
      </c>
    </row>
    <row r="50" spans="1:12" ht="16" customHeight="1" x14ac:dyDescent="0.2">
      <c r="A50" t="s">
        <v>51</v>
      </c>
      <c r="B50">
        <v>746113617</v>
      </c>
      <c r="C50">
        <v>0</v>
      </c>
      <c r="D50">
        <v>0</v>
      </c>
      <c r="E50">
        <v>14788048</v>
      </c>
      <c r="F50">
        <v>0.02</v>
      </c>
      <c r="G50">
        <v>731325569</v>
      </c>
      <c r="H50">
        <v>212632119</v>
      </c>
      <c r="I50">
        <v>288912301</v>
      </c>
      <c r="J50">
        <v>501544420</v>
      </c>
      <c r="K50">
        <v>229781149</v>
      </c>
      <c r="L50">
        <v>0</v>
      </c>
    </row>
    <row r="51" spans="1:12" ht="16" customHeight="1" x14ac:dyDescent="0.2">
      <c r="A51" t="s">
        <v>52</v>
      </c>
      <c r="B51">
        <v>119117081</v>
      </c>
      <c r="C51">
        <v>0</v>
      </c>
      <c r="D51">
        <v>0</v>
      </c>
      <c r="E51">
        <v>4737000</v>
      </c>
      <c r="F51">
        <v>0.04</v>
      </c>
      <c r="G51">
        <v>114380081</v>
      </c>
      <c r="H51">
        <v>38629143</v>
      </c>
      <c r="I51">
        <v>25576551</v>
      </c>
      <c r="J51">
        <v>64205694</v>
      </c>
      <c r="K51">
        <v>3646386</v>
      </c>
      <c r="L51">
        <v>46528001</v>
      </c>
    </row>
    <row r="52" spans="1:12" ht="16" customHeight="1" x14ac:dyDescent="0.2">
      <c r="A52" t="s">
        <v>53</v>
      </c>
      <c r="B52">
        <v>50569764</v>
      </c>
      <c r="C52">
        <v>6159809</v>
      </c>
      <c r="D52">
        <v>0.12</v>
      </c>
      <c r="E52">
        <v>4735318</v>
      </c>
      <c r="F52">
        <v>0.09</v>
      </c>
      <c r="G52">
        <v>39674637</v>
      </c>
      <c r="H52">
        <v>26255177</v>
      </c>
      <c r="I52">
        <v>7705103</v>
      </c>
      <c r="J52">
        <v>33960280</v>
      </c>
      <c r="K52">
        <v>0</v>
      </c>
      <c r="L52">
        <v>5714357</v>
      </c>
    </row>
    <row r="53" spans="1:12" ht="16" customHeight="1" x14ac:dyDescent="0.2">
      <c r="A53" t="s">
        <v>54</v>
      </c>
      <c r="B53">
        <v>203044014</v>
      </c>
      <c r="C53">
        <v>27699905</v>
      </c>
      <c r="D53">
        <v>0.14000000000000001</v>
      </c>
      <c r="E53">
        <v>15828517</v>
      </c>
      <c r="F53">
        <v>0.08</v>
      </c>
      <c r="G53">
        <v>159515592</v>
      </c>
      <c r="H53">
        <v>44809906</v>
      </c>
      <c r="I53">
        <v>82167680</v>
      </c>
      <c r="J53">
        <v>126977586</v>
      </c>
      <c r="K53">
        <v>32538006</v>
      </c>
      <c r="L53">
        <v>0</v>
      </c>
    </row>
    <row r="54" spans="1:12" ht="16" customHeight="1" x14ac:dyDescent="0.2">
      <c r="A54" t="s">
        <v>55</v>
      </c>
      <c r="B54">
        <v>627275309</v>
      </c>
      <c r="C54">
        <v>86738000</v>
      </c>
      <c r="D54">
        <v>0.14000000000000001</v>
      </c>
      <c r="E54">
        <v>31325000</v>
      </c>
      <c r="F54">
        <v>0.05</v>
      </c>
      <c r="G54">
        <v>509212309</v>
      </c>
      <c r="H54">
        <v>97845543</v>
      </c>
      <c r="I54">
        <v>288273946</v>
      </c>
      <c r="J54">
        <v>386119489</v>
      </c>
      <c r="K54">
        <v>105011235</v>
      </c>
      <c r="L54">
        <v>18081585</v>
      </c>
    </row>
    <row r="55" spans="1:12" ht="16" customHeight="1" x14ac:dyDescent="0.2">
      <c r="A55" t="s">
        <v>56</v>
      </c>
      <c r="B55">
        <v>272934580</v>
      </c>
      <c r="C55">
        <v>0</v>
      </c>
      <c r="D55">
        <v>0</v>
      </c>
      <c r="E55">
        <v>3314653</v>
      </c>
      <c r="F55">
        <v>0.01</v>
      </c>
      <c r="G55">
        <v>269619927</v>
      </c>
      <c r="H55">
        <v>82180139</v>
      </c>
      <c r="I55">
        <v>93060937</v>
      </c>
      <c r="J55">
        <v>175241076</v>
      </c>
      <c r="K55">
        <v>27108484</v>
      </c>
      <c r="L55">
        <v>67270367</v>
      </c>
    </row>
    <row r="56" spans="1:12" ht="16" customHeight="1" x14ac:dyDescent="0.2">
      <c r="A56" t="s">
        <v>57</v>
      </c>
      <c r="B56">
        <v>660074226</v>
      </c>
      <c r="C56">
        <v>63409517</v>
      </c>
      <c r="D56">
        <v>0.1</v>
      </c>
      <c r="E56">
        <v>33281448</v>
      </c>
      <c r="F56">
        <v>0.05</v>
      </c>
      <c r="G56">
        <v>563383261</v>
      </c>
      <c r="H56">
        <v>44515137</v>
      </c>
      <c r="I56">
        <v>287366301</v>
      </c>
      <c r="J56">
        <v>331881438</v>
      </c>
      <c r="K56">
        <v>80128198</v>
      </c>
      <c r="L56">
        <v>151242447</v>
      </c>
    </row>
    <row r="57" spans="1:12" ht="16" customHeight="1" x14ac:dyDescent="0.2">
      <c r="A57" t="s">
        <v>58</v>
      </c>
      <c r="B57">
        <v>72989347</v>
      </c>
      <c r="C57">
        <v>-5080435</v>
      </c>
      <c r="D57">
        <v>-7.0000000000000007E-2</v>
      </c>
      <c r="E57">
        <v>2009783</v>
      </c>
      <c r="F57">
        <v>0.03</v>
      </c>
      <c r="G57">
        <v>76059999</v>
      </c>
      <c r="H57">
        <v>1405119</v>
      </c>
      <c r="I57">
        <v>16766937</v>
      </c>
      <c r="J57">
        <v>18172056</v>
      </c>
      <c r="K57">
        <v>5155652</v>
      </c>
      <c r="L57">
        <v>52732291</v>
      </c>
    </row>
    <row r="58" spans="1:12" ht="16" customHeight="1" x14ac:dyDescent="0.2">
      <c r="A58" t="s">
        <v>133</v>
      </c>
      <c r="B58">
        <v>24158557717</v>
      </c>
      <c r="C58">
        <v>1898708693</v>
      </c>
      <c r="D58" t="s">
        <v>360</v>
      </c>
      <c r="E58">
        <v>933654437</v>
      </c>
      <c r="F58" t="s">
        <v>360</v>
      </c>
      <c r="G58">
        <v>21326194587</v>
      </c>
      <c r="H58">
        <v>6462290889</v>
      </c>
      <c r="I58">
        <v>8497720403</v>
      </c>
      <c r="J58">
        <v>14960011292</v>
      </c>
      <c r="K58">
        <v>3820304022</v>
      </c>
      <c r="L58">
        <v>2546942999</v>
      </c>
    </row>
    <row r="59" spans="1:12" ht="16" customHeight="1" x14ac:dyDescent="0.2">
      <c r="A59" t="s">
        <v>362</v>
      </c>
      <c r="B59">
        <v>1</v>
      </c>
      <c r="C59">
        <v>0.08</v>
      </c>
      <c r="D59" t="s">
        <v>360</v>
      </c>
      <c r="E59">
        <v>0.04</v>
      </c>
      <c r="F59" t="s">
        <v>360</v>
      </c>
      <c r="G59">
        <v>0.88</v>
      </c>
      <c r="H59">
        <v>0.43</v>
      </c>
      <c r="I59">
        <v>0.56999999999999995</v>
      </c>
      <c r="J59">
        <v>1</v>
      </c>
      <c r="K59">
        <v>0.18</v>
      </c>
      <c r="L59">
        <v>0.12</v>
      </c>
    </row>
    <row r="60" spans="1:12" ht="16" customHeight="1" x14ac:dyDescent="0.2">
      <c r="A60" t="s">
        <v>462</v>
      </c>
    </row>
    <row r="61" spans="1:12" ht="16" customHeight="1" x14ac:dyDescent="0.2">
      <c r="A61" t="s">
        <v>487</v>
      </c>
    </row>
  </sheetData>
  <pageMargins left="0.7" right="0.7" top="0.75" bottom="0.75" header="0.5" footer="0.5"/>
  <pageSetup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enableFormatConditionsCalculation="0">
    <pageSetUpPr fitToPage="1"/>
  </sheetPr>
  <dimension ref="A1:N60"/>
  <sheetViews>
    <sheetView workbookViewId="0">
      <selection activeCell="A7" sqref="A7:A58"/>
    </sheetView>
  </sheetViews>
  <sheetFormatPr baseColWidth="10" defaultColWidth="9.1640625" defaultRowHeight="16" customHeight="1" x14ac:dyDescent="0.2"/>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11.1640625" bestFit="1" customWidth="1"/>
  </cols>
  <sheetData>
    <row r="1" spans="1:14" ht="16" customHeight="1" x14ac:dyDescent="0.2">
      <c r="A1" t="s">
        <v>352</v>
      </c>
    </row>
    <row r="2" spans="1:14" ht="16" customHeight="1" x14ac:dyDescent="0.2">
      <c r="A2" t="s">
        <v>471</v>
      </c>
    </row>
    <row r="3" spans="1:14" ht="16" customHeight="1" x14ac:dyDescent="0.2">
      <c r="A3" t="s">
        <v>465</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55979</v>
      </c>
      <c r="C7">
        <v>13316</v>
      </c>
      <c r="D7">
        <v>0</v>
      </c>
      <c r="E7">
        <v>42663</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10032936</v>
      </c>
      <c r="C9">
        <v>0</v>
      </c>
      <c r="D9">
        <v>10032936</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95360227</v>
      </c>
      <c r="C11">
        <v>24379350</v>
      </c>
      <c r="D11">
        <v>13456763</v>
      </c>
      <c r="E11">
        <v>4612300</v>
      </c>
      <c r="F11">
        <v>0</v>
      </c>
      <c r="G11">
        <v>0</v>
      </c>
      <c r="H11">
        <v>0</v>
      </c>
      <c r="I11">
        <v>1200</v>
      </c>
      <c r="J11">
        <v>1311348</v>
      </c>
      <c r="K11">
        <v>6577</v>
      </c>
      <c r="L11">
        <v>35482576</v>
      </c>
      <c r="M11">
        <v>604598</v>
      </c>
      <c r="N11">
        <v>15505515</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0</v>
      </c>
      <c r="C13">
        <v>0</v>
      </c>
      <c r="D13">
        <v>0</v>
      </c>
      <c r="E13">
        <v>0</v>
      </c>
      <c r="F13">
        <v>0</v>
      </c>
      <c r="G13">
        <v>0</v>
      </c>
      <c r="H13">
        <v>0</v>
      </c>
      <c r="I13">
        <v>0</v>
      </c>
      <c r="J13">
        <v>0</v>
      </c>
      <c r="K13">
        <v>0</v>
      </c>
      <c r="L13">
        <v>0</v>
      </c>
      <c r="M13">
        <v>0</v>
      </c>
      <c r="N13">
        <v>0</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998720</v>
      </c>
      <c r="C15">
        <v>998720</v>
      </c>
      <c r="D15">
        <v>0</v>
      </c>
      <c r="E15">
        <v>0</v>
      </c>
      <c r="F15">
        <v>0</v>
      </c>
      <c r="G15">
        <v>0</v>
      </c>
      <c r="H15">
        <v>0</v>
      </c>
      <c r="I15">
        <v>0</v>
      </c>
      <c r="J15">
        <v>0</v>
      </c>
      <c r="K15">
        <v>0</v>
      </c>
      <c r="L15">
        <v>0</v>
      </c>
      <c r="M15">
        <v>0</v>
      </c>
      <c r="N15">
        <v>0</v>
      </c>
    </row>
    <row r="16" spans="1:14" ht="16" customHeight="1" x14ac:dyDescent="0.2">
      <c r="A16" t="s">
        <v>17</v>
      </c>
      <c r="B16">
        <v>916373</v>
      </c>
      <c r="C16">
        <v>0</v>
      </c>
      <c r="D16">
        <v>0</v>
      </c>
      <c r="E16">
        <v>0</v>
      </c>
      <c r="F16">
        <v>0</v>
      </c>
      <c r="G16">
        <v>0</v>
      </c>
      <c r="H16">
        <v>0</v>
      </c>
      <c r="I16">
        <v>0</v>
      </c>
      <c r="J16">
        <v>0</v>
      </c>
      <c r="K16">
        <v>0</v>
      </c>
      <c r="L16">
        <v>916373</v>
      </c>
      <c r="M16">
        <v>0</v>
      </c>
      <c r="N16">
        <v>0</v>
      </c>
    </row>
    <row r="17" spans="1:14" ht="16" customHeight="1" x14ac:dyDescent="0.2">
      <c r="A17" t="s">
        <v>18</v>
      </c>
      <c r="B17">
        <v>176073</v>
      </c>
      <c r="C17">
        <v>0</v>
      </c>
      <c r="D17">
        <v>0</v>
      </c>
      <c r="E17">
        <v>0</v>
      </c>
      <c r="F17">
        <v>0</v>
      </c>
      <c r="G17">
        <v>0</v>
      </c>
      <c r="H17">
        <v>0</v>
      </c>
      <c r="I17">
        <v>0</v>
      </c>
      <c r="J17">
        <v>0</v>
      </c>
      <c r="K17">
        <v>176073</v>
      </c>
      <c r="L17">
        <v>0</v>
      </c>
      <c r="M17">
        <v>0</v>
      </c>
      <c r="N17">
        <v>0</v>
      </c>
    </row>
    <row r="18" spans="1:14" ht="16" customHeight="1" x14ac:dyDescent="0.2">
      <c r="A18" t="s">
        <v>19</v>
      </c>
      <c r="B18">
        <v>32251646</v>
      </c>
      <c r="C18">
        <v>0</v>
      </c>
      <c r="D18">
        <v>32251646</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559984</v>
      </c>
      <c r="C20">
        <v>42818</v>
      </c>
      <c r="D20">
        <v>0</v>
      </c>
      <c r="E20">
        <v>3243</v>
      </c>
      <c r="F20">
        <v>0</v>
      </c>
      <c r="G20">
        <v>0</v>
      </c>
      <c r="H20">
        <v>0</v>
      </c>
      <c r="I20">
        <v>0</v>
      </c>
      <c r="J20">
        <v>0</v>
      </c>
      <c r="K20">
        <v>0</v>
      </c>
      <c r="L20">
        <v>474403</v>
      </c>
      <c r="M20">
        <v>39520</v>
      </c>
      <c r="N20">
        <v>0</v>
      </c>
    </row>
    <row r="21" spans="1:14" ht="16" customHeight="1" x14ac:dyDescent="0.2">
      <c r="A21" t="s">
        <v>22</v>
      </c>
      <c r="B21">
        <v>30973044</v>
      </c>
      <c r="C21">
        <v>0</v>
      </c>
      <c r="D21">
        <v>0</v>
      </c>
      <c r="E21">
        <v>0</v>
      </c>
      <c r="F21">
        <v>307858</v>
      </c>
      <c r="G21">
        <v>15497163</v>
      </c>
      <c r="H21">
        <v>0</v>
      </c>
      <c r="I21">
        <v>0</v>
      </c>
      <c r="J21">
        <v>0</v>
      </c>
      <c r="K21">
        <v>0</v>
      </c>
      <c r="L21">
        <v>0</v>
      </c>
      <c r="M21">
        <v>0</v>
      </c>
      <c r="N21">
        <v>15168023</v>
      </c>
    </row>
    <row r="22" spans="1:14" ht="16" customHeight="1" x14ac:dyDescent="0.2">
      <c r="A22" t="s">
        <v>23</v>
      </c>
      <c r="B22">
        <v>6636338</v>
      </c>
      <c r="C22">
        <v>321483</v>
      </c>
      <c r="D22">
        <v>5078586</v>
      </c>
      <c r="E22">
        <v>1236269</v>
      </c>
      <c r="F22">
        <v>0</v>
      </c>
      <c r="G22">
        <v>0</v>
      </c>
      <c r="H22">
        <v>0</v>
      </c>
      <c r="I22">
        <v>0</v>
      </c>
      <c r="J22">
        <v>0</v>
      </c>
      <c r="K22">
        <v>0</v>
      </c>
      <c r="L22">
        <v>0</v>
      </c>
      <c r="M22">
        <v>0</v>
      </c>
      <c r="N22">
        <v>0</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15756529</v>
      </c>
      <c r="C25">
        <v>0</v>
      </c>
      <c r="D25">
        <v>0</v>
      </c>
      <c r="E25">
        <v>0</v>
      </c>
      <c r="F25">
        <v>0</v>
      </c>
      <c r="G25">
        <v>0</v>
      </c>
      <c r="H25">
        <v>0</v>
      </c>
      <c r="I25">
        <v>0</v>
      </c>
      <c r="J25">
        <v>11083561</v>
      </c>
      <c r="K25">
        <v>0</v>
      </c>
      <c r="L25">
        <v>0</v>
      </c>
      <c r="M25">
        <v>0</v>
      </c>
      <c r="N25">
        <v>4672968</v>
      </c>
    </row>
    <row r="26" spans="1:14" ht="16" customHeight="1" x14ac:dyDescent="0.2">
      <c r="A26" t="s">
        <v>27</v>
      </c>
      <c r="B26">
        <v>1399939</v>
      </c>
      <c r="C26">
        <v>0</v>
      </c>
      <c r="D26">
        <v>0</v>
      </c>
      <c r="E26">
        <v>1309449</v>
      </c>
      <c r="F26">
        <v>0</v>
      </c>
      <c r="G26">
        <v>0</v>
      </c>
      <c r="H26">
        <v>0</v>
      </c>
      <c r="I26">
        <v>0</v>
      </c>
      <c r="J26">
        <v>0</v>
      </c>
      <c r="K26">
        <v>0</v>
      </c>
      <c r="L26">
        <v>-325851</v>
      </c>
      <c r="M26">
        <v>416341</v>
      </c>
      <c r="N26">
        <v>0</v>
      </c>
    </row>
    <row r="27" spans="1:14" ht="16" customHeight="1" x14ac:dyDescent="0.2">
      <c r="A27" t="s">
        <v>28</v>
      </c>
      <c r="B27">
        <v>17760789</v>
      </c>
      <c r="C27">
        <v>0</v>
      </c>
      <c r="D27">
        <v>0</v>
      </c>
      <c r="E27">
        <v>0</v>
      </c>
      <c r="F27">
        <v>0</v>
      </c>
      <c r="G27">
        <v>0</v>
      </c>
      <c r="H27">
        <v>0</v>
      </c>
      <c r="I27">
        <v>0</v>
      </c>
      <c r="J27">
        <v>0</v>
      </c>
      <c r="K27">
        <v>17760789</v>
      </c>
      <c r="L27">
        <v>0</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112332173</v>
      </c>
      <c r="C29">
        <v>0</v>
      </c>
      <c r="D29">
        <v>0</v>
      </c>
      <c r="E29">
        <v>0</v>
      </c>
      <c r="F29">
        <v>0</v>
      </c>
      <c r="G29">
        <v>0</v>
      </c>
      <c r="H29">
        <v>0</v>
      </c>
      <c r="I29">
        <v>0</v>
      </c>
      <c r="J29">
        <v>95841421</v>
      </c>
      <c r="K29">
        <v>16490752</v>
      </c>
      <c r="L29">
        <v>0</v>
      </c>
      <c r="M29">
        <v>0</v>
      </c>
      <c r="N29">
        <v>0</v>
      </c>
    </row>
    <row r="30" spans="1:14" ht="16" customHeight="1" x14ac:dyDescent="0.2">
      <c r="A30" t="s">
        <v>31</v>
      </c>
      <c r="B30">
        <v>513226</v>
      </c>
      <c r="C30">
        <v>0</v>
      </c>
      <c r="D30">
        <v>0</v>
      </c>
      <c r="E30">
        <v>0</v>
      </c>
      <c r="F30">
        <v>0</v>
      </c>
      <c r="G30">
        <v>0</v>
      </c>
      <c r="H30">
        <v>0</v>
      </c>
      <c r="I30">
        <v>0</v>
      </c>
      <c r="J30">
        <v>0</v>
      </c>
      <c r="K30">
        <v>0</v>
      </c>
      <c r="L30">
        <v>0</v>
      </c>
      <c r="M30">
        <v>0</v>
      </c>
      <c r="N30">
        <v>513226</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132675</v>
      </c>
      <c r="C33">
        <v>132675</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-13829743</v>
      </c>
      <c r="C37">
        <v>-4752549</v>
      </c>
      <c r="D37">
        <v>0</v>
      </c>
      <c r="E37">
        <v>0</v>
      </c>
      <c r="F37">
        <v>0</v>
      </c>
      <c r="G37">
        <v>0</v>
      </c>
      <c r="H37">
        <v>0</v>
      </c>
      <c r="I37">
        <v>93865</v>
      </c>
      <c r="J37">
        <v>0</v>
      </c>
      <c r="K37">
        <v>0</v>
      </c>
      <c r="L37">
        <v>-7637771</v>
      </c>
      <c r="M37">
        <v>-1533288</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456482196</v>
      </c>
      <c r="C39">
        <v>15526</v>
      </c>
      <c r="D39">
        <v>0</v>
      </c>
      <c r="E39">
        <v>15884</v>
      </c>
      <c r="F39">
        <v>0</v>
      </c>
      <c r="G39">
        <v>331401445</v>
      </c>
      <c r="H39">
        <v>117293937</v>
      </c>
      <c r="I39">
        <v>726256</v>
      </c>
      <c r="J39">
        <v>0</v>
      </c>
      <c r="K39">
        <v>0</v>
      </c>
      <c r="L39">
        <v>7020544</v>
      </c>
      <c r="M39">
        <v>0</v>
      </c>
      <c r="N39">
        <v>8604</v>
      </c>
    </row>
    <row r="40" spans="1:14" ht="16" customHeight="1" x14ac:dyDescent="0.2">
      <c r="A40" t="s">
        <v>41</v>
      </c>
      <c r="B40">
        <v>391251</v>
      </c>
      <c r="C40">
        <v>0</v>
      </c>
      <c r="D40">
        <v>0</v>
      </c>
      <c r="E40">
        <v>0</v>
      </c>
      <c r="F40">
        <v>0</v>
      </c>
      <c r="G40">
        <v>0</v>
      </c>
      <c r="H40">
        <v>0</v>
      </c>
      <c r="I40">
        <v>0</v>
      </c>
      <c r="J40">
        <v>0</v>
      </c>
      <c r="K40">
        <v>0</v>
      </c>
      <c r="L40">
        <v>0</v>
      </c>
      <c r="M40">
        <v>0</v>
      </c>
      <c r="N40">
        <v>391251</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3964912</v>
      </c>
      <c r="C42">
        <v>0</v>
      </c>
      <c r="D42">
        <v>0</v>
      </c>
      <c r="E42">
        <v>0</v>
      </c>
      <c r="F42">
        <v>0</v>
      </c>
      <c r="G42">
        <v>0</v>
      </c>
      <c r="H42">
        <v>0</v>
      </c>
      <c r="I42">
        <v>0</v>
      </c>
      <c r="J42">
        <v>0</v>
      </c>
      <c r="K42">
        <v>0</v>
      </c>
      <c r="L42">
        <v>0</v>
      </c>
      <c r="M42">
        <v>0</v>
      </c>
      <c r="N42">
        <v>3964912</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1996015</v>
      </c>
      <c r="C46">
        <v>0</v>
      </c>
      <c r="D46">
        <v>0</v>
      </c>
      <c r="E46">
        <v>0</v>
      </c>
      <c r="F46">
        <v>0</v>
      </c>
      <c r="G46">
        <v>0</v>
      </c>
      <c r="H46">
        <v>0</v>
      </c>
      <c r="I46">
        <v>0</v>
      </c>
      <c r="J46">
        <v>0</v>
      </c>
      <c r="K46">
        <v>0</v>
      </c>
      <c r="L46">
        <v>0</v>
      </c>
      <c r="M46">
        <v>0</v>
      </c>
      <c r="N46">
        <v>1996015</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2716847</v>
      </c>
      <c r="C49">
        <v>1865713</v>
      </c>
      <c r="D49">
        <v>4950</v>
      </c>
      <c r="E49">
        <v>273300</v>
      </c>
      <c r="F49">
        <v>0</v>
      </c>
      <c r="G49">
        <v>0</v>
      </c>
      <c r="H49">
        <v>0</v>
      </c>
      <c r="I49">
        <v>0</v>
      </c>
      <c r="J49">
        <v>21482</v>
      </c>
      <c r="K49">
        <v>8288</v>
      </c>
      <c r="L49">
        <v>236628</v>
      </c>
      <c r="M49">
        <v>527</v>
      </c>
      <c r="N49">
        <v>305959</v>
      </c>
    </row>
    <row r="50" spans="1:14" ht="16" customHeight="1" x14ac:dyDescent="0.2">
      <c r="A50" t="s">
        <v>51</v>
      </c>
      <c r="B50">
        <v>4327141</v>
      </c>
      <c r="C50">
        <v>0</v>
      </c>
      <c r="D50">
        <v>0</v>
      </c>
      <c r="E50">
        <v>0</v>
      </c>
      <c r="F50">
        <v>0</v>
      </c>
      <c r="G50">
        <v>0</v>
      </c>
      <c r="H50">
        <v>0</v>
      </c>
      <c r="I50">
        <v>0</v>
      </c>
      <c r="J50">
        <v>0</v>
      </c>
      <c r="K50">
        <v>0</v>
      </c>
      <c r="L50">
        <v>4327141</v>
      </c>
      <c r="M50">
        <v>0</v>
      </c>
      <c r="N50">
        <v>0</v>
      </c>
    </row>
    <row r="51" spans="1:14" ht="16" customHeight="1" x14ac:dyDescent="0.2">
      <c r="A51" t="s">
        <v>52</v>
      </c>
      <c r="B51">
        <v>414140</v>
      </c>
      <c r="C51">
        <v>257357</v>
      </c>
      <c r="D51">
        <v>0</v>
      </c>
      <c r="E51">
        <v>520</v>
      </c>
      <c r="F51">
        <v>0</v>
      </c>
      <c r="G51">
        <v>0</v>
      </c>
      <c r="H51">
        <v>0</v>
      </c>
      <c r="I51">
        <v>8143</v>
      </c>
      <c r="J51">
        <v>0</v>
      </c>
      <c r="K51">
        <v>330</v>
      </c>
      <c r="L51">
        <v>131711</v>
      </c>
      <c r="M51">
        <v>16079</v>
      </c>
      <c r="N51">
        <v>0</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2921942</v>
      </c>
      <c r="C56">
        <v>508556</v>
      </c>
      <c r="D56">
        <v>0</v>
      </c>
      <c r="E56">
        <v>0</v>
      </c>
      <c r="F56">
        <v>0</v>
      </c>
      <c r="G56">
        <v>0</v>
      </c>
      <c r="H56">
        <v>0</v>
      </c>
      <c r="I56">
        <v>0</v>
      </c>
      <c r="J56">
        <v>0</v>
      </c>
      <c r="K56">
        <v>0</v>
      </c>
      <c r="L56">
        <v>735113</v>
      </c>
      <c r="M56">
        <v>0</v>
      </c>
      <c r="N56">
        <v>1678273</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785241352</v>
      </c>
      <c r="C58">
        <v>23782965</v>
      </c>
      <c r="D58">
        <v>60824881</v>
      </c>
      <c r="E58">
        <v>7493628</v>
      </c>
      <c r="F58">
        <v>307858</v>
      </c>
      <c r="G58">
        <v>346898608</v>
      </c>
      <c r="H58">
        <v>117293937</v>
      </c>
      <c r="I58">
        <v>829464</v>
      </c>
      <c r="J58">
        <v>108257812</v>
      </c>
      <c r="K58">
        <v>34442809</v>
      </c>
      <c r="L58">
        <v>41360867</v>
      </c>
      <c r="M58">
        <v>-456223</v>
      </c>
      <c r="N58">
        <v>44204746</v>
      </c>
    </row>
    <row r="59" spans="1:14" ht="16" customHeight="1" x14ac:dyDescent="0.2">
      <c r="A59" t="s">
        <v>361</v>
      </c>
      <c r="B59">
        <v>0.47</v>
      </c>
      <c r="C59">
        <v>0.01</v>
      </c>
      <c r="D59">
        <v>0.04</v>
      </c>
      <c r="E59">
        <v>0</v>
      </c>
      <c r="F59">
        <v>0</v>
      </c>
      <c r="G59">
        <v>0.21</v>
      </c>
      <c r="H59">
        <v>7.0000000000000007E-2</v>
      </c>
      <c r="I59">
        <v>0</v>
      </c>
      <c r="J59">
        <v>0.06</v>
      </c>
      <c r="K59">
        <v>0.02</v>
      </c>
      <c r="L59">
        <v>0.02</v>
      </c>
      <c r="M59">
        <v>0</v>
      </c>
      <c r="N59">
        <v>0.03</v>
      </c>
    </row>
    <row r="60" spans="1:14" ht="16" customHeight="1" x14ac:dyDescent="0.2">
      <c r="A60" t="s">
        <v>388</v>
      </c>
    </row>
  </sheetData>
  <printOptions horizontalCentered="1"/>
  <pageMargins left="0.5" right="0.5" top="0.5" bottom="0.5" header="0.5" footer="0.5"/>
  <pageSetup scale="64" orientation="landscape"/>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enableFormatConditionsCalculation="0">
    <pageSetUpPr fitToPage="1"/>
  </sheetPr>
  <dimension ref="A1:G60"/>
  <sheetViews>
    <sheetView workbookViewId="0">
      <selection activeCell="J18" sqref="J18"/>
    </sheetView>
  </sheetViews>
  <sheetFormatPr baseColWidth="10" defaultColWidth="9.1640625" defaultRowHeight="16" customHeight="1" x14ac:dyDescent="0.2"/>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x14ac:dyDescent="0.2">
      <c r="A1" t="s">
        <v>352</v>
      </c>
    </row>
    <row r="2" spans="1:7" ht="16" customHeight="1" x14ac:dyDescent="0.2">
      <c r="A2" t="s">
        <v>470</v>
      </c>
    </row>
    <row r="3" spans="1:7" ht="16" customHeight="1" x14ac:dyDescent="0.2">
      <c r="A3" t="s">
        <v>468</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471970</v>
      </c>
      <c r="C7">
        <v>471582</v>
      </c>
      <c r="D7">
        <v>388</v>
      </c>
      <c r="E7">
        <v>0</v>
      </c>
      <c r="F7">
        <v>55979</v>
      </c>
      <c r="G7">
        <v>527949</v>
      </c>
    </row>
    <row r="8" spans="1:7" ht="16" customHeight="1" x14ac:dyDescent="0.2">
      <c r="A8" t="s">
        <v>9</v>
      </c>
      <c r="B8">
        <v>0</v>
      </c>
      <c r="C8">
        <v>0</v>
      </c>
      <c r="D8">
        <v>0</v>
      </c>
      <c r="E8">
        <v>0</v>
      </c>
      <c r="F8">
        <v>0</v>
      </c>
      <c r="G8">
        <v>0</v>
      </c>
    </row>
    <row r="9" spans="1:7" ht="16" customHeight="1" x14ac:dyDescent="0.2">
      <c r="A9" t="s">
        <v>10</v>
      </c>
      <c r="B9">
        <v>0</v>
      </c>
      <c r="C9">
        <v>0</v>
      </c>
      <c r="D9">
        <v>0</v>
      </c>
      <c r="E9">
        <v>0</v>
      </c>
      <c r="F9">
        <v>10032936</v>
      </c>
      <c r="G9">
        <v>10032936</v>
      </c>
    </row>
    <row r="10" spans="1:7" ht="16" customHeight="1" x14ac:dyDescent="0.2">
      <c r="A10" t="s">
        <v>11</v>
      </c>
      <c r="B10">
        <v>0</v>
      </c>
      <c r="C10">
        <v>0</v>
      </c>
      <c r="D10">
        <v>0</v>
      </c>
      <c r="E10">
        <v>0</v>
      </c>
      <c r="F10">
        <v>0</v>
      </c>
      <c r="G10">
        <v>0</v>
      </c>
    </row>
    <row r="11" spans="1:7" ht="16" customHeight="1" x14ac:dyDescent="0.2">
      <c r="A11" t="s">
        <v>12</v>
      </c>
      <c r="B11">
        <v>379384175</v>
      </c>
      <c r="C11">
        <v>365543426</v>
      </c>
      <c r="D11">
        <v>7510616</v>
      </c>
      <c r="E11">
        <v>6330133</v>
      </c>
      <c r="F11">
        <v>95360227</v>
      </c>
      <c r="G11">
        <v>474744402</v>
      </c>
    </row>
    <row r="12" spans="1:7" ht="16" customHeight="1" x14ac:dyDescent="0.2">
      <c r="A12" t="s">
        <v>13</v>
      </c>
      <c r="B12">
        <v>0</v>
      </c>
      <c r="C12">
        <v>0</v>
      </c>
      <c r="D12">
        <v>0</v>
      </c>
      <c r="E12">
        <v>0</v>
      </c>
      <c r="F12">
        <v>0</v>
      </c>
      <c r="G12">
        <v>0</v>
      </c>
    </row>
    <row r="13" spans="1:7" ht="16" customHeight="1" x14ac:dyDescent="0.2">
      <c r="A13" t="s">
        <v>14</v>
      </c>
      <c r="B13">
        <v>15972087</v>
      </c>
      <c r="C13">
        <v>10726567</v>
      </c>
      <c r="D13">
        <v>0</v>
      </c>
      <c r="E13">
        <v>5245520</v>
      </c>
      <c r="F13">
        <v>0</v>
      </c>
      <c r="G13">
        <v>15972087</v>
      </c>
    </row>
    <row r="14" spans="1:7" ht="16" customHeight="1" x14ac:dyDescent="0.2">
      <c r="A14" t="s">
        <v>15</v>
      </c>
      <c r="B14">
        <v>1251245</v>
      </c>
      <c r="C14">
        <v>815043</v>
      </c>
      <c r="D14">
        <v>274359</v>
      </c>
      <c r="E14">
        <v>161843</v>
      </c>
      <c r="F14">
        <v>0</v>
      </c>
      <c r="G14">
        <v>1251245</v>
      </c>
    </row>
    <row r="15" spans="1:7" ht="16" customHeight="1" x14ac:dyDescent="0.2">
      <c r="A15" t="s">
        <v>16</v>
      </c>
      <c r="B15">
        <v>1188899</v>
      </c>
      <c r="C15">
        <v>1188899</v>
      </c>
      <c r="D15">
        <v>0</v>
      </c>
      <c r="E15">
        <v>0</v>
      </c>
      <c r="F15">
        <v>998720</v>
      </c>
      <c r="G15">
        <v>2187619</v>
      </c>
    </row>
    <row r="16" spans="1:7" ht="16" customHeight="1" x14ac:dyDescent="0.2">
      <c r="A16" t="s">
        <v>17</v>
      </c>
      <c r="B16">
        <v>19503417</v>
      </c>
      <c r="C16">
        <v>19503417</v>
      </c>
      <c r="D16">
        <v>0</v>
      </c>
      <c r="E16">
        <v>0</v>
      </c>
      <c r="F16">
        <v>916373</v>
      </c>
      <c r="G16">
        <v>20419790</v>
      </c>
    </row>
    <row r="17" spans="1:7" ht="16" customHeight="1" x14ac:dyDescent="0.2">
      <c r="A17" t="s">
        <v>18</v>
      </c>
      <c r="B17">
        <v>1953263</v>
      </c>
      <c r="C17">
        <v>1953263</v>
      </c>
      <c r="D17">
        <v>0</v>
      </c>
      <c r="E17">
        <v>0</v>
      </c>
      <c r="F17">
        <v>176073</v>
      </c>
      <c r="G17">
        <v>2129336</v>
      </c>
    </row>
    <row r="18" spans="1:7" ht="16" customHeight="1" x14ac:dyDescent="0.2">
      <c r="A18" t="s">
        <v>19</v>
      </c>
      <c r="B18">
        <v>30352075</v>
      </c>
      <c r="C18">
        <v>30352075</v>
      </c>
      <c r="D18">
        <v>0</v>
      </c>
      <c r="E18">
        <v>0</v>
      </c>
      <c r="F18">
        <v>32251646</v>
      </c>
      <c r="G18">
        <v>62603721</v>
      </c>
    </row>
    <row r="19" spans="1:7" ht="16" customHeight="1" x14ac:dyDescent="0.2">
      <c r="A19" t="s">
        <v>20</v>
      </c>
      <c r="B19">
        <v>0</v>
      </c>
      <c r="C19">
        <v>0</v>
      </c>
      <c r="D19">
        <v>0</v>
      </c>
      <c r="E19">
        <v>0</v>
      </c>
      <c r="F19">
        <v>0</v>
      </c>
      <c r="G19">
        <v>0</v>
      </c>
    </row>
    <row r="20" spans="1:7" ht="16" customHeight="1" x14ac:dyDescent="0.2">
      <c r="A20" t="s">
        <v>21</v>
      </c>
      <c r="B20">
        <v>2753306</v>
      </c>
      <c r="C20">
        <v>2668748</v>
      </c>
      <c r="D20">
        <v>0</v>
      </c>
      <c r="E20">
        <v>84558</v>
      </c>
      <c r="F20">
        <v>559984</v>
      </c>
      <c r="G20">
        <v>3313290</v>
      </c>
    </row>
    <row r="21" spans="1:7" ht="16" customHeight="1" x14ac:dyDescent="0.2">
      <c r="A21" t="s">
        <v>22</v>
      </c>
      <c r="B21">
        <v>9965585</v>
      </c>
      <c r="C21">
        <v>9965585</v>
      </c>
      <c r="D21">
        <v>0</v>
      </c>
      <c r="E21">
        <v>0</v>
      </c>
      <c r="F21">
        <v>30973044</v>
      </c>
      <c r="G21">
        <v>40938629</v>
      </c>
    </row>
    <row r="22" spans="1:7" ht="16" customHeight="1" x14ac:dyDescent="0.2">
      <c r="A22" t="s">
        <v>23</v>
      </c>
      <c r="B22">
        <v>1514435</v>
      </c>
      <c r="C22">
        <v>0</v>
      </c>
      <c r="D22">
        <v>0</v>
      </c>
      <c r="E22">
        <v>1514435</v>
      </c>
      <c r="F22">
        <v>6636338</v>
      </c>
      <c r="G22">
        <v>8150773</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15756529</v>
      </c>
      <c r="G25">
        <v>15756529</v>
      </c>
    </row>
    <row r="26" spans="1:7" ht="16" customHeight="1" x14ac:dyDescent="0.2">
      <c r="A26" t="s">
        <v>27</v>
      </c>
      <c r="B26">
        <v>14749630</v>
      </c>
      <c r="C26">
        <v>10381678</v>
      </c>
      <c r="D26">
        <v>2707248</v>
      </c>
      <c r="E26">
        <v>1660704</v>
      </c>
      <c r="F26">
        <v>1399939</v>
      </c>
      <c r="G26">
        <v>16149569</v>
      </c>
    </row>
    <row r="27" spans="1:7" ht="16" customHeight="1" x14ac:dyDescent="0.2">
      <c r="A27" t="s">
        <v>28</v>
      </c>
      <c r="B27">
        <v>70979529</v>
      </c>
      <c r="C27">
        <v>70979529</v>
      </c>
      <c r="D27">
        <v>0</v>
      </c>
      <c r="E27">
        <v>0</v>
      </c>
      <c r="F27">
        <v>17760789</v>
      </c>
      <c r="G27">
        <v>88740318</v>
      </c>
    </row>
    <row r="28" spans="1:7" ht="16" customHeight="1" x14ac:dyDescent="0.2">
      <c r="A28" t="s">
        <v>29</v>
      </c>
      <c r="B28">
        <v>4630380</v>
      </c>
      <c r="C28">
        <v>4630380</v>
      </c>
      <c r="D28">
        <v>0</v>
      </c>
      <c r="E28">
        <v>0</v>
      </c>
      <c r="F28">
        <v>0</v>
      </c>
      <c r="G28">
        <v>4630380</v>
      </c>
    </row>
    <row r="29" spans="1:7" ht="16" customHeight="1" x14ac:dyDescent="0.2">
      <c r="A29" t="s">
        <v>30</v>
      </c>
      <c r="B29">
        <v>0</v>
      </c>
      <c r="C29">
        <v>0</v>
      </c>
      <c r="D29">
        <v>0</v>
      </c>
      <c r="E29">
        <v>0</v>
      </c>
      <c r="F29">
        <v>112332173</v>
      </c>
      <c r="G29">
        <v>112332173</v>
      </c>
    </row>
    <row r="30" spans="1:7" ht="16" customHeight="1" x14ac:dyDescent="0.2">
      <c r="A30" t="s">
        <v>31</v>
      </c>
      <c r="B30">
        <v>21431188</v>
      </c>
      <c r="C30">
        <v>21431188</v>
      </c>
      <c r="D30">
        <v>0</v>
      </c>
      <c r="E30">
        <v>0</v>
      </c>
      <c r="F30">
        <v>513226</v>
      </c>
      <c r="G30">
        <v>21944414</v>
      </c>
    </row>
    <row r="31" spans="1:7" ht="16" customHeight="1" x14ac:dyDescent="0.2">
      <c r="A31" t="s">
        <v>32</v>
      </c>
      <c r="B31">
        <v>0</v>
      </c>
      <c r="C31">
        <v>0</v>
      </c>
      <c r="D31">
        <v>0</v>
      </c>
      <c r="E31">
        <v>0</v>
      </c>
      <c r="F31">
        <v>0</v>
      </c>
      <c r="G31">
        <v>0</v>
      </c>
    </row>
    <row r="32" spans="1:7" ht="16" customHeight="1" x14ac:dyDescent="0.2">
      <c r="A32" t="s">
        <v>33</v>
      </c>
      <c r="B32">
        <v>9587296</v>
      </c>
      <c r="C32">
        <v>9587296</v>
      </c>
      <c r="D32">
        <v>0</v>
      </c>
      <c r="E32">
        <v>0</v>
      </c>
      <c r="F32">
        <v>0</v>
      </c>
      <c r="G32">
        <v>9587296</v>
      </c>
    </row>
    <row r="33" spans="1:7" ht="16" customHeight="1" x14ac:dyDescent="0.2">
      <c r="A33" t="s">
        <v>34</v>
      </c>
      <c r="B33">
        <v>0</v>
      </c>
      <c r="C33">
        <v>0</v>
      </c>
      <c r="D33">
        <v>0</v>
      </c>
      <c r="E33">
        <v>0</v>
      </c>
      <c r="F33">
        <v>132675</v>
      </c>
      <c r="G33">
        <v>132675</v>
      </c>
    </row>
    <row r="34" spans="1:7" ht="16" customHeight="1" x14ac:dyDescent="0.2">
      <c r="A34" t="s">
        <v>35</v>
      </c>
      <c r="B34">
        <v>5584449</v>
      </c>
      <c r="C34">
        <v>5584449</v>
      </c>
      <c r="D34">
        <v>0</v>
      </c>
      <c r="E34">
        <v>0</v>
      </c>
      <c r="F34">
        <v>0</v>
      </c>
      <c r="G34">
        <v>5584449</v>
      </c>
    </row>
    <row r="35" spans="1:7" ht="16" customHeight="1" x14ac:dyDescent="0.2">
      <c r="A35" t="s">
        <v>36</v>
      </c>
      <c r="B35">
        <v>0</v>
      </c>
      <c r="C35">
        <v>0</v>
      </c>
      <c r="D35">
        <v>0</v>
      </c>
      <c r="E35">
        <v>0</v>
      </c>
      <c r="F35">
        <v>0</v>
      </c>
      <c r="G35">
        <v>0</v>
      </c>
    </row>
    <row r="36" spans="1:7" ht="16" customHeight="1" x14ac:dyDescent="0.2">
      <c r="A36" t="s">
        <v>37</v>
      </c>
      <c r="B36">
        <v>27647</v>
      </c>
      <c r="C36">
        <v>27647</v>
      </c>
      <c r="D36">
        <v>0</v>
      </c>
      <c r="E36">
        <v>0</v>
      </c>
      <c r="F36">
        <v>0</v>
      </c>
      <c r="G36">
        <v>27647</v>
      </c>
    </row>
    <row r="37" spans="1:7" ht="16" customHeight="1" x14ac:dyDescent="0.2">
      <c r="A37" t="s">
        <v>38</v>
      </c>
      <c r="B37">
        <v>20516613</v>
      </c>
      <c r="C37">
        <v>19196203</v>
      </c>
      <c r="D37">
        <v>920808</v>
      </c>
      <c r="E37">
        <v>399602</v>
      </c>
      <c r="F37">
        <v>-13829743</v>
      </c>
      <c r="G37">
        <v>6686870</v>
      </c>
    </row>
    <row r="38" spans="1:7" ht="16" customHeight="1" x14ac:dyDescent="0.2">
      <c r="A38" t="s">
        <v>39</v>
      </c>
      <c r="B38">
        <v>0</v>
      </c>
      <c r="C38">
        <v>0</v>
      </c>
      <c r="D38">
        <v>0</v>
      </c>
      <c r="E38">
        <v>0</v>
      </c>
      <c r="F38">
        <v>0</v>
      </c>
      <c r="G38">
        <v>0</v>
      </c>
    </row>
    <row r="39" spans="1:7" ht="16" customHeight="1" x14ac:dyDescent="0.2">
      <c r="A39" t="s">
        <v>40</v>
      </c>
      <c r="B39">
        <v>218886444</v>
      </c>
      <c r="C39">
        <v>218886444</v>
      </c>
      <c r="D39">
        <v>0</v>
      </c>
      <c r="E39">
        <v>0</v>
      </c>
      <c r="F39">
        <v>456482196</v>
      </c>
      <c r="G39">
        <v>675368640</v>
      </c>
    </row>
    <row r="40" spans="1:7" ht="16" customHeight="1" x14ac:dyDescent="0.2">
      <c r="A40" t="s">
        <v>41</v>
      </c>
      <c r="B40">
        <v>260685</v>
      </c>
      <c r="C40">
        <v>569791</v>
      </c>
      <c r="D40">
        <v>0</v>
      </c>
      <c r="E40">
        <v>-309106</v>
      </c>
      <c r="F40">
        <v>391251</v>
      </c>
      <c r="G40">
        <v>651936</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3964912</v>
      </c>
      <c r="G42">
        <v>3964912</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9309738</v>
      </c>
      <c r="C46">
        <v>9309738</v>
      </c>
      <c r="D46">
        <v>0</v>
      </c>
      <c r="E46">
        <v>0</v>
      </c>
      <c r="F46">
        <v>1996015</v>
      </c>
      <c r="G46">
        <v>11305753</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3083910</v>
      </c>
      <c r="C49">
        <v>2091223</v>
      </c>
      <c r="D49">
        <v>93890</v>
      </c>
      <c r="E49">
        <v>898797</v>
      </c>
      <c r="F49">
        <v>2716847</v>
      </c>
      <c r="G49">
        <v>5800757</v>
      </c>
    </row>
    <row r="50" spans="1:7" ht="16" customHeight="1" x14ac:dyDescent="0.2">
      <c r="A50" t="s">
        <v>51</v>
      </c>
      <c r="B50">
        <v>17585374</v>
      </c>
      <c r="C50">
        <v>17585374</v>
      </c>
      <c r="D50">
        <v>0</v>
      </c>
      <c r="E50">
        <v>0</v>
      </c>
      <c r="F50">
        <v>4327141</v>
      </c>
      <c r="G50">
        <v>21912515</v>
      </c>
    </row>
    <row r="51" spans="1:7" ht="16" customHeight="1" x14ac:dyDescent="0.2">
      <c r="A51" t="s">
        <v>52</v>
      </c>
      <c r="B51">
        <v>343467</v>
      </c>
      <c r="C51">
        <v>309108</v>
      </c>
      <c r="D51">
        <v>385</v>
      </c>
      <c r="E51">
        <v>33974</v>
      </c>
      <c r="F51">
        <v>414140</v>
      </c>
      <c r="G51">
        <v>757607</v>
      </c>
    </row>
    <row r="52" spans="1:7" ht="16" customHeight="1" x14ac:dyDescent="0.2">
      <c r="A52" t="s">
        <v>53</v>
      </c>
      <c r="B52">
        <v>0</v>
      </c>
      <c r="C52">
        <v>0</v>
      </c>
      <c r="D52">
        <v>0</v>
      </c>
      <c r="E52">
        <v>0</v>
      </c>
      <c r="F52">
        <v>0</v>
      </c>
      <c r="G52">
        <v>0</v>
      </c>
    </row>
    <row r="53" spans="1:7" ht="16" customHeight="1" x14ac:dyDescent="0.2">
      <c r="A53" t="s">
        <v>54</v>
      </c>
      <c r="B53">
        <v>4114438</v>
      </c>
      <c r="C53">
        <v>4114438</v>
      </c>
      <c r="D53">
        <v>0</v>
      </c>
      <c r="E53">
        <v>0</v>
      </c>
      <c r="F53">
        <v>0</v>
      </c>
      <c r="G53">
        <v>4114438</v>
      </c>
    </row>
    <row r="54" spans="1:7" ht="16" customHeight="1" x14ac:dyDescent="0.2">
      <c r="A54" t="s">
        <v>55</v>
      </c>
      <c r="B54">
        <v>6742605</v>
      </c>
      <c r="C54">
        <v>6742605</v>
      </c>
      <c r="D54">
        <v>0</v>
      </c>
      <c r="E54">
        <v>0</v>
      </c>
      <c r="F54">
        <v>0</v>
      </c>
      <c r="G54">
        <v>6742605</v>
      </c>
    </row>
    <row r="55" spans="1:7" ht="16" customHeight="1" x14ac:dyDescent="0.2">
      <c r="A55" t="s">
        <v>56</v>
      </c>
      <c r="B55">
        <v>0</v>
      </c>
      <c r="C55">
        <v>0</v>
      </c>
      <c r="D55">
        <v>0</v>
      </c>
      <c r="E55">
        <v>0</v>
      </c>
      <c r="F55">
        <v>0</v>
      </c>
      <c r="G55">
        <v>0</v>
      </c>
    </row>
    <row r="56" spans="1:7" ht="16" customHeight="1" x14ac:dyDescent="0.2">
      <c r="A56" t="s">
        <v>57</v>
      </c>
      <c r="B56">
        <v>15337001</v>
      </c>
      <c r="C56">
        <v>15337001</v>
      </c>
      <c r="D56">
        <v>0</v>
      </c>
      <c r="E56">
        <v>0</v>
      </c>
      <c r="F56">
        <v>2921942</v>
      </c>
      <c r="G56">
        <v>18258943</v>
      </c>
    </row>
    <row r="57" spans="1:7" ht="16" customHeight="1" x14ac:dyDescent="0.2">
      <c r="A57" t="s">
        <v>58</v>
      </c>
      <c r="B57">
        <v>38004</v>
      </c>
      <c r="C57">
        <v>38004</v>
      </c>
      <c r="D57">
        <v>0</v>
      </c>
      <c r="E57">
        <v>0</v>
      </c>
      <c r="F57">
        <v>0</v>
      </c>
      <c r="G57">
        <v>38004</v>
      </c>
    </row>
    <row r="58" spans="1:7" ht="16" customHeight="1" x14ac:dyDescent="0.2">
      <c r="A58" t="s">
        <v>133</v>
      </c>
      <c r="B58">
        <v>887518855</v>
      </c>
      <c r="C58">
        <v>859990701</v>
      </c>
      <c r="D58">
        <v>11507694</v>
      </c>
      <c r="E58">
        <v>16020460</v>
      </c>
      <c r="F58">
        <v>785241352</v>
      </c>
      <c r="G58">
        <v>1672760207</v>
      </c>
    </row>
    <row r="59" spans="1:7" ht="16" customHeight="1" x14ac:dyDescent="0.2">
      <c r="A59" t="s">
        <v>361</v>
      </c>
      <c r="B59">
        <v>0.53</v>
      </c>
      <c r="C59">
        <v>0.51</v>
      </c>
      <c r="D59">
        <v>0.01</v>
      </c>
      <c r="E59">
        <v>0.01</v>
      </c>
      <c r="F59">
        <v>0.47</v>
      </c>
      <c r="G59">
        <v>1</v>
      </c>
    </row>
    <row r="60" spans="1:7" ht="16" customHeight="1" x14ac:dyDescent="0.2">
      <c r="A60" t="s">
        <v>375</v>
      </c>
    </row>
  </sheetData>
  <printOptions horizontalCentered="1"/>
  <pageMargins left="0.5" right="0.5" top="0.5" bottom="0.5" header="0.5" footer="0.5"/>
  <pageSetup scale="78" orientation="landscape"/>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enableFormatConditionsCalculation="0">
    <pageSetUpPr fitToPage="1"/>
  </sheetPr>
  <dimension ref="A1:N60"/>
  <sheetViews>
    <sheetView workbookViewId="0">
      <selection activeCell="B7" sqref="B7"/>
    </sheetView>
  </sheetViews>
  <sheetFormatPr baseColWidth="10" defaultColWidth="9.1640625" defaultRowHeight="16" customHeight="1" x14ac:dyDescent="0.15"/>
  <cols>
    <col min="1" max="1" width="18" style="5" bestFit="1" customWidth="1"/>
    <col min="2" max="2" width="29" style="5" bestFit="1" customWidth="1"/>
    <col min="3" max="3" width="38.6640625" style="5" bestFit="1" customWidth="1"/>
    <col min="4" max="4" width="13.6640625" style="5" bestFit="1" customWidth="1"/>
    <col min="5" max="5" width="23.5" style="5" bestFit="1" customWidth="1"/>
    <col min="6" max="6" width="8.5" style="5" bestFit="1" customWidth="1"/>
    <col min="7" max="7" width="17.6640625" style="7" bestFit="1" customWidth="1"/>
    <col min="8" max="8" width="23.5" style="5" bestFit="1" customWidth="1"/>
    <col min="9" max="9" width="16.5" style="5" bestFit="1" customWidth="1"/>
    <col min="10" max="10" width="13" style="5" bestFit="1" customWidth="1"/>
    <col min="11" max="11" width="11.83203125" style="5" bestFit="1" customWidth="1"/>
    <col min="12" max="12" width="12" style="5" bestFit="1" customWidth="1"/>
    <col min="13" max="13" width="11.1640625" style="5" bestFit="1" customWidth="1"/>
    <col min="14" max="14" width="12" style="5" bestFit="1" customWidth="1"/>
    <col min="15" max="16384" width="9.1640625" style="5"/>
  </cols>
  <sheetData>
    <row r="1" spans="1:14" s="6" customFormat="1" ht="16" customHeight="1" x14ac:dyDescent="0.2">
      <c r="A1" t="s">
        <v>352</v>
      </c>
      <c r="B1"/>
      <c r="C1"/>
      <c r="D1"/>
      <c r="E1"/>
      <c r="F1"/>
      <c r="G1"/>
      <c r="H1"/>
      <c r="I1"/>
      <c r="J1"/>
      <c r="K1"/>
      <c r="L1"/>
      <c r="M1"/>
      <c r="N1"/>
    </row>
    <row r="2" spans="1:14" s="6" customFormat="1" ht="16" customHeight="1" x14ac:dyDescent="0.2">
      <c r="A2" t="s">
        <v>469</v>
      </c>
      <c r="B2"/>
      <c r="C2"/>
      <c r="D2"/>
      <c r="E2"/>
      <c r="F2"/>
      <c r="G2"/>
      <c r="H2"/>
      <c r="I2"/>
      <c r="J2"/>
      <c r="K2"/>
      <c r="L2"/>
      <c r="M2"/>
      <c r="N2"/>
    </row>
    <row r="3" spans="1:14" s="6" customFormat="1" ht="16" customHeight="1" x14ac:dyDescent="0.2">
      <c r="A3" t="s">
        <v>465</v>
      </c>
      <c r="B3"/>
      <c r="C3"/>
      <c r="D3"/>
      <c r="E3"/>
      <c r="F3"/>
      <c r="G3"/>
      <c r="H3"/>
      <c r="I3"/>
      <c r="J3"/>
      <c r="K3"/>
      <c r="L3"/>
      <c r="M3"/>
      <c r="N3"/>
    </row>
    <row r="4" spans="1:14" ht="16" customHeight="1" x14ac:dyDescent="0.2">
      <c r="A4" t="s">
        <v>176</v>
      </c>
      <c r="B4"/>
      <c r="C4"/>
      <c r="D4"/>
      <c r="E4"/>
      <c r="F4"/>
      <c r="G4"/>
      <c r="H4"/>
      <c r="I4"/>
      <c r="J4"/>
      <c r="K4"/>
      <c r="L4"/>
      <c r="M4"/>
      <c r="N4"/>
    </row>
    <row r="5" spans="1:14" s="6" customFormat="1" ht="16" customHeight="1" x14ac:dyDescent="0.2">
      <c r="A5"/>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35937787</v>
      </c>
      <c r="C7">
        <v>12840304</v>
      </c>
      <c r="D7">
        <v>5980151</v>
      </c>
      <c r="E7">
        <v>50562</v>
      </c>
      <c r="F7">
        <v>0</v>
      </c>
      <c r="G7">
        <v>0</v>
      </c>
      <c r="H7">
        <v>0</v>
      </c>
      <c r="I7">
        <v>0</v>
      </c>
      <c r="J7">
        <v>0</v>
      </c>
      <c r="K7">
        <v>0</v>
      </c>
      <c r="L7">
        <v>4368348</v>
      </c>
      <c r="M7">
        <v>492330</v>
      </c>
      <c r="N7">
        <v>12206092</v>
      </c>
    </row>
    <row r="8" spans="1:14" ht="16" customHeight="1" x14ac:dyDescent="0.2">
      <c r="A8" t="s">
        <v>9</v>
      </c>
      <c r="B8">
        <v>6637105</v>
      </c>
      <c r="C8">
        <v>2817218</v>
      </c>
      <c r="D8">
        <v>0</v>
      </c>
      <c r="E8">
        <v>0</v>
      </c>
      <c r="F8">
        <v>0</v>
      </c>
      <c r="G8">
        <v>0</v>
      </c>
      <c r="H8">
        <v>0</v>
      </c>
      <c r="I8">
        <v>235129</v>
      </c>
      <c r="J8">
        <v>0</v>
      </c>
      <c r="K8">
        <v>0</v>
      </c>
      <c r="L8">
        <v>3244828</v>
      </c>
      <c r="M8">
        <v>339930</v>
      </c>
      <c r="N8">
        <v>0</v>
      </c>
    </row>
    <row r="9" spans="1:14" ht="16" customHeight="1" x14ac:dyDescent="0.2">
      <c r="A9" t="s">
        <v>10</v>
      </c>
      <c r="B9">
        <v>30132969</v>
      </c>
      <c r="C9">
        <v>7810307</v>
      </c>
      <c r="D9">
        <v>0</v>
      </c>
      <c r="E9">
        <v>0</v>
      </c>
      <c r="F9">
        <v>0</v>
      </c>
      <c r="G9">
        <v>0</v>
      </c>
      <c r="H9">
        <v>0</v>
      </c>
      <c r="I9">
        <v>0</v>
      </c>
      <c r="J9">
        <v>0</v>
      </c>
      <c r="K9">
        <v>0</v>
      </c>
      <c r="L9">
        <v>11590224</v>
      </c>
      <c r="M9">
        <v>390270</v>
      </c>
      <c r="N9">
        <v>10342168</v>
      </c>
    </row>
    <row r="10" spans="1:14" ht="16" customHeight="1" x14ac:dyDescent="0.2">
      <c r="A10" t="s">
        <v>11</v>
      </c>
      <c r="B10">
        <v>15995408</v>
      </c>
      <c r="C10">
        <v>2890622</v>
      </c>
      <c r="D10">
        <v>2757139</v>
      </c>
      <c r="E10">
        <v>2916258</v>
      </c>
      <c r="F10">
        <v>0</v>
      </c>
      <c r="G10">
        <v>0</v>
      </c>
      <c r="H10">
        <v>0</v>
      </c>
      <c r="I10">
        <v>0</v>
      </c>
      <c r="J10">
        <v>0</v>
      </c>
      <c r="K10">
        <v>0</v>
      </c>
      <c r="L10">
        <v>2624150</v>
      </c>
      <c r="M10">
        <v>813650</v>
      </c>
      <c r="N10">
        <v>3993589</v>
      </c>
    </row>
    <row r="11" spans="1:14" ht="16" customHeight="1" x14ac:dyDescent="0.2">
      <c r="A11" t="s">
        <v>12</v>
      </c>
      <c r="B11">
        <v>670292715</v>
      </c>
      <c r="C11">
        <v>36342356</v>
      </c>
      <c r="D11">
        <v>288775546</v>
      </c>
      <c r="E11">
        <v>6675889</v>
      </c>
      <c r="F11">
        <v>0</v>
      </c>
      <c r="G11">
        <v>0</v>
      </c>
      <c r="H11">
        <v>0</v>
      </c>
      <c r="I11">
        <v>93411</v>
      </c>
      <c r="J11">
        <v>763525</v>
      </c>
      <c r="K11">
        <v>-167366</v>
      </c>
      <c r="L11">
        <v>233417758</v>
      </c>
      <c r="M11">
        <v>551145</v>
      </c>
      <c r="N11">
        <v>103840451</v>
      </c>
    </row>
    <row r="12" spans="1:14" ht="16" customHeight="1" x14ac:dyDescent="0.2">
      <c r="A12" t="s">
        <v>13</v>
      </c>
      <c r="B12">
        <v>88098886</v>
      </c>
      <c r="C12">
        <v>120136</v>
      </c>
      <c r="D12">
        <v>1027758</v>
      </c>
      <c r="E12">
        <v>436654</v>
      </c>
      <c r="F12">
        <v>0</v>
      </c>
      <c r="G12">
        <v>0</v>
      </c>
      <c r="H12">
        <v>18205798</v>
      </c>
      <c r="I12">
        <v>1620586</v>
      </c>
      <c r="J12">
        <v>976</v>
      </c>
      <c r="K12">
        <v>0</v>
      </c>
      <c r="L12">
        <v>-1075653</v>
      </c>
      <c r="M12">
        <v>1874892</v>
      </c>
      <c r="N12">
        <v>65887739</v>
      </c>
    </row>
    <row r="13" spans="1:14" ht="16" customHeight="1" x14ac:dyDescent="0.2">
      <c r="A13" t="s">
        <v>14</v>
      </c>
      <c r="B13">
        <v>113732133</v>
      </c>
      <c r="C13">
        <v>17139762</v>
      </c>
      <c r="D13">
        <v>49788933</v>
      </c>
      <c r="E13">
        <v>0</v>
      </c>
      <c r="F13">
        <v>0</v>
      </c>
      <c r="G13">
        <v>0</v>
      </c>
      <c r="H13">
        <v>0</v>
      </c>
      <c r="I13">
        <v>0</v>
      </c>
      <c r="J13">
        <v>0</v>
      </c>
      <c r="K13">
        <v>0</v>
      </c>
      <c r="L13">
        <v>2405836</v>
      </c>
      <c r="M13">
        <v>1221754</v>
      </c>
      <c r="N13">
        <v>43175848</v>
      </c>
    </row>
    <row r="14" spans="1:14" ht="16" customHeight="1" x14ac:dyDescent="0.2">
      <c r="A14" t="s">
        <v>15</v>
      </c>
      <c r="B14">
        <v>15955753</v>
      </c>
      <c r="C14">
        <v>0</v>
      </c>
      <c r="D14">
        <v>14824921</v>
      </c>
      <c r="E14">
        <v>0</v>
      </c>
      <c r="F14">
        <v>0</v>
      </c>
      <c r="G14">
        <v>0</v>
      </c>
      <c r="H14">
        <v>0</v>
      </c>
      <c r="I14">
        <v>0</v>
      </c>
      <c r="J14">
        <v>0</v>
      </c>
      <c r="K14">
        <v>0</v>
      </c>
      <c r="L14">
        <v>647864</v>
      </c>
      <c r="M14">
        <v>482968</v>
      </c>
      <c r="N14">
        <v>0</v>
      </c>
    </row>
    <row r="15" spans="1:14" ht="16" customHeight="1" x14ac:dyDescent="0.2">
      <c r="A15" t="s">
        <v>16</v>
      </c>
      <c r="B15">
        <v>29756536</v>
      </c>
      <c r="C15">
        <v>4725440</v>
      </c>
      <c r="D15">
        <v>17000027</v>
      </c>
      <c r="E15">
        <v>0</v>
      </c>
      <c r="F15">
        <v>0</v>
      </c>
      <c r="G15">
        <v>0</v>
      </c>
      <c r="H15">
        <v>0</v>
      </c>
      <c r="I15">
        <v>0</v>
      </c>
      <c r="J15">
        <v>0</v>
      </c>
      <c r="K15">
        <v>0</v>
      </c>
      <c r="L15">
        <v>5807134</v>
      </c>
      <c r="M15">
        <v>2223935</v>
      </c>
      <c r="N15">
        <v>0</v>
      </c>
    </row>
    <row r="16" spans="1:14" ht="16" customHeight="1" x14ac:dyDescent="0.2">
      <c r="A16" t="s">
        <v>17</v>
      </c>
      <c r="B16">
        <v>146713335</v>
      </c>
      <c r="C16">
        <v>0</v>
      </c>
      <c r="D16">
        <v>102575042</v>
      </c>
      <c r="E16">
        <v>0</v>
      </c>
      <c r="F16">
        <v>0</v>
      </c>
      <c r="G16">
        <v>0</v>
      </c>
      <c r="H16">
        <v>0</v>
      </c>
      <c r="I16">
        <v>519703</v>
      </c>
      <c r="J16">
        <v>0</v>
      </c>
      <c r="K16">
        <v>0</v>
      </c>
      <c r="L16">
        <v>24332595</v>
      </c>
      <c r="M16">
        <v>2670874</v>
      </c>
      <c r="N16">
        <v>16615121</v>
      </c>
    </row>
    <row r="17" spans="1:14" ht="16" customHeight="1" x14ac:dyDescent="0.2">
      <c r="A17" t="s">
        <v>18</v>
      </c>
      <c r="B17">
        <v>85842074</v>
      </c>
      <c r="C17">
        <v>31811838</v>
      </c>
      <c r="D17">
        <v>0</v>
      </c>
      <c r="E17">
        <v>462407</v>
      </c>
      <c r="F17">
        <v>0</v>
      </c>
      <c r="G17">
        <v>0</v>
      </c>
      <c r="H17">
        <v>0</v>
      </c>
      <c r="I17">
        <v>19173</v>
      </c>
      <c r="J17">
        <v>0</v>
      </c>
      <c r="K17">
        <v>0</v>
      </c>
      <c r="L17">
        <v>5203094</v>
      </c>
      <c r="M17">
        <v>1619465</v>
      </c>
      <c r="N17">
        <v>46726097</v>
      </c>
    </row>
    <row r="18" spans="1:14" ht="16" customHeight="1" x14ac:dyDescent="0.2">
      <c r="A18" t="s">
        <v>19</v>
      </c>
      <c r="B18">
        <v>9310129</v>
      </c>
      <c r="C18">
        <v>5083962</v>
      </c>
      <c r="D18">
        <v>-2008367</v>
      </c>
      <c r="E18">
        <v>621901</v>
      </c>
      <c r="F18">
        <v>0</v>
      </c>
      <c r="G18">
        <v>0</v>
      </c>
      <c r="H18">
        <v>0</v>
      </c>
      <c r="I18">
        <v>0</v>
      </c>
      <c r="J18">
        <v>0</v>
      </c>
      <c r="K18">
        <v>0</v>
      </c>
      <c r="L18">
        <v>5024421</v>
      </c>
      <c r="M18">
        <v>588212</v>
      </c>
      <c r="N18">
        <v>0</v>
      </c>
    </row>
    <row r="19" spans="1:14" ht="16" customHeight="1" x14ac:dyDescent="0.2">
      <c r="A19" t="s">
        <v>20</v>
      </c>
      <c r="B19">
        <v>12973401</v>
      </c>
      <c r="C19">
        <v>1443996</v>
      </c>
      <c r="D19">
        <v>1746965</v>
      </c>
      <c r="E19">
        <v>0</v>
      </c>
      <c r="F19">
        <v>0</v>
      </c>
      <c r="G19">
        <v>0</v>
      </c>
      <c r="H19">
        <v>0</v>
      </c>
      <c r="I19">
        <v>491653</v>
      </c>
      <c r="J19">
        <v>0</v>
      </c>
      <c r="K19">
        <v>0</v>
      </c>
      <c r="L19">
        <v>1777699</v>
      </c>
      <c r="M19">
        <v>913625</v>
      </c>
      <c r="N19">
        <v>6599463</v>
      </c>
    </row>
    <row r="20" spans="1:14" ht="16" customHeight="1" x14ac:dyDescent="0.2">
      <c r="A20" t="s">
        <v>21</v>
      </c>
      <c r="B20">
        <v>364154428</v>
      </c>
      <c r="C20">
        <v>19096169</v>
      </c>
      <c r="D20">
        <v>216954330</v>
      </c>
      <c r="E20">
        <v>74359</v>
      </c>
      <c r="F20">
        <v>0</v>
      </c>
      <c r="G20">
        <v>0</v>
      </c>
      <c r="H20">
        <v>0</v>
      </c>
      <c r="I20">
        <v>0</v>
      </c>
      <c r="J20">
        <v>0</v>
      </c>
      <c r="K20">
        <v>0</v>
      </c>
      <c r="L20">
        <v>15019399</v>
      </c>
      <c r="M20">
        <v>1251199</v>
      </c>
      <c r="N20">
        <v>111758972</v>
      </c>
    </row>
    <row r="21" spans="1:14" ht="16" customHeight="1" x14ac:dyDescent="0.2">
      <c r="A21" t="s">
        <v>22</v>
      </c>
      <c r="B21">
        <v>52895253</v>
      </c>
      <c r="C21">
        <v>0</v>
      </c>
      <c r="D21">
        <v>15356947</v>
      </c>
      <c r="E21">
        <v>0</v>
      </c>
      <c r="F21">
        <v>0</v>
      </c>
      <c r="G21">
        <v>0</v>
      </c>
      <c r="H21">
        <v>0</v>
      </c>
      <c r="I21">
        <v>0</v>
      </c>
      <c r="J21">
        <v>0</v>
      </c>
      <c r="K21">
        <v>0</v>
      </c>
      <c r="L21">
        <v>11847613</v>
      </c>
      <c r="M21">
        <v>1271899</v>
      </c>
      <c r="N21">
        <v>24418794</v>
      </c>
    </row>
    <row r="22" spans="1:14" ht="16" customHeight="1" x14ac:dyDescent="0.2">
      <c r="A22" t="s">
        <v>23</v>
      </c>
      <c r="B22">
        <v>9304628</v>
      </c>
      <c r="C22">
        <v>5039051</v>
      </c>
      <c r="D22">
        <v>0</v>
      </c>
      <c r="E22">
        <v>0</v>
      </c>
      <c r="F22">
        <v>0</v>
      </c>
      <c r="G22">
        <v>0</v>
      </c>
      <c r="H22">
        <v>0</v>
      </c>
      <c r="I22">
        <v>0</v>
      </c>
      <c r="J22">
        <v>0</v>
      </c>
      <c r="K22">
        <v>0</v>
      </c>
      <c r="L22">
        <v>2628307</v>
      </c>
      <c r="M22">
        <v>1637270</v>
      </c>
      <c r="N22">
        <v>0</v>
      </c>
    </row>
    <row r="23" spans="1:14" ht="16" customHeight="1" x14ac:dyDescent="0.2">
      <c r="A23" t="s">
        <v>24</v>
      </c>
      <c r="B23">
        <v>26269652</v>
      </c>
      <c r="C23">
        <v>0</v>
      </c>
      <c r="D23">
        <v>0</v>
      </c>
      <c r="E23">
        <v>0</v>
      </c>
      <c r="F23">
        <v>0</v>
      </c>
      <c r="G23">
        <v>13770514</v>
      </c>
      <c r="H23">
        <v>0</v>
      </c>
      <c r="I23">
        <v>0</v>
      </c>
      <c r="J23">
        <v>0</v>
      </c>
      <c r="K23">
        <v>0</v>
      </c>
      <c r="L23">
        <v>4117</v>
      </c>
      <c r="M23">
        <v>0</v>
      </c>
      <c r="N23">
        <v>12495021</v>
      </c>
    </row>
    <row r="24" spans="1:14" ht="16" customHeight="1" x14ac:dyDescent="0.2">
      <c r="A24" t="s">
        <v>25</v>
      </c>
      <c r="B24">
        <v>4399382</v>
      </c>
      <c r="C24">
        <v>345082</v>
      </c>
      <c r="D24">
        <v>0</v>
      </c>
      <c r="E24">
        <v>0</v>
      </c>
      <c r="F24">
        <v>0</v>
      </c>
      <c r="G24">
        <v>0</v>
      </c>
      <c r="H24">
        <v>0</v>
      </c>
      <c r="I24">
        <v>0</v>
      </c>
      <c r="J24">
        <v>0</v>
      </c>
      <c r="K24">
        <v>0</v>
      </c>
      <c r="L24">
        <v>2538102</v>
      </c>
      <c r="M24">
        <v>1516198</v>
      </c>
      <c r="N24">
        <v>0</v>
      </c>
    </row>
    <row r="25" spans="1:14" ht="16" customHeight="1" x14ac:dyDescent="0.2">
      <c r="A25" t="s">
        <v>26</v>
      </c>
      <c r="B25">
        <v>39079071</v>
      </c>
      <c r="C25">
        <v>2131442</v>
      </c>
      <c r="D25">
        <v>6741917</v>
      </c>
      <c r="E25">
        <v>2304455</v>
      </c>
      <c r="F25">
        <v>0</v>
      </c>
      <c r="G25">
        <v>0</v>
      </c>
      <c r="H25">
        <v>0</v>
      </c>
      <c r="I25">
        <v>4686953</v>
      </c>
      <c r="J25">
        <v>187284</v>
      </c>
      <c r="K25">
        <v>-2694</v>
      </c>
      <c r="L25">
        <v>8312270</v>
      </c>
      <c r="M25">
        <v>3615150</v>
      </c>
      <c r="N25">
        <v>11102294</v>
      </c>
    </row>
    <row r="26" spans="1:14" ht="16" customHeight="1" x14ac:dyDescent="0.2">
      <c r="A26" t="s">
        <v>27</v>
      </c>
      <c r="B26">
        <v>394345</v>
      </c>
      <c r="C26">
        <v>97629</v>
      </c>
      <c r="D26">
        <v>0</v>
      </c>
      <c r="E26">
        <v>400</v>
      </c>
      <c r="F26">
        <v>0</v>
      </c>
      <c r="G26">
        <v>0</v>
      </c>
      <c r="H26">
        <v>0</v>
      </c>
      <c r="I26">
        <v>296316</v>
      </c>
      <c r="J26">
        <v>0</v>
      </c>
      <c r="K26">
        <v>0</v>
      </c>
      <c r="L26">
        <v>0</v>
      </c>
      <c r="M26">
        <v>0</v>
      </c>
      <c r="N26">
        <v>0</v>
      </c>
    </row>
    <row r="27" spans="1:14" ht="16" customHeight="1" x14ac:dyDescent="0.2">
      <c r="A27" t="s">
        <v>28</v>
      </c>
      <c r="B27">
        <v>39275115</v>
      </c>
      <c r="C27">
        <v>2563371</v>
      </c>
      <c r="D27">
        <v>10460425</v>
      </c>
      <c r="E27">
        <v>0</v>
      </c>
      <c r="F27">
        <v>0</v>
      </c>
      <c r="G27">
        <v>0</v>
      </c>
      <c r="H27">
        <v>0</v>
      </c>
      <c r="I27">
        <v>0</v>
      </c>
      <c r="J27">
        <v>0</v>
      </c>
      <c r="K27">
        <v>5835747</v>
      </c>
      <c r="L27">
        <v>19554960</v>
      </c>
      <c r="M27">
        <v>860612</v>
      </c>
      <c r="N27">
        <v>0</v>
      </c>
    </row>
    <row r="28" spans="1:14" ht="16" customHeight="1" x14ac:dyDescent="0.2">
      <c r="A28" t="s">
        <v>29</v>
      </c>
      <c r="B28">
        <v>158433175</v>
      </c>
      <c r="C28">
        <v>3755193</v>
      </c>
      <c r="D28">
        <v>40719167</v>
      </c>
      <c r="E28">
        <v>517593</v>
      </c>
      <c r="F28">
        <v>0</v>
      </c>
      <c r="G28">
        <v>54449123</v>
      </c>
      <c r="H28">
        <v>0</v>
      </c>
      <c r="I28">
        <v>27472883</v>
      </c>
      <c r="J28">
        <v>0</v>
      </c>
      <c r="K28">
        <v>0</v>
      </c>
      <c r="L28">
        <v>28664831</v>
      </c>
      <c r="M28">
        <v>0</v>
      </c>
      <c r="N28">
        <v>2854385</v>
      </c>
    </row>
    <row r="29" spans="1:14" ht="16" customHeight="1" x14ac:dyDescent="0.2">
      <c r="A29" t="s">
        <v>30</v>
      </c>
      <c r="B29">
        <v>207185029</v>
      </c>
      <c r="C29">
        <v>4436165</v>
      </c>
      <c r="D29">
        <v>186674108</v>
      </c>
      <c r="E29">
        <v>326334</v>
      </c>
      <c r="F29">
        <v>0</v>
      </c>
      <c r="G29">
        <v>0</v>
      </c>
      <c r="H29">
        <v>0</v>
      </c>
      <c r="I29">
        <v>0</v>
      </c>
      <c r="J29">
        <v>-44984982</v>
      </c>
      <c r="K29">
        <v>-4606664</v>
      </c>
      <c r="L29">
        <v>15801070</v>
      </c>
      <c r="M29">
        <v>1039365</v>
      </c>
      <c r="N29">
        <v>48499633</v>
      </c>
    </row>
    <row r="30" spans="1:14" ht="16" customHeight="1" x14ac:dyDescent="0.2">
      <c r="A30" t="s">
        <v>31</v>
      </c>
      <c r="B30">
        <v>111871556</v>
      </c>
      <c r="C30">
        <v>6903161</v>
      </c>
      <c r="D30">
        <v>75309362</v>
      </c>
      <c r="E30">
        <v>644858</v>
      </c>
      <c r="F30">
        <v>0</v>
      </c>
      <c r="G30">
        <v>0</v>
      </c>
      <c r="H30">
        <v>0</v>
      </c>
      <c r="I30">
        <v>1158801</v>
      </c>
      <c r="J30">
        <v>0</v>
      </c>
      <c r="K30">
        <v>0</v>
      </c>
      <c r="L30">
        <v>27484469</v>
      </c>
      <c r="M30">
        <v>370905</v>
      </c>
      <c r="N30">
        <v>0</v>
      </c>
    </row>
    <row r="31" spans="1:14" ht="16" customHeight="1" x14ac:dyDescent="0.2">
      <c r="A31" t="s">
        <v>32</v>
      </c>
      <c r="B31">
        <v>17555427</v>
      </c>
      <c r="C31">
        <v>15244899</v>
      </c>
      <c r="D31">
        <v>1715430</v>
      </c>
      <c r="E31">
        <v>0</v>
      </c>
      <c r="F31">
        <v>0</v>
      </c>
      <c r="G31">
        <v>0</v>
      </c>
      <c r="H31">
        <v>0</v>
      </c>
      <c r="I31">
        <v>0</v>
      </c>
      <c r="J31">
        <v>0</v>
      </c>
      <c r="K31">
        <v>0</v>
      </c>
      <c r="L31">
        <v>1604881</v>
      </c>
      <c r="M31">
        <v>190217</v>
      </c>
      <c r="N31">
        <v>-1200000</v>
      </c>
    </row>
    <row r="32" spans="1:14" ht="16" customHeight="1" x14ac:dyDescent="0.2">
      <c r="A32" t="s">
        <v>33</v>
      </c>
      <c r="B32">
        <v>76297826</v>
      </c>
      <c r="C32">
        <v>0</v>
      </c>
      <c r="D32">
        <v>65229106</v>
      </c>
      <c r="E32">
        <v>0</v>
      </c>
      <c r="F32">
        <v>0</v>
      </c>
      <c r="G32">
        <v>0</v>
      </c>
      <c r="H32">
        <v>0</v>
      </c>
      <c r="I32">
        <v>0</v>
      </c>
      <c r="J32">
        <v>0</v>
      </c>
      <c r="K32">
        <v>0</v>
      </c>
      <c r="L32">
        <v>7266112</v>
      </c>
      <c r="M32">
        <v>3802608</v>
      </c>
      <c r="N32">
        <v>0</v>
      </c>
    </row>
    <row r="33" spans="1:14" ht="16" customHeight="1" x14ac:dyDescent="0.2">
      <c r="A33" t="s">
        <v>34</v>
      </c>
      <c r="B33">
        <v>13386653</v>
      </c>
      <c r="C33">
        <v>9485934</v>
      </c>
      <c r="D33">
        <v>0</v>
      </c>
      <c r="E33">
        <v>67948</v>
      </c>
      <c r="F33">
        <v>0</v>
      </c>
      <c r="G33">
        <v>0</v>
      </c>
      <c r="H33">
        <v>0</v>
      </c>
      <c r="I33">
        <v>-240884</v>
      </c>
      <c r="J33">
        <v>0</v>
      </c>
      <c r="K33">
        <v>2000</v>
      </c>
      <c r="L33">
        <v>2018764</v>
      </c>
      <c r="M33">
        <v>413629</v>
      </c>
      <c r="N33">
        <v>1639262</v>
      </c>
    </row>
    <row r="34" spans="1:14" ht="16" customHeight="1" x14ac:dyDescent="0.2">
      <c r="A34" t="s">
        <v>35</v>
      </c>
      <c r="B34">
        <v>6917747</v>
      </c>
      <c r="C34">
        <v>418849</v>
      </c>
      <c r="D34">
        <v>6498898</v>
      </c>
      <c r="E34">
        <v>0</v>
      </c>
      <c r="F34">
        <v>0</v>
      </c>
      <c r="G34">
        <v>0</v>
      </c>
      <c r="H34">
        <v>0</v>
      </c>
      <c r="I34">
        <v>0</v>
      </c>
      <c r="J34">
        <v>0</v>
      </c>
      <c r="K34">
        <v>0</v>
      </c>
      <c r="L34">
        <v>0</v>
      </c>
      <c r="M34">
        <v>0</v>
      </c>
      <c r="N34">
        <v>0</v>
      </c>
    </row>
    <row r="35" spans="1:14" ht="16" customHeight="1" x14ac:dyDescent="0.2">
      <c r="A35" t="s">
        <v>36</v>
      </c>
      <c r="B35">
        <v>7979521</v>
      </c>
      <c r="C35">
        <v>708958</v>
      </c>
      <c r="D35">
        <v>1547290</v>
      </c>
      <c r="E35">
        <v>69320</v>
      </c>
      <c r="F35">
        <v>0</v>
      </c>
      <c r="G35">
        <v>0</v>
      </c>
      <c r="H35">
        <v>0</v>
      </c>
      <c r="I35">
        <v>30623</v>
      </c>
      <c r="J35">
        <v>0</v>
      </c>
      <c r="K35">
        <v>0</v>
      </c>
      <c r="L35">
        <v>3823330</v>
      </c>
      <c r="M35">
        <v>1451064</v>
      </c>
      <c r="N35">
        <v>348936</v>
      </c>
    </row>
    <row r="36" spans="1:14" ht="16" customHeight="1" x14ac:dyDescent="0.2">
      <c r="A36" t="s">
        <v>37</v>
      </c>
      <c r="B36">
        <v>16939489</v>
      </c>
      <c r="C36">
        <v>2968280</v>
      </c>
      <c r="D36">
        <v>4581870</v>
      </c>
      <c r="E36">
        <v>484758</v>
      </c>
      <c r="F36">
        <v>0</v>
      </c>
      <c r="G36">
        <v>0</v>
      </c>
      <c r="H36">
        <v>0</v>
      </c>
      <c r="I36">
        <v>0</v>
      </c>
      <c r="J36">
        <v>-343886</v>
      </c>
      <c r="K36">
        <v>0</v>
      </c>
      <c r="L36">
        <v>3529499</v>
      </c>
      <c r="M36">
        <v>2204259</v>
      </c>
      <c r="N36">
        <v>3514709</v>
      </c>
    </row>
    <row r="37" spans="1:14" ht="16" customHeight="1" x14ac:dyDescent="0.2">
      <c r="A37" t="s">
        <v>38</v>
      </c>
      <c r="B37">
        <v>492807844</v>
      </c>
      <c r="C37">
        <v>37631572</v>
      </c>
      <c r="D37">
        <v>0</v>
      </c>
      <c r="E37">
        <v>999532</v>
      </c>
      <c r="F37">
        <v>0</v>
      </c>
      <c r="G37">
        <v>67436032</v>
      </c>
      <c r="H37">
        <v>0</v>
      </c>
      <c r="I37">
        <v>1567772</v>
      </c>
      <c r="J37">
        <v>328885100</v>
      </c>
      <c r="K37">
        <v>-360943</v>
      </c>
      <c r="L37">
        <v>9471033</v>
      </c>
      <c r="M37">
        <v>-2181442</v>
      </c>
      <c r="N37">
        <v>49359188</v>
      </c>
    </row>
    <row r="38" spans="1:14" ht="16" customHeight="1" x14ac:dyDescent="0.2">
      <c r="A38" t="s">
        <v>39</v>
      </c>
      <c r="B38">
        <v>21777118</v>
      </c>
      <c r="C38">
        <v>656256</v>
      </c>
      <c r="D38">
        <v>2895259</v>
      </c>
      <c r="E38">
        <v>0</v>
      </c>
      <c r="F38">
        <v>0</v>
      </c>
      <c r="G38">
        <v>0</v>
      </c>
      <c r="H38">
        <v>0</v>
      </c>
      <c r="I38">
        <v>0</v>
      </c>
      <c r="J38">
        <v>0</v>
      </c>
      <c r="K38">
        <v>0</v>
      </c>
      <c r="L38">
        <v>2257601</v>
      </c>
      <c r="M38">
        <v>647706</v>
      </c>
      <c r="N38">
        <v>15320296</v>
      </c>
    </row>
    <row r="39" spans="1:14" ht="16" customHeight="1" x14ac:dyDescent="0.2">
      <c r="A39" t="s">
        <v>40</v>
      </c>
      <c r="B39">
        <v>453105097</v>
      </c>
      <c r="C39">
        <v>56941552</v>
      </c>
      <c r="D39">
        <v>0</v>
      </c>
      <c r="E39">
        <v>675891</v>
      </c>
      <c r="F39">
        <v>0</v>
      </c>
      <c r="G39">
        <v>0</v>
      </c>
      <c r="H39">
        <v>0</v>
      </c>
      <c r="I39">
        <v>16444695</v>
      </c>
      <c r="J39">
        <v>0</v>
      </c>
      <c r="K39">
        <v>0</v>
      </c>
      <c r="L39">
        <v>196165767</v>
      </c>
      <c r="M39">
        <v>4026032</v>
      </c>
      <c r="N39">
        <v>178851160</v>
      </c>
    </row>
    <row r="40" spans="1:14" ht="16" customHeight="1" x14ac:dyDescent="0.2">
      <c r="A40" t="s">
        <v>41</v>
      </c>
      <c r="B40">
        <v>169587210</v>
      </c>
      <c r="C40">
        <v>56282899</v>
      </c>
      <c r="D40">
        <v>68932938</v>
      </c>
      <c r="E40">
        <v>4832170</v>
      </c>
      <c r="F40">
        <v>0</v>
      </c>
      <c r="G40">
        <v>0</v>
      </c>
      <c r="H40">
        <v>0</v>
      </c>
      <c r="I40">
        <v>6231850</v>
      </c>
      <c r="J40">
        <v>0</v>
      </c>
      <c r="K40">
        <v>0</v>
      </c>
      <c r="L40">
        <v>18821284</v>
      </c>
      <c r="M40">
        <v>2121517</v>
      </c>
      <c r="N40">
        <v>12364552</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202955799</v>
      </c>
      <c r="C42">
        <v>24186087</v>
      </c>
      <c r="D42">
        <v>45403943</v>
      </c>
      <c r="E42">
        <v>5797328</v>
      </c>
      <c r="F42">
        <v>23990</v>
      </c>
      <c r="G42">
        <v>0</v>
      </c>
      <c r="H42">
        <v>0</v>
      </c>
      <c r="I42">
        <v>19401322</v>
      </c>
      <c r="J42">
        <v>4086674</v>
      </c>
      <c r="K42">
        <v>12137073</v>
      </c>
      <c r="L42">
        <v>60501005</v>
      </c>
      <c r="M42">
        <v>1279906</v>
      </c>
      <c r="N42">
        <v>30138471</v>
      </c>
    </row>
    <row r="43" spans="1:14" ht="16" customHeight="1" x14ac:dyDescent="0.2">
      <c r="A43" t="s">
        <v>44</v>
      </c>
      <c r="B43">
        <v>10583120</v>
      </c>
      <c r="C43">
        <v>1008</v>
      </c>
      <c r="D43">
        <v>0</v>
      </c>
      <c r="E43">
        <v>0</v>
      </c>
      <c r="F43">
        <v>92116</v>
      </c>
      <c r="G43">
        <v>0</v>
      </c>
      <c r="H43">
        <v>0</v>
      </c>
      <c r="I43">
        <v>2105863</v>
      </c>
      <c r="J43">
        <v>213389</v>
      </c>
      <c r="K43">
        <v>706757</v>
      </c>
      <c r="L43">
        <v>10542400</v>
      </c>
      <c r="M43">
        <v>1230798</v>
      </c>
      <c r="N43">
        <v>-4309211</v>
      </c>
    </row>
    <row r="44" spans="1:14" ht="16" customHeight="1" x14ac:dyDescent="0.2">
      <c r="A44" t="s">
        <v>45</v>
      </c>
      <c r="B44">
        <v>51545059</v>
      </c>
      <c r="C44">
        <v>21871994</v>
      </c>
      <c r="D44">
        <v>6383095</v>
      </c>
      <c r="E44">
        <v>345029</v>
      </c>
      <c r="F44">
        <v>0</v>
      </c>
      <c r="G44">
        <v>0</v>
      </c>
      <c r="H44">
        <v>0</v>
      </c>
      <c r="I44">
        <v>0</v>
      </c>
      <c r="J44">
        <v>176086</v>
      </c>
      <c r="K44">
        <v>0</v>
      </c>
      <c r="L44">
        <v>9148015</v>
      </c>
      <c r="M44">
        <v>2559452</v>
      </c>
      <c r="N44">
        <v>11061388</v>
      </c>
    </row>
    <row r="45" spans="1:14" ht="16" customHeight="1" x14ac:dyDescent="0.2">
      <c r="A45" t="s">
        <v>46</v>
      </c>
      <c r="B45">
        <v>210535599</v>
      </c>
      <c r="C45">
        <v>70579105</v>
      </c>
      <c r="D45">
        <v>75247649</v>
      </c>
      <c r="E45">
        <v>1480988</v>
      </c>
      <c r="F45">
        <v>0</v>
      </c>
      <c r="G45">
        <v>0</v>
      </c>
      <c r="H45">
        <v>0</v>
      </c>
      <c r="I45">
        <v>3462705</v>
      </c>
      <c r="J45">
        <v>3705893</v>
      </c>
      <c r="K45">
        <v>775000</v>
      </c>
      <c r="L45">
        <v>49152260</v>
      </c>
      <c r="M45">
        <v>6131999</v>
      </c>
      <c r="N45">
        <v>0</v>
      </c>
    </row>
    <row r="46" spans="1:14" ht="16" customHeight="1" x14ac:dyDescent="0.2">
      <c r="A46" t="s">
        <v>47</v>
      </c>
      <c r="B46">
        <v>46781160</v>
      </c>
      <c r="C46">
        <v>4575687</v>
      </c>
      <c r="D46">
        <v>21504780</v>
      </c>
      <c r="E46">
        <v>0</v>
      </c>
      <c r="F46">
        <v>0</v>
      </c>
      <c r="G46">
        <v>0</v>
      </c>
      <c r="H46">
        <v>0</v>
      </c>
      <c r="I46">
        <v>0</v>
      </c>
      <c r="J46">
        <v>0</v>
      </c>
      <c r="K46">
        <v>0</v>
      </c>
      <c r="L46">
        <v>2779175</v>
      </c>
      <c r="M46">
        <v>522827</v>
      </c>
      <c r="N46">
        <v>17398691</v>
      </c>
    </row>
    <row r="47" spans="1:14" ht="16" customHeight="1" x14ac:dyDescent="0.2">
      <c r="A47" t="s">
        <v>48</v>
      </c>
      <c r="B47">
        <v>21517401</v>
      </c>
      <c r="C47">
        <v>10333304</v>
      </c>
      <c r="D47">
        <v>4085269</v>
      </c>
      <c r="E47">
        <v>36848</v>
      </c>
      <c r="F47">
        <v>0</v>
      </c>
      <c r="G47">
        <v>0</v>
      </c>
      <c r="H47">
        <v>0</v>
      </c>
      <c r="I47">
        <v>0</v>
      </c>
      <c r="J47">
        <v>0</v>
      </c>
      <c r="K47">
        <v>0</v>
      </c>
      <c r="L47">
        <v>3824392</v>
      </c>
      <c r="M47">
        <v>1695749</v>
      </c>
      <c r="N47">
        <v>1541839</v>
      </c>
    </row>
    <row r="48" spans="1:14" ht="16" customHeight="1" x14ac:dyDescent="0.2">
      <c r="A48" t="s">
        <v>49</v>
      </c>
      <c r="B48">
        <v>1801496</v>
      </c>
      <c r="C48">
        <v>449196</v>
      </c>
      <c r="D48">
        <v>0</v>
      </c>
      <c r="E48">
        <v>66050</v>
      </c>
      <c r="F48">
        <v>0</v>
      </c>
      <c r="G48">
        <v>0</v>
      </c>
      <c r="H48">
        <v>0</v>
      </c>
      <c r="I48">
        <v>0</v>
      </c>
      <c r="J48">
        <v>0</v>
      </c>
      <c r="K48">
        <v>0</v>
      </c>
      <c r="L48">
        <v>1286250</v>
      </c>
      <c r="M48">
        <v>0</v>
      </c>
      <c r="N48">
        <v>0</v>
      </c>
    </row>
    <row r="49" spans="1:14" ht="16" customHeight="1" x14ac:dyDescent="0.2">
      <c r="A49" t="s">
        <v>50</v>
      </c>
      <c r="B49">
        <v>60658952</v>
      </c>
      <c r="C49">
        <v>19329132</v>
      </c>
      <c r="D49">
        <v>5664696</v>
      </c>
      <c r="E49">
        <v>3505835</v>
      </c>
      <c r="F49">
        <v>0</v>
      </c>
      <c r="G49">
        <v>0</v>
      </c>
      <c r="H49">
        <v>0</v>
      </c>
      <c r="I49">
        <v>0</v>
      </c>
      <c r="J49">
        <v>803222</v>
      </c>
      <c r="K49">
        <v>254383</v>
      </c>
      <c r="L49">
        <v>11134009</v>
      </c>
      <c r="M49">
        <v>3086071</v>
      </c>
      <c r="N49">
        <v>16881604</v>
      </c>
    </row>
    <row r="50" spans="1:14" ht="16" customHeight="1" x14ac:dyDescent="0.2">
      <c r="A50" t="s">
        <v>51</v>
      </c>
      <c r="B50">
        <v>130295754</v>
      </c>
      <c r="C50">
        <v>2672948</v>
      </c>
      <c r="D50">
        <v>27745141</v>
      </c>
      <c r="E50">
        <v>0</v>
      </c>
      <c r="F50">
        <v>0</v>
      </c>
      <c r="G50">
        <v>0</v>
      </c>
      <c r="H50">
        <v>0</v>
      </c>
      <c r="I50">
        <v>0</v>
      </c>
      <c r="J50">
        <v>0</v>
      </c>
      <c r="K50">
        <v>0</v>
      </c>
      <c r="L50">
        <v>1105087</v>
      </c>
      <c r="M50">
        <v>3846</v>
      </c>
      <c r="N50">
        <v>98768732</v>
      </c>
    </row>
    <row r="51" spans="1:14" ht="16" customHeight="1" x14ac:dyDescent="0.2">
      <c r="A51" t="s">
        <v>52</v>
      </c>
      <c r="B51">
        <v>19571714</v>
      </c>
      <c r="C51">
        <v>14384205</v>
      </c>
      <c r="D51">
        <v>11596</v>
      </c>
      <c r="E51">
        <v>30766</v>
      </c>
      <c r="F51">
        <v>0</v>
      </c>
      <c r="G51">
        <v>0</v>
      </c>
      <c r="H51">
        <v>0</v>
      </c>
      <c r="I51">
        <v>538777</v>
      </c>
      <c r="J51">
        <v>38569</v>
      </c>
      <c r="K51">
        <v>19500</v>
      </c>
      <c r="L51">
        <v>3634394</v>
      </c>
      <c r="M51">
        <v>913907</v>
      </c>
      <c r="N51">
        <v>0</v>
      </c>
    </row>
    <row r="52" spans="1:14" ht="16" customHeight="1" x14ac:dyDescent="0.2">
      <c r="A52" t="s">
        <v>53</v>
      </c>
      <c r="B52">
        <v>12446447</v>
      </c>
      <c r="C52">
        <v>307899</v>
      </c>
      <c r="D52">
        <v>4071160</v>
      </c>
      <c r="E52">
        <v>162256</v>
      </c>
      <c r="F52">
        <v>0</v>
      </c>
      <c r="G52">
        <v>4431919</v>
      </c>
      <c r="H52">
        <v>0</v>
      </c>
      <c r="I52">
        <v>483837</v>
      </c>
      <c r="J52">
        <v>0</v>
      </c>
      <c r="K52">
        <v>0</v>
      </c>
      <c r="L52">
        <v>2536739</v>
      </c>
      <c r="M52">
        <v>452637</v>
      </c>
      <c r="N52">
        <v>0</v>
      </c>
    </row>
    <row r="53" spans="1:14" ht="16" customHeight="1" x14ac:dyDescent="0.2">
      <c r="A53" t="s">
        <v>54</v>
      </c>
      <c r="B53">
        <v>75424027</v>
      </c>
      <c r="C53">
        <v>25083519</v>
      </c>
      <c r="D53">
        <v>21328766</v>
      </c>
      <c r="E53">
        <v>2458080</v>
      </c>
      <c r="F53">
        <v>77842</v>
      </c>
      <c r="G53">
        <v>0</v>
      </c>
      <c r="H53">
        <v>0</v>
      </c>
      <c r="I53">
        <v>16086</v>
      </c>
      <c r="J53">
        <v>10034</v>
      </c>
      <c r="K53">
        <v>0</v>
      </c>
      <c r="L53">
        <v>16424692</v>
      </c>
      <c r="M53">
        <v>4516478</v>
      </c>
      <c r="N53">
        <v>5508530</v>
      </c>
    </row>
    <row r="54" spans="1:14" ht="16" customHeight="1" x14ac:dyDescent="0.2">
      <c r="A54" t="s">
        <v>55</v>
      </c>
      <c r="B54">
        <v>87378583</v>
      </c>
      <c r="C54">
        <v>21917583</v>
      </c>
      <c r="D54">
        <v>33681239</v>
      </c>
      <c r="E54">
        <v>43155</v>
      </c>
      <c r="F54">
        <v>0</v>
      </c>
      <c r="G54">
        <v>0</v>
      </c>
      <c r="H54">
        <v>0</v>
      </c>
      <c r="I54">
        <v>5144103</v>
      </c>
      <c r="J54">
        <v>0</v>
      </c>
      <c r="K54">
        <v>0</v>
      </c>
      <c r="L54">
        <v>18224184</v>
      </c>
      <c r="M54">
        <v>2941508</v>
      </c>
      <c r="N54">
        <v>5426811</v>
      </c>
    </row>
    <row r="55" spans="1:14" ht="16" customHeight="1" x14ac:dyDescent="0.2">
      <c r="A55" t="s">
        <v>56</v>
      </c>
      <c r="B55">
        <v>6929139</v>
      </c>
      <c r="C55">
        <v>0</v>
      </c>
      <c r="D55">
        <v>0</v>
      </c>
      <c r="E55">
        <v>0</v>
      </c>
      <c r="F55">
        <v>0</v>
      </c>
      <c r="G55">
        <v>0</v>
      </c>
      <c r="H55">
        <v>0</v>
      </c>
      <c r="I55">
        <v>0</v>
      </c>
      <c r="J55">
        <v>0</v>
      </c>
      <c r="K55">
        <v>0</v>
      </c>
      <c r="L55">
        <v>5166967</v>
      </c>
      <c r="M55">
        <v>1762172</v>
      </c>
      <c r="N55">
        <v>0</v>
      </c>
    </row>
    <row r="56" spans="1:14" ht="16" customHeight="1" x14ac:dyDescent="0.2">
      <c r="A56" t="s">
        <v>57</v>
      </c>
      <c r="B56">
        <v>150302532</v>
      </c>
      <c r="C56">
        <v>19143649</v>
      </c>
      <c r="D56">
        <v>96520713</v>
      </c>
      <c r="E56">
        <v>0</v>
      </c>
      <c r="F56">
        <v>0</v>
      </c>
      <c r="G56">
        <v>0</v>
      </c>
      <c r="H56">
        <v>0</v>
      </c>
      <c r="I56">
        <v>1659701</v>
      </c>
      <c r="J56">
        <v>0</v>
      </c>
      <c r="K56">
        <v>19813376</v>
      </c>
      <c r="L56">
        <v>4829502</v>
      </c>
      <c r="M56">
        <v>0</v>
      </c>
      <c r="N56">
        <v>8335591</v>
      </c>
    </row>
    <row r="57" spans="1:14" ht="16" customHeight="1" x14ac:dyDescent="0.2">
      <c r="A57" t="s">
        <v>58</v>
      </c>
      <c r="B57">
        <v>2877229</v>
      </c>
      <c r="C57">
        <v>-176855</v>
      </c>
      <c r="D57">
        <v>0</v>
      </c>
      <c r="E57">
        <v>964</v>
      </c>
      <c r="F57">
        <v>0</v>
      </c>
      <c r="G57">
        <v>0</v>
      </c>
      <c r="H57">
        <v>0</v>
      </c>
      <c r="I57">
        <v>0</v>
      </c>
      <c r="J57">
        <v>0</v>
      </c>
      <c r="K57">
        <v>0</v>
      </c>
      <c r="L57">
        <v>563455</v>
      </c>
      <c r="M57">
        <v>-2925</v>
      </c>
      <c r="N57">
        <v>2492590</v>
      </c>
    </row>
    <row r="58" spans="1:14" ht="16" customHeight="1" x14ac:dyDescent="0.2">
      <c r="A58" t="s">
        <v>133</v>
      </c>
      <c r="B58">
        <v>4642597808</v>
      </c>
      <c r="C58">
        <v>582390864</v>
      </c>
      <c r="D58">
        <v>1527733209</v>
      </c>
      <c r="E58">
        <v>36088588</v>
      </c>
      <c r="F58">
        <v>193948</v>
      </c>
      <c r="G58">
        <v>140087588</v>
      </c>
      <c r="H58">
        <v>18205798</v>
      </c>
      <c r="I58">
        <v>93441058</v>
      </c>
      <c r="J58">
        <v>293541884</v>
      </c>
      <c r="K58">
        <v>34406169</v>
      </c>
      <c r="L58">
        <v>877034233</v>
      </c>
      <c r="M58">
        <v>65515663</v>
      </c>
      <c r="N58">
        <v>973958806</v>
      </c>
    </row>
    <row r="59" spans="1:14" ht="16" customHeight="1" x14ac:dyDescent="0.2">
      <c r="A59" t="s">
        <v>361</v>
      </c>
      <c r="B59">
        <v>0.51</v>
      </c>
      <c r="C59">
        <v>0.06</v>
      </c>
      <c r="D59">
        <v>0.17</v>
      </c>
      <c r="E59">
        <v>0</v>
      </c>
      <c r="F59">
        <v>0</v>
      </c>
      <c r="G59">
        <v>0.02</v>
      </c>
      <c r="H59">
        <v>0</v>
      </c>
      <c r="I59">
        <v>0.01</v>
      </c>
      <c r="J59">
        <v>0.03</v>
      </c>
      <c r="K59">
        <v>0</v>
      </c>
      <c r="L59">
        <v>0.1</v>
      </c>
      <c r="M59">
        <v>0.01</v>
      </c>
      <c r="N59">
        <v>0.11</v>
      </c>
    </row>
    <row r="60" spans="1:14" ht="16" customHeight="1" x14ac:dyDescent="0.2">
      <c r="A60" t="s">
        <v>381</v>
      </c>
      <c r="B60"/>
      <c r="C60"/>
      <c r="D60"/>
      <c r="E60"/>
      <c r="F60"/>
      <c r="G60"/>
      <c r="H60"/>
      <c r="I60"/>
      <c r="J60"/>
      <c r="K60"/>
      <c r="L60"/>
      <c r="M60"/>
      <c r="N60"/>
    </row>
  </sheetData>
  <phoneticPr fontId="13" type="noConversion"/>
  <printOptions horizontalCentered="1"/>
  <pageMargins left="0.5" right="0.5" top="0.5" bottom="0.5" header="0.5" footer="0.5"/>
  <pageSetup scale="48" orientation="landscape"/>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enableFormatConditionsCalculation="0">
    <pageSetUpPr fitToPage="1"/>
  </sheetPr>
  <dimension ref="A1:G60"/>
  <sheetViews>
    <sheetView workbookViewId="0">
      <selection activeCell="J17" sqref="J17"/>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467</v>
      </c>
    </row>
    <row r="3" spans="1:7" ht="16" customHeight="1" x14ac:dyDescent="0.2">
      <c r="A3" t="s">
        <v>468</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2748381</v>
      </c>
      <c r="C7">
        <v>431157</v>
      </c>
      <c r="D7">
        <v>86464</v>
      </c>
      <c r="E7">
        <v>2230760</v>
      </c>
      <c r="F7">
        <v>35937787</v>
      </c>
      <c r="G7">
        <v>38686168</v>
      </c>
    </row>
    <row r="8" spans="1:7" ht="16" customHeight="1" x14ac:dyDescent="0.2">
      <c r="A8" t="s">
        <v>9</v>
      </c>
      <c r="B8">
        <v>37683868</v>
      </c>
      <c r="C8">
        <v>34391005</v>
      </c>
      <c r="D8">
        <v>3000000</v>
      </c>
      <c r="E8">
        <v>292863</v>
      </c>
      <c r="F8">
        <v>6637105</v>
      </c>
      <c r="G8">
        <v>44320973</v>
      </c>
    </row>
    <row r="9" spans="1:7" ht="16" customHeight="1" x14ac:dyDescent="0.2">
      <c r="A9" t="s">
        <v>10</v>
      </c>
      <c r="B9">
        <v>51392397</v>
      </c>
      <c r="C9">
        <v>51232956</v>
      </c>
      <c r="D9">
        <v>0</v>
      </c>
      <c r="E9">
        <v>159441</v>
      </c>
      <c r="F9">
        <v>30132969</v>
      </c>
      <c r="G9">
        <v>81525366</v>
      </c>
    </row>
    <row r="10" spans="1:7" ht="16" customHeight="1" x14ac:dyDescent="0.2">
      <c r="A10" t="s">
        <v>11</v>
      </c>
      <c r="B10">
        <v>6551011</v>
      </c>
      <c r="C10">
        <v>6551011</v>
      </c>
      <c r="D10">
        <v>0</v>
      </c>
      <c r="E10">
        <v>0</v>
      </c>
      <c r="F10">
        <v>15995408</v>
      </c>
      <c r="G10">
        <v>22546419</v>
      </c>
    </row>
    <row r="11" spans="1:7" ht="16" customHeight="1" x14ac:dyDescent="0.2">
      <c r="A11" t="s">
        <v>12</v>
      </c>
      <c r="B11">
        <v>1555218825</v>
      </c>
      <c r="C11">
        <v>1324138181</v>
      </c>
      <c r="D11">
        <v>115871926</v>
      </c>
      <c r="E11">
        <v>115208718</v>
      </c>
      <c r="F11">
        <v>670292715</v>
      </c>
      <c r="G11">
        <v>2225511540</v>
      </c>
    </row>
    <row r="12" spans="1:7" ht="16" customHeight="1" x14ac:dyDescent="0.2">
      <c r="A12" t="s">
        <v>13</v>
      </c>
      <c r="B12">
        <v>4593709</v>
      </c>
      <c r="C12">
        <v>3741535</v>
      </c>
      <c r="D12">
        <v>0</v>
      </c>
      <c r="E12">
        <v>852174</v>
      </c>
      <c r="F12">
        <v>88098886</v>
      </c>
      <c r="G12">
        <v>92692595</v>
      </c>
    </row>
    <row r="13" spans="1:7" ht="16" customHeight="1" x14ac:dyDescent="0.2">
      <c r="A13" t="s">
        <v>14</v>
      </c>
      <c r="B13">
        <v>55428412</v>
      </c>
      <c r="C13">
        <v>39798444</v>
      </c>
      <c r="D13">
        <v>6893451</v>
      </c>
      <c r="E13">
        <v>8736517</v>
      </c>
      <c r="F13">
        <v>113732133</v>
      </c>
      <c r="G13">
        <v>169160545</v>
      </c>
    </row>
    <row r="14" spans="1:7" ht="16" customHeight="1" x14ac:dyDescent="0.2">
      <c r="A14" t="s">
        <v>15</v>
      </c>
      <c r="B14">
        <v>10011132</v>
      </c>
      <c r="C14">
        <v>1969491</v>
      </c>
      <c r="D14">
        <v>4407195</v>
      </c>
      <c r="E14">
        <v>3634446</v>
      </c>
      <c r="F14">
        <v>15955753</v>
      </c>
      <c r="G14">
        <v>25966885</v>
      </c>
    </row>
    <row r="15" spans="1:7" ht="16" customHeight="1" x14ac:dyDescent="0.2">
      <c r="A15" t="s">
        <v>16</v>
      </c>
      <c r="B15">
        <v>45121101</v>
      </c>
      <c r="C15">
        <v>45121101</v>
      </c>
      <c r="D15">
        <v>0</v>
      </c>
      <c r="E15">
        <v>0</v>
      </c>
      <c r="F15">
        <v>29756536</v>
      </c>
      <c r="G15">
        <v>74877637</v>
      </c>
    </row>
    <row r="16" spans="1:7" ht="16" customHeight="1" x14ac:dyDescent="0.2">
      <c r="A16" t="s">
        <v>17</v>
      </c>
      <c r="B16">
        <v>222166715</v>
      </c>
      <c r="C16">
        <v>208028136</v>
      </c>
      <c r="D16">
        <v>13588678</v>
      </c>
      <c r="E16">
        <v>549901</v>
      </c>
      <c r="F16">
        <v>146713335</v>
      </c>
      <c r="G16">
        <v>368880050</v>
      </c>
    </row>
    <row r="17" spans="1:7" ht="16" customHeight="1" x14ac:dyDescent="0.2">
      <c r="A17" t="s">
        <v>18</v>
      </c>
      <c r="B17">
        <v>89419855</v>
      </c>
      <c r="C17">
        <v>73734256</v>
      </c>
      <c r="D17">
        <v>26683653</v>
      </c>
      <c r="E17">
        <v>-10998054</v>
      </c>
      <c r="F17">
        <v>85842074</v>
      </c>
      <c r="G17">
        <v>175261929</v>
      </c>
    </row>
    <row r="18" spans="1:7" ht="16" customHeight="1" x14ac:dyDescent="0.2">
      <c r="A18" t="s">
        <v>19</v>
      </c>
      <c r="B18">
        <v>20634581</v>
      </c>
      <c r="C18">
        <v>20634581</v>
      </c>
      <c r="D18">
        <v>0</v>
      </c>
      <c r="E18">
        <v>0</v>
      </c>
      <c r="F18">
        <v>9310129</v>
      </c>
      <c r="G18">
        <v>29944710</v>
      </c>
    </row>
    <row r="19" spans="1:7" ht="16" customHeight="1" x14ac:dyDescent="0.2">
      <c r="A19" t="s">
        <v>20</v>
      </c>
      <c r="B19">
        <v>0</v>
      </c>
      <c r="C19">
        <v>0</v>
      </c>
      <c r="D19">
        <v>0</v>
      </c>
      <c r="E19">
        <v>0</v>
      </c>
      <c r="F19">
        <v>12973401</v>
      </c>
      <c r="G19">
        <v>12973401</v>
      </c>
    </row>
    <row r="20" spans="1:7" ht="16" customHeight="1" x14ac:dyDescent="0.2">
      <c r="A20" t="s">
        <v>21</v>
      </c>
      <c r="B20">
        <v>62620475</v>
      </c>
      <c r="C20">
        <v>61808537</v>
      </c>
      <c r="D20">
        <v>0</v>
      </c>
      <c r="E20">
        <v>811938</v>
      </c>
      <c r="F20">
        <v>364154428</v>
      </c>
      <c r="G20">
        <v>426774903</v>
      </c>
    </row>
    <row r="21" spans="1:7" ht="16" customHeight="1" x14ac:dyDescent="0.2">
      <c r="A21" t="s">
        <v>22</v>
      </c>
      <c r="B21">
        <v>19706918</v>
      </c>
      <c r="C21">
        <v>16436354</v>
      </c>
      <c r="D21">
        <v>0</v>
      </c>
      <c r="E21">
        <v>3270564</v>
      </c>
      <c r="F21">
        <v>52895253</v>
      </c>
      <c r="G21">
        <v>72602171</v>
      </c>
    </row>
    <row r="22" spans="1:7" ht="16" customHeight="1" x14ac:dyDescent="0.2">
      <c r="A22" t="s">
        <v>23</v>
      </c>
      <c r="B22">
        <v>44507872</v>
      </c>
      <c r="C22">
        <v>44507872</v>
      </c>
      <c r="D22">
        <v>0</v>
      </c>
      <c r="E22">
        <v>0</v>
      </c>
      <c r="F22">
        <v>9304628</v>
      </c>
      <c r="G22">
        <v>53812500</v>
      </c>
    </row>
    <row r="23" spans="1:7" ht="16" customHeight="1" x14ac:dyDescent="0.2">
      <c r="A23" t="s">
        <v>24</v>
      </c>
      <c r="B23">
        <v>36065930</v>
      </c>
      <c r="C23">
        <v>29392906</v>
      </c>
      <c r="D23">
        <v>6673024</v>
      </c>
      <c r="E23">
        <v>0</v>
      </c>
      <c r="F23">
        <v>26269652</v>
      </c>
      <c r="G23">
        <v>62335582</v>
      </c>
    </row>
    <row r="24" spans="1:7" ht="16" customHeight="1" x14ac:dyDescent="0.2">
      <c r="A24" t="s">
        <v>25</v>
      </c>
      <c r="B24">
        <v>67513718</v>
      </c>
      <c r="C24">
        <v>67513718</v>
      </c>
      <c r="D24">
        <v>0</v>
      </c>
      <c r="E24">
        <v>0</v>
      </c>
      <c r="F24">
        <v>4399382</v>
      </c>
      <c r="G24">
        <v>71913100</v>
      </c>
    </row>
    <row r="25" spans="1:7" ht="16" customHeight="1" x14ac:dyDescent="0.2">
      <c r="A25" t="s">
        <v>26</v>
      </c>
      <c r="B25">
        <v>580776</v>
      </c>
      <c r="C25">
        <v>580776</v>
      </c>
      <c r="D25">
        <v>0</v>
      </c>
      <c r="E25">
        <v>0</v>
      </c>
      <c r="F25">
        <v>39079071</v>
      </c>
      <c r="G25">
        <v>39659847</v>
      </c>
    </row>
    <row r="26" spans="1:7" ht="16" customHeight="1" x14ac:dyDescent="0.2">
      <c r="A26" t="s">
        <v>27</v>
      </c>
      <c r="B26">
        <v>25298768</v>
      </c>
      <c r="C26">
        <v>24673898</v>
      </c>
      <c r="D26">
        <v>141830</v>
      </c>
      <c r="E26">
        <v>483040</v>
      </c>
      <c r="F26">
        <v>394345</v>
      </c>
      <c r="G26">
        <v>25693113</v>
      </c>
    </row>
    <row r="27" spans="1:7" ht="16" customHeight="1" x14ac:dyDescent="0.2">
      <c r="A27" t="s">
        <v>28</v>
      </c>
      <c r="B27">
        <v>48951219</v>
      </c>
      <c r="C27">
        <v>48951219</v>
      </c>
      <c r="D27">
        <v>0</v>
      </c>
      <c r="E27">
        <v>0</v>
      </c>
      <c r="F27">
        <v>39275115</v>
      </c>
      <c r="G27">
        <v>88226334</v>
      </c>
    </row>
    <row r="28" spans="1:7" ht="16" customHeight="1" x14ac:dyDescent="0.2">
      <c r="A28" t="s">
        <v>29</v>
      </c>
      <c r="B28">
        <v>195883968</v>
      </c>
      <c r="C28">
        <v>185612017</v>
      </c>
      <c r="D28">
        <v>9942936</v>
      </c>
      <c r="E28">
        <v>329015</v>
      </c>
      <c r="F28">
        <v>158433175</v>
      </c>
      <c r="G28">
        <v>354317143</v>
      </c>
    </row>
    <row r="29" spans="1:7" ht="16" customHeight="1" x14ac:dyDescent="0.2">
      <c r="A29" t="s">
        <v>30</v>
      </c>
      <c r="B29">
        <v>164932657</v>
      </c>
      <c r="C29">
        <v>215924056</v>
      </c>
      <c r="D29">
        <v>-50991399</v>
      </c>
      <c r="E29">
        <v>0</v>
      </c>
      <c r="F29">
        <v>207185029</v>
      </c>
      <c r="G29">
        <v>372117686</v>
      </c>
    </row>
    <row r="30" spans="1:7" ht="16" customHeight="1" x14ac:dyDescent="0.2">
      <c r="A30" t="s">
        <v>31</v>
      </c>
      <c r="B30">
        <v>45376920</v>
      </c>
      <c r="C30">
        <v>45376920</v>
      </c>
      <c r="D30">
        <v>0</v>
      </c>
      <c r="E30">
        <v>0</v>
      </c>
      <c r="F30">
        <v>111871556</v>
      </c>
      <c r="G30">
        <v>157248476</v>
      </c>
    </row>
    <row r="31" spans="1:7" ht="16" customHeight="1" x14ac:dyDescent="0.2">
      <c r="A31" t="s">
        <v>32</v>
      </c>
      <c r="B31">
        <v>4168881</v>
      </c>
      <c r="C31">
        <v>15065</v>
      </c>
      <c r="D31">
        <v>0</v>
      </c>
      <c r="E31">
        <v>4153816</v>
      </c>
      <c r="F31">
        <v>17555427</v>
      </c>
      <c r="G31">
        <v>21724308</v>
      </c>
    </row>
    <row r="32" spans="1:7" ht="16" customHeight="1" x14ac:dyDescent="0.2">
      <c r="A32" t="s">
        <v>33</v>
      </c>
      <c r="B32">
        <v>47128614</v>
      </c>
      <c r="C32">
        <v>47128614</v>
      </c>
      <c r="D32">
        <v>0</v>
      </c>
      <c r="E32">
        <v>0</v>
      </c>
      <c r="F32">
        <v>76297826</v>
      </c>
      <c r="G32">
        <v>123426440</v>
      </c>
    </row>
    <row r="33" spans="1:7" ht="16" customHeight="1" x14ac:dyDescent="0.2">
      <c r="A33" t="s">
        <v>34</v>
      </c>
      <c r="B33">
        <v>1313990</v>
      </c>
      <c r="C33">
        <v>1313990</v>
      </c>
      <c r="D33">
        <v>0</v>
      </c>
      <c r="E33">
        <v>0</v>
      </c>
      <c r="F33">
        <v>13386653</v>
      </c>
      <c r="G33">
        <v>14700643</v>
      </c>
    </row>
    <row r="34" spans="1:7" ht="16" customHeight="1" x14ac:dyDescent="0.2">
      <c r="A34" t="s">
        <v>35</v>
      </c>
      <c r="B34">
        <v>16027144</v>
      </c>
      <c r="C34">
        <v>16027144</v>
      </c>
      <c r="D34">
        <v>0</v>
      </c>
      <c r="E34">
        <v>0</v>
      </c>
      <c r="F34">
        <v>6917747</v>
      </c>
      <c r="G34">
        <v>22944891</v>
      </c>
    </row>
    <row r="35" spans="1:7" ht="16" customHeight="1" x14ac:dyDescent="0.2">
      <c r="A35" t="s">
        <v>36</v>
      </c>
      <c r="B35">
        <v>17509313</v>
      </c>
      <c r="C35">
        <v>15602060</v>
      </c>
      <c r="D35">
        <v>1816356</v>
      </c>
      <c r="E35">
        <v>90897</v>
      </c>
      <c r="F35">
        <v>7979521</v>
      </c>
      <c r="G35">
        <v>25488834</v>
      </c>
    </row>
    <row r="36" spans="1:7" ht="16" customHeight="1" x14ac:dyDescent="0.2">
      <c r="A36" t="s">
        <v>37</v>
      </c>
      <c r="B36">
        <v>15347964</v>
      </c>
      <c r="C36">
        <v>15347964</v>
      </c>
      <c r="D36">
        <v>0</v>
      </c>
      <c r="E36">
        <v>0</v>
      </c>
      <c r="F36">
        <v>16939489</v>
      </c>
      <c r="G36">
        <v>32287453</v>
      </c>
    </row>
    <row r="37" spans="1:7" ht="16" customHeight="1" x14ac:dyDescent="0.2">
      <c r="A37" t="s">
        <v>38</v>
      </c>
      <c r="B37">
        <v>-82481716</v>
      </c>
      <c r="C37">
        <v>-120267249</v>
      </c>
      <c r="D37">
        <v>25565692</v>
      </c>
      <c r="E37">
        <v>12219841</v>
      </c>
      <c r="F37">
        <v>492807844</v>
      </c>
      <c r="G37">
        <v>410326128</v>
      </c>
    </row>
    <row r="38" spans="1:7" ht="16" customHeight="1" x14ac:dyDescent="0.2">
      <c r="A38" t="s">
        <v>39</v>
      </c>
      <c r="B38">
        <v>10971184</v>
      </c>
      <c r="C38">
        <v>10971184</v>
      </c>
      <c r="D38">
        <v>0</v>
      </c>
      <c r="E38">
        <v>0</v>
      </c>
      <c r="F38">
        <v>21777118</v>
      </c>
      <c r="G38">
        <v>32748302</v>
      </c>
    </row>
    <row r="39" spans="1:7" ht="16" customHeight="1" x14ac:dyDescent="0.2">
      <c r="A39" t="s">
        <v>40</v>
      </c>
      <c r="B39">
        <v>721698247</v>
      </c>
      <c r="C39">
        <v>619714249</v>
      </c>
      <c r="D39">
        <v>101983998</v>
      </c>
      <c r="E39">
        <v>0</v>
      </c>
      <c r="F39">
        <v>453105097</v>
      </c>
      <c r="G39">
        <v>1174803344</v>
      </c>
    </row>
    <row r="40" spans="1:7" ht="16" customHeight="1" x14ac:dyDescent="0.2">
      <c r="A40" t="s">
        <v>41</v>
      </c>
      <c r="B40">
        <v>22000000</v>
      </c>
      <c r="C40">
        <v>22000000</v>
      </c>
      <c r="D40">
        <v>0</v>
      </c>
      <c r="E40">
        <v>0</v>
      </c>
      <c r="F40">
        <v>169587210</v>
      </c>
      <c r="G40">
        <v>191587210</v>
      </c>
    </row>
    <row r="41" spans="1:7" ht="16" customHeight="1" x14ac:dyDescent="0.2">
      <c r="A41" t="s">
        <v>42</v>
      </c>
      <c r="B41">
        <v>9069360</v>
      </c>
      <c r="C41">
        <v>8053045</v>
      </c>
      <c r="D41">
        <v>1017036</v>
      </c>
      <c r="E41">
        <v>-721</v>
      </c>
      <c r="F41">
        <v>0</v>
      </c>
      <c r="G41">
        <v>9069360</v>
      </c>
    </row>
    <row r="42" spans="1:7" ht="16" customHeight="1" x14ac:dyDescent="0.2">
      <c r="A42" t="s">
        <v>43</v>
      </c>
      <c r="B42">
        <v>203874177</v>
      </c>
      <c r="C42">
        <v>194156423</v>
      </c>
      <c r="D42">
        <v>0</v>
      </c>
      <c r="E42">
        <v>9717754</v>
      </c>
      <c r="F42">
        <v>202955799</v>
      </c>
      <c r="G42">
        <v>406829976</v>
      </c>
    </row>
    <row r="43" spans="1:7" ht="16" customHeight="1" x14ac:dyDescent="0.2">
      <c r="A43" t="s">
        <v>44</v>
      </c>
      <c r="B43">
        <v>50493664</v>
      </c>
      <c r="C43">
        <v>15922869</v>
      </c>
      <c r="D43">
        <v>20660218</v>
      </c>
      <c r="E43">
        <v>13910577</v>
      </c>
      <c r="F43">
        <v>10583120</v>
      </c>
      <c r="G43">
        <v>61076784</v>
      </c>
    </row>
    <row r="44" spans="1:7" ht="16" customHeight="1" x14ac:dyDescent="0.2">
      <c r="A44" t="s">
        <v>45</v>
      </c>
      <c r="B44">
        <v>31562596</v>
      </c>
      <c r="C44">
        <v>15248561</v>
      </c>
      <c r="D44">
        <v>12621545</v>
      </c>
      <c r="E44">
        <v>3692490</v>
      </c>
      <c r="F44">
        <v>51545059</v>
      </c>
      <c r="G44">
        <v>83107655</v>
      </c>
    </row>
    <row r="45" spans="1:7" ht="16" customHeight="1" x14ac:dyDescent="0.2">
      <c r="A45" t="s">
        <v>46</v>
      </c>
      <c r="B45">
        <v>196590001</v>
      </c>
      <c r="C45">
        <v>187760111</v>
      </c>
      <c r="D45">
        <v>0</v>
      </c>
      <c r="E45">
        <v>8829890</v>
      </c>
      <c r="F45">
        <v>210535599</v>
      </c>
      <c r="G45">
        <v>407125600</v>
      </c>
    </row>
    <row r="46" spans="1:7" ht="16" customHeight="1" x14ac:dyDescent="0.2">
      <c r="A46" t="s">
        <v>47</v>
      </c>
      <c r="B46">
        <v>16448873</v>
      </c>
      <c r="C46">
        <v>7103182</v>
      </c>
      <c r="D46">
        <v>9135150</v>
      </c>
      <c r="E46">
        <v>210541</v>
      </c>
      <c r="F46">
        <v>46781160</v>
      </c>
      <c r="G46">
        <v>63230033</v>
      </c>
    </row>
    <row r="47" spans="1:7" ht="16" customHeight="1" x14ac:dyDescent="0.2">
      <c r="A47" t="s">
        <v>48</v>
      </c>
      <c r="B47">
        <v>14409339</v>
      </c>
      <c r="C47">
        <v>14327524</v>
      </c>
      <c r="D47">
        <v>0</v>
      </c>
      <c r="E47">
        <v>81815</v>
      </c>
      <c r="F47">
        <v>21517401</v>
      </c>
      <c r="G47">
        <v>35926740</v>
      </c>
    </row>
    <row r="48" spans="1:7" ht="16" customHeight="1" x14ac:dyDescent="0.2">
      <c r="A48" t="s">
        <v>49</v>
      </c>
      <c r="B48">
        <v>6773504</v>
      </c>
      <c r="C48">
        <v>5970590</v>
      </c>
      <c r="D48">
        <v>802914</v>
      </c>
      <c r="E48">
        <v>0</v>
      </c>
      <c r="F48">
        <v>1801496</v>
      </c>
      <c r="G48">
        <v>8575000</v>
      </c>
    </row>
    <row r="49" spans="1:7" ht="16" customHeight="1" x14ac:dyDescent="0.2">
      <c r="A49" t="s">
        <v>50</v>
      </c>
      <c r="B49">
        <v>21870832</v>
      </c>
      <c r="C49">
        <v>4665554</v>
      </c>
      <c r="D49">
        <v>13311086</v>
      </c>
      <c r="E49">
        <v>3894192</v>
      </c>
      <c r="F49">
        <v>60658952</v>
      </c>
      <c r="G49">
        <v>82529784</v>
      </c>
    </row>
    <row r="50" spans="1:7" ht="16" customHeight="1" x14ac:dyDescent="0.2">
      <c r="A50" t="s">
        <v>51</v>
      </c>
      <c r="B50">
        <v>93158396</v>
      </c>
      <c r="C50">
        <v>93158396</v>
      </c>
      <c r="D50">
        <v>0</v>
      </c>
      <c r="E50">
        <v>0</v>
      </c>
      <c r="F50">
        <v>130295754</v>
      </c>
      <c r="G50">
        <v>223454150</v>
      </c>
    </row>
    <row r="51" spans="1:7" ht="16" customHeight="1" x14ac:dyDescent="0.2">
      <c r="A51" t="s">
        <v>52</v>
      </c>
      <c r="B51">
        <v>4778039</v>
      </c>
      <c r="C51">
        <v>303500</v>
      </c>
      <c r="D51">
        <v>4474539</v>
      </c>
      <c r="E51">
        <v>0</v>
      </c>
      <c r="F51">
        <v>19571714</v>
      </c>
      <c r="G51">
        <v>24349753</v>
      </c>
    </row>
    <row r="52" spans="1:7" ht="16" customHeight="1" x14ac:dyDescent="0.2">
      <c r="A52" t="s">
        <v>53</v>
      </c>
      <c r="B52">
        <v>13206959</v>
      </c>
      <c r="C52">
        <v>10445757</v>
      </c>
      <c r="D52">
        <v>0</v>
      </c>
      <c r="E52">
        <v>2761202</v>
      </c>
      <c r="F52">
        <v>12446447</v>
      </c>
      <c r="G52">
        <v>25653406</v>
      </c>
    </row>
    <row r="53" spans="1:7" ht="16" customHeight="1" x14ac:dyDescent="0.2">
      <c r="A53" t="s">
        <v>54</v>
      </c>
      <c r="B53">
        <v>48634706</v>
      </c>
      <c r="C53">
        <v>48634706</v>
      </c>
      <c r="D53">
        <v>0</v>
      </c>
      <c r="E53">
        <v>0</v>
      </c>
      <c r="F53">
        <v>75424027</v>
      </c>
      <c r="G53">
        <v>124058733</v>
      </c>
    </row>
    <row r="54" spans="1:7" ht="16" customHeight="1" x14ac:dyDescent="0.2">
      <c r="A54" t="s">
        <v>55</v>
      </c>
      <c r="B54">
        <v>173514601</v>
      </c>
      <c r="C54">
        <v>173514601</v>
      </c>
      <c r="D54">
        <v>0</v>
      </c>
      <c r="E54">
        <v>0</v>
      </c>
      <c r="F54">
        <v>87378583</v>
      </c>
      <c r="G54">
        <v>260893184</v>
      </c>
    </row>
    <row r="55" spans="1:7" ht="16" customHeight="1" x14ac:dyDescent="0.2">
      <c r="A55" t="s">
        <v>56</v>
      </c>
      <c r="B55">
        <v>27517303</v>
      </c>
      <c r="C55">
        <v>24545911</v>
      </c>
      <c r="D55">
        <v>2971392</v>
      </c>
      <c r="E55">
        <v>0</v>
      </c>
      <c r="F55">
        <v>6929139</v>
      </c>
      <c r="G55">
        <v>34446442</v>
      </c>
    </row>
    <row r="56" spans="1:7" ht="16" customHeight="1" x14ac:dyDescent="0.2">
      <c r="A56" t="s">
        <v>57</v>
      </c>
      <c r="B56">
        <v>8772535</v>
      </c>
      <c r="C56">
        <v>8772535</v>
      </c>
      <c r="D56">
        <v>0</v>
      </c>
      <c r="E56">
        <v>0</v>
      </c>
      <c r="F56">
        <v>150302532</v>
      </c>
      <c r="G56">
        <v>159075067</v>
      </c>
    </row>
    <row r="57" spans="1:7" ht="16" customHeight="1" x14ac:dyDescent="0.2">
      <c r="A57" t="s">
        <v>58</v>
      </c>
      <c r="B57">
        <v>4547793</v>
      </c>
      <c r="C57">
        <v>2994086</v>
      </c>
      <c r="D57">
        <v>1553707</v>
      </c>
      <c r="E57">
        <v>0</v>
      </c>
      <c r="F57">
        <v>2877229</v>
      </c>
      <c r="G57">
        <v>7425022</v>
      </c>
    </row>
    <row r="58" spans="1:7" ht="16" customHeight="1" x14ac:dyDescent="0.2">
      <c r="A58" t="s">
        <v>133</v>
      </c>
      <c r="B58">
        <v>4511315507</v>
      </c>
      <c r="C58">
        <v>3993980499</v>
      </c>
      <c r="D58">
        <v>332211391</v>
      </c>
      <c r="E58">
        <v>185123617</v>
      </c>
      <c r="F58">
        <v>4642597808</v>
      </c>
      <c r="G58">
        <v>9153913315</v>
      </c>
    </row>
    <row r="59" spans="1:7" ht="16" customHeight="1" x14ac:dyDescent="0.2">
      <c r="A59" t="s">
        <v>361</v>
      </c>
      <c r="B59">
        <v>0.49</v>
      </c>
      <c r="C59">
        <v>0.44</v>
      </c>
      <c r="D59">
        <v>0.04</v>
      </c>
      <c r="E59">
        <v>0.02</v>
      </c>
      <c r="F59">
        <v>0.51</v>
      </c>
      <c r="G59">
        <v>1</v>
      </c>
    </row>
    <row r="60" spans="1:7" ht="16" customHeight="1" x14ac:dyDescent="0.2">
      <c r="A60" t="s">
        <v>375</v>
      </c>
    </row>
  </sheetData>
  <phoneticPr fontId="13" type="noConversion"/>
  <printOptions horizontalCentered="1"/>
  <pageMargins left="0.5" right="0.5" top="0.5" bottom="0.5" header="0.5" footer="0.5"/>
  <pageSetup scale="56" orientation="landscape"/>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enableFormatConditionsCalculation="0"/>
  <dimension ref="A1:I60"/>
  <sheetViews>
    <sheetView workbookViewId="0">
      <selection activeCell="J12" sqref="J12"/>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460</v>
      </c>
    </row>
    <row r="3" spans="1:9" ht="16" customHeight="1" x14ac:dyDescent="0.2">
      <c r="A3" t="s">
        <v>466</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63291027</v>
      </c>
      <c r="C7">
        <v>52448463</v>
      </c>
      <c r="D7">
        <v>6152249</v>
      </c>
      <c r="E7">
        <v>0</v>
      </c>
      <c r="F7">
        <v>7433510</v>
      </c>
      <c r="G7">
        <v>0.08</v>
      </c>
      <c r="H7">
        <v>408403</v>
      </c>
      <c r="I7">
        <v>38454301</v>
      </c>
    </row>
    <row r="8" spans="1:9" ht="16" customHeight="1" x14ac:dyDescent="0.2">
      <c r="A8" t="s">
        <v>9</v>
      </c>
      <c r="B8">
        <v>19594066</v>
      </c>
      <c r="C8">
        <v>9736921</v>
      </c>
      <c r="D8">
        <v>771954</v>
      </c>
      <c r="E8">
        <v>0</v>
      </c>
      <c r="F8">
        <v>3512592</v>
      </c>
      <c r="G8">
        <v>7.0000000000000007E-2</v>
      </c>
      <c r="H8">
        <v>502406</v>
      </c>
      <c r="I8">
        <v>4949969</v>
      </c>
    </row>
    <row r="9" spans="1:9" ht="16" customHeight="1" x14ac:dyDescent="0.2">
      <c r="A9" t="s">
        <v>10</v>
      </c>
      <c r="B9">
        <v>138401828</v>
      </c>
      <c r="C9">
        <v>50347473</v>
      </c>
      <c r="D9">
        <v>-270958</v>
      </c>
      <c r="E9">
        <v>280948</v>
      </c>
      <c r="F9">
        <v>20936928</v>
      </c>
      <c r="G9">
        <v>0.1</v>
      </c>
      <c r="H9">
        <v>1587028</v>
      </c>
      <c r="I9">
        <v>27813527</v>
      </c>
    </row>
    <row r="10" spans="1:9" ht="16" customHeight="1" x14ac:dyDescent="0.2">
      <c r="A10" t="s">
        <v>11</v>
      </c>
      <c r="B10">
        <v>27554392</v>
      </c>
      <c r="C10">
        <v>11741701</v>
      </c>
      <c r="D10">
        <v>669719</v>
      </c>
      <c r="E10">
        <v>1356705</v>
      </c>
      <c r="F10">
        <v>8134934</v>
      </c>
      <c r="G10">
        <v>0.17</v>
      </c>
      <c r="H10">
        <v>981140</v>
      </c>
      <c r="I10">
        <v>599203</v>
      </c>
    </row>
    <row r="11" spans="1:9" ht="16" customHeight="1" x14ac:dyDescent="0.2">
      <c r="A11" t="s">
        <v>12</v>
      </c>
      <c r="B11">
        <v>1283970366</v>
      </c>
      <c r="C11">
        <v>467250802</v>
      </c>
      <c r="D11">
        <v>15924781</v>
      </c>
      <c r="E11">
        <v>0</v>
      </c>
      <c r="F11">
        <v>279085954</v>
      </c>
      <c r="G11">
        <v>0.1</v>
      </c>
      <c r="H11">
        <v>84343025</v>
      </c>
      <c r="I11">
        <v>87897042</v>
      </c>
    </row>
    <row r="12" spans="1:9" ht="16" customHeight="1" x14ac:dyDescent="0.2">
      <c r="A12" t="s">
        <v>13</v>
      </c>
      <c r="B12">
        <v>89833010</v>
      </c>
      <c r="C12">
        <v>66362776</v>
      </c>
      <c r="D12">
        <v>24899</v>
      </c>
      <c r="E12">
        <v>0</v>
      </c>
      <c r="F12">
        <v>9342554</v>
      </c>
      <c r="G12">
        <v>7.0000000000000007E-2</v>
      </c>
      <c r="H12">
        <v>9937759</v>
      </c>
      <c r="I12">
        <v>47057564</v>
      </c>
    </row>
    <row r="13" spans="1:9" ht="16" customHeight="1" x14ac:dyDescent="0.2">
      <c r="A13" t="s">
        <v>14</v>
      </c>
      <c r="B13">
        <v>167659395</v>
      </c>
      <c r="C13">
        <v>150567477</v>
      </c>
      <c r="D13">
        <v>25547530</v>
      </c>
      <c r="E13">
        <v>11884500</v>
      </c>
      <c r="F13">
        <v>22845241</v>
      </c>
      <c r="G13">
        <v>0.09</v>
      </c>
      <c r="H13">
        <v>0</v>
      </c>
      <c r="I13">
        <v>90290206</v>
      </c>
    </row>
    <row r="14" spans="1:9" ht="16" customHeight="1" x14ac:dyDescent="0.2">
      <c r="A14" t="s">
        <v>15</v>
      </c>
      <c r="B14">
        <v>3759505</v>
      </c>
      <c r="C14">
        <v>3759505</v>
      </c>
      <c r="D14">
        <v>0</v>
      </c>
      <c r="E14">
        <v>0</v>
      </c>
      <c r="F14">
        <v>2284554</v>
      </c>
      <c r="G14">
        <v>0.08</v>
      </c>
      <c r="H14">
        <v>1474951</v>
      </c>
      <c r="I14">
        <v>0</v>
      </c>
    </row>
    <row r="15" spans="1:9" ht="16" customHeight="1" x14ac:dyDescent="0.2">
      <c r="A15" t="s">
        <v>16</v>
      </c>
      <c r="B15">
        <v>111512680</v>
      </c>
      <c r="C15">
        <v>37070791</v>
      </c>
      <c r="D15">
        <v>6238323</v>
      </c>
      <c r="E15">
        <v>11473972</v>
      </c>
      <c r="F15">
        <v>7670388</v>
      </c>
      <c r="G15">
        <v>0.06</v>
      </c>
      <c r="H15">
        <v>3528349</v>
      </c>
      <c r="I15">
        <v>8159759</v>
      </c>
    </row>
    <row r="16" spans="1:9" ht="16" customHeight="1" x14ac:dyDescent="0.2">
      <c r="A16" t="s">
        <v>17</v>
      </c>
      <c r="B16">
        <v>540951066</v>
      </c>
      <c r="C16">
        <v>271519922</v>
      </c>
      <c r="D16">
        <v>16878350</v>
      </c>
      <c r="E16">
        <v>490491</v>
      </c>
      <c r="F16">
        <v>43285384</v>
      </c>
      <c r="G16">
        <v>7.0000000000000007E-2</v>
      </c>
      <c r="H16">
        <v>22734205</v>
      </c>
      <c r="I16">
        <v>188131492</v>
      </c>
    </row>
    <row r="17" spans="1:9" ht="16" customHeight="1" x14ac:dyDescent="0.2">
      <c r="A17" t="s">
        <v>18</v>
      </c>
      <c r="B17">
        <v>356174478</v>
      </c>
      <c r="C17">
        <v>120841047</v>
      </c>
      <c r="D17">
        <v>10494908</v>
      </c>
      <c r="E17">
        <v>11358711</v>
      </c>
      <c r="F17">
        <v>18398759</v>
      </c>
      <c r="G17">
        <v>0.06</v>
      </c>
      <c r="H17">
        <v>1595709</v>
      </c>
      <c r="I17">
        <v>78992960</v>
      </c>
    </row>
    <row r="18" spans="1:9" ht="16" customHeight="1" x14ac:dyDescent="0.2">
      <c r="A18" t="s">
        <v>19</v>
      </c>
      <c r="B18">
        <v>10103721</v>
      </c>
      <c r="C18">
        <v>5740958</v>
      </c>
      <c r="D18">
        <v>0</v>
      </c>
      <c r="E18">
        <v>0</v>
      </c>
      <c r="F18">
        <v>5592735</v>
      </c>
      <c r="G18">
        <v>0.13</v>
      </c>
      <c r="H18">
        <v>148223</v>
      </c>
      <c r="I18">
        <v>0</v>
      </c>
    </row>
    <row r="19" spans="1:9" ht="16" customHeight="1" x14ac:dyDescent="0.2">
      <c r="A19" t="s">
        <v>20</v>
      </c>
      <c r="B19">
        <v>21244493</v>
      </c>
      <c r="C19">
        <v>13208344</v>
      </c>
      <c r="D19">
        <v>47648</v>
      </c>
      <c r="E19">
        <v>5945268</v>
      </c>
      <c r="F19">
        <v>13839</v>
      </c>
      <c r="G19">
        <v>0</v>
      </c>
      <c r="H19">
        <v>1192</v>
      </c>
      <c r="I19">
        <v>7200397</v>
      </c>
    </row>
    <row r="20" spans="1:9" ht="16" customHeight="1" x14ac:dyDescent="0.2">
      <c r="A20" t="s">
        <v>21</v>
      </c>
      <c r="B20">
        <v>455305857</v>
      </c>
      <c r="C20">
        <v>73925493</v>
      </c>
      <c r="D20">
        <v>780800</v>
      </c>
      <c r="E20">
        <v>0</v>
      </c>
      <c r="F20">
        <v>23501375</v>
      </c>
      <c r="G20">
        <v>0.04</v>
      </c>
      <c r="H20">
        <v>1512146</v>
      </c>
      <c r="I20">
        <v>48131172</v>
      </c>
    </row>
    <row r="21" spans="1:9" ht="16" customHeight="1" x14ac:dyDescent="0.2">
      <c r="A21" t="s">
        <v>22</v>
      </c>
      <c r="B21">
        <v>83757283</v>
      </c>
      <c r="C21">
        <v>83322388</v>
      </c>
      <c r="D21">
        <v>2116915</v>
      </c>
      <c r="E21">
        <v>0</v>
      </c>
      <c r="F21">
        <v>17421409</v>
      </c>
      <c r="G21">
        <v>0.08</v>
      </c>
      <c r="H21">
        <v>6938963</v>
      </c>
      <c r="I21">
        <v>56845101</v>
      </c>
    </row>
    <row r="22" spans="1:9" ht="16" customHeight="1" x14ac:dyDescent="0.2">
      <c r="A22" t="s">
        <v>23</v>
      </c>
      <c r="B22">
        <v>56515564</v>
      </c>
      <c r="C22">
        <v>37850154</v>
      </c>
      <c r="D22">
        <v>1909817</v>
      </c>
      <c r="E22">
        <v>153540</v>
      </c>
      <c r="F22">
        <v>9969172</v>
      </c>
      <c r="G22">
        <v>0.11</v>
      </c>
      <c r="H22">
        <v>777888</v>
      </c>
      <c r="I22">
        <v>25039737</v>
      </c>
    </row>
    <row r="23" spans="1:9" ht="16" customHeight="1" x14ac:dyDescent="0.2">
      <c r="A23" t="s">
        <v>24</v>
      </c>
      <c r="B23">
        <v>25610469</v>
      </c>
      <c r="C23">
        <v>19409351</v>
      </c>
      <c r="D23">
        <v>0</v>
      </c>
      <c r="E23">
        <v>0</v>
      </c>
      <c r="F23">
        <v>8075053</v>
      </c>
      <c r="G23">
        <v>0.11</v>
      </c>
      <c r="H23">
        <v>1028955</v>
      </c>
      <c r="I23">
        <v>10305343</v>
      </c>
    </row>
    <row r="24" spans="1:9" ht="16" customHeight="1" x14ac:dyDescent="0.2">
      <c r="A24" t="s">
        <v>25</v>
      </c>
      <c r="B24">
        <v>88833064</v>
      </c>
      <c r="C24">
        <v>38757782</v>
      </c>
      <c r="D24">
        <v>200</v>
      </c>
      <c r="E24">
        <v>263197</v>
      </c>
      <c r="F24">
        <v>15497513</v>
      </c>
      <c r="G24">
        <v>0.12</v>
      </c>
      <c r="H24">
        <v>1982749</v>
      </c>
      <c r="I24">
        <v>21014123</v>
      </c>
    </row>
    <row r="25" spans="1:9" ht="16" customHeight="1" x14ac:dyDescent="0.2">
      <c r="A25" t="s">
        <v>26</v>
      </c>
      <c r="B25">
        <v>117560198</v>
      </c>
      <c r="C25">
        <v>74184691</v>
      </c>
      <c r="D25">
        <v>36171053</v>
      </c>
      <c r="E25">
        <v>30567417</v>
      </c>
      <c r="F25">
        <v>5448244</v>
      </c>
      <c r="G25">
        <v>0.03</v>
      </c>
      <c r="H25">
        <v>273419</v>
      </c>
      <c r="I25">
        <v>1724558</v>
      </c>
    </row>
    <row r="26" spans="1:9" ht="16" customHeight="1" x14ac:dyDescent="0.2">
      <c r="A26" t="s">
        <v>27</v>
      </c>
      <c r="B26">
        <v>14976023</v>
      </c>
      <c r="C26">
        <v>10941035</v>
      </c>
      <c r="D26">
        <v>0</v>
      </c>
      <c r="E26">
        <v>0</v>
      </c>
      <c r="F26">
        <v>3234295</v>
      </c>
      <c r="G26">
        <v>0.05</v>
      </c>
      <c r="H26">
        <v>5683587</v>
      </c>
      <c r="I26">
        <v>2023153</v>
      </c>
    </row>
    <row r="27" spans="1:9" ht="16" customHeight="1" x14ac:dyDescent="0.2">
      <c r="A27" t="s">
        <v>28</v>
      </c>
      <c r="B27">
        <v>143806247</v>
      </c>
      <c r="C27">
        <v>66951069</v>
      </c>
      <c r="D27">
        <v>2066067</v>
      </c>
      <c r="E27">
        <v>40282607</v>
      </c>
      <c r="F27">
        <v>22065163</v>
      </c>
      <c r="G27">
        <v>0.09</v>
      </c>
      <c r="H27">
        <v>2537232</v>
      </c>
      <c r="I27">
        <v>0</v>
      </c>
    </row>
    <row r="28" spans="1:9" ht="16" customHeight="1" x14ac:dyDescent="0.2">
      <c r="A28" t="s">
        <v>29</v>
      </c>
      <c r="B28">
        <v>213735179</v>
      </c>
      <c r="C28">
        <v>44102227</v>
      </c>
      <c r="D28">
        <v>3315513</v>
      </c>
      <c r="E28">
        <v>0</v>
      </c>
      <c r="F28">
        <v>13196608</v>
      </c>
      <c r="G28">
        <v>0.04</v>
      </c>
      <c r="H28">
        <v>0</v>
      </c>
      <c r="I28">
        <v>27590106</v>
      </c>
    </row>
    <row r="29" spans="1:9" ht="16" customHeight="1" x14ac:dyDescent="0.2">
      <c r="A29" t="s">
        <v>30</v>
      </c>
      <c r="B29">
        <v>708168229</v>
      </c>
      <c r="C29">
        <v>296870058</v>
      </c>
      <c r="D29">
        <v>13830830</v>
      </c>
      <c r="E29">
        <v>28996590</v>
      </c>
      <c r="F29">
        <v>99184520</v>
      </c>
      <c r="G29">
        <v>0.13</v>
      </c>
      <c r="H29">
        <v>8161025</v>
      </c>
      <c r="I29">
        <v>146697093</v>
      </c>
    </row>
    <row r="30" spans="1:9" ht="16" customHeight="1" x14ac:dyDescent="0.2">
      <c r="A30" t="s">
        <v>31</v>
      </c>
      <c r="B30">
        <v>169251462</v>
      </c>
      <c r="C30">
        <v>46205070</v>
      </c>
      <c r="D30">
        <v>155278</v>
      </c>
      <c r="E30">
        <v>149374</v>
      </c>
      <c r="F30">
        <v>27534112</v>
      </c>
      <c r="G30">
        <v>0.1</v>
      </c>
      <c r="H30">
        <v>4324598</v>
      </c>
      <c r="I30">
        <v>14041708</v>
      </c>
    </row>
    <row r="31" spans="1:9" ht="16" customHeight="1" x14ac:dyDescent="0.2">
      <c r="A31" t="s">
        <v>32</v>
      </c>
      <c r="B31">
        <v>61061419</v>
      </c>
      <c r="C31">
        <v>26800171</v>
      </c>
      <c r="D31">
        <v>6418200</v>
      </c>
      <c r="E31">
        <v>11090870</v>
      </c>
      <c r="F31">
        <v>5351502</v>
      </c>
      <c r="G31">
        <v>0.04</v>
      </c>
      <c r="H31">
        <v>871299</v>
      </c>
      <c r="I31">
        <v>3068300</v>
      </c>
    </row>
    <row r="32" spans="1:9" ht="16" customHeight="1" x14ac:dyDescent="0.2">
      <c r="A32" t="s">
        <v>33</v>
      </c>
      <c r="B32">
        <v>45261506</v>
      </c>
      <c r="C32">
        <v>13769177</v>
      </c>
      <c r="D32">
        <v>2613350</v>
      </c>
      <c r="E32">
        <v>87106</v>
      </c>
      <c r="F32">
        <v>7266112</v>
      </c>
      <c r="G32">
        <v>0.04</v>
      </c>
      <c r="H32">
        <v>3802609</v>
      </c>
      <c r="I32">
        <v>0</v>
      </c>
    </row>
    <row r="33" spans="1:9" ht="16" customHeight="1" x14ac:dyDescent="0.2">
      <c r="A33" t="s">
        <v>34</v>
      </c>
      <c r="B33">
        <v>12909809</v>
      </c>
      <c r="C33">
        <v>6749624</v>
      </c>
      <c r="D33">
        <v>0</v>
      </c>
      <c r="E33">
        <v>0</v>
      </c>
      <c r="F33">
        <v>4788891</v>
      </c>
      <c r="G33">
        <v>0.1</v>
      </c>
      <c r="H33">
        <v>595939</v>
      </c>
      <c r="I33">
        <v>1364794</v>
      </c>
    </row>
    <row r="34" spans="1:9" ht="16" customHeight="1" x14ac:dyDescent="0.2">
      <c r="A34" t="s">
        <v>35</v>
      </c>
      <c r="B34">
        <v>17565438</v>
      </c>
      <c r="C34">
        <v>5759466</v>
      </c>
      <c r="D34">
        <v>0</v>
      </c>
      <c r="E34">
        <v>0</v>
      </c>
      <c r="F34">
        <v>5356909</v>
      </c>
      <c r="G34">
        <v>0.11</v>
      </c>
      <c r="H34">
        <v>402557</v>
      </c>
      <c r="I34">
        <v>0</v>
      </c>
    </row>
    <row r="35" spans="1:9" ht="16" customHeight="1" x14ac:dyDescent="0.2">
      <c r="A35" t="s">
        <v>36</v>
      </c>
      <c r="B35">
        <v>27490699</v>
      </c>
      <c r="C35">
        <v>19314416</v>
      </c>
      <c r="D35">
        <v>0</v>
      </c>
      <c r="E35">
        <v>189751</v>
      </c>
      <c r="F35">
        <v>8880055</v>
      </c>
      <c r="G35">
        <v>0.14000000000000001</v>
      </c>
      <c r="H35">
        <v>5911901</v>
      </c>
      <c r="I35">
        <v>4332709</v>
      </c>
    </row>
    <row r="36" spans="1:9" ht="16" customHeight="1" x14ac:dyDescent="0.2">
      <c r="A36" t="s">
        <v>37</v>
      </c>
      <c r="B36">
        <v>17804200</v>
      </c>
      <c r="C36">
        <v>10519395</v>
      </c>
      <c r="D36">
        <v>1663059</v>
      </c>
      <c r="E36">
        <v>0</v>
      </c>
      <c r="F36">
        <v>2956773</v>
      </c>
      <c r="G36">
        <v>7.0000000000000007E-2</v>
      </c>
      <c r="H36">
        <v>3306388</v>
      </c>
      <c r="I36">
        <v>2593175</v>
      </c>
    </row>
    <row r="37" spans="1:9" ht="16" customHeight="1" x14ac:dyDescent="0.2">
      <c r="A37" t="s">
        <v>38</v>
      </c>
      <c r="B37">
        <v>234538906</v>
      </c>
      <c r="C37">
        <v>101773743</v>
      </c>
      <c r="D37">
        <v>1773370</v>
      </c>
      <c r="E37">
        <v>1517203</v>
      </c>
      <c r="F37">
        <v>76861888</v>
      </c>
      <c r="G37">
        <v>0.14000000000000001</v>
      </c>
      <c r="H37">
        <v>14357962</v>
      </c>
      <c r="I37">
        <v>7263320</v>
      </c>
    </row>
    <row r="38" spans="1:9" ht="16" customHeight="1" x14ac:dyDescent="0.2">
      <c r="A38" t="s">
        <v>39</v>
      </c>
      <c r="B38">
        <v>18741826</v>
      </c>
      <c r="C38">
        <v>11112889</v>
      </c>
      <c r="D38">
        <v>0</v>
      </c>
      <c r="E38">
        <v>0</v>
      </c>
      <c r="F38">
        <v>2495912</v>
      </c>
      <c r="G38">
        <v>0.03</v>
      </c>
      <c r="H38">
        <v>812183</v>
      </c>
      <c r="I38">
        <v>7804794</v>
      </c>
    </row>
    <row r="39" spans="1:9" ht="16" customHeight="1" x14ac:dyDescent="0.2">
      <c r="A39" t="s">
        <v>40</v>
      </c>
      <c r="B39">
        <v>1042458212</v>
      </c>
      <c r="C39">
        <v>695886709</v>
      </c>
      <c r="D39">
        <v>93508958</v>
      </c>
      <c r="E39">
        <v>333623</v>
      </c>
      <c r="F39">
        <v>236834423</v>
      </c>
      <c r="G39">
        <v>0.12</v>
      </c>
      <c r="H39">
        <v>15253004</v>
      </c>
      <c r="I39">
        <v>349956701</v>
      </c>
    </row>
    <row r="40" spans="1:9" ht="16" customHeight="1" x14ac:dyDescent="0.2">
      <c r="A40" t="s">
        <v>41</v>
      </c>
      <c r="B40">
        <v>163017500</v>
      </c>
      <c r="C40">
        <v>45216726</v>
      </c>
      <c r="D40">
        <v>170735</v>
      </c>
      <c r="E40">
        <v>55094</v>
      </c>
      <c r="F40">
        <v>19027562</v>
      </c>
      <c r="G40">
        <v>7.0000000000000007E-2</v>
      </c>
      <c r="H40">
        <v>2240346</v>
      </c>
      <c r="I40">
        <v>23722989</v>
      </c>
    </row>
    <row r="41" spans="1:9" ht="16" customHeight="1" x14ac:dyDescent="0.2">
      <c r="A41" t="s">
        <v>42</v>
      </c>
      <c r="B41">
        <v>15928064</v>
      </c>
      <c r="C41">
        <v>7454142</v>
      </c>
      <c r="D41">
        <v>0</v>
      </c>
      <c r="E41">
        <v>2317345</v>
      </c>
      <c r="F41">
        <v>3123907</v>
      </c>
      <c r="G41">
        <v>0.13</v>
      </c>
      <c r="H41">
        <v>1596900</v>
      </c>
      <c r="I41">
        <v>415990</v>
      </c>
    </row>
    <row r="42" spans="1:9" ht="16" customHeight="1" x14ac:dyDescent="0.2">
      <c r="A42" t="s">
        <v>43</v>
      </c>
      <c r="B42">
        <v>342840316</v>
      </c>
      <c r="C42">
        <v>184105879</v>
      </c>
      <c r="D42">
        <v>17090564</v>
      </c>
      <c r="E42">
        <v>11216786</v>
      </c>
      <c r="F42">
        <v>16795173</v>
      </c>
      <c r="G42">
        <v>0.03</v>
      </c>
      <c r="H42">
        <v>24855902</v>
      </c>
      <c r="I42">
        <v>114147454</v>
      </c>
    </row>
    <row r="43" spans="1:9" ht="16" customHeight="1" x14ac:dyDescent="0.2">
      <c r="A43" t="s">
        <v>44</v>
      </c>
      <c r="B43">
        <v>23632773</v>
      </c>
      <c r="C43">
        <v>22739086</v>
      </c>
      <c r="D43">
        <v>242495</v>
      </c>
      <c r="E43">
        <v>723195</v>
      </c>
      <c r="F43">
        <v>4125777</v>
      </c>
      <c r="G43">
        <v>0.05</v>
      </c>
      <c r="H43">
        <v>913785</v>
      </c>
      <c r="I43">
        <v>16733834</v>
      </c>
    </row>
    <row r="44" spans="1:9" ht="16" customHeight="1" x14ac:dyDescent="0.2">
      <c r="A44" t="s">
        <v>45</v>
      </c>
      <c r="B44">
        <v>98921094</v>
      </c>
      <c r="C44">
        <v>78863385</v>
      </c>
      <c r="D44">
        <v>465881</v>
      </c>
      <c r="E44">
        <v>0</v>
      </c>
      <c r="F44">
        <v>12771041</v>
      </c>
      <c r="G44">
        <v>7.0000000000000007E-2</v>
      </c>
      <c r="H44">
        <v>2663918</v>
      </c>
      <c r="I44">
        <v>62962545</v>
      </c>
    </row>
    <row r="45" spans="1:9" ht="16" customHeight="1" x14ac:dyDescent="0.2">
      <c r="A45" t="s">
        <v>46</v>
      </c>
      <c r="B45">
        <v>494822365</v>
      </c>
      <c r="C45">
        <v>89483810</v>
      </c>
      <c r="D45">
        <v>27689201</v>
      </c>
      <c r="E45">
        <v>3614879</v>
      </c>
      <c r="F45">
        <v>48004574</v>
      </c>
      <c r="G45">
        <v>7.0000000000000007E-2</v>
      </c>
      <c r="H45">
        <v>5715017</v>
      </c>
      <c r="I45">
        <v>4460139</v>
      </c>
    </row>
    <row r="46" spans="1:9" ht="16" customHeight="1" x14ac:dyDescent="0.2">
      <c r="A46" t="s">
        <v>47</v>
      </c>
      <c r="B46">
        <v>26554566</v>
      </c>
      <c r="C46">
        <v>20927995</v>
      </c>
      <c r="D46">
        <v>0</v>
      </c>
      <c r="E46">
        <v>0</v>
      </c>
      <c r="F46">
        <v>7757442</v>
      </c>
      <c r="G46">
        <v>0.08</v>
      </c>
      <c r="H46">
        <v>2537992</v>
      </c>
      <c r="I46">
        <v>10632561</v>
      </c>
    </row>
    <row r="47" spans="1:9" ht="16" customHeight="1" x14ac:dyDescent="0.2">
      <c r="A47" t="s">
        <v>48</v>
      </c>
      <c r="B47">
        <v>74175919</v>
      </c>
      <c r="C47">
        <v>36219062</v>
      </c>
      <c r="D47">
        <v>3781732</v>
      </c>
      <c r="E47">
        <v>0</v>
      </c>
      <c r="F47">
        <v>5752262</v>
      </c>
      <c r="G47">
        <v>0.06</v>
      </c>
      <c r="H47">
        <v>2543623</v>
      </c>
      <c r="I47">
        <v>24141445</v>
      </c>
    </row>
    <row r="48" spans="1:9" ht="16" customHeight="1" x14ac:dyDescent="0.2">
      <c r="A48" t="s">
        <v>49</v>
      </c>
      <c r="B48">
        <v>5981570</v>
      </c>
      <c r="C48">
        <v>3090084</v>
      </c>
      <c r="D48">
        <v>753174</v>
      </c>
      <c r="E48">
        <v>0</v>
      </c>
      <c r="F48">
        <v>1493924</v>
      </c>
      <c r="G48">
        <v>0.1</v>
      </c>
      <c r="H48">
        <v>0</v>
      </c>
      <c r="I48">
        <v>842986</v>
      </c>
    </row>
    <row r="49" spans="1:9" ht="16" customHeight="1" x14ac:dyDescent="0.2">
      <c r="A49" t="s">
        <v>50</v>
      </c>
      <c r="B49">
        <v>86717876</v>
      </c>
      <c r="C49">
        <v>35678313</v>
      </c>
      <c r="D49">
        <v>637717</v>
      </c>
      <c r="E49">
        <v>288752</v>
      </c>
      <c r="F49">
        <v>13527181</v>
      </c>
      <c r="G49">
        <v>0.06</v>
      </c>
      <c r="H49">
        <v>5990609</v>
      </c>
      <c r="I49">
        <v>15234054</v>
      </c>
    </row>
    <row r="50" spans="1:9" ht="16" customHeight="1" x14ac:dyDescent="0.2">
      <c r="A50" t="s">
        <v>51</v>
      </c>
      <c r="B50">
        <v>338829480</v>
      </c>
      <c r="C50">
        <v>222207690</v>
      </c>
      <c r="D50">
        <v>1379574</v>
      </c>
      <c r="E50">
        <v>0</v>
      </c>
      <c r="F50">
        <v>100385726</v>
      </c>
      <c r="G50">
        <v>0.2</v>
      </c>
      <c r="H50">
        <v>10647810</v>
      </c>
      <c r="I50">
        <v>109794580</v>
      </c>
    </row>
    <row r="51" spans="1:9" ht="16" customHeight="1" x14ac:dyDescent="0.2">
      <c r="A51" t="s">
        <v>52</v>
      </c>
      <c r="B51">
        <v>37164421</v>
      </c>
      <c r="C51">
        <v>16418278</v>
      </c>
      <c r="D51">
        <v>379844</v>
      </c>
      <c r="E51">
        <v>19170</v>
      </c>
      <c r="F51">
        <v>13612424</v>
      </c>
      <c r="G51">
        <v>0.16</v>
      </c>
      <c r="H51">
        <v>2275502</v>
      </c>
      <c r="I51">
        <v>131338</v>
      </c>
    </row>
    <row r="52" spans="1:9" ht="16" customHeight="1" x14ac:dyDescent="0.2">
      <c r="A52" t="s">
        <v>53</v>
      </c>
      <c r="B52">
        <v>10930561</v>
      </c>
      <c r="C52">
        <v>5941133</v>
      </c>
      <c r="D52">
        <v>0</v>
      </c>
      <c r="E52">
        <v>0</v>
      </c>
      <c r="F52">
        <v>5289162</v>
      </c>
      <c r="G52">
        <v>0.12</v>
      </c>
      <c r="H52">
        <v>651971</v>
      </c>
      <c r="I52">
        <v>0</v>
      </c>
    </row>
    <row r="53" spans="1:9" ht="16" customHeight="1" x14ac:dyDescent="0.2">
      <c r="A53" t="s">
        <v>54</v>
      </c>
      <c r="B53">
        <v>87896345</v>
      </c>
      <c r="C53">
        <v>44533063</v>
      </c>
      <c r="D53">
        <v>2834942</v>
      </c>
      <c r="E53">
        <v>0</v>
      </c>
      <c r="F53">
        <v>15866477</v>
      </c>
      <c r="G53">
        <v>0.12</v>
      </c>
      <c r="H53">
        <v>1586080</v>
      </c>
      <c r="I53">
        <v>24245564</v>
      </c>
    </row>
    <row r="54" spans="1:9" ht="16" customHeight="1" x14ac:dyDescent="0.2">
      <c r="A54" t="s">
        <v>55</v>
      </c>
      <c r="B54">
        <v>245936523</v>
      </c>
      <c r="C54">
        <v>16551259</v>
      </c>
      <c r="D54">
        <v>3147156</v>
      </c>
      <c r="E54">
        <v>227531</v>
      </c>
      <c r="F54">
        <v>23010416</v>
      </c>
      <c r="G54">
        <v>0.06</v>
      </c>
      <c r="H54">
        <v>5840203</v>
      </c>
      <c r="I54">
        <v>-15674047</v>
      </c>
    </row>
    <row r="55" spans="1:9" ht="16" customHeight="1" x14ac:dyDescent="0.2">
      <c r="A55" t="s">
        <v>56</v>
      </c>
      <c r="B55">
        <v>100790050</v>
      </c>
      <c r="C55">
        <v>63087442</v>
      </c>
      <c r="D55">
        <v>7246037</v>
      </c>
      <c r="E55">
        <v>29403863</v>
      </c>
      <c r="F55">
        <v>11997763</v>
      </c>
      <c r="G55">
        <v>7.0000000000000007E-2</v>
      </c>
      <c r="H55">
        <v>5508471</v>
      </c>
      <c r="I55">
        <v>8931308</v>
      </c>
    </row>
    <row r="56" spans="1:9" ht="16" customHeight="1" x14ac:dyDescent="0.2">
      <c r="A56" t="s">
        <v>57</v>
      </c>
      <c r="B56">
        <v>209727206</v>
      </c>
      <c r="C56">
        <v>68503252</v>
      </c>
      <c r="D56">
        <v>9278266</v>
      </c>
      <c r="E56">
        <v>10968200</v>
      </c>
      <c r="F56">
        <v>11984825</v>
      </c>
      <c r="G56">
        <v>0.04</v>
      </c>
      <c r="H56">
        <v>9998246</v>
      </c>
      <c r="I56">
        <v>26273715</v>
      </c>
    </row>
    <row r="57" spans="1:9" ht="16" customHeight="1" x14ac:dyDescent="0.2">
      <c r="A57" t="s">
        <v>58</v>
      </c>
      <c r="B57">
        <v>11400960</v>
      </c>
      <c r="C57">
        <v>10668354</v>
      </c>
      <c r="D57">
        <v>0</v>
      </c>
      <c r="E57">
        <v>0</v>
      </c>
      <c r="F57">
        <v>421434</v>
      </c>
      <c r="G57">
        <v>0.03</v>
      </c>
      <c r="H57">
        <v>2674131</v>
      </c>
      <c r="I57">
        <v>7572789</v>
      </c>
    </row>
    <row r="58" spans="1:9" ht="16" customHeight="1" x14ac:dyDescent="0.2">
      <c r="A58" t="s">
        <v>133</v>
      </c>
      <c r="B58">
        <v>8764669206</v>
      </c>
      <c r="C58">
        <v>3916490041</v>
      </c>
      <c r="D58">
        <v>323900131</v>
      </c>
      <c r="E58">
        <v>215256688</v>
      </c>
      <c r="F58">
        <v>1339404371</v>
      </c>
      <c r="G58" t="s">
        <v>360</v>
      </c>
      <c r="H58">
        <v>294017300</v>
      </c>
      <c r="I58">
        <v>1743911551</v>
      </c>
    </row>
    <row r="59" spans="1:9" ht="16" customHeight="1" x14ac:dyDescent="0.2">
      <c r="A59" t="s">
        <v>361</v>
      </c>
      <c r="B59">
        <v>0.6</v>
      </c>
      <c r="C59">
        <v>0.27</v>
      </c>
      <c r="D59">
        <v>0.02</v>
      </c>
      <c r="E59">
        <v>0.01</v>
      </c>
      <c r="F59">
        <v>0.09</v>
      </c>
      <c r="G59" t="s">
        <v>360</v>
      </c>
      <c r="H59">
        <v>0.02</v>
      </c>
      <c r="I59">
        <v>0.12</v>
      </c>
    </row>
    <row r="60" spans="1:9" ht="16" customHeight="1" x14ac:dyDescent="0.2">
      <c r="A60" t="s">
        <v>370</v>
      </c>
    </row>
  </sheetData>
  <pageMargins left="0.7" right="0.7" top="0.75" bottom="0.75"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enableFormatConditionsCalculation="0"/>
  <dimension ref="A1:L62"/>
  <sheetViews>
    <sheetView workbookViewId="0">
      <selection activeCell="N16" sqref="N16"/>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460</v>
      </c>
    </row>
    <row r="3" spans="1:12" ht="16" customHeight="1" x14ac:dyDescent="0.2">
      <c r="A3" t="s">
        <v>465</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63291027</v>
      </c>
      <c r="C7">
        <v>6764809</v>
      </c>
      <c r="D7">
        <v>20816443</v>
      </c>
      <c r="E7">
        <v>137610</v>
      </c>
      <c r="F7">
        <v>0</v>
      </c>
      <c r="G7">
        <v>0</v>
      </c>
      <c r="H7">
        <v>0</v>
      </c>
      <c r="I7">
        <v>0</v>
      </c>
      <c r="J7">
        <v>-16876298</v>
      </c>
      <c r="K7">
        <v>52448463</v>
      </c>
      <c r="L7">
        <v>0.66</v>
      </c>
    </row>
    <row r="8" spans="1:12" ht="16" customHeight="1" x14ac:dyDescent="0.2">
      <c r="A8" t="s">
        <v>9</v>
      </c>
      <c r="B8">
        <v>19594066</v>
      </c>
      <c r="C8">
        <v>9103981</v>
      </c>
      <c r="D8">
        <v>0</v>
      </c>
      <c r="E8">
        <v>265304</v>
      </c>
      <c r="F8">
        <v>0</v>
      </c>
      <c r="G8">
        <v>0</v>
      </c>
      <c r="H8">
        <v>0</v>
      </c>
      <c r="I8">
        <v>487860</v>
      </c>
      <c r="J8">
        <v>0</v>
      </c>
      <c r="K8">
        <v>9736921</v>
      </c>
      <c r="L8">
        <v>0.4</v>
      </c>
    </row>
    <row r="9" spans="1:12" ht="16" customHeight="1" x14ac:dyDescent="0.2">
      <c r="A9" t="s">
        <v>10</v>
      </c>
      <c r="B9">
        <v>138401828</v>
      </c>
      <c r="C9">
        <v>17618827</v>
      </c>
      <c r="D9">
        <v>44218327</v>
      </c>
      <c r="E9">
        <v>2658359</v>
      </c>
      <c r="F9">
        <v>0</v>
      </c>
      <c r="G9">
        <v>0</v>
      </c>
      <c r="H9">
        <v>0</v>
      </c>
      <c r="I9">
        <v>0</v>
      </c>
      <c r="J9">
        <v>23558842</v>
      </c>
      <c r="K9">
        <v>50347473</v>
      </c>
      <c r="L9">
        <v>0.64</v>
      </c>
    </row>
    <row r="10" spans="1:12" ht="16" customHeight="1" x14ac:dyDescent="0.2">
      <c r="A10" t="s">
        <v>11</v>
      </c>
      <c r="B10">
        <v>27554392</v>
      </c>
      <c r="C10">
        <v>10674954</v>
      </c>
      <c r="D10">
        <v>886800</v>
      </c>
      <c r="E10">
        <v>3853275</v>
      </c>
      <c r="F10">
        <v>397662</v>
      </c>
      <c r="G10">
        <v>0</v>
      </c>
      <c r="H10">
        <v>0</v>
      </c>
      <c r="I10">
        <v>0</v>
      </c>
      <c r="J10">
        <v>0</v>
      </c>
      <c r="K10">
        <v>11741701</v>
      </c>
      <c r="L10">
        <v>0.57999999999999996</v>
      </c>
    </row>
    <row r="11" spans="1:12" ht="16" customHeight="1" x14ac:dyDescent="0.2">
      <c r="A11" t="s">
        <v>12</v>
      </c>
      <c r="B11">
        <v>1283970366</v>
      </c>
      <c r="C11">
        <v>401434270</v>
      </c>
      <c r="D11">
        <v>367940320</v>
      </c>
      <c r="E11">
        <v>46285303</v>
      </c>
      <c r="F11">
        <v>0</v>
      </c>
      <c r="G11">
        <v>0</v>
      </c>
      <c r="H11">
        <v>0</v>
      </c>
      <c r="I11">
        <v>1059671</v>
      </c>
      <c r="J11">
        <v>0</v>
      </c>
      <c r="K11">
        <v>467250802</v>
      </c>
      <c r="L11">
        <v>0.46</v>
      </c>
    </row>
    <row r="12" spans="1:12" ht="16" customHeight="1" x14ac:dyDescent="0.2">
      <c r="A12" t="s">
        <v>13</v>
      </c>
      <c r="B12">
        <v>89833010</v>
      </c>
      <c r="C12">
        <v>857618</v>
      </c>
      <c r="D12">
        <v>6340043</v>
      </c>
      <c r="E12">
        <v>2682062</v>
      </c>
      <c r="F12">
        <v>0</v>
      </c>
      <c r="G12">
        <v>0</v>
      </c>
      <c r="H12">
        <v>0</v>
      </c>
      <c r="I12">
        <v>9456072</v>
      </c>
      <c r="J12">
        <v>4134439</v>
      </c>
      <c r="K12">
        <v>66362776</v>
      </c>
      <c r="L12">
        <v>0.64</v>
      </c>
    </row>
    <row r="13" spans="1:12" ht="16" customHeight="1" x14ac:dyDescent="0.2">
      <c r="A13" t="s">
        <v>14</v>
      </c>
      <c r="B13">
        <v>167659395</v>
      </c>
      <c r="C13">
        <v>492980</v>
      </c>
      <c r="D13">
        <v>0</v>
      </c>
      <c r="E13">
        <v>3249686</v>
      </c>
      <c r="F13">
        <v>0</v>
      </c>
      <c r="G13">
        <v>0</v>
      </c>
      <c r="H13">
        <v>0</v>
      </c>
      <c r="I13">
        <v>28209</v>
      </c>
      <c r="J13">
        <v>13321043</v>
      </c>
      <c r="K13">
        <v>150567477</v>
      </c>
      <c r="L13">
        <v>0.67</v>
      </c>
    </row>
    <row r="14" spans="1:12" ht="16" customHeight="1" x14ac:dyDescent="0.2">
      <c r="A14" t="s">
        <v>15</v>
      </c>
      <c r="B14">
        <v>3759505</v>
      </c>
      <c r="C14">
        <v>0</v>
      </c>
      <c r="D14">
        <v>0</v>
      </c>
      <c r="E14">
        <v>0</v>
      </c>
      <c r="F14">
        <v>0</v>
      </c>
      <c r="G14">
        <v>0</v>
      </c>
      <c r="H14">
        <v>0</v>
      </c>
      <c r="I14">
        <v>0</v>
      </c>
      <c r="J14">
        <v>0</v>
      </c>
      <c r="K14">
        <v>3759505</v>
      </c>
      <c r="L14">
        <v>0.13</v>
      </c>
    </row>
    <row r="15" spans="1:12" ht="16" customHeight="1" x14ac:dyDescent="0.2">
      <c r="A15" t="s">
        <v>16</v>
      </c>
      <c r="B15">
        <v>111512680</v>
      </c>
      <c r="C15">
        <v>31369925</v>
      </c>
      <c r="D15">
        <v>43071964</v>
      </c>
      <c r="E15">
        <v>0</v>
      </c>
      <c r="F15">
        <v>0</v>
      </c>
      <c r="G15">
        <v>0</v>
      </c>
      <c r="H15">
        <v>0</v>
      </c>
      <c r="I15">
        <v>0</v>
      </c>
      <c r="J15">
        <v>0</v>
      </c>
      <c r="K15">
        <v>37070791</v>
      </c>
      <c r="L15">
        <v>0.84</v>
      </c>
    </row>
    <row r="16" spans="1:12" ht="16" customHeight="1" x14ac:dyDescent="0.2">
      <c r="A16" t="s">
        <v>17</v>
      </c>
      <c r="B16">
        <v>540951066</v>
      </c>
      <c r="C16">
        <v>132505713</v>
      </c>
      <c r="D16">
        <v>124011455</v>
      </c>
      <c r="E16">
        <v>12473325</v>
      </c>
      <c r="F16">
        <v>0</v>
      </c>
      <c r="G16">
        <v>0</v>
      </c>
      <c r="H16">
        <v>0</v>
      </c>
      <c r="I16">
        <v>440651</v>
      </c>
      <c r="J16">
        <v>0</v>
      </c>
      <c r="K16">
        <v>271519922</v>
      </c>
      <c r="L16">
        <v>0.9</v>
      </c>
    </row>
    <row r="17" spans="1:12" ht="16" customHeight="1" x14ac:dyDescent="0.2">
      <c r="A17" t="s">
        <v>18</v>
      </c>
      <c r="B17">
        <v>356174478</v>
      </c>
      <c r="C17">
        <v>139182895</v>
      </c>
      <c r="D17">
        <v>0</v>
      </c>
      <c r="E17">
        <v>211526</v>
      </c>
      <c r="F17">
        <v>0</v>
      </c>
      <c r="G17">
        <v>0</v>
      </c>
      <c r="H17">
        <v>0</v>
      </c>
      <c r="I17">
        <v>2853110</v>
      </c>
      <c r="J17">
        <v>93085900</v>
      </c>
      <c r="K17">
        <v>120841047</v>
      </c>
      <c r="L17">
        <v>1.07</v>
      </c>
    </row>
    <row r="18" spans="1:12" ht="16" customHeight="1" x14ac:dyDescent="0.2">
      <c r="A18" t="s">
        <v>19</v>
      </c>
      <c r="B18">
        <v>10103721</v>
      </c>
      <c r="C18">
        <v>3429909</v>
      </c>
      <c r="D18">
        <v>0</v>
      </c>
      <c r="E18">
        <v>932854</v>
      </c>
      <c r="F18">
        <v>0</v>
      </c>
      <c r="G18">
        <v>0</v>
      </c>
      <c r="H18">
        <v>0</v>
      </c>
      <c r="I18">
        <v>0</v>
      </c>
      <c r="J18">
        <v>0</v>
      </c>
      <c r="K18">
        <v>5740958</v>
      </c>
      <c r="L18">
        <v>0.23</v>
      </c>
    </row>
    <row r="19" spans="1:12" ht="16" customHeight="1" x14ac:dyDescent="0.2">
      <c r="A19" t="s">
        <v>20</v>
      </c>
      <c r="B19">
        <v>21244493</v>
      </c>
      <c r="C19">
        <v>6182378</v>
      </c>
      <c r="D19">
        <v>593381</v>
      </c>
      <c r="E19">
        <v>0</v>
      </c>
      <c r="F19">
        <v>0</v>
      </c>
      <c r="G19">
        <v>0</v>
      </c>
      <c r="H19">
        <v>0</v>
      </c>
      <c r="I19">
        <v>1260390</v>
      </c>
      <c r="J19">
        <v>0</v>
      </c>
      <c r="K19">
        <v>13208344</v>
      </c>
      <c r="L19">
        <v>0.8</v>
      </c>
    </row>
    <row r="20" spans="1:12" ht="16" customHeight="1" x14ac:dyDescent="0.2">
      <c r="A20" t="s">
        <v>21</v>
      </c>
      <c r="B20">
        <v>455305857</v>
      </c>
      <c r="C20">
        <v>87366810</v>
      </c>
      <c r="D20">
        <v>141605285</v>
      </c>
      <c r="E20">
        <v>1380174</v>
      </c>
      <c r="F20">
        <v>0</v>
      </c>
      <c r="G20">
        <v>0</v>
      </c>
      <c r="H20">
        <v>0</v>
      </c>
      <c r="I20">
        <v>0</v>
      </c>
      <c r="J20">
        <v>151028095</v>
      </c>
      <c r="K20">
        <v>73925493</v>
      </c>
      <c r="L20">
        <v>0.84</v>
      </c>
    </row>
    <row r="21" spans="1:12" ht="16" customHeight="1" x14ac:dyDescent="0.2">
      <c r="A21" t="s">
        <v>22</v>
      </c>
      <c r="B21">
        <v>83757283</v>
      </c>
      <c r="C21">
        <v>0</v>
      </c>
      <c r="D21">
        <v>434895</v>
      </c>
      <c r="E21">
        <v>0</v>
      </c>
      <c r="F21">
        <v>0</v>
      </c>
      <c r="G21">
        <v>0</v>
      </c>
      <c r="H21">
        <v>0</v>
      </c>
      <c r="I21">
        <v>0</v>
      </c>
      <c r="J21">
        <v>0</v>
      </c>
      <c r="K21">
        <v>83322388</v>
      </c>
      <c r="L21">
        <v>0.39</v>
      </c>
    </row>
    <row r="22" spans="1:12" ht="16" customHeight="1" x14ac:dyDescent="0.2">
      <c r="A22" t="s">
        <v>23</v>
      </c>
      <c r="B22">
        <v>56515564</v>
      </c>
      <c r="C22">
        <v>13729713</v>
      </c>
      <c r="D22">
        <v>4857</v>
      </c>
      <c r="E22">
        <v>1327857</v>
      </c>
      <c r="F22">
        <v>321165</v>
      </c>
      <c r="G22">
        <v>0</v>
      </c>
      <c r="H22">
        <v>0</v>
      </c>
      <c r="I22">
        <v>3281818</v>
      </c>
      <c r="J22">
        <v>0</v>
      </c>
      <c r="K22">
        <v>37850154</v>
      </c>
      <c r="L22">
        <v>0.64</v>
      </c>
    </row>
    <row r="23" spans="1:12" ht="16" customHeight="1" x14ac:dyDescent="0.2">
      <c r="A23" t="s">
        <v>24</v>
      </c>
      <c r="B23">
        <v>25610469</v>
      </c>
      <c r="C23">
        <v>6201118</v>
      </c>
      <c r="D23">
        <v>0</v>
      </c>
      <c r="E23">
        <v>0</v>
      </c>
      <c r="F23">
        <v>0</v>
      </c>
      <c r="G23">
        <v>0</v>
      </c>
      <c r="H23">
        <v>0</v>
      </c>
      <c r="I23">
        <v>0</v>
      </c>
      <c r="J23">
        <v>0</v>
      </c>
      <c r="K23">
        <v>19409351</v>
      </c>
      <c r="L23">
        <v>0.34</v>
      </c>
    </row>
    <row r="24" spans="1:12" ht="16" customHeight="1" x14ac:dyDescent="0.2">
      <c r="A24" t="s">
        <v>25</v>
      </c>
      <c r="B24">
        <v>88833064</v>
      </c>
      <c r="C24">
        <v>35449917</v>
      </c>
      <c r="D24">
        <v>9151004</v>
      </c>
      <c r="E24">
        <v>5474361</v>
      </c>
      <c r="F24">
        <v>0</v>
      </c>
      <c r="G24">
        <v>0</v>
      </c>
      <c r="H24">
        <v>0</v>
      </c>
      <c r="I24">
        <v>0</v>
      </c>
      <c r="J24">
        <v>0</v>
      </c>
      <c r="K24">
        <v>38757782</v>
      </c>
      <c r="L24">
        <v>0.66</v>
      </c>
    </row>
    <row r="25" spans="1:12" ht="16" customHeight="1" x14ac:dyDescent="0.2">
      <c r="A25" t="s">
        <v>26</v>
      </c>
      <c r="B25">
        <v>117560198</v>
      </c>
      <c r="C25">
        <v>13460069</v>
      </c>
      <c r="D25">
        <v>3089151</v>
      </c>
      <c r="E25">
        <v>5890489</v>
      </c>
      <c r="F25">
        <v>0</v>
      </c>
      <c r="G25">
        <v>0</v>
      </c>
      <c r="H25">
        <v>0</v>
      </c>
      <c r="I25">
        <v>20935798</v>
      </c>
      <c r="J25">
        <v>0</v>
      </c>
      <c r="K25">
        <v>74184691</v>
      </c>
      <c r="L25">
        <v>0.64</v>
      </c>
    </row>
    <row r="26" spans="1:12" ht="16" customHeight="1" x14ac:dyDescent="0.2">
      <c r="A26" t="s">
        <v>27</v>
      </c>
      <c r="B26">
        <v>14976023</v>
      </c>
      <c r="C26">
        <v>426122</v>
      </c>
      <c r="D26">
        <v>0</v>
      </c>
      <c r="E26">
        <v>2829978</v>
      </c>
      <c r="F26">
        <v>0</v>
      </c>
      <c r="G26">
        <v>0</v>
      </c>
      <c r="H26">
        <v>0</v>
      </c>
      <c r="I26">
        <v>778888</v>
      </c>
      <c r="J26">
        <v>0</v>
      </c>
      <c r="K26">
        <v>10941035</v>
      </c>
      <c r="L26">
        <v>0.24</v>
      </c>
    </row>
    <row r="27" spans="1:12" ht="16" customHeight="1" x14ac:dyDescent="0.2">
      <c r="A27" t="s">
        <v>28</v>
      </c>
      <c r="B27">
        <v>143806247</v>
      </c>
      <c r="C27">
        <v>85867221</v>
      </c>
      <c r="D27">
        <v>1038367</v>
      </c>
      <c r="E27">
        <v>-10050410</v>
      </c>
      <c r="F27">
        <v>0</v>
      </c>
      <c r="G27">
        <v>0</v>
      </c>
      <c r="H27">
        <v>0</v>
      </c>
      <c r="I27">
        <v>0</v>
      </c>
      <c r="J27">
        <v>0</v>
      </c>
      <c r="K27">
        <v>66951069</v>
      </c>
      <c r="L27">
        <v>0.56999999999999995</v>
      </c>
    </row>
    <row r="28" spans="1:12" ht="16" customHeight="1" x14ac:dyDescent="0.2">
      <c r="A28" t="s">
        <v>29</v>
      </c>
      <c r="B28">
        <v>213735179</v>
      </c>
      <c r="C28">
        <v>25505284</v>
      </c>
      <c r="D28">
        <v>124822089</v>
      </c>
      <c r="E28">
        <v>3868348</v>
      </c>
      <c r="F28">
        <v>0</v>
      </c>
      <c r="G28">
        <v>0</v>
      </c>
      <c r="H28">
        <v>0</v>
      </c>
      <c r="I28">
        <v>15437231</v>
      </c>
      <c r="J28">
        <v>0</v>
      </c>
      <c r="K28">
        <v>44102227</v>
      </c>
      <c r="L28">
        <v>0.69</v>
      </c>
    </row>
    <row r="29" spans="1:12" ht="16" customHeight="1" x14ac:dyDescent="0.2">
      <c r="A29" t="s">
        <v>30</v>
      </c>
      <c r="B29">
        <v>708168229</v>
      </c>
      <c r="C29">
        <v>69062960</v>
      </c>
      <c r="D29">
        <v>284519403</v>
      </c>
      <c r="E29">
        <v>981204</v>
      </c>
      <c r="F29">
        <v>734604</v>
      </c>
      <c r="G29">
        <v>0</v>
      </c>
      <c r="H29">
        <v>56000000</v>
      </c>
      <c r="I29">
        <v>0</v>
      </c>
      <c r="J29">
        <v>0</v>
      </c>
      <c r="K29">
        <v>296870058</v>
      </c>
      <c r="L29">
        <v>0.91</v>
      </c>
    </row>
    <row r="30" spans="1:12" ht="16" customHeight="1" x14ac:dyDescent="0.2">
      <c r="A30" t="s">
        <v>31</v>
      </c>
      <c r="B30">
        <v>169251462</v>
      </c>
      <c r="C30">
        <v>67210813</v>
      </c>
      <c r="D30">
        <v>16069</v>
      </c>
      <c r="E30">
        <v>4006527</v>
      </c>
      <c r="F30">
        <v>0</v>
      </c>
      <c r="G30">
        <v>26559450</v>
      </c>
      <c r="H30">
        <v>0</v>
      </c>
      <c r="I30">
        <v>25253533</v>
      </c>
      <c r="J30">
        <v>0</v>
      </c>
      <c r="K30">
        <v>46205070</v>
      </c>
      <c r="L30">
        <v>0.59</v>
      </c>
    </row>
    <row r="31" spans="1:12" ht="16" customHeight="1" x14ac:dyDescent="0.2">
      <c r="A31" t="s">
        <v>32</v>
      </c>
      <c r="B31">
        <v>61061419</v>
      </c>
      <c r="C31">
        <v>12093176</v>
      </c>
      <c r="D31">
        <v>17950025</v>
      </c>
      <c r="E31">
        <v>4218047</v>
      </c>
      <c r="F31">
        <v>0</v>
      </c>
      <c r="G31">
        <v>0</v>
      </c>
      <c r="H31">
        <v>0</v>
      </c>
      <c r="I31">
        <v>0</v>
      </c>
      <c r="J31">
        <v>0</v>
      </c>
      <c r="K31">
        <v>26800171</v>
      </c>
      <c r="L31">
        <v>0.5</v>
      </c>
    </row>
    <row r="32" spans="1:12" ht="16" customHeight="1" x14ac:dyDescent="0.2">
      <c r="A32" t="s">
        <v>33</v>
      </c>
      <c r="B32">
        <v>45261506</v>
      </c>
      <c r="C32">
        <v>31489511</v>
      </c>
      <c r="D32">
        <v>0</v>
      </c>
      <c r="E32">
        <v>0</v>
      </c>
      <c r="F32">
        <v>0</v>
      </c>
      <c r="G32">
        <v>0</v>
      </c>
      <c r="H32">
        <v>0</v>
      </c>
      <c r="I32">
        <v>2818</v>
      </c>
      <c r="J32">
        <v>0</v>
      </c>
      <c r="K32">
        <v>13769177</v>
      </c>
      <c r="L32">
        <v>0.23</v>
      </c>
    </row>
    <row r="33" spans="1:12" ht="16" customHeight="1" x14ac:dyDescent="0.2">
      <c r="A33" t="s">
        <v>34</v>
      </c>
      <c r="B33">
        <v>12909809</v>
      </c>
      <c r="C33">
        <v>3608803</v>
      </c>
      <c r="D33">
        <v>115452</v>
      </c>
      <c r="E33">
        <v>120568</v>
      </c>
      <c r="F33">
        <v>43392</v>
      </c>
      <c r="G33">
        <v>0</v>
      </c>
      <c r="H33">
        <v>0</v>
      </c>
      <c r="I33">
        <v>9215</v>
      </c>
      <c r="J33">
        <v>2262755</v>
      </c>
      <c r="K33">
        <v>6749624</v>
      </c>
      <c r="L33">
        <v>0.28000000000000003</v>
      </c>
    </row>
    <row r="34" spans="1:12" ht="16" customHeight="1" x14ac:dyDescent="0.2">
      <c r="A34" t="s">
        <v>35</v>
      </c>
      <c r="B34">
        <v>17565438</v>
      </c>
      <c r="C34">
        <v>11805972</v>
      </c>
      <c r="D34">
        <v>0</v>
      </c>
      <c r="E34">
        <v>0</v>
      </c>
      <c r="F34">
        <v>0</v>
      </c>
      <c r="G34">
        <v>0</v>
      </c>
      <c r="H34">
        <v>0</v>
      </c>
      <c r="I34">
        <v>0</v>
      </c>
      <c r="J34">
        <v>0</v>
      </c>
      <c r="K34">
        <v>5759466</v>
      </c>
      <c r="L34">
        <v>0.36</v>
      </c>
    </row>
    <row r="35" spans="1:12" ht="16" customHeight="1" x14ac:dyDescent="0.2">
      <c r="A35" t="s">
        <v>36</v>
      </c>
      <c r="B35">
        <v>27490699</v>
      </c>
      <c r="C35">
        <v>2984058</v>
      </c>
      <c r="D35">
        <v>0</v>
      </c>
      <c r="E35">
        <v>284441</v>
      </c>
      <c r="F35">
        <v>0</v>
      </c>
      <c r="G35">
        <v>0</v>
      </c>
      <c r="H35">
        <v>0</v>
      </c>
      <c r="I35">
        <v>32734</v>
      </c>
      <c r="J35">
        <v>4875050</v>
      </c>
      <c r="K35">
        <v>19314416</v>
      </c>
      <c r="L35">
        <v>0.43</v>
      </c>
    </row>
    <row r="36" spans="1:12" ht="16" customHeight="1" x14ac:dyDescent="0.2">
      <c r="A36" t="s">
        <v>37</v>
      </c>
      <c r="B36">
        <v>17804200</v>
      </c>
      <c r="C36">
        <v>4452419</v>
      </c>
      <c r="D36">
        <v>0</v>
      </c>
      <c r="E36">
        <v>847345</v>
      </c>
      <c r="F36">
        <v>29418</v>
      </c>
      <c r="G36">
        <v>0</v>
      </c>
      <c r="H36">
        <v>0</v>
      </c>
      <c r="I36">
        <v>0</v>
      </c>
      <c r="J36">
        <v>1955623</v>
      </c>
      <c r="K36">
        <v>10519395</v>
      </c>
      <c r="L36">
        <v>0.45</v>
      </c>
    </row>
    <row r="37" spans="1:12" ht="16" customHeight="1" x14ac:dyDescent="0.2">
      <c r="A37" t="s">
        <v>38</v>
      </c>
      <c r="B37">
        <v>234538906</v>
      </c>
      <c r="C37">
        <v>116608854</v>
      </c>
      <c r="D37">
        <v>0</v>
      </c>
      <c r="E37">
        <v>2143363</v>
      </c>
      <c r="F37">
        <v>0</v>
      </c>
      <c r="G37">
        <v>10350000</v>
      </c>
      <c r="H37">
        <v>0</v>
      </c>
      <c r="I37">
        <v>3662946</v>
      </c>
      <c r="J37">
        <v>0</v>
      </c>
      <c r="K37">
        <v>101773743</v>
      </c>
      <c r="L37">
        <v>0.44</v>
      </c>
    </row>
    <row r="38" spans="1:12" ht="16" customHeight="1" x14ac:dyDescent="0.2">
      <c r="A38" t="s">
        <v>39</v>
      </c>
      <c r="B38">
        <v>18741826</v>
      </c>
      <c r="C38">
        <v>7628937</v>
      </c>
      <c r="D38">
        <v>0</v>
      </c>
      <c r="E38">
        <v>0</v>
      </c>
      <c r="F38">
        <v>0</v>
      </c>
      <c r="G38">
        <v>0</v>
      </c>
      <c r="H38">
        <v>0</v>
      </c>
      <c r="I38">
        <v>0</v>
      </c>
      <c r="J38">
        <v>0</v>
      </c>
      <c r="K38">
        <v>11112889</v>
      </c>
      <c r="L38">
        <v>0.21</v>
      </c>
    </row>
    <row r="39" spans="1:12" ht="16" customHeight="1" x14ac:dyDescent="0.2">
      <c r="A39" t="s">
        <v>40</v>
      </c>
      <c r="B39">
        <v>1042458212</v>
      </c>
      <c r="C39">
        <v>228706354</v>
      </c>
      <c r="D39">
        <v>0</v>
      </c>
      <c r="E39">
        <v>9814783</v>
      </c>
      <c r="F39">
        <v>0</v>
      </c>
      <c r="G39">
        <v>0</v>
      </c>
      <c r="H39">
        <v>0</v>
      </c>
      <c r="I39">
        <v>16252502</v>
      </c>
      <c r="J39">
        <v>91797864</v>
      </c>
      <c r="K39">
        <v>695886709</v>
      </c>
      <c r="L39">
        <v>0.52</v>
      </c>
    </row>
    <row r="40" spans="1:12" ht="16" customHeight="1" x14ac:dyDescent="0.2">
      <c r="A40" t="s">
        <v>41</v>
      </c>
      <c r="B40">
        <v>163017500</v>
      </c>
      <c r="C40">
        <v>8294537</v>
      </c>
      <c r="D40">
        <v>28435728</v>
      </c>
      <c r="E40">
        <v>1672049</v>
      </c>
      <c r="F40">
        <v>0</v>
      </c>
      <c r="G40">
        <v>0</v>
      </c>
      <c r="H40">
        <v>0</v>
      </c>
      <c r="I40">
        <v>1868348</v>
      </c>
      <c r="J40">
        <v>77530112</v>
      </c>
      <c r="K40">
        <v>45216726</v>
      </c>
      <c r="L40">
        <v>0.57999999999999996</v>
      </c>
    </row>
    <row r="41" spans="1:12" ht="16" customHeight="1" x14ac:dyDescent="0.2">
      <c r="A41" t="s">
        <v>42</v>
      </c>
      <c r="B41">
        <v>15928064</v>
      </c>
      <c r="C41">
        <v>2342061</v>
      </c>
      <c r="D41">
        <v>1807712</v>
      </c>
      <c r="E41">
        <v>1051302</v>
      </c>
      <c r="F41">
        <v>0</v>
      </c>
      <c r="G41">
        <v>0</v>
      </c>
      <c r="H41">
        <v>0</v>
      </c>
      <c r="I41">
        <v>0</v>
      </c>
      <c r="J41">
        <v>3272847</v>
      </c>
      <c r="K41">
        <v>7454142</v>
      </c>
      <c r="L41">
        <v>0.67</v>
      </c>
    </row>
    <row r="42" spans="1:12" ht="16" customHeight="1" x14ac:dyDescent="0.2">
      <c r="A42" t="s">
        <v>43</v>
      </c>
      <c r="B42">
        <v>342840316</v>
      </c>
      <c r="C42">
        <v>66123936</v>
      </c>
      <c r="D42">
        <v>71259099</v>
      </c>
      <c r="E42">
        <v>5316869</v>
      </c>
      <c r="F42">
        <v>19482</v>
      </c>
      <c r="G42">
        <v>0</v>
      </c>
      <c r="H42">
        <v>0</v>
      </c>
      <c r="I42">
        <v>16015051</v>
      </c>
      <c r="J42">
        <v>0</v>
      </c>
      <c r="K42">
        <v>184105879</v>
      </c>
      <c r="L42">
        <v>0.7</v>
      </c>
    </row>
    <row r="43" spans="1:12" ht="16" customHeight="1" x14ac:dyDescent="0.2">
      <c r="A43" t="s">
        <v>44</v>
      </c>
      <c r="B43">
        <v>23632773</v>
      </c>
      <c r="C43">
        <v>0</v>
      </c>
      <c r="D43">
        <v>0</v>
      </c>
      <c r="E43">
        <v>0</v>
      </c>
      <c r="F43">
        <v>72494</v>
      </c>
      <c r="G43">
        <v>0</v>
      </c>
      <c r="H43">
        <v>0</v>
      </c>
      <c r="I43">
        <v>821193</v>
      </c>
      <c r="J43">
        <v>0</v>
      </c>
      <c r="K43">
        <v>22739086</v>
      </c>
      <c r="L43">
        <v>0.27</v>
      </c>
    </row>
    <row r="44" spans="1:12" ht="16" customHeight="1" x14ac:dyDescent="0.2">
      <c r="A44" t="s">
        <v>45</v>
      </c>
      <c r="B44">
        <v>98921094</v>
      </c>
      <c r="C44">
        <v>18818566</v>
      </c>
      <c r="D44">
        <v>196725</v>
      </c>
      <c r="E44">
        <v>1042418</v>
      </c>
      <c r="F44">
        <v>0</v>
      </c>
      <c r="G44">
        <v>0</v>
      </c>
      <c r="H44">
        <v>0</v>
      </c>
      <c r="I44">
        <v>0</v>
      </c>
      <c r="J44">
        <v>0</v>
      </c>
      <c r="K44">
        <v>78863385</v>
      </c>
      <c r="L44">
        <v>0.56000000000000005</v>
      </c>
    </row>
    <row r="45" spans="1:12" ht="16" customHeight="1" x14ac:dyDescent="0.2">
      <c r="A45" t="s">
        <v>46</v>
      </c>
      <c r="B45">
        <v>494822365</v>
      </c>
      <c r="C45">
        <v>112313878</v>
      </c>
      <c r="D45">
        <v>29633944</v>
      </c>
      <c r="E45">
        <v>9820249</v>
      </c>
      <c r="F45">
        <v>0</v>
      </c>
      <c r="G45">
        <v>0</v>
      </c>
      <c r="H45">
        <v>0</v>
      </c>
      <c r="I45">
        <v>2851713</v>
      </c>
      <c r="J45">
        <v>250718771</v>
      </c>
      <c r="K45">
        <v>89483810</v>
      </c>
      <c r="L45">
        <v>0.75</v>
      </c>
    </row>
    <row r="46" spans="1:12" ht="16" customHeight="1" x14ac:dyDescent="0.2">
      <c r="A46" t="s">
        <v>47</v>
      </c>
      <c r="B46">
        <v>26554566</v>
      </c>
      <c r="C46">
        <v>5626571</v>
      </c>
      <c r="D46">
        <v>0</v>
      </c>
      <c r="E46">
        <v>0</v>
      </c>
      <c r="F46">
        <v>0</v>
      </c>
      <c r="G46">
        <v>0</v>
      </c>
      <c r="H46">
        <v>0</v>
      </c>
      <c r="I46">
        <v>0</v>
      </c>
      <c r="J46">
        <v>0</v>
      </c>
      <c r="K46">
        <v>20927995</v>
      </c>
      <c r="L46">
        <v>0.27</v>
      </c>
    </row>
    <row r="47" spans="1:12" ht="16" customHeight="1" x14ac:dyDescent="0.2">
      <c r="A47" t="s">
        <v>48</v>
      </c>
      <c r="B47">
        <v>74175919</v>
      </c>
      <c r="C47">
        <v>36688789</v>
      </c>
      <c r="D47">
        <v>0</v>
      </c>
      <c r="E47">
        <v>1268068</v>
      </c>
      <c r="F47">
        <v>0</v>
      </c>
      <c r="G47">
        <v>0</v>
      </c>
      <c r="H47">
        <v>0</v>
      </c>
      <c r="I47">
        <v>0</v>
      </c>
      <c r="J47">
        <v>0</v>
      </c>
      <c r="K47">
        <v>36219062</v>
      </c>
      <c r="L47">
        <v>0.76</v>
      </c>
    </row>
    <row r="48" spans="1:12" ht="16" customHeight="1" x14ac:dyDescent="0.2">
      <c r="A48" t="s">
        <v>49</v>
      </c>
      <c r="B48">
        <v>5981570</v>
      </c>
      <c r="C48">
        <v>2825436</v>
      </c>
      <c r="D48">
        <v>0</v>
      </c>
      <c r="E48">
        <v>66050</v>
      </c>
      <c r="F48">
        <v>0</v>
      </c>
      <c r="G48">
        <v>0</v>
      </c>
      <c r="H48">
        <v>0</v>
      </c>
      <c r="I48">
        <v>0</v>
      </c>
      <c r="J48">
        <v>0</v>
      </c>
      <c r="K48">
        <v>3090084</v>
      </c>
      <c r="L48">
        <v>0.41</v>
      </c>
    </row>
    <row r="49" spans="1:12" ht="16" customHeight="1" x14ac:dyDescent="0.2">
      <c r="A49" t="s">
        <v>50</v>
      </c>
      <c r="B49">
        <v>86717876</v>
      </c>
      <c r="C49">
        <v>18983362</v>
      </c>
      <c r="D49">
        <v>26911765</v>
      </c>
      <c r="E49">
        <v>5029900</v>
      </c>
      <c r="F49">
        <v>114536</v>
      </c>
      <c r="G49">
        <v>0</v>
      </c>
      <c r="H49">
        <v>0</v>
      </c>
      <c r="I49">
        <v>0</v>
      </c>
      <c r="J49">
        <v>0</v>
      </c>
      <c r="K49">
        <v>35678313</v>
      </c>
      <c r="L49">
        <v>0.39</v>
      </c>
    </row>
    <row r="50" spans="1:12" ht="16" customHeight="1" x14ac:dyDescent="0.2">
      <c r="A50" t="s">
        <v>51</v>
      </c>
      <c r="B50">
        <v>338829480</v>
      </c>
      <c r="C50">
        <v>54827359</v>
      </c>
      <c r="D50">
        <v>79035</v>
      </c>
      <c r="E50">
        <v>18138693</v>
      </c>
      <c r="F50">
        <v>4459426</v>
      </c>
      <c r="G50">
        <v>0</v>
      </c>
      <c r="H50">
        <v>0</v>
      </c>
      <c r="I50">
        <v>6469472</v>
      </c>
      <c r="J50">
        <v>32647805</v>
      </c>
      <c r="K50">
        <v>222207690</v>
      </c>
      <c r="L50">
        <v>0.68</v>
      </c>
    </row>
    <row r="51" spans="1:12" ht="16" customHeight="1" x14ac:dyDescent="0.2">
      <c r="A51" t="s">
        <v>52</v>
      </c>
      <c r="B51">
        <v>37164421</v>
      </c>
      <c r="C51">
        <v>19700296</v>
      </c>
      <c r="D51">
        <v>11598</v>
      </c>
      <c r="E51">
        <v>503614</v>
      </c>
      <c r="F51">
        <v>0</v>
      </c>
      <c r="G51">
        <v>0</v>
      </c>
      <c r="H51">
        <v>0</v>
      </c>
      <c r="I51">
        <v>530635</v>
      </c>
      <c r="J51">
        <v>0</v>
      </c>
      <c r="K51">
        <v>16418278</v>
      </c>
      <c r="L51">
        <v>0.44</v>
      </c>
    </row>
    <row r="52" spans="1:12" ht="16" customHeight="1" x14ac:dyDescent="0.2">
      <c r="A52" t="s">
        <v>53</v>
      </c>
      <c r="B52">
        <v>10930561</v>
      </c>
      <c r="C52">
        <v>1061477</v>
      </c>
      <c r="D52">
        <v>3094303</v>
      </c>
      <c r="E52">
        <v>152740</v>
      </c>
      <c r="F52">
        <v>0</v>
      </c>
      <c r="G52">
        <v>0</v>
      </c>
      <c r="H52">
        <v>0</v>
      </c>
      <c r="I52">
        <v>680908</v>
      </c>
      <c r="J52">
        <v>0</v>
      </c>
      <c r="K52">
        <v>5941133</v>
      </c>
      <c r="L52">
        <v>0.25</v>
      </c>
    </row>
    <row r="53" spans="1:12" ht="16" customHeight="1" x14ac:dyDescent="0.2">
      <c r="A53" t="s">
        <v>54</v>
      </c>
      <c r="B53">
        <v>87896345</v>
      </c>
      <c r="C53">
        <v>33226286</v>
      </c>
      <c r="D53">
        <v>191620</v>
      </c>
      <c r="E53">
        <v>4253771</v>
      </c>
      <c r="F53">
        <v>269019</v>
      </c>
      <c r="G53">
        <v>0</v>
      </c>
      <c r="H53">
        <v>0</v>
      </c>
      <c r="I53">
        <v>5422586</v>
      </c>
      <c r="J53">
        <v>0</v>
      </c>
      <c r="K53">
        <v>44533063</v>
      </c>
      <c r="L53">
        <v>0.64</v>
      </c>
    </row>
    <row r="54" spans="1:12" ht="16" customHeight="1" x14ac:dyDescent="0.2">
      <c r="A54" t="s">
        <v>55</v>
      </c>
      <c r="B54">
        <v>245936523</v>
      </c>
      <c r="C54">
        <v>102430845</v>
      </c>
      <c r="D54">
        <v>85420612</v>
      </c>
      <c r="E54">
        <v>5403322</v>
      </c>
      <c r="F54">
        <v>561618</v>
      </c>
      <c r="G54">
        <v>0</v>
      </c>
      <c r="H54">
        <v>0</v>
      </c>
      <c r="I54">
        <v>-2</v>
      </c>
      <c r="J54">
        <v>35568869</v>
      </c>
      <c r="K54">
        <v>16551259</v>
      </c>
      <c r="L54">
        <v>0.68</v>
      </c>
    </row>
    <row r="55" spans="1:12" ht="16" customHeight="1" x14ac:dyDescent="0.2">
      <c r="A55" t="s">
        <v>56</v>
      </c>
      <c r="B55">
        <v>100790050</v>
      </c>
      <c r="C55">
        <v>8862751</v>
      </c>
      <c r="D55">
        <v>26039248</v>
      </c>
      <c r="E55">
        <v>199514</v>
      </c>
      <c r="F55">
        <v>0</v>
      </c>
      <c r="G55">
        <v>0</v>
      </c>
      <c r="H55">
        <v>0</v>
      </c>
      <c r="I55">
        <v>2601095</v>
      </c>
      <c r="J55">
        <v>0</v>
      </c>
      <c r="K55">
        <v>63087442</v>
      </c>
      <c r="L55">
        <v>0.56000000000000005</v>
      </c>
    </row>
    <row r="56" spans="1:12" ht="16" customHeight="1" x14ac:dyDescent="0.2">
      <c r="A56" t="s">
        <v>57</v>
      </c>
      <c r="B56">
        <v>209727206</v>
      </c>
      <c r="C56">
        <v>44557976</v>
      </c>
      <c r="D56">
        <v>33244732</v>
      </c>
      <c r="E56">
        <v>8166645</v>
      </c>
      <c r="F56">
        <v>163594</v>
      </c>
      <c r="G56">
        <v>50105885</v>
      </c>
      <c r="H56">
        <v>0</v>
      </c>
      <c r="I56">
        <v>4985122</v>
      </c>
      <c r="J56">
        <v>0</v>
      </c>
      <c r="K56">
        <v>68503252</v>
      </c>
      <c r="L56">
        <v>0.67</v>
      </c>
    </row>
    <row r="57" spans="1:12" ht="16" customHeight="1" x14ac:dyDescent="0.2">
      <c r="A57" t="s">
        <v>58</v>
      </c>
      <c r="B57">
        <v>11400960</v>
      </c>
      <c r="C57">
        <v>732406</v>
      </c>
      <c r="D57">
        <v>0</v>
      </c>
      <c r="E57">
        <v>200</v>
      </c>
      <c r="F57">
        <v>0</v>
      </c>
      <c r="G57">
        <v>0</v>
      </c>
      <c r="H57">
        <v>0</v>
      </c>
      <c r="I57">
        <v>0</v>
      </c>
      <c r="J57">
        <v>0</v>
      </c>
      <c r="K57">
        <v>10668354</v>
      </c>
      <c r="L57">
        <v>0.79</v>
      </c>
    </row>
    <row r="58" spans="1:12" ht="16" customHeight="1" x14ac:dyDescent="0.2">
      <c r="A58" t="s">
        <v>133</v>
      </c>
      <c r="B58">
        <v>8764669206</v>
      </c>
      <c r="C58">
        <v>2120692902</v>
      </c>
      <c r="D58">
        <v>1496951451</v>
      </c>
      <c r="E58">
        <v>167971783</v>
      </c>
      <c r="F58">
        <v>7186410</v>
      </c>
      <c r="G58">
        <v>87015335</v>
      </c>
      <c r="H58">
        <v>56000000</v>
      </c>
      <c r="I58">
        <v>143479567</v>
      </c>
      <c r="J58">
        <v>768881717</v>
      </c>
      <c r="K58">
        <v>3916490041</v>
      </c>
      <c r="L58" t="s">
        <v>360</v>
      </c>
    </row>
    <row r="59" spans="1:12" ht="16" customHeight="1" x14ac:dyDescent="0.2">
      <c r="A59" t="s">
        <v>361</v>
      </c>
      <c r="B59">
        <v>1</v>
      </c>
      <c r="C59">
        <v>0.24</v>
      </c>
      <c r="D59">
        <v>0.17</v>
      </c>
      <c r="E59">
        <v>0.02</v>
      </c>
      <c r="F59">
        <v>0</v>
      </c>
      <c r="G59">
        <v>0.01</v>
      </c>
      <c r="H59">
        <v>0.01</v>
      </c>
      <c r="I59">
        <v>0.02</v>
      </c>
      <c r="J59">
        <v>0.09</v>
      </c>
      <c r="K59">
        <v>0.45</v>
      </c>
      <c r="L59" t="s">
        <v>360</v>
      </c>
    </row>
    <row r="60" spans="1:12" ht="16" customHeight="1" x14ac:dyDescent="0.2">
      <c r="A60" t="s">
        <v>362</v>
      </c>
      <c r="B60">
        <v>0.6</v>
      </c>
      <c r="C60">
        <v>0.15</v>
      </c>
      <c r="D60">
        <v>0.1</v>
      </c>
      <c r="E60">
        <v>0.01</v>
      </c>
      <c r="F60">
        <v>0</v>
      </c>
      <c r="G60">
        <v>0.01</v>
      </c>
      <c r="H60">
        <v>0</v>
      </c>
      <c r="I60">
        <v>0.01</v>
      </c>
      <c r="J60">
        <v>0.05</v>
      </c>
      <c r="K60">
        <v>0.27</v>
      </c>
      <c r="L60" t="s">
        <v>360</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enableFormatConditionsCalculation="0"/>
  <dimension ref="A1:G62"/>
  <sheetViews>
    <sheetView workbookViewId="0">
      <selection activeCell="H17" sqref="H17"/>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460</v>
      </c>
    </row>
    <row r="3" spans="1:7" ht="16" customHeight="1" x14ac:dyDescent="0.2">
      <c r="A3" t="s">
        <v>464</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32202015</v>
      </c>
      <c r="C7">
        <v>31981926</v>
      </c>
      <c r="D7">
        <v>0</v>
      </c>
      <c r="E7">
        <v>220089</v>
      </c>
      <c r="F7">
        <v>0</v>
      </c>
      <c r="G7">
        <v>0.34</v>
      </c>
    </row>
    <row r="8" spans="1:7" ht="16" customHeight="1" x14ac:dyDescent="0.2">
      <c r="A8" t="s">
        <v>9</v>
      </c>
      <c r="B8">
        <v>28905332</v>
      </c>
      <c r="C8">
        <v>20639271</v>
      </c>
      <c r="D8">
        <v>5977744</v>
      </c>
      <c r="E8">
        <v>2288317</v>
      </c>
      <c r="F8">
        <v>0</v>
      </c>
      <c r="G8">
        <v>0.6</v>
      </c>
    </row>
    <row r="9" spans="1:7" ht="16" customHeight="1" x14ac:dyDescent="0.2">
      <c r="A9" t="s">
        <v>10</v>
      </c>
      <c r="B9">
        <v>79111143</v>
      </c>
      <c r="C9">
        <v>78531959</v>
      </c>
      <c r="D9">
        <v>0</v>
      </c>
      <c r="E9">
        <v>579184</v>
      </c>
      <c r="F9">
        <v>0</v>
      </c>
      <c r="G9">
        <v>0.36</v>
      </c>
    </row>
    <row r="10" spans="1:7" ht="16" customHeight="1" x14ac:dyDescent="0.2">
      <c r="A10" t="s">
        <v>11</v>
      </c>
      <c r="B10">
        <v>19653034</v>
      </c>
      <c r="C10">
        <v>19653034</v>
      </c>
      <c r="D10">
        <v>0</v>
      </c>
      <c r="E10">
        <v>0</v>
      </c>
      <c r="F10">
        <v>0</v>
      </c>
      <c r="G10">
        <v>0.42</v>
      </c>
    </row>
    <row r="11" spans="1:7" ht="16" customHeight="1" x14ac:dyDescent="0.2">
      <c r="A11" t="s">
        <v>12</v>
      </c>
      <c r="B11">
        <v>1493074743</v>
      </c>
      <c r="C11">
        <v>918534100</v>
      </c>
      <c r="D11">
        <v>50980776</v>
      </c>
      <c r="E11">
        <v>58394979</v>
      </c>
      <c r="F11">
        <v>465164888</v>
      </c>
      <c r="G11">
        <v>0.54</v>
      </c>
    </row>
    <row r="12" spans="1:7" ht="16" customHeight="1" x14ac:dyDescent="0.2">
      <c r="A12" t="s">
        <v>13</v>
      </c>
      <c r="B12">
        <v>50709152</v>
      </c>
      <c r="C12">
        <v>49004329</v>
      </c>
      <c r="D12">
        <v>0</v>
      </c>
      <c r="E12">
        <v>1704823</v>
      </c>
      <c r="F12">
        <v>0</v>
      </c>
      <c r="G12">
        <v>0.36</v>
      </c>
    </row>
    <row r="13" spans="1:7" ht="16" customHeight="1" x14ac:dyDescent="0.2">
      <c r="A13" t="s">
        <v>14</v>
      </c>
      <c r="B13">
        <v>82958938</v>
      </c>
      <c r="C13">
        <v>77275930</v>
      </c>
      <c r="D13">
        <v>0</v>
      </c>
      <c r="E13">
        <v>2765213</v>
      </c>
      <c r="F13">
        <v>2917795</v>
      </c>
      <c r="G13">
        <v>0.33</v>
      </c>
    </row>
    <row r="14" spans="1:7" ht="16" customHeight="1" x14ac:dyDescent="0.2">
      <c r="A14" t="s">
        <v>15</v>
      </c>
      <c r="B14">
        <v>24527903</v>
      </c>
      <c r="C14">
        <v>16477846</v>
      </c>
      <c r="D14">
        <v>0</v>
      </c>
      <c r="E14">
        <v>8050057</v>
      </c>
      <c r="F14">
        <v>0</v>
      </c>
      <c r="G14">
        <v>0.87</v>
      </c>
    </row>
    <row r="15" spans="1:7" ht="16" customHeight="1" x14ac:dyDescent="0.2">
      <c r="A15" t="s">
        <v>16</v>
      </c>
      <c r="B15">
        <v>20561324</v>
      </c>
      <c r="C15">
        <v>20561324</v>
      </c>
      <c r="D15">
        <v>0</v>
      </c>
      <c r="E15">
        <v>0</v>
      </c>
      <c r="F15">
        <v>0</v>
      </c>
      <c r="G15">
        <v>0.16</v>
      </c>
    </row>
    <row r="16" spans="1:7" ht="16" customHeight="1" x14ac:dyDescent="0.2">
      <c r="A16" t="s">
        <v>17</v>
      </c>
      <c r="B16">
        <v>62274016</v>
      </c>
      <c r="C16">
        <v>28333872</v>
      </c>
      <c r="D16">
        <v>30717213</v>
      </c>
      <c r="E16">
        <v>3222931</v>
      </c>
      <c r="F16">
        <v>0</v>
      </c>
      <c r="G16">
        <v>0.1</v>
      </c>
    </row>
    <row r="17" spans="1:7" ht="16" customHeight="1" x14ac:dyDescent="0.2">
      <c r="A17" t="s">
        <v>18</v>
      </c>
      <c r="B17">
        <v>-22828843</v>
      </c>
      <c r="C17">
        <v>33506979</v>
      </c>
      <c r="D17">
        <v>0</v>
      </c>
      <c r="E17">
        <v>-56335822</v>
      </c>
      <c r="F17">
        <v>0</v>
      </c>
      <c r="G17">
        <v>-7.0000000000000007E-2</v>
      </c>
    </row>
    <row r="18" spans="1:7" ht="16" customHeight="1" x14ac:dyDescent="0.2">
      <c r="A18" t="s">
        <v>19</v>
      </c>
      <c r="B18">
        <v>33997146</v>
      </c>
      <c r="C18">
        <v>33997146</v>
      </c>
      <c r="D18">
        <v>0</v>
      </c>
      <c r="E18">
        <v>0</v>
      </c>
      <c r="F18">
        <v>0</v>
      </c>
      <c r="G18">
        <v>0.77</v>
      </c>
    </row>
    <row r="19" spans="1:7" ht="16" customHeight="1" x14ac:dyDescent="0.2">
      <c r="A19" t="s">
        <v>20</v>
      </c>
      <c r="B19">
        <v>5152014</v>
      </c>
      <c r="C19">
        <v>4941417</v>
      </c>
      <c r="D19">
        <v>0</v>
      </c>
      <c r="E19">
        <v>210597</v>
      </c>
      <c r="F19">
        <v>0</v>
      </c>
      <c r="G19">
        <v>0.2</v>
      </c>
    </row>
    <row r="20" spans="1:7" ht="16" customHeight="1" x14ac:dyDescent="0.2">
      <c r="A20" t="s">
        <v>21</v>
      </c>
      <c r="B20">
        <v>85871831</v>
      </c>
      <c r="C20">
        <v>81912743</v>
      </c>
      <c r="D20">
        <v>0</v>
      </c>
      <c r="E20">
        <v>3959088</v>
      </c>
      <c r="F20">
        <v>0</v>
      </c>
      <c r="G20">
        <v>0.16</v>
      </c>
    </row>
    <row r="21" spans="1:7" ht="16" customHeight="1" x14ac:dyDescent="0.2">
      <c r="A21" t="s">
        <v>22</v>
      </c>
      <c r="B21">
        <v>130518261</v>
      </c>
      <c r="C21">
        <v>119497147</v>
      </c>
      <c r="D21">
        <v>0</v>
      </c>
      <c r="E21">
        <v>11021114</v>
      </c>
      <c r="F21">
        <v>0</v>
      </c>
      <c r="G21">
        <v>0.61</v>
      </c>
    </row>
    <row r="22" spans="1:7" ht="16" customHeight="1" x14ac:dyDescent="0.2">
      <c r="A22" t="s">
        <v>23</v>
      </c>
      <c r="B22">
        <v>31791582</v>
      </c>
      <c r="C22">
        <v>31791582</v>
      </c>
      <c r="D22">
        <v>0</v>
      </c>
      <c r="E22">
        <v>0</v>
      </c>
      <c r="F22">
        <v>0</v>
      </c>
      <c r="G22">
        <v>0.36</v>
      </c>
    </row>
    <row r="23" spans="1:7" ht="16" customHeight="1" x14ac:dyDescent="0.2">
      <c r="A23" t="s">
        <v>24</v>
      </c>
      <c r="B23">
        <v>49178575</v>
      </c>
      <c r="C23">
        <v>20738458</v>
      </c>
      <c r="D23">
        <v>0</v>
      </c>
      <c r="E23">
        <v>1645629</v>
      </c>
      <c r="F23">
        <v>26794488</v>
      </c>
      <c r="G23">
        <v>0.66</v>
      </c>
    </row>
    <row r="24" spans="1:7" ht="16" customHeight="1" x14ac:dyDescent="0.2">
      <c r="A24" t="s">
        <v>25</v>
      </c>
      <c r="B24">
        <v>45897993</v>
      </c>
      <c r="C24">
        <v>33361270</v>
      </c>
      <c r="D24">
        <v>7839060</v>
      </c>
      <c r="E24">
        <v>4697663</v>
      </c>
      <c r="F24">
        <v>0</v>
      </c>
      <c r="G24">
        <v>0.34</v>
      </c>
    </row>
    <row r="25" spans="1:7" ht="16" customHeight="1" x14ac:dyDescent="0.2">
      <c r="A25" t="s">
        <v>26</v>
      </c>
      <c r="B25">
        <v>67207110</v>
      </c>
      <c r="C25">
        <v>65948300</v>
      </c>
      <c r="D25">
        <v>0</v>
      </c>
      <c r="E25">
        <v>1258810</v>
      </c>
      <c r="F25">
        <v>0</v>
      </c>
      <c r="G25">
        <v>0.36</v>
      </c>
    </row>
    <row r="26" spans="1:7" ht="16" customHeight="1" x14ac:dyDescent="0.2">
      <c r="A26" t="s">
        <v>27</v>
      </c>
      <c r="B26">
        <v>47228477</v>
      </c>
      <c r="C26">
        <v>31089338</v>
      </c>
      <c r="D26">
        <v>9357709</v>
      </c>
      <c r="E26">
        <v>6781430</v>
      </c>
      <c r="F26">
        <v>0</v>
      </c>
      <c r="G26">
        <v>0.76</v>
      </c>
    </row>
    <row r="27" spans="1:7" ht="16" customHeight="1" x14ac:dyDescent="0.2">
      <c r="A27" t="s">
        <v>28</v>
      </c>
      <c r="B27">
        <v>106993946</v>
      </c>
      <c r="C27">
        <v>106993946</v>
      </c>
      <c r="D27">
        <v>0</v>
      </c>
      <c r="E27">
        <v>0</v>
      </c>
      <c r="F27">
        <v>0</v>
      </c>
      <c r="G27">
        <v>0.43</v>
      </c>
    </row>
    <row r="28" spans="1:7" ht="16" customHeight="1" x14ac:dyDescent="0.2">
      <c r="A28" t="s">
        <v>29</v>
      </c>
      <c r="B28">
        <v>97688541</v>
      </c>
      <c r="C28">
        <v>88767756</v>
      </c>
      <c r="D28">
        <v>8657653</v>
      </c>
      <c r="E28">
        <v>263132</v>
      </c>
      <c r="F28">
        <v>0</v>
      </c>
      <c r="G28">
        <v>0.31</v>
      </c>
    </row>
    <row r="29" spans="1:7" ht="16" customHeight="1" x14ac:dyDescent="0.2">
      <c r="A29" t="s">
        <v>30</v>
      </c>
      <c r="B29">
        <v>74187095</v>
      </c>
      <c r="C29">
        <v>110097713</v>
      </c>
      <c r="D29">
        <v>-63312985</v>
      </c>
      <c r="E29">
        <v>0</v>
      </c>
      <c r="F29">
        <v>27402367</v>
      </c>
      <c r="G29">
        <v>0.09</v>
      </c>
    </row>
    <row r="30" spans="1:7" ht="16" customHeight="1" x14ac:dyDescent="0.2">
      <c r="A30" t="s">
        <v>31</v>
      </c>
      <c r="B30">
        <v>117308304</v>
      </c>
      <c r="C30">
        <v>117222128</v>
      </c>
      <c r="D30">
        <v>0</v>
      </c>
      <c r="E30">
        <v>86176</v>
      </c>
      <c r="F30">
        <v>0</v>
      </c>
      <c r="G30">
        <v>0.41</v>
      </c>
    </row>
    <row r="31" spans="1:7" ht="16" customHeight="1" x14ac:dyDescent="0.2">
      <c r="A31" t="s">
        <v>32</v>
      </c>
      <c r="B31">
        <v>60983161</v>
      </c>
      <c r="C31">
        <v>37453835</v>
      </c>
      <c r="D31">
        <v>5149904</v>
      </c>
      <c r="E31">
        <v>18379422</v>
      </c>
      <c r="F31">
        <v>0</v>
      </c>
      <c r="G31">
        <v>0.5</v>
      </c>
    </row>
    <row r="32" spans="1:7" ht="16" customHeight="1" x14ac:dyDescent="0.2">
      <c r="A32" t="s">
        <v>33</v>
      </c>
      <c r="B32">
        <v>147998015</v>
      </c>
      <c r="C32">
        <v>91090097</v>
      </c>
      <c r="D32">
        <v>0</v>
      </c>
      <c r="E32">
        <v>0</v>
      </c>
      <c r="F32">
        <v>56907918</v>
      </c>
      <c r="G32">
        <v>0.77</v>
      </c>
    </row>
    <row r="33" spans="1:7" ht="16" customHeight="1" x14ac:dyDescent="0.2">
      <c r="A33" t="s">
        <v>34</v>
      </c>
      <c r="B33">
        <v>32923586</v>
      </c>
      <c r="C33">
        <v>30150653</v>
      </c>
      <c r="D33">
        <v>0</v>
      </c>
      <c r="E33">
        <v>32583</v>
      </c>
      <c r="F33">
        <v>2740350</v>
      </c>
      <c r="G33">
        <v>0.72</v>
      </c>
    </row>
    <row r="34" spans="1:7" ht="16" customHeight="1" x14ac:dyDescent="0.2">
      <c r="A34" t="s">
        <v>35</v>
      </c>
      <c r="B34">
        <v>30661815</v>
      </c>
      <c r="C34">
        <v>30661815</v>
      </c>
      <c r="D34">
        <v>0</v>
      </c>
      <c r="E34">
        <v>0</v>
      </c>
      <c r="F34">
        <v>0</v>
      </c>
      <c r="G34">
        <v>0.64</v>
      </c>
    </row>
    <row r="35" spans="1:7" ht="16" customHeight="1" x14ac:dyDescent="0.2">
      <c r="A35" t="s">
        <v>36</v>
      </c>
      <c r="B35">
        <v>36335404</v>
      </c>
      <c r="C35">
        <v>32513317</v>
      </c>
      <c r="D35">
        <v>0</v>
      </c>
      <c r="E35">
        <v>847581</v>
      </c>
      <c r="F35">
        <v>2974506</v>
      </c>
      <c r="G35">
        <v>0.56999999999999995</v>
      </c>
    </row>
    <row r="36" spans="1:7" ht="16" customHeight="1" x14ac:dyDescent="0.2">
      <c r="A36" t="s">
        <v>37</v>
      </c>
      <c r="B36">
        <v>22078188</v>
      </c>
      <c r="C36">
        <v>13767435</v>
      </c>
      <c r="D36">
        <v>0</v>
      </c>
      <c r="E36">
        <v>0</v>
      </c>
      <c r="F36">
        <v>8310753</v>
      </c>
      <c r="G36">
        <v>0.55000000000000004</v>
      </c>
    </row>
    <row r="37" spans="1:7" ht="16" customHeight="1" x14ac:dyDescent="0.2">
      <c r="A37" t="s">
        <v>38</v>
      </c>
      <c r="B37">
        <v>300655790</v>
      </c>
      <c r="C37">
        <v>294842808</v>
      </c>
      <c r="D37">
        <v>-20359815</v>
      </c>
      <c r="E37">
        <v>12492797</v>
      </c>
      <c r="F37">
        <v>13680000</v>
      </c>
      <c r="G37">
        <v>0.56000000000000005</v>
      </c>
    </row>
    <row r="38" spans="1:7" ht="16" customHeight="1" x14ac:dyDescent="0.2">
      <c r="A38" t="s">
        <v>39</v>
      </c>
      <c r="B38">
        <v>71616364</v>
      </c>
      <c r="C38">
        <v>71185845</v>
      </c>
      <c r="D38">
        <v>0</v>
      </c>
      <c r="E38">
        <v>430519</v>
      </c>
      <c r="F38">
        <v>0</v>
      </c>
      <c r="G38">
        <v>0.79</v>
      </c>
    </row>
    <row r="39" spans="1:7" ht="16" customHeight="1" x14ac:dyDescent="0.2">
      <c r="A39" t="s">
        <v>40</v>
      </c>
      <c r="B39">
        <v>958890868</v>
      </c>
      <c r="C39">
        <v>626282962</v>
      </c>
      <c r="D39">
        <v>0</v>
      </c>
      <c r="E39">
        <v>0</v>
      </c>
      <c r="F39">
        <v>332607906</v>
      </c>
      <c r="G39">
        <v>0.48</v>
      </c>
    </row>
    <row r="40" spans="1:7" ht="16" customHeight="1" x14ac:dyDescent="0.2">
      <c r="A40" t="s">
        <v>41</v>
      </c>
      <c r="B40">
        <v>116091356</v>
      </c>
      <c r="C40">
        <v>116091356</v>
      </c>
      <c r="D40">
        <v>0</v>
      </c>
      <c r="E40">
        <v>0</v>
      </c>
      <c r="F40">
        <v>0</v>
      </c>
      <c r="G40">
        <v>0.42</v>
      </c>
    </row>
    <row r="41" spans="1:7" ht="16" customHeight="1" x14ac:dyDescent="0.2">
      <c r="A41" t="s">
        <v>42</v>
      </c>
      <c r="B41">
        <v>7904573</v>
      </c>
      <c r="C41">
        <v>1951911</v>
      </c>
      <c r="D41">
        <v>477204</v>
      </c>
      <c r="E41">
        <v>1045956</v>
      </c>
      <c r="F41">
        <v>4429502</v>
      </c>
      <c r="G41">
        <v>0.33</v>
      </c>
    </row>
    <row r="42" spans="1:7" ht="16" customHeight="1" x14ac:dyDescent="0.2">
      <c r="A42" t="s">
        <v>43</v>
      </c>
      <c r="B42">
        <v>147476756</v>
      </c>
      <c r="C42">
        <v>141824804</v>
      </c>
      <c r="D42">
        <v>0</v>
      </c>
      <c r="E42">
        <v>5651952</v>
      </c>
      <c r="F42">
        <v>0</v>
      </c>
      <c r="G42">
        <v>0.3</v>
      </c>
    </row>
    <row r="43" spans="1:7" ht="16" customHeight="1" x14ac:dyDescent="0.2">
      <c r="A43" t="s">
        <v>44</v>
      </c>
      <c r="B43">
        <v>62891667</v>
      </c>
      <c r="C43">
        <v>28879356</v>
      </c>
      <c r="D43">
        <v>15581721</v>
      </c>
      <c r="E43">
        <v>11122332</v>
      </c>
      <c r="F43">
        <v>7308258</v>
      </c>
      <c r="G43">
        <v>0.73</v>
      </c>
    </row>
    <row r="44" spans="1:7" ht="16" customHeight="1" x14ac:dyDescent="0.2">
      <c r="A44" t="s">
        <v>45</v>
      </c>
      <c r="B44">
        <v>76206205</v>
      </c>
      <c r="C44">
        <v>53477655</v>
      </c>
      <c r="D44">
        <v>5045148</v>
      </c>
      <c r="E44">
        <v>11076757</v>
      </c>
      <c r="F44">
        <v>6606645</v>
      </c>
      <c r="G44">
        <v>0.44</v>
      </c>
    </row>
    <row r="45" spans="1:7" ht="16" customHeight="1" x14ac:dyDescent="0.2">
      <c r="A45" t="s">
        <v>46</v>
      </c>
      <c r="B45">
        <v>161050914</v>
      </c>
      <c r="C45">
        <v>149788662</v>
      </c>
      <c r="D45">
        <v>0</v>
      </c>
      <c r="E45">
        <v>11262252</v>
      </c>
      <c r="F45">
        <v>0</v>
      </c>
      <c r="G45">
        <v>0.25</v>
      </c>
    </row>
    <row r="46" spans="1:7" ht="16" customHeight="1" x14ac:dyDescent="0.2">
      <c r="A46" t="s">
        <v>47</v>
      </c>
      <c r="B46">
        <v>72551639</v>
      </c>
      <c r="C46">
        <v>72335697</v>
      </c>
      <c r="D46">
        <v>0</v>
      </c>
      <c r="E46">
        <v>215942</v>
      </c>
      <c r="F46">
        <v>0</v>
      </c>
      <c r="G46">
        <v>0.73</v>
      </c>
    </row>
    <row r="47" spans="1:7" ht="16" customHeight="1" x14ac:dyDescent="0.2">
      <c r="A47" t="s">
        <v>48</v>
      </c>
      <c r="B47">
        <v>23874832</v>
      </c>
      <c r="C47">
        <v>21043864</v>
      </c>
      <c r="D47">
        <v>0</v>
      </c>
      <c r="E47">
        <v>2830968</v>
      </c>
      <c r="F47">
        <v>0</v>
      </c>
      <c r="G47">
        <v>0.24</v>
      </c>
    </row>
    <row r="48" spans="1:7" ht="16" customHeight="1" x14ac:dyDescent="0.2">
      <c r="A48" t="s">
        <v>49</v>
      </c>
      <c r="B48">
        <v>8577249</v>
      </c>
      <c r="C48">
        <v>5140510</v>
      </c>
      <c r="D48">
        <v>0</v>
      </c>
      <c r="E48">
        <v>0</v>
      </c>
      <c r="F48">
        <v>3436739</v>
      </c>
      <c r="G48">
        <v>0.59</v>
      </c>
    </row>
    <row r="49" spans="1:7" ht="16" customHeight="1" x14ac:dyDescent="0.2">
      <c r="A49" t="s">
        <v>50</v>
      </c>
      <c r="B49">
        <v>136450950</v>
      </c>
      <c r="C49">
        <v>124989881</v>
      </c>
      <c r="D49">
        <v>7686514</v>
      </c>
      <c r="E49">
        <v>3774555</v>
      </c>
      <c r="F49">
        <v>0</v>
      </c>
      <c r="G49">
        <v>0.61</v>
      </c>
    </row>
    <row r="50" spans="1:7" ht="16" customHeight="1" x14ac:dyDescent="0.2">
      <c r="A50" t="s">
        <v>51</v>
      </c>
      <c r="B50">
        <v>156615809</v>
      </c>
      <c r="C50">
        <v>91934912</v>
      </c>
      <c r="D50">
        <v>62614</v>
      </c>
      <c r="E50">
        <v>3464583</v>
      </c>
      <c r="F50">
        <v>61153700</v>
      </c>
      <c r="G50">
        <v>0.32</v>
      </c>
    </row>
    <row r="51" spans="1:7" ht="16" customHeight="1" x14ac:dyDescent="0.2">
      <c r="A51" t="s">
        <v>52</v>
      </c>
      <c r="B51">
        <v>47631106</v>
      </c>
      <c r="C51">
        <v>40132372</v>
      </c>
      <c r="D51">
        <v>4611974</v>
      </c>
      <c r="E51">
        <v>2886760</v>
      </c>
      <c r="F51">
        <v>0</v>
      </c>
      <c r="G51">
        <v>0.56000000000000005</v>
      </c>
    </row>
    <row r="52" spans="1:7" ht="16" customHeight="1" x14ac:dyDescent="0.2">
      <c r="A52" t="s">
        <v>53</v>
      </c>
      <c r="B52">
        <v>32139223</v>
      </c>
      <c r="C52">
        <v>27556994</v>
      </c>
      <c r="D52">
        <v>0</v>
      </c>
      <c r="E52">
        <v>4582229</v>
      </c>
      <c r="F52">
        <v>0</v>
      </c>
      <c r="G52">
        <v>0.75</v>
      </c>
    </row>
    <row r="53" spans="1:7" ht="16" customHeight="1" x14ac:dyDescent="0.2">
      <c r="A53" t="s">
        <v>54</v>
      </c>
      <c r="B53">
        <v>48429585</v>
      </c>
      <c r="C53">
        <v>48429585</v>
      </c>
      <c r="D53">
        <v>0</v>
      </c>
      <c r="E53">
        <v>0</v>
      </c>
      <c r="F53">
        <v>0</v>
      </c>
      <c r="G53">
        <v>0.36</v>
      </c>
    </row>
    <row r="54" spans="1:7" ht="16" customHeight="1" x14ac:dyDescent="0.2">
      <c r="A54" t="s">
        <v>55</v>
      </c>
      <c r="B54">
        <v>114410833</v>
      </c>
      <c r="C54">
        <v>114411112</v>
      </c>
      <c r="D54">
        <v>0</v>
      </c>
      <c r="E54">
        <v>0</v>
      </c>
      <c r="F54">
        <v>-279</v>
      </c>
      <c r="G54">
        <v>0.32</v>
      </c>
    </row>
    <row r="55" spans="1:7" ht="16" customHeight="1" x14ac:dyDescent="0.2">
      <c r="A55" t="s">
        <v>56</v>
      </c>
      <c r="B55">
        <v>78957991</v>
      </c>
      <c r="C55">
        <v>46450303</v>
      </c>
      <c r="D55">
        <v>2436959</v>
      </c>
      <c r="E55">
        <v>30070729</v>
      </c>
      <c r="F55">
        <v>0</v>
      </c>
      <c r="G55">
        <v>0.44</v>
      </c>
    </row>
    <row r="56" spans="1:7" ht="16" customHeight="1" x14ac:dyDescent="0.2">
      <c r="A56" t="s">
        <v>57</v>
      </c>
      <c r="B56">
        <v>102355133</v>
      </c>
      <c r="C56">
        <v>102024251</v>
      </c>
      <c r="D56">
        <v>0</v>
      </c>
      <c r="E56">
        <v>330882</v>
      </c>
      <c r="F56">
        <v>0</v>
      </c>
      <c r="G56">
        <v>0.33</v>
      </c>
    </row>
    <row r="57" spans="1:7" ht="16" customHeight="1" x14ac:dyDescent="0.2">
      <c r="A57" t="s">
        <v>58</v>
      </c>
      <c r="B57">
        <v>3111171</v>
      </c>
      <c r="C57">
        <v>-1009188</v>
      </c>
      <c r="D57">
        <v>4120359</v>
      </c>
      <c r="E57">
        <v>0</v>
      </c>
      <c r="F57">
        <v>0</v>
      </c>
      <c r="G57">
        <v>0.21</v>
      </c>
    </row>
    <row r="58" spans="1:7" ht="16" customHeight="1" x14ac:dyDescent="0.2">
      <c r="A58" t="s">
        <v>133</v>
      </c>
      <c r="B58">
        <v>5823039815</v>
      </c>
      <c r="C58">
        <v>4554262318</v>
      </c>
      <c r="D58">
        <v>75029752</v>
      </c>
      <c r="E58">
        <v>171312209</v>
      </c>
      <c r="F58">
        <v>1022435536</v>
      </c>
      <c r="G58" t="s">
        <v>360</v>
      </c>
    </row>
    <row r="59" spans="1:7" ht="16" customHeight="1" x14ac:dyDescent="0.2">
      <c r="A59" t="s">
        <v>361</v>
      </c>
      <c r="B59">
        <v>1</v>
      </c>
      <c r="C59">
        <v>0.78</v>
      </c>
      <c r="D59">
        <v>0.01</v>
      </c>
      <c r="E59">
        <v>0.03</v>
      </c>
      <c r="F59">
        <v>0.18</v>
      </c>
      <c r="G59" t="s">
        <v>360</v>
      </c>
    </row>
    <row r="60" spans="1:7" ht="16" customHeight="1" x14ac:dyDescent="0.2">
      <c r="A60" t="s">
        <v>362</v>
      </c>
      <c r="B60">
        <v>0.4</v>
      </c>
      <c r="C60">
        <v>0.31</v>
      </c>
      <c r="D60">
        <v>0.01</v>
      </c>
      <c r="E60">
        <v>0.01</v>
      </c>
      <c r="F60">
        <v>7.0000000000000007E-2</v>
      </c>
      <c r="G60" t="s">
        <v>360</v>
      </c>
    </row>
    <row r="61" spans="1:7" ht="16" customHeight="1" x14ac:dyDescent="0.2">
      <c r="A61" t="s">
        <v>363</v>
      </c>
    </row>
    <row r="62" spans="1:7" ht="16" customHeight="1" x14ac:dyDescent="0.2">
      <c r="A62" t="s">
        <v>364</v>
      </c>
    </row>
  </sheetData>
  <pageMargins left="0.7" right="0.7" top="0.75" bottom="0.75"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enableFormatConditionsCalculation="0"/>
  <dimension ref="A1:L61"/>
  <sheetViews>
    <sheetView workbookViewId="0">
      <selection activeCell="C22" sqref="C22"/>
    </sheetView>
  </sheetViews>
  <sheetFormatPr baseColWidth="10" defaultColWidth="9.1640625" defaultRowHeight="16" customHeight="1" x14ac:dyDescent="0.2"/>
  <cols>
    <col min="1" max="1" width="18.6640625" customWidth="1"/>
    <col min="2" max="2" width="14" customWidth="1"/>
    <col min="3" max="3" width="24.5" customWidth="1"/>
    <col min="4" max="4" width="12.5" customWidth="1"/>
    <col min="5" max="5" width="24"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460</v>
      </c>
    </row>
    <row r="3" spans="1:12" ht="16" customHeight="1" x14ac:dyDescent="0.2">
      <c r="A3" t="s">
        <v>461</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221718433</v>
      </c>
      <c r="C7">
        <v>24708542</v>
      </c>
      <c r="D7">
        <v>0.11</v>
      </c>
      <c r="E7">
        <v>12423077</v>
      </c>
      <c r="F7">
        <v>0.06</v>
      </c>
      <c r="G7">
        <v>184586814</v>
      </c>
      <c r="H7">
        <v>32202015</v>
      </c>
      <c r="I7">
        <v>63291027</v>
      </c>
      <c r="J7">
        <v>95493042</v>
      </c>
      <c r="K7">
        <v>14633500</v>
      </c>
      <c r="L7">
        <v>74460272</v>
      </c>
    </row>
    <row r="8" spans="1:12" ht="16" customHeight="1" x14ac:dyDescent="0.2">
      <c r="A8" t="s">
        <v>9</v>
      </c>
      <c r="B8">
        <v>74151720</v>
      </c>
      <c r="C8">
        <v>13389000</v>
      </c>
      <c r="D8">
        <v>0.18</v>
      </c>
      <c r="E8">
        <v>4500000</v>
      </c>
      <c r="F8">
        <v>0.06</v>
      </c>
      <c r="G8">
        <v>56262720</v>
      </c>
      <c r="H8">
        <v>28905332</v>
      </c>
      <c r="I8">
        <v>19594066</v>
      </c>
      <c r="J8">
        <v>48499398</v>
      </c>
      <c r="K8">
        <v>0</v>
      </c>
      <c r="L8">
        <v>7763322</v>
      </c>
    </row>
    <row r="9" spans="1:12" ht="16" customHeight="1" x14ac:dyDescent="0.2">
      <c r="A9" t="s">
        <v>10</v>
      </c>
      <c r="B9">
        <v>354848619</v>
      </c>
      <c r="C9">
        <v>749798</v>
      </c>
      <c r="D9">
        <v>0</v>
      </c>
      <c r="E9">
        <v>22867207</v>
      </c>
      <c r="F9">
        <v>0.06</v>
      </c>
      <c r="G9">
        <v>331231614</v>
      </c>
      <c r="H9">
        <v>79111143</v>
      </c>
      <c r="I9">
        <v>138401828</v>
      </c>
      <c r="J9">
        <v>217512971</v>
      </c>
      <c r="K9">
        <v>54814058</v>
      </c>
      <c r="L9">
        <v>58904585</v>
      </c>
    </row>
    <row r="10" spans="1:12" ht="16" customHeight="1" x14ac:dyDescent="0.2">
      <c r="A10" t="s">
        <v>11</v>
      </c>
      <c r="B10">
        <v>66285085</v>
      </c>
      <c r="C10">
        <v>-6000000</v>
      </c>
      <c r="D10">
        <v>-0.09</v>
      </c>
      <c r="E10">
        <v>0</v>
      </c>
      <c r="F10">
        <v>0</v>
      </c>
      <c r="G10">
        <v>72285085</v>
      </c>
      <c r="H10">
        <v>19653034</v>
      </c>
      <c r="I10">
        <v>27554392</v>
      </c>
      <c r="J10">
        <v>47207426</v>
      </c>
      <c r="K10">
        <v>0</v>
      </c>
      <c r="L10">
        <v>25077659</v>
      </c>
    </row>
    <row r="11" spans="1:12" ht="16" customHeight="1" x14ac:dyDescent="0.2">
      <c r="A11" t="s">
        <v>12</v>
      </c>
      <c r="B11">
        <v>4113656089</v>
      </c>
      <c r="C11">
        <v>423361000</v>
      </c>
      <c r="D11">
        <v>0.1</v>
      </c>
      <c r="E11">
        <v>70672000</v>
      </c>
      <c r="F11">
        <v>0.02</v>
      </c>
      <c r="G11">
        <v>3619623089</v>
      </c>
      <c r="H11">
        <v>1493074743</v>
      </c>
      <c r="I11">
        <v>1283970366</v>
      </c>
      <c r="J11">
        <v>2777045109</v>
      </c>
      <c r="K11">
        <v>842577980</v>
      </c>
      <c r="L11">
        <v>0</v>
      </c>
    </row>
    <row r="12" spans="1:12" ht="16" customHeight="1" x14ac:dyDescent="0.2">
      <c r="A12" t="s">
        <v>13</v>
      </c>
      <c r="B12">
        <v>250879417</v>
      </c>
      <c r="C12">
        <v>33889736</v>
      </c>
      <c r="D12">
        <v>0.14000000000000001</v>
      </c>
      <c r="E12">
        <v>16944868</v>
      </c>
      <c r="F12">
        <v>7.0000000000000007E-2</v>
      </c>
      <c r="G12">
        <v>200044813</v>
      </c>
      <c r="H12">
        <v>50709152</v>
      </c>
      <c r="I12">
        <v>89833010</v>
      </c>
      <c r="J12">
        <v>140542162</v>
      </c>
      <c r="K12">
        <v>59502649</v>
      </c>
      <c r="L12">
        <v>0</v>
      </c>
    </row>
    <row r="13" spans="1:12" ht="16" customHeight="1" x14ac:dyDescent="0.2">
      <c r="A13" t="s">
        <v>14</v>
      </c>
      <c r="B13">
        <v>280127512</v>
      </c>
      <c r="C13">
        <v>0</v>
      </c>
      <c r="D13">
        <v>0</v>
      </c>
      <c r="E13">
        <v>26678810</v>
      </c>
      <c r="F13">
        <v>0.1</v>
      </c>
      <c r="G13">
        <v>253448702</v>
      </c>
      <c r="H13">
        <v>82958938</v>
      </c>
      <c r="I13">
        <v>167659395</v>
      </c>
      <c r="J13">
        <v>250618333</v>
      </c>
      <c r="K13">
        <v>2830369</v>
      </c>
      <c r="L13">
        <v>0</v>
      </c>
    </row>
    <row r="14" spans="1:12" ht="16" customHeight="1" x14ac:dyDescent="0.2">
      <c r="A14" t="s">
        <v>15</v>
      </c>
      <c r="B14">
        <v>32654131</v>
      </c>
      <c r="C14">
        <v>1019154</v>
      </c>
      <c r="D14">
        <v>0.03</v>
      </c>
      <c r="E14">
        <v>1235849</v>
      </c>
      <c r="F14">
        <v>0.04</v>
      </c>
      <c r="G14">
        <v>30399128</v>
      </c>
      <c r="H14">
        <v>24527903</v>
      </c>
      <c r="I14">
        <v>3759505</v>
      </c>
      <c r="J14">
        <v>28287408</v>
      </c>
      <c r="K14">
        <v>1892062</v>
      </c>
      <c r="L14">
        <v>219658</v>
      </c>
    </row>
    <row r="15" spans="1:12" ht="16" customHeight="1" x14ac:dyDescent="0.2">
      <c r="A15" t="s">
        <v>16</v>
      </c>
      <c r="B15">
        <v>195242742</v>
      </c>
      <c r="C15">
        <v>18521963</v>
      </c>
      <c r="D15">
        <v>0.09</v>
      </c>
      <c r="E15">
        <v>3935917</v>
      </c>
      <c r="F15">
        <v>0.02</v>
      </c>
      <c r="G15">
        <v>172784862</v>
      </c>
      <c r="H15">
        <v>20561324</v>
      </c>
      <c r="I15">
        <v>111512680</v>
      </c>
      <c r="J15">
        <v>132074004</v>
      </c>
      <c r="K15">
        <v>16758545</v>
      </c>
      <c r="L15">
        <v>23952313</v>
      </c>
    </row>
    <row r="16" spans="1:12" ht="16" customHeight="1" x14ac:dyDescent="0.2">
      <c r="A16" t="s">
        <v>17</v>
      </c>
      <c r="B16">
        <v>967065217</v>
      </c>
      <c r="C16">
        <v>122549158</v>
      </c>
      <c r="D16">
        <v>0.13</v>
      </c>
      <c r="E16">
        <v>62274579</v>
      </c>
      <c r="F16">
        <v>0.06</v>
      </c>
      <c r="G16">
        <v>782241480</v>
      </c>
      <c r="H16">
        <v>62274016</v>
      </c>
      <c r="I16">
        <v>540951066</v>
      </c>
      <c r="J16">
        <v>603225082</v>
      </c>
      <c r="K16">
        <v>49287638</v>
      </c>
      <c r="L16">
        <v>129728760</v>
      </c>
    </row>
    <row r="17" spans="1:12" ht="16" customHeight="1" x14ac:dyDescent="0.2">
      <c r="A17" t="s">
        <v>18</v>
      </c>
      <c r="B17">
        <v>579685591</v>
      </c>
      <c r="C17">
        <v>23200000</v>
      </c>
      <c r="D17">
        <v>0.04</v>
      </c>
      <c r="E17">
        <v>36802497</v>
      </c>
      <c r="F17">
        <v>0.06</v>
      </c>
      <c r="G17">
        <v>519683094</v>
      </c>
      <c r="H17">
        <v>-22828843</v>
      </c>
      <c r="I17">
        <v>356174478</v>
      </c>
      <c r="J17">
        <v>333345635</v>
      </c>
      <c r="K17">
        <v>19157934</v>
      </c>
      <c r="L17">
        <v>167179525</v>
      </c>
    </row>
    <row r="18" spans="1:12" ht="16" customHeight="1" x14ac:dyDescent="0.2">
      <c r="A18" t="s">
        <v>19</v>
      </c>
      <c r="B18">
        <v>130000165</v>
      </c>
      <c r="C18">
        <v>9000000</v>
      </c>
      <c r="D18">
        <v>7.0000000000000007E-2</v>
      </c>
      <c r="E18">
        <v>3200000</v>
      </c>
      <c r="F18">
        <v>0.02</v>
      </c>
      <c r="G18">
        <v>117800165</v>
      </c>
      <c r="H18">
        <v>33997146</v>
      </c>
      <c r="I18">
        <v>10103721</v>
      </c>
      <c r="J18">
        <v>44100867</v>
      </c>
      <c r="K18">
        <v>5261020</v>
      </c>
      <c r="L18">
        <v>68438278</v>
      </c>
    </row>
    <row r="19" spans="1:12" ht="16" customHeight="1" x14ac:dyDescent="0.2">
      <c r="A19" t="s">
        <v>20</v>
      </c>
      <c r="B19">
        <v>54270849</v>
      </c>
      <c r="C19">
        <v>9010270</v>
      </c>
      <c r="D19">
        <v>0.17</v>
      </c>
      <c r="E19">
        <v>1487133</v>
      </c>
      <c r="F19">
        <v>0.03</v>
      </c>
      <c r="G19">
        <v>43773446</v>
      </c>
      <c r="H19">
        <v>5152014</v>
      </c>
      <c r="I19">
        <v>21244493</v>
      </c>
      <c r="J19">
        <v>26396507</v>
      </c>
      <c r="K19">
        <v>9879642</v>
      </c>
      <c r="L19">
        <v>7497297</v>
      </c>
    </row>
    <row r="20" spans="1:12" ht="16" customHeight="1" x14ac:dyDescent="0.2">
      <c r="A20" t="s">
        <v>21</v>
      </c>
      <c r="B20">
        <v>585056960</v>
      </c>
      <c r="C20">
        <v>0</v>
      </c>
      <c r="D20">
        <v>0</v>
      </c>
      <c r="E20">
        <v>43879272</v>
      </c>
      <c r="F20">
        <v>0.08</v>
      </c>
      <c r="G20">
        <v>541177688</v>
      </c>
      <c r="H20">
        <v>85871831</v>
      </c>
      <c r="I20">
        <v>455305857</v>
      </c>
      <c r="J20">
        <v>541177688</v>
      </c>
      <c r="K20">
        <v>0</v>
      </c>
      <c r="L20">
        <v>0</v>
      </c>
    </row>
    <row r="21" spans="1:12" ht="16" customHeight="1" x14ac:dyDescent="0.2">
      <c r="A21" t="s">
        <v>22</v>
      </c>
      <c r="B21">
        <v>265096551</v>
      </c>
      <c r="C21">
        <v>21052906</v>
      </c>
      <c r="D21">
        <v>0.08</v>
      </c>
      <c r="E21">
        <v>8788962</v>
      </c>
      <c r="F21">
        <v>0.03</v>
      </c>
      <c r="G21">
        <v>235254683</v>
      </c>
      <c r="H21">
        <v>130518261</v>
      </c>
      <c r="I21">
        <v>83757283</v>
      </c>
      <c r="J21">
        <v>214275544</v>
      </c>
      <c r="K21">
        <v>20318951</v>
      </c>
      <c r="L21">
        <v>660188</v>
      </c>
    </row>
    <row r="22" spans="1:12" ht="16" customHeight="1" x14ac:dyDescent="0.2">
      <c r="A22" t="s">
        <v>23</v>
      </c>
      <c r="B22">
        <v>153127834</v>
      </c>
      <c r="C22">
        <v>27440320</v>
      </c>
      <c r="D22">
        <v>0.18</v>
      </c>
      <c r="E22">
        <v>11612112</v>
      </c>
      <c r="F22">
        <v>0.08</v>
      </c>
      <c r="G22">
        <v>114075402</v>
      </c>
      <c r="H22">
        <v>31791582</v>
      </c>
      <c r="I22">
        <v>56515564</v>
      </c>
      <c r="J22">
        <v>88307146</v>
      </c>
      <c r="K22">
        <v>5427323</v>
      </c>
      <c r="L22">
        <v>20340933</v>
      </c>
    </row>
    <row r="23" spans="1:12" ht="16" customHeight="1" x14ac:dyDescent="0.2">
      <c r="A23" t="s">
        <v>24</v>
      </c>
      <c r="B23">
        <v>108558956</v>
      </c>
      <c r="C23">
        <v>15079471</v>
      </c>
      <c r="D23">
        <v>0.14000000000000001</v>
      </c>
      <c r="E23">
        <v>10193106</v>
      </c>
      <c r="F23">
        <v>0.09</v>
      </c>
      <c r="G23">
        <v>83286379</v>
      </c>
      <c r="H23">
        <v>49178575</v>
      </c>
      <c r="I23">
        <v>25610469</v>
      </c>
      <c r="J23">
        <v>74789044</v>
      </c>
      <c r="K23">
        <v>0</v>
      </c>
      <c r="L23">
        <v>8497335</v>
      </c>
    </row>
    <row r="24" spans="1:12" ht="16" customHeight="1" x14ac:dyDescent="0.2">
      <c r="A24" t="s">
        <v>25</v>
      </c>
      <c r="B24">
        <v>193048678</v>
      </c>
      <c r="C24">
        <v>36240000</v>
      </c>
      <c r="D24">
        <v>0.19</v>
      </c>
      <c r="E24">
        <v>-1000000</v>
      </c>
      <c r="F24">
        <v>-0.01</v>
      </c>
      <c r="G24">
        <v>157808678</v>
      </c>
      <c r="H24">
        <v>45897993</v>
      </c>
      <c r="I24">
        <v>88833064</v>
      </c>
      <c r="J24">
        <v>134731057</v>
      </c>
      <c r="K24">
        <v>14015571</v>
      </c>
      <c r="L24">
        <v>9062050</v>
      </c>
    </row>
    <row r="25" spans="1:12" ht="16" customHeight="1" x14ac:dyDescent="0.2">
      <c r="A25" t="s">
        <v>26</v>
      </c>
      <c r="B25">
        <v>411820089</v>
      </c>
      <c r="C25">
        <v>40362082</v>
      </c>
      <c r="D25">
        <v>0.1</v>
      </c>
      <c r="E25">
        <v>16397196</v>
      </c>
      <c r="F25">
        <v>0.04</v>
      </c>
      <c r="G25">
        <v>355060811</v>
      </c>
      <c r="H25">
        <v>67207110</v>
      </c>
      <c r="I25">
        <v>117560198</v>
      </c>
      <c r="J25">
        <v>184767308</v>
      </c>
      <c r="K25">
        <v>121454264</v>
      </c>
      <c r="L25">
        <v>48839239</v>
      </c>
    </row>
    <row r="26" spans="1:12" ht="16" customHeight="1" x14ac:dyDescent="0.2">
      <c r="A26" t="s">
        <v>27</v>
      </c>
      <c r="B26">
        <v>107070906</v>
      </c>
      <c r="C26">
        <v>6340215</v>
      </c>
      <c r="D26">
        <v>0.06</v>
      </c>
      <c r="E26">
        <v>2375000</v>
      </c>
      <c r="F26">
        <v>0.02</v>
      </c>
      <c r="G26">
        <v>98355691</v>
      </c>
      <c r="H26">
        <v>47228477</v>
      </c>
      <c r="I26">
        <v>14976023</v>
      </c>
      <c r="J26">
        <v>62204500</v>
      </c>
      <c r="K26">
        <v>8553045</v>
      </c>
      <c r="L26">
        <v>27598146</v>
      </c>
    </row>
    <row r="27" spans="1:12" ht="16" customHeight="1" x14ac:dyDescent="0.2">
      <c r="A27" t="s">
        <v>28</v>
      </c>
      <c r="B27">
        <v>320473311</v>
      </c>
      <c r="C27">
        <v>-23099812</v>
      </c>
      <c r="D27">
        <v>-7.0000000000000007E-2</v>
      </c>
      <c r="E27">
        <v>22909803</v>
      </c>
      <c r="F27">
        <v>7.0000000000000007E-2</v>
      </c>
      <c r="G27">
        <v>320663320</v>
      </c>
      <c r="H27">
        <v>106993946</v>
      </c>
      <c r="I27">
        <v>143806247</v>
      </c>
      <c r="J27">
        <v>250800193</v>
      </c>
      <c r="K27">
        <v>560042</v>
      </c>
      <c r="L27">
        <v>69303085</v>
      </c>
    </row>
    <row r="28" spans="1:12" ht="16" customHeight="1" x14ac:dyDescent="0.2">
      <c r="A28" t="s">
        <v>29</v>
      </c>
      <c r="B28">
        <v>459371116</v>
      </c>
      <c r="C28">
        <v>91874224</v>
      </c>
      <c r="D28">
        <v>0.2</v>
      </c>
      <c r="E28">
        <v>45937111</v>
      </c>
      <c r="F28">
        <v>0.1</v>
      </c>
      <c r="G28">
        <v>321559781</v>
      </c>
      <c r="H28">
        <v>97688541</v>
      </c>
      <c r="I28">
        <v>213735179</v>
      </c>
      <c r="J28">
        <v>311423720</v>
      </c>
      <c r="K28">
        <v>10136061</v>
      </c>
      <c r="L28">
        <v>0</v>
      </c>
    </row>
    <row r="29" spans="1:12" ht="16" customHeight="1" x14ac:dyDescent="0.2">
      <c r="A29" t="s">
        <v>30</v>
      </c>
      <c r="B29">
        <v>924596862</v>
      </c>
      <c r="C29">
        <v>0</v>
      </c>
      <c r="D29">
        <v>0</v>
      </c>
      <c r="E29">
        <v>27250532</v>
      </c>
      <c r="F29">
        <v>0.03</v>
      </c>
      <c r="G29">
        <v>897346330</v>
      </c>
      <c r="H29">
        <v>74187095</v>
      </c>
      <c r="I29">
        <v>708168229</v>
      </c>
      <c r="J29">
        <v>782355324</v>
      </c>
      <c r="K29">
        <v>0</v>
      </c>
      <c r="L29">
        <v>114991006</v>
      </c>
    </row>
    <row r="30" spans="1:12" ht="16" customHeight="1" x14ac:dyDescent="0.2">
      <c r="A30" t="s">
        <v>31</v>
      </c>
      <c r="B30">
        <v>433832750</v>
      </c>
      <c r="C30">
        <v>17913795</v>
      </c>
      <c r="D30">
        <v>0.04</v>
      </c>
      <c r="E30">
        <v>21404600</v>
      </c>
      <c r="F30">
        <v>0.05</v>
      </c>
      <c r="G30">
        <v>394514355</v>
      </c>
      <c r="H30">
        <v>117308304</v>
      </c>
      <c r="I30">
        <v>169251462</v>
      </c>
      <c r="J30">
        <v>286559766</v>
      </c>
      <c r="K30">
        <v>80111033</v>
      </c>
      <c r="L30">
        <v>27843556</v>
      </c>
    </row>
    <row r="31" spans="1:12" ht="16" customHeight="1" x14ac:dyDescent="0.2">
      <c r="A31" t="s">
        <v>32</v>
      </c>
      <c r="B31">
        <v>175364539</v>
      </c>
      <c r="C31">
        <v>19160710</v>
      </c>
      <c r="D31">
        <v>0.11</v>
      </c>
      <c r="E31">
        <v>9580266</v>
      </c>
      <c r="F31">
        <v>0.05</v>
      </c>
      <c r="G31">
        <v>146623563</v>
      </c>
      <c r="H31">
        <v>60983161</v>
      </c>
      <c r="I31">
        <v>61061419</v>
      </c>
      <c r="J31">
        <v>122044580</v>
      </c>
      <c r="K31">
        <v>24578923</v>
      </c>
      <c r="L31">
        <v>60</v>
      </c>
    </row>
    <row r="32" spans="1:12" ht="16" customHeight="1" x14ac:dyDescent="0.2">
      <c r="A32" t="s">
        <v>33</v>
      </c>
      <c r="B32">
        <v>252869747</v>
      </c>
      <c r="C32">
        <v>12939632</v>
      </c>
      <c r="D32">
        <v>0.05</v>
      </c>
      <c r="E32">
        <v>21705174</v>
      </c>
      <c r="F32">
        <v>0.09</v>
      </c>
      <c r="G32">
        <v>218224941</v>
      </c>
      <c r="H32">
        <v>147998015</v>
      </c>
      <c r="I32">
        <v>45261506</v>
      </c>
      <c r="J32">
        <v>193259521</v>
      </c>
      <c r="K32">
        <v>15331272</v>
      </c>
      <c r="L32">
        <v>9634148</v>
      </c>
    </row>
    <row r="33" spans="1:12" ht="16" customHeight="1" x14ac:dyDescent="0.2">
      <c r="A33" t="s">
        <v>34</v>
      </c>
      <c r="B33">
        <v>73764699</v>
      </c>
      <c r="C33">
        <v>9372239</v>
      </c>
      <c r="D33">
        <v>0.13</v>
      </c>
      <c r="E33">
        <v>4250000</v>
      </c>
      <c r="F33">
        <v>0.06</v>
      </c>
      <c r="G33">
        <v>60142460</v>
      </c>
      <c r="H33">
        <v>32923586</v>
      </c>
      <c r="I33">
        <v>12909809</v>
      </c>
      <c r="J33">
        <v>45833395</v>
      </c>
      <c r="K33">
        <v>530522</v>
      </c>
      <c r="L33">
        <v>13778543</v>
      </c>
    </row>
    <row r="34" spans="1:12" ht="16" customHeight="1" x14ac:dyDescent="0.2">
      <c r="A34" t="s">
        <v>35</v>
      </c>
      <c r="B34">
        <v>82777656</v>
      </c>
      <c r="C34">
        <v>9000000</v>
      </c>
      <c r="D34">
        <v>0.11</v>
      </c>
      <c r="E34">
        <v>4400000</v>
      </c>
      <c r="F34">
        <v>0.05</v>
      </c>
      <c r="G34">
        <v>69377656</v>
      </c>
      <c r="H34">
        <v>30661815</v>
      </c>
      <c r="I34">
        <v>17565438</v>
      </c>
      <c r="J34">
        <v>48227253</v>
      </c>
      <c r="K34">
        <v>9582107</v>
      </c>
      <c r="L34">
        <v>11568296</v>
      </c>
    </row>
    <row r="35" spans="1:12" ht="16" customHeight="1" x14ac:dyDescent="0.2">
      <c r="A35" t="s">
        <v>36</v>
      </c>
      <c r="B35">
        <v>85040764</v>
      </c>
      <c r="C35">
        <v>0</v>
      </c>
      <c r="D35">
        <v>0</v>
      </c>
      <c r="E35">
        <v>1279907</v>
      </c>
      <c r="F35">
        <v>0.02</v>
      </c>
      <c r="G35">
        <v>83760857</v>
      </c>
      <c r="H35">
        <v>36335404</v>
      </c>
      <c r="I35">
        <v>27490699</v>
      </c>
      <c r="J35">
        <v>63826103</v>
      </c>
      <c r="K35">
        <v>4486212</v>
      </c>
      <c r="L35">
        <v>15448542</v>
      </c>
    </row>
    <row r="36" spans="1:12" ht="16" customHeight="1" x14ac:dyDescent="0.2">
      <c r="A36" t="s">
        <v>37</v>
      </c>
      <c r="B36">
        <v>54381341</v>
      </c>
      <c r="C36">
        <v>0</v>
      </c>
      <c r="D36">
        <v>0</v>
      </c>
      <c r="E36">
        <v>0</v>
      </c>
      <c r="F36">
        <v>0</v>
      </c>
      <c r="G36">
        <v>54381341</v>
      </c>
      <c r="H36">
        <v>22078188</v>
      </c>
      <c r="I36">
        <v>17804200</v>
      </c>
      <c r="J36">
        <v>39882388</v>
      </c>
      <c r="K36">
        <v>0</v>
      </c>
      <c r="L36">
        <v>14498953</v>
      </c>
    </row>
    <row r="37" spans="1:12" ht="16" customHeight="1" x14ac:dyDescent="0.2">
      <c r="A37" t="s">
        <v>38</v>
      </c>
      <c r="B37">
        <v>901446797</v>
      </c>
      <c r="C37">
        <v>0</v>
      </c>
      <c r="D37">
        <v>0</v>
      </c>
      <c r="E37">
        <v>40403000</v>
      </c>
      <c r="F37">
        <v>0.04</v>
      </c>
      <c r="G37">
        <v>861043797</v>
      </c>
      <c r="H37">
        <v>300655790</v>
      </c>
      <c r="I37">
        <v>234538906</v>
      </c>
      <c r="J37">
        <v>535194696</v>
      </c>
      <c r="K37">
        <v>197386483</v>
      </c>
      <c r="L37">
        <v>128462618</v>
      </c>
    </row>
    <row r="38" spans="1:12" ht="16" customHeight="1" x14ac:dyDescent="0.2">
      <c r="A38" t="s">
        <v>39</v>
      </c>
      <c r="B38">
        <v>172915040</v>
      </c>
      <c r="C38">
        <v>29370826</v>
      </c>
      <c r="D38">
        <v>0.17</v>
      </c>
      <c r="E38">
        <v>2000000</v>
      </c>
      <c r="F38">
        <v>0.01</v>
      </c>
      <c r="G38">
        <v>141544214</v>
      </c>
      <c r="H38">
        <v>71616364</v>
      </c>
      <c r="I38">
        <v>18741826</v>
      </c>
      <c r="J38">
        <v>90358190</v>
      </c>
      <c r="K38">
        <v>0</v>
      </c>
      <c r="L38">
        <v>51186024</v>
      </c>
    </row>
    <row r="39" spans="1:12" ht="16" customHeight="1" x14ac:dyDescent="0.2">
      <c r="A39" t="s">
        <v>40</v>
      </c>
      <c r="B39">
        <v>3701915170</v>
      </c>
      <c r="C39">
        <v>394338564</v>
      </c>
      <c r="D39">
        <v>0.11</v>
      </c>
      <c r="E39">
        <v>244000000</v>
      </c>
      <c r="F39">
        <v>7.0000000000000007E-2</v>
      </c>
      <c r="G39">
        <v>3063576606</v>
      </c>
      <c r="H39">
        <v>958890868</v>
      </c>
      <c r="I39">
        <v>1042458212</v>
      </c>
      <c r="J39">
        <v>2001349080</v>
      </c>
      <c r="K39">
        <v>508603314</v>
      </c>
      <c r="L39">
        <v>553624212</v>
      </c>
    </row>
    <row r="40" spans="1:12" ht="16" customHeight="1" x14ac:dyDescent="0.2">
      <c r="A40" t="s">
        <v>41</v>
      </c>
      <c r="B40">
        <v>425165793</v>
      </c>
      <c r="C40">
        <v>75470062</v>
      </c>
      <c r="D40">
        <v>0.18</v>
      </c>
      <c r="E40">
        <v>6542135</v>
      </c>
      <c r="F40">
        <v>0.02</v>
      </c>
      <c r="G40">
        <v>343153596</v>
      </c>
      <c r="H40">
        <v>116091356</v>
      </c>
      <c r="I40">
        <v>163017500</v>
      </c>
      <c r="J40">
        <v>279108856</v>
      </c>
      <c r="K40">
        <v>48887200</v>
      </c>
      <c r="L40">
        <v>15157540</v>
      </c>
    </row>
    <row r="41" spans="1:12" ht="16" customHeight="1" x14ac:dyDescent="0.2">
      <c r="A41" t="s">
        <v>42</v>
      </c>
      <c r="B41">
        <v>39113197</v>
      </c>
      <c r="C41">
        <v>0</v>
      </c>
      <c r="D41">
        <v>0</v>
      </c>
      <c r="E41">
        <v>0</v>
      </c>
      <c r="F41">
        <v>0</v>
      </c>
      <c r="G41">
        <v>39113197</v>
      </c>
      <c r="H41">
        <v>7904573</v>
      </c>
      <c r="I41">
        <v>15928064</v>
      </c>
      <c r="J41">
        <v>23832637</v>
      </c>
      <c r="K41">
        <v>0</v>
      </c>
      <c r="L41">
        <v>15280560</v>
      </c>
    </row>
    <row r="42" spans="1:12" ht="16" customHeight="1" x14ac:dyDescent="0.2">
      <c r="A42" t="s">
        <v>43</v>
      </c>
      <c r="B42">
        <v>1229631623</v>
      </c>
      <c r="C42">
        <v>145593652</v>
      </c>
      <c r="D42">
        <v>0.12</v>
      </c>
      <c r="E42">
        <v>72796826</v>
      </c>
      <c r="F42">
        <v>0.06</v>
      </c>
      <c r="G42">
        <v>1011241145</v>
      </c>
      <c r="H42">
        <v>147476756</v>
      </c>
      <c r="I42">
        <v>342840316</v>
      </c>
      <c r="J42">
        <v>490317072</v>
      </c>
      <c r="K42">
        <v>278906897</v>
      </c>
      <c r="L42">
        <v>242017176</v>
      </c>
    </row>
    <row r="43" spans="1:12" ht="16" customHeight="1" x14ac:dyDescent="0.2">
      <c r="A43" t="s">
        <v>44</v>
      </c>
      <c r="B43">
        <v>284723856</v>
      </c>
      <c r="C43">
        <v>29518846</v>
      </c>
      <c r="D43">
        <v>0.1</v>
      </c>
      <c r="E43">
        <v>14759423</v>
      </c>
      <c r="F43">
        <v>0.05</v>
      </c>
      <c r="G43">
        <v>240445587</v>
      </c>
      <c r="H43">
        <v>62891667</v>
      </c>
      <c r="I43">
        <v>23632773</v>
      </c>
      <c r="J43">
        <v>86524440</v>
      </c>
      <c r="K43">
        <v>0</v>
      </c>
      <c r="L43">
        <v>153921147</v>
      </c>
    </row>
    <row r="44" spans="1:12" ht="16" customHeight="1" x14ac:dyDescent="0.2">
      <c r="A44" t="s">
        <v>45</v>
      </c>
      <c r="B44">
        <v>190555134</v>
      </c>
      <c r="C44">
        <v>0</v>
      </c>
      <c r="D44">
        <v>0</v>
      </c>
      <c r="E44">
        <v>0</v>
      </c>
      <c r="F44">
        <v>0</v>
      </c>
      <c r="G44">
        <v>190555134</v>
      </c>
      <c r="H44">
        <v>76206205</v>
      </c>
      <c r="I44">
        <v>98921094</v>
      </c>
      <c r="J44">
        <v>175127299</v>
      </c>
      <c r="K44">
        <v>11203358</v>
      </c>
      <c r="L44">
        <v>4224477</v>
      </c>
    </row>
    <row r="45" spans="1:12" ht="16" customHeight="1" x14ac:dyDescent="0.2">
      <c r="A45" t="s">
        <v>46</v>
      </c>
      <c r="B45">
        <v>1256035173</v>
      </c>
      <c r="C45">
        <v>31447000</v>
      </c>
      <c r="D45">
        <v>0.03</v>
      </c>
      <c r="E45">
        <v>30746000</v>
      </c>
      <c r="F45">
        <v>0.02</v>
      </c>
      <c r="G45">
        <v>1193842173</v>
      </c>
      <c r="H45">
        <v>161050914</v>
      </c>
      <c r="I45">
        <v>494822365</v>
      </c>
      <c r="J45">
        <v>655873279</v>
      </c>
      <c r="K45">
        <v>486988752</v>
      </c>
      <c r="L45">
        <v>50980142</v>
      </c>
    </row>
    <row r="46" spans="1:12" ht="16" customHeight="1" x14ac:dyDescent="0.2">
      <c r="A46" t="s">
        <v>47</v>
      </c>
      <c r="B46">
        <v>99772666</v>
      </c>
      <c r="C46">
        <v>0</v>
      </c>
      <c r="D46">
        <v>0</v>
      </c>
      <c r="E46">
        <v>666461</v>
      </c>
      <c r="F46">
        <v>0.01</v>
      </c>
      <c r="G46">
        <v>99106205</v>
      </c>
      <c r="H46">
        <v>72551639</v>
      </c>
      <c r="I46">
        <v>26554566</v>
      </c>
      <c r="J46">
        <v>99106205</v>
      </c>
      <c r="K46">
        <v>0</v>
      </c>
      <c r="L46">
        <v>0</v>
      </c>
    </row>
    <row r="47" spans="1:12" ht="16" customHeight="1" x14ac:dyDescent="0.2">
      <c r="A47" t="s">
        <v>48</v>
      </c>
      <c r="B47">
        <v>130510875</v>
      </c>
      <c r="C47">
        <v>1500000</v>
      </c>
      <c r="D47">
        <v>0.01</v>
      </c>
      <c r="E47">
        <v>9996782</v>
      </c>
      <c r="F47">
        <v>0.08</v>
      </c>
      <c r="G47">
        <v>119014093</v>
      </c>
      <c r="H47">
        <v>23874832</v>
      </c>
      <c r="I47">
        <v>74175919</v>
      </c>
      <c r="J47">
        <v>98050751</v>
      </c>
      <c r="K47">
        <v>20963342</v>
      </c>
      <c r="L47">
        <v>0</v>
      </c>
    </row>
    <row r="48" spans="1:12" ht="16" customHeight="1" x14ac:dyDescent="0.2">
      <c r="A48" t="s">
        <v>49</v>
      </c>
      <c r="B48">
        <v>41296170</v>
      </c>
      <c r="C48">
        <v>2000000</v>
      </c>
      <c r="D48">
        <v>0.05</v>
      </c>
      <c r="E48">
        <v>2202049</v>
      </c>
      <c r="F48">
        <v>0.05</v>
      </c>
      <c r="G48">
        <v>37094121</v>
      </c>
      <c r="H48">
        <v>8577249</v>
      </c>
      <c r="I48">
        <v>5981570</v>
      </c>
      <c r="J48">
        <v>14558819</v>
      </c>
      <c r="K48">
        <v>604362</v>
      </c>
      <c r="L48">
        <v>21930940</v>
      </c>
    </row>
    <row r="49" spans="1:12" ht="16" customHeight="1" x14ac:dyDescent="0.2">
      <c r="A49" t="s">
        <v>50</v>
      </c>
      <c r="B49">
        <v>295035512</v>
      </c>
      <c r="C49">
        <v>43782735</v>
      </c>
      <c r="D49">
        <v>0.15</v>
      </c>
      <c r="E49">
        <v>9056280</v>
      </c>
      <c r="F49">
        <v>0.03</v>
      </c>
      <c r="G49">
        <v>242196497</v>
      </c>
      <c r="H49">
        <v>136450950</v>
      </c>
      <c r="I49">
        <v>86717876</v>
      </c>
      <c r="J49">
        <v>223168826</v>
      </c>
      <c r="K49">
        <v>8589745</v>
      </c>
      <c r="L49">
        <v>10437926</v>
      </c>
    </row>
    <row r="50" spans="1:12" ht="16" customHeight="1" x14ac:dyDescent="0.2">
      <c r="A50" t="s">
        <v>51</v>
      </c>
      <c r="B50">
        <v>812880813</v>
      </c>
      <c r="C50">
        <v>2349075</v>
      </c>
      <c r="D50">
        <v>0</v>
      </c>
      <c r="E50">
        <v>30979264</v>
      </c>
      <c r="F50">
        <v>0.04</v>
      </c>
      <c r="G50">
        <v>779552474</v>
      </c>
      <c r="H50">
        <v>156615809</v>
      </c>
      <c r="I50">
        <v>338829480</v>
      </c>
      <c r="J50">
        <v>495445289</v>
      </c>
      <c r="K50">
        <v>53537552</v>
      </c>
      <c r="L50">
        <v>230569633</v>
      </c>
    </row>
    <row r="51" spans="1:12" ht="16" customHeight="1" x14ac:dyDescent="0.2">
      <c r="A51" t="s">
        <v>52</v>
      </c>
      <c r="B51">
        <v>138329719</v>
      </c>
      <c r="C51">
        <v>0</v>
      </c>
      <c r="D51">
        <v>0</v>
      </c>
      <c r="E51">
        <v>5382000</v>
      </c>
      <c r="F51">
        <v>0.04</v>
      </c>
      <c r="G51">
        <v>132947719</v>
      </c>
      <c r="H51">
        <v>47631106</v>
      </c>
      <c r="I51">
        <v>37164421</v>
      </c>
      <c r="J51">
        <v>84795527</v>
      </c>
      <c r="K51">
        <v>28203034</v>
      </c>
      <c r="L51">
        <v>19949158</v>
      </c>
    </row>
    <row r="52" spans="1:12" ht="16" customHeight="1" x14ac:dyDescent="0.2">
      <c r="A52" t="s">
        <v>53</v>
      </c>
      <c r="B52">
        <v>55435197</v>
      </c>
      <c r="C52">
        <v>7630095</v>
      </c>
      <c r="D52">
        <v>0.14000000000000001</v>
      </c>
      <c r="E52">
        <v>4735318</v>
      </c>
      <c r="F52">
        <v>0.09</v>
      </c>
      <c r="G52">
        <v>43069784</v>
      </c>
      <c r="H52">
        <v>32139223</v>
      </c>
      <c r="I52">
        <v>10930561</v>
      </c>
      <c r="J52">
        <v>43069784</v>
      </c>
      <c r="K52">
        <v>0</v>
      </c>
      <c r="L52">
        <v>0</v>
      </c>
    </row>
    <row r="53" spans="1:12" ht="16" customHeight="1" x14ac:dyDescent="0.2">
      <c r="A53" t="s">
        <v>54</v>
      </c>
      <c r="B53">
        <v>190823178</v>
      </c>
      <c r="C53">
        <v>29157034</v>
      </c>
      <c r="D53">
        <v>0.15</v>
      </c>
      <c r="E53">
        <v>15828517</v>
      </c>
      <c r="F53">
        <v>0.08</v>
      </c>
      <c r="G53">
        <v>145837627</v>
      </c>
      <c r="H53">
        <v>48429585</v>
      </c>
      <c r="I53">
        <v>87896345</v>
      </c>
      <c r="J53">
        <v>136325930</v>
      </c>
      <c r="K53">
        <v>9511697</v>
      </c>
      <c r="L53">
        <v>0</v>
      </c>
    </row>
    <row r="54" spans="1:12" ht="16" customHeight="1" x14ac:dyDescent="0.2">
      <c r="A54" t="s">
        <v>55</v>
      </c>
      <c r="B54">
        <v>534530125</v>
      </c>
      <c r="C54">
        <v>109930000</v>
      </c>
      <c r="D54">
        <v>0.21</v>
      </c>
      <c r="E54">
        <v>10585000</v>
      </c>
      <c r="F54">
        <v>0.02</v>
      </c>
      <c r="G54">
        <v>414015125</v>
      </c>
      <c r="H54">
        <v>114410833</v>
      </c>
      <c r="I54">
        <v>245936523</v>
      </c>
      <c r="J54">
        <v>360347356</v>
      </c>
      <c r="K54">
        <v>22236704</v>
      </c>
      <c r="L54">
        <v>31431065</v>
      </c>
    </row>
    <row r="55" spans="1:12" ht="16" customHeight="1" x14ac:dyDescent="0.2">
      <c r="A55" t="s">
        <v>56</v>
      </c>
      <c r="B55">
        <v>210063977</v>
      </c>
      <c r="C55">
        <v>0</v>
      </c>
      <c r="D55">
        <v>0</v>
      </c>
      <c r="E55">
        <v>1306267</v>
      </c>
      <c r="F55">
        <v>0.01</v>
      </c>
      <c r="G55">
        <v>208757710</v>
      </c>
      <c r="H55">
        <v>78957991</v>
      </c>
      <c r="I55">
        <v>100790050</v>
      </c>
      <c r="J55">
        <v>179748041</v>
      </c>
      <c r="K55">
        <v>0</v>
      </c>
      <c r="L55">
        <v>29009669</v>
      </c>
    </row>
    <row r="56" spans="1:12" ht="16" customHeight="1" x14ac:dyDescent="0.2">
      <c r="A56" t="s">
        <v>57</v>
      </c>
      <c r="B56">
        <v>562367551</v>
      </c>
      <c r="C56">
        <v>63335234</v>
      </c>
      <c r="D56">
        <v>0.11</v>
      </c>
      <c r="E56">
        <v>13446338</v>
      </c>
      <c r="F56">
        <v>0.02</v>
      </c>
      <c r="G56">
        <v>485585979</v>
      </c>
      <c r="H56">
        <v>102355133</v>
      </c>
      <c r="I56">
        <v>209727206</v>
      </c>
      <c r="J56">
        <v>312082339</v>
      </c>
      <c r="K56">
        <v>53378196</v>
      </c>
      <c r="L56">
        <v>120125442</v>
      </c>
    </row>
    <row r="57" spans="1:12" ht="16" customHeight="1" x14ac:dyDescent="0.2">
      <c r="A57" t="s">
        <v>58</v>
      </c>
      <c r="B57">
        <v>77477545</v>
      </c>
      <c r="C57">
        <v>3801751</v>
      </c>
      <c r="D57">
        <v>0.05</v>
      </c>
      <c r="E57">
        <v>1958960</v>
      </c>
      <c r="F57">
        <v>0.03</v>
      </c>
      <c r="G57">
        <v>71716834</v>
      </c>
      <c r="H57">
        <v>3111171</v>
      </c>
      <c r="I57">
        <v>11400960</v>
      </c>
      <c r="J57">
        <v>14512131</v>
      </c>
      <c r="K57">
        <v>12482155</v>
      </c>
      <c r="L57">
        <v>44722548</v>
      </c>
    </row>
    <row r="58" spans="1:12" ht="16" customHeight="1" x14ac:dyDescent="0.2">
      <c r="A58" t="s">
        <v>133</v>
      </c>
      <c r="B58">
        <v>23356863440</v>
      </c>
      <c r="C58">
        <v>1926299277</v>
      </c>
      <c r="D58" t="s">
        <v>358</v>
      </c>
      <c r="E58">
        <v>1031375598</v>
      </c>
      <c r="F58" t="s">
        <v>358</v>
      </c>
      <c r="G58">
        <v>20399188565</v>
      </c>
      <c r="H58">
        <v>5823039815</v>
      </c>
      <c r="I58">
        <v>8764669206</v>
      </c>
      <c r="J58">
        <v>14587709021</v>
      </c>
      <c r="K58">
        <v>3133163514</v>
      </c>
      <c r="L58">
        <v>2678316026</v>
      </c>
    </row>
    <row r="59" spans="1:12" ht="16" customHeight="1" x14ac:dyDescent="0.2">
      <c r="A59" t="s">
        <v>362</v>
      </c>
      <c r="B59">
        <v>1</v>
      </c>
      <c r="C59">
        <v>0.08</v>
      </c>
      <c r="D59" t="s">
        <v>358</v>
      </c>
      <c r="E59">
        <v>0.04</v>
      </c>
      <c r="F59" t="s">
        <v>358</v>
      </c>
      <c r="G59">
        <v>0.87</v>
      </c>
      <c r="H59">
        <v>0.4</v>
      </c>
      <c r="I59">
        <v>0.6</v>
      </c>
      <c r="J59">
        <v>1</v>
      </c>
      <c r="K59">
        <v>0.15</v>
      </c>
      <c r="L59">
        <v>0.13</v>
      </c>
    </row>
    <row r="60" spans="1:12" ht="16" customHeight="1" x14ac:dyDescent="0.2">
      <c r="A60" t="s">
        <v>462</v>
      </c>
    </row>
    <row r="61" spans="1:12" ht="16" customHeight="1" x14ac:dyDescent="0.2">
      <c r="A61" t="s">
        <v>463</v>
      </c>
    </row>
  </sheetData>
  <pageMargins left="0.7" right="0.7" top="0.75" bottom="0.75" header="0.5" footer="0.5"/>
  <pageSetup orientation="portrai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N61"/>
  <sheetViews>
    <sheetView zoomScaleSheetLayoutView="115" workbookViewId="0">
      <selection activeCell="A7" sqref="A7:A58"/>
    </sheetView>
  </sheetViews>
  <sheetFormatPr baseColWidth="10" defaultColWidth="9.1640625" defaultRowHeight="16" customHeight="1" x14ac:dyDescent="0.2"/>
  <cols>
    <col min="1" max="1" width="13.33203125" customWidth="1"/>
    <col min="2" max="2" width="11.1640625" customWidth="1"/>
    <col min="3" max="3" width="9.83203125" customWidth="1"/>
    <col min="4" max="4" width="7.5" customWidth="1"/>
    <col min="5" max="5" width="8.5" customWidth="1"/>
    <col min="6" max="6" width="7" customWidth="1"/>
    <col min="7" max="7" width="9.5" customWidth="1"/>
    <col min="8" max="8" width="9.83203125" bestFit="1" customWidth="1"/>
    <col min="9" max="9" width="10.5" customWidth="1"/>
    <col min="10" max="10" width="11.33203125" customWidth="1"/>
    <col min="11" max="11" width="8.83203125" customWidth="1"/>
    <col min="12" max="12" width="8.1640625" customWidth="1"/>
    <col min="13" max="13" width="8.6640625" customWidth="1"/>
    <col min="14" max="14" width="12.5" customWidth="1"/>
    <col min="15" max="15" width="7.5" customWidth="1"/>
  </cols>
  <sheetData>
    <row r="1" spans="1:14" ht="16" customHeight="1" x14ac:dyDescent="0.2">
      <c r="A1" t="s">
        <v>443</v>
      </c>
    </row>
    <row r="3" spans="1:14" ht="16" customHeight="1" x14ac:dyDescent="0.2">
      <c r="A3" t="s">
        <v>176</v>
      </c>
    </row>
    <row r="5" spans="1:14"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14" ht="16" customHeight="1" x14ac:dyDescent="0.2">
      <c r="B6" t="s">
        <v>186</v>
      </c>
      <c r="C6" t="s">
        <v>444</v>
      </c>
      <c r="D6" t="s">
        <v>4</v>
      </c>
      <c r="E6" t="s">
        <v>445</v>
      </c>
      <c r="F6" t="s">
        <v>128</v>
      </c>
      <c r="G6" t="s">
        <v>64</v>
      </c>
      <c r="H6" t="s">
        <v>158</v>
      </c>
      <c r="I6" t="s">
        <v>189</v>
      </c>
      <c r="J6" t="s">
        <v>171</v>
      </c>
      <c r="K6" t="s">
        <v>172</v>
      </c>
      <c r="L6" t="s">
        <v>173</v>
      </c>
      <c r="M6" t="s">
        <v>70</v>
      </c>
      <c r="N6" t="s">
        <v>72</v>
      </c>
    </row>
    <row r="7" spans="1:14" ht="16" customHeight="1" x14ac:dyDescent="0.2">
      <c r="A7" t="s">
        <v>8</v>
      </c>
      <c r="B7">
        <v>65724</v>
      </c>
      <c r="C7">
        <v>14467</v>
      </c>
      <c r="D7">
        <v>90</v>
      </c>
      <c r="E7">
        <v>51167</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10032936</v>
      </c>
      <c r="C9">
        <v>0</v>
      </c>
      <c r="D9">
        <v>10032936</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50593998</v>
      </c>
      <c r="C11">
        <v>-116559</v>
      </c>
      <c r="D11">
        <v>16142975</v>
      </c>
      <c r="E11">
        <v>3380477</v>
      </c>
      <c r="F11">
        <v>0</v>
      </c>
      <c r="G11">
        <v>0</v>
      </c>
      <c r="H11">
        <v>0</v>
      </c>
      <c r="I11">
        <v>0</v>
      </c>
      <c r="J11">
        <v>29432</v>
      </c>
      <c r="K11">
        <v>0</v>
      </c>
      <c r="L11">
        <v>18797135</v>
      </c>
      <c r="M11">
        <v>266850</v>
      </c>
      <c r="N11">
        <v>12093688</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0</v>
      </c>
      <c r="C13">
        <v>0</v>
      </c>
      <c r="D13">
        <v>0</v>
      </c>
      <c r="E13">
        <v>0</v>
      </c>
      <c r="F13">
        <v>0</v>
      </c>
      <c r="G13">
        <v>0</v>
      </c>
      <c r="H13">
        <v>0</v>
      </c>
      <c r="I13">
        <v>0</v>
      </c>
      <c r="J13">
        <v>0</v>
      </c>
      <c r="K13">
        <v>0</v>
      </c>
      <c r="L13">
        <v>0</v>
      </c>
      <c r="M13">
        <v>0</v>
      </c>
      <c r="N13">
        <v>0</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1509870</v>
      </c>
      <c r="C15">
        <v>1509870</v>
      </c>
      <c r="D15">
        <v>0</v>
      </c>
      <c r="E15">
        <v>0</v>
      </c>
      <c r="F15">
        <v>0</v>
      </c>
      <c r="G15">
        <v>0</v>
      </c>
      <c r="H15">
        <v>0</v>
      </c>
      <c r="I15">
        <v>0</v>
      </c>
      <c r="J15">
        <v>0</v>
      </c>
      <c r="K15">
        <v>0</v>
      </c>
      <c r="L15">
        <v>0</v>
      </c>
      <c r="M15">
        <v>0</v>
      </c>
      <c r="N15">
        <v>0</v>
      </c>
    </row>
    <row r="16" spans="1:14"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14803000</v>
      </c>
      <c r="C18">
        <v>0</v>
      </c>
      <c r="D18">
        <v>14803000</v>
      </c>
      <c r="E18">
        <v>0</v>
      </c>
      <c r="F18">
        <v>0</v>
      </c>
      <c r="G18">
        <v>0</v>
      </c>
      <c r="H18">
        <v>0</v>
      </c>
      <c r="I18">
        <v>0</v>
      </c>
      <c r="J18">
        <v>0</v>
      </c>
      <c r="K18">
        <v>0</v>
      </c>
      <c r="L18">
        <v>0</v>
      </c>
      <c r="M18">
        <v>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381258</v>
      </c>
      <c r="C20">
        <v>27344</v>
      </c>
      <c r="D20">
        <v>0</v>
      </c>
      <c r="E20">
        <v>1049</v>
      </c>
      <c r="F20">
        <v>0</v>
      </c>
      <c r="G20">
        <v>0</v>
      </c>
      <c r="H20">
        <v>0</v>
      </c>
      <c r="I20">
        <v>0</v>
      </c>
      <c r="J20">
        <v>0</v>
      </c>
      <c r="K20">
        <v>0</v>
      </c>
      <c r="L20">
        <v>311229</v>
      </c>
      <c r="M20">
        <v>41636</v>
      </c>
      <c r="N20">
        <v>0</v>
      </c>
    </row>
    <row r="21" spans="1:14" ht="16" customHeight="1" x14ac:dyDescent="0.2">
      <c r="A21" t="s">
        <v>22</v>
      </c>
      <c r="B21">
        <v>36207112</v>
      </c>
      <c r="C21">
        <v>9306082</v>
      </c>
      <c r="D21">
        <v>0</v>
      </c>
      <c r="E21">
        <v>490564</v>
      </c>
      <c r="F21">
        <v>906534</v>
      </c>
      <c r="G21">
        <v>29478037</v>
      </c>
      <c r="H21">
        <v>-14590932</v>
      </c>
      <c r="I21">
        <v>0</v>
      </c>
      <c r="J21">
        <v>0</v>
      </c>
      <c r="K21">
        <v>0</v>
      </c>
      <c r="L21">
        <v>0</v>
      </c>
      <c r="M21">
        <v>0</v>
      </c>
      <c r="N21">
        <v>10616827</v>
      </c>
    </row>
    <row r="22" spans="1:14" ht="16" customHeight="1" x14ac:dyDescent="0.2">
      <c r="A22" t="s">
        <v>23</v>
      </c>
      <c r="B22">
        <v>27331265</v>
      </c>
      <c r="C22">
        <v>256991</v>
      </c>
      <c r="D22">
        <v>26073195</v>
      </c>
      <c r="E22">
        <v>1001079</v>
      </c>
      <c r="F22">
        <v>0</v>
      </c>
      <c r="G22">
        <v>0</v>
      </c>
      <c r="H22">
        <v>0</v>
      </c>
      <c r="I22">
        <v>0</v>
      </c>
      <c r="J22">
        <v>0</v>
      </c>
      <c r="K22">
        <v>0</v>
      </c>
      <c r="L22">
        <v>0</v>
      </c>
      <c r="M22">
        <v>0</v>
      </c>
      <c r="N22">
        <v>0</v>
      </c>
    </row>
    <row r="23" spans="1:14" ht="16" customHeight="1" x14ac:dyDescent="0.2">
      <c r="A23" t="s">
        <v>24</v>
      </c>
      <c r="B23">
        <v>26167782</v>
      </c>
      <c r="C23">
        <v>0</v>
      </c>
      <c r="D23">
        <v>0</v>
      </c>
      <c r="E23">
        <v>0</v>
      </c>
      <c r="F23">
        <v>0</v>
      </c>
      <c r="G23">
        <v>26167782</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7487145</v>
      </c>
      <c r="C25">
        <v>0</v>
      </c>
      <c r="D25">
        <v>0</v>
      </c>
      <c r="E25">
        <v>0</v>
      </c>
      <c r="F25">
        <v>0</v>
      </c>
      <c r="G25">
        <v>0</v>
      </c>
      <c r="H25">
        <v>0</v>
      </c>
      <c r="I25">
        <v>0</v>
      </c>
      <c r="J25">
        <v>1467936</v>
      </c>
      <c r="K25">
        <v>0</v>
      </c>
      <c r="L25">
        <v>0</v>
      </c>
      <c r="M25">
        <v>0</v>
      </c>
      <c r="N25">
        <v>6019209</v>
      </c>
    </row>
    <row r="26" spans="1:14" ht="16" customHeight="1" x14ac:dyDescent="0.2">
      <c r="A26" t="s">
        <v>27</v>
      </c>
      <c r="B26">
        <v>2078226</v>
      </c>
      <c r="C26">
        <v>0</v>
      </c>
      <c r="D26">
        <v>0</v>
      </c>
      <c r="E26">
        <v>962149</v>
      </c>
      <c r="F26">
        <v>0</v>
      </c>
      <c r="G26">
        <v>0</v>
      </c>
      <c r="H26">
        <v>0</v>
      </c>
      <c r="I26">
        <v>0</v>
      </c>
      <c r="J26">
        <v>0</v>
      </c>
      <c r="K26">
        <v>0</v>
      </c>
      <c r="L26">
        <v>1116077</v>
      </c>
      <c r="M26">
        <v>0</v>
      </c>
      <c r="N26">
        <v>0</v>
      </c>
    </row>
    <row r="27" spans="1:14" ht="16" customHeight="1" x14ac:dyDescent="0.2">
      <c r="A27" t="s">
        <v>28</v>
      </c>
      <c r="B27">
        <v>173150552</v>
      </c>
      <c r="C27">
        <v>55853265</v>
      </c>
      <c r="D27">
        <v>0</v>
      </c>
      <c r="E27">
        <v>0</v>
      </c>
      <c r="F27">
        <v>0</v>
      </c>
      <c r="G27">
        <v>104358913</v>
      </c>
      <c r="H27">
        <v>0</v>
      </c>
      <c r="I27">
        <v>3664408</v>
      </c>
      <c r="J27">
        <v>0</v>
      </c>
      <c r="K27">
        <v>9273966</v>
      </c>
      <c r="L27">
        <v>0</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65853733</v>
      </c>
      <c r="C29">
        <v>0</v>
      </c>
      <c r="D29">
        <v>0</v>
      </c>
      <c r="E29">
        <v>0</v>
      </c>
      <c r="F29">
        <v>0</v>
      </c>
      <c r="G29">
        <v>0</v>
      </c>
      <c r="H29">
        <v>0</v>
      </c>
      <c r="I29">
        <v>0</v>
      </c>
      <c r="J29">
        <v>53239851</v>
      </c>
      <c r="K29">
        <v>12613882</v>
      </c>
      <c r="L29">
        <v>0</v>
      </c>
      <c r="M29">
        <v>0</v>
      </c>
      <c r="N29">
        <v>0</v>
      </c>
    </row>
    <row r="30" spans="1:14" ht="16" customHeight="1" x14ac:dyDescent="0.2">
      <c r="A30" t="s">
        <v>31</v>
      </c>
      <c r="B30">
        <v>-1</v>
      </c>
      <c r="C30">
        <v>0</v>
      </c>
      <c r="D30">
        <v>0</v>
      </c>
      <c r="E30">
        <v>0</v>
      </c>
      <c r="F30">
        <v>0</v>
      </c>
      <c r="G30">
        <v>0</v>
      </c>
      <c r="H30">
        <v>0</v>
      </c>
      <c r="I30">
        <v>0</v>
      </c>
      <c r="J30">
        <v>0</v>
      </c>
      <c r="K30">
        <v>0</v>
      </c>
      <c r="L30">
        <v>0</v>
      </c>
      <c r="M30">
        <v>0</v>
      </c>
      <c r="N30">
        <v>-1</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6730072</v>
      </c>
      <c r="C32">
        <v>0</v>
      </c>
      <c r="D32">
        <v>0</v>
      </c>
      <c r="E32">
        <v>0</v>
      </c>
      <c r="F32">
        <v>0</v>
      </c>
      <c r="G32">
        <v>0</v>
      </c>
      <c r="H32">
        <v>0</v>
      </c>
      <c r="I32">
        <v>0</v>
      </c>
      <c r="J32">
        <v>0</v>
      </c>
      <c r="K32">
        <v>6730072</v>
      </c>
      <c r="L32">
        <v>0</v>
      </c>
      <c r="M32">
        <v>0</v>
      </c>
      <c r="N32">
        <v>0</v>
      </c>
    </row>
    <row r="33" spans="1:14" ht="16" customHeight="1" x14ac:dyDescent="0.2">
      <c r="A33" t="s">
        <v>34</v>
      </c>
      <c r="B33">
        <v>50274</v>
      </c>
      <c r="C33">
        <v>50274</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-5516627</v>
      </c>
      <c r="C37">
        <v>-2578568</v>
      </c>
      <c r="D37">
        <v>0</v>
      </c>
      <c r="E37">
        <v>0</v>
      </c>
      <c r="F37">
        <v>0</v>
      </c>
      <c r="G37">
        <v>0</v>
      </c>
      <c r="H37">
        <v>0</v>
      </c>
      <c r="I37">
        <v>-113214</v>
      </c>
      <c r="J37">
        <v>0</v>
      </c>
      <c r="K37">
        <v>0</v>
      </c>
      <c r="L37">
        <v>-2482037</v>
      </c>
      <c r="M37">
        <v>-342808</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589606979</v>
      </c>
      <c r="C39">
        <v>10596</v>
      </c>
      <c r="D39">
        <v>0</v>
      </c>
      <c r="E39">
        <v>92587</v>
      </c>
      <c r="F39">
        <v>0</v>
      </c>
      <c r="G39">
        <v>452931116</v>
      </c>
      <c r="H39">
        <v>124145516</v>
      </c>
      <c r="I39">
        <v>1972230</v>
      </c>
      <c r="J39">
        <v>0</v>
      </c>
      <c r="K39">
        <v>0</v>
      </c>
      <c r="L39">
        <v>10454934</v>
      </c>
      <c r="M39">
        <v>0</v>
      </c>
      <c r="N39">
        <v>0</v>
      </c>
    </row>
    <row r="40" spans="1:14" ht="16" customHeight="1" x14ac:dyDescent="0.2">
      <c r="A40" t="s">
        <v>41</v>
      </c>
      <c r="B40">
        <v>358034</v>
      </c>
      <c r="C40">
        <v>0</v>
      </c>
      <c r="D40">
        <v>0</v>
      </c>
      <c r="E40">
        <v>0</v>
      </c>
      <c r="F40">
        <v>0</v>
      </c>
      <c r="G40">
        <v>0</v>
      </c>
      <c r="H40">
        <v>0</v>
      </c>
      <c r="I40">
        <v>0</v>
      </c>
      <c r="J40">
        <v>0</v>
      </c>
      <c r="K40">
        <v>0</v>
      </c>
      <c r="L40">
        <v>0</v>
      </c>
      <c r="M40">
        <v>0</v>
      </c>
      <c r="N40">
        <v>358034</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4649627</v>
      </c>
      <c r="C42">
        <v>0</v>
      </c>
      <c r="D42">
        <v>0</v>
      </c>
      <c r="E42">
        <v>0</v>
      </c>
      <c r="F42">
        <v>0</v>
      </c>
      <c r="G42">
        <v>0</v>
      </c>
      <c r="H42">
        <v>0</v>
      </c>
      <c r="I42">
        <v>0</v>
      </c>
      <c r="J42">
        <v>0</v>
      </c>
      <c r="K42">
        <v>0</v>
      </c>
      <c r="L42">
        <v>0</v>
      </c>
      <c r="M42">
        <v>0</v>
      </c>
      <c r="N42">
        <v>4649627</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308935</v>
      </c>
      <c r="C46">
        <v>0</v>
      </c>
      <c r="D46">
        <v>0</v>
      </c>
      <c r="E46">
        <v>0</v>
      </c>
      <c r="F46">
        <v>0</v>
      </c>
      <c r="G46">
        <v>0</v>
      </c>
      <c r="H46">
        <v>0</v>
      </c>
      <c r="I46">
        <v>0</v>
      </c>
      <c r="J46">
        <v>0</v>
      </c>
      <c r="K46">
        <v>0</v>
      </c>
      <c r="L46">
        <v>0</v>
      </c>
      <c r="M46">
        <v>0</v>
      </c>
      <c r="N46">
        <v>308935</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1773983</v>
      </c>
      <c r="C49">
        <v>1413780</v>
      </c>
      <c r="D49">
        <v>0</v>
      </c>
      <c r="E49">
        <v>101107</v>
      </c>
      <c r="F49">
        <v>0</v>
      </c>
      <c r="G49">
        <v>0</v>
      </c>
      <c r="H49">
        <v>0</v>
      </c>
      <c r="I49">
        <v>0</v>
      </c>
      <c r="J49">
        <v>3913</v>
      </c>
      <c r="K49">
        <v>4550</v>
      </c>
      <c r="L49">
        <v>149756</v>
      </c>
      <c r="M49">
        <v>19</v>
      </c>
      <c r="N49">
        <v>100858</v>
      </c>
    </row>
    <row r="50" spans="1:14" ht="16" customHeight="1" x14ac:dyDescent="0.2">
      <c r="A50" t="s">
        <v>51</v>
      </c>
      <c r="B50">
        <v>4705788</v>
      </c>
      <c r="C50">
        <v>0</v>
      </c>
      <c r="D50">
        <v>0</v>
      </c>
      <c r="E50">
        <v>0</v>
      </c>
      <c r="F50">
        <v>0</v>
      </c>
      <c r="G50">
        <v>0</v>
      </c>
      <c r="H50">
        <v>0</v>
      </c>
      <c r="I50">
        <v>0</v>
      </c>
      <c r="J50">
        <v>0</v>
      </c>
      <c r="K50">
        <v>0</v>
      </c>
      <c r="L50">
        <v>4705788</v>
      </c>
      <c r="M50">
        <v>0</v>
      </c>
      <c r="N50">
        <v>0</v>
      </c>
    </row>
    <row r="51" spans="1:14" ht="16" customHeight="1" x14ac:dyDescent="0.2">
      <c r="A51" t="s">
        <v>52</v>
      </c>
      <c r="B51">
        <v>260690</v>
      </c>
      <c r="C51">
        <v>195715</v>
      </c>
      <c r="D51">
        <v>0</v>
      </c>
      <c r="E51">
        <v>0</v>
      </c>
      <c r="F51">
        <v>0</v>
      </c>
      <c r="G51">
        <v>0</v>
      </c>
      <c r="H51">
        <v>0</v>
      </c>
      <c r="I51">
        <v>3993</v>
      </c>
      <c r="J51">
        <v>0</v>
      </c>
      <c r="K51">
        <v>0</v>
      </c>
      <c r="L51">
        <v>60982</v>
      </c>
      <c r="M51">
        <v>0</v>
      </c>
      <c r="N51">
        <v>0</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1245669</v>
      </c>
      <c r="C56">
        <v>75998</v>
      </c>
      <c r="D56">
        <v>0</v>
      </c>
      <c r="E56">
        <v>0</v>
      </c>
      <c r="F56">
        <v>13738273</v>
      </c>
      <c r="G56">
        <v>-13738273</v>
      </c>
      <c r="H56">
        <v>0</v>
      </c>
      <c r="I56">
        <v>0</v>
      </c>
      <c r="J56">
        <v>0</v>
      </c>
      <c r="K56">
        <v>0</v>
      </c>
      <c r="L56">
        <v>36710</v>
      </c>
      <c r="M56">
        <v>0</v>
      </c>
      <c r="N56">
        <v>1132961</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1019836024</v>
      </c>
      <c r="C58">
        <v>66019255</v>
      </c>
      <c r="D58">
        <v>67052196</v>
      </c>
      <c r="E58">
        <v>6080179</v>
      </c>
      <c r="F58">
        <v>14644807</v>
      </c>
      <c r="G58">
        <v>599197575</v>
      </c>
      <c r="H58">
        <v>109554584</v>
      </c>
      <c r="I58">
        <v>5527417</v>
      </c>
      <c r="J58">
        <v>54741132</v>
      </c>
      <c r="K58">
        <v>28622470</v>
      </c>
      <c r="L58">
        <v>33150574</v>
      </c>
      <c r="M58">
        <v>-34303</v>
      </c>
      <c r="N58">
        <v>35280138</v>
      </c>
    </row>
    <row r="59" spans="1:14" ht="16" customHeight="1" x14ac:dyDescent="0.2">
      <c r="A59" t="s">
        <v>361</v>
      </c>
      <c r="B59">
        <v>0.65</v>
      </c>
      <c r="C59">
        <v>0.04</v>
      </c>
      <c r="D59">
        <v>0.04</v>
      </c>
      <c r="E59">
        <v>0</v>
      </c>
      <c r="F59">
        <v>0.01</v>
      </c>
      <c r="G59">
        <v>0.38</v>
      </c>
      <c r="H59">
        <v>7.0000000000000007E-2</v>
      </c>
      <c r="I59">
        <v>0</v>
      </c>
      <c r="J59">
        <v>0.04</v>
      </c>
      <c r="K59">
        <v>0.02</v>
      </c>
      <c r="L59">
        <v>0.02</v>
      </c>
      <c r="M59">
        <v>0</v>
      </c>
      <c r="N59">
        <v>0.02</v>
      </c>
    </row>
    <row r="61" spans="1:14" ht="16" customHeight="1" x14ac:dyDescent="0.2">
      <c r="A61" t="s">
        <v>442</v>
      </c>
    </row>
  </sheetData>
  <phoneticPr fontId="13" type="noConversion"/>
  <hyperlinks>
    <hyperlink ref="A59" location="footnote_1" tooltip="footnote 1" display="footnote_1"/>
  </hyperlinks>
  <pageMargins left="0.25" right="0.25" top="0.75" bottom="0.25" header="0.25" footer="0.25"/>
  <pageSetup scale="98" orientation="landscape"/>
  <headerFooter>
    <oddHeader>&amp;L&amp;"Arial,Bold"&amp;9_x000D_&amp;F&amp;CTANF FINANCIAL DATA</oddHeader>
    <oddFooter>&amp;R_x000D_&amp;P of &amp;N_x000D_&amp;D &amp;T</oddFooter>
  </headerFooter>
  <colBreaks count="1" manualBreakCount="1">
    <brk id="14" max="1048575" man="1"/>
  </colBreaks>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enableFormatConditionsCalculation="0"/>
  <dimension ref="A1:I61"/>
  <sheetViews>
    <sheetView zoomScaleSheetLayoutView="100" workbookViewId="0">
      <selection activeCell="I24" sqref="A1:XFD1048576"/>
    </sheetView>
  </sheetViews>
  <sheetFormatPr baseColWidth="10" defaultColWidth="8.83203125" defaultRowHeight="16" customHeight="1" x14ac:dyDescent="0.2"/>
  <cols>
    <col min="1" max="1" width="13.33203125" customWidth="1"/>
    <col min="2" max="2" width="16" customWidth="1"/>
    <col min="3" max="3" width="14" customWidth="1"/>
    <col min="4" max="4" width="10.83203125" customWidth="1"/>
    <col min="5" max="5" width="17.33203125" customWidth="1"/>
    <col min="6" max="6" width="21.5" customWidth="1"/>
    <col min="7" max="7" width="19.83203125" customWidth="1"/>
  </cols>
  <sheetData>
    <row r="1" spans="1:9" ht="16" customHeight="1" x14ac:dyDescent="0.2">
      <c r="A1" t="s">
        <v>441</v>
      </c>
      <c r="I1">
        <v>4</v>
      </c>
    </row>
    <row r="3" spans="1:9" ht="16" customHeight="1" x14ac:dyDescent="0.2">
      <c r="A3" t="s">
        <v>176</v>
      </c>
    </row>
    <row r="5" spans="1:9" ht="16" customHeight="1" x14ac:dyDescent="0.2">
      <c r="A5" t="s">
        <v>1</v>
      </c>
      <c r="B5" t="s">
        <v>136</v>
      </c>
      <c r="C5" t="s">
        <v>137</v>
      </c>
      <c r="D5" t="s">
        <v>138</v>
      </c>
      <c r="E5" t="s">
        <v>139</v>
      </c>
      <c r="F5" t="s">
        <v>123</v>
      </c>
      <c r="G5" t="s">
        <v>177</v>
      </c>
    </row>
    <row r="6" spans="1:9" ht="16" customHeight="1" x14ac:dyDescent="0.2">
      <c r="B6" t="s">
        <v>178</v>
      </c>
      <c r="C6" t="s">
        <v>3</v>
      </c>
      <c r="D6" t="s">
        <v>4</v>
      </c>
      <c r="E6" t="s">
        <v>179</v>
      </c>
      <c r="F6" t="s">
        <v>440</v>
      </c>
      <c r="G6" t="s">
        <v>180</v>
      </c>
      <c r="I6">
        <v>2003</v>
      </c>
    </row>
    <row r="7" spans="1:9" ht="16" customHeight="1" x14ac:dyDescent="0.2">
      <c r="A7" t="s">
        <v>8</v>
      </c>
      <c r="B7">
        <v>695571</v>
      </c>
      <c r="C7">
        <v>694691</v>
      </c>
      <c r="D7">
        <v>880</v>
      </c>
      <c r="E7">
        <v>0</v>
      </c>
      <c r="F7">
        <v>65724</v>
      </c>
      <c r="G7">
        <v>761295</v>
      </c>
    </row>
    <row r="8" spans="1:9" ht="16" customHeight="1" x14ac:dyDescent="0.2">
      <c r="A8" t="s">
        <v>9</v>
      </c>
      <c r="B8">
        <v>0</v>
      </c>
      <c r="C8">
        <v>0</v>
      </c>
      <c r="D8">
        <v>0</v>
      </c>
      <c r="E8">
        <v>0</v>
      </c>
      <c r="F8">
        <v>0</v>
      </c>
      <c r="G8">
        <v>0</v>
      </c>
    </row>
    <row r="9" spans="1:9" ht="16" customHeight="1" x14ac:dyDescent="0.2">
      <c r="A9" t="s">
        <v>10</v>
      </c>
      <c r="B9">
        <v>0</v>
      </c>
      <c r="C9">
        <v>0</v>
      </c>
      <c r="D9">
        <v>0</v>
      </c>
      <c r="E9">
        <v>0</v>
      </c>
      <c r="F9">
        <v>10032936</v>
      </c>
      <c r="G9">
        <v>10032936</v>
      </c>
    </row>
    <row r="10" spans="1:9" ht="16" customHeight="1" x14ac:dyDescent="0.2">
      <c r="A10" t="s">
        <v>11</v>
      </c>
      <c r="B10">
        <v>0</v>
      </c>
      <c r="C10">
        <v>0</v>
      </c>
      <c r="D10">
        <v>0</v>
      </c>
      <c r="E10">
        <v>0</v>
      </c>
      <c r="F10">
        <v>0</v>
      </c>
      <c r="G10">
        <v>0</v>
      </c>
    </row>
    <row r="11" spans="1:9" ht="16" customHeight="1" x14ac:dyDescent="0.2">
      <c r="A11" t="s">
        <v>12</v>
      </c>
      <c r="B11">
        <v>50576663</v>
      </c>
      <c r="C11">
        <v>319836175</v>
      </c>
      <c r="D11">
        <v>-274672302</v>
      </c>
      <c r="E11">
        <v>5412790</v>
      </c>
      <c r="F11">
        <v>50593998</v>
      </c>
      <c r="G11">
        <v>101170661</v>
      </c>
    </row>
    <row r="12" spans="1:9" ht="16" customHeight="1" x14ac:dyDescent="0.2">
      <c r="A12" t="s">
        <v>13</v>
      </c>
      <c r="B12">
        <v>0</v>
      </c>
      <c r="C12">
        <v>0</v>
      </c>
      <c r="D12">
        <v>0</v>
      </c>
      <c r="E12">
        <v>0</v>
      </c>
      <c r="F12">
        <v>0</v>
      </c>
      <c r="G12">
        <v>0</v>
      </c>
    </row>
    <row r="13" spans="1:9" ht="16" customHeight="1" x14ac:dyDescent="0.2">
      <c r="A13" t="s">
        <v>14</v>
      </c>
      <c r="B13">
        <v>25003323</v>
      </c>
      <c r="C13">
        <v>20314962</v>
      </c>
      <c r="D13">
        <v>0</v>
      </c>
      <c r="E13">
        <v>4688361</v>
      </c>
      <c r="F13">
        <v>0</v>
      </c>
      <c r="G13">
        <v>25003323</v>
      </c>
    </row>
    <row r="14" spans="1:9" ht="16" customHeight="1" x14ac:dyDescent="0.2">
      <c r="A14" t="s">
        <v>15</v>
      </c>
      <c r="B14">
        <v>1222551</v>
      </c>
      <c r="C14">
        <v>766702</v>
      </c>
      <c r="D14">
        <v>193990</v>
      </c>
      <c r="E14">
        <v>261859</v>
      </c>
      <c r="F14">
        <v>0</v>
      </c>
      <c r="G14">
        <v>1222551</v>
      </c>
    </row>
    <row r="15" spans="1:9" ht="16" customHeight="1" x14ac:dyDescent="0.2">
      <c r="A15" t="s">
        <v>16</v>
      </c>
      <c r="B15">
        <v>1429428</v>
      </c>
      <c r="C15">
        <v>1429428</v>
      </c>
      <c r="D15">
        <v>0</v>
      </c>
      <c r="E15">
        <v>0</v>
      </c>
      <c r="F15">
        <v>1509870</v>
      </c>
      <c r="G15">
        <v>2939298</v>
      </c>
    </row>
    <row r="16" spans="1:9" ht="16" customHeight="1" x14ac:dyDescent="0.2">
      <c r="A16" t="s">
        <v>17</v>
      </c>
      <c r="B16">
        <v>12991754</v>
      </c>
      <c r="C16">
        <v>12991754</v>
      </c>
      <c r="D16">
        <v>0</v>
      </c>
      <c r="E16">
        <v>0</v>
      </c>
      <c r="F16">
        <v>0</v>
      </c>
      <c r="G16">
        <v>12991754</v>
      </c>
    </row>
    <row r="17" spans="1:7" ht="16" customHeight="1" x14ac:dyDescent="0.2">
      <c r="A17" t="s">
        <v>18</v>
      </c>
      <c r="B17">
        <v>2289848</v>
      </c>
      <c r="C17">
        <v>2289848</v>
      </c>
      <c r="D17">
        <v>0</v>
      </c>
      <c r="E17">
        <v>0</v>
      </c>
      <c r="F17">
        <v>0</v>
      </c>
      <c r="G17">
        <v>2289848</v>
      </c>
    </row>
    <row r="18" spans="1:7" ht="16" customHeight="1" x14ac:dyDescent="0.2">
      <c r="A18" t="s">
        <v>19</v>
      </c>
      <c r="B18">
        <v>24390380</v>
      </c>
      <c r="C18">
        <v>24390380</v>
      </c>
      <c r="D18">
        <v>0</v>
      </c>
      <c r="E18">
        <v>0</v>
      </c>
      <c r="F18">
        <v>14803000</v>
      </c>
      <c r="G18">
        <v>39193380</v>
      </c>
    </row>
    <row r="19" spans="1:7" ht="16" customHeight="1" x14ac:dyDescent="0.2">
      <c r="A19" t="s">
        <v>20</v>
      </c>
      <c r="B19">
        <v>0</v>
      </c>
      <c r="C19">
        <v>0</v>
      </c>
      <c r="D19">
        <v>0</v>
      </c>
      <c r="E19">
        <v>0</v>
      </c>
      <c r="F19">
        <v>0</v>
      </c>
      <c r="G19">
        <v>0</v>
      </c>
    </row>
    <row r="20" spans="1:7" ht="16" customHeight="1" x14ac:dyDescent="0.2">
      <c r="A20" t="s">
        <v>21</v>
      </c>
      <c r="B20">
        <v>16076105</v>
      </c>
      <c r="C20">
        <v>2001399</v>
      </c>
      <c r="D20">
        <v>0</v>
      </c>
      <c r="E20">
        <v>14074706</v>
      </c>
      <c r="F20">
        <v>381258</v>
      </c>
      <c r="G20">
        <v>16457363</v>
      </c>
    </row>
    <row r="21" spans="1:7" ht="16" customHeight="1" x14ac:dyDescent="0.2">
      <c r="A21" t="s">
        <v>22</v>
      </c>
      <c r="B21">
        <v>11150439</v>
      </c>
      <c r="C21">
        <v>10124707</v>
      </c>
      <c r="D21">
        <v>0</v>
      </c>
      <c r="E21">
        <v>1025732</v>
      </c>
      <c r="F21">
        <v>36207112</v>
      </c>
      <c r="G21">
        <v>47357551</v>
      </c>
    </row>
    <row r="22" spans="1:7" ht="16" customHeight="1" x14ac:dyDescent="0.2">
      <c r="A22" t="s">
        <v>23</v>
      </c>
      <c r="B22">
        <v>-18804181</v>
      </c>
      <c r="C22">
        <v>1497</v>
      </c>
      <c r="D22">
        <v>-20994609</v>
      </c>
      <c r="E22">
        <v>2188931</v>
      </c>
      <c r="F22">
        <v>27331265</v>
      </c>
      <c r="G22">
        <v>8527084</v>
      </c>
    </row>
    <row r="23" spans="1:7" ht="16" customHeight="1" x14ac:dyDescent="0.2">
      <c r="A23" t="s">
        <v>24</v>
      </c>
      <c r="B23">
        <v>0</v>
      </c>
      <c r="C23">
        <v>0</v>
      </c>
      <c r="D23">
        <v>0</v>
      </c>
      <c r="E23">
        <v>0</v>
      </c>
      <c r="F23">
        <v>26167782</v>
      </c>
      <c r="G23">
        <v>26167782</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7487145</v>
      </c>
      <c r="G25">
        <v>7487145</v>
      </c>
    </row>
    <row r="26" spans="1:7" ht="16" customHeight="1" x14ac:dyDescent="0.2">
      <c r="A26" t="s">
        <v>27</v>
      </c>
      <c r="B26">
        <v>13422938</v>
      </c>
      <c r="C26">
        <v>9148961</v>
      </c>
      <c r="D26">
        <v>3054118</v>
      </c>
      <c r="E26">
        <v>1219859</v>
      </c>
      <c r="F26">
        <v>2078226</v>
      </c>
      <c r="G26">
        <v>15501164</v>
      </c>
    </row>
    <row r="27" spans="1:7" ht="16" customHeight="1" x14ac:dyDescent="0.2">
      <c r="A27" t="s">
        <v>28</v>
      </c>
      <c r="B27">
        <v>-70979529</v>
      </c>
      <c r="C27">
        <v>-70979529</v>
      </c>
      <c r="D27">
        <v>0</v>
      </c>
      <c r="E27">
        <v>0</v>
      </c>
      <c r="F27">
        <v>173150552</v>
      </c>
      <c r="G27">
        <v>102171023</v>
      </c>
    </row>
    <row r="28" spans="1:7" ht="16" customHeight="1" x14ac:dyDescent="0.2">
      <c r="A28" t="s">
        <v>29</v>
      </c>
      <c r="B28">
        <v>4374804</v>
      </c>
      <c r="C28">
        <v>4374804</v>
      </c>
      <c r="D28">
        <v>0</v>
      </c>
      <c r="E28">
        <v>0</v>
      </c>
      <c r="F28">
        <v>0</v>
      </c>
      <c r="G28">
        <v>4374804</v>
      </c>
    </row>
    <row r="29" spans="1:7" ht="16" customHeight="1" x14ac:dyDescent="0.2">
      <c r="A29" t="s">
        <v>30</v>
      </c>
      <c r="B29">
        <v>0</v>
      </c>
      <c r="C29">
        <v>0</v>
      </c>
      <c r="D29">
        <v>0</v>
      </c>
      <c r="E29">
        <v>0</v>
      </c>
      <c r="F29">
        <v>65853733</v>
      </c>
      <c r="G29">
        <v>65853733</v>
      </c>
    </row>
    <row r="30" spans="1:7" ht="16" customHeight="1" x14ac:dyDescent="0.2">
      <c r="A30" t="s">
        <v>31</v>
      </c>
      <c r="B30">
        <v>28825843</v>
      </c>
      <c r="C30">
        <v>28825843</v>
      </c>
      <c r="D30">
        <v>0</v>
      </c>
      <c r="E30">
        <v>0</v>
      </c>
      <c r="F30">
        <v>-1</v>
      </c>
      <c r="G30">
        <v>28825842</v>
      </c>
    </row>
    <row r="31" spans="1:7" ht="16" customHeight="1" x14ac:dyDescent="0.2">
      <c r="A31" t="s">
        <v>32</v>
      </c>
      <c r="B31">
        <v>0</v>
      </c>
      <c r="C31">
        <v>0</v>
      </c>
      <c r="D31">
        <v>0</v>
      </c>
      <c r="E31">
        <v>0</v>
      </c>
      <c r="F31">
        <v>0</v>
      </c>
      <c r="G31">
        <v>0</v>
      </c>
    </row>
    <row r="32" spans="1:7" ht="16" customHeight="1" x14ac:dyDescent="0.2">
      <c r="A32" t="s">
        <v>33</v>
      </c>
      <c r="B32">
        <v>10371888</v>
      </c>
      <c r="C32">
        <v>10371888</v>
      </c>
      <c r="D32">
        <v>0</v>
      </c>
      <c r="E32">
        <v>0</v>
      </c>
      <c r="F32">
        <v>6730072</v>
      </c>
      <c r="G32">
        <v>17101960</v>
      </c>
    </row>
    <row r="33" spans="1:7" ht="16" customHeight="1" x14ac:dyDescent="0.2">
      <c r="A33" t="s">
        <v>34</v>
      </c>
      <c r="B33">
        <v>0</v>
      </c>
      <c r="C33">
        <v>0</v>
      </c>
      <c r="D33">
        <v>0</v>
      </c>
      <c r="E33">
        <v>0</v>
      </c>
      <c r="F33">
        <v>50274</v>
      </c>
      <c r="G33">
        <v>50274</v>
      </c>
    </row>
    <row r="34" spans="1:7" ht="16" customHeight="1" x14ac:dyDescent="0.2">
      <c r="A34" t="s">
        <v>35</v>
      </c>
      <c r="B34">
        <v>6113591</v>
      </c>
      <c r="C34">
        <v>6113591</v>
      </c>
      <c r="D34">
        <v>0</v>
      </c>
      <c r="E34">
        <v>0</v>
      </c>
      <c r="F34">
        <v>0</v>
      </c>
      <c r="G34">
        <v>6113591</v>
      </c>
    </row>
    <row r="35" spans="1:7" ht="16" customHeight="1" x14ac:dyDescent="0.2">
      <c r="A35" t="s">
        <v>36</v>
      </c>
      <c r="B35">
        <v>0</v>
      </c>
      <c r="C35">
        <v>0</v>
      </c>
      <c r="D35">
        <v>0</v>
      </c>
      <c r="E35">
        <v>0</v>
      </c>
      <c r="F35">
        <v>0</v>
      </c>
      <c r="G35">
        <v>0</v>
      </c>
    </row>
    <row r="36" spans="1:7" ht="16" customHeight="1" x14ac:dyDescent="0.2">
      <c r="A36" t="s">
        <v>37</v>
      </c>
      <c r="B36">
        <v>940904</v>
      </c>
      <c r="C36">
        <v>940904</v>
      </c>
      <c r="D36">
        <v>0</v>
      </c>
      <c r="E36">
        <v>0</v>
      </c>
      <c r="F36">
        <v>0</v>
      </c>
      <c r="G36">
        <v>940904</v>
      </c>
    </row>
    <row r="37" spans="1:7" ht="16" customHeight="1" x14ac:dyDescent="0.2">
      <c r="A37" t="s">
        <v>38</v>
      </c>
      <c r="B37">
        <v>17666980</v>
      </c>
      <c r="C37">
        <v>15085768</v>
      </c>
      <c r="D37">
        <v>2152641</v>
      </c>
      <c r="E37">
        <v>428571</v>
      </c>
      <c r="F37">
        <v>-5516627</v>
      </c>
      <c r="G37">
        <v>12150353</v>
      </c>
    </row>
    <row r="38" spans="1:7" ht="16" customHeight="1" x14ac:dyDescent="0.2">
      <c r="A38" t="s">
        <v>39</v>
      </c>
      <c r="B38">
        <v>0</v>
      </c>
      <c r="C38">
        <v>0</v>
      </c>
      <c r="D38">
        <v>0</v>
      </c>
      <c r="E38">
        <v>0</v>
      </c>
      <c r="F38">
        <v>0</v>
      </c>
      <c r="G38">
        <v>0</v>
      </c>
    </row>
    <row r="39" spans="1:7" ht="16" customHeight="1" x14ac:dyDescent="0.2">
      <c r="A39" t="s">
        <v>40</v>
      </c>
      <c r="B39">
        <v>362487838</v>
      </c>
      <c r="C39">
        <v>362487838</v>
      </c>
      <c r="D39">
        <v>0</v>
      </c>
      <c r="E39">
        <v>0</v>
      </c>
      <c r="F39">
        <v>589606979</v>
      </c>
      <c r="G39">
        <v>952094817</v>
      </c>
    </row>
    <row r="40" spans="1:7" ht="16" customHeight="1" x14ac:dyDescent="0.2">
      <c r="A40" t="s">
        <v>41</v>
      </c>
      <c r="B40">
        <v>0</v>
      </c>
      <c r="C40">
        <v>0</v>
      </c>
      <c r="D40">
        <v>0</v>
      </c>
      <c r="E40">
        <v>0</v>
      </c>
      <c r="F40">
        <v>358034</v>
      </c>
      <c r="G40">
        <v>358034</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4649627</v>
      </c>
      <c r="G42">
        <v>4649627</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9899184</v>
      </c>
      <c r="C46">
        <v>9899184</v>
      </c>
      <c r="D46">
        <v>0</v>
      </c>
      <c r="E46">
        <v>0</v>
      </c>
      <c r="F46">
        <v>308935</v>
      </c>
      <c r="G46">
        <v>10208119</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2234423</v>
      </c>
      <c r="C49">
        <v>2118702</v>
      </c>
      <c r="D49">
        <v>0</v>
      </c>
      <c r="E49">
        <v>115721</v>
      </c>
      <c r="F49">
        <v>1773983</v>
      </c>
      <c r="G49">
        <v>4008406</v>
      </c>
    </row>
    <row r="50" spans="1:7" ht="16" customHeight="1" x14ac:dyDescent="0.2">
      <c r="A50" t="s">
        <v>51</v>
      </c>
      <c r="B50">
        <v>16900468</v>
      </c>
      <c r="C50">
        <v>16900468</v>
      </c>
      <c r="D50">
        <v>0</v>
      </c>
      <c r="E50">
        <v>0</v>
      </c>
      <c r="F50">
        <v>4705788</v>
      </c>
      <c r="G50">
        <v>21606256</v>
      </c>
    </row>
    <row r="51" spans="1:7" ht="16" customHeight="1" x14ac:dyDescent="0.2">
      <c r="A51" t="s">
        <v>52</v>
      </c>
      <c r="B51">
        <v>274297</v>
      </c>
      <c r="C51">
        <v>248679</v>
      </c>
      <c r="D51">
        <v>0</v>
      </c>
      <c r="E51">
        <v>25618</v>
      </c>
      <c r="F51">
        <v>260690</v>
      </c>
      <c r="G51">
        <v>534987</v>
      </c>
    </row>
    <row r="52" spans="1:7" ht="16" customHeight="1" x14ac:dyDescent="0.2">
      <c r="A52" t="s">
        <v>53</v>
      </c>
      <c r="B52">
        <v>0</v>
      </c>
      <c r="C52">
        <v>0</v>
      </c>
      <c r="D52">
        <v>0</v>
      </c>
      <c r="E52">
        <v>0</v>
      </c>
      <c r="F52">
        <v>0</v>
      </c>
      <c r="G52">
        <v>0</v>
      </c>
    </row>
    <row r="53" spans="1:7" ht="16" customHeight="1" x14ac:dyDescent="0.2">
      <c r="A53" t="s">
        <v>54</v>
      </c>
      <c r="B53">
        <v>5094179</v>
      </c>
      <c r="C53">
        <v>5094179</v>
      </c>
      <c r="D53">
        <v>0</v>
      </c>
      <c r="E53">
        <v>0</v>
      </c>
      <c r="F53">
        <v>0</v>
      </c>
      <c r="G53">
        <v>5094179</v>
      </c>
    </row>
    <row r="54" spans="1:7" ht="16" customHeight="1" x14ac:dyDescent="0.2">
      <c r="A54" t="s">
        <v>55</v>
      </c>
      <c r="B54">
        <v>3939362</v>
      </c>
      <c r="C54">
        <v>3939362</v>
      </c>
      <c r="D54">
        <v>0</v>
      </c>
      <c r="E54">
        <v>0</v>
      </c>
      <c r="F54">
        <v>0</v>
      </c>
      <c r="G54">
        <v>3939362</v>
      </c>
    </row>
    <row r="55" spans="1:7" ht="16" customHeight="1" x14ac:dyDescent="0.2">
      <c r="A55" t="s">
        <v>56</v>
      </c>
      <c r="B55">
        <v>0</v>
      </c>
      <c r="C55">
        <v>0</v>
      </c>
      <c r="D55">
        <v>0</v>
      </c>
      <c r="E55">
        <v>0</v>
      </c>
      <c r="F55">
        <v>0</v>
      </c>
      <c r="G55">
        <v>0</v>
      </c>
    </row>
    <row r="56" spans="1:7" ht="16" customHeight="1" x14ac:dyDescent="0.2">
      <c r="A56" t="s">
        <v>57</v>
      </c>
      <c r="B56">
        <v>1842794</v>
      </c>
      <c r="C56">
        <v>1842794</v>
      </c>
      <c r="D56">
        <v>0</v>
      </c>
      <c r="E56">
        <v>0</v>
      </c>
      <c r="F56">
        <v>1245669</v>
      </c>
      <c r="G56">
        <v>3088463</v>
      </c>
    </row>
    <row r="57" spans="1:7" ht="16" customHeight="1" x14ac:dyDescent="0.2">
      <c r="A57" t="s">
        <v>58</v>
      </c>
      <c r="B57">
        <v>44639</v>
      </c>
      <c r="C57">
        <v>44639</v>
      </c>
      <c r="D57">
        <v>0</v>
      </c>
      <c r="E57">
        <v>0</v>
      </c>
      <c r="F57">
        <v>0</v>
      </c>
      <c r="G57">
        <v>44639</v>
      </c>
    </row>
    <row r="58" spans="1:7" ht="16" customHeight="1" x14ac:dyDescent="0.2">
      <c r="A58" t="s">
        <v>133</v>
      </c>
      <c r="B58">
        <v>540476484</v>
      </c>
      <c r="C58">
        <v>801299618</v>
      </c>
      <c r="D58">
        <v>-290265282</v>
      </c>
      <c r="E58">
        <v>29442148</v>
      </c>
      <c r="F58">
        <v>1019836024</v>
      </c>
      <c r="G58">
        <v>1560312508</v>
      </c>
    </row>
    <row r="59" spans="1:7" ht="16" customHeight="1" x14ac:dyDescent="0.2">
      <c r="A59" t="s">
        <v>361</v>
      </c>
      <c r="B59">
        <v>0.35</v>
      </c>
      <c r="C59">
        <v>0.51</v>
      </c>
      <c r="D59">
        <v>-0.19</v>
      </c>
      <c r="E59">
        <v>0.02</v>
      </c>
      <c r="F59">
        <v>0.65</v>
      </c>
      <c r="G59">
        <v>1</v>
      </c>
    </row>
    <row r="61" spans="1:7" ht="16" customHeight="1" x14ac:dyDescent="0.2">
      <c r="A61" t="s">
        <v>375</v>
      </c>
    </row>
  </sheetData>
  <sheetProtection insertColumns="0" insertRows="0" insertHyperlinks="0" selectLockedCells="1"/>
  <phoneticPr fontId="13" type="noConversion"/>
  <pageMargins left="0.25" right="0.25" top="0.75" bottom="0.25" header="0.25" footer="0.25"/>
  <pageSetup orientation="landscape"/>
  <headerFooter>
    <oddHeader>&amp;L&amp;"Arial,Bold"&amp;9_x000D_&amp;F&amp;CTANF FINANCIAL DATA</oddHeader>
    <oddFooter>&amp;R&amp;P of &amp;N_x000D_&amp;D &amp;T</oddFooter>
  </headerFooter>
  <legacy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N61"/>
  <sheetViews>
    <sheetView zoomScaleSheetLayoutView="115" workbookViewId="0">
      <selection activeCell="P19" sqref="A1:XFD1048576"/>
    </sheetView>
  </sheetViews>
  <sheetFormatPr baseColWidth="10" defaultColWidth="9.1640625" defaultRowHeight="16" customHeight="1" x14ac:dyDescent="0.2"/>
  <cols>
    <col min="1" max="1" width="13.5" customWidth="1"/>
    <col min="2" max="2" width="11.5" customWidth="1"/>
    <col min="3" max="3" width="10.83203125" customWidth="1"/>
    <col min="4" max="4" width="9.6640625" customWidth="1"/>
    <col min="5" max="5" width="9" customWidth="1"/>
    <col min="6" max="6" width="7.5" customWidth="1"/>
    <col min="7" max="7" width="7.83203125" customWidth="1"/>
    <col min="9" max="9" width="11.5" customWidth="1"/>
    <col min="10" max="10" width="8.6640625" customWidth="1"/>
    <col min="11" max="11" width="8.83203125" customWidth="1"/>
    <col min="12" max="12" width="9" customWidth="1"/>
    <col min="13" max="13" width="8.6640625" customWidth="1"/>
    <col min="14" max="14" width="10.6640625" customWidth="1"/>
    <col min="15" max="15" width="7.5" customWidth="1"/>
  </cols>
  <sheetData>
    <row r="1" spans="1:14" ht="16" customHeight="1" x14ac:dyDescent="0.2">
      <c r="A1" t="s">
        <v>443</v>
      </c>
    </row>
    <row r="3" spans="1:14" ht="16" customHeight="1" x14ac:dyDescent="0.2">
      <c r="A3" t="s">
        <v>176</v>
      </c>
    </row>
    <row r="5" spans="1:14"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14" ht="16" customHeight="1" x14ac:dyDescent="0.2">
      <c r="B6" t="s">
        <v>186</v>
      </c>
      <c r="C6" t="s">
        <v>187</v>
      </c>
      <c r="D6" t="s">
        <v>4</v>
      </c>
      <c r="E6" t="s">
        <v>188</v>
      </c>
      <c r="F6" t="s">
        <v>128</v>
      </c>
      <c r="G6" t="s">
        <v>64</v>
      </c>
      <c r="H6" t="s">
        <v>158</v>
      </c>
      <c r="I6" t="s">
        <v>189</v>
      </c>
      <c r="J6" t="s">
        <v>171</v>
      </c>
      <c r="K6" t="s">
        <v>172</v>
      </c>
      <c r="L6" t="s">
        <v>173</v>
      </c>
      <c r="M6" t="s">
        <v>70</v>
      </c>
      <c r="N6" t="s">
        <v>72</v>
      </c>
    </row>
    <row r="7" spans="1:14" ht="16" customHeight="1" x14ac:dyDescent="0.2">
      <c r="A7" t="s">
        <v>8</v>
      </c>
      <c r="B7">
        <v>37925034</v>
      </c>
      <c r="C7">
        <v>13414736</v>
      </c>
      <c r="D7">
        <v>6189617</v>
      </c>
      <c r="E7">
        <v>39551</v>
      </c>
      <c r="F7">
        <v>0</v>
      </c>
      <c r="G7">
        <v>0</v>
      </c>
      <c r="H7">
        <v>0</v>
      </c>
      <c r="I7">
        <v>0</v>
      </c>
      <c r="J7">
        <v>0</v>
      </c>
      <c r="K7">
        <v>0</v>
      </c>
      <c r="L7">
        <v>5406423</v>
      </c>
      <c r="M7">
        <v>238923</v>
      </c>
      <c r="N7">
        <v>12635784</v>
      </c>
    </row>
    <row r="8" spans="1:14" ht="16" customHeight="1" x14ac:dyDescent="0.2">
      <c r="A8" t="s">
        <v>9</v>
      </c>
      <c r="B8">
        <v>7503620</v>
      </c>
      <c r="C8">
        <v>2776047</v>
      </c>
      <c r="D8">
        <v>0</v>
      </c>
      <c r="E8">
        <v>0</v>
      </c>
      <c r="F8">
        <v>0</v>
      </c>
      <c r="G8">
        <v>0</v>
      </c>
      <c r="H8">
        <v>0</v>
      </c>
      <c r="I8">
        <v>1417612</v>
      </c>
      <c r="J8">
        <v>45203</v>
      </c>
      <c r="K8">
        <v>0</v>
      </c>
      <c r="L8">
        <v>2955412</v>
      </c>
      <c r="M8">
        <v>309346</v>
      </c>
      <c r="N8">
        <v>0</v>
      </c>
    </row>
    <row r="9" spans="1:14" ht="16" customHeight="1" x14ac:dyDescent="0.2">
      <c r="A9" t="s">
        <v>10</v>
      </c>
      <c r="B9">
        <v>21952739</v>
      </c>
      <c r="C9">
        <v>3820406</v>
      </c>
      <c r="D9">
        <v>0</v>
      </c>
      <c r="E9">
        <v>0</v>
      </c>
      <c r="F9">
        <v>0</v>
      </c>
      <c r="G9">
        <v>0</v>
      </c>
      <c r="H9">
        <v>0</v>
      </c>
      <c r="I9">
        <v>0</v>
      </c>
      <c r="J9">
        <v>0</v>
      </c>
      <c r="K9">
        <v>0</v>
      </c>
      <c r="L9">
        <v>7251586</v>
      </c>
      <c r="M9">
        <v>739307</v>
      </c>
      <c r="N9">
        <v>10141440</v>
      </c>
    </row>
    <row r="10" spans="1:14" ht="16" customHeight="1" x14ac:dyDescent="0.2">
      <c r="A10" t="s">
        <v>11</v>
      </c>
      <c r="B10">
        <v>14339029</v>
      </c>
      <c r="C10">
        <v>2064648</v>
      </c>
      <c r="D10">
        <v>1862811</v>
      </c>
      <c r="E10">
        <v>2835968</v>
      </c>
      <c r="F10">
        <v>0</v>
      </c>
      <c r="G10">
        <v>0</v>
      </c>
      <c r="H10">
        <v>0</v>
      </c>
      <c r="I10">
        <v>0</v>
      </c>
      <c r="J10">
        <v>0</v>
      </c>
      <c r="K10">
        <v>0</v>
      </c>
      <c r="L10">
        <v>2145536</v>
      </c>
      <c r="M10">
        <v>774458</v>
      </c>
      <c r="N10">
        <v>4655608</v>
      </c>
    </row>
    <row r="11" spans="1:14" ht="16" customHeight="1" x14ac:dyDescent="0.2">
      <c r="A11" t="s">
        <v>12</v>
      </c>
      <c r="B11">
        <v>845548407</v>
      </c>
      <c r="C11">
        <v>105564032</v>
      </c>
      <c r="D11">
        <v>480741425</v>
      </c>
      <c r="E11">
        <v>12004707</v>
      </c>
      <c r="F11">
        <v>0</v>
      </c>
      <c r="G11">
        <v>0</v>
      </c>
      <c r="H11">
        <v>0</v>
      </c>
      <c r="I11">
        <v>98230</v>
      </c>
      <c r="J11">
        <v>501419</v>
      </c>
      <c r="K11">
        <v>0</v>
      </c>
      <c r="L11">
        <v>128961259</v>
      </c>
      <c r="M11">
        <v>5155</v>
      </c>
      <c r="N11">
        <v>117672180</v>
      </c>
    </row>
    <row r="12" spans="1:14" ht="16" customHeight="1" x14ac:dyDescent="0.2">
      <c r="A12" t="s">
        <v>13</v>
      </c>
      <c r="B12">
        <v>114947741</v>
      </c>
      <c r="C12">
        <v>222495</v>
      </c>
      <c r="D12">
        <v>309640</v>
      </c>
      <c r="E12">
        <v>631669</v>
      </c>
      <c r="F12">
        <v>0</v>
      </c>
      <c r="G12">
        <v>0</v>
      </c>
      <c r="H12">
        <v>47025700</v>
      </c>
      <c r="I12">
        <v>1462340</v>
      </c>
      <c r="J12">
        <v>85678</v>
      </c>
      <c r="K12">
        <v>0</v>
      </c>
      <c r="L12">
        <v>13858361</v>
      </c>
      <c r="M12">
        <v>2165650</v>
      </c>
      <c r="N12">
        <v>49186208</v>
      </c>
    </row>
    <row r="13" spans="1:14" ht="16" customHeight="1" x14ac:dyDescent="0.2">
      <c r="A13" t="s">
        <v>14</v>
      </c>
      <c r="B13">
        <v>82604113</v>
      </c>
      <c r="C13">
        <v>15095319</v>
      </c>
      <c r="D13">
        <v>28351943</v>
      </c>
      <c r="E13">
        <v>0</v>
      </c>
      <c r="F13">
        <v>0</v>
      </c>
      <c r="G13">
        <v>0</v>
      </c>
      <c r="H13">
        <v>0</v>
      </c>
      <c r="I13">
        <v>0</v>
      </c>
      <c r="J13">
        <v>0</v>
      </c>
      <c r="K13">
        <v>0</v>
      </c>
      <c r="L13">
        <v>1031259</v>
      </c>
      <c r="M13">
        <v>846223</v>
      </c>
      <c r="N13">
        <v>37279369</v>
      </c>
    </row>
    <row r="14" spans="1:14" ht="16" customHeight="1" x14ac:dyDescent="0.2">
      <c r="A14" t="s">
        <v>15</v>
      </c>
      <c r="B14">
        <v>16728769</v>
      </c>
      <c r="C14">
        <v>0</v>
      </c>
      <c r="D14">
        <v>15573467</v>
      </c>
      <c r="E14">
        <v>0</v>
      </c>
      <c r="F14">
        <v>0</v>
      </c>
      <c r="G14">
        <v>0</v>
      </c>
      <c r="H14">
        <v>0</v>
      </c>
      <c r="I14">
        <v>0</v>
      </c>
      <c r="J14">
        <v>0</v>
      </c>
      <c r="K14">
        <v>0</v>
      </c>
      <c r="L14">
        <v>966050</v>
      </c>
      <c r="M14">
        <v>189252</v>
      </c>
      <c r="N14">
        <v>0</v>
      </c>
    </row>
    <row r="15" spans="1:14" ht="16" customHeight="1" x14ac:dyDescent="0.2">
      <c r="A15" t="s">
        <v>16</v>
      </c>
      <c r="B15">
        <v>23416013</v>
      </c>
      <c r="C15">
        <v>165291</v>
      </c>
      <c r="D15">
        <v>17968074</v>
      </c>
      <c r="E15">
        <v>0</v>
      </c>
      <c r="F15">
        <v>0</v>
      </c>
      <c r="G15">
        <v>0</v>
      </c>
      <c r="H15">
        <v>0</v>
      </c>
      <c r="I15">
        <v>0</v>
      </c>
      <c r="J15">
        <v>0</v>
      </c>
      <c r="K15">
        <v>0</v>
      </c>
      <c r="L15">
        <v>4802753</v>
      </c>
      <c r="M15">
        <v>479895</v>
      </c>
      <c r="N15">
        <v>0</v>
      </c>
    </row>
    <row r="16" spans="1:14" ht="16" customHeight="1" x14ac:dyDescent="0.2">
      <c r="A16" t="s">
        <v>17</v>
      </c>
      <c r="B16">
        <v>148021152</v>
      </c>
      <c r="C16">
        <v>0</v>
      </c>
      <c r="D16">
        <v>104925853</v>
      </c>
      <c r="E16">
        <v>0</v>
      </c>
      <c r="F16">
        <v>0</v>
      </c>
      <c r="G16">
        <v>0</v>
      </c>
      <c r="H16">
        <v>0</v>
      </c>
      <c r="I16">
        <v>885342</v>
      </c>
      <c r="J16">
        <v>0</v>
      </c>
      <c r="K16">
        <v>0</v>
      </c>
      <c r="L16">
        <v>22587081</v>
      </c>
      <c r="M16">
        <v>1921407</v>
      </c>
      <c r="N16">
        <v>17701469</v>
      </c>
    </row>
    <row r="17" spans="1:14" ht="16" customHeight="1" x14ac:dyDescent="0.2">
      <c r="A17" t="s">
        <v>18</v>
      </c>
      <c r="B17">
        <v>78554579</v>
      </c>
      <c r="C17">
        <v>21875973</v>
      </c>
      <c r="D17">
        <v>0</v>
      </c>
      <c r="E17">
        <v>502454</v>
      </c>
      <c r="F17">
        <v>0</v>
      </c>
      <c r="G17">
        <v>0</v>
      </c>
      <c r="H17">
        <v>0</v>
      </c>
      <c r="I17">
        <v>0</v>
      </c>
      <c r="J17">
        <v>0</v>
      </c>
      <c r="K17">
        <v>0</v>
      </c>
      <c r="L17">
        <v>2201606</v>
      </c>
      <c r="M17">
        <v>1695699</v>
      </c>
      <c r="N17">
        <v>52278847</v>
      </c>
    </row>
    <row r="18" spans="1:14" ht="16" customHeight="1" x14ac:dyDescent="0.2">
      <c r="A18" t="s">
        <v>19</v>
      </c>
      <c r="B18">
        <v>11504242</v>
      </c>
      <c r="C18">
        <v>3754203</v>
      </c>
      <c r="D18">
        <v>0</v>
      </c>
      <c r="E18">
        <v>587812</v>
      </c>
      <c r="F18">
        <v>0</v>
      </c>
      <c r="G18">
        <v>0</v>
      </c>
      <c r="H18">
        <v>0</v>
      </c>
      <c r="I18">
        <v>0</v>
      </c>
      <c r="J18">
        <v>0</v>
      </c>
      <c r="K18">
        <v>0</v>
      </c>
      <c r="L18">
        <v>6351076</v>
      </c>
      <c r="M18">
        <v>811151</v>
      </c>
      <c r="N18">
        <v>0</v>
      </c>
    </row>
    <row r="19" spans="1:14" ht="16" customHeight="1" x14ac:dyDescent="0.2">
      <c r="A19" t="s">
        <v>20</v>
      </c>
      <c r="B19">
        <v>13025379</v>
      </c>
      <c r="C19">
        <v>1578153</v>
      </c>
      <c r="D19">
        <v>1175820</v>
      </c>
      <c r="E19">
        <v>0</v>
      </c>
      <c r="F19">
        <v>0</v>
      </c>
      <c r="G19">
        <v>0</v>
      </c>
      <c r="H19">
        <v>0</v>
      </c>
      <c r="I19">
        <v>410144</v>
      </c>
      <c r="J19">
        <v>0</v>
      </c>
      <c r="K19">
        <v>0</v>
      </c>
      <c r="L19">
        <v>1755334</v>
      </c>
      <c r="M19">
        <v>1262492</v>
      </c>
      <c r="N19">
        <v>6843436</v>
      </c>
    </row>
    <row r="20" spans="1:14" ht="16" customHeight="1" x14ac:dyDescent="0.2">
      <c r="A20" t="s">
        <v>21</v>
      </c>
      <c r="B20">
        <v>354442490</v>
      </c>
      <c r="C20">
        <v>20792097</v>
      </c>
      <c r="D20">
        <v>224325223</v>
      </c>
      <c r="E20">
        <v>52373</v>
      </c>
      <c r="F20">
        <v>0</v>
      </c>
      <c r="G20">
        <v>0</v>
      </c>
      <c r="H20">
        <v>0</v>
      </c>
      <c r="I20">
        <v>0</v>
      </c>
      <c r="J20">
        <v>0</v>
      </c>
      <c r="K20">
        <v>0</v>
      </c>
      <c r="L20">
        <v>8188978</v>
      </c>
      <c r="M20">
        <v>1108792</v>
      </c>
      <c r="N20">
        <v>99975027</v>
      </c>
    </row>
    <row r="21" spans="1:14" ht="16" customHeight="1" x14ac:dyDescent="0.2">
      <c r="A21" t="s">
        <v>22</v>
      </c>
      <c r="B21">
        <v>60370832</v>
      </c>
      <c r="C21">
        <v>9531566</v>
      </c>
      <c r="D21">
        <v>15356947</v>
      </c>
      <c r="E21">
        <v>2362609</v>
      </c>
      <c r="F21">
        <v>0</v>
      </c>
      <c r="G21">
        <v>0</v>
      </c>
      <c r="H21">
        <v>0</v>
      </c>
      <c r="I21">
        <v>0</v>
      </c>
      <c r="J21">
        <v>0</v>
      </c>
      <c r="K21">
        <v>0</v>
      </c>
      <c r="L21">
        <v>12061710</v>
      </c>
      <c r="M21">
        <v>1294246</v>
      </c>
      <c r="N21">
        <v>19763754</v>
      </c>
    </row>
    <row r="22" spans="1:14" ht="16" customHeight="1" x14ac:dyDescent="0.2">
      <c r="A22" t="s">
        <v>23</v>
      </c>
      <c r="B22">
        <v>13213110</v>
      </c>
      <c r="C22">
        <v>5925701</v>
      </c>
      <c r="D22">
        <v>2168979</v>
      </c>
      <c r="E22">
        <v>0</v>
      </c>
      <c r="F22">
        <v>0</v>
      </c>
      <c r="G22">
        <v>0</v>
      </c>
      <c r="H22">
        <v>0</v>
      </c>
      <c r="I22">
        <v>0</v>
      </c>
      <c r="J22">
        <v>0</v>
      </c>
      <c r="K22">
        <v>0</v>
      </c>
      <c r="L22">
        <v>4146707</v>
      </c>
      <c r="M22">
        <v>971723</v>
      </c>
      <c r="N22">
        <v>0</v>
      </c>
    </row>
    <row r="23" spans="1:14" ht="16" customHeight="1" x14ac:dyDescent="0.2">
      <c r="A23" t="s">
        <v>24</v>
      </c>
      <c r="B23">
        <v>10182754</v>
      </c>
      <c r="C23">
        <v>0</v>
      </c>
      <c r="D23">
        <v>0</v>
      </c>
      <c r="E23">
        <v>0</v>
      </c>
      <c r="F23">
        <v>0</v>
      </c>
      <c r="G23">
        <v>0</v>
      </c>
      <c r="H23">
        <v>0</v>
      </c>
      <c r="I23">
        <v>0</v>
      </c>
      <c r="J23">
        <v>0</v>
      </c>
      <c r="K23">
        <v>0</v>
      </c>
      <c r="L23">
        <v>0</v>
      </c>
      <c r="M23">
        <v>0</v>
      </c>
      <c r="N23">
        <v>10182754</v>
      </c>
    </row>
    <row r="24" spans="1:14" ht="16" customHeight="1" x14ac:dyDescent="0.2">
      <c r="A24" t="s">
        <v>25</v>
      </c>
      <c r="B24">
        <v>5699669</v>
      </c>
      <c r="C24">
        <v>1589503</v>
      </c>
      <c r="D24">
        <v>1000000</v>
      </c>
      <c r="E24">
        <v>0</v>
      </c>
      <c r="F24">
        <v>0</v>
      </c>
      <c r="G24">
        <v>0</v>
      </c>
      <c r="H24">
        <v>0</v>
      </c>
      <c r="I24">
        <v>0</v>
      </c>
      <c r="J24">
        <v>0</v>
      </c>
      <c r="K24">
        <v>0</v>
      </c>
      <c r="L24">
        <v>3110166</v>
      </c>
      <c r="M24">
        <v>0</v>
      </c>
      <c r="N24">
        <v>0</v>
      </c>
    </row>
    <row r="25" spans="1:14" ht="16" customHeight="1" x14ac:dyDescent="0.2">
      <c r="A25" t="s">
        <v>26</v>
      </c>
      <c r="B25">
        <v>19664405</v>
      </c>
      <c r="C25">
        <v>1418442</v>
      </c>
      <c r="D25">
        <v>1470097</v>
      </c>
      <c r="E25">
        <v>1412481</v>
      </c>
      <c r="F25">
        <v>0</v>
      </c>
      <c r="G25">
        <v>0</v>
      </c>
      <c r="H25">
        <v>0</v>
      </c>
      <c r="I25">
        <v>-175433</v>
      </c>
      <c r="J25">
        <v>-187284</v>
      </c>
      <c r="K25">
        <v>-132936</v>
      </c>
      <c r="L25">
        <v>8312270</v>
      </c>
      <c r="M25">
        <v>2850367</v>
      </c>
      <c r="N25">
        <v>4696401</v>
      </c>
    </row>
    <row r="26" spans="1:14" ht="16" customHeight="1" x14ac:dyDescent="0.2">
      <c r="A26" t="s">
        <v>27</v>
      </c>
      <c r="B26">
        <v>558664</v>
      </c>
      <c r="C26">
        <v>407477</v>
      </c>
      <c r="D26">
        <v>0</v>
      </c>
      <c r="E26">
        <v>0</v>
      </c>
      <c r="F26">
        <v>0</v>
      </c>
      <c r="G26">
        <v>0</v>
      </c>
      <c r="H26">
        <v>0</v>
      </c>
      <c r="I26">
        <v>151187</v>
      </c>
      <c r="J26">
        <v>0</v>
      </c>
      <c r="K26">
        <v>0</v>
      </c>
      <c r="L26">
        <v>0</v>
      </c>
      <c r="M26">
        <v>0</v>
      </c>
      <c r="N26">
        <v>0</v>
      </c>
    </row>
    <row r="27" spans="1:14" ht="16" customHeight="1" x14ac:dyDescent="0.2">
      <c r="A27" t="s">
        <v>28</v>
      </c>
      <c r="B27">
        <v>46559281</v>
      </c>
      <c r="C27">
        <v>2439713</v>
      </c>
      <c r="D27">
        <v>23301408</v>
      </c>
      <c r="E27">
        <v>341718</v>
      </c>
      <c r="F27">
        <v>0</v>
      </c>
      <c r="G27">
        <v>0</v>
      </c>
      <c r="H27">
        <v>0</v>
      </c>
      <c r="I27">
        <v>583591</v>
      </c>
      <c r="J27">
        <v>0</v>
      </c>
      <c r="K27">
        <v>257471</v>
      </c>
      <c r="L27">
        <v>18573541</v>
      </c>
      <c r="M27">
        <v>1061839</v>
      </c>
      <c r="N27">
        <v>0</v>
      </c>
    </row>
    <row r="28" spans="1:14" ht="16" customHeight="1" x14ac:dyDescent="0.2">
      <c r="A28" t="s">
        <v>29</v>
      </c>
      <c r="B28">
        <v>158060674</v>
      </c>
      <c r="C28">
        <v>4801889</v>
      </c>
      <c r="D28">
        <v>39260656</v>
      </c>
      <c r="E28">
        <v>528402</v>
      </c>
      <c r="F28">
        <v>0</v>
      </c>
      <c r="G28">
        <v>60276980</v>
      </c>
      <c r="H28">
        <v>0</v>
      </c>
      <c r="I28">
        <v>33597451</v>
      </c>
      <c r="J28">
        <v>0</v>
      </c>
      <c r="K28">
        <v>0</v>
      </c>
      <c r="L28">
        <v>19581864</v>
      </c>
      <c r="M28">
        <v>0</v>
      </c>
      <c r="N28">
        <v>13432</v>
      </c>
    </row>
    <row r="29" spans="1:14" ht="16" customHeight="1" x14ac:dyDescent="0.2">
      <c r="A29" t="s">
        <v>30</v>
      </c>
      <c r="B29">
        <v>219608718</v>
      </c>
      <c r="C29">
        <v>1866411</v>
      </c>
      <c r="D29">
        <v>170003595</v>
      </c>
      <c r="E29">
        <v>272953</v>
      </c>
      <c r="F29">
        <v>0</v>
      </c>
      <c r="G29">
        <v>0</v>
      </c>
      <c r="H29">
        <v>0</v>
      </c>
      <c r="I29">
        <v>1218195</v>
      </c>
      <c r="J29">
        <v>0</v>
      </c>
      <c r="K29">
        <v>0</v>
      </c>
      <c r="L29">
        <v>7061846</v>
      </c>
      <c r="M29">
        <v>1318216</v>
      </c>
      <c r="N29">
        <v>37867502</v>
      </c>
    </row>
    <row r="30" spans="1:14" ht="16" customHeight="1" x14ac:dyDescent="0.2">
      <c r="A30" t="s">
        <v>31</v>
      </c>
      <c r="B30">
        <v>122251328</v>
      </c>
      <c r="C30">
        <v>5065549</v>
      </c>
      <c r="D30">
        <v>93939195</v>
      </c>
      <c r="E30">
        <v>481655</v>
      </c>
      <c r="F30">
        <v>0</v>
      </c>
      <c r="G30">
        <v>0</v>
      </c>
      <c r="H30">
        <v>0</v>
      </c>
      <c r="I30">
        <v>289348</v>
      </c>
      <c r="J30">
        <v>0</v>
      </c>
      <c r="K30">
        <v>0</v>
      </c>
      <c r="L30">
        <v>21486681</v>
      </c>
      <c r="M30">
        <v>988900</v>
      </c>
      <c r="N30">
        <v>0</v>
      </c>
    </row>
    <row r="31" spans="1:14" ht="16" customHeight="1" x14ac:dyDescent="0.2">
      <c r="A31" t="s">
        <v>32</v>
      </c>
      <c r="B31">
        <v>15606251</v>
      </c>
      <c r="C31">
        <v>8339164</v>
      </c>
      <c r="D31">
        <v>6643409</v>
      </c>
      <c r="E31">
        <v>1</v>
      </c>
      <c r="F31">
        <v>0</v>
      </c>
      <c r="G31">
        <v>0</v>
      </c>
      <c r="H31">
        <v>0</v>
      </c>
      <c r="I31">
        <v>0</v>
      </c>
      <c r="J31">
        <v>0</v>
      </c>
      <c r="K31">
        <v>0</v>
      </c>
      <c r="L31">
        <v>359111</v>
      </c>
      <c r="M31">
        <v>264566</v>
      </c>
      <c r="N31">
        <v>0</v>
      </c>
    </row>
    <row r="32" spans="1:14" ht="16" customHeight="1" x14ac:dyDescent="0.2">
      <c r="A32" t="s">
        <v>33</v>
      </c>
      <c r="B32">
        <v>59408684</v>
      </c>
      <c r="C32">
        <v>0</v>
      </c>
      <c r="D32">
        <v>49107143</v>
      </c>
      <c r="E32">
        <v>0</v>
      </c>
      <c r="F32">
        <v>0</v>
      </c>
      <c r="G32">
        <v>0</v>
      </c>
      <c r="H32">
        <v>0</v>
      </c>
      <c r="I32">
        <v>0</v>
      </c>
      <c r="J32">
        <v>0</v>
      </c>
      <c r="K32">
        <v>0</v>
      </c>
      <c r="L32">
        <v>6190654</v>
      </c>
      <c r="M32">
        <v>4110887</v>
      </c>
      <c r="N32">
        <v>0</v>
      </c>
    </row>
    <row r="33" spans="1:14" ht="16" customHeight="1" x14ac:dyDescent="0.2">
      <c r="A33" t="s">
        <v>34</v>
      </c>
      <c r="B33">
        <v>12897453</v>
      </c>
      <c r="C33">
        <v>9831257</v>
      </c>
      <c r="D33">
        <v>184193</v>
      </c>
      <c r="E33">
        <v>27775</v>
      </c>
      <c r="F33">
        <v>29136</v>
      </c>
      <c r="G33">
        <v>0</v>
      </c>
      <c r="H33">
        <v>0</v>
      </c>
      <c r="I33">
        <v>36651</v>
      </c>
      <c r="J33">
        <v>0</v>
      </c>
      <c r="K33">
        <v>0</v>
      </c>
      <c r="L33">
        <v>696223</v>
      </c>
      <c r="M33">
        <v>789906</v>
      </c>
      <c r="N33">
        <v>1302312</v>
      </c>
    </row>
    <row r="34" spans="1:14" ht="16" customHeight="1" x14ac:dyDescent="0.2">
      <c r="A34" t="s">
        <v>35</v>
      </c>
      <c r="B34">
        <v>6699097</v>
      </c>
      <c r="C34">
        <v>-1</v>
      </c>
      <c r="D34">
        <v>6499098</v>
      </c>
      <c r="E34">
        <v>0</v>
      </c>
      <c r="F34">
        <v>0</v>
      </c>
      <c r="G34">
        <v>0</v>
      </c>
      <c r="H34">
        <v>0</v>
      </c>
      <c r="I34">
        <v>0</v>
      </c>
      <c r="J34">
        <v>0</v>
      </c>
      <c r="K34">
        <v>0</v>
      </c>
      <c r="L34">
        <v>200000</v>
      </c>
      <c r="M34">
        <v>0</v>
      </c>
      <c r="N34">
        <v>0</v>
      </c>
    </row>
    <row r="35" spans="1:14" ht="16" customHeight="1" x14ac:dyDescent="0.2">
      <c r="A35" t="s">
        <v>36</v>
      </c>
      <c r="B35">
        <v>5504004</v>
      </c>
      <c r="C35">
        <v>0</v>
      </c>
      <c r="D35">
        <v>1425786</v>
      </c>
      <c r="E35">
        <v>0</v>
      </c>
      <c r="F35">
        <v>0</v>
      </c>
      <c r="G35">
        <v>0</v>
      </c>
      <c r="H35">
        <v>0</v>
      </c>
      <c r="I35">
        <v>0</v>
      </c>
      <c r="J35">
        <v>0</v>
      </c>
      <c r="K35">
        <v>0</v>
      </c>
      <c r="L35">
        <v>4078218</v>
      </c>
      <c r="M35">
        <v>0</v>
      </c>
      <c r="N35">
        <v>0</v>
      </c>
    </row>
    <row r="36" spans="1:14" ht="16" customHeight="1" x14ac:dyDescent="0.2">
      <c r="A36" t="s">
        <v>37</v>
      </c>
      <c r="B36">
        <v>15929077</v>
      </c>
      <c r="C36">
        <v>2851614</v>
      </c>
      <c r="D36">
        <v>4581870</v>
      </c>
      <c r="E36">
        <v>408903</v>
      </c>
      <c r="F36">
        <v>0</v>
      </c>
      <c r="G36">
        <v>0</v>
      </c>
      <c r="H36">
        <v>0</v>
      </c>
      <c r="I36">
        <v>0</v>
      </c>
      <c r="J36">
        <v>477213</v>
      </c>
      <c r="K36">
        <v>0</v>
      </c>
      <c r="L36">
        <v>2852301</v>
      </c>
      <c r="M36">
        <v>2064066</v>
      </c>
      <c r="N36">
        <v>2693110</v>
      </c>
    </row>
    <row r="37" spans="1:14" ht="16" customHeight="1" x14ac:dyDescent="0.2">
      <c r="A37" t="s">
        <v>38</v>
      </c>
      <c r="B37">
        <v>316208772</v>
      </c>
      <c r="C37">
        <v>17202780</v>
      </c>
      <c r="D37">
        <v>0</v>
      </c>
      <c r="E37">
        <v>416955</v>
      </c>
      <c r="F37">
        <v>0</v>
      </c>
      <c r="G37">
        <v>28073017</v>
      </c>
      <c r="H37">
        <v>0</v>
      </c>
      <c r="I37">
        <v>233855</v>
      </c>
      <c r="J37">
        <v>252039850</v>
      </c>
      <c r="K37">
        <v>0</v>
      </c>
      <c r="L37">
        <v>18668611</v>
      </c>
      <c r="M37">
        <v>897297</v>
      </c>
      <c r="N37">
        <v>-1323593</v>
      </c>
    </row>
    <row r="38" spans="1:14" ht="16" customHeight="1" x14ac:dyDescent="0.2">
      <c r="A38" t="s">
        <v>39</v>
      </c>
      <c r="B38">
        <v>17161931</v>
      </c>
      <c r="C38">
        <v>0</v>
      </c>
      <c r="D38">
        <v>2895258</v>
      </c>
      <c r="E38">
        <v>0</v>
      </c>
      <c r="F38">
        <v>0</v>
      </c>
      <c r="G38">
        <v>0</v>
      </c>
      <c r="H38">
        <v>0</v>
      </c>
      <c r="I38">
        <v>0</v>
      </c>
      <c r="J38">
        <v>0</v>
      </c>
      <c r="K38">
        <v>0</v>
      </c>
      <c r="L38">
        <v>4361913</v>
      </c>
      <c r="M38">
        <v>566365</v>
      </c>
      <c r="N38">
        <v>9338395</v>
      </c>
    </row>
    <row r="39" spans="1:14" ht="16" customHeight="1" x14ac:dyDescent="0.2">
      <c r="A39" t="s">
        <v>40</v>
      </c>
      <c r="B39">
        <v>485295067</v>
      </c>
      <c r="C39">
        <v>51122672</v>
      </c>
      <c r="D39">
        <v>0</v>
      </c>
      <c r="E39">
        <v>576855</v>
      </c>
      <c r="F39">
        <v>0</v>
      </c>
      <c r="G39">
        <v>0</v>
      </c>
      <c r="H39">
        <v>0</v>
      </c>
      <c r="I39">
        <v>24957559</v>
      </c>
      <c r="J39">
        <v>0</v>
      </c>
      <c r="K39">
        <v>0</v>
      </c>
      <c r="L39">
        <v>226892986</v>
      </c>
      <c r="M39">
        <v>7580410</v>
      </c>
      <c r="N39">
        <v>174164585</v>
      </c>
    </row>
    <row r="40" spans="1:14" ht="16" customHeight="1" x14ac:dyDescent="0.2">
      <c r="A40" t="s">
        <v>41</v>
      </c>
      <c r="B40">
        <v>181463734</v>
      </c>
      <c r="C40">
        <v>60801314</v>
      </c>
      <c r="D40">
        <v>78502197</v>
      </c>
      <c r="E40">
        <v>4810439</v>
      </c>
      <c r="F40">
        <v>0</v>
      </c>
      <c r="G40">
        <v>0</v>
      </c>
      <c r="H40">
        <v>0</v>
      </c>
      <c r="I40">
        <v>5182377</v>
      </c>
      <c r="J40">
        <v>0</v>
      </c>
      <c r="K40">
        <v>0</v>
      </c>
      <c r="L40">
        <v>18079753</v>
      </c>
      <c r="M40">
        <v>1421315</v>
      </c>
      <c r="N40">
        <v>12666339</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217897918</v>
      </c>
      <c r="C42">
        <v>41307029</v>
      </c>
      <c r="D42">
        <v>45403943</v>
      </c>
      <c r="E42">
        <v>5645182</v>
      </c>
      <c r="F42">
        <v>765</v>
      </c>
      <c r="G42">
        <v>0</v>
      </c>
      <c r="H42">
        <v>0</v>
      </c>
      <c r="I42">
        <v>17050050</v>
      </c>
      <c r="J42">
        <v>10852180</v>
      </c>
      <c r="K42">
        <v>14528660</v>
      </c>
      <c r="L42">
        <v>52352553</v>
      </c>
      <c r="M42">
        <v>994992</v>
      </c>
      <c r="N42">
        <v>29762564</v>
      </c>
    </row>
    <row r="43" spans="1:14" ht="16" customHeight="1" x14ac:dyDescent="0.2">
      <c r="A43" t="s">
        <v>44</v>
      </c>
      <c r="B43">
        <v>8906202</v>
      </c>
      <c r="C43">
        <v>0</v>
      </c>
      <c r="D43">
        <v>0</v>
      </c>
      <c r="E43">
        <v>0</v>
      </c>
      <c r="F43">
        <v>1463</v>
      </c>
      <c r="G43">
        <v>0</v>
      </c>
      <c r="H43">
        <v>0</v>
      </c>
      <c r="I43">
        <v>665592</v>
      </c>
      <c r="J43">
        <v>537054</v>
      </c>
      <c r="K43">
        <v>687435</v>
      </c>
      <c r="L43">
        <v>6215282</v>
      </c>
      <c r="M43">
        <v>799376</v>
      </c>
      <c r="N43">
        <v>0</v>
      </c>
    </row>
    <row r="44" spans="1:14" ht="16" customHeight="1" x14ac:dyDescent="0.2">
      <c r="A44" t="s">
        <v>45</v>
      </c>
      <c r="B44">
        <v>33895790</v>
      </c>
      <c r="C44">
        <v>-7753076</v>
      </c>
      <c r="D44">
        <v>-5325731</v>
      </c>
      <c r="E44">
        <v>370209</v>
      </c>
      <c r="F44">
        <v>0</v>
      </c>
      <c r="G44">
        <v>0</v>
      </c>
      <c r="H44">
        <v>0</v>
      </c>
      <c r="I44">
        <v>0</v>
      </c>
      <c r="J44">
        <v>10498</v>
      </c>
      <c r="K44">
        <v>0</v>
      </c>
      <c r="L44">
        <v>6846529</v>
      </c>
      <c r="M44">
        <v>2076489</v>
      </c>
      <c r="N44">
        <v>37670872</v>
      </c>
    </row>
    <row r="45" spans="1:14" ht="16" customHeight="1" x14ac:dyDescent="0.2">
      <c r="A45" t="s">
        <v>46</v>
      </c>
      <c r="B45">
        <v>219082639</v>
      </c>
      <c r="C45">
        <v>70755845</v>
      </c>
      <c r="D45">
        <v>90373295</v>
      </c>
      <c r="E45">
        <v>1555452</v>
      </c>
      <c r="F45">
        <v>0</v>
      </c>
      <c r="G45">
        <v>0</v>
      </c>
      <c r="H45">
        <v>0</v>
      </c>
      <c r="I45">
        <v>3984608</v>
      </c>
      <c r="J45">
        <v>3401891</v>
      </c>
      <c r="K45">
        <v>0</v>
      </c>
      <c r="L45">
        <v>43368886</v>
      </c>
      <c r="M45">
        <v>5642662</v>
      </c>
      <c r="N45">
        <v>0</v>
      </c>
    </row>
    <row r="46" spans="1:14" ht="16" customHeight="1" x14ac:dyDescent="0.2">
      <c r="A46" t="s">
        <v>47</v>
      </c>
      <c r="B46">
        <v>44893299</v>
      </c>
      <c r="C46">
        <v>4708273</v>
      </c>
      <c r="D46">
        <v>23342617</v>
      </c>
      <c r="E46">
        <v>0</v>
      </c>
      <c r="F46">
        <v>0</v>
      </c>
      <c r="G46">
        <v>0</v>
      </c>
      <c r="H46">
        <v>0</v>
      </c>
      <c r="I46">
        <v>0</v>
      </c>
      <c r="J46">
        <v>0</v>
      </c>
      <c r="K46">
        <v>0</v>
      </c>
      <c r="L46">
        <v>2940685</v>
      </c>
      <c r="M46">
        <v>664846</v>
      </c>
      <c r="N46">
        <v>13236878</v>
      </c>
    </row>
    <row r="47" spans="1:14" ht="16" customHeight="1" x14ac:dyDescent="0.2">
      <c r="A47" t="s">
        <v>48</v>
      </c>
      <c r="B47">
        <v>21433943</v>
      </c>
      <c r="C47">
        <v>11649428</v>
      </c>
      <c r="D47">
        <v>4085269</v>
      </c>
      <c r="E47">
        <v>116917</v>
      </c>
      <c r="F47">
        <v>0</v>
      </c>
      <c r="G47">
        <v>0</v>
      </c>
      <c r="H47">
        <v>0</v>
      </c>
      <c r="I47">
        <v>0</v>
      </c>
      <c r="J47">
        <v>0</v>
      </c>
      <c r="K47">
        <v>0</v>
      </c>
      <c r="L47">
        <v>3978344</v>
      </c>
      <c r="M47">
        <v>1603985</v>
      </c>
      <c r="N47">
        <v>0</v>
      </c>
    </row>
    <row r="48" spans="1:14" ht="16" customHeight="1" x14ac:dyDescent="0.2">
      <c r="A48" t="s">
        <v>49</v>
      </c>
      <c r="B48">
        <v>2361096</v>
      </c>
      <c r="C48">
        <v>1021455</v>
      </c>
      <c r="D48">
        <v>0</v>
      </c>
      <c r="E48">
        <v>53391</v>
      </c>
      <c r="F48">
        <v>0</v>
      </c>
      <c r="G48">
        <v>0</v>
      </c>
      <c r="H48">
        <v>0</v>
      </c>
      <c r="I48">
        <v>0</v>
      </c>
      <c r="J48">
        <v>0</v>
      </c>
      <c r="K48">
        <v>0</v>
      </c>
      <c r="L48">
        <v>1286250</v>
      </c>
      <c r="M48">
        <v>0</v>
      </c>
      <c r="N48">
        <v>0</v>
      </c>
    </row>
    <row r="49" spans="1:14" ht="16" customHeight="1" x14ac:dyDescent="0.2">
      <c r="A49" t="s">
        <v>50</v>
      </c>
      <c r="B49">
        <v>51330160</v>
      </c>
      <c r="C49">
        <v>13900244</v>
      </c>
      <c r="D49">
        <v>5664696</v>
      </c>
      <c r="E49">
        <v>2721728</v>
      </c>
      <c r="F49">
        <v>0</v>
      </c>
      <c r="G49">
        <v>0</v>
      </c>
      <c r="H49">
        <v>0</v>
      </c>
      <c r="I49">
        <v>0</v>
      </c>
      <c r="J49">
        <v>212521</v>
      </c>
      <c r="K49">
        <v>249181</v>
      </c>
      <c r="L49">
        <v>10798048</v>
      </c>
      <c r="M49">
        <v>2666938</v>
      </c>
      <c r="N49">
        <v>15116804</v>
      </c>
    </row>
    <row r="50" spans="1:14" ht="16" customHeight="1" x14ac:dyDescent="0.2">
      <c r="A50" t="s">
        <v>51</v>
      </c>
      <c r="B50">
        <v>129052278</v>
      </c>
      <c r="C50">
        <v>1087689</v>
      </c>
      <c r="D50">
        <v>27745141</v>
      </c>
      <c r="E50">
        <v>0</v>
      </c>
      <c r="F50">
        <v>0</v>
      </c>
      <c r="G50">
        <v>0</v>
      </c>
      <c r="H50">
        <v>0</v>
      </c>
      <c r="I50">
        <v>0</v>
      </c>
      <c r="J50">
        <v>0</v>
      </c>
      <c r="K50">
        <v>0</v>
      </c>
      <c r="L50">
        <v>1114999</v>
      </c>
      <c r="M50">
        <v>11785</v>
      </c>
      <c r="N50">
        <v>99092664</v>
      </c>
    </row>
    <row r="51" spans="1:14" ht="16" customHeight="1" x14ac:dyDescent="0.2">
      <c r="A51" t="s">
        <v>52</v>
      </c>
      <c r="B51">
        <v>18127188</v>
      </c>
      <c r="C51">
        <v>13328087</v>
      </c>
      <c r="D51">
        <v>1214</v>
      </c>
      <c r="E51">
        <v>0</v>
      </c>
      <c r="F51">
        <v>0</v>
      </c>
      <c r="G51">
        <v>0</v>
      </c>
      <c r="H51">
        <v>0</v>
      </c>
      <c r="I51">
        <v>355563</v>
      </c>
      <c r="J51">
        <v>0</v>
      </c>
      <c r="K51">
        <v>0</v>
      </c>
      <c r="L51">
        <v>3672374</v>
      </c>
      <c r="M51">
        <v>442219</v>
      </c>
      <c r="N51">
        <v>327731</v>
      </c>
    </row>
    <row r="52" spans="1:14" ht="16" customHeight="1" x14ac:dyDescent="0.2">
      <c r="A52" t="s">
        <v>53</v>
      </c>
      <c r="B52">
        <v>15811666</v>
      </c>
      <c r="C52">
        <v>127736</v>
      </c>
      <c r="D52">
        <v>4340869</v>
      </c>
      <c r="E52">
        <v>0</v>
      </c>
      <c r="F52">
        <v>0</v>
      </c>
      <c r="G52">
        <v>7198654</v>
      </c>
      <c r="H52">
        <v>0</v>
      </c>
      <c r="I52">
        <v>995057</v>
      </c>
      <c r="J52">
        <v>0</v>
      </c>
      <c r="K52">
        <v>0</v>
      </c>
      <c r="L52">
        <v>2772201</v>
      </c>
      <c r="M52">
        <v>377149</v>
      </c>
      <c r="N52">
        <v>0</v>
      </c>
    </row>
    <row r="53" spans="1:14" ht="16" customHeight="1" x14ac:dyDescent="0.2">
      <c r="A53" t="s">
        <v>54</v>
      </c>
      <c r="B53">
        <v>65269009</v>
      </c>
      <c r="C53">
        <v>26772937</v>
      </c>
      <c r="D53">
        <v>21328766</v>
      </c>
      <c r="E53">
        <v>2895536</v>
      </c>
      <c r="F53">
        <v>314548</v>
      </c>
      <c r="G53">
        <v>0</v>
      </c>
      <c r="H53">
        <v>0</v>
      </c>
      <c r="I53">
        <v>21147</v>
      </c>
      <c r="J53">
        <v>14197</v>
      </c>
      <c r="K53">
        <v>0</v>
      </c>
      <c r="L53">
        <v>9287419</v>
      </c>
      <c r="M53">
        <v>441804</v>
      </c>
      <c r="N53">
        <v>4192655</v>
      </c>
    </row>
    <row r="54" spans="1:14" ht="16" customHeight="1" x14ac:dyDescent="0.2">
      <c r="A54" t="s">
        <v>55</v>
      </c>
      <c r="B54">
        <v>97174480</v>
      </c>
      <c r="C54">
        <v>23107773</v>
      </c>
      <c r="D54">
        <v>38707605</v>
      </c>
      <c r="E54">
        <v>28658</v>
      </c>
      <c r="F54">
        <v>0</v>
      </c>
      <c r="G54">
        <v>0</v>
      </c>
      <c r="H54">
        <v>0</v>
      </c>
      <c r="I54">
        <v>5567088</v>
      </c>
      <c r="J54">
        <v>0</v>
      </c>
      <c r="K54">
        <v>0</v>
      </c>
      <c r="L54">
        <v>17753508</v>
      </c>
      <c r="M54">
        <v>4002743</v>
      </c>
      <c r="N54">
        <v>8007105</v>
      </c>
    </row>
    <row r="55" spans="1:14" ht="16" customHeight="1" x14ac:dyDescent="0.2">
      <c r="A55" t="s">
        <v>56</v>
      </c>
      <c r="B55">
        <v>8717138</v>
      </c>
      <c r="C55">
        <v>0</v>
      </c>
      <c r="D55">
        <v>2228544</v>
      </c>
      <c r="E55">
        <v>0</v>
      </c>
      <c r="F55">
        <v>0</v>
      </c>
      <c r="G55">
        <v>0</v>
      </c>
      <c r="H55">
        <v>0</v>
      </c>
      <c r="I55">
        <v>0</v>
      </c>
      <c r="J55">
        <v>0</v>
      </c>
      <c r="K55">
        <v>0</v>
      </c>
      <c r="L55">
        <v>5166965</v>
      </c>
      <c r="M55">
        <v>1321629</v>
      </c>
      <c r="N55">
        <v>0</v>
      </c>
    </row>
    <row r="56" spans="1:14" ht="16" customHeight="1" x14ac:dyDescent="0.2">
      <c r="A56" t="s">
        <v>57</v>
      </c>
      <c r="B56">
        <v>127100951</v>
      </c>
      <c r="C56">
        <v>21756058</v>
      </c>
      <c r="D56">
        <v>81268003</v>
      </c>
      <c r="E56">
        <v>0</v>
      </c>
      <c r="F56">
        <v>0</v>
      </c>
      <c r="G56">
        <v>0</v>
      </c>
      <c r="H56">
        <v>0</v>
      </c>
      <c r="I56">
        <v>1793203</v>
      </c>
      <c r="J56">
        <v>0</v>
      </c>
      <c r="K56">
        <v>7260551</v>
      </c>
      <c r="L56">
        <v>12558787</v>
      </c>
      <c r="M56">
        <v>0</v>
      </c>
      <c r="N56">
        <v>2464349</v>
      </c>
    </row>
    <row r="57" spans="1:14" ht="16" customHeight="1" x14ac:dyDescent="0.2">
      <c r="A57" t="s">
        <v>58</v>
      </c>
      <c r="B57">
        <v>17280628</v>
      </c>
      <c r="C57">
        <v>-41596</v>
      </c>
      <c r="D57">
        <v>0</v>
      </c>
      <c r="E57">
        <v>3765</v>
      </c>
      <c r="F57">
        <v>0</v>
      </c>
      <c r="G57">
        <v>0</v>
      </c>
      <c r="H57">
        <v>0</v>
      </c>
      <c r="I57">
        <v>0</v>
      </c>
      <c r="J57">
        <v>0</v>
      </c>
      <c r="K57">
        <v>0</v>
      </c>
      <c r="L57">
        <v>699386</v>
      </c>
      <c r="M57">
        <v>262667</v>
      </c>
      <c r="N57">
        <v>16356406</v>
      </c>
    </row>
    <row r="58" spans="1:14" ht="16" customHeight="1" x14ac:dyDescent="0.2">
      <c r="A58" t="s">
        <v>133</v>
      </c>
      <c r="B58">
        <v>4621191197</v>
      </c>
      <c r="C58">
        <v>596046333</v>
      </c>
      <c r="D58">
        <v>1716927935</v>
      </c>
      <c r="E58">
        <v>41686118</v>
      </c>
      <c r="F58">
        <v>345912</v>
      </c>
      <c r="G58">
        <v>95548651</v>
      </c>
      <c r="H58">
        <v>47025700</v>
      </c>
      <c r="I58">
        <v>100780757</v>
      </c>
      <c r="J58">
        <v>267990420</v>
      </c>
      <c r="K58">
        <v>22850362</v>
      </c>
      <c r="L58">
        <v>765989485</v>
      </c>
      <c r="M58">
        <v>60037137</v>
      </c>
      <c r="N58">
        <v>905962387</v>
      </c>
    </row>
    <row r="59" spans="1:14" ht="16" customHeight="1" x14ac:dyDescent="0.2">
      <c r="A59" t="s">
        <v>361</v>
      </c>
      <c r="B59">
        <v>0.54</v>
      </c>
      <c r="C59">
        <v>7.0000000000000007E-2</v>
      </c>
      <c r="D59">
        <v>0.2</v>
      </c>
      <c r="E59">
        <v>0</v>
      </c>
      <c r="F59">
        <v>0</v>
      </c>
      <c r="G59">
        <v>0.01</v>
      </c>
      <c r="H59">
        <v>0.01</v>
      </c>
      <c r="I59">
        <v>0.01</v>
      </c>
      <c r="J59">
        <v>0.03</v>
      </c>
      <c r="K59">
        <v>0</v>
      </c>
      <c r="L59">
        <v>0.09</v>
      </c>
      <c r="M59">
        <v>0.01</v>
      </c>
      <c r="N59">
        <v>0.11</v>
      </c>
    </row>
    <row r="61" spans="1:14" ht="16" customHeight="1" x14ac:dyDescent="0.2">
      <c r="A61" t="s">
        <v>442</v>
      </c>
    </row>
  </sheetData>
  <phoneticPr fontId="13" type="noConversion"/>
  <hyperlinks>
    <hyperlink ref="A59" location="footnote_1" tooltip="footnote 1" display="footnote_1"/>
  </hyperlinks>
  <pageMargins left="0.25" right="0.25" top="0.75" bottom="0.25" header="0.25" footer="0.25"/>
  <pageSetup scale="98" orientation="landscape"/>
  <headerFooter>
    <oddHeader>&amp;L&amp;"Arial,Bold"&amp;9_x000D_&amp;F&amp;CTANF FINANCIAL DATA</oddHeader>
    <oddFooter>&amp;R_x000D_&amp;P of &amp;N_x000D_&amp;D &amp;T</oddFooter>
  </headerFooter>
  <colBreaks count="1" manualBreakCount="1">
    <brk id="14" max="1048575" man="1"/>
  </colBreaks>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enableFormatConditionsCalculation="0"/>
  <dimension ref="A1:I61"/>
  <sheetViews>
    <sheetView zoomScaleSheetLayoutView="100" workbookViewId="0">
      <selection activeCell="K21" sqref="A1:XFD1048576"/>
    </sheetView>
  </sheetViews>
  <sheetFormatPr baseColWidth="10" defaultColWidth="8.83203125" defaultRowHeight="16" customHeight="1" x14ac:dyDescent="0.2"/>
  <cols>
    <col min="1" max="1" width="13.33203125" customWidth="1"/>
    <col min="2" max="2" width="16" customWidth="1"/>
    <col min="3" max="3" width="14" customWidth="1"/>
    <col min="4" max="4" width="10.83203125" customWidth="1"/>
    <col min="5" max="5" width="17.33203125" customWidth="1"/>
    <col min="6" max="6" width="21.5" customWidth="1"/>
    <col min="7" max="7" width="19.83203125" customWidth="1"/>
  </cols>
  <sheetData>
    <row r="1" spans="1:9" ht="16" customHeight="1" x14ac:dyDescent="0.2">
      <c r="A1" t="s">
        <v>441</v>
      </c>
      <c r="I1">
        <v>4</v>
      </c>
    </row>
    <row r="3" spans="1:9" ht="16" customHeight="1" x14ac:dyDescent="0.2">
      <c r="A3" t="s">
        <v>176</v>
      </c>
    </row>
    <row r="5" spans="1:9" ht="16" customHeight="1" x14ac:dyDescent="0.2">
      <c r="A5" t="s">
        <v>1</v>
      </c>
      <c r="B5" t="s">
        <v>136</v>
      </c>
      <c r="C5" t="s">
        <v>137</v>
      </c>
      <c r="D5" t="s">
        <v>138</v>
      </c>
      <c r="E5" t="s">
        <v>139</v>
      </c>
      <c r="F5" t="s">
        <v>123</v>
      </c>
      <c r="G5" t="s">
        <v>177</v>
      </c>
    </row>
    <row r="6" spans="1:9" ht="16" customHeight="1" x14ac:dyDescent="0.2">
      <c r="B6" t="s">
        <v>178</v>
      </c>
      <c r="C6" t="s">
        <v>3</v>
      </c>
      <c r="D6" t="s">
        <v>4</v>
      </c>
      <c r="E6" t="s">
        <v>179</v>
      </c>
      <c r="F6" t="s">
        <v>440</v>
      </c>
      <c r="G6" t="s">
        <v>180</v>
      </c>
      <c r="I6">
        <v>2003</v>
      </c>
    </row>
    <row r="7" spans="1:9" ht="16" customHeight="1" x14ac:dyDescent="0.2">
      <c r="A7" t="s">
        <v>8</v>
      </c>
      <c r="B7">
        <v>527789</v>
      </c>
      <c r="C7">
        <v>527789</v>
      </c>
      <c r="D7">
        <v>0</v>
      </c>
      <c r="E7">
        <v>0</v>
      </c>
      <c r="F7">
        <v>37925034</v>
      </c>
      <c r="G7">
        <v>38452823</v>
      </c>
    </row>
    <row r="8" spans="1:9" ht="16" customHeight="1" x14ac:dyDescent="0.2">
      <c r="A8" t="s">
        <v>9</v>
      </c>
      <c r="B8">
        <v>36353693</v>
      </c>
      <c r="C8">
        <v>33131256</v>
      </c>
      <c r="D8">
        <v>3000000</v>
      </c>
      <c r="E8">
        <v>222437</v>
      </c>
      <c r="F8">
        <v>7503620</v>
      </c>
      <c r="G8">
        <v>43857313</v>
      </c>
    </row>
    <row r="9" spans="1:9" ht="16" customHeight="1" x14ac:dyDescent="0.2">
      <c r="A9" t="s">
        <v>10</v>
      </c>
      <c r="B9">
        <v>49297062</v>
      </c>
      <c r="C9">
        <v>49296907</v>
      </c>
      <c r="D9">
        <v>0</v>
      </c>
      <c r="E9">
        <v>155</v>
      </c>
      <c r="F9">
        <v>21952739</v>
      </c>
      <c r="G9">
        <v>71249801</v>
      </c>
    </row>
    <row r="10" spans="1:9" ht="16" customHeight="1" x14ac:dyDescent="0.2">
      <c r="A10" t="s">
        <v>11</v>
      </c>
      <c r="B10">
        <v>7911925</v>
      </c>
      <c r="C10">
        <v>7911925</v>
      </c>
      <c r="D10">
        <v>0</v>
      </c>
      <c r="E10">
        <v>0</v>
      </c>
      <c r="F10">
        <v>14339029</v>
      </c>
      <c r="G10">
        <v>22250954</v>
      </c>
    </row>
    <row r="11" spans="1:9" ht="16" customHeight="1" x14ac:dyDescent="0.2">
      <c r="A11" t="s">
        <v>12</v>
      </c>
      <c r="B11">
        <v>1233992197</v>
      </c>
      <c r="C11">
        <v>1264130700</v>
      </c>
      <c r="D11">
        <v>-5520405</v>
      </c>
      <c r="E11">
        <v>-24618098</v>
      </c>
      <c r="F11">
        <v>845548407</v>
      </c>
      <c r="G11">
        <v>2079540604</v>
      </c>
    </row>
    <row r="12" spans="1:9" ht="16" customHeight="1" x14ac:dyDescent="0.2">
      <c r="A12" t="s">
        <v>13</v>
      </c>
      <c r="B12">
        <v>10734555</v>
      </c>
      <c r="C12">
        <v>9488630</v>
      </c>
      <c r="D12">
        <v>0</v>
      </c>
      <c r="E12">
        <v>1245925</v>
      </c>
      <c r="F12">
        <v>114947741</v>
      </c>
      <c r="G12">
        <v>125682296</v>
      </c>
    </row>
    <row r="13" spans="1:9" ht="16" customHeight="1" x14ac:dyDescent="0.2">
      <c r="A13" t="s">
        <v>14</v>
      </c>
      <c r="B13">
        <v>87641719</v>
      </c>
      <c r="C13">
        <v>68893310</v>
      </c>
      <c r="D13">
        <v>10395816</v>
      </c>
      <c r="E13">
        <v>8352593</v>
      </c>
      <c r="F13">
        <v>82604113</v>
      </c>
      <c r="G13">
        <v>170245832</v>
      </c>
    </row>
    <row r="14" spans="1:9" ht="16" customHeight="1" x14ac:dyDescent="0.2">
      <c r="A14" t="s">
        <v>15</v>
      </c>
      <c r="B14">
        <v>10718768</v>
      </c>
      <c r="C14">
        <v>2152864</v>
      </c>
      <c r="D14">
        <v>4723947</v>
      </c>
      <c r="E14">
        <v>3841957</v>
      </c>
      <c r="F14">
        <v>16728769</v>
      </c>
      <c r="G14">
        <v>27447537</v>
      </c>
    </row>
    <row r="15" spans="1:9" ht="16" customHeight="1" x14ac:dyDescent="0.2">
      <c r="A15" t="s">
        <v>16</v>
      </c>
      <c r="B15">
        <v>48880571</v>
      </c>
      <c r="C15">
        <v>48880571</v>
      </c>
      <c r="D15">
        <v>0</v>
      </c>
      <c r="E15">
        <v>0</v>
      </c>
      <c r="F15">
        <v>23416013</v>
      </c>
      <c r="G15">
        <v>72296584</v>
      </c>
    </row>
    <row r="16" spans="1:9" ht="16" customHeight="1" x14ac:dyDescent="0.2">
      <c r="A16" t="s">
        <v>17</v>
      </c>
      <c r="B16">
        <v>207441808</v>
      </c>
      <c r="C16">
        <v>194130796</v>
      </c>
      <c r="D16">
        <v>13311012</v>
      </c>
      <c r="E16">
        <v>0</v>
      </c>
      <c r="F16">
        <v>148021152</v>
      </c>
      <c r="G16">
        <v>355462960</v>
      </c>
    </row>
    <row r="17" spans="1:7" ht="16" customHeight="1" x14ac:dyDescent="0.2">
      <c r="A17" t="s">
        <v>18</v>
      </c>
      <c r="B17">
        <v>93577561</v>
      </c>
      <c r="C17">
        <v>67427142</v>
      </c>
      <c r="D17">
        <v>22434137</v>
      </c>
      <c r="E17">
        <v>3716282</v>
      </c>
      <c r="F17">
        <v>78554579</v>
      </c>
      <c r="G17">
        <v>172132140</v>
      </c>
    </row>
    <row r="18" spans="1:7" ht="16" customHeight="1" x14ac:dyDescent="0.2">
      <c r="A18" t="s">
        <v>19</v>
      </c>
      <c r="B18">
        <v>25839173</v>
      </c>
      <c r="C18">
        <v>25839173</v>
      </c>
      <c r="D18">
        <v>0</v>
      </c>
      <c r="E18">
        <v>0</v>
      </c>
      <c r="F18">
        <v>11504242</v>
      </c>
      <c r="G18">
        <v>37343415</v>
      </c>
    </row>
    <row r="19" spans="1:7" ht="16" customHeight="1" x14ac:dyDescent="0.2">
      <c r="A19" t="s">
        <v>20</v>
      </c>
      <c r="B19">
        <v>0</v>
      </c>
      <c r="C19">
        <v>0</v>
      </c>
      <c r="D19">
        <v>0</v>
      </c>
      <c r="E19">
        <v>0</v>
      </c>
      <c r="F19">
        <v>13025379</v>
      </c>
      <c r="G19">
        <v>13025379</v>
      </c>
    </row>
    <row r="20" spans="1:7" ht="16" customHeight="1" x14ac:dyDescent="0.2">
      <c r="A20" t="s">
        <v>21</v>
      </c>
      <c r="B20">
        <v>53958000</v>
      </c>
      <c r="C20">
        <v>53400803</v>
      </c>
      <c r="D20">
        <v>0</v>
      </c>
      <c r="E20">
        <v>557197</v>
      </c>
      <c r="F20">
        <v>354442490</v>
      </c>
      <c r="G20">
        <v>408400490</v>
      </c>
    </row>
    <row r="21" spans="1:7" ht="16" customHeight="1" x14ac:dyDescent="0.2">
      <c r="A21" t="s">
        <v>22</v>
      </c>
      <c r="B21">
        <v>5809289</v>
      </c>
      <c r="C21">
        <v>13973077</v>
      </c>
      <c r="D21">
        <v>0</v>
      </c>
      <c r="E21">
        <v>-8163788</v>
      </c>
      <c r="F21">
        <v>60370832</v>
      </c>
      <c r="G21">
        <v>66180121</v>
      </c>
    </row>
    <row r="22" spans="1:7" ht="16" customHeight="1" x14ac:dyDescent="0.2">
      <c r="A22" t="s">
        <v>23</v>
      </c>
      <c r="B22">
        <v>40223077</v>
      </c>
      <c r="C22">
        <v>42392056</v>
      </c>
      <c r="D22">
        <v>-2168979</v>
      </c>
      <c r="E22">
        <v>0</v>
      </c>
      <c r="F22">
        <v>13213110</v>
      </c>
      <c r="G22">
        <v>53436187</v>
      </c>
    </row>
    <row r="23" spans="1:7" ht="16" customHeight="1" x14ac:dyDescent="0.2">
      <c r="A23" t="s">
        <v>24</v>
      </c>
      <c r="B23">
        <v>32010385</v>
      </c>
      <c r="C23">
        <v>26156493</v>
      </c>
      <c r="D23">
        <v>5853892</v>
      </c>
      <c r="E23">
        <v>0</v>
      </c>
      <c r="F23">
        <v>10182754</v>
      </c>
      <c r="G23">
        <v>42193139</v>
      </c>
    </row>
    <row r="24" spans="1:7" ht="16" customHeight="1" x14ac:dyDescent="0.2">
      <c r="A24" t="s">
        <v>25</v>
      </c>
      <c r="B24">
        <v>66213382</v>
      </c>
      <c r="C24">
        <v>58645725</v>
      </c>
      <c r="D24">
        <v>5986157</v>
      </c>
      <c r="E24">
        <v>1581500</v>
      </c>
      <c r="F24">
        <v>5699669</v>
      </c>
      <c r="G24">
        <v>71913051</v>
      </c>
    </row>
    <row r="25" spans="1:7" ht="16" customHeight="1" x14ac:dyDescent="0.2">
      <c r="A25" t="s">
        <v>26</v>
      </c>
      <c r="B25">
        <v>12505801</v>
      </c>
      <c r="C25">
        <v>7286313</v>
      </c>
      <c r="D25">
        <v>5219488</v>
      </c>
      <c r="E25">
        <v>0</v>
      </c>
      <c r="F25">
        <v>19664405</v>
      </c>
      <c r="G25">
        <v>32170206</v>
      </c>
    </row>
    <row r="26" spans="1:7" ht="16" customHeight="1" x14ac:dyDescent="0.2">
      <c r="A26" t="s">
        <v>27</v>
      </c>
      <c r="B26">
        <v>28982687</v>
      </c>
      <c r="C26">
        <v>28975028</v>
      </c>
      <c r="D26">
        <v>7470</v>
      </c>
      <c r="E26">
        <v>189</v>
      </c>
      <c r="F26">
        <v>558664</v>
      </c>
      <c r="G26">
        <v>29541351</v>
      </c>
    </row>
    <row r="27" spans="1:7" ht="16" customHeight="1" x14ac:dyDescent="0.2">
      <c r="A27" t="s">
        <v>28</v>
      </c>
      <c r="B27">
        <v>34059252</v>
      </c>
      <c r="C27">
        <v>34059252</v>
      </c>
      <c r="D27">
        <v>0</v>
      </c>
      <c r="E27">
        <v>0</v>
      </c>
      <c r="F27">
        <v>46559281</v>
      </c>
      <c r="G27">
        <v>80618533</v>
      </c>
    </row>
    <row r="28" spans="1:7" ht="16" customHeight="1" x14ac:dyDescent="0.2">
      <c r="A28" t="s">
        <v>29</v>
      </c>
      <c r="B28">
        <v>196512045</v>
      </c>
      <c r="C28">
        <v>190375939</v>
      </c>
      <c r="D28">
        <v>5990863</v>
      </c>
      <c r="E28">
        <v>145243</v>
      </c>
      <c r="F28">
        <v>158060674</v>
      </c>
      <c r="G28">
        <v>354572719</v>
      </c>
    </row>
    <row r="29" spans="1:7" ht="16" customHeight="1" x14ac:dyDescent="0.2">
      <c r="A29" t="s">
        <v>30</v>
      </c>
      <c r="B29">
        <v>183516738</v>
      </c>
      <c r="C29">
        <v>183516738</v>
      </c>
      <c r="D29">
        <v>0</v>
      </c>
      <c r="E29">
        <v>0</v>
      </c>
      <c r="F29">
        <v>219608718</v>
      </c>
      <c r="G29">
        <v>403125456</v>
      </c>
    </row>
    <row r="30" spans="1:7" ht="16" customHeight="1" x14ac:dyDescent="0.2">
      <c r="A30" t="s">
        <v>31</v>
      </c>
      <c r="B30">
        <v>29399695</v>
      </c>
      <c r="C30">
        <v>29399695</v>
      </c>
      <c r="D30">
        <v>0</v>
      </c>
      <c r="E30">
        <v>0</v>
      </c>
      <c r="F30">
        <v>122251328</v>
      </c>
      <c r="G30">
        <v>151651023</v>
      </c>
    </row>
    <row r="31" spans="1:7" ht="16" customHeight="1" x14ac:dyDescent="0.2">
      <c r="A31" t="s">
        <v>32</v>
      </c>
      <c r="B31">
        <v>6118058</v>
      </c>
      <c r="C31">
        <v>2014290</v>
      </c>
      <c r="D31">
        <v>0</v>
      </c>
      <c r="E31">
        <v>4103768</v>
      </c>
      <c r="F31">
        <v>15606251</v>
      </c>
      <c r="G31">
        <v>21724309</v>
      </c>
    </row>
    <row r="32" spans="1:7" ht="16" customHeight="1" x14ac:dyDescent="0.2">
      <c r="A32" t="s">
        <v>33</v>
      </c>
      <c r="B32">
        <v>51618182</v>
      </c>
      <c r="C32">
        <v>51618182</v>
      </c>
      <c r="D32">
        <v>0</v>
      </c>
      <c r="E32">
        <v>0</v>
      </c>
      <c r="F32">
        <v>59408684</v>
      </c>
      <c r="G32">
        <v>111026866</v>
      </c>
    </row>
    <row r="33" spans="1:7" ht="16" customHeight="1" x14ac:dyDescent="0.2">
      <c r="A33" t="s">
        <v>34</v>
      </c>
      <c r="B33">
        <v>1885591</v>
      </c>
      <c r="C33">
        <v>-742389</v>
      </c>
      <c r="D33">
        <v>2627980</v>
      </c>
      <c r="E33">
        <v>0</v>
      </c>
      <c r="F33">
        <v>12897453</v>
      </c>
      <c r="G33">
        <v>14783044</v>
      </c>
    </row>
    <row r="34" spans="1:7" ht="16" customHeight="1" x14ac:dyDescent="0.2">
      <c r="A34" t="s">
        <v>35</v>
      </c>
      <c r="B34">
        <v>16116850</v>
      </c>
      <c r="C34">
        <v>16116850</v>
      </c>
      <c r="D34">
        <v>0</v>
      </c>
      <c r="E34">
        <v>0</v>
      </c>
      <c r="F34">
        <v>6699097</v>
      </c>
      <c r="G34">
        <v>22815947</v>
      </c>
    </row>
    <row r="35" spans="1:7" ht="16" customHeight="1" x14ac:dyDescent="0.2">
      <c r="A35" t="s">
        <v>36</v>
      </c>
      <c r="B35">
        <v>21684118</v>
      </c>
      <c r="C35">
        <v>20010370</v>
      </c>
      <c r="D35">
        <v>1673748</v>
      </c>
      <c r="E35">
        <v>0</v>
      </c>
      <c r="F35">
        <v>5504004</v>
      </c>
      <c r="G35">
        <v>27188122</v>
      </c>
    </row>
    <row r="36" spans="1:7" ht="16" customHeight="1" x14ac:dyDescent="0.2">
      <c r="A36" t="s">
        <v>37</v>
      </c>
      <c r="B36">
        <v>15445119</v>
      </c>
      <c r="C36">
        <v>15445119</v>
      </c>
      <c r="D36">
        <v>0</v>
      </c>
      <c r="E36">
        <v>0</v>
      </c>
      <c r="F36">
        <v>15929077</v>
      </c>
      <c r="G36">
        <v>31374196</v>
      </c>
    </row>
    <row r="37" spans="1:7" ht="16" customHeight="1" x14ac:dyDescent="0.2">
      <c r="A37" t="s">
        <v>38</v>
      </c>
      <c r="B37">
        <v>69067894</v>
      </c>
      <c r="C37">
        <v>40489350</v>
      </c>
      <c r="D37">
        <v>24221537</v>
      </c>
      <c r="E37">
        <v>4357007</v>
      </c>
      <c r="F37">
        <v>316208772</v>
      </c>
      <c r="G37">
        <v>385276666</v>
      </c>
    </row>
    <row r="38" spans="1:7" ht="16" customHeight="1" x14ac:dyDescent="0.2">
      <c r="A38" t="s">
        <v>39</v>
      </c>
      <c r="B38">
        <v>15428301</v>
      </c>
      <c r="C38">
        <v>15204922</v>
      </c>
      <c r="D38">
        <v>0</v>
      </c>
      <c r="E38">
        <v>223379</v>
      </c>
      <c r="F38">
        <v>17161931</v>
      </c>
      <c r="G38">
        <v>32590232</v>
      </c>
    </row>
    <row r="39" spans="1:7" ht="16" customHeight="1" x14ac:dyDescent="0.2">
      <c r="A39" t="s">
        <v>40</v>
      </c>
      <c r="B39">
        <v>242699513</v>
      </c>
      <c r="C39">
        <v>140715515</v>
      </c>
      <c r="D39">
        <v>101983998</v>
      </c>
      <c r="E39">
        <v>0</v>
      </c>
      <c r="F39">
        <v>485295067</v>
      </c>
      <c r="G39">
        <v>727994580</v>
      </c>
    </row>
    <row r="40" spans="1:7" ht="16" customHeight="1" x14ac:dyDescent="0.2">
      <c r="A40" t="s">
        <v>41</v>
      </c>
      <c r="B40">
        <v>22821408</v>
      </c>
      <c r="C40">
        <v>22821408</v>
      </c>
      <c r="D40">
        <v>0</v>
      </c>
      <c r="E40">
        <v>0</v>
      </c>
      <c r="F40">
        <v>181463734</v>
      </c>
      <c r="G40">
        <v>204285142</v>
      </c>
    </row>
    <row r="41" spans="1:7" ht="16" customHeight="1" x14ac:dyDescent="0.2">
      <c r="A41" t="s">
        <v>42</v>
      </c>
      <c r="B41">
        <v>9069360</v>
      </c>
      <c r="C41">
        <v>8052324</v>
      </c>
      <c r="D41">
        <v>1017036</v>
      </c>
      <c r="E41">
        <v>0</v>
      </c>
      <c r="F41">
        <v>0</v>
      </c>
      <c r="G41">
        <v>9069360</v>
      </c>
    </row>
    <row r="42" spans="1:7" ht="16" customHeight="1" x14ac:dyDescent="0.2">
      <c r="A42" t="s">
        <v>43</v>
      </c>
      <c r="B42">
        <v>170350686</v>
      </c>
      <c r="C42">
        <v>166080087</v>
      </c>
      <c r="D42">
        <v>0</v>
      </c>
      <c r="E42">
        <v>4270599</v>
      </c>
      <c r="F42">
        <v>217897918</v>
      </c>
      <c r="G42">
        <v>388248604</v>
      </c>
    </row>
    <row r="43" spans="1:7" ht="16" customHeight="1" x14ac:dyDescent="0.2">
      <c r="A43" t="s">
        <v>44</v>
      </c>
      <c r="B43">
        <v>52170582</v>
      </c>
      <c r="C43">
        <v>12779912</v>
      </c>
      <c r="D43">
        <v>29892240</v>
      </c>
      <c r="E43">
        <v>9498430</v>
      </c>
      <c r="F43">
        <v>8906202</v>
      </c>
      <c r="G43">
        <v>61076784</v>
      </c>
    </row>
    <row r="44" spans="1:7" ht="16" customHeight="1" x14ac:dyDescent="0.2">
      <c r="A44" t="s">
        <v>45</v>
      </c>
      <c r="B44">
        <v>36491602</v>
      </c>
      <c r="C44">
        <v>19142796</v>
      </c>
      <c r="D44">
        <v>13617602</v>
      </c>
      <c r="E44">
        <v>3731204</v>
      </c>
      <c r="F44">
        <v>33895790</v>
      </c>
      <c r="G44">
        <v>70387392</v>
      </c>
    </row>
    <row r="45" spans="1:7" ht="16" customHeight="1" x14ac:dyDescent="0.2">
      <c r="A45" t="s">
        <v>46</v>
      </c>
      <c r="B45">
        <v>188042961</v>
      </c>
      <c r="C45">
        <v>176737613</v>
      </c>
      <c r="D45">
        <v>0</v>
      </c>
      <c r="E45">
        <v>11305348</v>
      </c>
      <c r="F45">
        <v>219082639</v>
      </c>
      <c r="G45">
        <v>407125600</v>
      </c>
    </row>
    <row r="46" spans="1:7" ht="16" customHeight="1" x14ac:dyDescent="0.2">
      <c r="A46" t="s">
        <v>47</v>
      </c>
      <c r="B46">
        <v>21279204</v>
      </c>
      <c r="C46">
        <v>13022455</v>
      </c>
      <c r="D46">
        <v>8093194</v>
      </c>
      <c r="E46">
        <v>163555</v>
      </c>
      <c r="F46">
        <v>44893299</v>
      </c>
      <c r="G46">
        <v>66172503</v>
      </c>
    </row>
    <row r="47" spans="1:7" ht="16" customHeight="1" x14ac:dyDescent="0.2">
      <c r="A47" t="s">
        <v>48</v>
      </c>
      <c r="B47">
        <v>14492797</v>
      </c>
      <c r="C47">
        <v>14198740</v>
      </c>
      <c r="D47">
        <v>0</v>
      </c>
      <c r="E47">
        <v>294057</v>
      </c>
      <c r="F47">
        <v>21433943</v>
      </c>
      <c r="G47">
        <v>35926740</v>
      </c>
    </row>
    <row r="48" spans="1:7" ht="16" customHeight="1" x14ac:dyDescent="0.2">
      <c r="A48" t="s">
        <v>49</v>
      </c>
      <c r="B48">
        <v>6213904</v>
      </c>
      <c r="C48">
        <v>5410990</v>
      </c>
      <c r="D48">
        <v>802914</v>
      </c>
      <c r="E48">
        <v>0</v>
      </c>
      <c r="F48">
        <v>2361096</v>
      </c>
      <c r="G48">
        <v>8575000</v>
      </c>
    </row>
    <row r="49" spans="1:7" ht="16" customHeight="1" x14ac:dyDescent="0.2">
      <c r="A49" t="s">
        <v>50</v>
      </c>
      <c r="B49">
        <v>32991971</v>
      </c>
      <c r="C49">
        <v>16516046</v>
      </c>
      <c r="D49">
        <v>13311086</v>
      </c>
      <c r="E49">
        <v>3164839</v>
      </c>
      <c r="F49">
        <v>51330160</v>
      </c>
      <c r="G49">
        <v>84322131</v>
      </c>
    </row>
    <row r="50" spans="1:7" ht="16" customHeight="1" x14ac:dyDescent="0.2">
      <c r="A50" t="s">
        <v>51</v>
      </c>
      <c r="B50">
        <v>95899127</v>
      </c>
      <c r="C50">
        <v>95899127</v>
      </c>
      <c r="D50">
        <v>0</v>
      </c>
      <c r="E50">
        <v>0</v>
      </c>
      <c r="F50">
        <v>129052278</v>
      </c>
      <c r="G50">
        <v>224951405</v>
      </c>
    </row>
    <row r="51" spans="1:7" ht="16" customHeight="1" x14ac:dyDescent="0.2">
      <c r="A51" t="s">
        <v>52</v>
      </c>
      <c r="B51">
        <v>6226859</v>
      </c>
      <c r="C51">
        <v>1425670</v>
      </c>
      <c r="D51">
        <v>4474924</v>
      </c>
      <c r="E51">
        <v>326265</v>
      </c>
      <c r="F51">
        <v>18127188</v>
      </c>
      <c r="G51">
        <v>24354047</v>
      </c>
    </row>
    <row r="52" spans="1:7" ht="16" customHeight="1" x14ac:dyDescent="0.2">
      <c r="A52" t="s">
        <v>53</v>
      </c>
      <c r="B52">
        <v>16134270</v>
      </c>
      <c r="C52">
        <v>12963558</v>
      </c>
      <c r="D52">
        <v>0</v>
      </c>
      <c r="E52">
        <v>3170712</v>
      </c>
      <c r="F52">
        <v>15811666</v>
      </c>
      <c r="G52">
        <v>31945936</v>
      </c>
    </row>
    <row r="53" spans="1:7" ht="16" customHeight="1" x14ac:dyDescent="0.2">
      <c r="A53" t="s">
        <v>54</v>
      </c>
      <c r="B53">
        <v>57809985</v>
      </c>
      <c r="C53">
        <v>57809985</v>
      </c>
      <c r="D53">
        <v>0</v>
      </c>
      <c r="E53">
        <v>0</v>
      </c>
      <c r="F53">
        <v>65269009</v>
      </c>
      <c r="G53">
        <v>123078994</v>
      </c>
    </row>
    <row r="54" spans="1:7" ht="16" customHeight="1" x14ac:dyDescent="0.2">
      <c r="A54" t="s">
        <v>55</v>
      </c>
      <c r="B54">
        <v>163033164</v>
      </c>
      <c r="C54">
        <v>163033164</v>
      </c>
      <c r="D54">
        <v>0</v>
      </c>
      <c r="E54">
        <v>0</v>
      </c>
      <c r="F54">
        <v>97174480</v>
      </c>
      <c r="G54">
        <v>260207644</v>
      </c>
    </row>
    <row r="55" spans="1:7" ht="16" customHeight="1" x14ac:dyDescent="0.2">
      <c r="A55" t="s">
        <v>56</v>
      </c>
      <c r="B55">
        <v>25729304</v>
      </c>
      <c r="C55">
        <v>24986456</v>
      </c>
      <c r="D55">
        <v>742848</v>
      </c>
      <c r="E55">
        <v>0</v>
      </c>
      <c r="F55">
        <v>8717138</v>
      </c>
      <c r="G55">
        <v>34446442</v>
      </c>
    </row>
    <row r="56" spans="1:7" ht="16" customHeight="1" x14ac:dyDescent="0.2">
      <c r="A56" t="s">
        <v>57</v>
      </c>
      <c r="B56">
        <v>37998327</v>
      </c>
      <c r="C56">
        <v>37998327</v>
      </c>
      <c r="D56">
        <v>0</v>
      </c>
      <c r="E56">
        <v>0</v>
      </c>
      <c r="F56">
        <v>127100951</v>
      </c>
      <c r="G56">
        <v>165099278</v>
      </c>
    </row>
    <row r="57" spans="1:7" ht="16" customHeight="1" x14ac:dyDescent="0.2">
      <c r="A57" t="s">
        <v>58</v>
      </c>
      <c r="B57">
        <v>11920886</v>
      </c>
      <c r="C57">
        <v>7259765</v>
      </c>
      <c r="D57">
        <v>4661121</v>
      </c>
      <c r="E57">
        <v>0</v>
      </c>
      <c r="F57">
        <v>17280628</v>
      </c>
      <c r="G57">
        <v>29201514</v>
      </c>
    </row>
    <row r="58" spans="1:7" ht="16" customHeight="1" x14ac:dyDescent="0.2">
      <c r="A58" t="s">
        <v>133</v>
      </c>
      <c r="B58">
        <v>3904847195</v>
      </c>
      <c r="C58">
        <v>3597002814</v>
      </c>
      <c r="D58">
        <v>276353626</v>
      </c>
      <c r="E58">
        <v>31490755</v>
      </c>
      <c r="F58">
        <v>4621191197</v>
      </c>
      <c r="G58">
        <v>8526038392</v>
      </c>
    </row>
    <row r="59" spans="1:7" ht="16" customHeight="1" x14ac:dyDescent="0.2">
      <c r="A59" t="s">
        <v>361</v>
      </c>
      <c r="B59">
        <v>0.46</v>
      </c>
      <c r="C59">
        <v>0.42</v>
      </c>
      <c r="D59">
        <v>0.03</v>
      </c>
      <c r="E59">
        <v>0</v>
      </c>
      <c r="F59">
        <v>0.54</v>
      </c>
      <c r="G59">
        <v>1</v>
      </c>
    </row>
    <row r="61" spans="1:7" ht="16" customHeight="1" x14ac:dyDescent="0.2">
      <c r="A61" t="s">
        <v>375</v>
      </c>
    </row>
  </sheetData>
  <sheetProtection insertColumns="0" insertRows="0" insertHyperlinks="0" selectLockedCells="1"/>
  <phoneticPr fontId="13" type="noConversion"/>
  <hyperlinks>
    <hyperlink ref="A59" location="footnote_1" tooltip="footnote 1" display="footnote_1"/>
  </hyperlinks>
  <pageMargins left="0.25" right="0.25" top="0.75" bottom="0.25" header="0.25" footer="0.25"/>
  <pageSetup orientation="landscape"/>
  <headerFooter>
    <oddHeader>&amp;L&amp;"Arial,Bold"&amp;9_x000D_&amp;F&amp;CTANF FINANCIAL DATA</oddHeader>
    <oddFooter>&amp;R&amp;P of &amp;N_x000D_&amp;D &amp;T</oddFooter>
  </headerFooter>
  <legacy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I63"/>
  <sheetViews>
    <sheetView workbookViewId="0">
      <selection activeCell="O12" sqref="A1:XFD1048576"/>
    </sheetView>
  </sheetViews>
  <sheetFormatPr baseColWidth="10" defaultColWidth="9.1640625" defaultRowHeight="16" customHeight="1" x14ac:dyDescent="0.2"/>
  <cols>
    <col min="1" max="1" width="14" customWidth="1"/>
    <col min="2" max="2" width="19.1640625" customWidth="1"/>
    <col min="3" max="3" width="14" customWidth="1"/>
    <col min="4" max="4" width="14.1640625" customWidth="1"/>
    <col min="5" max="5" width="13.83203125" customWidth="1"/>
    <col min="6" max="6" width="12" customWidth="1"/>
    <col min="7" max="7" width="12.33203125" customWidth="1"/>
    <col min="8" max="8" width="10.6640625" customWidth="1"/>
    <col min="9" max="9" width="12.5" customWidth="1"/>
  </cols>
  <sheetData>
    <row r="1" spans="1:9" ht="16" customHeight="1" x14ac:dyDescent="0.2">
      <c r="A1" t="s">
        <v>439</v>
      </c>
    </row>
    <row r="3" spans="1:9" ht="16" customHeight="1" x14ac:dyDescent="0.2">
      <c r="A3" t="s">
        <v>163</v>
      </c>
    </row>
    <row r="5" spans="1:9" ht="16" customHeight="1" x14ac:dyDescent="0.2">
      <c r="B5" t="s">
        <v>148</v>
      </c>
      <c r="D5" t="s">
        <v>165</v>
      </c>
      <c r="E5" t="s">
        <v>166</v>
      </c>
      <c r="F5" t="s">
        <v>167</v>
      </c>
      <c r="H5" t="s">
        <v>169</v>
      </c>
      <c r="I5" t="s">
        <v>170</v>
      </c>
    </row>
    <row r="6" spans="1:9" ht="16" customHeight="1" x14ac:dyDescent="0.2">
      <c r="A6" t="s">
        <v>1</v>
      </c>
      <c r="B6" t="s">
        <v>60</v>
      </c>
      <c r="C6" t="s">
        <v>164</v>
      </c>
      <c r="D6" t="s">
        <v>171</v>
      </c>
      <c r="E6" t="s">
        <v>172</v>
      </c>
      <c r="F6" t="s">
        <v>173</v>
      </c>
      <c r="G6" t="s">
        <v>437</v>
      </c>
      <c r="H6" t="s">
        <v>70</v>
      </c>
      <c r="I6" t="s">
        <v>72</v>
      </c>
    </row>
    <row r="7" spans="1:9" ht="16" customHeight="1" x14ac:dyDescent="0.2">
      <c r="A7" t="s">
        <v>8</v>
      </c>
      <c r="B7">
        <v>82347108</v>
      </c>
      <c r="C7">
        <v>40268696</v>
      </c>
      <c r="D7">
        <v>6583463</v>
      </c>
      <c r="E7">
        <v>0</v>
      </c>
      <c r="F7">
        <v>8432387</v>
      </c>
      <c r="G7">
        <v>0.06</v>
      </c>
      <c r="H7">
        <v>372166</v>
      </c>
      <c r="I7">
        <v>24880680</v>
      </c>
    </row>
    <row r="8" spans="1:9" ht="16" customHeight="1" x14ac:dyDescent="0.2">
      <c r="A8" t="s">
        <v>9</v>
      </c>
      <c r="B8">
        <v>21879601</v>
      </c>
      <c r="C8">
        <v>8888451</v>
      </c>
      <c r="D8">
        <v>328255</v>
      </c>
      <c r="E8">
        <v>0</v>
      </c>
      <c r="F8">
        <v>3227837</v>
      </c>
      <c r="G8">
        <v>7.0000000000000007E-2</v>
      </c>
      <c r="H8">
        <v>400107</v>
      </c>
      <c r="I8">
        <v>4932252</v>
      </c>
    </row>
    <row r="9" spans="1:9" ht="16" customHeight="1" x14ac:dyDescent="0.2">
      <c r="A9" t="s">
        <v>10</v>
      </c>
      <c r="B9">
        <v>134334221</v>
      </c>
      <c r="C9">
        <v>53593699</v>
      </c>
      <c r="D9">
        <v>0</v>
      </c>
      <c r="E9">
        <v>415837</v>
      </c>
      <c r="F9">
        <v>24883935</v>
      </c>
      <c r="G9">
        <v>0.1</v>
      </c>
      <c r="H9">
        <v>2004279</v>
      </c>
      <c r="I9">
        <v>26289648</v>
      </c>
    </row>
    <row r="10" spans="1:9" ht="16" customHeight="1" x14ac:dyDescent="0.2">
      <c r="A10" t="s">
        <v>11</v>
      </c>
      <c r="B10">
        <v>17867598</v>
      </c>
      <c r="C10">
        <v>7024256</v>
      </c>
      <c r="D10">
        <v>540578</v>
      </c>
      <c r="E10">
        <v>1749715</v>
      </c>
      <c r="F10">
        <v>3770895</v>
      </c>
      <c r="G10">
        <v>0.12</v>
      </c>
      <c r="H10">
        <v>868726</v>
      </c>
      <c r="I10">
        <v>94342</v>
      </c>
    </row>
    <row r="11" spans="1:9" ht="16" customHeight="1" x14ac:dyDescent="0.2">
      <c r="A11" t="s">
        <v>12</v>
      </c>
      <c r="B11">
        <v>1518839106</v>
      </c>
      <c r="C11">
        <v>804879778</v>
      </c>
      <c r="D11">
        <v>8934181</v>
      </c>
      <c r="E11">
        <v>0</v>
      </c>
      <c r="F11">
        <v>327322056</v>
      </c>
      <c r="G11">
        <v>0.09</v>
      </c>
      <c r="H11">
        <v>100932737</v>
      </c>
      <c r="I11">
        <v>367690804</v>
      </c>
    </row>
    <row r="12" spans="1:9" ht="16" customHeight="1" x14ac:dyDescent="0.2">
      <c r="A12" t="s">
        <v>13</v>
      </c>
      <c r="B12">
        <v>68106268</v>
      </c>
      <c r="C12">
        <v>56709569</v>
      </c>
      <c r="D12">
        <v>49910</v>
      </c>
      <c r="E12">
        <v>239340</v>
      </c>
      <c r="F12">
        <v>14982120</v>
      </c>
      <c r="G12">
        <v>0.14000000000000001</v>
      </c>
      <c r="H12">
        <v>13292678</v>
      </c>
      <c r="I12">
        <v>28145521</v>
      </c>
    </row>
    <row r="13" spans="1:9" ht="16" customHeight="1" x14ac:dyDescent="0.2">
      <c r="A13" t="s">
        <v>14</v>
      </c>
      <c r="B13">
        <v>205799687</v>
      </c>
      <c r="C13">
        <v>168251875</v>
      </c>
      <c r="D13">
        <v>48655913</v>
      </c>
      <c r="E13">
        <v>22871192</v>
      </c>
      <c r="F13">
        <v>20431619</v>
      </c>
      <c r="G13">
        <v>0.08</v>
      </c>
      <c r="H13">
        <v>0</v>
      </c>
      <c r="I13">
        <v>76293151</v>
      </c>
    </row>
    <row r="14" spans="1:9" ht="16" customHeight="1" x14ac:dyDescent="0.2">
      <c r="A14" t="s">
        <v>15</v>
      </c>
      <c r="B14">
        <v>3211681</v>
      </c>
      <c r="C14">
        <v>3211681</v>
      </c>
      <c r="D14">
        <v>0</v>
      </c>
      <c r="E14">
        <v>0</v>
      </c>
      <c r="F14">
        <v>2643924</v>
      </c>
      <c r="G14">
        <v>0.1</v>
      </c>
      <c r="H14">
        <v>567757</v>
      </c>
      <c r="I14">
        <v>0</v>
      </c>
    </row>
    <row r="15" spans="1:9" ht="16" customHeight="1" x14ac:dyDescent="0.2">
      <c r="A15" t="s">
        <v>16</v>
      </c>
      <c r="B15">
        <v>73856534</v>
      </c>
      <c r="C15">
        <v>26363718</v>
      </c>
      <c r="D15">
        <v>1828386</v>
      </c>
      <c r="E15">
        <v>0</v>
      </c>
      <c r="F15">
        <v>9084433</v>
      </c>
      <c r="G15">
        <v>0.1</v>
      </c>
      <c r="H15">
        <v>2081898</v>
      </c>
      <c r="I15">
        <v>13369001</v>
      </c>
    </row>
    <row r="16" spans="1:9" ht="16" customHeight="1" x14ac:dyDescent="0.2">
      <c r="A16" t="s">
        <v>17</v>
      </c>
      <c r="B16">
        <v>410791375</v>
      </c>
      <c r="C16">
        <v>226052899</v>
      </c>
      <c r="D16">
        <v>10507747</v>
      </c>
      <c r="E16">
        <v>722068</v>
      </c>
      <c r="F16">
        <v>29450194</v>
      </c>
      <c r="G16">
        <v>0.06</v>
      </c>
      <c r="H16">
        <v>-109225</v>
      </c>
      <c r="I16">
        <v>185482115</v>
      </c>
    </row>
    <row r="17" spans="1:9" ht="16" customHeight="1" x14ac:dyDescent="0.2">
      <c r="A17" t="s">
        <v>18</v>
      </c>
      <c r="B17">
        <v>218919710</v>
      </c>
      <c r="C17">
        <v>101197830</v>
      </c>
      <c r="D17">
        <v>9450821</v>
      </c>
      <c r="E17">
        <v>8608399</v>
      </c>
      <c r="F17">
        <v>12802586</v>
      </c>
      <c r="G17">
        <v>0.04</v>
      </c>
      <c r="H17">
        <v>2422962</v>
      </c>
      <c r="I17">
        <v>67913062</v>
      </c>
    </row>
    <row r="18" spans="1:9" ht="16" customHeight="1" x14ac:dyDescent="0.2">
      <c r="A18" t="s">
        <v>19</v>
      </c>
      <c r="B18">
        <v>16616800</v>
      </c>
      <c r="C18">
        <v>8391761</v>
      </c>
      <c r="D18">
        <v>0</v>
      </c>
      <c r="E18">
        <v>0</v>
      </c>
      <c r="F18">
        <v>5423077</v>
      </c>
      <c r="G18">
        <v>0.09</v>
      </c>
      <c r="H18">
        <v>2968684</v>
      </c>
      <c r="I18">
        <v>0</v>
      </c>
    </row>
    <row r="19" spans="1:9" ht="16" customHeight="1" x14ac:dyDescent="0.2">
      <c r="A19" t="s">
        <v>20</v>
      </c>
      <c r="B19">
        <v>23479757</v>
      </c>
      <c r="C19">
        <v>14706527</v>
      </c>
      <c r="D19">
        <v>388413</v>
      </c>
      <c r="E19">
        <v>7238292</v>
      </c>
      <c r="F19">
        <v>12398</v>
      </c>
      <c r="G19">
        <v>0</v>
      </c>
      <c r="H19">
        <v>193244</v>
      </c>
      <c r="I19">
        <v>6874180</v>
      </c>
    </row>
    <row r="20" spans="1:9" ht="16" customHeight="1" x14ac:dyDescent="0.2">
      <c r="A20" t="s">
        <v>21</v>
      </c>
      <c r="B20">
        <v>502429793</v>
      </c>
      <c r="C20">
        <v>118722319</v>
      </c>
      <c r="D20">
        <v>1200000</v>
      </c>
      <c r="E20">
        <v>0</v>
      </c>
      <c r="F20">
        <v>14929898</v>
      </c>
      <c r="G20">
        <v>0.03</v>
      </c>
      <c r="H20">
        <v>1257613</v>
      </c>
      <c r="I20">
        <v>101334808</v>
      </c>
    </row>
    <row r="21" spans="1:9" ht="16" customHeight="1" x14ac:dyDescent="0.2">
      <c r="A21" t="s">
        <v>22</v>
      </c>
      <c r="B21">
        <v>91652267</v>
      </c>
      <c r="C21">
        <v>77036133</v>
      </c>
      <c r="D21">
        <v>1390324</v>
      </c>
      <c r="E21">
        <v>0</v>
      </c>
      <c r="F21">
        <v>16392059</v>
      </c>
      <c r="G21">
        <v>0.08</v>
      </c>
      <c r="H21">
        <v>6715645</v>
      </c>
      <c r="I21">
        <v>52538105</v>
      </c>
    </row>
    <row r="22" spans="1:9" ht="16" customHeight="1" x14ac:dyDescent="0.2">
      <c r="A22" t="s">
        <v>23</v>
      </c>
      <c r="B22">
        <v>55629960</v>
      </c>
      <c r="C22">
        <v>37012700</v>
      </c>
      <c r="D22">
        <v>1676841</v>
      </c>
      <c r="E22">
        <v>100000</v>
      </c>
      <c r="F22">
        <v>4609355</v>
      </c>
      <c r="G22">
        <v>0.05</v>
      </c>
      <c r="H22">
        <v>1032902</v>
      </c>
      <c r="I22">
        <v>29593602</v>
      </c>
    </row>
    <row r="23" spans="1:9" ht="16" customHeight="1" x14ac:dyDescent="0.2">
      <c r="A23" t="s">
        <v>24</v>
      </c>
      <c r="B23">
        <v>30852937</v>
      </c>
      <c r="C23">
        <v>21612868</v>
      </c>
      <c r="D23">
        <v>0</v>
      </c>
      <c r="E23">
        <v>0</v>
      </c>
      <c r="F23">
        <v>9138145</v>
      </c>
      <c r="G23">
        <v>0.11</v>
      </c>
      <c r="H23">
        <v>1198045</v>
      </c>
      <c r="I23">
        <v>11276678</v>
      </c>
    </row>
    <row r="24" spans="1:9" ht="16" customHeight="1" x14ac:dyDescent="0.2">
      <c r="A24" t="s">
        <v>25</v>
      </c>
      <c r="B24">
        <v>65917218</v>
      </c>
      <c r="C24">
        <v>29507646</v>
      </c>
      <c r="D24">
        <v>0</v>
      </c>
      <c r="E24">
        <v>0</v>
      </c>
      <c r="F24">
        <v>12694673</v>
      </c>
      <c r="G24">
        <v>0.11</v>
      </c>
      <c r="H24">
        <v>3208869</v>
      </c>
      <c r="I24">
        <v>13604104</v>
      </c>
    </row>
    <row r="25" spans="1:9" ht="16" customHeight="1" x14ac:dyDescent="0.2">
      <c r="A25" t="s">
        <v>26</v>
      </c>
      <c r="B25">
        <v>167455074</v>
      </c>
      <c r="C25">
        <v>111270974</v>
      </c>
      <c r="D25">
        <v>33630166</v>
      </c>
      <c r="E25">
        <v>54305717</v>
      </c>
      <c r="F25">
        <v>18364970</v>
      </c>
      <c r="G25">
        <v>0.08</v>
      </c>
      <c r="H25">
        <v>-73006</v>
      </c>
      <c r="I25">
        <v>5043127</v>
      </c>
    </row>
    <row r="26" spans="1:9" ht="16" customHeight="1" x14ac:dyDescent="0.2">
      <c r="A26" t="s">
        <v>27</v>
      </c>
      <c r="B26">
        <v>10493435</v>
      </c>
      <c r="C26">
        <v>6104519</v>
      </c>
      <c r="D26">
        <v>0</v>
      </c>
      <c r="E26">
        <v>0</v>
      </c>
      <c r="F26">
        <v>10627676</v>
      </c>
      <c r="G26">
        <v>0.19</v>
      </c>
      <c r="H26">
        <v>-2500004</v>
      </c>
      <c r="I26">
        <v>-2023153</v>
      </c>
    </row>
    <row r="27" spans="1:9" ht="16" customHeight="1" x14ac:dyDescent="0.2">
      <c r="A27" t="s">
        <v>28</v>
      </c>
      <c r="B27">
        <v>114124211</v>
      </c>
      <c r="C27">
        <v>59809126</v>
      </c>
      <c r="D27">
        <v>1293033</v>
      </c>
      <c r="E27">
        <v>38906757</v>
      </c>
      <c r="F27">
        <v>16792692</v>
      </c>
      <c r="G27">
        <v>0.09</v>
      </c>
      <c r="H27">
        <v>2454956</v>
      </c>
      <c r="I27">
        <v>361688</v>
      </c>
    </row>
    <row r="28" spans="1:9" ht="16" customHeight="1" x14ac:dyDescent="0.2">
      <c r="A28" t="s">
        <v>29</v>
      </c>
      <c r="B28">
        <v>183748474</v>
      </c>
      <c r="C28">
        <v>48336751</v>
      </c>
      <c r="D28">
        <v>1611139</v>
      </c>
      <c r="E28">
        <v>0</v>
      </c>
      <c r="F28">
        <v>15788446</v>
      </c>
      <c r="G28">
        <v>0.05</v>
      </c>
      <c r="H28">
        <v>0</v>
      </c>
      <c r="I28">
        <v>30937166</v>
      </c>
    </row>
    <row r="29" spans="1:9" ht="16" customHeight="1" x14ac:dyDescent="0.2">
      <c r="A29" t="s">
        <v>30</v>
      </c>
      <c r="B29">
        <v>503293223</v>
      </c>
      <c r="C29">
        <v>272059749</v>
      </c>
      <c r="D29">
        <v>19897379</v>
      </c>
      <c r="E29">
        <v>33317020</v>
      </c>
      <c r="F29">
        <v>84446027</v>
      </c>
      <c r="G29">
        <v>0.11</v>
      </c>
      <c r="H29">
        <v>6306410</v>
      </c>
      <c r="I29">
        <v>128092913</v>
      </c>
    </row>
    <row r="30" spans="1:9" ht="16" customHeight="1" x14ac:dyDescent="0.2">
      <c r="A30" t="s">
        <v>31</v>
      </c>
      <c r="B30">
        <v>182605046</v>
      </c>
      <c r="C30">
        <v>45179017</v>
      </c>
      <c r="D30">
        <v>1514052</v>
      </c>
      <c r="E30">
        <v>99262</v>
      </c>
      <c r="F30">
        <v>34361567</v>
      </c>
      <c r="G30">
        <v>0.11</v>
      </c>
      <c r="H30">
        <v>1642948</v>
      </c>
      <c r="I30">
        <v>7561188</v>
      </c>
    </row>
    <row r="31" spans="1:9" ht="16" customHeight="1" x14ac:dyDescent="0.2">
      <c r="A31" t="s">
        <v>32</v>
      </c>
      <c r="B31">
        <v>37235055</v>
      </c>
      <c r="C31">
        <v>23373940</v>
      </c>
      <c r="D31">
        <v>10011178</v>
      </c>
      <c r="E31">
        <v>5902504</v>
      </c>
      <c r="F31">
        <v>5985449</v>
      </c>
      <c r="G31">
        <v>0.06</v>
      </c>
      <c r="H31">
        <v>674809</v>
      </c>
      <c r="I31">
        <v>800000</v>
      </c>
    </row>
    <row r="32" spans="1:9" ht="16" customHeight="1" x14ac:dyDescent="0.2">
      <c r="A32" t="s">
        <v>33</v>
      </c>
      <c r="B32">
        <v>102244162</v>
      </c>
      <c r="C32">
        <v>11150659</v>
      </c>
      <c r="D32">
        <v>849118</v>
      </c>
      <c r="E32">
        <v>0</v>
      </c>
      <c r="F32">
        <v>6190654</v>
      </c>
      <c r="G32">
        <v>0.04</v>
      </c>
      <c r="H32">
        <v>4110887</v>
      </c>
      <c r="I32">
        <v>0</v>
      </c>
    </row>
    <row r="33" spans="1:9" ht="16" customHeight="1" x14ac:dyDescent="0.2">
      <c r="A33" t="s">
        <v>34</v>
      </c>
      <c r="B33">
        <v>7755375</v>
      </c>
      <c r="C33">
        <v>4771784</v>
      </c>
      <c r="D33">
        <v>0</v>
      </c>
      <c r="E33">
        <v>0</v>
      </c>
      <c r="F33">
        <v>4805763</v>
      </c>
      <c r="G33">
        <v>0.12</v>
      </c>
      <c r="H33">
        <v>-62483</v>
      </c>
      <c r="I33">
        <v>28504</v>
      </c>
    </row>
    <row r="34" spans="1:9" ht="16" customHeight="1" x14ac:dyDescent="0.2">
      <c r="A34" t="s">
        <v>35</v>
      </c>
      <c r="B34">
        <v>13581968</v>
      </c>
      <c r="C34">
        <v>4483963</v>
      </c>
      <c r="D34">
        <v>0</v>
      </c>
      <c r="E34">
        <v>0</v>
      </c>
      <c r="F34">
        <v>3356721</v>
      </c>
      <c r="G34">
        <v>7.0000000000000007E-2</v>
      </c>
      <c r="H34">
        <v>1127242</v>
      </c>
      <c r="I34">
        <v>0</v>
      </c>
    </row>
    <row r="35" spans="1:9" ht="16" customHeight="1" x14ac:dyDescent="0.2">
      <c r="A35" t="s">
        <v>36</v>
      </c>
      <c r="B35">
        <v>24863464</v>
      </c>
      <c r="C35">
        <v>19751761</v>
      </c>
      <c r="D35">
        <v>0</v>
      </c>
      <c r="E35">
        <v>0</v>
      </c>
      <c r="F35">
        <v>8683946</v>
      </c>
      <c r="G35">
        <v>0.15</v>
      </c>
      <c r="H35">
        <v>5098569</v>
      </c>
      <c r="I35">
        <v>5969246</v>
      </c>
    </row>
    <row r="36" spans="1:9" ht="16" customHeight="1" x14ac:dyDescent="0.2">
      <c r="A36" t="s">
        <v>37</v>
      </c>
      <c r="B36">
        <v>19814842</v>
      </c>
      <c r="C36">
        <v>13019935</v>
      </c>
      <c r="D36">
        <v>1605720</v>
      </c>
      <c r="E36">
        <v>0</v>
      </c>
      <c r="F36">
        <v>4278452</v>
      </c>
      <c r="G36">
        <v>0.11</v>
      </c>
      <c r="H36">
        <v>3096098</v>
      </c>
      <c r="I36">
        <v>4039665</v>
      </c>
    </row>
    <row r="37" spans="1:9" ht="16" customHeight="1" x14ac:dyDescent="0.2">
      <c r="A37" t="s">
        <v>38</v>
      </c>
      <c r="B37">
        <v>257416165</v>
      </c>
      <c r="C37">
        <v>86081744</v>
      </c>
      <c r="D37">
        <v>6335448</v>
      </c>
      <c r="E37">
        <v>1637544</v>
      </c>
      <c r="F37">
        <v>64075226</v>
      </c>
      <c r="G37">
        <v>0.14000000000000001</v>
      </c>
      <c r="H37">
        <v>9126799</v>
      </c>
      <c r="I37">
        <v>4906727</v>
      </c>
    </row>
    <row r="38" spans="1:9" ht="16" customHeight="1" x14ac:dyDescent="0.2">
      <c r="A38" t="s">
        <v>39</v>
      </c>
      <c r="B38">
        <v>27189092</v>
      </c>
      <c r="C38">
        <v>12100443</v>
      </c>
      <c r="D38">
        <v>1072517</v>
      </c>
      <c r="E38">
        <v>0</v>
      </c>
      <c r="F38">
        <v>1575547</v>
      </c>
      <c r="G38">
        <v>0.02</v>
      </c>
      <c r="H38">
        <v>34447</v>
      </c>
      <c r="I38">
        <v>9417932</v>
      </c>
    </row>
    <row r="39" spans="1:9" ht="16" customHeight="1" x14ac:dyDescent="0.2">
      <c r="A39" t="s">
        <v>40</v>
      </c>
      <c r="B39">
        <v>1291730586</v>
      </c>
      <c r="C39">
        <v>940844815</v>
      </c>
      <c r="D39">
        <v>368620875</v>
      </c>
      <c r="E39">
        <v>39400843</v>
      </c>
      <c r="F39">
        <v>197873067</v>
      </c>
      <c r="G39">
        <v>7.0000000000000007E-2</v>
      </c>
      <c r="H39">
        <v>21481888</v>
      </c>
      <c r="I39">
        <v>313468142</v>
      </c>
    </row>
    <row r="40" spans="1:9" ht="16" customHeight="1" x14ac:dyDescent="0.2">
      <c r="A40" t="s">
        <v>41</v>
      </c>
      <c r="B40">
        <v>138977047</v>
      </c>
      <c r="C40">
        <v>25817110</v>
      </c>
      <c r="D40">
        <v>157469</v>
      </c>
      <c r="E40">
        <v>156963</v>
      </c>
      <c r="F40">
        <v>19554144</v>
      </c>
      <c r="G40">
        <v>0.08</v>
      </c>
      <c r="H40">
        <v>179448</v>
      </c>
      <c r="I40">
        <v>5769086</v>
      </c>
    </row>
    <row r="41" spans="1:9" ht="16" customHeight="1" x14ac:dyDescent="0.2">
      <c r="A41" t="s">
        <v>42</v>
      </c>
      <c r="B41">
        <v>13120055</v>
      </c>
      <c r="C41">
        <v>5998061</v>
      </c>
      <c r="D41">
        <v>0</v>
      </c>
      <c r="E41">
        <v>1199713</v>
      </c>
      <c r="F41">
        <v>3032237</v>
      </c>
      <c r="G41">
        <v>0.09</v>
      </c>
      <c r="H41">
        <v>1035287</v>
      </c>
      <c r="I41">
        <v>730824</v>
      </c>
    </row>
    <row r="42" spans="1:9" ht="16" customHeight="1" x14ac:dyDescent="0.2">
      <c r="A42" t="s">
        <v>43</v>
      </c>
      <c r="B42">
        <v>474514313</v>
      </c>
      <c r="C42">
        <v>179882372</v>
      </c>
      <c r="D42">
        <v>2823901</v>
      </c>
      <c r="E42">
        <v>11901677</v>
      </c>
      <c r="F42">
        <v>25056180</v>
      </c>
      <c r="G42">
        <v>0.04</v>
      </c>
      <c r="H42">
        <v>10512778</v>
      </c>
      <c r="I42">
        <v>129587836</v>
      </c>
    </row>
    <row r="43" spans="1:9" ht="16" customHeight="1" x14ac:dyDescent="0.2">
      <c r="A43" t="s">
        <v>44</v>
      </c>
      <c r="B43">
        <v>20384951</v>
      </c>
      <c r="C43">
        <v>19120295</v>
      </c>
      <c r="D43">
        <v>1018179</v>
      </c>
      <c r="E43">
        <v>1303367</v>
      </c>
      <c r="F43">
        <v>2636867</v>
      </c>
      <c r="G43">
        <v>0.02</v>
      </c>
      <c r="H43">
        <v>1515529</v>
      </c>
      <c r="I43">
        <v>12646353</v>
      </c>
    </row>
    <row r="44" spans="1:9" ht="16" customHeight="1" x14ac:dyDescent="0.2">
      <c r="A44" t="s">
        <v>45</v>
      </c>
      <c r="B44">
        <v>71368148</v>
      </c>
      <c r="C44">
        <v>52138352</v>
      </c>
      <c r="D44">
        <v>24496</v>
      </c>
      <c r="E44">
        <v>0</v>
      </c>
      <c r="F44">
        <v>22145914</v>
      </c>
      <c r="G44">
        <v>0.14000000000000001</v>
      </c>
      <c r="H44">
        <v>2090675</v>
      </c>
      <c r="I44">
        <v>27877267</v>
      </c>
    </row>
    <row r="45" spans="1:9" ht="16" customHeight="1" x14ac:dyDescent="0.2">
      <c r="A45" t="s">
        <v>46</v>
      </c>
      <c r="B45">
        <v>543694734</v>
      </c>
      <c r="C45">
        <v>123228974</v>
      </c>
      <c r="D45">
        <v>45061032</v>
      </c>
      <c r="E45">
        <v>5333039</v>
      </c>
      <c r="F45">
        <v>56981388</v>
      </c>
      <c r="G45">
        <v>0.08</v>
      </c>
      <c r="H45">
        <v>7504985</v>
      </c>
      <c r="I45">
        <v>8348530</v>
      </c>
    </row>
    <row r="46" spans="1:9" ht="16" customHeight="1" x14ac:dyDescent="0.2">
      <c r="A46" t="s">
        <v>47</v>
      </c>
      <c r="B46">
        <v>25861081</v>
      </c>
      <c r="C46">
        <v>21463583</v>
      </c>
      <c r="D46">
        <v>0</v>
      </c>
      <c r="E46">
        <v>0</v>
      </c>
      <c r="F46">
        <v>8595773</v>
      </c>
      <c r="G46">
        <v>0.1</v>
      </c>
      <c r="H46">
        <v>2154618</v>
      </c>
      <c r="I46">
        <v>10713192</v>
      </c>
    </row>
    <row r="47" spans="1:9" ht="16" customHeight="1" x14ac:dyDescent="0.2">
      <c r="A47" t="s">
        <v>48</v>
      </c>
      <c r="B47">
        <v>75778038</v>
      </c>
      <c r="C47">
        <v>34973408</v>
      </c>
      <c r="D47">
        <v>2877273</v>
      </c>
      <c r="E47">
        <v>0</v>
      </c>
      <c r="F47">
        <v>5982963</v>
      </c>
      <c r="G47">
        <v>0.05</v>
      </c>
      <c r="H47">
        <v>2405978</v>
      </c>
      <c r="I47">
        <v>23707194</v>
      </c>
    </row>
    <row r="48" spans="1:9" ht="16" customHeight="1" x14ac:dyDescent="0.2">
      <c r="A48" t="s">
        <v>49</v>
      </c>
      <c r="B48">
        <v>5162432</v>
      </c>
      <c r="C48">
        <v>3129270</v>
      </c>
      <c r="D48">
        <v>204888</v>
      </c>
      <c r="E48">
        <v>0</v>
      </c>
      <c r="F48">
        <v>1863049</v>
      </c>
      <c r="G48">
        <v>0.1</v>
      </c>
      <c r="H48">
        <v>0</v>
      </c>
      <c r="I48">
        <v>1061333</v>
      </c>
    </row>
    <row r="49" spans="1:9" ht="16" customHeight="1" x14ac:dyDescent="0.2">
      <c r="A49" t="s">
        <v>50</v>
      </c>
      <c r="B49">
        <v>56038126</v>
      </c>
      <c r="C49">
        <v>28620950</v>
      </c>
      <c r="D49">
        <v>227473</v>
      </c>
      <c r="E49">
        <v>200939</v>
      </c>
      <c r="F49">
        <v>9807216</v>
      </c>
      <c r="G49">
        <v>0.05</v>
      </c>
      <c r="H49">
        <v>3563938</v>
      </c>
      <c r="I49">
        <v>14821384</v>
      </c>
    </row>
    <row r="50" spans="1:9" ht="16" customHeight="1" x14ac:dyDescent="0.2">
      <c r="A50" t="s">
        <v>51</v>
      </c>
      <c r="B50">
        <v>372181182</v>
      </c>
      <c r="C50">
        <v>223832683</v>
      </c>
      <c r="D50">
        <v>1259347</v>
      </c>
      <c r="E50">
        <v>493097</v>
      </c>
      <c r="F50">
        <v>79468202</v>
      </c>
      <c r="G50">
        <v>0.12</v>
      </c>
      <c r="H50">
        <v>12129638</v>
      </c>
      <c r="I50">
        <v>130482399</v>
      </c>
    </row>
    <row r="51" spans="1:9" ht="16" customHeight="1" x14ac:dyDescent="0.2">
      <c r="A51" t="s">
        <v>52</v>
      </c>
      <c r="B51">
        <v>56817858</v>
      </c>
      <c r="C51">
        <v>36730015</v>
      </c>
      <c r="D51">
        <v>366777</v>
      </c>
      <c r="E51">
        <v>650000</v>
      </c>
      <c r="F51">
        <v>12097211</v>
      </c>
      <c r="G51">
        <v>0.11</v>
      </c>
      <c r="H51">
        <v>21860959</v>
      </c>
      <c r="I51">
        <v>1755068</v>
      </c>
    </row>
    <row r="52" spans="1:9" ht="16" customHeight="1" x14ac:dyDescent="0.2">
      <c r="A52" t="s">
        <v>53</v>
      </c>
      <c r="B52">
        <v>8950732</v>
      </c>
      <c r="C52">
        <v>4625571</v>
      </c>
      <c r="D52">
        <v>0</v>
      </c>
      <c r="E52">
        <v>0</v>
      </c>
      <c r="F52">
        <v>4117985</v>
      </c>
      <c r="G52">
        <v>0.12</v>
      </c>
      <c r="H52">
        <v>507586</v>
      </c>
      <c r="I52">
        <v>0</v>
      </c>
    </row>
    <row r="53" spans="1:9" ht="16" customHeight="1" x14ac:dyDescent="0.2">
      <c r="A53" t="s">
        <v>54</v>
      </c>
      <c r="B53">
        <v>79109036</v>
      </c>
      <c r="C53">
        <v>26910027</v>
      </c>
      <c r="D53">
        <v>930642</v>
      </c>
      <c r="E53">
        <v>0</v>
      </c>
      <c r="F53">
        <v>5466743</v>
      </c>
      <c r="G53">
        <v>0.04</v>
      </c>
      <c r="H53">
        <v>1964943</v>
      </c>
      <c r="I53">
        <v>18547699</v>
      </c>
    </row>
    <row r="54" spans="1:9" ht="16" customHeight="1" x14ac:dyDescent="0.2">
      <c r="A54" t="s">
        <v>55</v>
      </c>
      <c r="B54">
        <v>205171177</v>
      </c>
      <c r="C54">
        <v>29732842</v>
      </c>
      <c r="D54">
        <v>1699442</v>
      </c>
      <c r="E54">
        <v>0</v>
      </c>
      <c r="F54">
        <v>22662854</v>
      </c>
      <c r="G54">
        <v>7.0000000000000007E-2</v>
      </c>
      <c r="H54">
        <v>5370546</v>
      </c>
      <c r="I54">
        <v>0</v>
      </c>
    </row>
    <row r="55" spans="1:9" ht="16" customHeight="1" x14ac:dyDescent="0.2">
      <c r="A55" t="s">
        <v>56</v>
      </c>
      <c r="B55">
        <v>59684986</v>
      </c>
      <c r="C55">
        <v>33378500</v>
      </c>
      <c r="D55">
        <v>-329199</v>
      </c>
      <c r="E55">
        <v>8083038</v>
      </c>
      <c r="F55">
        <v>11788301</v>
      </c>
      <c r="G55">
        <v>0.1</v>
      </c>
      <c r="H55">
        <v>6448667</v>
      </c>
      <c r="I55">
        <v>7387693</v>
      </c>
    </row>
    <row r="56" spans="1:9" ht="16" customHeight="1" x14ac:dyDescent="0.2">
      <c r="A56" t="s">
        <v>57</v>
      </c>
      <c r="B56">
        <v>252251729</v>
      </c>
      <c r="C56">
        <v>52725743</v>
      </c>
      <c r="D56">
        <v>2425380</v>
      </c>
      <c r="E56">
        <v>14161272</v>
      </c>
      <c r="F56">
        <v>16705113</v>
      </c>
      <c r="G56">
        <v>0.05</v>
      </c>
      <c r="H56">
        <v>10003190</v>
      </c>
      <c r="I56">
        <v>9430788</v>
      </c>
    </row>
    <row r="57" spans="1:9" ht="16" customHeight="1" x14ac:dyDescent="0.2">
      <c r="A57" t="s">
        <v>58</v>
      </c>
      <c r="B57">
        <v>37068096</v>
      </c>
      <c r="C57">
        <v>31111602</v>
      </c>
      <c r="D57">
        <v>0</v>
      </c>
      <c r="E57">
        <v>0</v>
      </c>
      <c r="F57">
        <v>1579177</v>
      </c>
      <c r="G57">
        <v>0.04</v>
      </c>
      <c r="H57">
        <v>3814983</v>
      </c>
      <c r="I57">
        <v>25717442</v>
      </c>
    </row>
    <row r="58" spans="1:9" ht="16" customHeight="1" x14ac:dyDescent="0.2">
      <c r="A58" t="s">
        <v>133</v>
      </c>
      <c r="B58">
        <v>8982215514</v>
      </c>
      <c r="C58">
        <v>4395190944</v>
      </c>
      <c r="D58">
        <v>596722557</v>
      </c>
      <c r="E58">
        <v>258997595</v>
      </c>
      <c r="F58">
        <v>1306979111</v>
      </c>
      <c r="G58" t="s">
        <v>134</v>
      </c>
      <c r="H58">
        <v>284992395</v>
      </c>
      <c r="I58">
        <v>1947499286</v>
      </c>
    </row>
    <row r="59" spans="1:9" ht="16" customHeight="1" x14ac:dyDescent="0.2">
      <c r="A59" t="s">
        <v>431</v>
      </c>
      <c r="B59">
        <v>0.55000000000000004</v>
      </c>
      <c r="C59">
        <v>0.27</v>
      </c>
      <c r="D59">
        <v>0.04</v>
      </c>
      <c r="E59">
        <v>0.02</v>
      </c>
      <c r="F59">
        <v>0.08</v>
      </c>
      <c r="G59" t="s">
        <v>134</v>
      </c>
      <c r="H59">
        <v>0.02</v>
      </c>
      <c r="I59">
        <v>0.12</v>
      </c>
    </row>
    <row r="62" spans="1:9" ht="16" customHeight="1" x14ac:dyDescent="0.2">
      <c r="A62" t="s">
        <v>438</v>
      </c>
    </row>
    <row r="63" spans="1:9" ht="16" customHeight="1" x14ac:dyDescent="0.2">
      <c r="A63" t="s">
        <v>364</v>
      </c>
    </row>
  </sheetData>
  <phoneticPr fontId="13" type="noConversion"/>
  <hyperlinks>
    <hyperlink ref="A59" location="footnote_1" tooltip="footnote 1" display="footnote_1"/>
  </hyperlinks>
  <pageMargins left="0.25" right="0.25" top="0.75" bottom="0.25" header="0.25" footer="0.25"/>
  <pageSetup orientation="landscape"/>
  <headerFooter>
    <oddHeader>&amp;L&amp;"Arial,Bold"&amp;9_x000D_&amp;F&amp;CTANF FINANCIAL DATA</oddHeader>
    <oddFooter>&amp;R_x000D_&amp;P of &amp;N_x000D_&amp;D &amp;T</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L62"/>
  <sheetViews>
    <sheetView workbookViewId="0">
      <selection activeCell="P26" sqref="A1:XFD1048576"/>
    </sheetView>
  </sheetViews>
  <sheetFormatPr baseColWidth="10" defaultColWidth="9.1640625" defaultRowHeight="16" customHeight="1" x14ac:dyDescent="0.2"/>
  <cols>
    <col min="1" max="1" width="14.5" customWidth="1"/>
    <col min="2" max="2" width="12.83203125" customWidth="1"/>
    <col min="3" max="3" width="10.33203125" customWidth="1"/>
    <col min="4" max="4" width="11.1640625" customWidth="1"/>
    <col min="5" max="5" width="11" customWidth="1"/>
    <col min="6" max="6" width="9.83203125" customWidth="1"/>
    <col min="7" max="7" width="11.83203125" customWidth="1"/>
    <col min="8" max="8" width="12.33203125" customWidth="1"/>
    <col min="9" max="9" width="12" customWidth="1"/>
    <col min="10" max="10" width="10" customWidth="1"/>
    <col min="11" max="11" width="11.5" customWidth="1"/>
    <col min="12" max="12" width="8" customWidth="1"/>
  </cols>
  <sheetData>
    <row r="1" spans="1:12" ht="16" customHeight="1" x14ac:dyDescent="0.2">
      <c r="A1" t="s">
        <v>443</v>
      </c>
    </row>
    <row r="3" spans="1:12" ht="16" customHeight="1" x14ac:dyDescent="0.2">
      <c r="A3" t="s">
        <v>135</v>
      </c>
    </row>
    <row r="5" spans="1:12" ht="16" customHeight="1" x14ac:dyDescent="0.2">
      <c r="B5" t="s">
        <v>148</v>
      </c>
      <c r="C5" t="s">
        <v>149</v>
      </c>
      <c r="D5" t="s">
        <v>150</v>
      </c>
      <c r="E5" t="s">
        <v>151</v>
      </c>
      <c r="F5" t="s">
        <v>127</v>
      </c>
      <c r="G5" t="s">
        <v>152</v>
      </c>
      <c r="H5" t="s">
        <v>153</v>
      </c>
      <c r="I5" t="s">
        <v>154</v>
      </c>
      <c r="J5" t="s">
        <v>155</v>
      </c>
      <c r="K5" t="s">
        <v>156</v>
      </c>
      <c r="L5" t="s">
        <v>435</v>
      </c>
    </row>
    <row r="6" spans="1:12" ht="16" customHeight="1" x14ac:dyDescent="0.2">
      <c r="A6" t="s">
        <v>1</v>
      </c>
      <c r="B6" t="s">
        <v>60</v>
      </c>
      <c r="C6" t="s">
        <v>126</v>
      </c>
      <c r="D6" t="s">
        <v>4</v>
      </c>
      <c r="E6" t="s">
        <v>62</v>
      </c>
      <c r="F6" t="s">
        <v>128</v>
      </c>
      <c r="G6" t="s">
        <v>64</v>
      </c>
      <c r="H6" t="s">
        <v>158</v>
      </c>
      <c r="I6" t="s">
        <v>159</v>
      </c>
      <c r="J6" t="s">
        <v>160</v>
      </c>
    </row>
    <row r="7" spans="1:12" ht="16" customHeight="1" x14ac:dyDescent="0.2">
      <c r="A7" t="s">
        <v>8</v>
      </c>
      <c r="B7">
        <v>82347108</v>
      </c>
      <c r="C7">
        <v>6615763</v>
      </c>
      <c r="D7">
        <v>35021686</v>
      </c>
      <c r="E7">
        <v>440963</v>
      </c>
      <c r="F7">
        <v>0</v>
      </c>
      <c r="G7">
        <v>0</v>
      </c>
      <c r="H7">
        <v>0</v>
      </c>
      <c r="I7">
        <v>0</v>
      </c>
      <c r="J7">
        <v>0</v>
      </c>
      <c r="K7">
        <v>40268696</v>
      </c>
      <c r="L7">
        <v>0.63</v>
      </c>
    </row>
    <row r="8" spans="1:12" ht="16" customHeight="1" x14ac:dyDescent="0.2">
      <c r="A8" t="s">
        <v>9</v>
      </c>
      <c r="B8">
        <v>21879601</v>
      </c>
      <c r="C8">
        <v>9835687</v>
      </c>
      <c r="D8">
        <v>2019000</v>
      </c>
      <c r="E8">
        <v>193747</v>
      </c>
      <c r="F8">
        <v>0</v>
      </c>
      <c r="G8">
        <v>0</v>
      </c>
      <c r="H8">
        <v>0</v>
      </c>
      <c r="I8">
        <v>942716</v>
      </c>
      <c r="J8">
        <v>0</v>
      </c>
      <c r="K8">
        <v>8888451</v>
      </c>
      <c r="L8">
        <v>0.49</v>
      </c>
    </row>
    <row r="9" spans="1:12" ht="16" customHeight="1" x14ac:dyDescent="0.2">
      <c r="A9" t="s">
        <v>10</v>
      </c>
      <c r="B9">
        <v>134334221</v>
      </c>
      <c r="C9">
        <v>18753623</v>
      </c>
      <c r="D9">
        <v>32321232</v>
      </c>
      <c r="E9">
        <v>1921920</v>
      </c>
      <c r="F9">
        <v>0</v>
      </c>
      <c r="G9">
        <v>0</v>
      </c>
      <c r="H9">
        <v>0</v>
      </c>
      <c r="I9">
        <v>0</v>
      </c>
      <c r="J9">
        <v>27743747</v>
      </c>
      <c r="K9">
        <v>53593699</v>
      </c>
      <c r="L9">
        <v>0.52</v>
      </c>
    </row>
    <row r="10" spans="1:12" ht="16" customHeight="1" x14ac:dyDescent="0.2">
      <c r="A10" t="s">
        <v>11</v>
      </c>
      <c r="B10">
        <v>17867598</v>
      </c>
      <c r="C10">
        <v>6713170</v>
      </c>
      <c r="D10">
        <v>4163</v>
      </c>
      <c r="E10">
        <v>3768075</v>
      </c>
      <c r="F10">
        <v>357934</v>
      </c>
      <c r="G10">
        <v>0</v>
      </c>
      <c r="H10">
        <v>0</v>
      </c>
      <c r="I10">
        <v>0</v>
      </c>
      <c r="J10">
        <v>0</v>
      </c>
      <c r="K10">
        <v>7024256</v>
      </c>
      <c r="L10">
        <v>0.56000000000000005</v>
      </c>
    </row>
    <row r="11" spans="1:12" ht="16" customHeight="1" x14ac:dyDescent="0.2">
      <c r="A11" t="s">
        <v>12</v>
      </c>
      <c r="B11">
        <v>1518839106</v>
      </c>
      <c r="C11">
        <v>374818651</v>
      </c>
      <c r="D11">
        <v>311232721</v>
      </c>
      <c r="E11">
        <v>26341022</v>
      </c>
      <c r="F11">
        <v>0</v>
      </c>
      <c r="G11">
        <v>0</v>
      </c>
      <c r="H11">
        <v>0</v>
      </c>
      <c r="I11">
        <v>1566934</v>
      </c>
      <c r="J11">
        <v>0</v>
      </c>
      <c r="K11">
        <v>804879778</v>
      </c>
      <c r="L11">
        <v>0.41</v>
      </c>
    </row>
    <row r="12" spans="1:12" ht="16" customHeight="1" x14ac:dyDescent="0.2">
      <c r="A12" t="s">
        <v>13</v>
      </c>
      <c r="B12">
        <v>68106268</v>
      </c>
      <c r="C12">
        <v>869149</v>
      </c>
      <c r="D12">
        <v>1002329</v>
      </c>
      <c r="E12">
        <v>2481721</v>
      </c>
      <c r="F12">
        <v>0</v>
      </c>
      <c r="G12">
        <v>0</v>
      </c>
      <c r="H12">
        <v>0</v>
      </c>
      <c r="I12">
        <v>5357134</v>
      </c>
      <c r="J12">
        <v>1686366</v>
      </c>
      <c r="K12">
        <v>56709569</v>
      </c>
      <c r="L12">
        <v>0.62</v>
      </c>
    </row>
    <row r="13" spans="1:12" ht="16" customHeight="1" x14ac:dyDescent="0.2">
      <c r="A13" t="s">
        <v>14</v>
      </c>
      <c r="B13">
        <v>205799687</v>
      </c>
      <c r="C13">
        <v>16815051</v>
      </c>
      <c r="D13">
        <v>1</v>
      </c>
      <c r="E13">
        <v>4262177</v>
      </c>
      <c r="F13">
        <v>0</v>
      </c>
      <c r="G13">
        <v>0</v>
      </c>
      <c r="H13">
        <v>0</v>
      </c>
      <c r="I13">
        <v>22218</v>
      </c>
      <c r="J13">
        <v>16448365</v>
      </c>
      <c r="K13">
        <v>168251875</v>
      </c>
      <c r="L13">
        <v>0.81</v>
      </c>
    </row>
    <row r="14" spans="1:12" ht="16" customHeight="1" x14ac:dyDescent="0.2">
      <c r="A14" t="s">
        <v>15</v>
      </c>
      <c r="B14">
        <v>3211681</v>
      </c>
      <c r="C14">
        <v>0</v>
      </c>
      <c r="D14">
        <v>0</v>
      </c>
      <c r="E14">
        <v>0</v>
      </c>
      <c r="F14">
        <v>0</v>
      </c>
      <c r="G14">
        <v>0</v>
      </c>
      <c r="H14">
        <v>0</v>
      </c>
      <c r="I14">
        <v>0</v>
      </c>
      <c r="J14">
        <v>0</v>
      </c>
      <c r="K14">
        <v>3211681</v>
      </c>
      <c r="L14">
        <v>0.12</v>
      </c>
    </row>
    <row r="15" spans="1:12" ht="16" customHeight="1" x14ac:dyDescent="0.2">
      <c r="A15" t="s">
        <v>16</v>
      </c>
      <c r="B15">
        <v>73856534</v>
      </c>
      <c r="C15">
        <v>23000830</v>
      </c>
      <c r="D15">
        <v>24491986</v>
      </c>
      <c r="E15">
        <v>0</v>
      </c>
      <c r="F15">
        <v>0</v>
      </c>
      <c r="G15">
        <v>0</v>
      </c>
      <c r="H15">
        <v>0</v>
      </c>
      <c r="I15">
        <v>0</v>
      </c>
      <c r="J15">
        <v>0</v>
      </c>
      <c r="K15">
        <v>26363718</v>
      </c>
      <c r="L15">
        <v>0.81</v>
      </c>
    </row>
    <row r="16" spans="1:12" ht="16" customHeight="1" x14ac:dyDescent="0.2">
      <c r="A16" t="s">
        <v>17</v>
      </c>
      <c r="B16">
        <v>410791375</v>
      </c>
      <c r="C16">
        <v>91110340</v>
      </c>
      <c r="D16">
        <v>87928075</v>
      </c>
      <c r="E16">
        <v>4794302</v>
      </c>
      <c r="F16">
        <v>0</v>
      </c>
      <c r="G16">
        <v>0</v>
      </c>
      <c r="H16">
        <v>0</v>
      </c>
      <c r="I16">
        <v>905759</v>
      </c>
      <c r="J16">
        <v>0</v>
      </c>
      <c r="K16">
        <v>226052899</v>
      </c>
      <c r="L16">
        <v>0.85</v>
      </c>
    </row>
    <row r="17" spans="1:12" ht="16" customHeight="1" x14ac:dyDescent="0.2">
      <c r="A17" t="s">
        <v>18</v>
      </c>
      <c r="B17">
        <v>218919710</v>
      </c>
      <c r="C17">
        <v>82313435</v>
      </c>
      <c r="D17">
        <v>0</v>
      </c>
      <c r="E17">
        <v>0</v>
      </c>
      <c r="F17">
        <v>0</v>
      </c>
      <c r="G17">
        <v>0</v>
      </c>
      <c r="H17">
        <v>0</v>
      </c>
      <c r="I17">
        <v>2448077</v>
      </c>
      <c r="J17">
        <v>32960368</v>
      </c>
      <c r="K17">
        <v>101197830</v>
      </c>
      <c r="L17">
        <v>0.67</v>
      </c>
    </row>
    <row r="18" spans="1:12" ht="16" customHeight="1" x14ac:dyDescent="0.2">
      <c r="A18" t="s">
        <v>19</v>
      </c>
      <c r="B18">
        <v>16616800</v>
      </c>
      <c r="C18">
        <v>7128320</v>
      </c>
      <c r="D18">
        <v>0</v>
      </c>
      <c r="E18">
        <v>1096719</v>
      </c>
      <c r="F18">
        <v>0</v>
      </c>
      <c r="G18">
        <v>0</v>
      </c>
      <c r="H18">
        <v>0</v>
      </c>
      <c r="I18">
        <v>0</v>
      </c>
      <c r="J18">
        <v>0</v>
      </c>
      <c r="K18">
        <v>8391761</v>
      </c>
      <c r="L18">
        <v>0.28999999999999998</v>
      </c>
    </row>
    <row r="19" spans="1:12" ht="16" customHeight="1" x14ac:dyDescent="0.2">
      <c r="A19" t="s">
        <v>20</v>
      </c>
      <c r="B19">
        <v>23479757</v>
      </c>
      <c r="C19">
        <v>5647839</v>
      </c>
      <c r="D19">
        <v>1462112</v>
      </c>
      <c r="E19">
        <v>0</v>
      </c>
      <c r="F19">
        <v>0</v>
      </c>
      <c r="G19">
        <v>0</v>
      </c>
      <c r="H19">
        <v>0</v>
      </c>
      <c r="I19">
        <v>1663279</v>
      </c>
      <c r="J19">
        <v>0</v>
      </c>
      <c r="K19">
        <v>14706527</v>
      </c>
      <c r="L19">
        <v>0.78</v>
      </c>
    </row>
    <row r="20" spans="1:12" ht="16" customHeight="1" x14ac:dyDescent="0.2">
      <c r="A20" t="s">
        <v>21</v>
      </c>
      <c r="B20">
        <v>502429793</v>
      </c>
      <c r="C20">
        <v>76231099</v>
      </c>
      <c r="D20">
        <v>152662453</v>
      </c>
      <c r="E20">
        <v>1060889</v>
      </c>
      <c r="F20">
        <v>0</v>
      </c>
      <c r="G20">
        <v>0</v>
      </c>
      <c r="H20">
        <v>0</v>
      </c>
      <c r="I20">
        <v>0</v>
      </c>
      <c r="J20">
        <v>153753033</v>
      </c>
      <c r="K20">
        <v>118722319</v>
      </c>
      <c r="L20">
        <v>0.89</v>
      </c>
    </row>
    <row r="21" spans="1:12" ht="16" customHeight="1" x14ac:dyDescent="0.2">
      <c r="A21" t="s">
        <v>22</v>
      </c>
      <c r="B21">
        <v>91652267</v>
      </c>
      <c r="C21">
        <v>12067830</v>
      </c>
      <c r="D21">
        <v>2127</v>
      </c>
      <c r="E21">
        <v>2546177</v>
      </c>
      <c r="F21">
        <v>0</v>
      </c>
      <c r="G21">
        <v>0</v>
      </c>
      <c r="H21">
        <v>0</v>
      </c>
      <c r="I21">
        <v>0</v>
      </c>
      <c r="J21">
        <v>0</v>
      </c>
      <c r="K21">
        <v>77036133</v>
      </c>
      <c r="L21">
        <v>0.46</v>
      </c>
    </row>
    <row r="22" spans="1:12" ht="16" customHeight="1" x14ac:dyDescent="0.2">
      <c r="A22" t="s">
        <v>23</v>
      </c>
      <c r="B22">
        <v>55629960</v>
      </c>
      <c r="C22">
        <v>12277723</v>
      </c>
      <c r="D22">
        <v>5113184</v>
      </c>
      <c r="E22">
        <v>831221</v>
      </c>
      <c r="F22">
        <v>0</v>
      </c>
      <c r="G22">
        <v>0</v>
      </c>
      <c r="H22">
        <v>0</v>
      </c>
      <c r="I22">
        <v>395132</v>
      </c>
      <c r="J22">
        <v>0</v>
      </c>
      <c r="K22">
        <v>37012700</v>
      </c>
      <c r="L22">
        <v>0.59</v>
      </c>
    </row>
    <row r="23" spans="1:12" ht="16" customHeight="1" x14ac:dyDescent="0.2">
      <c r="A23" t="s">
        <v>24</v>
      </c>
      <c r="B23">
        <v>30852937</v>
      </c>
      <c r="C23">
        <v>9240069</v>
      </c>
      <c r="D23">
        <v>0</v>
      </c>
      <c r="E23">
        <v>0</v>
      </c>
      <c r="F23">
        <v>0</v>
      </c>
      <c r="G23">
        <v>0</v>
      </c>
      <c r="H23">
        <v>0</v>
      </c>
      <c r="I23">
        <v>0</v>
      </c>
      <c r="J23">
        <v>0</v>
      </c>
      <c r="K23">
        <v>21612868</v>
      </c>
      <c r="L23">
        <v>0.38</v>
      </c>
    </row>
    <row r="24" spans="1:12" ht="16" customHeight="1" x14ac:dyDescent="0.2">
      <c r="A24" t="s">
        <v>25</v>
      </c>
      <c r="B24">
        <v>65917218</v>
      </c>
      <c r="C24">
        <v>28225933</v>
      </c>
      <c r="D24">
        <v>6835102</v>
      </c>
      <c r="E24">
        <v>1348537</v>
      </c>
      <c r="F24">
        <v>0</v>
      </c>
      <c r="G24">
        <v>0</v>
      </c>
      <c r="H24">
        <v>0</v>
      </c>
      <c r="I24">
        <v>0</v>
      </c>
      <c r="J24">
        <v>0</v>
      </c>
      <c r="K24">
        <v>29507646</v>
      </c>
      <c r="L24">
        <v>0.55000000000000004</v>
      </c>
    </row>
    <row r="25" spans="1:12" ht="16" customHeight="1" x14ac:dyDescent="0.2">
      <c r="A25" t="s">
        <v>26</v>
      </c>
      <c r="B25">
        <v>167455074</v>
      </c>
      <c r="C25">
        <v>36664070</v>
      </c>
      <c r="D25">
        <v>2920266</v>
      </c>
      <c r="E25">
        <v>7909765</v>
      </c>
      <c r="F25">
        <v>708234</v>
      </c>
      <c r="G25">
        <v>0</v>
      </c>
      <c r="H25">
        <v>0</v>
      </c>
      <c r="I25">
        <v>7981765</v>
      </c>
      <c r="J25">
        <v>0</v>
      </c>
      <c r="K25">
        <v>111270974</v>
      </c>
      <c r="L25">
        <v>0.74</v>
      </c>
    </row>
    <row r="26" spans="1:12" ht="16" customHeight="1" x14ac:dyDescent="0.2">
      <c r="A26" t="s">
        <v>27</v>
      </c>
      <c r="B26">
        <v>10493435</v>
      </c>
      <c r="C26">
        <v>64493</v>
      </c>
      <c r="D26">
        <v>0</v>
      </c>
      <c r="E26">
        <v>3437533</v>
      </c>
      <c r="F26">
        <v>0</v>
      </c>
      <c r="G26">
        <v>0</v>
      </c>
      <c r="H26">
        <v>0</v>
      </c>
      <c r="I26">
        <v>886890</v>
      </c>
      <c r="J26">
        <v>0</v>
      </c>
      <c r="K26">
        <v>6104519</v>
      </c>
      <c r="L26">
        <v>0.19</v>
      </c>
    </row>
    <row r="27" spans="1:12" ht="16" customHeight="1" x14ac:dyDescent="0.2">
      <c r="A27" t="s">
        <v>28</v>
      </c>
      <c r="B27">
        <v>114124211</v>
      </c>
      <c r="C27">
        <v>44148144</v>
      </c>
      <c r="D27">
        <v>1651300</v>
      </c>
      <c r="E27">
        <v>7707649</v>
      </c>
      <c r="F27">
        <v>224400</v>
      </c>
      <c r="G27">
        <v>0</v>
      </c>
      <c r="H27">
        <v>0</v>
      </c>
      <c r="I27">
        <v>583592</v>
      </c>
      <c r="J27">
        <v>0</v>
      </c>
      <c r="K27">
        <v>59809126</v>
      </c>
      <c r="L27">
        <v>0.62</v>
      </c>
    </row>
    <row r="28" spans="1:12" ht="16" customHeight="1" x14ac:dyDescent="0.2">
      <c r="A28" t="s">
        <v>29</v>
      </c>
      <c r="B28">
        <v>183748474</v>
      </c>
      <c r="C28">
        <v>11131305</v>
      </c>
      <c r="D28">
        <v>115767199</v>
      </c>
      <c r="E28">
        <v>1525107</v>
      </c>
      <c r="F28">
        <v>0</v>
      </c>
      <c r="G28">
        <v>0</v>
      </c>
      <c r="H28">
        <v>0</v>
      </c>
      <c r="I28">
        <v>6988112</v>
      </c>
      <c r="J28">
        <v>0</v>
      </c>
      <c r="K28">
        <v>48336751</v>
      </c>
      <c r="L28">
        <v>0.54</v>
      </c>
    </row>
    <row r="29" spans="1:12" ht="16" customHeight="1" x14ac:dyDescent="0.2">
      <c r="A29" t="s">
        <v>30</v>
      </c>
      <c r="B29">
        <v>503293223</v>
      </c>
      <c r="C29">
        <v>46497103</v>
      </c>
      <c r="D29">
        <v>109555211</v>
      </c>
      <c r="E29">
        <v>1304464</v>
      </c>
      <c r="F29">
        <v>445194</v>
      </c>
      <c r="G29">
        <v>0</v>
      </c>
      <c r="H29">
        <v>0</v>
      </c>
      <c r="I29">
        <v>15740620</v>
      </c>
      <c r="J29">
        <v>57690882</v>
      </c>
      <c r="K29">
        <v>272059749</v>
      </c>
      <c r="L29">
        <v>0.68</v>
      </c>
    </row>
    <row r="30" spans="1:12" ht="16" customHeight="1" x14ac:dyDescent="0.2">
      <c r="A30" t="s">
        <v>31</v>
      </c>
      <c r="B30">
        <v>182605046</v>
      </c>
      <c r="C30">
        <v>76623633</v>
      </c>
      <c r="D30">
        <v>3620</v>
      </c>
      <c r="E30">
        <v>3567556</v>
      </c>
      <c r="F30">
        <v>0</v>
      </c>
      <c r="G30">
        <v>30347755</v>
      </c>
      <c r="H30">
        <v>0</v>
      </c>
      <c r="I30">
        <v>26883465</v>
      </c>
      <c r="J30">
        <v>0</v>
      </c>
      <c r="K30">
        <v>45179017</v>
      </c>
      <c r="L30">
        <v>0.57999999999999996</v>
      </c>
    </row>
    <row r="31" spans="1:12" ht="16" customHeight="1" x14ac:dyDescent="0.2">
      <c r="A31" t="s">
        <v>32</v>
      </c>
      <c r="B31">
        <v>37235055</v>
      </c>
      <c r="C31">
        <v>16227237</v>
      </c>
      <c r="D31">
        <v>-3532626</v>
      </c>
      <c r="E31">
        <v>1166504</v>
      </c>
      <c r="F31">
        <v>0</v>
      </c>
      <c r="G31">
        <v>0</v>
      </c>
      <c r="H31">
        <v>0</v>
      </c>
      <c r="I31">
        <v>0</v>
      </c>
      <c r="J31">
        <v>0</v>
      </c>
      <c r="K31">
        <v>23373940</v>
      </c>
      <c r="L31">
        <v>0.38</v>
      </c>
    </row>
    <row r="32" spans="1:12" ht="16" customHeight="1" x14ac:dyDescent="0.2">
      <c r="A32" t="s">
        <v>33</v>
      </c>
      <c r="B32">
        <v>102244162</v>
      </c>
      <c r="C32">
        <v>23213594</v>
      </c>
      <c r="D32">
        <v>0</v>
      </c>
      <c r="E32">
        <v>0</v>
      </c>
      <c r="F32">
        <v>0</v>
      </c>
      <c r="G32">
        <v>0</v>
      </c>
      <c r="H32">
        <v>0</v>
      </c>
      <c r="I32">
        <v>0</v>
      </c>
      <c r="J32">
        <v>67879909</v>
      </c>
      <c r="K32">
        <v>11150659</v>
      </c>
      <c r="L32">
        <v>0.6</v>
      </c>
    </row>
    <row r="33" spans="1:12" ht="16" customHeight="1" x14ac:dyDescent="0.2">
      <c r="A33" t="s">
        <v>34</v>
      </c>
      <c r="B33">
        <v>7755375</v>
      </c>
      <c r="C33">
        <v>504811</v>
      </c>
      <c r="D33">
        <v>162422</v>
      </c>
      <c r="E33">
        <v>0</v>
      </c>
      <c r="F33">
        <v>15847</v>
      </c>
      <c r="G33">
        <v>0</v>
      </c>
      <c r="H33">
        <v>0</v>
      </c>
      <c r="I33">
        <v>568999</v>
      </c>
      <c r="J33">
        <v>1731512</v>
      </c>
      <c r="K33">
        <v>4771784</v>
      </c>
      <c r="L33">
        <v>0.19</v>
      </c>
    </row>
    <row r="34" spans="1:12" ht="16" customHeight="1" x14ac:dyDescent="0.2">
      <c r="A34" t="s">
        <v>35</v>
      </c>
      <c r="B34">
        <v>13581968</v>
      </c>
      <c r="C34">
        <v>9098005</v>
      </c>
      <c r="D34">
        <v>0</v>
      </c>
      <c r="E34">
        <v>0</v>
      </c>
      <c r="F34">
        <v>0</v>
      </c>
      <c r="G34">
        <v>0</v>
      </c>
      <c r="H34">
        <v>0</v>
      </c>
      <c r="I34">
        <v>0</v>
      </c>
      <c r="J34">
        <v>0</v>
      </c>
      <c r="K34">
        <v>4483963</v>
      </c>
      <c r="L34">
        <v>0.27</v>
      </c>
    </row>
    <row r="35" spans="1:12" ht="16" customHeight="1" x14ac:dyDescent="0.2">
      <c r="A35" t="s">
        <v>36</v>
      </c>
      <c r="B35">
        <v>24863464</v>
      </c>
      <c r="C35">
        <v>2395208</v>
      </c>
      <c r="D35">
        <v>667320</v>
      </c>
      <c r="E35">
        <v>387917</v>
      </c>
      <c r="F35">
        <v>0</v>
      </c>
      <c r="G35">
        <v>0</v>
      </c>
      <c r="H35">
        <v>0</v>
      </c>
      <c r="I35">
        <v>51320</v>
      </c>
      <c r="J35">
        <v>1609938</v>
      </c>
      <c r="K35">
        <v>19751761</v>
      </c>
      <c r="L35">
        <v>0.43</v>
      </c>
    </row>
    <row r="36" spans="1:12" ht="16" customHeight="1" x14ac:dyDescent="0.2">
      <c r="A36" t="s">
        <v>37</v>
      </c>
      <c r="B36">
        <v>19814842</v>
      </c>
      <c r="C36">
        <v>4277418</v>
      </c>
      <c r="D36">
        <v>0</v>
      </c>
      <c r="E36">
        <v>736772</v>
      </c>
      <c r="F36">
        <v>51815</v>
      </c>
      <c r="G36">
        <v>0</v>
      </c>
      <c r="H36">
        <v>0</v>
      </c>
      <c r="I36">
        <v>0</v>
      </c>
      <c r="J36">
        <v>1728902</v>
      </c>
      <c r="K36">
        <v>13019935</v>
      </c>
      <c r="L36">
        <v>0.49</v>
      </c>
    </row>
    <row r="37" spans="1:12" ht="16" customHeight="1" x14ac:dyDescent="0.2">
      <c r="A37" t="s">
        <v>38</v>
      </c>
      <c r="B37">
        <v>257416165</v>
      </c>
      <c r="C37">
        <v>83289993</v>
      </c>
      <c r="D37">
        <v>0</v>
      </c>
      <c r="E37">
        <v>2942820</v>
      </c>
      <c r="F37">
        <v>0</v>
      </c>
      <c r="G37">
        <v>70000000</v>
      </c>
      <c r="H37">
        <v>0</v>
      </c>
      <c r="I37">
        <v>2251994</v>
      </c>
      <c r="J37">
        <v>12849614</v>
      </c>
      <c r="K37">
        <v>86081744</v>
      </c>
      <c r="L37">
        <v>0.57999999999999996</v>
      </c>
    </row>
    <row r="38" spans="1:12" ht="16" customHeight="1" x14ac:dyDescent="0.2">
      <c r="A38" t="s">
        <v>39</v>
      </c>
      <c r="B38">
        <v>27189092</v>
      </c>
      <c r="C38">
        <v>13747356</v>
      </c>
      <c r="D38">
        <v>0</v>
      </c>
      <c r="E38">
        <v>1341293</v>
      </c>
      <c r="F38">
        <v>0</v>
      </c>
      <c r="G38">
        <v>0</v>
      </c>
      <c r="H38">
        <v>0</v>
      </c>
      <c r="I38">
        <v>0</v>
      </c>
      <c r="J38">
        <v>0</v>
      </c>
      <c r="K38">
        <v>12100443</v>
      </c>
      <c r="L38">
        <v>0.3</v>
      </c>
    </row>
    <row r="39" spans="1:12" ht="16" customHeight="1" x14ac:dyDescent="0.2">
      <c r="A39" t="s">
        <v>40</v>
      </c>
      <c r="B39">
        <v>1291730586</v>
      </c>
      <c r="C39">
        <v>226244454</v>
      </c>
      <c r="D39">
        <v>0</v>
      </c>
      <c r="E39">
        <v>9084475</v>
      </c>
      <c r="F39">
        <v>0</v>
      </c>
      <c r="G39">
        <v>0</v>
      </c>
      <c r="H39">
        <v>0</v>
      </c>
      <c r="I39">
        <v>23574780</v>
      </c>
      <c r="J39">
        <v>91982062</v>
      </c>
      <c r="K39">
        <v>940844815</v>
      </c>
      <c r="L39">
        <v>0.46</v>
      </c>
    </row>
    <row r="40" spans="1:12" ht="16" customHeight="1" x14ac:dyDescent="0.2">
      <c r="A40" t="s">
        <v>41</v>
      </c>
      <c r="B40">
        <v>138977047</v>
      </c>
      <c r="C40">
        <v>8065025</v>
      </c>
      <c r="D40">
        <v>27137424</v>
      </c>
      <c r="E40">
        <v>1448473</v>
      </c>
      <c r="F40">
        <v>0</v>
      </c>
      <c r="G40">
        <v>0</v>
      </c>
      <c r="H40">
        <v>0</v>
      </c>
      <c r="I40">
        <v>3049928</v>
      </c>
      <c r="J40">
        <v>73459087</v>
      </c>
      <c r="K40">
        <v>25817110</v>
      </c>
      <c r="L40">
        <v>0.55000000000000004</v>
      </c>
    </row>
    <row r="41" spans="1:12" ht="16" customHeight="1" x14ac:dyDescent="0.2">
      <c r="A41" t="s">
        <v>42</v>
      </c>
      <c r="B41">
        <v>13120055</v>
      </c>
      <c r="C41">
        <v>2201388</v>
      </c>
      <c r="D41">
        <v>1765060</v>
      </c>
      <c r="E41">
        <v>876368</v>
      </c>
      <c r="F41">
        <v>0</v>
      </c>
      <c r="G41">
        <v>0</v>
      </c>
      <c r="H41">
        <v>0</v>
      </c>
      <c r="I41">
        <v>0</v>
      </c>
      <c r="J41">
        <v>2279178</v>
      </c>
      <c r="K41">
        <v>5998061</v>
      </c>
      <c r="L41">
        <v>0.4</v>
      </c>
    </row>
    <row r="42" spans="1:12" ht="16" customHeight="1" x14ac:dyDescent="0.2">
      <c r="A42" t="s">
        <v>43</v>
      </c>
      <c r="B42">
        <v>474514313</v>
      </c>
      <c r="C42">
        <v>47803566</v>
      </c>
      <c r="D42">
        <v>234785938</v>
      </c>
      <c r="E42">
        <v>3413791</v>
      </c>
      <c r="F42">
        <v>978</v>
      </c>
      <c r="G42">
        <v>0</v>
      </c>
      <c r="H42">
        <v>0</v>
      </c>
      <c r="I42">
        <v>8627668</v>
      </c>
      <c r="J42">
        <v>0</v>
      </c>
      <c r="K42">
        <v>179882372</v>
      </c>
      <c r="L42">
        <v>0.77</v>
      </c>
    </row>
    <row r="43" spans="1:12" ht="16" customHeight="1" x14ac:dyDescent="0.2">
      <c r="A43" t="s">
        <v>44</v>
      </c>
      <c r="B43">
        <v>20384951</v>
      </c>
      <c r="C43">
        <v>0</v>
      </c>
      <c r="D43">
        <v>0</v>
      </c>
      <c r="E43">
        <v>0</v>
      </c>
      <c r="F43">
        <v>2715</v>
      </c>
      <c r="G43">
        <v>0</v>
      </c>
      <c r="H43">
        <v>0</v>
      </c>
      <c r="I43">
        <v>1261941</v>
      </c>
      <c r="J43">
        <v>0</v>
      </c>
      <c r="K43">
        <v>19120295</v>
      </c>
      <c r="L43">
        <v>0.14000000000000001</v>
      </c>
    </row>
    <row r="44" spans="1:12" ht="16" customHeight="1" x14ac:dyDescent="0.2">
      <c r="A44" t="s">
        <v>45</v>
      </c>
      <c r="B44">
        <v>71368148</v>
      </c>
      <c r="C44">
        <v>16162698</v>
      </c>
      <c r="D44">
        <v>2205342</v>
      </c>
      <c r="E44">
        <v>861756</v>
      </c>
      <c r="F44">
        <v>0</v>
      </c>
      <c r="G44">
        <v>0</v>
      </c>
      <c r="H44">
        <v>0</v>
      </c>
      <c r="I44">
        <v>0</v>
      </c>
      <c r="J44">
        <v>0</v>
      </c>
      <c r="K44">
        <v>52138352</v>
      </c>
      <c r="L44">
        <v>0.46</v>
      </c>
    </row>
    <row r="45" spans="1:12" ht="16" customHeight="1" x14ac:dyDescent="0.2">
      <c r="A45" t="s">
        <v>46</v>
      </c>
      <c r="B45">
        <v>543694734</v>
      </c>
      <c r="C45">
        <v>126590024</v>
      </c>
      <c r="D45">
        <v>11522200</v>
      </c>
      <c r="E45">
        <v>11186820</v>
      </c>
      <c r="F45">
        <v>0</v>
      </c>
      <c r="G45">
        <v>0</v>
      </c>
      <c r="H45">
        <v>0</v>
      </c>
      <c r="I45">
        <v>14129987</v>
      </c>
      <c r="J45">
        <v>257036729</v>
      </c>
      <c r="K45">
        <v>123228974</v>
      </c>
      <c r="L45">
        <v>0.78</v>
      </c>
    </row>
    <row r="46" spans="1:12" ht="16" customHeight="1" x14ac:dyDescent="0.2">
      <c r="A46" t="s">
        <v>47</v>
      </c>
      <c r="B46">
        <v>25861081</v>
      </c>
      <c r="C46">
        <v>4397498</v>
      </c>
      <c r="D46">
        <v>0</v>
      </c>
      <c r="E46">
        <v>0</v>
      </c>
      <c r="F46">
        <v>0</v>
      </c>
      <c r="G46">
        <v>0</v>
      </c>
      <c r="H46">
        <v>0</v>
      </c>
      <c r="I46">
        <v>0</v>
      </c>
      <c r="J46">
        <v>0</v>
      </c>
      <c r="K46">
        <v>21463583</v>
      </c>
      <c r="L46">
        <v>0.3</v>
      </c>
    </row>
    <row r="47" spans="1:12" ht="16" customHeight="1" x14ac:dyDescent="0.2">
      <c r="A47" t="s">
        <v>48</v>
      </c>
      <c r="B47">
        <v>75778038</v>
      </c>
      <c r="C47">
        <v>39872548</v>
      </c>
      <c r="D47">
        <v>0</v>
      </c>
      <c r="E47">
        <v>932082</v>
      </c>
      <c r="F47">
        <v>0</v>
      </c>
      <c r="G47">
        <v>0</v>
      </c>
      <c r="H47">
        <v>0</v>
      </c>
      <c r="I47">
        <v>0</v>
      </c>
      <c r="J47">
        <v>0</v>
      </c>
      <c r="K47">
        <v>34973408</v>
      </c>
      <c r="L47">
        <v>0.67</v>
      </c>
    </row>
    <row r="48" spans="1:12" ht="16" customHeight="1" x14ac:dyDescent="0.2">
      <c r="A48" t="s">
        <v>49</v>
      </c>
      <c r="B48">
        <v>5162432</v>
      </c>
      <c r="C48">
        <v>1979771</v>
      </c>
      <c r="D48">
        <v>0</v>
      </c>
      <c r="E48">
        <v>53391</v>
      </c>
      <c r="F48">
        <v>0</v>
      </c>
      <c r="G48">
        <v>0</v>
      </c>
      <c r="H48">
        <v>0</v>
      </c>
      <c r="I48">
        <v>0</v>
      </c>
      <c r="J48">
        <v>0</v>
      </c>
      <c r="K48">
        <v>3129270</v>
      </c>
      <c r="L48">
        <v>0.28999999999999998</v>
      </c>
    </row>
    <row r="49" spans="1:12" ht="16" customHeight="1" x14ac:dyDescent="0.2">
      <c r="A49" t="s">
        <v>50</v>
      </c>
      <c r="B49">
        <v>56038126</v>
      </c>
      <c r="C49">
        <v>16589529</v>
      </c>
      <c r="D49">
        <v>8794598</v>
      </c>
      <c r="E49">
        <v>2033049</v>
      </c>
      <c r="F49">
        <v>0</v>
      </c>
      <c r="G49">
        <v>0</v>
      </c>
      <c r="H49">
        <v>0</v>
      </c>
      <c r="I49">
        <v>0</v>
      </c>
      <c r="J49">
        <v>0</v>
      </c>
      <c r="K49">
        <v>28620950</v>
      </c>
      <c r="L49">
        <v>0.3</v>
      </c>
    </row>
    <row r="50" spans="1:12" ht="16" customHeight="1" x14ac:dyDescent="0.2">
      <c r="A50" t="s">
        <v>51</v>
      </c>
      <c r="B50">
        <v>372181182</v>
      </c>
      <c r="C50">
        <v>95632542</v>
      </c>
      <c r="D50">
        <v>9063008</v>
      </c>
      <c r="E50">
        <v>-6576736</v>
      </c>
      <c r="F50">
        <v>9098955</v>
      </c>
      <c r="G50">
        <v>0</v>
      </c>
      <c r="H50">
        <v>0</v>
      </c>
      <c r="I50">
        <v>15514817</v>
      </c>
      <c r="J50">
        <v>25615913</v>
      </c>
      <c r="K50">
        <v>223832683</v>
      </c>
      <c r="L50">
        <v>0.56000000000000005</v>
      </c>
    </row>
    <row r="51" spans="1:12" ht="16" customHeight="1" x14ac:dyDescent="0.2">
      <c r="A51" t="s">
        <v>52</v>
      </c>
      <c r="B51">
        <v>56817858</v>
      </c>
      <c r="C51">
        <v>19040694</v>
      </c>
      <c r="D51">
        <v>1676</v>
      </c>
      <c r="E51">
        <v>693903</v>
      </c>
      <c r="F51">
        <v>0</v>
      </c>
      <c r="G51">
        <v>0</v>
      </c>
      <c r="H51">
        <v>0</v>
      </c>
      <c r="I51">
        <v>351570</v>
      </c>
      <c r="J51">
        <v>0</v>
      </c>
      <c r="K51">
        <v>36730015</v>
      </c>
      <c r="L51">
        <v>0.54</v>
      </c>
    </row>
    <row r="52" spans="1:12" ht="16" customHeight="1" x14ac:dyDescent="0.2">
      <c r="A52" t="s">
        <v>53</v>
      </c>
      <c r="B52">
        <v>8950732</v>
      </c>
      <c r="C52">
        <v>361115</v>
      </c>
      <c r="D52">
        <v>3123269</v>
      </c>
      <c r="E52">
        <v>0</v>
      </c>
      <c r="F52">
        <v>0</v>
      </c>
      <c r="G52">
        <v>0</v>
      </c>
      <c r="H52">
        <v>0</v>
      </c>
      <c r="I52">
        <v>840777</v>
      </c>
      <c r="J52">
        <v>0</v>
      </c>
      <c r="K52">
        <v>4625571</v>
      </c>
      <c r="L52">
        <v>0.26</v>
      </c>
    </row>
    <row r="53" spans="1:12" ht="16" customHeight="1" x14ac:dyDescent="0.2">
      <c r="A53" t="s">
        <v>54</v>
      </c>
      <c r="B53">
        <v>79109036</v>
      </c>
      <c r="C53">
        <v>41326586</v>
      </c>
      <c r="D53">
        <v>16008</v>
      </c>
      <c r="E53">
        <v>6071484</v>
      </c>
      <c r="F53">
        <v>47318</v>
      </c>
      <c r="G53">
        <v>0</v>
      </c>
      <c r="H53">
        <v>0</v>
      </c>
      <c r="I53">
        <v>4737613</v>
      </c>
      <c r="J53">
        <v>0</v>
      </c>
      <c r="K53">
        <v>26910027</v>
      </c>
      <c r="L53">
        <v>0.54</v>
      </c>
    </row>
    <row r="54" spans="1:12" ht="16" customHeight="1" x14ac:dyDescent="0.2">
      <c r="A54" t="s">
        <v>55</v>
      </c>
      <c r="B54">
        <v>205171177</v>
      </c>
      <c r="C54">
        <v>88930899</v>
      </c>
      <c r="D54">
        <v>63478641</v>
      </c>
      <c r="E54">
        <v>3906114</v>
      </c>
      <c r="F54">
        <v>660211</v>
      </c>
      <c r="G54">
        <v>0</v>
      </c>
      <c r="H54">
        <v>0</v>
      </c>
      <c r="I54">
        <v>0</v>
      </c>
      <c r="J54">
        <v>18462470</v>
      </c>
      <c r="K54">
        <v>29732842</v>
      </c>
      <c r="L54">
        <v>0.67</v>
      </c>
    </row>
    <row r="55" spans="1:12" ht="16" customHeight="1" x14ac:dyDescent="0.2">
      <c r="A55" t="s">
        <v>56</v>
      </c>
      <c r="B55">
        <v>59684986</v>
      </c>
      <c r="C55">
        <v>5081809</v>
      </c>
      <c r="D55">
        <v>18796770</v>
      </c>
      <c r="E55">
        <v>0</v>
      </c>
      <c r="F55">
        <v>0</v>
      </c>
      <c r="G55">
        <v>0</v>
      </c>
      <c r="H55">
        <v>0</v>
      </c>
      <c r="I55">
        <v>2427907</v>
      </c>
      <c r="J55">
        <v>0</v>
      </c>
      <c r="K55">
        <v>33378500</v>
      </c>
      <c r="L55">
        <v>0.49</v>
      </c>
    </row>
    <row r="56" spans="1:12" ht="16" customHeight="1" x14ac:dyDescent="0.2">
      <c r="A56" t="s">
        <v>57</v>
      </c>
      <c r="B56">
        <v>252251729</v>
      </c>
      <c r="C56">
        <v>41438307</v>
      </c>
      <c r="D56">
        <v>93932978</v>
      </c>
      <c r="E56">
        <v>4051513</v>
      </c>
      <c r="F56">
        <v>6488</v>
      </c>
      <c r="G56">
        <v>55160000</v>
      </c>
      <c r="H56">
        <v>0</v>
      </c>
      <c r="I56">
        <v>4936700</v>
      </c>
      <c r="J56">
        <v>0</v>
      </c>
      <c r="K56">
        <v>52725743</v>
      </c>
      <c r="L56">
        <v>0.79</v>
      </c>
    </row>
    <row r="57" spans="1:12" ht="16" customHeight="1" x14ac:dyDescent="0.2">
      <c r="A57" t="s">
        <v>58</v>
      </c>
      <c r="B57">
        <v>37068096</v>
      </c>
      <c r="C57">
        <v>5953418</v>
      </c>
      <c r="D57">
        <v>0</v>
      </c>
      <c r="E57">
        <v>3076</v>
      </c>
      <c r="F57">
        <v>0</v>
      </c>
      <c r="G57">
        <v>0</v>
      </c>
      <c r="H57">
        <v>0</v>
      </c>
      <c r="I57">
        <v>0</v>
      </c>
      <c r="J57">
        <v>0</v>
      </c>
      <c r="K57">
        <v>31111602</v>
      </c>
      <c r="L57">
        <v>0.88</v>
      </c>
    </row>
    <row r="58" spans="1:12" ht="16" customHeight="1" x14ac:dyDescent="0.2">
      <c r="A58" t="s">
        <v>133</v>
      </c>
      <c r="B58">
        <v>8982215514</v>
      </c>
      <c r="C58">
        <v>1937218753</v>
      </c>
      <c r="D58">
        <v>1361913795</v>
      </c>
      <c r="E58">
        <v>121154409</v>
      </c>
      <c r="F58">
        <v>11620089</v>
      </c>
      <c r="G58">
        <v>155507755</v>
      </c>
      <c r="H58">
        <v>0</v>
      </c>
      <c r="I58">
        <v>154691694</v>
      </c>
      <c r="J58">
        <v>844918075</v>
      </c>
      <c r="K58">
        <v>4395190944</v>
      </c>
      <c r="L58" t="s">
        <v>134</v>
      </c>
    </row>
    <row r="59" spans="1:12" ht="16" customHeight="1" x14ac:dyDescent="0.2">
      <c r="A59" t="s">
        <v>431</v>
      </c>
      <c r="B59">
        <v>1</v>
      </c>
      <c r="C59">
        <v>0.22</v>
      </c>
      <c r="D59">
        <v>0.15</v>
      </c>
      <c r="E59">
        <v>0.01</v>
      </c>
      <c r="F59">
        <v>0</v>
      </c>
      <c r="G59">
        <v>0.02</v>
      </c>
      <c r="H59">
        <v>0</v>
      </c>
      <c r="I59">
        <v>0.02</v>
      </c>
      <c r="J59">
        <v>0.09</v>
      </c>
      <c r="K59">
        <v>0.49</v>
      </c>
      <c r="L59" t="s">
        <v>134</v>
      </c>
    </row>
    <row r="60" spans="1:12" ht="16" customHeight="1" x14ac:dyDescent="0.2">
      <c r="A60" t="s">
        <v>432</v>
      </c>
      <c r="B60">
        <v>0.55000000000000004</v>
      </c>
      <c r="C60">
        <v>0.12</v>
      </c>
      <c r="D60">
        <v>0.08</v>
      </c>
      <c r="E60">
        <v>0.01</v>
      </c>
      <c r="F60">
        <v>0</v>
      </c>
      <c r="G60">
        <v>0.01</v>
      </c>
      <c r="H60">
        <v>0</v>
      </c>
      <c r="I60">
        <v>0.01</v>
      </c>
      <c r="J60">
        <v>0.05</v>
      </c>
      <c r="K60">
        <v>0.27</v>
      </c>
      <c r="L60" t="s">
        <v>134</v>
      </c>
    </row>
    <row r="61" spans="1:12" ht="16" customHeight="1" x14ac:dyDescent="0.2">
      <c r="A61" t="s">
        <v>367</v>
      </c>
    </row>
    <row r="62" spans="1:12" ht="16" customHeight="1" x14ac:dyDescent="0.2">
      <c r="A62" t="s">
        <v>436</v>
      </c>
    </row>
  </sheetData>
  <phoneticPr fontId="13" type="noConversion"/>
  <hyperlinks>
    <hyperlink ref="A59" location="footnote_1" tooltip="footnote 1" display="footnote_1"/>
    <hyperlink ref="A60" location="footnote_2" tooltip="footnote 2" display="footnote_2"/>
  </hyperlinks>
  <pageMargins left="0.25" right="0.25" top="0.75" bottom="0.25" header="0.25" footer="0.25"/>
  <pageSetup orientation="landscape"/>
  <headerFooter>
    <oddHeader>&amp;L&amp;"Arial,Bold"&amp;9_x000D_&amp;F&amp;CTANF FINANCIAL DATA</oddHeader>
    <oddFooter>&amp;R_x000D_&amp;P of &amp;N_x000D_&amp;D &amp;T</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G62"/>
  <sheetViews>
    <sheetView workbookViewId="0">
      <selection activeCell="C36" sqref="A1:XFD1048576"/>
    </sheetView>
  </sheetViews>
  <sheetFormatPr baseColWidth="10" defaultColWidth="9.1640625" defaultRowHeight="16" customHeight="1" x14ac:dyDescent="0.2"/>
  <cols>
    <col min="1" max="1" width="18" customWidth="1"/>
    <col min="2" max="2" width="16.6640625" customWidth="1"/>
    <col min="3" max="3" width="14.1640625" customWidth="1"/>
    <col min="4" max="4" width="14" customWidth="1"/>
    <col min="5" max="6" width="15.1640625" customWidth="1"/>
    <col min="7" max="7" width="16.5" customWidth="1"/>
  </cols>
  <sheetData>
    <row r="1" spans="1:7" ht="16" customHeight="1" x14ac:dyDescent="0.2">
      <c r="A1" t="s">
        <v>434</v>
      </c>
    </row>
    <row r="3" spans="1:7" ht="16" customHeight="1" x14ac:dyDescent="0.2">
      <c r="A3" t="s">
        <v>135</v>
      </c>
    </row>
    <row r="5" spans="1:7" ht="16" customHeight="1" x14ac:dyDescent="0.2">
      <c r="A5" t="s">
        <v>1</v>
      </c>
      <c r="B5" t="s">
        <v>136</v>
      </c>
      <c r="C5" t="s">
        <v>137</v>
      </c>
      <c r="D5" t="s">
        <v>138</v>
      </c>
      <c r="E5" t="s">
        <v>139</v>
      </c>
      <c r="F5" t="s">
        <v>140</v>
      </c>
      <c r="G5" t="s">
        <v>430</v>
      </c>
    </row>
    <row r="6" spans="1:7" ht="16" customHeight="1" x14ac:dyDescent="0.2">
      <c r="B6" t="s">
        <v>2</v>
      </c>
      <c r="C6" t="s">
        <v>3</v>
      </c>
      <c r="D6" t="s">
        <v>4</v>
      </c>
      <c r="E6" t="s">
        <v>5</v>
      </c>
      <c r="F6" t="s">
        <v>142</v>
      </c>
    </row>
    <row r="7" spans="1:7" ht="16" customHeight="1" x14ac:dyDescent="0.2">
      <c r="A7" t="s">
        <v>8</v>
      </c>
      <c r="B7">
        <v>49120216</v>
      </c>
      <c r="C7">
        <v>44921372</v>
      </c>
      <c r="D7">
        <v>71004</v>
      </c>
      <c r="E7">
        <v>4127840</v>
      </c>
      <c r="F7">
        <v>0</v>
      </c>
      <c r="G7">
        <v>0.37</v>
      </c>
    </row>
    <row r="8" spans="1:7" ht="16" customHeight="1" x14ac:dyDescent="0.2">
      <c r="A8" t="s">
        <v>9</v>
      </c>
      <c r="B8">
        <v>22403180</v>
      </c>
      <c r="C8">
        <v>17051867</v>
      </c>
      <c r="D8">
        <v>4386306</v>
      </c>
      <c r="E8">
        <v>965007</v>
      </c>
      <c r="F8">
        <v>0</v>
      </c>
      <c r="G8">
        <v>0.51</v>
      </c>
    </row>
    <row r="9" spans="1:7" ht="16" customHeight="1" x14ac:dyDescent="0.2">
      <c r="A9" t="s">
        <v>10</v>
      </c>
      <c r="B9">
        <v>126069037</v>
      </c>
      <c r="C9">
        <v>126065473</v>
      </c>
      <c r="D9">
        <v>0</v>
      </c>
      <c r="E9">
        <v>3564</v>
      </c>
      <c r="F9">
        <v>0</v>
      </c>
      <c r="G9">
        <v>0.48</v>
      </c>
    </row>
    <row r="10" spans="1:7" ht="16" customHeight="1" x14ac:dyDescent="0.2">
      <c r="A10" t="s">
        <v>11</v>
      </c>
      <c r="B10">
        <v>14116159</v>
      </c>
      <c r="C10">
        <v>14116159</v>
      </c>
      <c r="D10">
        <v>0</v>
      </c>
      <c r="E10">
        <v>0</v>
      </c>
      <c r="F10">
        <v>0</v>
      </c>
      <c r="G10">
        <v>0.44</v>
      </c>
    </row>
    <row r="11" spans="1:7" ht="16" customHeight="1" x14ac:dyDescent="0.2">
      <c r="A11" t="s">
        <v>12</v>
      </c>
      <c r="B11">
        <v>2151909993</v>
      </c>
      <c r="C11">
        <v>1535349002</v>
      </c>
      <c r="D11">
        <v>172361458</v>
      </c>
      <c r="E11">
        <v>166833686</v>
      </c>
      <c r="F11">
        <v>277365847</v>
      </c>
      <c r="G11">
        <v>0.59</v>
      </c>
    </row>
    <row r="12" spans="1:7" ht="16" customHeight="1" x14ac:dyDescent="0.2">
      <c r="A12" t="s">
        <v>13</v>
      </c>
      <c r="B12">
        <v>42399741</v>
      </c>
      <c r="C12">
        <v>41234221</v>
      </c>
      <c r="D12">
        <v>0</v>
      </c>
      <c r="E12">
        <v>1165520</v>
      </c>
      <c r="F12">
        <v>0</v>
      </c>
      <c r="G12">
        <v>0.38</v>
      </c>
    </row>
    <row r="13" spans="1:7" ht="16" customHeight="1" x14ac:dyDescent="0.2">
      <c r="A13" t="s">
        <v>14</v>
      </c>
      <c r="B13">
        <v>48885011</v>
      </c>
      <c r="C13">
        <v>44225255</v>
      </c>
      <c r="D13">
        <v>0</v>
      </c>
      <c r="E13">
        <v>2413994</v>
      </c>
      <c r="F13">
        <v>2245762</v>
      </c>
      <c r="G13">
        <v>0.19</v>
      </c>
    </row>
    <row r="14" spans="1:7" ht="16" customHeight="1" x14ac:dyDescent="0.2">
      <c r="A14" t="s">
        <v>15</v>
      </c>
      <c r="B14">
        <v>24571749</v>
      </c>
      <c r="C14">
        <v>17145224</v>
      </c>
      <c r="D14">
        <v>0</v>
      </c>
      <c r="E14">
        <v>7426525</v>
      </c>
      <c r="F14">
        <v>0</v>
      </c>
      <c r="G14">
        <v>0.88</v>
      </c>
    </row>
    <row r="15" spans="1:7" ht="16" customHeight="1" x14ac:dyDescent="0.2">
      <c r="A15" t="s">
        <v>16</v>
      </c>
      <c r="B15">
        <v>17255243</v>
      </c>
      <c r="C15">
        <v>17255243</v>
      </c>
      <c r="D15">
        <v>0</v>
      </c>
      <c r="E15">
        <v>0</v>
      </c>
      <c r="F15">
        <v>0</v>
      </c>
      <c r="G15">
        <v>0.19</v>
      </c>
    </row>
    <row r="16" spans="1:7" ht="16" customHeight="1" x14ac:dyDescent="0.2">
      <c r="A16" t="s">
        <v>17</v>
      </c>
      <c r="B16">
        <v>72776893</v>
      </c>
      <c r="C16">
        <v>43444074</v>
      </c>
      <c r="D16">
        <v>27940570</v>
      </c>
      <c r="E16">
        <v>1392249</v>
      </c>
      <c r="F16">
        <v>0</v>
      </c>
      <c r="G16">
        <v>0.15</v>
      </c>
    </row>
    <row r="17" spans="1:7" ht="16" customHeight="1" x14ac:dyDescent="0.2">
      <c r="A17" t="s">
        <v>18</v>
      </c>
      <c r="B17">
        <v>107208919</v>
      </c>
      <c r="C17">
        <v>98807957</v>
      </c>
      <c r="D17">
        <v>0</v>
      </c>
      <c r="E17">
        <v>8400962</v>
      </c>
      <c r="F17">
        <v>0</v>
      </c>
      <c r="G17">
        <v>0.33</v>
      </c>
    </row>
    <row r="18" spans="1:7" ht="16" customHeight="1" x14ac:dyDescent="0.2">
      <c r="A18" t="s">
        <v>19</v>
      </c>
      <c r="B18">
        <v>40916583</v>
      </c>
      <c r="C18">
        <v>40916583</v>
      </c>
      <c r="D18">
        <v>0</v>
      </c>
      <c r="E18">
        <v>0</v>
      </c>
      <c r="F18">
        <v>0</v>
      </c>
      <c r="G18">
        <v>0.71</v>
      </c>
    </row>
    <row r="19" spans="1:7" ht="16" customHeight="1" x14ac:dyDescent="0.2">
      <c r="A19" t="s">
        <v>20</v>
      </c>
      <c r="B19">
        <v>6636135</v>
      </c>
      <c r="C19">
        <v>6345623</v>
      </c>
      <c r="D19">
        <v>0</v>
      </c>
      <c r="E19">
        <v>290512</v>
      </c>
      <c r="F19">
        <v>0</v>
      </c>
      <c r="G19">
        <v>0.22</v>
      </c>
    </row>
    <row r="20" spans="1:7" ht="16" customHeight="1" x14ac:dyDescent="0.2">
      <c r="A20" t="s">
        <v>21</v>
      </c>
      <c r="B20">
        <v>62124682</v>
      </c>
      <c r="C20">
        <v>59153847</v>
      </c>
      <c r="D20">
        <v>0</v>
      </c>
      <c r="E20">
        <v>2970835</v>
      </c>
      <c r="F20">
        <v>0</v>
      </c>
      <c r="G20">
        <v>0.11</v>
      </c>
    </row>
    <row r="21" spans="1:7" ht="16" customHeight="1" x14ac:dyDescent="0.2">
      <c r="A21" t="s">
        <v>22</v>
      </c>
      <c r="B21">
        <v>108143930</v>
      </c>
      <c r="C21">
        <v>114955215</v>
      </c>
      <c r="D21">
        <v>0</v>
      </c>
      <c r="E21">
        <v>-6811285</v>
      </c>
      <c r="F21">
        <v>0</v>
      </c>
      <c r="G21">
        <v>0.54</v>
      </c>
    </row>
    <row r="22" spans="1:7" ht="16" customHeight="1" x14ac:dyDescent="0.2">
      <c r="A22" t="s">
        <v>23</v>
      </c>
      <c r="B22">
        <v>38505453</v>
      </c>
      <c r="C22">
        <v>38505453</v>
      </c>
      <c r="D22">
        <v>0</v>
      </c>
      <c r="E22">
        <v>0</v>
      </c>
      <c r="F22">
        <v>0</v>
      </c>
      <c r="G22">
        <v>0.41</v>
      </c>
    </row>
    <row r="23" spans="1:7" ht="16" customHeight="1" x14ac:dyDescent="0.2">
      <c r="A23" t="s">
        <v>24</v>
      </c>
      <c r="B23">
        <v>50847441</v>
      </c>
      <c r="C23">
        <v>29042335</v>
      </c>
      <c r="D23">
        <v>0</v>
      </c>
      <c r="E23">
        <v>6481209</v>
      </c>
      <c r="F23">
        <v>15323897</v>
      </c>
      <c r="G23">
        <v>0.62</v>
      </c>
    </row>
    <row r="24" spans="1:7" ht="16" customHeight="1" x14ac:dyDescent="0.2">
      <c r="A24" t="s">
        <v>25</v>
      </c>
      <c r="B24">
        <v>53224624</v>
      </c>
      <c r="C24">
        <v>43671510</v>
      </c>
      <c r="D24">
        <v>6514781</v>
      </c>
      <c r="E24">
        <v>3038333</v>
      </c>
      <c r="F24">
        <v>0</v>
      </c>
      <c r="G24">
        <v>0.45</v>
      </c>
    </row>
    <row r="25" spans="1:7" ht="16" customHeight="1" x14ac:dyDescent="0.2">
      <c r="A25" t="s">
        <v>26</v>
      </c>
      <c r="B25">
        <v>60156557</v>
      </c>
      <c r="C25">
        <v>59692754</v>
      </c>
      <c r="D25">
        <v>0</v>
      </c>
      <c r="E25">
        <v>463803</v>
      </c>
      <c r="F25">
        <v>0</v>
      </c>
      <c r="G25">
        <v>0.26</v>
      </c>
    </row>
    <row r="26" spans="1:7" ht="16" customHeight="1" x14ac:dyDescent="0.2">
      <c r="A26" t="s">
        <v>27</v>
      </c>
      <c r="B26">
        <v>44475153</v>
      </c>
      <c r="C26">
        <v>28079126</v>
      </c>
      <c r="D26">
        <v>8998797</v>
      </c>
      <c r="E26">
        <v>7397230</v>
      </c>
      <c r="F26">
        <v>0</v>
      </c>
      <c r="G26">
        <v>0.81</v>
      </c>
    </row>
    <row r="27" spans="1:7" ht="16" customHeight="1" x14ac:dyDescent="0.2">
      <c r="A27" t="s">
        <v>28</v>
      </c>
      <c r="B27">
        <v>69008738</v>
      </c>
      <c r="C27">
        <v>69008738</v>
      </c>
      <c r="D27">
        <v>0</v>
      </c>
      <c r="E27">
        <v>0</v>
      </c>
      <c r="F27">
        <v>0</v>
      </c>
      <c r="G27">
        <v>0.38</v>
      </c>
    </row>
    <row r="28" spans="1:7" ht="16" customHeight="1" x14ac:dyDescent="0.2">
      <c r="A28" t="s">
        <v>29</v>
      </c>
      <c r="B28">
        <v>153968175</v>
      </c>
      <c r="C28">
        <v>144001809</v>
      </c>
      <c r="D28">
        <v>9845418</v>
      </c>
      <c r="E28">
        <v>120948</v>
      </c>
      <c r="F28">
        <v>0</v>
      </c>
      <c r="G28">
        <v>0.46</v>
      </c>
    </row>
    <row r="29" spans="1:7" ht="16" customHeight="1" x14ac:dyDescent="0.2">
      <c r="A29" t="s">
        <v>30</v>
      </c>
      <c r="B29">
        <v>232442380</v>
      </c>
      <c r="C29">
        <v>206088132</v>
      </c>
      <c r="D29">
        <v>26354248</v>
      </c>
      <c r="E29">
        <v>0</v>
      </c>
      <c r="F29">
        <v>0</v>
      </c>
      <c r="G29">
        <v>0.32</v>
      </c>
    </row>
    <row r="30" spans="1:7" ht="16" customHeight="1" x14ac:dyDescent="0.2">
      <c r="A30" t="s">
        <v>31</v>
      </c>
      <c r="B30">
        <v>134583595</v>
      </c>
      <c r="C30">
        <v>134527503</v>
      </c>
      <c r="D30">
        <v>0</v>
      </c>
      <c r="E30">
        <v>56092</v>
      </c>
      <c r="F30">
        <v>0</v>
      </c>
      <c r="G30">
        <v>0.42</v>
      </c>
    </row>
    <row r="31" spans="1:7" ht="16" customHeight="1" x14ac:dyDescent="0.2">
      <c r="A31" t="s">
        <v>32</v>
      </c>
      <c r="B31">
        <v>61052039</v>
      </c>
      <c r="C31">
        <v>34419238</v>
      </c>
      <c r="D31">
        <v>7164461</v>
      </c>
      <c r="E31">
        <v>19468340</v>
      </c>
      <c r="F31">
        <v>0</v>
      </c>
      <c r="G31">
        <v>0.62</v>
      </c>
    </row>
    <row r="32" spans="1:7" ht="16" customHeight="1" x14ac:dyDescent="0.2">
      <c r="A32" t="s">
        <v>33</v>
      </c>
      <c r="B32">
        <v>68219966</v>
      </c>
      <c r="C32">
        <v>68219965</v>
      </c>
      <c r="D32">
        <v>0</v>
      </c>
      <c r="E32">
        <v>0</v>
      </c>
      <c r="F32">
        <v>1</v>
      </c>
      <c r="G32">
        <v>0.4</v>
      </c>
    </row>
    <row r="33" spans="1:7" ht="16" customHeight="1" x14ac:dyDescent="0.2">
      <c r="A33" t="s">
        <v>34</v>
      </c>
      <c r="B33">
        <v>33126623</v>
      </c>
      <c r="C33">
        <v>31283345</v>
      </c>
      <c r="D33">
        <v>0</v>
      </c>
      <c r="E33">
        <v>0</v>
      </c>
      <c r="F33">
        <v>1843278</v>
      </c>
      <c r="G33">
        <v>0.81</v>
      </c>
    </row>
    <row r="34" spans="1:7" ht="16" customHeight="1" x14ac:dyDescent="0.2">
      <c r="A34" t="s">
        <v>35</v>
      </c>
      <c r="B34">
        <v>36394529</v>
      </c>
      <c r="C34">
        <v>36394529</v>
      </c>
      <c r="D34">
        <v>0</v>
      </c>
      <c r="E34">
        <v>0</v>
      </c>
      <c r="F34">
        <v>0</v>
      </c>
      <c r="G34">
        <v>0.73</v>
      </c>
    </row>
    <row r="35" spans="1:7" ht="16" customHeight="1" x14ac:dyDescent="0.2">
      <c r="A35" t="s">
        <v>36</v>
      </c>
      <c r="B35">
        <v>32783810</v>
      </c>
      <c r="C35">
        <v>27820235</v>
      </c>
      <c r="D35">
        <v>783376</v>
      </c>
      <c r="E35">
        <v>490062</v>
      </c>
      <c r="F35">
        <v>3690137</v>
      </c>
      <c r="G35">
        <v>0.56999999999999995</v>
      </c>
    </row>
    <row r="36" spans="1:7" ht="16" customHeight="1" x14ac:dyDescent="0.2">
      <c r="A36" t="s">
        <v>37</v>
      </c>
      <c r="B36">
        <v>20345852</v>
      </c>
      <c r="C36">
        <v>22587096</v>
      </c>
      <c r="D36">
        <v>0</v>
      </c>
      <c r="E36">
        <v>0</v>
      </c>
      <c r="F36">
        <v>-2241244</v>
      </c>
      <c r="G36">
        <v>0.51</v>
      </c>
    </row>
    <row r="37" spans="1:7" ht="16" customHeight="1" x14ac:dyDescent="0.2">
      <c r="A37" t="s">
        <v>38</v>
      </c>
      <c r="B37">
        <v>186840569</v>
      </c>
      <c r="C37">
        <v>166297462</v>
      </c>
      <c r="D37">
        <v>9388750</v>
      </c>
      <c r="E37">
        <v>11154357</v>
      </c>
      <c r="F37">
        <v>0</v>
      </c>
      <c r="G37">
        <v>0.42</v>
      </c>
    </row>
    <row r="38" spans="1:7" ht="16" customHeight="1" x14ac:dyDescent="0.2">
      <c r="A38" t="s">
        <v>39</v>
      </c>
      <c r="B38">
        <v>63233778</v>
      </c>
      <c r="C38">
        <v>62687660</v>
      </c>
      <c r="D38">
        <v>0</v>
      </c>
      <c r="E38">
        <v>546118</v>
      </c>
      <c r="F38">
        <v>0</v>
      </c>
      <c r="G38">
        <v>0.7</v>
      </c>
    </row>
    <row r="39" spans="1:7" ht="16" customHeight="1" x14ac:dyDescent="0.2">
      <c r="A39" t="s">
        <v>40</v>
      </c>
      <c r="B39">
        <v>1491467227</v>
      </c>
      <c r="C39">
        <v>1101636536</v>
      </c>
      <c r="D39">
        <v>0</v>
      </c>
      <c r="E39">
        <v>0</v>
      </c>
      <c r="F39">
        <v>389830691</v>
      </c>
      <c r="G39">
        <v>0.54</v>
      </c>
    </row>
    <row r="40" spans="1:7" ht="16" customHeight="1" x14ac:dyDescent="0.2">
      <c r="A40" t="s">
        <v>41</v>
      </c>
      <c r="B40">
        <v>113176702</v>
      </c>
      <c r="C40">
        <v>110544210</v>
      </c>
      <c r="D40">
        <v>0</v>
      </c>
      <c r="E40">
        <v>0</v>
      </c>
      <c r="F40">
        <v>2632492</v>
      </c>
      <c r="G40">
        <v>0.45</v>
      </c>
    </row>
    <row r="41" spans="1:7" ht="16" customHeight="1" x14ac:dyDescent="0.2">
      <c r="A41" t="s">
        <v>42</v>
      </c>
      <c r="B41">
        <v>19725709</v>
      </c>
      <c r="C41">
        <v>9831272</v>
      </c>
      <c r="D41">
        <v>952933</v>
      </c>
      <c r="E41">
        <v>1089757</v>
      </c>
      <c r="F41">
        <v>7851747</v>
      </c>
      <c r="G41">
        <v>0.6</v>
      </c>
    </row>
    <row r="42" spans="1:7" ht="16" customHeight="1" x14ac:dyDescent="0.2">
      <c r="A42" t="s">
        <v>43</v>
      </c>
      <c r="B42">
        <v>139269860</v>
      </c>
      <c r="C42">
        <v>137924864</v>
      </c>
      <c r="D42">
        <v>0</v>
      </c>
      <c r="E42">
        <v>1344996</v>
      </c>
      <c r="F42">
        <v>0</v>
      </c>
      <c r="G42">
        <v>0.23</v>
      </c>
    </row>
    <row r="43" spans="1:7" ht="16" customHeight="1" x14ac:dyDescent="0.2">
      <c r="A43" t="s">
        <v>44</v>
      </c>
      <c r="B43">
        <v>121710555</v>
      </c>
      <c r="C43">
        <v>45669703</v>
      </c>
      <c r="D43">
        <v>41389144</v>
      </c>
      <c r="E43">
        <v>17182703</v>
      </c>
      <c r="F43">
        <v>17469005</v>
      </c>
      <c r="G43">
        <v>0.86</v>
      </c>
    </row>
    <row r="44" spans="1:7" ht="16" customHeight="1" x14ac:dyDescent="0.2">
      <c r="A44" t="s">
        <v>45</v>
      </c>
      <c r="B44">
        <v>83751601</v>
      </c>
      <c r="C44">
        <v>63047478</v>
      </c>
      <c r="D44">
        <v>7225786</v>
      </c>
      <c r="E44">
        <v>8698843</v>
      </c>
      <c r="F44">
        <v>4779494</v>
      </c>
      <c r="G44">
        <v>0.54</v>
      </c>
    </row>
    <row r="45" spans="1:7" ht="16" customHeight="1" x14ac:dyDescent="0.2">
      <c r="A45" t="s">
        <v>46</v>
      </c>
      <c r="B45">
        <v>157685533</v>
      </c>
      <c r="C45">
        <v>146881618</v>
      </c>
      <c r="D45">
        <v>0</v>
      </c>
      <c r="E45">
        <v>10803915</v>
      </c>
      <c r="F45">
        <v>0</v>
      </c>
      <c r="G45">
        <v>0.22</v>
      </c>
    </row>
    <row r="46" spans="1:7" ht="16" customHeight="1" x14ac:dyDescent="0.2">
      <c r="A46" t="s">
        <v>47</v>
      </c>
      <c r="B46">
        <v>60069400</v>
      </c>
      <c r="C46">
        <v>59818483</v>
      </c>
      <c r="D46">
        <v>0</v>
      </c>
      <c r="E46">
        <v>250917</v>
      </c>
      <c r="F46">
        <v>0</v>
      </c>
      <c r="G46">
        <v>0.7</v>
      </c>
    </row>
    <row r="47" spans="1:7" ht="16" customHeight="1" x14ac:dyDescent="0.2">
      <c r="A47" t="s">
        <v>48</v>
      </c>
      <c r="B47">
        <v>36737542</v>
      </c>
      <c r="C47">
        <v>34497529</v>
      </c>
      <c r="D47">
        <v>0</v>
      </c>
      <c r="E47">
        <v>2240013</v>
      </c>
      <c r="F47">
        <v>0</v>
      </c>
      <c r="G47">
        <v>0.33</v>
      </c>
    </row>
    <row r="48" spans="1:7" ht="16" customHeight="1" x14ac:dyDescent="0.2">
      <c r="A48" t="s">
        <v>49</v>
      </c>
      <c r="B48">
        <v>12755031</v>
      </c>
      <c r="C48">
        <v>5714560</v>
      </c>
      <c r="D48">
        <v>0</v>
      </c>
      <c r="E48">
        <v>0</v>
      </c>
      <c r="F48">
        <v>7040471</v>
      </c>
      <c r="G48">
        <v>0.71</v>
      </c>
    </row>
    <row r="49" spans="1:7" ht="16" customHeight="1" x14ac:dyDescent="0.2">
      <c r="A49" t="s">
        <v>50</v>
      </c>
      <c r="B49">
        <v>129962815</v>
      </c>
      <c r="C49">
        <v>119789642</v>
      </c>
      <c r="D49">
        <v>8298169</v>
      </c>
      <c r="E49">
        <v>1875004</v>
      </c>
      <c r="F49">
        <v>0</v>
      </c>
      <c r="G49">
        <v>0.7</v>
      </c>
    </row>
    <row r="50" spans="1:7" ht="16" customHeight="1" x14ac:dyDescent="0.2">
      <c r="A50" t="s">
        <v>51</v>
      </c>
      <c r="B50">
        <v>291860735</v>
      </c>
      <c r="C50">
        <v>210241163</v>
      </c>
      <c r="D50">
        <v>284760</v>
      </c>
      <c r="E50">
        <v>7560934</v>
      </c>
      <c r="F50">
        <v>73773878</v>
      </c>
      <c r="G50">
        <v>0.44</v>
      </c>
    </row>
    <row r="51" spans="1:7" ht="16" customHeight="1" x14ac:dyDescent="0.2">
      <c r="A51" t="s">
        <v>52</v>
      </c>
      <c r="B51">
        <v>49133210</v>
      </c>
      <c r="C51">
        <v>41857536</v>
      </c>
      <c r="D51">
        <v>5081585</v>
      </c>
      <c r="E51">
        <v>2194089</v>
      </c>
      <c r="F51">
        <v>0</v>
      </c>
      <c r="G51">
        <v>0.46</v>
      </c>
    </row>
    <row r="52" spans="1:7" ht="16" customHeight="1" x14ac:dyDescent="0.2">
      <c r="A52" t="s">
        <v>53</v>
      </c>
      <c r="B52">
        <v>25713338</v>
      </c>
      <c r="C52">
        <v>21475277</v>
      </c>
      <c r="D52">
        <v>0</v>
      </c>
      <c r="E52">
        <v>4238061</v>
      </c>
      <c r="F52">
        <v>0</v>
      </c>
      <c r="G52">
        <v>0.74</v>
      </c>
    </row>
    <row r="53" spans="1:7" ht="16" customHeight="1" x14ac:dyDescent="0.2">
      <c r="A53" t="s">
        <v>54</v>
      </c>
      <c r="B53">
        <v>66084470</v>
      </c>
      <c r="C53">
        <v>66084470</v>
      </c>
      <c r="D53">
        <v>0</v>
      </c>
      <c r="E53">
        <v>0</v>
      </c>
      <c r="F53">
        <v>0</v>
      </c>
      <c r="G53">
        <v>0.46</v>
      </c>
    </row>
    <row r="54" spans="1:7" ht="16" customHeight="1" x14ac:dyDescent="0.2">
      <c r="A54" t="s">
        <v>55</v>
      </c>
      <c r="B54">
        <v>102296180</v>
      </c>
      <c r="C54">
        <v>102296180</v>
      </c>
      <c r="D54">
        <v>0</v>
      </c>
      <c r="E54">
        <v>0</v>
      </c>
      <c r="F54">
        <v>0</v>
      </c>
      <c r="G54">
        <v>0.33</v>
      </c>
    </row>
    <row r="55" spans="1:7" ht="16" customHeight="1" x14ac:dyDescent="0.2">
      <c r="A55" t="s">
        <v>56</v>
      </c>
      <c r="B55">
        <v>62729620</v>
      </c>
      <c r="C55">
        <v>43446368</v>
      </c>
      <c r="D55">
        <v>1936232</v>
      </c>
      <c r="E55">
        <v>17347020</v>
      </c>
      <c r="F55">
        <v>0</v>
      </c>
      <c r="G55">
        <v>0.51</v>
      </c>
    </row>
    <row r="56" spans="1:7" ht="16" customHeight="1" x14ac:dyDescent="0.2">
      <c r="A56" t="s">
        <v>57</v>
      </c>
      <c r="B56">
        <v>68684895</v>
      </c>
      <c r="C56">
        <v>68684893</v>
      </c>
      <c r="D56">
        <v>0</v>
      </c>
      <c r="E56">
        <v>2</v>
      </c>
      <c r="F56">
        <v>0</v>
      </c>
      <c r="G56">
        <v>0.21</v>
      </c>
    </row>
    <row r="57" spans="1:7" ht="16" customHeight="1" x14ac:dyDescent="0.2">
      <c r="A57" t="s">
        <v>58</v>
      </c>
      <c r="B57">
        <v>4866769</v>
      </c>
      <c r="C57">
        <v>7487128</v>
      </c>
      <c r="D57">
        <v>-2620359</v>
      </c>
      <c r="E57">
        <v>0</v>
      </c>
      <c r="F57">
        <v>0</v>
      </c>
      <c r="G57">
        <v>0.12</v>
      </c>
    </row>
    <row r="58" spans="1:7" ht="16" customHeight="1" x14ac:dyDescent="0.2">
      <c r="A58" t="s">
        <v>117</v>
      </c>
      <c r="B58">
        <v>7271427945</v>
      </c>
      <c r="C58">
        <v>5820242915</v>
      </c>
      <c r="D58">
        <v>336357419</v>
      </c>
      <c r="E58">
        <v>313222155</v>
      </c>
      <c r="F58">
        <v>801605456</v>
      </c>
      <c r="G58" t="s">
        <v>134</v>
      </c>
    </row>
    <row r="59" spans="1:7" ht="16" customHeight="1" x14ac:dyDescent="0.2">
      <c r="A59" t="s">
        <v>431</v>
      </c>
      <c r="B59">
        <v>1</v>
      </c>
      <c r="C59">
        <v>0.8</v>
      </c>
      <c r="D59">
        <v>0.05</v>
      </c>
      <c r="E59">
        <v>0.04</v>
      </c>
      <c r="F59">
        <v>0.11</v>
      </c>
      <c r="G59" t="s">
        <v>134</v>
      </c>
    </row>
    <row r="60" spans="1:7" ht="16" customHeight="1" x14ac:dyDescent="0.2">
      <c r="A60" t="s">
        <v>432</v>
      </c>
      <c r="B60">
        <v>0.45</v>
      </c>
      <c r="C60">
        <v>0.36</v>
      </c>
      <c r="D60">
        <v>0.02</v>
      </c>
      <c r="E60">
        <v>0.02</v>
      </c>
      <c r="F60">
        <v>0.05</v>
      </c>
      <c r="G60" t="s">
        <v>134</v>
      </c>
    </row>
    <row r="61" spans="1:7" ht="16" customHeight="1" x14ac:dyDescent="0.2">
      <c r="A61" t="s">
        <v>433</v>
      </c>
    </row>
    <row r="62" spans="1:7" ht="16" customHeight="1" x14ac:dyDescent="0.2">
      <c r="A62" t="s">
        <v>364</v>
      </c>
    </row>
  </sheetData>
  <phoneticPr fontId="13" type="noConversion"/>
  <hyperlinks>
    <hyperlink ref="A59" location="footnote_1" tooltip="footnote 1" display="footnote_1"/>
    <hyperlink ref="A60" location="footnote_2" tooltip="footnote 2" display="footnote_2"/>
  </hyperlinks>
  <pageMargins left="0.25" right="0.25" top="0.75" bottom="0.25" header="0.25" footer="0.25"/>
  <pageSetup orientation="landscape"/>
  <headerFooter>
    <oddHeader>&amp;L&amp;"Arial,Bold"&amp;9_x000D_&amp;F&amp;CTANF FINANCIAL DATA</oddHeader>
    <oddFooter>&amp;R_x000D_&amp;P of &amp;N_x000D_&amp;D &amp;T</oddFooter>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enableFormatConditionsCalculation="0"/>
  <dimension ref="A1:K62"/>
  <sheetViews>
    <sheetView topLeftCell="A19" zoomScaleSheetLayoutView="100" workbookViewId="0">
      <selection activeCell="M8" sqref="M8"/>
    </sheetView>
  </sheetViews>
  <sheetFormatPr baseColWidth="10" defaultColWidth="8.83203125" defaultRowHeight="16" customHeight="1" x14ac:dyDescent="0.2"/>
  <cols>
    <col min="1" max="1" width="13.33203125" customWidth="1"/>
    <col min="2" max="2" width="10.5" customWidth="1"/>
    <col min="3" max="3" width="17.1640625" customWidth="1"/>
    <col min="4" max="4" width="17" customWidth="1"/>
    <col min="5" max="5" width="12.5" customWidth="1"/>
    <col min="6" max="6" width="11.5" customWidth="1"/>
    <col min="7" max="7" width="12" customWidth="1"/>
    <col min="8" max="8" width="13.33203125" customWidth="1"/>
    <col min="9" max="9" width="12.33203125" customWidth="1"/>
    <col min="10" max="10" width="10.83203125" customWidth="1"/>
  </cols>
  <sheetData>
    <row r="1" spans="1:11" ht="16" customHeight="1" x14ac:dyDescent="0.2">
      <c r="A1" t="s">
        <v>428</v>
      </c>
      <c r="K1">
        <v>4</v>
      </c>
    </row>
    <row r="3" spans="1:11" ht="16" customHeight="1" x14ac:dyDescent="0.2">
      <c r="A3" t="s">
        <v>135</v>
      </c>
    </row>
    <row r="5" spans="1:11" ht="16" customHeight="1" x14ac:dyDescent="0.2">
      <c r="B5" t="s">
        <v>238</v>
      </c>
      <c r="C5" t="s">
        <v>239</v>
      </c>
      <c r="D5" t="s">
        <v>241</v>
      </c>
      <c r="E5" t="s">
        <v>243</v>
      </c>
      <c r="F5" t="s">
        <v>136</v>
      </c>
      <c r="G5" t="s">
        <v>148</v>
      </c>
      <c r="H5" t="s">
        <v>244</v>
      </c>
      <c r="I5" t="s">
        <v>245</v>
      </c>
      <c r="J5" t="s">
        <v>246</v>
      </c>
    </row>
    <row r="6" spans="1:11" ht="16" customHeight="1" x14ac:dyDescent="0.2">
      <c r="A6" t="s">
        <v>1</v>
      </c>
      <c r="B6" t="s">
        <v>355</v>
      </c>
      <c r="C6" t="s">
        <v>248</v>
      </c>
      <c r="D6" t="s">
        <v>249</v>
      </c>
      <c r="E6" t="s">
        <v>250</v>
      </c>
      <c r="F6" t="s">
        <v>251</v>
      </c>
      <c r="G6" t="s">
        <v>356</v>
      </c>
      <c r="H6" t="s">
        <v>357</v>
      </c>
      <c r="I6" t="s">
        <v>202</v>
      </c>
      <c r="J6" t="s">
        <v>254</v>
      </c>
      <c r="K6">
        <v>2003</v>
      </c>
    </row>
    <row r="7" spans="1:11" ht="16" customHeight="1" x14ac:dyDescent="0.2">
      <c r="A7" t="s">
        <v>8</v>
      </c>
      <c r="B7">
        <v>194007284</v>
      </c>
      <c r="C7">
        <v>20545839</v>
      </c>
      <c r="D7">
        <v>10491352</v>
      </c>
      <c r="E7">
        <v>162970093</v>
      </c>
      <c r="F7">
        <v>49120216</v>
      </c>
      <c r="G7">
        <v>82347108</v>
      </c>
      <c r="H7">
        <v>131467324</v>
      </c>
      <c r="I7">
        <v>3902526</v>
      </c>
      <c r="J7">
        <v>27600243</v>
      </c>
    </row>
    <row r="8" spans="1:11" ht="16" customHeight="1" x14ac:dyDescent="0.2">
      <c r="A8" t="s">
        <v>9</v>
      </c>
      <c r="B8">
        <v>74389141</v>
      </c>
      <c r="C8">
        <v>15737700</v>
      </c>
      <c r="D8">
        <v>4100000</v>
      </c>
      <c r="E8">
        <v>54551441</v>
      </c>
      <c r="F8">
        <v>22403180</v>
      </c>
      <c r="G8">
        <v>21879601</v>
      </c>
      <c r="H8">
        <v>44282781</v>
      </c>
      <c r="I8">
        <v>0</v>
      </c>
      <c r="J8">
        <v>10268660</v>
      </c>
      <c r="K8">
        <v>2003</v>
      </c>
    </row>
    <row r="9" spans="1:11" ht="16" customHeight="1" x14ac:dyDescent="0.2">
      <c r="A9" t="s">
        <v>10</v>
      </c>
      <c r="B9">
        <v>311872553</v>
      </c>
      <c r="C9">
        <v>0</v>
      </c>
      <c r="D9">
        <v>22733434</v>
      </c>
      <c r="E9">
        <v>289139119</v>
      </c>
      <c r="F9">
        <v>126069037</v>
      </c>
      <c r="G9">
        <v>134334221</v>
      </c>
      <c r="H9">
        <v>260403258</v>
      </c>
      <c r="I9">
        <v>19759080</v>
      </c>
      <c r="J9">
        <v>8976781</v>
      </c>
    </row>
    <row r="10" spans="1:11" ht="16" customHeight="1" x14ac:dyDescent="0.2">
      <c r="A10" t="s">
        <v>11</v>
      </c>
      <c r="B10">
        <v>94843071</v>
      </c>
      <c r="C10">
        <v>6000000</v>
      </c>
      <c r="D10">
        <v>0</v>
      </c>
      <c r="E10">
        <v>88843071</v>
      </c>
      <c r="F10">
        <v>14116159</v>
      </c>
      <c r="G10">
        <v>17867598</v>
      </c>
      <c r="H10">
        <v>31983757</v>
      </c>
      <c r="I10">
        <v>0</v>
      </c>
      <c r="J10">
        <v>56859314</v>
      </c>
    </row>
    <row r="11" spans="1:11" ht="16" customHeight="1" x14ac:dyDescent="0.2">
      <c r="A11" t="s">
        <v>12</v>
      </c>
      <c r="B11">
        <v>4551283529</v>
      </c>
      <c r="C11">
        <v>572514000</v>
      </c>
      <c r="D11">
        <v>81535520</v>
      </c>
      <c r="E11">
        <v>3897234009</v>
      </c>
      <c r="F11">
        <v>2151909993</v>
      </c>
      <c r="G11">
        <v>1518839106</v>
      </c>
      <c r="H11">
        <v>3670749099</v>
      </c>
      <c r="I11">
        <v>226484910</v>
      </c>
      <c r="J11">
        <v>0</v>
      </c>
    </row>
    <row r="12" spans="1:11" ht="16" customHeight="1" x14ac:dyDescent="0.2">
      <c r="A12" t="s">
        <v>13</v>
      </c>
      <c r="B12">
        <v>228951330</v>
      </c>
      <c r="C12">
        <v>22241896</v>
      </c>
      <c r="D12">
        <v>14962638</v>
      </c>
      <c r="E12">
        <v>191746796</v>
      </c>
      <c r="F12">
        <v>42399741</v>
      </c>
      <c r="G12">
        <v>68106268</v>
      </c>
      <c r="H12">
        <v>110506009</v>
      </c>
      <c r="I12">
        <v>81240787</v>
      </c>
      <c r="J12">
        <v>0</v>
      </c>
    </row>
    <row r="13" spans="1:11" ht="16" customHeight="1" x14ac:dyDescent="0.2">
      <c r="A13" t="s">
        <v>14</v>
      </c>
      <c r="B13">
        <v>281363508</v>
      </c>
      <c r="C13">
        <v>0</v>
      </c>
      <c r="D13">
        <v>26678810</v>
      </c>
      <c r="E13">
        <v>254684698</v>
      </c>
      <c r="F13">
        <v>48885011</v>
      </c>
      <c r="G13">
        <v>205799687</v>
      </c>
      <c r="H13">
        <v>254684698</v>
      </c>
      <c r="I13">
        <v>0</v>
      </c>
      <c r="J13">
        <v>0</v>
      </c>
    </row>
    <row r="14" spans="1:11" ht="16" customHeight="1" x14ac:dyDescent="0.2">
      <c r="A14" t="s">
        <v>15</v>
      </c>
      <c r="B14">
        <v>35626951</v>
      </c>
      <c r="C14">
        <v>1265646</v>
      </c>
      <c r="D14">
        <v>1336345</v>
      </c>
      <c r="E14">
        <v>33024960</v>
      </c>
      <c r="F14">
        <v>24571749</v>
      </c>
      <c r="G14">
        <v>3211681</v>
      </c>
      <c r="H14">
        <v>27783430</v>
      </c>
      <c r="I14">
        <v>5018164</v>
      </c>
      <c r="J14">
        <v>223366</v>
      </c>
    </row>
    <row r="15" spans="1:11" ht="16" customHeight="1" x14ac:dyDescent="0.2">
      <c r="A15" t="s">
        <v>16</v>
      </c>
      <c r="B15">
        <v>157940486</v>
      </c>
      <c r="C15">
        <v>18521964</v>
      </c>
      <c r="D15">
        <v>3935917</v>
      </c>
      <c r="E15">
        <v>135482605</v>
      </c>
      <c r="F15">
        <v>17255243</v>
      </c>
      <c r="G15">
        <v>73856534</v>
      </c>
      <c r="H15">
        <v>91111777</v>
      </c>
      <c r="I15">
        <v>1228084</v>
      </c>
      <c r="J15">
        <v>43142744</v>
      </c>
    </row>
    <row r="16" spans="1:11" ht="16" customHeight="1" x14ac:dyDescent="0.2">
      <c r="A16" t="s">
        <v>17</v>
      </c>
      <c r="B16">
        <v>818048612</v>
      </c>
      <c r="C16">
        <v>122549160</v>
      </c>
      <c r="D16">
        <v>52274580</v>
      </c>
      <c r="E16">
        <v>643224872</v>
      </c>
      <c r="F16">
        <v>72776893</v>
      </c>
      <c r="G16">
        <v>410791375</v>
      </c>
      <c r="H16">
        <v>483568268</v>
      </c>
      <c r="I16">
        <v>0</v>
      </c>
      <c r="J16">
        <v>159656604</v>
      </c>
    </row>
    <row r="17" spans="1:10" ht="16" customHeight="1" x14ac:dyDescent="0.2">
      <c r="A17" t="s">
        <v>18</v>
      </c>
      <c r="B17">
        <v>558760633</v>
      </c>
      <c r="C17">
        <v>32200000</v>
      </c>
      <c r="D17">
        <v>18865151</v>
      </c>
      <c r="E17">
        <v>507695482</v>
      </c>
      <c r="F17">
        <v>107208919</v>
      </c>
      <c r="G17">
        <v>218919710</v>
      </c>
      <c r="H17">
        <v>326128629</v>
      </c>
      <c r="I17">
        <v>20574443</v>
      </c>
      <c r="J17">
        <v>160992410</v>
      </c>
    </row>
    <row r="18" spans="1:10" ht="16" customHeight="1" x14ac:dyDescent="0.2">
      <c r="A18" t="s">
        <v>19</v>
      </c>
      <c r="B18">
        <v>173470882</v>
      </c>
      <c r="C18">
        <v>11050000</v>
      </c>
      <c r="D18">
        <v>9890000</v>
      </c>
      <c r="E18">
        <v>152530882</v>
      </c>
      <c r="F18">
        <v>40916583</v>
      </c>
      <c r="G18">
        <v>16616800</v>
      </c>
      <c r="H18">
        <v>57533383</v>
      </c>
      <c r="I18">
        <v>4165847</v>
      </c>
      <c r="J18">
        <v>90831652</v>
      </c>
    </row>
    <row r="19" spans="1:10" ht="16" customHeight="1" x14ac:dyDescent="0.2">
      <c r="A19" t="s">
        <v>20</v>
      </c>
      <c r="B19">
        <v>53372645</v>
      </c>
      <c r="C19">
        <v>8731981</v>
      </c>
      <c r="D19">
        <v>1441201</v>
      </c>
      <c r="E19">
        <v>43199463</v>
      </c>
      <c r="F19">
        <v>6636135</v>
      </c>
      <c r="G19">
        <v>23479757</v>
      </c>
      <c r="H19">
        <v>30115892</v>
      </c>
      <c r="I19">
        <v>12222410</v>
      </c>
      <c r="J19">
        <v>861159</v>
      </c>
    </row>
    <row r="20" spans="1:10" ht="16" customHeight="1" x14ac:dyDescent="0.2">
      <c r="A20" t="s">
        <v>21</v>
      </c>
      <c r="B20">
        <v>585056960</v>
      </c>
      <c r="C20">
        <v>0</v>
      </c>
      <c r="D20">
        <v>20502485</v>
      </c>
      <c r="E20">
        <v>564554475</v>
      </c>
      <c r="F20">
        <v>62124682</v>
      </c>
      <c r="G20">
        <v>502429793</v>
      </c>
      <c r="H20">
        <v>564554475</v>
      </c>
      <c r="I20">
        <v>0</v>
      </c>
      <c r="J20">
        <v>0</v>
      </c>
    </row>
    <row r="21" spans="1:10" ht="16" customHeight="1" x14ac:dyDescent="0.2">
      <c r="A21" t="s">
        <v>22</v>
      </c>
      <c r="B21">
        <v>247222289</v>
      </c>
      <c r="C21">
        <v>18352906</v>
      </c>
      <c r="D21">
        <v>2000000</v>
      </c>
      <c r="E21">
        <v>226869383</v>
      </c>
      <c r="F21">
        <v>108143930</v>
      </c>
      <c r="G21">
        <v>91652267</v>
      </c>
      <c r="H21">
        <v>199796197</v>
      </c>
      <c r="I21">
        <v>27073186</v>
      </c>
      <c r="J21">
        <v>0</v>
      </c>
    </row>
    <row r="22" spans="1:10" ht="16" customHeight="1" x14ac:dyDescent="0.2">
      <c r="A22" t="s">
        <v>23</v>
      </c>
      <c r="B22">
        <v>164460754</v>
      </c>
      <c r="C22">
        <v>28199491</v>
      </c>
      <c r="D22">
        <v>11257997</v>
      </c>
      <c r="E22">
        <v>125003266</v>
      </c>
      <c r="F22">
        <v>38505453</v>
      </c>
      <c r="G22">
        <v>55629960</v>
      </c>
      <c r="H22">
        <v>94135413</v>
      </c>
      <c r="I22">
        <v>5444692</v>
      </c>
      <c r="J22">
        <v>25423161</v>
      </c>
    </row>
    <row r="23" spans="1:10" ht="16" customHeight="1" x14ac:dyDescent="0.2">
      <c r="A23" t="s">
        <v>24</v>
      </c>
      <c r="B23">
        <v>120621502</v>
      </c>
      <c r="C23">
        <v>12741228</v>
      </c>
      <c r="D23">
        <v>4332070</v>
      </c>
      <c r="E23">
        <v>103548204</v>
      </c>
      <c r="F23">
        <v>50847441</v>
      </c>
      <c r="G23">
        <v>30852937</v>
      </c>
      <c r="H23">
        <v>81700378</v>
      </c>
      <c r="I23">
        <v>0</v>
      </c>
      <c r="J23">
        <v>21847826</v>
      </c>
    </row>
    <row r="24" spans="1:10" ht="16" customHeight="1" x14ac:dyDescent="0.2">
      <c r="A24" t="s">
        <v>25</v>
      </c>
      <c r="B24">
        <v>218835932</v>
      </c>
      <c r="C24">
        <v>47135000</v>
      </c>
      <c r="D24">
        <v>0</v>
      </c>
      <c r="E24">
        <v>171700932</v>
      </c>
      <c r="F24">
        <v>53224624</v>
      </c>
      <c r="G24">
        <v>65917218</v>
      </c>
      <c r="H24">
        <v>119141842</v>
      </c>
      <c r="I24">
        <v>44068272</v>
      </c>
      <c r="J24">
        <v>8490818</v>
      </c>
    </row>
    <row r="25" spans="1:10" ht="16" customHeight="1" x14ac:dyDescent="0.2">
      <c r="A25" t="s">
        <v>26</v>
      </c>
      <c r="B25">
        <v>355052664</v>
      </c>
      <c r="C25">
        <v>39030549</v>
      </c>
      <c r="D25">
        <v>16397197</v>
      </c>
      <c r="E25">
        <v>299624918</v>
      </c>
      <c r="F25">
        <v>60156557</v>
      </c>
      <c r="G25">
        <v>167455074</v>
      </c>
      <c r="H25">
        <v>227611631</v>
      </c>
      <c r="I25">
        <v>72013287</v>
      </c>
      <c r="J25">
        <v>0</v>
      </c>
    </row>
    <row r="26" spans="1:10" ht="16" customHeight="1" x14ac:dyDescent="0.2">
      <c r="A26" t="s">
        <v>27</v>
      </c>
      <c r="B26">
        <v>118551019</v>
      </c>
      <c r="C26">
        <v>10699122</v>
      </c>
      <c r="D26">
        <v>7469450</v>
      </c>
      <c r="E26">
        <v>100382447</v>
      </c>
      <c r="F26">
        <v>44475153</v>
      </c>
      <c r="G26">
        <v>10493435</v>
      </c>
      <c r="H26">
        <v>54968588</v>
      </c>
      <c r="I26">
        <v>8553045</v>
      </c>
      <c r="J26">
        <v>36860814</v>
      </c>
    </row>
    <row r="27" spans="1:10" ht="16" customHeight="1" x14ac:dyDescent="0.2">
      <c r="A27" t="s">
        <v>28</v>
      </c>
      <c r="B27">
        <v>289225248</v>
      </c>
      <c r="C27">
        <v>48884560</v>
      </c>
      <c r="D27">
        <v>22909803</v>
      </c>
      <c r="E27">
        <v>217430885</v>
      </c>
      <c r="F27">
        <v>69008738</v>
      </c>
      <c r="G27">
        <v>114124211</v>
      </c>
      <c r="H27">
        <v>183132949</v>
      </c>
      <c r="I27">
        <v>15453448</v>
      </c>
      <c r="J27">
        <v>18844488</v>
      </c>
    </row>
    <row r="28" spans="1:10" ht="16" customHeight="1" x14ac:dyDescent="0.2">
      <c r="A28" t="s">
        <v>29</v>
      </c>
      <c r="B28">
        <v>471699894</v>
      </c>
      <c r="C28">
        <v>91874222</v>
      </c>
      <c r="D28">
        <v>42109023</v>
      </c>
      <c r="E28">
        <v>337716649</v>
      </c>
      <c r="F28">
        <v>153968175</v>
      </c>
      <c r="G28">
        <v>183748474</v>
      </c>
      <c r="H28">
        <v>337716649</v>
      </c>
      <c r="I28">
        <v>0</v>
      </c>
      <c r="J28">
        <v>0</v>
      </c>
    </row>
    <row r="29" spans="1:10" ht="16" customHeight="1" x14ac:dyDescent="0.2">
      <c r="A29" t="s">
        <v>30</v>
      </c>
      <c r="B29">
        <v>868951350</v>
      </c>
      <c r="C29">
        <v>0</v>
      </c>
      <c r="D29">
        <v>20157975</v>
      </c>
      <c r="E29">
        <v>848793375</v>
      </c>
      <c r="F29">
        <v>232442380</v>
      </c>
      <c r="G29">
        <v>503293223</v>
      </c>
      <c r="H29">
        <v>735735603</v>
      </c>
      <c r="I29">
        <v>0</v>
      </c>
      <c r="J29">
        <v>113057772</v>
      </c>
    </row>
    <row r="30" spans="1:10" ht="16" customHeight="1" x14ac:dyDescent="0.2">
      <c r="A30" t="s">
        <v>31</v>
      </c>
      <c r="B30">
        <v>388515180</v>
      </c>
      <c r="C30">
        <v>26603000</v>
      </c>
      <c r="D30">
        <v>3277034</v>
      </c>
      <c r="E30">
        <v>358635146</v>
      </c>
      <c r="F30">
        <v>134583595</v>
      </c>
      <c r="G30">
        <v>182605046</v>
      </c>
      <c r="H30">
        <v>317188641</v>
      </c>
      <c r="I30">
        <v>0</v>
      </c>
      <c r="J30">
        <v>41446505</v>
      </c>
    </row>
    <row r="31" spans="1:10" ht="16" customHeight="1" x14ac:dyDescent="0.2">
      <c r="A31" t="s">
        <v>32</v>
      </c>
      <c r="B31">
        <v>121198175</v>
      </c>
      <c r="C31">
        <v>19323838</v>
      </c>
      <c r="D31">
        <v>59</v>
      </c>
      <c r="E31">
        <v>101874278</v>
      </c>
      <c r="F31">
        <v>61052039</v>
      </c>
      <c r="G31">
        <v>37235055</v>
      </c>
      <c r="H31">
        <v>98287094</v>
      </c>
      <c r="I31">
        <v>1204334</v>
      </c>
      <c r="J31">
        <v>2382850</v>
      </c>
    </row>
    <row r="32" spans="1:10" ht="16" customHeight="1" x14ac:dyDescent="0.2">
      <c r="A32" t="s">
        <v>33</v>
      </c>
      <c r="B32">
        <v>238756915</v>
      </c>
      <c r="C32">
        <v>24882439</v>
      </c>
      <c r="D32">
        <v>21705174</v>
      </c>
      <c r="E32">
        <v>192169302</v>
      </c>
      <c r="F32">
        <v>68219966</v>
      </c>
      <c r="G32">
        <v>102244162</v>
      </c>
      <c r="H32">
        <v>170464128</v>
      </c>
      <c r="I32">
        <v>21705173</v>
      </c>
      <c r="J32">
        <v>1</v>
      </c>
    </row>
    <row r="33" spans="1:10" ht="16" customHeight="1" x14ac:dyDescent="0.2">
      <c r="A33" t="s">
        <v>34</v>
      </c>
      <c r="B33">
        <v>62329098</v>
      </c>
      <c r="C33">
        <v>8612239</v>
      </c>
      <c r="D33">
        <v>3860602</v>
      </c>
      <c r="E33">
        <v>49856257</v>
      </c>
      <c r="F33">
        <v>33126623</v>
      </c>
      <c r="G33">
        <v>7755375</v>
      </c>
      <c r="H33">
        <v>40881998</v>
      </c>
      <c r="I33">
        <v>1120960</v>
      </c>
      <c r="J33">
        <v>7853299</v>
      </c>
    </row>
    <row r="34" spans="1:10" ht="16" customHeight="1" x14ac:dyDescent="0.2">
      <c r="A34" t="s">
        <v>35</v>
      </c>
      <c r="B34">
        <v>75140536</v>
      </c>
      <c r="C34">
        <v>9000000</v>
      </c>
      <c r="D34">
        <v>0</v>
      </c>
      <c r="E34">
        <v>66140536</v>
      </c>
      <c r="F34">
        <v>36394529</v>
      </c>
      <c r="G34">
        <v>13581968</v>
      </c>
      <c r="H34">
        <v>49976497</v>
      </c>
      <c r="I34">
        <v>0</v>
      </c>
      <c r="J34">
        <v>16164039</v>
      </c>
    </row>
    <row r="35" spans="1:10" ht="16" customHeight="1" x14ac:dyDescent="0.2">
      <c r="A35" t="s">
        <v>36</v>
      </c>
      <c r="B35">
        <v>69681723</v>
      </c>
      <c r="C35">
        <v>0</v>
      </c>
      <c r="D35">
        <v>932868</v>
      </c>
      <c r="E35">
        <v>68748855</v>
      </c>
      <c r="F35">
        <v>32783810</v>
      </c>
      <c r="G35">
        <v>24863464</v>
      </c>
      <c r="H35">
        <v>57647274</v>
      </c>
      <c r="I35">
        <v>1132417</v>
      </c>
      <c r="J35">
        <v>9969164</v>
      </c>
    </row>
    <row r="36" spans="1:10" ht="16" customHeight="1" x14ac:dyDescent="0.2">
      <c r="A36" t="s">
        <v>37</v>
      </c>
      <c r="B36">
        <v>55748120</v>
      </c>
      <c r="C36">
        <v>1195910</v>
      </c>
      <c r="D36">
        <v>2931389</v>
      </c>
      <c r="E36">
        <v>51620821</v>
      </c>
      <c r="F36">
        <v>20345852</v>
      </c>
      <c r="G36">
        <v>19814842</v>
      </c>
      <c r="H36">
        <v>40160694</v>
      </c>
      <c r="I36">
        <v>0</v>
      </c>
      <c r="J36">
        <v>11460127</v>
      </c>
    </row>
    <row r="37" spans="1:10" ht="16" customHeight="1" x14ac:dyDescent="0.2">
      <c r="A37" t="s">
        <v>38</v>
      </c>
      <c r="B37">
        <v>733794366</v>
      </c>
      <c r="C37">
        <v>25665017</v>
      </c>
      <c r="D37">
        <v>15341351</v>
      </c>
      <c r="E37">
        <v>692787998</v>
      </c>
      <c r="F37">
        <v>186840569</v>
      </c>
      <c r="G37">
        <v>257416165</v>
      </c>
      <c r="H37">
        <v>444256734</v>
      </c>
      <c r="I37">
        <v>48578247</v>
      </c>
      <c r="J37">
        <v>199953017</v>
      </c>
    </row>
    <row r="38" spans="1:10" ht="16" customHeight="1" x14ac:dyDescent="0.2">
      <c r="A38" t="s">
        <v>39</v>
      </c>
      <c r="B38">
        <v>168213435</v>
      </c>
      <c r="C38">
        <v>29813209</v>
      </c>
      <c r="D38">
        <v>2000000</v>
      </c>
      <c r="E38">
        <v>136400226</v>
      </c>
      <c r="F38">
        <v>63233778</v>
      </c>
      <c r="G38">
        <v>27189092</v>
      </c>
      <c r="H38">
        <v>90422870</v>
      </c>
      <c r="I38">
        <v>36672979</v>
      </c>
      <c r="J38">
        <v>9304377</v>
      </c>
    </row>
    <row r="39" spans="1:10" ht="16" customHeight="1" x14ac:dyDescent="0.2">
      <c r="A39" t="s">
        <v>40</v>
      </c>
      <c r="B39">
        <v>3528246804</v>
      </c>
      <c r="C39">
        <v>39900000</v>
      </c>
      <c r="D39">
        <v>244000000</v>
      </c>
      <c r="E39">
        <v>3244346804</v>
      </c>
      <c r="F39">
        <v>1491467227</v>
      </c>
      <c r="G39">
        <v>1291730586</v>
      </c>
      <c r="H39">
        <v>2783197813</v>
      </c>
      <c r="I39">
        <v>199779844</v>
      </c>
      <c r="J39">
        <v>261369147</v>
      </c>
    </row>
    <row r="40" spans="1:10" ht="16" customHeight="1" x14ac:dyDescent="0.2">
      <c r="A40" t="s">
        <v>41</v>
      </c>
      <c r="B40">
        <v>390729267</v>
      </c>
      <c r="C40">
        <v>74499688</v>
      </c>
      <c r="D40">
        <v>4544769</v>
      </c>
      <c r="E40">
        <v>311684810</v>
      </c>
      <c r="F40">
        <v>113176702</v>
      </c>
      <c r="G40">
        <v>138977047</v>
      </c>
      <c r="H40">
        <v>252153749</v>
      </c>
      <c r="I40">
        <v>56013410</v>
      </c>
      <c r="J40">
        <v>3517651</v>
      </c>
    </row>
    <row r="41" spans="1:10" ht="16" customHeight="1" x14ac:dyDescent="0.2">
      <c r="A41" t="s">
        <v>42</v>
      </c>
      <c r="B41">
        <v>42962917</v>
      </c>
      <c r="C41">
        <v>0</v>
      </c>
      <c r="D41">
        <v>0</v>
      </c>
      <c r="E41">
        <v>42962917</v>
      </c>
      <c r="F41">
        <v>19725709</v>
      </c>
      <c r="G41">
        <v>13120055</v>
      </c>
      <c r="H41">
        <v>32845764</v>
      </c>
      <c r="I41">
        <v>0</v>
      </c>
      <c r="J41">
        <v>10117153</v>
      </c>
    </row>
    <row r="42" spans="1:10" ht="16" customHeight="1" x14ac:dyDescent="0.2">
      <c r="A42" t="s">
        <v>43</v>
      </c>
      <c r="B42">
        <v>1270278270</v>
      </c>
      <c r="C42">
        <v>0</v>
      </c>
      <c r="D42">
        <v>74935420</v>
      </c>
      <c r="E42">
        <v>1195342850</v>
      </c>
      <c r="F42">
        <v>139269860</v>
      </c>
      <c r="G42">
        <v>474514313</v>
      </c>
      <c r="H42">
        <v>613784173</v>
      </c>
      <c r="I42">
        <v>239638064</v>
      </c>
      <c r="J42">
        <v>341920613</v>
      </c>
    </row>
    <row r="43" spans="1:10" ht="16" customHeight="1" x14ac:dyDescent="0.2">
      <c r="A43" t="s">
        <v>44</v>
      </c>
      <c r="B43">
        <v>308031500</v>
      </c>
      <c r="C43">
        <v>30822071</v>
      </c>
      <c r="D43">
        <v>15411035</v>
      </c>
      <c r="E43">
        <v>261798394</v>
      </c>
      <c r="F43">
        <v>121710555</v>
      </c>
      <c r="G43">
        <v>20384951</v>
      </c>
      <c r="H43">
        <v>142095506</v>
      </c>
      <c r="I43">
        <v>0</v>
      </c>
      <c r="J43">
        <v>119702888</v>
      </c>
    </row>
    <row r="44" spans="1:10" ht="16" customHeight="1" x14ac:dyDescent="0.2">
      <c r="A44" t="s">
        <v>45</v>
      </c>
      <c r="B44">
        <v>183540235</v>
      </c>
      <c r="C44">
        <v>0</v>
      </c>
      <c r="D44">
        <v>0</v>
      </c>
      <c r="E44">
        <v>183540235</v>
      </c>
      <c r="F44">
        <v>83751601</v>
      </c>
      <c r="G44">
        <v>71368148</v>
      </c>
      <c r="H44">
        <v>155119749</v>
      </c>
      <c r="I44">
        <v>28420486</v>
      </c>
      <c r="J44">
        <v>0</v>
      </c>
    </row>
    <row r="45" spans="1:10" ht="16" customHeight="1" x14ac:dyDescent="0.2">
      <c r="A45" t="s">
        <v>46</v>
      </c>
      <c r="B45">
        <v>1289125686</v>
      </c>
      <c r="C45">
        <v>124484000</v>
      </c>
      <c r="D45">
        <v>30579000</v>
      </c>
      <c r="E45">
        <v>1134062686</v>
      </c>
      <c r="F45">
        <v>157685533</v>
      </c>
      <c r="G45">
        <v>543694734</v>
      </c>
      <c r="H45">
        <v>701380267</v>
      </c>
      <c r="I45">
        <v>277432010</v>
      </c>
      <c r="J45">
        <v>155250409</v>
      </c>
    </row>
    <row r="46" spans="1:10" ht="16" customHeight="1" x14ac:dyDescent="0.2">
      <c r="A46" t="s">
        <v>47</v>
      </c>
      <c r="B46">
        <v>97879798</v>
      </c>
      <c r="C46">
        <v>9091106</v>
      </c>
      <c r="D46">
        <v>0</v>
      </c>
      <c r="E46">
        <v>88788692</v>
      </c>
      <c r="F46">
        <v>60069400</v>
      </c>
      <c r="G46">
        <v>25861081</v>
      </c>
      <c r="H46">
        <v>85930481</v>
      </c>
      <c r="I46">
        <v>0</v>
      </c>
      <c r="J46">
        <v>2858211</v>
      </c>
    </row>
    <row r="47" spans="1:10" ht="16" customHeight="1" x14ac:dyDescent="0.2">
      <c r="A47" t="s">
        <v>48</v>
      </c>
      <c r="B47">
        <v>119077790</v>
      </c>
      <c r="C47">
        <v>1300000</v>
      </c>
      <c r="D47">
        <v>5262210</v>
      </c>
      <c r="E47">
        <v>112515580</v>
      </c>
      <c r="F47">
        <v>36737542</v>
      </c>
      <c r="G47">
        <v>75778038</v>
      </c>
      <c r="H47">
        <v>112515580</v>
      </c>
      <c r="I47">
        <v>0</v>
      </c>
      <c r="J47">
        <v>0</v>
      </c>
    </row>
    <row r="48" spans="1:10" ht="16" customHeight="1" x14ac:dyDescent="0.2">
      <c r="A48" t="s">
        <v>49</v>
      </c>
      <c r="B48">
        <v>45400539</v>
      </c>
      <c r="C48">
        <v>1700000</v>
      </c>
      <c r="D48">
        <v>2286524</v>
      </c>
      <c r="E48">
        <v>41414015</v>
      </c>
      <c r="F48">
        <v>12755031</v>
      </c>
      <c r="G48">
        <v>5162432</v>
      </c>
      <c r="H48">
        <v>17917463</v>
      </c>
      <c r="I48">
        <v>386797</v>
      </c>
      <c r="J48">
        <v>23109755</v>
      </c>
    </row>
    <row r="49" spans="1:10" ht="16" customHeight="1" x14ac:dyDescent="0.2">
      <c r="A49" t="s">
        <v>50</v>
      </c>
      <c r="B49">
        <v>243292515</v>
      </c>
      <c r="C49">
        <v>52025586</v>
      </c>
      <c r="D49">
        <v>5265988</v>
      </c>
      <c r="E49">
        <v>186000941</v>
      </c>
      <c r="F49">
        <v>129962815</v>
      </c>
      <c r="G49">
        <v>56038126</v>
      </c>
      <c r="H49">
        <v>186000941</v>
      </c>
      <c r="I49">
        <v>0</v>
      </c>
      <c r="J49">
        <v>0</v>
      </c>
    </row>
    <row r="50" spans="1:10" ht="16" customHeight="1" x14ac:dyDescent="0.2">
      <c r="A50" t="s">
        <v>51</v>
      </c>
      <c r="B50">
        <v>855007341</v>
      </c>
      <c r="C50">
        <v>-2349075</v>
      </c>
      <c r="D50">
        <v>27159154</v>
      </c>
      <c r="E50">
        <v>830197262</v>
      </c>
      <c r="F50">
        <v>291860735</v>
      </c>
      <c r="G50">
        <v>372181182</v>
      </c>
      <c r="H50">
        <v>664041917</v>
      </c>
      <c r="I50">
        <v>33278111</v>
      </c>
      <c r="J50">
        <v>132877234</v>
      </c>
    </row>
    <row r="51" spans="1:10" ht="16" customHeight="1" x14ac:dyDescent="0.2">
      <c r="A51" t="s">
        <v>52</v>
      </c>
      <c r="B51">
        <v>138441052</v>
      </c>
      <c r="C51">
        <v>0</v>
      </c>
      <c r="D51">
        <v>12462419</v>
      </c>
      <c r="E51">
        <v>125978633</v>
      </c>
      <c r="F51">
        <v>49133210</v>
      </c>
      <c r="G51">
        <v>56817858</v>
      </c>
      <c r="H51">
        <v>105951068</v>
      </c>
      <c r="I51">
        <v>0</v>
      </c>
      <c r="J51">
        <v>20027565</v>
      </c>
    </row>
    <row r="52" spans="1:10" ht="16" customHeight="1" x14ac:dyDescent="0.2">
      <c r="A52" t="s">
        <v>53</v>
      </c>
      <c r="B52">
        <v>48623462</v>
      </c>
      <c r="C52">
        <v>9224074</v>
      </c>
      <c r="D52">
        <v>4735318</v>
      </c>
      <c r="E52">
        <v>34664070</v>
      </c>
      <c r="F52">
        <v>25713338</v>
      </c>
      <c r="G52">
        <v>8950732</v>
      </c>
      <c r="H52">
        <v>34664070</v>
      </c>
      <c r="I52">
        <v>0</v>
      </c>
      <c r="J52">
        <v>0</v>
      </c>
    </row>
    <row r="53" spans="1:10" ht="16" customHeight="1" x14ac:dyDescent="0.2">
      <c r="A53" t="s">
        <v>54</v>
      </c>
      <c r="B53">
        <v>183625387</v>
      </c>
      <c r="C53">
        <v>-8189221</v>
      </c>
      <c r="D53">
        <v>15828172</v>
      </c>
      <c r="E53">
        <v>175986436</v>
      </c>
      <c r="F53">
        <v>66084470</v>
      </c>
      <c r="G53">
        <v>79109036</v>
      </c>
      <c r="H53">
        <v>145193506</v>
      </c>
      <c r="I53">
        <v>12603709</v>
      </c>
      <c r="J53">
        <v>18189221</v>
      </c>
    </row>
    <row r="54" spans="1:10" ht="16" customHeight="1" x14ac:dyDescent="0.2">
      <c r="A54" t="s">
        <v>55</v>
      </c>
      <c r="B54">
        <v>454950703</v>
      </c>
      <c r="C54">
        <v>107300000</v>
      </c>
      <c r="D54">
        <v>10426130</v>
      </c>
      <c r="E54">
        <v>337224573</v>
      </c>
      <c r="F54">
        <v>102296180</v>
      </c>
      <c r="G54">
        <v>205171177</v>
      </c>
      <c r="H54">
        <v>307467357</v>
      </c>
      <c r="I54">
        <v>29757216</v>
      </c>
      <c r="J54">
        <v>0</v>
      </c>
    </row>
    <row r="55" spans="1:10" ht="16" customHeight="1" x14ac:dyDescent="0.2">
      <c r="A55" t="s">
        <v>56</v>
      </c>
      <c r="B55">
        <v>142009708</v>
      </c>
      <c r="C55">
        <v>0</v>
      </c>
      <c r="D55">
        <v>6947755</v>
      </c>
      <c r="E55">
        <v>135061953</v>
      </c>
      <c r="F55">
        <v>62729620</v>
      </c>
      <c r="G55">
        <v>59684986</v>
      </c>
      <c r="H55">
        <v>122414606</v>
      </c>
      <c r="I55">
        <v>0</v>
      </c>
      <c r="J55">
        <v>12647347</v>
      </c>
    </row>
    <row r="56" spans="1:10" ht="16" customHeight="1" x14ac:dyDescent="0.2">
      <c r="A56" t="s">
        <v>57</v>
      </c>
      <c r="B56">
        <v>500046546</v>
      </c>
      <c r="C56">
        <v>65308581</v>
      </c>
      <c r="D56">
        <v>13440834</v>
      </c>
      <c r="E56">
        <v>421297131</v>
      </c>
      <c r="F56">
        <v>68684895</v>
      </c>
      <c r="G56">
        <v>252251729</v>
      </c>
      <c r="H56">
        <v>320936624</v>
      </c>
      <c r="I56">
        <v>15312516</v>
      </c>
      <c r="J56">
        <v>85047992</v>
      </c>
    </row>
    <row r="57" spans="1:10" ht="16" customHeight="1" x14ac:dyDescent="0.2">
      <c r="A57" t="s">
        <v>58</v>
      </c>
      <c r="B57">
        <v>128373739</v>
      </c>
      <c r="C57">
        <v>11679671</v>
      </c>
      <c r="D57">
        <v>8014036</v>
      </c>
      <c r="E57">
        <v>108680032</v>
      </c>
      <c r="F57">
        <v>4866769</v>
      </c>
      <c r="G57">
        <v>37068096</v>
      </c>
      <c r="H57">
        <v>41934865</v>
      </c>
      <c r="I57">
        <v>29988440</v>
      </c>
      <c r="J57">
        <v>36756727</v>
      </c>
    </row>
    <row r="58" spans="1:10" ht="16" customHeight="1" x14ac:dyDescent="0.2">
      <c r="A58" t="s">
        <v>117</v>
      </c>
      <c r="B58">
        <v>22856629044</v>
      </c>
      <c r="C58">
        <v>1790167397</v>
      </c>
      <c r="D58">
        <v>926728189</v>
      </c>
      <c r="E58">
        <v>20139733458</v>
      </c>
      <c r="F58">
        <v>7271427945</v>
      </c>
      <c r="G58">
        <v>8982215514</v>
      </c>
      <c r="H58">
        <v>16253643459</v>
      </c>
      <c r="I58">
        <v>1580226894</v>
      </c>
      <c r="J58">
        <v>2305863104</v>
      </c>
    </row>
    <row r="59" spans="1:10" ht="16" customHeight="1" x14ac:dyDescent="0.2">
      <c r="A59" t="s">
        <v>361</v>
      </c>
      <c r="B59">
        <v>1</v>
      </c>
      <c r="C59" t="s">
        <v>134</v>
      </c>
      <c r="D59" t="s">
        <v>134</v>
      </c>
      <c r="E59">
        <v>0.88</v>
      </c>
      <c r="F59">
        <v>0.45</v>
      </c>
      <c r="G59">
        <v>0.55000000000000004</v>
      </c>
      <c r="H59">
        <v>1</v>
      </c>
      <c r="I59">
        <v>0.08</v>
      </c>
      <c r="J59">
        <v>0.11</v>
      </c>
    </row>
    <row r="61" spans="1:10" ht="16" customHeight="1" x14ac:dyDescent="0.2">
      <c r="A61" t="s">
        <v>429</v>
      </c>
    </row>
    <row r="62" spans="1:10" ht="16" customHeight="1" x14ac:dyDescent="0.2">
      <c r="A62" t="s">
        <v>427</v>
      </c>
    </row>
  </sheetData>
  <sheetProtection insertColumns="0" insertRows="0" insertHyperlinks="0" selectLockedCells="1"/>
  <phoneticPr fontId="13" type="noConversion"/>
  <hyperlinks>
    <hyperlink ref="A59" location="footnote_2" tooltip="footnote 2" display="footnote_2"/>
  </hyperlinks>
  <pageMargins left="0.25" right="0.25" top="0.75" bottom="0.25" header="0.25" footer="0.25"/>
  <pageSetup orientation="landscape"/>
  <headerFooter>
    <oddHeader>&amp;L&amp;"Arial,Bold"&amp;9_x000D_&amp;F&amp;CTANF FINANCIAL DATA</oddHeader>
    <oddFooter>&amp;R&amp;P of &amp;N_x000D_&amp;D &amp;T</oddFooter>
  </headerFooter>
  <legacy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enableFormatConditionsCalculation="0">
    <pageSetUpPr fitToPage="1"/>
  </sheetPr>
  <dimension ref="A1:N60"/>
  <sheetViews>
    <sheetView workbookViewId="0">
      <selection activeCell="A7" sqref="A7:A58"/>
    </sheetView>
  </sheetViews>
  <sheetFormatPr baseColWidth="10" defaultColWidth="9.1640625" defaultRowHeight="16" customHeight="1" x14ac:dyDescent="0.2"/>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11.1640625" bestFit="1" customWidth="1"/>
  </cols>
  <sheetData>
    <row r="1" spans="1:14" ht="16" customHeight="1" x14ac:dyDescent="0.2">
      <c r="A1" t="s">
        <v>352</v>
      </c>
    </row>
    <row r="2" spans="1:14" ht="16" customHeight="1" x14ac:dyDescent="0.2">
      <c r="A2" t="s">
        <v>409</v>
      </c>
    </row>
    <row r="3" spans="1:14" ht="16" customHeight="1" x14ac:dyDescent="0.2">
      <c r="A3" t="s">
        <v>403</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61786</v>
      </c>
      <c r="C7">
        <v>10391</v>
      </c>
      <c r="D7">
        <v>42</v>
      </c>
      <c r="E7">
        <v>51353</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10032936</v>
      </c>
      <c r="C9">
        <v>0</v>
      </c>
      <c r="D9">
        <v>10032936</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89712252</v>
      </c>
      <c r="C11">
        <v>26586299</v>
      </c>
      <c r="D11">
        <v>9147096</v>
      </c>
      <c r="E11">
        <v>2528577</v>
      </c>
      <c r="F11">
        <v>0</v>
      </c>
      <c r="G11">
        <v>0</v>
      </c>
      <c r="H11">
        <v>0</v>
      </c>
      <c r="I11">
        <v>0</v>
      </c>
      <c r="J11">
        <v>20837</v>
      </c>
      <c r="K11">
        <v>153772</v>
      </c>
      <c r="L11">
        <v>31933738</v>
      </c>
      <c r="M11">
        <v>863433</v>
      </c>
      <c r="N11">
        <v>18478500</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0</v>
      </c>
      <c r="C13">
        <v>0</v>
      </c>
      <c r="D13">
        <v>0</v>
      </c>
      <c r="E13">
        <v>0</v>
      </c>
      <c r="F13">
        <v>0</v>
      </c>
      <c r="G13">
        <v>0</v>
      </c>
      <c r="H13">
        <v>0</v>
      </c>
      <c r="I13">
        <v>0</v>
      </c>
      <c r="J13">
        <v>0</v>
      </c>
      <c r="K13">
        <v>0</v>
      </c>
      <c r="L13">
        <v>0</v>
      </c>
      <c r="M13">
        <v>0</v>
      </c>
      <c r="N13">
        <v>0</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1287179</v>
      </c>
      <c r="C15">
        <v>1287179</v>
      </c>
      <c r="D15">
        <v>0</v>
      </c>
      <c r="E15">
        <v>0</v>
      </c>
      <c r="F15">
        <v>0</v>
      </c>
      <c r="G15">
        <v>0</v>
      </c>
      <c r="H15">
        <v>0</v>
      </c>
      <c r="I15">
        <v>0</v>
      </c>
      <c r="J15">
        <v>0</v>
      </c>
      <c r="K15">
        <v>0</v>
      </c>
      <c r="L15">
        <v>0</v>
      </c>
      <c r="M15">
        <v>0</v>
      </c>
      <c r="N15">
        <v>0</v>
      </c>
    </row>
    <row r="16" spans="1:14"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14042606</v>
      </c>
      <c r="C18">
        <v>0</v>
      </c>
      <c r="D18">
        <v>12894822</v>
      </c>
      <c r="E18">
        <v>0</v>
      </c>
      <c r="F18">
        <v>0</v>
      </c>
      <c r="G18">
        <v>0</v>
      </c>
      <c r="H18">
        <v>0</v>
      </c>
      <c r="I18">
        <v>0</v>
      </c>
      <c r="J18">
        <v>0</v>
      </c>
      <c r="K18">
        <v>0</v>
      </c>
      <c r="L18">
        <v>969152</v>
      </c>
      <c r="M18">
        <v>178632</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443777</v>
      </c>
      <c r="C20">
        <v>19704</v>
      </c>
      <c r="D20">
        <v>0</v>
      </c>
      <c r="E20">
        <v>6727</v>
      </c>
      <c r="F20">
        <v>0</v>
      </c>
      <c r="G20">
        <v>0</v>
      </c>
      <c r="H20">
        <v>0</v>
      </c>
      <c r="I20">
        <v>0</v>
      </c>
      <c r="J20">
        <v>0</v>
      </c>
      <c r="K20">
        <v>0</v>
      </c>
      <c r="L20">
        <v>372215</v>
      </c>
      <c r="M20">
        <v>45131</v>
      </c>
      <c r="N20">
        <v>0</v>
      </c>
    </row>
    <row r="21" spans="1:14" ht="16" customHeight="1" x14ac:dyDescent="0.2">
      <c r="A21" t="s">
        <v>22</v>
      </c>
      <c r="B21">
        <v>54511958</v>
      </c>
      <c r="C21">
        <v>4740480</v>
      </c>
      <c r="D21">
        <v>0</v>
      </c>
      <c r="E21">
        <v>92564</v>
      </c>
      <c r="F21">
        <v>616147</v>
      </c>
      <c r="G21">
        <v>34998880</v>
      </c>
      <c r="H21">
        <v>0</v>
      </c>
      <c r="I21">
        <v>0</v>
      </c>
      <c r="J21">
        <v>0</v>
      </c>
      <c r="K21">
        <v>0</v>
      </c>
      <c r="L21">
        <v>253541</v>
      </c>
      <c r="M21">
        <v>0</v>
      </c>
      <c r="N21">
        <v>13810346</v>
      </c>
    </row>
    <row r="22" spans="1:14" ht="16" customHeight="1" x14ac:dyDescent="0.2">
      <c r="A22" t="s">
        <v>23</v>
      </c>
      <c r="B22">
        <v>7758527</v>
      </c>
      <c r="C22">
        <v>225339</v>
      </c>
      <c r="D22">
        <v>6306877</v>
      </c>
      <c r="E22">
        <v>1226311</v>
      </c>
      <c r="F22">
        <v>0</v>
      </c>
      <c r="G22">
        <v>0</v>
      </c>
      <c r="H22">
        <v>0</v>
      </c>
      <c r="I22">
        <v>0</v>
      </c>
      <c r="J22">
        <v>0</v>
      </c>
      <c r="K22">
        <v>0</v>
      </c>
      <c r="L22">
        <v>0</v>
      </c>
      <c r="M22">
        <v>0</v>
      </c>
      <c r="N22">
        <v>0</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26133057</v>
      </c>
      <c r="C25">
        <v>0</v>
      </c>
      <c r="D25">
        <v>0</v>
      </c>
      <c r="E25">
        <v>0</v>
      </c>
      <c r="F25">
        <v>0</v>
      </c>
      <c r="G25">
        <v>0</v>
      </c>
      <c r="H25">
        <v>0</v>
      </c>
      <c r="I25">
        <v>0</v>
      </c>
      <c r="J25">
        <v>2533426</v>
      </c>
      <c r="K25">
        <v>0</v>
      </c>
      <c r="L25">
        <v>393516</v>
      </c>
      <c r="M25">
        <v>0</v>
      </c>
      <c r="N25">
        <v>23206115</v>
      </c>
    </row>
    <row r="26" spans="1:14" ht="16" customHeight="1" x14ac:dyDescent="0.2">
      <c r="A26" t="s">
        <v>27</v>
      </c>
      <c r="B26">
        <v>2446148</v>
      </c>
      <c r="C26">
        <v>0</v>
      </c>
      <c r="D26">
        <v>1652289</v>
      </c>
      <c r="E26">
        <v>793859</v>
      </c>
      <c r="F26">
        <v>0</v>
      </c>
      <c r="G26">
        <v>0</v>
      </c>
      <c r="H26">
        <v>0</v>
      </c>
      <c r="I26">
        <v>0</v>
      </c>
      <c r="J26">
        <v>0</v>
      </c>
      <c r="K26">
        <v>0</v>
      </c>
      <c r="L26">
        <v>0</v>
      </c>
      <c r="M26">
        <v>0</v>
      </c>
      <c r="N26">
        <v>0</v>
      </c>
    </row>
    <row r="27" spans="1:14" ht="16" customHeight="1" x14ac:dyDescent="0.2">
      <c r="A27" t="s">
        <v>28</v>
      </c>
      <c r="B27">
        <v>99096046</v>
      </c>
      <c r="C27">
        <v>5375123</v>
      </c>
      <c r="D27">
        <v>0</v>
      </c>
      <c r="E27">
        <v>0</v>
      </c>
      <c r="F27">
        <v>0</v>
      </c>
      <c r="G27">
        <v>76334482</v>
      </c>
      <c r="H27">
        <v>0</v>
      </c>
      <c r="I27">
        <v>7850111</v>
      </c>
      <c r="J27">
        <v>0</v>
      </c>
      <c r="K27">
        <v>0</v>
      </c>
      <c r="L27">
        <v>2089178</v>
      </c>
      <c r="M27">
        <v>0</v>
      </c>
      <c r="N27">
        <v>7447152</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103575767</v>
      </c>
      <c r="C29">
        <v>0</v>
      </c>
      <c r="D29">
        <v>0</v>
      </c>
      <c r="E29">
        <v>0</v>
      </c>
      <c r="F29">
        <v>0</v>
      </c>
      <c r="G29">
        <v>0</v>
      </c>
      <c r="H29">
        <v>0</v>
      </c>
      <c r="I29">
        <v>0</v>
      </c>
      <c r="J29">
        <v>98407178</v>
      </c>
      <c r="K29">
        <v>5168589</v>
      </c>
      <c r="L29">
        <v>0</v>
      </c>
      <c r="M29">
        <v>0</v>
      </c>
      <c r="N29">
        <v>0</v>
      </c>
    </row>
    <row r="30" spans="1:14" ht="16" customHeight="1" x14ac:dyDescent="0.2">
      <c r="A30" t="s">
        <v>31</v>
      </c>
      <c r="B30">
        <v>789713</v>
      </c>
      <c r="C30">
        <v>0</v>
      </c>
      <c r="D30">
        <v>0</v>
      </c>
      <c r="E30">
        <v>0</v>
      </c>
      <c r="F30">
        <v>0</v>
      </c>
      <c r="G30">
        <v>0</v>
      </c>
      <c r="H30">
        <v>0</v>
      </c>
      <c r="I30">
        <v>0</v>
      </c>
      <c r="J30">
        <v>0</v>
      </c>
      <c r="K30">
        <v>0</v>
      </c>
      <c r="L30">
        <v>0</v>
      </c>
      <c r="M30">
        <v>0</v>
      </c>
      <c r="N30">
        <v>789713</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0</v>
      </c>
      <c r="C32">
        <v>0</v>
      </c>
      <c r="D32">
        <v>0</v>
      </c>
      <c r="E32">
        <v>0</v>
      </c>
      <c r="F32">
        <v>0</v>
      </c>
      <c r="G32">
        <v>0</v>
      </c>
      <c r="H32">
        <v>0</v>
      </c>
      <c r="I32">
        <v>0</v>
      </c>
      <c r="J32">
        <v>0</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200</v>
      </c>
      <c r="C37">
        <v>200</v>
      </c>
      <c r="D37">
        <v>0</v>
      </c>
      <c r="E37">
        <v>0</v>
      </c>
      <c r="F37">
        <v>0</v>
      </c>
      <c r="G37">
        <v>0</v>
      </c>
      <c r="H37">
        <v>0</v>
      </c>
      <c r="I37">
        <v>0</v>
      </c>
      <c r="J37">
        <v>0</v>
      </c>
      <c r="K37">
        <v>0</v>
      </c>
      <c r="L37">
        <v>0</v>
      </c>
      <c r="M37">
        <v>0</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731168004</v>
      </c>
      <c r="C39">
        <v>11294</v>
      </c>
      <c r="D39">
        <v>0</v>
      </c>
      <c r="E39">
        <v>83701</v>
      </c>
      <c r="F39">
        <v>0</v>
      </c>
      <c r="G39">
        <v>521446379</v>
      </c>
      <c r="H39">
        <v>192255548</v>
      </c>
      <c r="I39">
        <v>6213664</v>
      </c>
      <c r="J39">
        <v>0</v>
      </c>
      <c r="K39">
        <v>0</v>
      </c>
      <c r="L39">
        <v>11157418</v>
      </c>
      <c r="M39">
        <v>0</v>
      </c>
      <c r="N39">
        <v>0</v>
      </c>
    </row>
    <row r="40" spans="1:14" ht="16" customHeight="1" x14ac:dyDescent="0.2">
      <c r="A40" t="s">
        <v>41</v>
      </c>
      <c r="B40">
        <v>280027</v>
      </c>
      <c r="C40">
        <v>0</v>
      </c>
      <c r="D40">
        <v>0</v>
      </c>
      <c r="E40">
        <v>0</v>
      </c>
      <c r="F40">
        <v>0</v>
      </c>
      <c r="G40">
        <v>0</v>
      </c>
      <c r="H40">
        <v>0</v>
      </c>
      <c r="I40">
        <v>0</v>
      </c>
      <c r="J40">
        <v>0</v>
      </c>
      <c r="K40">
        <v>0</v>
      </c>
      <c r="L40">
        <v>0</v>
      </c>
      <c r="M40">
        <v>0</v>
      </c>
      <c r="N40">
        <v>280027</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4506724</v>
      </c>
      <c r="C42">
        <v>0</v>
      </c>
      <c r="D42">
        <v>0</v>
      </c>
      <c r="E42">
        <v>0</v>
      </c>
      <c r="F42">
        <v>0</v>
      </c>
      <c r="G42">
        <v>0</v>
      </c>
      <c r="H42">
        <v>0</v>
      </c>
      <c r="I42">
        <v>0</v>
      </c>
      <c r="J42">
        <v>0</v>
      </c>
      <c r="K42">
        <v>0</v>
      </c>
      <c r="L42">
        <v>0</v>
      </c>
      <c r="M42">
        <v>0</v>
      </c>
      <c r="N42">
        <v>4506724</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312135</v>
      </c>
      <c r="C46">
        <v>0</v>
      </c>
      <c r="D46">
        <v>0</v>
      </c>
      <c r="E46">
        <v>0</v>
      </c>
      <c r="F46">
        <v>0</v>
      </c>
      <c r="G46">
        <v>0</v>
      </c>
      <c r="H46">
        <v>0</v>
      </c>
      <c r="I46">
        <v>0</v>
      </c>
      <c r="J46">
        <v>0</v>
      </c>
      <c r="K46">
        <v>0</v>
      </c>
      <c r="L46">
        <v>0</v>
      </c>
      <c r="M46">
        <v>0</v>
      </c>
      <c r="N46">
        <v>312135</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1523543</v>
      </c>
      <c r="C49">
        <v>1108656</v>
      </c>
      <c r="D49">
        <v>0</v>
      </c>
      <c r="E49">
        <v>69866</v>
      </c>
      <c r="F49">
        <v>0</v>
      </c>
      <c r="G49">
        <v>0</v>
      </c>
      <c r="H49">
        <v>0</v>
      </c>
      <c r="I49">
        <v>0</v>
      </c>
      <c r="J49">
        <v>0</v>
      </c>
      <c r="K49">
        <v>0</v>
      </c>
      <c r="L49">
        <v>200071</v>
      </c>
      <c r="M49">
        <v>0</v>
      </c>
      <c r="N49">
        <v>144950</v>
      </c>
    </row>
    <row r="50" spans="1:14" ht="16" customHeight="1" x14ac:dyDescent="0.2">
      <c r="A50" t="s">
        <v>51</v>
      </c>
      <c r="B50">
        <v>3985826</v>
      </c>
      <c r="C50">
        <v>0</v>
      </c>
      <c r="D50">
        <v>0</v>
      </c>
      <c r="E50">
        <v>0</v>
      </c>
      <c r="F50">
        <v>0</v>
      </c>
      <c r="G50">
        <v>0</v>
      </c>
      <c r="H50">
        <v>0</v>
      </c>
      <c r="I50">
        <v>0</v>
      </c>
      <c r="J50">
        <v>0</v>
      </c>
      <c r="K50">
        <v>0</v>
      </c>
      <c r="L50">
        <v>3985826</v>
      </c>
      <c r="M50">
        <v>0</v>
      </c>
      <c r="N50">
        <v>0</v>
      </c>
    </row>
    <row r="51" spans="1:14" ht="16" customHeight="1" x14ac:dyDescent="0.2">
      <c r="A51" t="s">
        <v>52</v>
      </c>
      <c r="B51">
        <v>214926</v>
      </c>
      <c r="C51">
        <v>148254</v>
      </c>
      <c r="D51">
        <v>0</v>
      </c>
      <c r="E51">
        <v>0</v>
      </c>
      <c r="F51">
        <v>0</v>
      </c>
      <c r="G51">
        <v>0</v>
      </c>
      <c r="H51">
        <v>0</v>
      </c>
      <c r="I51">
        <v>3676</v>
      </c>
      <c r="J51">
        <v>0</v>
      </c>
      <c r="K51">
        <v>0</v>
      </c>
      <c r="L51">
        <v>62996</v>
      </c>
      <c r="M51">
        <v>0</v>
      </c>
      <c r="N51">
        <v>0</v>
      </c>
    </row>
    <row r="52" spans="1:14" ht="16" customHeight="1" x14ac:dyDescent="0.2">
      <c r="A52" t="s">
        <v>53</v>
      </c>
      <c r="B52">
        <v>0</v>
      </c>
      <c r="C52">
        <v>0</v>
      </c>
      <c r="D52">
        <v>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1295253</v>
      </c>
      <c r="C56">
        <v>80735</v>
      </c>
      <c r="D56">
        <v>0</v>
      </c>
      <c r="E56">
        <v>0</v>
      </c>
      <c r="F56">
        <v>0</v>
      </c>
      <c r="G56">
        <v>0</v>
      </c>
      <c r="H56">
        <v>0</v>
      </c>
      <c r="I56">
        <v>0</v>
      </c>
      <c r="J56">
        <v>0</v>
      </c>
      <c r="K56">
        <v>0</v>
      </c>
      <c r="L56">
        <v>232595</v>
      </c>
      <c r="M56">
        <v>0</v>
      </c>
      <c r="N56">
        <v>981923</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1153178390</v>
      </c>
      <c r="C58">
        <v>39593654</v>
      </c>
      <c r="D58">
        <v>40034062</v>
      </c>
      <c r="E58">
        <v>4852958</v>
      </c>
      <c r="F58">
        <v>616147</v>
      </c>
      <c r="G58">
        <v>632779741</v>
      </c>
      <c r="H58">
        <v>192255548</v>
      </c>
      <c r="I58">
        <v>14067451</v>
      </c>
      <c r="J58">
        <v>100961441</v>
      </c>
      <c r="K58">
        <v>5322361</v>
      </c>
      <c r="L58">
        <v>51650246</v>
      </c>
      <c r="M58">
        <v>1087196</v>
      </c>
      <c r="N58">
        <v>69957585</v>
      </c>
    </row>
    <row r="59" spans="1:14" ht="16" customHeight="1" x14ac:dyDescent="0.2">
      <c r="A59" t="s">
        <v>361</v>
      </c>
      <c r="B59">
        <v>0.55000000000000004</v>
      </c>
      <c r="C59">
        <v>0.02</v>
      </c>
      <c r="D59">
        <v>0.02</v>
      </c>
      <c r="E59">
        <v>0</v>
      </c>
      <c r="F59">
        <v>0</v>
      </c>
      <c r="G59">
        <v>0.3</v>
      </c>
      <c r="H59">
        <v>0.09</v>
      </c>
      <c r="I59">
        <v>0.01</v>
      </c>
      <c r="J59">
        <v>0.05</v>
      </c>
      <c r="K59">
        <v>0</v>
      </c>
      <c r="L59">
        <v>0.02</v>
      </c>
      <c r="M59">
        <v>0</v>
      </c>
      <c r="N59">
        <v>0.03</v>
      </c>
    </row>
    <row r="60" spans="1:14" ht="16" customHeight="1" x14ac:dyDescent="0.2">
      <c r="A60" t="s">
        <v>388</v>
      </c>
    </row>
  </sheetData>
  <printOptions horizontalCentered="1"/>
  <pageMargins left="0.5" right="0.5" top="0.5" bottom="0.5" header="0.5" footer="0.5"/>
  <pageSetup scale="64" orientation="landscape"/>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enableFormatConditionsCalculation="0">
    <pageSetUpPr fitToPage="1"/>
  </sheetPr>
  <dimension ref="A1:G60"/>
  <sheetViews>
    <sheetView workbookViewId="0">
      <selection activeCell="L18" sqref="L18"/>
    </sheetView>
  </sheetViews>
  <sheetFormatPr baseColWidth="10" defaultColWidth="9.1640625" defaultRowHeight="16" customHeight="1" x14ac:dyDescent="0.2"/>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x14ac:dyDescent="0.2">
      <c r="A1" t="s">
        <v>352</v>
      </c>
    </row>
    <row r="2" spans="1:7" ht="16" customHeight="1" x14ac:dyDescent="0.2">
      <c r="A2" t="s">
        <v>408</v>
      </c>
    </row>
    <row r="3" spans="1:7" ht="16" customHeight="1" x14ac:dyDescent="0.2">
      <c r="A3" t="s">
        <v>406</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673879</v>
      </c>
      <c r="C7">
        <v>672639</v>
      </c>
      <c r="D7">
        <v>1240</v>
      </c>
      <c r="E7">
        <v>0</v>
      </c>
      <c r="F7">
        <v>61786</v>
      </c>
      <c r="G7">
        <v>735665</v>
      </c>
    </row>
    <row r="8" spans="1:7" ht="16" customHeight="1" x14ac:dyDescent="0.2">
      <c r="A8" t="s">
        <v>9</v>
      </c>
      <c r="B8">
        <v>0</v>
      </c>
      <c r="C8">
        <v>0</v>
      </c>
      <c r="D8">
        <v>0</v>
      </c>
      <c r="E8">
        <v>0</v>
      </c>
      <c r="F8">
        <v>0</v>
      </c>
      <c r="G8">
        <v>0</v>
      </c>
    </row>
    <row r="9" spans="1:7" ht="16" customHeight="1" x14ac:dyDescent="0.2">
      <c r="A9" t="s">
        <v>10</v>
      </c>
      <c r="B9">
        <v>0</v>
      </c>
      <c r="C9">
        <v>0</v>
      </c>
      <c r="D9">
        <v>0</v>
      </c>
      <c r="E9">
        <v>0</v>
      </c>
      <c r="F9">
        <v>10032936</v>
      </c>
      <c r="G9">
        <v>10032936</v>
      </c>
    </row>
    <row r="10" spans="1:7" ht="16" customHeight="1" x14ac:dyDescent="0.2">
      <c r="A10" t="s">
        <v>11</v>
      </c>
      <c r="B10">
        <v>0</v>
      </c>
      <c r="C10">
        <v>0</v>
      </c>
      <c r="D10">
        <v>0</v>
      </c>
      <c r="E10">
        <v>0</v>
      </c>
      <c r="F10">
        <v>0</v>
      </c>
      <c r="G10">
        <v>0</v>
      </c>
    </row>
    <row r="11" spans="1:7" ht="16" customHeight="1" x14ac:dyDescent="0.2">
      <c r="A11" t="s">
        <v>12</v>
      </c>
      <c r="B11">
        <v>317299812</v>
      </c>
      <c r="C11">
        <v>308389843</v>
      </c>
      <c r="D11">
        <v>3638704</v>
      </c>
      <c r="E11">
        <v>5271265</v>
      </c>
      <c r="F11">
        <v>89712252</v>
      </c>
      <c r="G11">
        <v>407012064</v>
      </c>
    </row>
    <row r="12" spans="1:7" ht="16" customHeight="1" x14ac:dyDescent="0.2">
      <c r="A12" t="s">
        <v>13</v>
      </c>
      <c r="B12">
        <v>0</v>
      </c>
      <c r="C12">
        <v>0</v>
      </c>
      <c r="D12">
        <v>0</v>
      </c>
      <c r="E12">
        <v>0</v>
      </c>
      <c r="F12">
        <v>0</v>
      </c>
      <c r="G12">
        <v>0</v>
      </c>
    </row>
    <row r="13" spans="1:7" ht="16" customHeight="1" x14ac:dyDescent="0.2">
      <c r="A13" t="s">
        <v>14</v>
      </c>
      <c r="B13">
        <v>24609258</v>
      </c>
      <c r="C13">
        <v>20688199</v>
      </c>
      <c r="D13">
        <v>0</v>
      </c>
      <c r="E13">
        <v>3921059</v>
      </c>
      <c r="F13">
        <v>0</v>
      </c>
      <c r="G13">
        <v>24609258</v>
      </c>
    </row>
    <row r="14" spans="1:7" ht="16" customHeight="1" x14ac:dyDescent="0.2">
      <c r="A14" t="s">
        <v>15</v>
      </c>
      <c r="B14">
        <v>903311</v>
      </c>
      <c r="C14">
        <v>903311</v>
      </c>
      <c r="D14">
        <v>0</v>
      </c>
      <c r="E14">
        <v>0</v>
      </c>
      <c r="F14">
        <v>0</v>
      </c>
      <c r="G14">
        <v>903311</v>
      </c>
    </row>
    <row r="15" spans="1:7" ht="16" customHeight="1" x14ac:dyDescent="0.2">
      <c r="A15" t="s">
        <v>16</v>
      </c>
      <c r="B15">
        <v>1694160</v>
      </c>
      <c r="C15">
        <v>1694160</v>
      </c>
      <c r="D15">
        <v>0</v>
      </c>
      <c r="E15">
        <v>0</v>
      </c>
      <c r="F15">
        <v>1287179</v>
      </c>
      <c r="G15">
        <v>2981339</v>
      </c>
    </row>
    <row r="16" spans="1:7" ht="16" customHeight="1" x14ac:dyDescent="0.2">
      <c r="A16" t="s">
        <v>17</v>
      </c>
      <c r="B16">
        <v>17040833</v>
      </c>
      <c r="C16">
        <v>17040833</v>
      </c>
      <c r="D16">
        <v>0</v>
      </c>
      <c r="E16">
        <v>0</v>
      </c>
      <c r="F16">
        <v>0</v>
      </c>
      <c r="G16">
        <v>17040833</v>
      </c>
    </row>
    <row r="17" spans="1:7" ht="16" customHeight="1" x14ac:dyDescent="0.2">
      <c r="A17" t="s">
        <v>18</v>
      </c>
      <c r="B17">
        <v>1526697</v>
      </c>
      <c r="C17">
        <v>1526697</v>
      </c>
      <c r="D17">
        <v>0</v>
      </c>
      <c r="E17">
        <v>0</v>
      </c>
      <c r="F17">
        <v>0</v>
      </c>
      <c r="G17">
        <v>1526697</v>
      </c>
    </row>
    <row r="18" spans="1:7" ht="16" customHeight="1" x14ac:dyDescent="0.2">
      <c r="A18" t="s">
        <v>19</v>
      </c>
      <c r="B18">
        <v>26678664</v>
      </c>
      <c r="C18">
        <v>26678664</v>
      </c>
      <c r="D18">
        <v>0</v>
      </c>
      <c r="E18">
        <v>0</v>
      </c>
      <c r="F18">
        <v>14042606</v>
      </c>
      <c r="G18">
        <v>40721270</v>
      </c>
    </row>
    <row r="19" spans="1:7" ht="16" customHeight="1" x14ac:dyDescent="0.2">
      <c r="A19" t="s">
        <v>20</v>
      </c>
      <c r="B19">
        <v>0</v>
      </c>
      <c r="C19">
        <v>0</v>
      </c>
      <c r="D19">
        <v>0</v>
      </c>
      <c r="E19">
        <v>0</v>
      </c>
      <c r="F19">
        <v>0</v>
      </c>
      <c r="G19">
        <v>0</v>
      </c>
    </row>
    <row r="20" spans="1:7" ht="16" customHeight="1" x14ac:dyDescent="0.2">
      <c r="A20" t="s">
        <v>21</v>
      </c>
      <c r="B20">
        <v>2763802</v>
      </c>
      <c r="C20">
        <v>2680123</v>
      </c>
      <c r="D20">
        <v>0</v>
      </c>
      <c r="E20">
        <v>83679</v>
      </c>
      <c r="F20">
        <v>443777</v>
      </c>
      <c r="G20">
        <v>3207579</v>
      </c>
    </row>
    <row r="21" spans="1:7" ht="16" customHeight="1" x14ac:dyDescent="0.2">
      <c r="A21" t="s">
        <v>22</v>
      </c>
      <c r="B21">
        <v>8415965</v>
      </c>
      <c r="C21">
        <v>7895984</v>
      </c>
      <c r="D21">
        <v>0</v>
      </c>
      <c r="E21">
        <v>519981</v>
      </c>
      <c r="F21">
        <v>54511958</v>
      </c>
      <c r="G21">
        <v>62927923</v>
      </c>
    </row>
    <row r="22" spans="1:7" ht="16" customHeight="1" x14ac:dyDescent="0.2">
      <c r="A22" t="s">
        <v>23</v>
      </c>
      <c r="B22">
        <v>2278854</v>
      </c>
      <c r="C22">
        <v>3551</v>
      </c>
      <c r="D22">
        <v>0</v>
      </c>
      <c r="E22">
        <v>2275303</v>
      </c>
      <c r="F22">
        <v>7758527</v>
      </c>
      <c r="G22">
        <v>10037381</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26133057</v>
      </c>
      <c r="G25">
        <v>26133057</v>
      </c>
    </row>
    <row r="26" spans="1:7" ht="16" customHeight="1" x14ac:dyDescent="0.2">
      <c r="A26" t="s">
        <v>27</v>
      </c>
      <c r="B26">
        <v>13525945</v>
      </c>
      <c r="C26">
        <v>10855455</v>
      </c>
      <c r="D26">
        <v>708124</v>
      </c>
      <c r="E26">
        <v>1962366</v>
      </c>
      <c r="F26">
        <v>2446148</v>
      </c>
      <c r="G26">
        <v>15972093</v>
      </c>
    </row>
    <row r="27" spans="1:7" ht="16" customHeight="1" x14ac:dyDescent="0.2">
      <c r="A27" t="s">
        <v>28</v>
      </c>
      <c r="B27">
        <v>15532621</v>
      </c>
      <c r="C27">
        <v>15532621</v>
      </c>
      <c r="D27">
        <v>0</v>
      </c>
      <c r="E27">
        <v>0</v>
      </c>
      <c r="F27">
        <v>99096046</v>
      </c>
      <c r="G27">
        <v>114628667</v>
      </c>
    </row>
    <row r="28" spans="1:7" ht="16" customHeight="1" x14ac:dyDescent="0.2">
      <c r="A28" t="s">
        <v>29</v>
      </c>
      <c r="B28">
        <v>6090086</v>
      </c>
      <c r="C28">
        <v>6090086</v>
      </c>
      <c r="D28">
        <v>0</v>
      </c>
      <c r="E28">
        <v>0</v>
      </c>
      <c r="F28">
        <v>0</v>
      </c>
      <c r="G28">
        <v>6090086</v>
      </c>
    </row>
    <row r="29" spans="1:7" ht="16" customHeight="1" x14ac:dyDescent="0.2">
      <c r="A29" t="s">
        <v>30</v>
      </c>
      <c r="B29">
        <v>0</v>
      </c>
      <c r="C29">
        <v>0</v>
      </c>
      <c r="D29">
        <v>0</v>
      </c>
      <c r="E29">
        <v>0</v>
      </c>
      <c r="F29">
        <v>103575767</v>
      </c>
      <c r="G29">
        <v>103575767</v>
      </c>
    </row>
    <row r="30" spans="1:7" ht="16" customHeight="1" x14ac:dyDescent="0.2">
      <c r="A30" t="s">
        <v>31</v>
      </c>
      <c r="B30">
        <v>25479237</v>
      </c>
      <c r="C30">
        <v>25479237</v>
      </c>
      <c r="D30">
        <v>0</v>
      </c>
      <c r="E30">
        <v>0</v>
      </c>
      <c r="F30">
        <v>789713</v>
      </c>
      <c r="G30">
        <v>26268950</v>
      </c>
    </row>
    <row r="31" spans="1:7" ht="16" customHeight="1" x14ac:dyDescent="0.2">
      <c r="A31" t="s">
        <v>32</v>
      </c>
      <c r="B31">
        <v>0</v>
      </c>
      <c r="C31">
        <v>0</v>
      </c>
      <c r="D31">
        <v>0</v>
      </c>
      <c r="E31">
        <v>0</v>
      </c>
      <c r="F31">
        <v>0</v>
      </c>
      <c r="G31">
        <v>0</v>
      </c>
    </row>
    <row r="32" spans="1:7" ht="16" customHeight="1" x14ac:dyDescent="0.2">
      <c r="A32" t="s">
        <v>33</v>
      </c>
      <c r="B32">
        <v>12343011</v>
      </c>
      <c r="C32">
        <v>12343011</v>
      </c>
      <c r="D32">
        <v>0</v>
      </c>
      <c r="E32">
        <v>0</v>
      </c>
      <c r="F32">
        <v>0</v>
      </c>
      <c r="G32">
        <v>12343011</v>
      </c>
    </row>
    <row r="33" spans="1:7" ht="16" customHeight="1" x14ac:dyDescent="0.2">
      <c r="A33" t="s">
        <v>34</v>
      </c>
      <c r="B33">
        <v>0</v>
      </c>
      <c r="C33">
        <v>0</v>
      </c>
      <c r="D33">
        <v>0</v>
      </c>
      <c r="E33">
        <v>0</v>
      </c>
      <c r="F33">
        <v>0</v>
      </c>
      <c r="G33">
        <v>0</v>
      </c>
    </row>
    <row r="34" spans="1:7" ht="16" customHeight="1" x14ac:dyDescent="0.2">
      <c r="A34" t="s">
        <v>35</v>
      </c>
      <c r="B34">
        <v>5946039</v>
      </c>
      <c r="C34">
        <v>5946039</v>
      </c>
      <c r="D34">
        <v>0</v>
      </c>
      <c r="E34">
        <v>0</v>
      </c>
      <c r="F34">
        <v>0</v>
      </c>
      <c r="G34">
        <v>5946039</v>
      </c>
    </row>
    <row r="35" spans="1:7" ht="16" customHeight="1" x14ac:dyDescent="0.2">
      <c r="A35" t="s">
        <v>36</v>
      </c>
      <c r="B35">
        <v>2830169</v>
      </c>
      <c r="C35">
        <v>2830169</v>
      </c>
      <c r="D35">
        <v>0</v>
      </c>
      <c r="E35">
        <v>0</v>
      </c>
      <c r="F35">
        <v>0</v>
      </c>
      <c r="G35">
        <v>2830169</v>
      </c>
    </row>
    <row r="36" spans="1:7" ht="16" customHeight="1" x14ac:dyDescent="0.2">
      <c r="A36" t="s">
        <v>37</v>
      </c>
      <c r="B36">
        <v>833713</v>
      </c>
      <c r="C36">
        <v>833713</v>
      </c>
      <c r="D36">
        <v>0</v>
      </c>
      <c r="E36">
        <v>0</v>
      </c>
      <c r="F36">
        <v>0</v>
      </c>
      <c r="G36">
        <v>833713</v>
      </c>
    </row>
    <row r="37" spans="1:7" ht="16" customHeight="1" x14ac:dyDescent="0.2">
      <c r="A37" t="s">
        <v>38</v>
      </c>
      <c r="B37">
        <v>12114048</v>
      </c>
      <c r="C37">
        <v>11075743</v>
      </c>
      <c r="D37">
        <v>755652</v>
      </c>
      <c r="E37">
        <v>282653</v>
      </c>
      <c r="F37">
        <v>200</v>
      </c>
      <c r="G37">
        <v>12114248</v>
      </c>
    </row>
    <row r="38" spans="1:7" ht="16" customHeight="1" x14ac:dyDescent="0.2">
      <c r="A38" t="s">
        <v>39</v>
      </c>
      <c r="B38">
        <v>0</v>
      </c>
      <c r="C38">
        <v>0</v>
      </c>
      <c r="D38">
        <v>0</v>
      </c>
      <c r="E38">
        <v>0</v>
      </c>
      <c r="F38">
        <v>0</v>
      </c>
      <c r="G38">
        <v>0</v>
      </c>
    </row>
    <row r="39" spans="1:7" ht="16" customHeight="1" x14ac:dyDescent="0.2">
      <c r="A39" t="s">
        <v>40</v>
      </c>
      <c r="B39">
        <v>395438381</v>
      </c>
      <c r="C39">
        <v>395438381</v>
      </c>
      <c r="D39">
        <v>0</v>
      </c>
      <c r="E39">
        <v>0</v>
      </c>
      <c r="F39">
        <v>731168004</v>
      </c>
      <c r="G39">
        <v>1126606385</v>
      </c>
    </row>
    <row r="40" spans="1:7" ht="16" customHeight="1" x14ac:dyDescent="0.2">
      <c r="A40" t="s">
        <v>41</v>
      </c>
      <c r="B40">
        <v>0</v>
      </c>
      <c r="C40">
        <v>0</v>
      </c>
      <c r="D40">
        <v>0</v>
      </c>
      <c r="E40">
        <v>0</v>
      </c>
      <c r="F40">
        <v>280027</v>
      </c>
      <c r="G40">
        <v>280027</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4506724</v>
      </c>
      <c r="G42">
        <v>4506724</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11994062</v>
      </c>
      <c r="C46">
        <v>11994062</v>
      </c>
      <c r="D46">
        <v>0</v>
      </c>
      <c r="E46">
        <v>0</v>
      </c>
      <c r="F46">
        <v>312135</v>
      </c>
      <c r="G46">
        <v>12306197</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3129102</v>
      </c>
      <c r="C49">
        <v>3041597</v>
      </c>
      <c r="D49">
        <v>0</v>
      </c>
      <c r="E49">
        <v>87505</v>
      </c>
      <c r="F49">
        <v>1523543</v>
      </c>
      <c r="G49">
        <v>4652645</v>
      </c>
    </row>
    <row r="50" spans="1:7" ht="16" customHeight="1" x14ac:dyDescent="0.2">
      <c r="A50" t="s">
        <v>51</v>
      </c>
      <c r="B50">
        <v>12302642</v>
      </c>
      <c r="C50">
        <v>12302642</v>
      </c>
      <c r="D50">
        <v>0</v>
      </c>
      <c r="E50">
        <v>0</v>
      </c>
      <c r="F50">
        <v>3985826</v>
      </c>
      <c r="G50">
        <v>16288468</v>
      </c>
    </row>
    <row r="51" spans="1:7" ht="16" customHeight="1" x14ac:dyDescent="0.2">
      <c r="A51" t="s">
        <v>52</v>
      </c>
      <c r="B51">
        <v>236277</v>
      </c>
      <c r="C51">
        <v>215104</v>
      </c>
      <c r="D51">
        <v>0</v>
      </c>
      <c r="E51">
        <v>21173</v>
      </c>
      <c r="F51">
        <v>214926</v>
      </c>
      <c r="G51">
        <v>451203</v>
      </c>
    </row>
    <row r="52" spans="1:7" ht="16" customHeight="1" x14ac:dyDescent="0.2">
      <c r="A52" t="s">
        <v>53</v>
      </c>
      <c r="B52">
        <v>0</v>
      </c>
      <c r="C52">
        <v>0</v>
      </c>
      <c r="D52">
        <v>0</v>
      </c>
      <c r="E52">
        <v>0</v>
      </c>
      <c r="F52">
        <v>0</v>
      </c>
      <c r="G52">
        <v>0</v>
      </c>
    </row>
    <row r="53" spans="1:7" ht="16" customHeight="1" x14ac:dyDescent="0.2">
      <c r="A53" t="s">
        <v>54</v>
      </c>
      <c r="B53">
        <v>15610714</v>
      </c>
      <c r="C53">
        <v>15610714</v>
      </c>
      <c r="D53">
        <v>0</v>
      </c>
      <c r="E53">
        <v>0</v>
      </c>
      <c r="F53">
        <v>0</v>
      </c>
      <c r="G53">
        <v>15610714</v>
      </c>
    </row>
    <row r="54" spans="1:7" ht="16" customHeight="1" x14ac:dyDescent="0.2">
      <c r="A54" t="s">
        <v>55</v>
      </c>
      <c r="B54">
        <v>2096817</v>
      </c>
      <c r="C54">
        <v>2096817</v>
      </c>
      <c r="D54">
        <v>0</v>
      </c>
      <c r="E54">
        <v>0</v>
      </c>
      <c r="F54">
        <v>0</v>
      </c>
      <c r="G54">
        <v>2096817</v>
      </c>
    </row>
    <row r="55" spans="1:7" ht="16" customHeight="1" x14ac:dyDescent="0.2">
      <c r="A55" t="s">
        <v>56</v>
      </c>
      <c r="B55">
        <v>0</v>
      </c>
      <c r="C55">
        <v>0</v>
      </c>
      <c r="D55">
        <v>0</v>
      </c>
      <c r="E55">
        <v>0</v>
      </c>
      <c r="F55">
        <v>0</v>
      </c>
      <c r="G55">
        <v>0</v>
      </c>
    </row>
    <row r="56" spans="1:7" ht="16" customHeight="1" x14ac:dyDescent="0.2">
      <c r="A56" t="s">
        <v>57</v>
      </c>
      <c r="B56">
        <v>2609426</v>
      </c>
      <c r="C56">
        <v>2609426</v>
      </c>
      <c r="D56">
        <v>0</v>
      </c>
      <c r="E56">
        <v>0</v>
      </c>
      <c r="F56">
        <v>1295253</v>
      </c>
      <c r="G56">
        <v>3904679</v>
      </c>
    </row>
    <row r="57" spans="1:7" ht="16" customHeight="1" x14ac:dyDescent="0.2">
      <c r="A57" t="s">
        <v>58</v>
      </c>
      <c r="B57">
        <v>12125</v>
      </c>
      <c r="C57">
        <v>12125</v>
      </c>
      <c r="D57">
        <v>0</v>
      </c>
      <c r="E57">
        <v>0</v>
      </c>
      <c r="F57">
        <v>0</v>
      </c>
      <c r="G57">
        <v>12125</v>
      </c>
    </row>
    <row r="58" spans="1:7" ht="16" customHeight="1" x14ac:dyDescent="0.2">
      <c r="A58" t="s">
        <v>133</v>
      </c>
      <c r="B58">
        <v>942009650</v>
      </c>
      <c r="C58">
        <v>922480946</v>
      </c>
      <c r="D58">
        <v>5103720</v>
      </c>
      <c r="E58">
        <v>14424984</v>
      </c>
      <c r="F58">
        <v>1153178390</v>
      </c>
      <c r="G58">
        <v>2095188040</v>
      </c>
    </row>
    <row r="59" spans="1:7" ht="16" customHeight="1" x14ac:dyDescent="0.2">
      <c r="A59" t="s">
        <v>361</v>
      </c>
      <c r="B59">
        <v>0.45</v>
      </c>
      <c r="C59">
        <v>0.44</v>
      </c>
      <c r="D59">
        <v>0</v>
      </c>
      <c r="E59">
        <v>0.01</v>
      </c>
      <c r="F59">
        <v>0.55000000000000004</v>
      </c>
      <c r="G59">
        <v>1</v>
      </c>
    </row>
    <row r="60" spans="1:7" ht="16" customHeight="1" x14ac:dyDescent="0.2">
      <c r="A60" t="s">
        <v>375</v>
      </c>
    </row>
  </sheetData>
  <printOptions horizontalCentered="1"/>
  <pageMargins left="0.5" right="0.5" top="0.5" bottom="0.5" header="0.5" footer="0.5"/>
  <pageSetup scale="78" orientation="landscape"/>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enableFormatConditionsCalculation="0">
    <pageSetUpPr fitToPage="1"/>
  </sheetPr>
  <dimension ref="A1:N60"/>
  <sheetViews>
    <sheetView workbookViewId="0">
      <selection activeCell="C15" sqref="C15"/>
    </sheetView>
  </sheetViews>
  <sheetFormatPr baseColWidth="10" defaultColWidth="9.1640625" defaultRowHeight="16" customHeight="1" x14ac:dyDescent="0.2"/>
  <cols>
    <col min="1" max="1" width="18" bestFit="1" customWidth="1"/>
    <col min="2" max="2" width="19.1640625" customWidth="1"/>
    <col min="3" max="3" width="22.33203125" customWidth="1"/>
    <col min="4" max="4" width="13.6640625" bestFit="1" customWidth="1"/>
    <col min="5" max="5" width="14.1640625" customWidth="1"/>
    <col min="6" max="6" width="8.5" bestFit="1" customWidth="1"/>
    <col min="7" max="7" width="17.6640625" bestFit="1" customWidth="1"/>
    <col min="8" max="8" width="12.83203125" customWidth="1"/>
    <col min="9" max="9" width="16.5" bestFit="1" customWidth="1"/>
    <col min="10" max="10" width="13" bestFit="1" customWidth="1"/>
    <col min="11" max="11" width="11.83203125" bestFit="1" customWidth="1"/>
    <col min="12" max="12" width="12" bestFit="1" customWidth="1"/>
    <col min="13" max="13" width="11.1640625" bestFit="1" customWidth="1"/>
    <col min="14" max="14" width="12" bestFit="1" customWidth="1"/>
  </cols>
  <sheetData>
    <row r="1" spans="1:14" ht="16" customHeight="1" x14ac:dyDescent="0.2">
      <c r="A1" t="s">
        <v>352</v>
      </c>
    </row>
    <row r="2" spans="1:14" ht="16" customHeight="1" x14ac:dyDescent="0.2">
      <c r="A2" t="s">
        <v>407</v>
      </c>
    </row>
    <row r="3" spans="1:14" ht="16" customHeight="1" x14ac:dyDescent="0.2">
      <c r="A3" t="s">
        <v>403</v>
      </c>
    </row>
    <row r="4" spans="1:14" ht="16" customHeight="1" x14ac:dyDescent="0.2">
      <c r="A4" t="s">
        <v>176</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32989833</v>
      </c>
      <c r="C7">
        <v>8177990</v>
      </c>
      <c r="D7">
        <v>6193501</v>
      </c>
      <c r="E7">
        <v>49051</v>
      </c>
      <c r="F7">
        <v>0</v>
      </c>
      <c r="G7">
        <v>0</v>
      </c>
      <c r="H7">
        <v>0</v>
      </c>
      <c r="I7">
        <v>0</v>
      </c>
      <c r="J7">
        <v>0</v>
      </c>
      <c r="K7">
        <v>0</v>
      </c>
      <c r="L7">
        <v>5766239</v>
      </c>
      <c r="M7">
        <v>110440</v>
      </c>
      <c r="N7">
        <v>12692612</v>
      </c>
    </row>
    <row r="8" spans="1:14" ht="16" customHeight="1" x14ac:dyDescent="0.2">
      <c r="A8" t="s">
        <v>9</v>
      </c>
      <c r="B8">
        <v>6177977</v>
      </c>
      <c r="C8">
        <v>3009806</v>
      </c>
      <c r="D8">
        <v>0</v>
      </c>
      <c r="E8">
        <v>0</v>
      </c>
      <c r="F8">
        <v>0</v>
      </c>
      <c r="G8">
        <v>0</v>
      </c>
      <c r="H8">
        <v>0</v>
      </c>
      <c r="I8">
        <v>741810</v>
      </c>
      <c r="J8">
        <v>70</v>
      </c>
      <c r="K8">
        <v>0</v>
      </c>
      <c r="L8">
        <v>2310013</v>
      </c>
      <c r="M8">
        <v>116278</v>
      </c>
      <c r="N8">
        <v>0</v>
      </c>
    </row>
    <row r="9" spans="1:14" ht="16" customHeight="1" x14ac:dyDescent="0.2">
      <c r="A9" t="s">
        <v>10</v>
      </c>
      <c r="B9">
        <v>21540220</v>
      </c>
      <c r="C9">
        <v>2971121</v>
      </c>
      <c r="D9">
        <v>0</v>
      </c>
      <c r="E9">
        <v>53</v>
      </c>
      <c r="F9">
        <v>0</v>
      </c>
      <c r="G9">
        <v>0</v>
      </c>
      <c r="H9">
        <v>0</v>
      </c>
      <c r="I9">
        <v>0</v>
      </c>
      <c r="J9">
        <v>0</v>
      </c>
      <c r="K9">
        <v>0</v>
      </c>
      <c r="L9">
        <v>9233439</v>
      </c>
      <c r="M9">
        <v>690637</v>
      </c>
      <c r="N9">
        <v>8644970</v>
      </c>
    </row>
    <row r="10" spans="1:14" ht="16" customHeight="1" x14ac:dyDescent="0.2">
      <c r="A10" t="s">
        <v>11</v>
      </c>
      <c r="B10">
        <v>15134299</v>
      </c>
      <c r="C10">
        <v>2148210</v>
      </c>
      <c r="D10">
        <v>1723616</v>
      </c>
      <c r="E10">
        <v>4513333</v>
      </c>
      <c r="F10">
        <v>0</v>
      </c>
      <c r="G10">
        <v>0</v>
      </c>
      <c r="H10">
        <v>0</v>
      </c>
      <c r="I10">
        <v>0</v>
      </c>
      <c r="J10">
        <v>0</v>
      </c>
      <c r="K10">
        <v>0</v>
      </c>
      <c r="L10">
        <v>2065593</v>
      </c>
      <c r="M10">
        <v>723165</v>
      </c>
      <c r="N10">
        <v>3960382</v>
      </c>
    </row>
    <row r="11" spans="1:14" ht="16" customHeight="1" x14ac:dyDescent="0.2">
      <c r="A11" t="s">
        <v>12</v>
      </c>
      <c r="B11">
        <v>666589617</v>
      </c>
      <c r="C11">
        <v>30068131</v>
      </c>
      <c r="D11">
        <v>373470907</v>
      </c>
      <c r="E11">
        <v>8216496</v>
      </c>
      <c r="F11">
        <v>0</v>
      </c>
      <c r="G11">
        <v>0</v>
      </c>
      <c r="H11">
        <v>0</v>
      </c>
      <c r="I11">
        <v>75307</v>
      </c>
      <c r="J11">
        <v>417898</v>
      </c>
      <c r="K11">
        <v>0</v>
      </c>
      <c r="L11">
        <v>145005474</v>
      </c>
      <c r="M11">
        <v>270777</v>
      </c>
      <c r="N11">
        <v>109064627</v>
      </c>
    </row>
    <row r="12" spans="1:14" ht="16" customHeight="1" x14ac:dyDescent="0.2">
      <c r="A12" t="s">
        <v>13</v>
      </c>
      <c r="B12">
        <v>73447877</v>
      </c>
      <c r="C12">
        <v>134418</v>
      </c>
      <c r="D12">
        <v>94341</v>
      </c>
      <c r="E12">
        <v>531013</v>
      </c>
      <c r="F12">
        <v>0</v>
      </c>
      <c r="G12">
        <v>398391</v>
      </c>
      <c r="H12">
        <v>6047104</v>
      </c>
      <c r="I12">
        <v>676386</v>
      </c>
      <c r="J12">
        <v>36717</v>
      </c>
      <c r="K12">
        <v>17</v>
      </c>
      <c r="L12">
        <v>5151265</v>
      </c>
      <c r="M12">
        <v>1417785</v>
      </c>
      <c r="N12">
        <v>58960440</v>
      </c>
    </row>
    <row r="13" spans="1:14" ht="16" customHeight="1" x14ac:dyDescent="0.2">
      <c r="A13" t="s">
        <v>14</v>
      </c>
      <c r="B13">
        <v>64321955</v>
      </c>
      <c r="C13">
        <v>15764635</v>
      </c>
      <c r="D13">
        <v>11617605</v>
      </c>
      <c r="E13">
        <v>0</v>
      </c>
      <c r="F13">
        <v>0</v>
      </c>
      <c r="G13">
        <v>0</v>
      </c>
      <c r="H13">
        <v>0</v>
      </c>
      <c r="I13">
        <v>0</v>
      </c>
      <c r="J13">
        <v>0</v>
      </c>
      <c r="K13">
        <v>0</v>
      </c>
      <c r="L13">
        <v>3723982</v>
      </c>
      <c r="M13">
        <v>884536</v>
      </c>
      <c r="N13">
        <v>32331197</v>
      </c>
    </row>
    <row r="14" spans="1:14" ht="16" customHeight="1" x14ac:dyDescent="0.2">
      <c r="A14" t="s">
        <v>15</v>
      </c>
      <c r="B14">
        <v>17663580</v>
      </c>
      <c r="C14">
        <v>0</v>
      </c>
      <c r="D14">
        <v>16913553</v>
      </c>
      <c r="E14">
        <v>0</v>
      </c>
      <c r="F14">
        <v>0</v>
      </c>
      <c r="G14">
        <v>0</v>
      </c>
      <c r="H14">
        <v>0</v>
      </c>
      <c r="I14">
        <v>0</v>
      </c>
      <c r="J14">
        <v>0</v>
      </c>
      <c r="K14">
        <v>0</v>
      </c>
      <c r="L14">
        <v>651785</v>
      </c>
      <c r="M14">
        <v>98242</v>
      </c>
      <c r="N14">
        <v>0</v>
      </c>
    </row>
    <row r="15" spans="1:14" ht="16" customHeight="1" x14ac:dyDescent="0.2">
      <c r="A15" t="s">
        <v>16</v>
      </c>
      <c r="B15">
        <v>34865564</v>
      </c>
      <c r="C15">
        <v>9380719</v>
      </c>
      <c r="D15">
        <v>20223787</v>
      </c>
      <c r="E15">
        <v>0</v>
      </c>
      <c r="F15">
        <v>0</v>
      </c>
      <c r="G15">
        <v>0</v>
      </c>
      <c r="H15">
        <v>0</v>
      </c>
      <c r="I15">
        <v>0</v>
      </c>
      <c r="J15">
        <v>0</v>
      </c>
      <c r="K15">
        <v>0</v>
      </c>
      <c r="L15">
        <v>4416273</v>
      </c>
      <c r="M15">
        <v>844785</v>
      </c>
      <c r="N15">
        <v>0</v>
      </c>
    </row>
    <row r="16" spans="1:14" ht="16" customHeight="1" x14ac:dyDescent="0.2">
      <c r="A16" t="s">
        <v>17</v>
      </c>
      <c r="B16">
        <v>165227735</v>
      </c>
      <c r="C16">
        <v>0</v>
      </c>
      <c r="D16">
        <v>121517273</v>
      </c>
      <c r="E16">
        <v>0</v>
      </c>
      <c r="F16">
        <v>0</v>
      </c>
      <c r="G16">
        <v>0</v>
      </c>
      <c r="H16">
        <v>0</v>
      </c>
      <c r="I16">
        <v>788883</v>
      </c>
      <c r="J16">
        <v>0</v>
      </c>
      <c r="K16">
        <v>0</v>
      </c>
      <c r="L16">
        <v>23532030</v>
      </c>
      <c r="M16">
        <v>1096942</v>
      </c>
      <c r="N16">
        <v>18292607</v>
      </c>
    </row>
    <row r="17" spans="1:14" ht="16" customHeight="1" x14ac:dyDescent="0.2">
      <c r="A17" t="s">
        <v>18</v>
      </c>
      <c r="B17">
        <v>83648521</v>
      </c>
      <c r="C17">
        <v>21311428</v>
      </c>
      <c r="D17">
        <v>0</v>
      </c>
      <c r="E17">
        <v>421001</v>
      </c>
      <c r="F17">
        <v>0</v>
      </c>
      <c r="G17">
        <v>0</v>
      </c>
      <c r="H17">
        <v>0</v>
      </c>
      <c r="I17">
        <v>0</v>
      </c>
      <c r="J17">
        <v>0</v>
      </c>
      <c r="K17">
        <v>0</v>
      </c>
      <c r="L17">
        <v>2269128</v>
      </c>
      <c r="M17">
        <v>1025288</v>
      </c>
      <c r="N17">
        <v>58621676</v>
      </c>
    </row>
    <row r="18" spans="1:14" ht="16" customHeight="1" x14ac:dyDescent="0.2">
      <c r="A18" t="s">
        <v>19</v>
      </c>
      <c r="B18">
        <v>10159973</v>
      </c>
      <c r="C18">
        <v>3912445</v>
      </c>
      <c r="D18">
        <v>0</v>
      </c>
      <c r="E18">
        <v>652506</v>
      </c>
      <c r="F18">
        <v>0</v>
      </c>
      <c r="G18">
        <v>0</v>
      </c>
      <c r="H18">
        <v>0</v>
      </c>
      <c r="I18">
        <v>0</v>
      </c>
      <c r="J18">
        <v>0</v>
      </c>
      <c r="K18">
        <v>0</v>
      </c>
      <c r="L18">
        <v>4960824</v>
      </c>
      <c r="M18">
        <v>634198</v>
      </c>
      <c r="N18">
        <v>0</v>
      </c>
    </row>
    <row r="19" spans="1:14" ht="16" customHeight="1" x14ac:dyDescent="0.2">
      <c r="A19" t="s">
        <v>20</v>
      </c>
      <c r="B19">
        <v>13025379</v>
      </c>
      <c r="C19">
        <v>1283947</v>
      </c>
      <c r="D19">
        <v>1175820</v>
      </c>
      <c r="E19">
        <v>328996</v>
      </c>
      <c r="F19">
        <v>0</v>
      </c>
      <c r="G19">
        <v>0</v>
      </c>
      <c r="H19">
        <v>0</v>
      </c>
      <c r="I19">
        <v>327478</v>
      </c>
      <c r="J19">
        <v>0</v>
      </c>
      <c r="K19">
        <v>0</v>
      </c>
      <c r="L19">
        <v>1806724</v>
      </c>
      <c r="M19">
        <v>606639</v>
      </c>
      <c r="N19">
        <v>7495775</v>
      </c>
    </row>
    <row r="20" spans="1:14" ht="16" customHeight="1" x14ac:dyDescent="0.2">
      <c r="A20" t="s">
        <v>21</v>
      </c>
      <c r="B20">
        <v>378620903</v>
      </c>
      <c r="C20">
        <v>15094230</v>
      </c>
      <c r="D20">
        <v>254911375</v>
      </c>
      <c r="E20">
        <v>64033</v>
      </c>
      <c r="F20">
        <v>0</v>
      </c>
      <c r="G20">
        <v>13189074</v>
      </c>
      <c r="H20">
        <v>0</v>
      </c>
      <c r="I20">
        <v>0</v>
      </c>
      <c r="J20">
        <v>0</v>
      </c>
      <c r="K20">
        <v>0</v>
      </c>
      <c r="L20">
        <v>6057871</v>
      </c>
      <c r="M20">
        <v>758196</v>
      </c>
      <c r="N20">
        <v>88546124</v>
      </c>
    </row>
    <row r="21" spans="1:14" ht="16" customHeight="1" x14ac:dyDescent="0.2">
      <c r="A21" t="s">
        <v>22</v>
      </c>
      <c r="B21">
        <v>50790906</v>
      </c>
      <c r="C21">
        <v>1993952</v>
      </c>
      <c r="D21">
        <v>15356947</v>
      </c>
      <c r="E21">
        <v>573837</v>
      </c>
      <c r="F21">
        <v>0</v>
      </c>
      <c r="G21">
        <v>0</v>
      </c>
      <c r="H21">
        <v>0</v>
      </c>
      <c r="I21">
        <v>0</v>
      </c>
      <c r="J21">
        <v>0</v>
      </c>
      <c r="K21">
        <v>0</v>
      </c>
      <c r="L21">
        <v>12158236</v>
      </c>
      <c r="M21">
        <v>1034548</v>
      </c>
      <c r="N21">
        <v>19673386</v>
      </c>
    </row>
    <row r="22" spans="1:14" ht="16" customHeight="1" x14ac:dyDescent="0.2">
      <c r="A22" t="s">
        <v>23</v>
      </c>
      <c r="B22">
        <v>14233080</v>
      </c>
      <c r="C22">
        <v>6425299</v>
      </c>
      <c r="D22">
        <v>0</v>
      </c>
      <c r="E22">
        <v>0</v>
      </c>
      <c r="F22">
        <v>0</v>
      </c>
      <c r="G22">
        <v>0</v>
      </c>
      <c r="H22">
        <v>0</v>
      </c>
      <c r="I22">
        <v>0</v>
      </c>
      <c r="J22">
        <v>0</v>
      </c>
      <c r="K22">
        <v>0</v>
      </c>
      <c r="L22">
        <v>6857148</v>
      </c>
      <c r="M22">
        <v>950633</v>
      </c>
      <c r="N22">
        <v>0</v>
      </c>
    </row>
    <row r="23" spans="1:14" ht="16" customHeight="1" x14ac:dyDescent="0.2">
      <c r="A23" t="s">
        <v>24</v>
      </c>
      <c r="B23">
        <v>31185315</v>
      </c>
      <c r="C23">
        <v>0</v>
      </c>
      <c r="D23">
        <v>0</v>
      </c>
      <c r="E23">
        <v>0</v>
      </c>
      <c r="F23">
        <v>0</v>
      </c>
      <c r="G23">
        <v>27337955</v>
      </c>
      <c r="H23">
        <v>0</v>
      </c>
      <c r="I23">
        <v>0</v>
      </c>
      <c r="J23">
        <v>0</v>
      </c>
      <c r="K23">
        <v>0</v>
      </c>
      <c r="L23">
        <v>0</v>
      </c>
      <c r="M23">
        <v>0</v>
      </c>
      <c r="N23">
        <v>3847360</v>
      </c>
    </row>
    <row r="24" spans="1:14" ht="16" customHeight="1" x14ac:dyDescent="0.2">
      <c r="A24" t="s">
        <v>25</v>
      </c>
      <c r="B24">
        <v>3993848</v>
      </c>
      <c r="C24">
        <v>2394358</v>
      </c>
      <c r="D24">
        <v>800000</v>
      </c>
      <c r="E24">
        <v>0</v>
      </c>
      <c r="F24">
        <v>0</v>
      </c>
      <c r="G24">
        <v>0</v>
      </c>
      <c r="H24">
        <v>0</v>
      </c>
      <c r="I24">
        <v>0</v>
      </c>
      <c r="J24">
        <v>0</v>
      </c>
      <c r="K24">
        <v>0</v>
      </c>
      <c r="L24">
        <v>743796</v>
      </c>
      <c r="M24">
        <v>55694</v>
      </c>
      <c r="N24">
        <v>0</v>
      </c>
    </row>
    <row r="25" spans="1:14" ht="16" customHeight="1" x14ac:dyDescent="0.2">
      <c r="A25" t="s">
        <v>26</v>
      </c>
      <c r="B25">
        <v>17629213</v>
      </c>
      <c r="C25">
        <v>2108497</v>
      </c>
      <c r="D25">
        <v>0</v>
      </c>
      <c r="E25">
        <v>1519258</v>
      </c>
      <c r="F25">
        <v>0</v>
      </c>
      <c r="G25">
        <v>0</v>
      </c>
      <c r="H25">
        <v>0</v>
      </c>
      <c r="I25">
        <v>0</v>
      </c>
      <c r="J25">
        <v>0</v>
      </c>
      <c r="K25">
        <v>0</v>
      </c>
      <c r="L25">
        <v>7918754</v>
      </c>
      <c r="M25">
        <v>2130296</v>
      </c>
      <c r="N25">
        <v>3952408</v>
      </c>
    </row>
    <row r="26" spans="1:14" ht="16" customHeight="1" x14ac:dyDescent="0.2">
      <c r="A26" t="s">
        <v>27</v>
      </c>
      <c r="B26">
        <v>-18971</v>
      </c>
      <c r="C26">
        <v>2331</v>
      </c>
      <c r="D26">
        <v>0</v>
      </c>
      <c r="E26">
        <v>0</v>
      </c>
      <c r="F26">
        <v>0</v>
      </c>
      <c r="G26">
        <v>0</v>
      </c>
      <c r="H26">
        <v>0</v>
      </c>
      <c r="I26">
        <v>-21302</v>
      </c>
      <c r="J26">
        <v>0</v>
      </c>
      <c r="K26">
        <v>0</v>
      </c>
      <c r="L26">
        <v>0</v>
      </c>
      <c r="M26">
        <v>0</v>
      </c>
      <c r="N26">
        <v>0</v>
      </c>
    </row>
    <row r="27" spans="1:14" ht="16" customHeight="1" x14ac:dyDescent="0.2">
      <c r="A27" t="s">
        <v>28</v>
      </c>
      <c r="B27">
        <v>46756381</v>
      </c>
      <c r="C27">
        <v>1842767</v>
      </c>
      <c r="D27">
        <v>23301407</v>
      </c>
      <c r="E27">
        <v>897388</v>
      </c>
      <c r="F27">
        <v>0</v>
      </c>
      <c r="G27">
        <v>0</v>
      </c>
      <c r="H27">
        <v>0</v>
      </c>
      <c r="I27">
        <v>442887</v>
      </c>
      <c r="J27">
        <v>0</v>
      </c>
      <c r="K27">
        <v>187780</v>
      </c>
      <c r="L27">
        <v>19134209</v>
      </c>
      <c r="M27">
        <v>949943</v>
      </c>
      <c r="N27">
        <v>0</v>
      </c>
    </row>
    <row r="28" spans="1:14" ht="16" customHeight="1" x14ac:dyDescent="0.2">
      <c r="A28" t="s">
        <v>29</v>
      </c>
      <c r="B28">
        <v>152397075</v>
      </c>
      <c r="C28">
        <v>3735557</v>
      </c>
      <c r="D28">
        <v>34402247</v>
      </c>
      <c r="E28">
        <v>97415</v>
      </c>
      <c r="F28">
        <v>0</v>
      </c>
      <c r="G28">
        <v>61733264</v>
      </c>
      <c r="H28">
        <v>0</v>
      </c>
      <c r="I28">
        <v>35968575</v>
      </c>
      <c r="J28">
        <v>0</v>
      </c>
      <c r="K28">
        <v>0</v>
      </c>
      <c r="L28">
        <v>16460017</v>
      </c>
      <c r="M28">
        <v>0</v>
      </c>
      <c r="N28">
        <v>0</v>
      </c>
    </row>
    <row r="29" spans="1:14" ht="16" customHeight="1" x14ac:dyDescent="0.2">
      <c r="A29" t="s">
        <v>30</v>
      </c>
      <c r="B29">
        <v>199745282</v>
      </c>
      <c r="C29">
        <v>2827776</v>
      </c>
      <c r="D29">
        <v>164825327</v>
      </c>
      <c r="E29">
        <v>289772</v>
      </c>
      <c r="F29">
        <v>0</v>
      </c>
      <c r="G29">
        <v>0</v>
      </c>
      <c r="H29">
        <v>0</v>
      </c>
      <c r="I29">
        <v>10088396</v>
      </c>
      <c r="J29">
        <v>0</v>
      </c>
      <c r="K29">
        <v>0</v>
      </c>
      <c r="L29">
        <v>4819329</v>
      </c>
      <c r="M29">
        <v>804754</v>
      </c>
      <c r="N29">
        <v>16089928</v>
      </c>
    </row>
    <row r="30" spans="1:14" ht="16" customHeight="1" x14ac:dyDescent="0.2">
      <c r="A30" t="s">
        <v>31</v>
      </c>
      <c r="B30">
        <v>111293444</v>
      </c>
      <c r="C30">
        <v>7507369</v>
      </c>
      <c r="D30">
        <v>70312055</v>
      </c>
      <c r="E30">
        <v>0</v>
      </c>
      <c r="F30">
        <v>0</v>
      </c>
      <c r="G30">
        <v>12964145</v>
      </c>
      <c r="H30">
        <v>0</v>
      </c>
      <c r="I30">
        <v>102233</v>
      </c>
      <c r="J30">
        <v>0</v>
      </c>
      <c r="K30">
        <v>0</v>
      </c>
      <c r="L30">
        <v>19641355</v>
      </c>
      <c r="M30">
        <v>766287</v>
      </c>
      <c r="N30">
        <v>0</v>
      </c>
    </row>
    <row r="31" spans="1:14" ht="16" customHeight="1" x14ac:dyDescent="0.2">
      <c r="A31" t="s">
        <v>32</v>
      </c>
      <c r="B31">
        <v>18720427</v>
      </c>
      <c r="C31">
        <v>2888942</v>
      </c>
      <c r="D31">
        <v>4035115</v>
      </c>
      <c r="E31">
        <v>11216389</v>
      </c>
      <c r="F31">
        <v>0</v>
      </c>
      <c r="G31">
        <v>0</v>
      </c>
      <c r="H31">
        <v>0</v>
      </c>
      <c r="I31">
        <v>0</v>
      </c>
      <c r="J31">
        <v>0</v>
      </c>
      <c r="K31">
        <v>0</v>
      </c>
      <c r="L31">
        <v>366979</v>
      </c>
      <c r="M31">
        <v>213002</v>
      </c>
      <c r="N31">
        <v>0</v>
      </c>
    </row>
    <row r="32" spans="1:14" ht="16" customHeight="1" x14ac:dyDescent="0.2">
      <c r="A32" t="s">
        <v>33</v>
      </c>
      <c r="B32">
        <v>63590158</v>
      </c>
      <c r="C32">
        <v>0</v>
      </c>
      <c r="D32">
        <v>53749590</v>
      </c>
      <c r="E32">
        <v>0</v>
      </c>
      <c r="F32">
        <v>0</v>
      </c>
      <c r="G32">
        <v>0</v>
      </c>
      <c r="H32">
        <v>0</v>
      </c>
      <c r="I32">
        <v>0</v>
      </c>
      <c r="J32">
        <v>0</v>
      </c>
      <c r="K32">
        <v>0</v>
      </c>
      <c r="L32">
        <v>6163541</v>
      </c>
      <c r="M32">
        <v>3677027</v>
      </c>
      <c r="N32">
        <v>0</v>
      </c>
    </row>
    <row r="33" spans="1:14" ht="16" customHeight="1" x14ac:dyDescent="0.2">
      <c r="A33" t="s">
        <v>34</v>
      </c>
      <c r="B33">
        <v>10372654</v>
      </c>
      <c r="C33">
        <v>8827224</v>
      </c>
      <c r="D33">
        <v>0</v>
      </c>
      <c r="E33">
        <v>0</v>
      </c>
      <c r="F33">
        <v>0</v>
      </c>
      <c r="G33">
        <v>0</v>
      </c>
      <c r="H33">
        <v>0</v>
      </c>
      <c r="I33">
        <v>0</v>
      </c>
      <c r="J33">
        <v>0</v>
      </c>
      <c r="K33">
        <v>0</v>
      </c>
      <c r="L33">
        <v>309252</v>
      </c>
      <c r="M33">
        <v>204357</v>
      </c>
      <c r="N33">
        <v>1031821</v>
      </c>
    </row>
    <row r="34" spans="1:14" ht="16" customHeight="1" x14ac:dyDescent="0.2">
      <c r="A34" t="s">
        <v>35</v>
      </c>
      <c r="B34">
        <v>6498998</v>
      </c>
      <c r="C34">
        <v>0</v>
      </c>
      <c r="D34">
        <v>6498998</v>
      </c>
      <c r="E34">
        <v>0</v>
      </c>
      <c r="F34">
        <v>0</v>
      </c>
      <c r="G34">
        <v>0</v>
      </c>
      <c r="H34">
        <v>0</v>
      </c>
      <c r="I34">
        <v>0</v>
      </c>
      <c r="J34">
        <v>0</v>
      </c>
      <c r="K34">
        <v>0</v>
      </c>
      <c r="L34">
        <v>0</v>
      </c>
      <c r="M34">
        <v>0</v>
      </c>
      <c r="N34">
        <v>0</v>
      </c>
    </row>
    <row r="35" spans="1:14" ht="16" customHeight="1" x14ac:dyDescent="0.2">
      <c r="A35" t="s">
        <v>36</v>
      </c>
      <c r="B35">
        <v>5265116</v>
      </c>
      <c r="C35">
        <v>0</v>
      </c>
      <c r="D35">
        <v>1186898</v>
      </c>
      <c r="E35">
        <v>0</v>
      </c>
      <c r="F35">
        <v>0</v>
      </c>
      <c r="G35">
        <v>0</v>
      </c>
      <c r="H35">
        <v>0</v>
      </c>
      <c r="I35">
        <v>0</v>
      </c>
      <c r="J35">
        <v>0</v>
      </c>
      <c r="K35">
        <v>0</v>
      </c>
      <c r="L35">
        <v>4078218</v>
      </c>
      <c r="M35">
        <v>0</v>
      </c>
      <c r="N35">
        <v>0</v>
      </c>
    </row>
    <row r="36" spans="1:14" ht="16" customHeight="1" x14ac:dyDescent="0.2">
      <c r="A36" t="s">
        <v>37</v>
      </c>
      <c r="B36">
        <v>14008852</v>
      </c>
      <c r="C36">
        <v>2162721</v>
      </c>
      <c r="D36">
        <v>4581870</v>
      </c>
      <c r="E36">
        <v>376396</v>
      </c>
      <c r="F36">
        <v>0</v>
      </c>
      <c r="G36">
        <v>0</v>
      </c>
      <c r="H36">
        <v>0</v>
      </c>
      <c r="I36">
        <v>0</v>
      </c>
      <c r="J36">
        <v>15008</v>
      </c>
      <c r="K36">
        <v>0</v>
      </c>
      <c r="L36">
        <v>2319884</v>
      </c>
      <c r="M36">
        <v>1873976</v>
      </c>
      <c r="N36">
        <v>2678997</v>
      </c>
    </row>
    <row r="37" spans="1:14" ht="16" customHeight="1" x14ac:dyDescent="0.2">
      <c r="A37" t="s">
        <v>38</v>
      </c>
      <c r="B37">
        <v>347637645</v>
      </c>
      <c r="C37">
        <v>19692801</v>
      </c>
      <c r="D37">
        <v>0</v>
      </c>
      <c r="E37">
        <v>471429</v>
      </c>
      <c r="F37">
        <v>0</v>
      </c>
      <c r="G37">
        <v>0</v>
      </c>
      <c r="H37">
        <v>0</v>
      </c>
      <c r="I37">
        <v>0</v>
      </c>
      <c r="J37">
        <v>310171102</v>
      </c>
      <c r="K37">
        <v>0</v>
      </c>
      <c r="L37">
        <v>14684329</v>
      </c>
      <c r="M37">
        <v>1783962</v>
      </c>
      <c r="N37">
        <v>834022</v>
      </c>
    </row>
    <row r="38" spans="1:14" ht="16" customHeight="1" x14ac:dyDescent="0.2">
      <c r="A38" t="s">
        <v>39</v>
      </c>
      <c r="B38">
        <v>20107447</v>
      </c>
      <c r="C38">
        <v>0</v>
      </c>
      <c r="D38">
        <v>3569499</v>
      </c>
      <c r="E38">
        <v>0</v>
      </c>
      <c r="F38">
        <v>0</v>
      </c>
      <c r="G38">
        <v>0</v>
      </c>
      <c r="H38">
        <v>0</v>
      </c>
      <c r="I38">
        <v>0</v>
      </c>
      <c r="J38">
        <v>0</v>
      </c>
      <c r="K38">
        <v>0</v>
      </c>
      <c r="L38">
        <v>4215404</v>
      </c>
      <c r="M38">
        <v>0</v>
      </c>
      <c r="N38">
        <v>12322544</v>
      </c>
    </row>
    <row r="39" spans="1:14" ht="16" customHeight="1" x14ac:dyDescent="0.2">
      <c r="A39" t="s">
        <v>40</v>
      </c>
      <c r="B39">
        <v>301582554</v>
      </c>
      <c r="C39">
        <v>49474888</v>
      </c>
      <c r="D39">
        <v>0</v>
      </c>
      <c r="E39">
        <v>255877</v>
      </c>
      <c r="F39">
        <v>0</v>
      </c>
      <c r="G39">
        <v>0</v>
      </c>
      <c r="H39">
        <v>0</v>
      </c>
      <c r="I39">
        <v>33756588</v>
      </c>
      <c r="J39">
        <v>0</v>
      </c>
      <c r="K39">
        <v>0</v>
      </c>
      <c r="L39">
        <v>173002974</v>
      </c>
      <c r="M39">
        <v>5971554</v>
      </c>
      <c r="N39">
        <v>39120673</v>
      </c>
    </row>
    <row r="40" spans="1:14" ht="16" customHeight="1" x14ac:dyDescent="0.2">
      <c r="A40" t="s">
        <v>41</v>
      </c>
      <c r="B40">
        <v>169654344</v>
      </c>
      <c r="C40">
        <v>54749716</v>
      </c>
      <c r="D40">
        <v>71583773</v>
      </c>
      <c r="E40">
        <v>4753687</v>
      </c>
      <c r="F40">
        <v>0</v>
      </c>
      <c r="G40">
        <v>0</v>
      </c>
      <c r="H40">
        <v>0</v>
      </c>
      <c r="I40">
        <v>5613843</v>
      </c>
      <c r="J40">
        <v>0</v>
      </c>
      <c r="K40">
        <v>0</v>
      </c>
      <c r="L40">
        <v>17750278</v>
      </c>
      <c r="M40">
        <v>1351271</v>
      </c>
      <c r="N40">
        <v>13851776</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203498774</v>
      </c>
      <c r="C42">
        <v>35301001</v>
      </c>
      <c r="D42">
        <v>45403943</v>
      </c>
      <c r="E42">
        <v>9055649</v>
      </c>
      <c r="F42">
        <v>18482</v>
      </c>
      <c r="G42">
        <v>0</v>
      </c>
      <c r="H42">
        <v>0</v>
      </c>
      <c r="I42">
        <v>25249652</v>
      </c>
      <c r="J42">
        <v>1291110</v>
      </c>
      <c r="K42">
        <v>7004952</v>
      </c>
      <c r="L42">
        <v>50330732</v>
      </c>
      <c r="M42">
        <v>80689</v>
      </c>
      <c r="N42">
        <v>29762564</v>
      </c>
    </row>
    <row r="43" spans="1:14" ht="16" customHeight="1" x14ac:dyDescent="0.2">
      <c r="A43" t="s">
        <v>44</v>
      </c>
      <c r="B43">
        <v>7775983</v>
      </c>
      <c r="C43">
        <v>0</v>
      </c>
      <c r="D43">
        <v>0</v>
      </c>
      <c r="E43">
        <v>0</v>
      </c>
      <c r="F43">
        <v>2825</v>
      </c>
      <c r="G43">
        <v>0</v>
      </c>
      <c r="H43">
        <v>0</v>
      </c>
      <c r="I43">
        <v>473996</v>
      </c>
      <c r="J43">
        <v>487465</v>
      </c>
      <c r="K43">
        <v>816326</v>
      </c>
      <c r="L43">
        <v>5258952</v>
      </c>
      <c r="M43">
        <v>736419</v>
      </c>
      <c r="N43">
        <v>0</v>
      </c>
    </row>
    <row r="44" spans="1:14" ht="16" customHeight="1" x14ac:dyDescent="0.2">
      <c r="A44" t="s">
        <v>45</v>
      </c>
      <c r="B44">
        <v>52247790</v>
      </c>
      <c r="C44">
        <v>10684464</v>
      </c>
      <c r="D44">
        <v>184750</v>
      </c>
      <c r="E44">
        <v>536938</v>
      </c>
      <c r="F44">
        <v>0</v>
      </c>
      <c r="G44">
        <v>0</v>
      </c>
      <c r="H44">
        <v>3137872</v>
      </c>
      <c r="I44">
        <v>0</v>
      </c>
      <c r="J44">
        <v>0</v>
      </c>
      <c r="K44">
        <v>0</v>
      </c>
      <c r="L44">
        <v>13006828</v>
      </c>
      <c r="M44">
        <v>1660737</v>
      </c>
      <c r="N44">
        <v>23036201</v>
      </c>
    </row>
    <row r="45" spans="1:14" ht="16" customHeight="1" x14ac:dyDescent="0.2">
      <c r="A45" t="s">
        <v>46</v>
      </c>
      <c r="B45">
        <v>177438112</v>
      </c>
      <c r="C45">
        <v>42362232</v>
      </c>
      <c r="D45">
        <v>79942638</v>
      </c>
      <c r="E45">
        <v>1440800</v>
      </c>
      <c r="F45">
        <v>0</v>
      </c>
      <c r="G45">
        <v>0</v>
      </c>
      <c r="H45">
        <v>0</v>
      </c>
      <c r="I45">
        <v>3931983</v>
      </c>
      <c r="J45">
        <v>0</v>
      </c>
      <c r="K45">
        <v>23739</v>
      </c>
      <c r="L45">
        <v>44319154</v>
      </c>
      <c r="M45">
        <v>5417566</v>
      </c>
      <c r="N45">
        <v>0</v>
      </c>
    </row>
    <row r="46" spans="1:14" ht="16" customHeight="1" x14ac:dyDescent="0.2">
      <c r="A46" t="s">
        <v>47</v>
      </c>
      <c r="B46">
        <v>45090892</v>
      </c>
      <c r="C46">
        <v>2944739</v>
      </c>
      <c r="D46">
        <v>26253049</v>
      </c>
      <c r="E46">
        <v>0</v>
      </c>
      <c r="F46">
        <v>0</v>
      </c>
      <c r="G46">
        <v>0</v>
      </c>
      <c r="H46">
        <v>0</v>
      </c>
      <c r="I46">
        <v>0</v>
      </c>
      <c r="J46">
        <v>0</v>
      </c>
      <c r="K46">
        <v>0</v>
      </c>
      <c r="L46">
        <v>3394860</v>
      </c>
      <c r="M46">
        <v>777767</v>
      </c>
      <c r="N46">
        <v>11720477</v>
      </c>
    </row>
    <row r="47" spans="1:14" ht="16" customHeight="1" x14ac:dyDescent="0.2">
      <c r="A47" t="s">
        <v>48</v>
      </c>
      <c r="B47">
        <v>20552894</v>
      </c>
      <c r="C47">
        <v>9554228</v>
      </c>
      <c r="D47">
        <v>4085272</v>
      </c>
      <c r="E47">
        <v>179307</v>
      </c>
      <c r="F47">
        <v>0</v>
      </c>
      <c r="G47">
        <v>0</v>
      </c>
      <c r="H47">
        <v>0</v>
      </c>
      <c r="I47">
        <v>0</v>
      </c>
      <c r="J47">
        <v>1045000</v>
      </c>
      <c r="K47">
        <v>0</v>
      </c>
      <c r="L47">
        <v>3442657</v>
      </c>
      <c r="M47">
        <v>1924300</v>
      </c>
      <c r="N47">
        <v>322130</v>
      </c>
    </row>
    <row r="48" spans="1:14" ht="16" customHeight="1" x14ac:dyDescent="0.2">
      <c r="A48" t="s">
        <v>49</v>
      </c>
      <c r="B48">
        <v>2434060</v>
      </c>
      <c r="C48">
        <v>1091940</v>
      </c>
      <c r="D48">
        <v>0</v>
      </c>
      <c r="E48">
        <v>61120</v>
      </c>
      <c r="F48">
        <v>0</v>
      </c>
      <c r="G48">
        <v>0</v>
      </c>
      <c r="H48">
        <v>0</v>
      </c>
      <c r="I48">
        <v>0</v>
      </c>
      <c r="J48">
        <v>0</v>
      </c>
      <c r="K48">
        <v>0</v>
      </c>
      <c r="L48">
        <v>1281000</v>
      </c>
      <c r="M48">
        <v>0</v>
      </c>
      <c r="N48">
        <v>0</v>
      </c>
    </row>
    <row r="49" spans="1:14" ht="16" customHeight="1" x14ac:dyDescent="0.2">
      <c r="A49" t="s">
        <v>50</v>
      </c>
      <c r="B49">
        <v>65023750</v>
      </c>
      <c r="C49">
        <v>18647653</v>
      </c>
      <c r="D49">
        <v>5664696</v>
      </c>
      <c r="E49">
        <v>2864214</v>
      </c>
      <c r="F49">
        <v>0</v>
      </c>
      <c r="G49">
        <v>0</v>
      </c>
      <c r="H49">
        <v>0</v>
      </c>
      <c r="I49">
        <v>0</v>
      </c>
      <c r="J49">
        <v>0</v>
      </c>
      <c r="K49">
        <v>0</v>
      </c>
      <c r="L49">
        <v>13049509</v>
      </c>
      <c r="M49">
        <v>2695217</v>
      </c>
      <c r="N49">
        <v>22102461</v>
      </c>
    </row>
    <row r="50" spans="1:14" ht="16" customHeight="1" x14ac:dyDescent="0.2">
      <c r="A50" t="s">
        <v>51</v>
      </c>
      <c r="B50">
        <v>153014436</v>
      </c>
      <c r="C50">
        <v>1268506</v>
      </c>
      <c r="D50">
        <v>22836745</v>
      </c>
      <c r="E50">
        <v>0</v>
      </c>
      <c r="F50">
        <v>0</v>
      </c>
      <c r="G50">
        <v>0</v>
      </c>
      <c r="H50">
        <v>0</v>
      </c>
      <c r="I50">
        <v>0</v>
      </c>
      <c r="J50">
        <v>0</v>
      </c>
      <c r="K50">
        <v>0</v>
      </c>
      <c r="L50">
        <v>7404702</v>
      </c>
      <c r="M50">
        <v>746344</v>
      </c>
      <c r="N50">
        <v>120758139</v>
      </c>
    </row>
    <row r="51" spans="1:14" ht="16" customHeight="1" x14ac:dyDescent="0.2">
      <c r="A51" t="s">
        <v>52</v>
      </c>
      <c r="B51">
        <v>19892093</v>
      </c>
      <c r="C51">
        <v>11089172</v>
      </c>
      <c r="D51">
        <v>4476136</v>
      </c>
      <c r="E51">
        <v>0</v>
      </c>
      <c r="F51">
        <v>0</v>
      </c>
      <c r="G51">
        <v>0</v>
      </c>
      <c r="H51">
        <v>0</v>
      </c>
      <c r="I51">
        <v>394729</v>
      </c>
      <c r="J51">
        <v>0</v>
      </c>
      <c r="K51">
        <v>0</v>
      </c>
      <c r="L51">
        <v>3660359</v>
      </c>
      <c r="M51">
        <v>271697</v>
      </c>
      <c r="N51">
        <v>0</v>
      </c>
    </row>
    <row r="52" spans="1:14" ht="16" customHeight="1" x14ac:dyDescent="0.2">
      <c r="A52" t="s">
        <v>53</v>
      </c>
      <c r="B52">
        <v>16552009</v>
      </c>
      <c r="C52">
        <v>275437</v>
      </c>
      <c r="D52">
        <v>4343045</v>
      </c>
      <c r="E52">
        <v>0</v>
      </c>
      <c r="F52">
        <v>0</v>
      </c>
      <c r="G52">
        <v>7461406</v>
      </c>
      <c r="H52">
        <v>0</v>
      </c>
      <c r="I52">
        <v>1341253</v>
      </c>
      <c r="J52">
        <v>0</v>
      </c>
      <c r="K52">
        <v>0</v>
      </c>
      <c r="L52">
        <v>2776361</v>
      </c>
      <c r="M52">
        <v>354507</v>
      </c>
      <c r="N52">
        <v>0</v>
      </c>
    </row>
    <row r="53" spans="1:14" ht="16" customHeight="1" x14ac:dyDescent="0.2">
      <c r="A53" t="s">
        <v>54</v>
      </c>
      <c r="B53">
        <v>85957114</v>
      </c>
      <c r="C53">
        <v>45347621</v>
      </c>
      <c r="D53">
        <v>21328766</v>
      </c>
      <c r="E53">
        <v>2337311</v>
      </c>
      <c r="F53">
        <v>95267</v>
      </c>
      <c r="G53">
        <v>0</v>
      </c>
      <c r="H53">
        <v>0</v>
      </c>
      <c r="I53">
        <v>16226</v>
      </c>
      <c r="J53">
        <v>9472</v>
      </c>
      <c r="K53">
        <v>0</v>
      </c>
      <c r="L53">
        <v>10918340</v>
      </c>
      <c r="M53">
        <v>3268638</v>
      </c>
      <c r="N53">
        <v>2635473</v>
      </c>
    </row>
    <row r="54" spans="1:14" ht="16" customHeight="1" x14ac:dyDescent="0.2">
      <c r="A54" t="s">
        <v>55</v>
      </c>
      <c r="B54">
        <v>114504584</v>
      </c>
      <c r="C54">
        <v>28867191</v>
      </c>
      <c r="D54">
        <v>38707605</v>
      </c>
      <c r="E54">
        <v>384828</v>
      </c>
      <c r="F54">
        <v>75818</v>
      </c>
      <c r="G54">
        <v>0</v>
      </c>
      <c r="H54">
        <v>0</v>
      </c>
      <c r="I54">
        <v>7379948</v>
      </c>
      <c r="J54">
        <v>0</v>
      </c>
      <c r="K54">
        <v>0</v>
      </c>
      <c r="L54">
        <v>21289593</v>
      </c>
      <c r="M54">
        <v>5426575</v>
      </c>
      <c r="N54">
        <v>12373026</v>
      </c>
    </row>
    <row r="55" spans="1:14" ht="16" customHeight="1" x14ac:dyDescent="0.2">
      <c r="A55" t="s">
        <v>56</v>
      </c>
      <c r="B55">
        <v>5441004</v>
      </c>
      <c r="C55">
        <v>0</v>
      </c>
      <c r="D55">
        <v>0</v>
      </c>
      <c r="E55">
        <v>0</v>
      </c>
      <c r="F55">
        <v>0</v>
      </c>
      <c r="G55">
        <v>0</v>
      </c>
      <c r="H55">
        <v>0</v>
      </c>
      <c r="I55">
        <v>0</v>
      </c>
      <c r="J55">
        <v>0</v>
      </c>
      <c r="K55">
        <v>0</v>
      </c>
      <c r="L55">
        <v>5166968</v>
      </c>
      <c r="M55">
        <v>274036</v>
      </c>
      <c r="N55">
        <v>0</v>
      </c>
    </row>
    <row r="56" spans="1:14" ht="16" customHeight="1" x14ac:dyDescent="0.2">
      <c r="A56" t="s">
        <v>57</v>
      </c>
      <c r="B56">
        <v>129194359</v>
      </c>
      <c r="C56">
        <v>13458313</v>
      </c>
      <c r="D56">
        <v>97289469</v>
      </c>
      <c r="E56">
        <v>311549</v>
      </c>
      <c r="F56">
        <v>0</v>
      </c>
      <c r="G56">
        <v>0</v>
      </c>
      <c r="H56">
        <v>0</v>
      </c>
      <c r="I56">
        <v>2012851</v>
      </c>
      <c r="J56">
        <v>0</v>
      </c>
      <c r="K56">
        <v>8452695</v>
      </c>
      <c r="L56">
        <v>7518806</v>
      </c>
      <c r="M56">
        <v>0</v>
      </c>
      <c r="N56">
        <v>150676</v>
      </c>
    </row>
    <row r="57" spans="1:14" ht="16" customHeight="1" x14ac:dyDescent="0.2">
      <c r="A57" t="s">
        <v>58</v>
      </c>
      <c r="B57">
        <v>4096046</v>
      </c>
      <c r="C57">
        <v>36</v>
      </c>
      <c r="D57">
        <v>0</v>
      </c>
      <c r="E57">
        <v>0</v>
      </c>
      <c r="F57">
        <v>0</v>
      </c>
      <c r="G57">
        <v>0</v>
      </c>
      <c r="H57">
        <v>0</v>
      </c>
      <c r="I57">
        <v>0</v>
      </c>
      <c r="J57">
        <v>0</v>
      </c>
      <c r="K57">
        <v>0</v>
      </c>
      <c r="L57">
        <v>407281</v>
      </c>
      <c r="M57">
        <v>116237</v>
      </c>
      <c r="N57">
        <v>3572492</v>
      </c>
    </row>
    <row r="58" spans="1:14" ht="16" customHeight="1" x14ac:dyDescent="0.2">
      <c r="A58" t="s">
        <v>133</v>
      </c>
      <c r="B58">
        <v>4271571101</v>
      </c>
      <c r="C58">
        <v>500783811</v>
      </c>
      <c r="D58">
        <v>1612561618</v>
      </c>
      <c r="E58">
        <v>52399646</v>
      </c>
      <c r="F58">
        <v>192392</v>
      </c>
      <c r="G58">
        <v>123084235</v>
      </c>
      <c r="H58">
        <v>9184976</v>
      </c>
      <c r="I58">
        <v>129361722</v>
      </c>
      <c r="J58">
        <v>313473842</v>
      </c>
      <c r="K58">
        <v>16485509</v>
      </c>
      <c r="L58">
        <v>720800445</v>
      </c>
      <c r="M58">
        <v>54795941</v>
      </c>
      <c r="N58">
        <v>738446964</v>
      </c>
    </row>
    <row r="59" spans="1:14" ht="16" customHeight="1" x14ac:dyDescent="0.2">
      <c r="A59" t="s">
        <v>361</v>
      </c>
      <c r="B59">
        <v>0.46</v>
      </c>
      <c r="C59">
        <v>0.05</v>
      </c>
      <c r="D59">
        <v>0.17</v>
      </c>
      <c r="E59">
        <v>0.01</v>
      </c>
      <c r="F59">
        <v>0</v>
      </c>
      <c r="G59">
        <v>0.01</v>
      </c>
      <c r="H59">
        <v>0</v>
      </c>
      <c r="I59">
        <v>0.01</v>
      </c>
      <c r="J59">
        <v>0.03</v>
      </c>
      <c r="K59">
        <v>0</v>
      </c>
      <c r="L59">
        <v>0.08</v>
      </c>
      <c r="M59">
        <v>0.01</v>
      </c>
      <c r="N59">
        <v>0.08</v>
      </c>
    </row>
    <row r="60" spans="1:14" ht="16" customHeight="1" x14ac:dyDescent="0.2">
      <c r="A60" t="s">
        <v>381</v>
      </c>
    </row>
  </sheetData>
  <printOptions horizontalCentered="1"/>
  <pageMargins left="0.5" right="0.5" top="0.5" bottom="0.5" header="0.5" footer="0.5"/>
  <pageSetup scale="64" orientation="landscape"/>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enableFormatConditionsCalculation="0">
    <pageSetUpPr fitToPage="1"/>
  </sheetPr>
  <dimension ref="A1:G60"/>
  <sheetViews>
    <sheetView workbookViewId="0">
      <selection activeCell="J17" sqref="J17"/>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405</v>
      </c>
    </row>
    <row r="3" spans="1:7" ht="16" customHeight="1" x14ac:dyDescent="0.2">
      <c r="A3" t="s">
        <v>406</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5488620</v>
      </c>
      <c r="C7">
        <v>3249533</v>
      </c>
      <c r="D7">
        <v>13275</v>
      </c>
      <c r="E7">
        <v>2225812</v>
      </c>
      <c r="F7">
        <v>32989833</v>
      </c>
      <c r="G7">
        <v>38478453</v>
      </c>
    </row>
    <row r="8" spans="1:7" ht="16" customHeight="1" x14ac:dyDescent="0.2">
      <c r="A8" t="s">
        <v>9</v>
      </c>
      <c r="B8">
        <v>36160702</v>
      </c>
      <c r="C8">
        <v>33148899</v>
      </c>
      <c r="D8">
        <v>3000000</v>
      </c>
      <c r="E8">
        <v>11803</v>
      </c>
      <c r="F8">
        <v>6177977</v>
      </c>
      <c r="G8">
        <v>42338679</v>
      </c>
    </row>
    <row r="9" spans="1:7" ht="16" customHeight="1" x14ac:dyDescent="0.2">
      <c r="A9" t="s">
        <v>10</v>
      </c>
      <c r="B9">
        <v>62283625</v>
      </c>
      <c r="C9">
        <v>62283625</v>
      </c>
      <c r="D9">
        <v>0</v>
      </c>
      <c r="E9">
        <v>0</v>
      </c>
      <c r="F9">
        <v>21540220</v>
      </c>
      <c r="G9">
        <v>83823845</v>
      </c>
    </row>
    <row r="10" spans="1:7" ht="16" customHeight="1" x14ac:dyDescent="0.2">
      <c r="A10" t="s">
        <v>11</v>
      </c>
      <c r="B10">
        <v>8670185</v>
      </c>
      <c r="C10">
        <v>8670185</v>
      </c>
      <c r="D10">
        <v>0</v>
      </c>
      <c r="E10">
        <v>0</v>
      </c>
      <c r="F10">
        <v>15134299</v>
      </c>
      <c r="G10">
        <v>23804484</v>
      </c>
    </row>
    <row r="11" spans="1:7" ht="16" customHeight="1" x14ac:dyDescent="0.2">
      <c r="A11" t="s">
        <v>12</v>
      </c>
      <c r="B11">
        <v>1799135009</v>
      </c>
      <c r="C11">
        <v>1792257074</v>
      </c>
      <c r="D11">
        <v>3301664</v>
      </c>
      <c r="E11">
        <v>3576271</v>
      </c>
      <c r="F11">
        <v>666589617</v>
      </c>
      <c r="G11">
        <v>2465724626</v>
      </c>
    </row>
    <row r="12" spans="1:7" ht="16" customHeight="1" x14ac:dyDescent="0.2">
      <c r="A12" t="s">
        <v>13</v>
      </c>
      <c r="B12">
        <v>16769575</v>
      </c>
      <c r="C12">
        <v>15971524</v>
      </c>
      <c r="D12">
        <v>0</v>
      </c>
      <c r="E12">
        <v>798051</v>
      </c>
      <c r="F12">
        <v>73447877</v>
      </c>
      <c r="G12">
        <v>90217452</v>
      </c>
    </row>
    <row r="13" spans="1:7" ht="16" customHeight="1" x14ac:dyDescent="0.2">
      <c r="A13" t="s">
        <v>14</v>
      </c>
      <c r="B13">
        <v>105836368</v>
      </c>
      <c r="C13">
        <v>97395323</v>
      </c>
      <c r="D13">
        <v>1301425</v>
      </c>
      <c r="E13">
        <v>7139620</v>
      </c>
      <c r="F13">
        <v>64321955</v>
      </c>
      <c r="G13">
        <v>170158323</v>
      </c>
    </row>
    <row r="14" spans="1:7" ht="16" customHeight="1" x14ac:dyDescent="0.2">
      <c r="A14" t="s">
        <v>15</v>
      </c>
      <c r="B14">
        <v>8643793</v>
      </c>
      <c r="C14">
        <v>2009006</v>
      </c>
      <c r="D14">
        <v>4439247</v>
      </c>
      <c r="E14">
        <v>2195540</v>
      </c>
      <c r="F14">
        <v>17663580</v>
      </c>
      <c r="G14">
        <v>26307373</v>
      </c>
    </row>
    <row r="15" spans="1:7" ht="16" customHeight="1" x14ac:dyDescent="0.2">
      <c r="A15" t="s">
        <v>16</v>
      </c>
      <c r="B15">
        <v>39110000</v>
      </c>
      <c r="C15">
        <v>39110000</v>
      </c>
      <c r="D15">
        <v>0</v>
      </c>
      <c r="E15">
        <v>0</v>
      </c>
      <c r="F15">
        <v>34865564</v>
      </c>
      <c r="G15">
        <v>73975564</v>
      </c>
    </row>
    <row r="16" spans="1:7" ht="16" customHeight="1" x14ac:dyDescent="0.2">
      <c r="A16" t="s">
        <v>17</v>
      </c>
      <c r="B16">
        <v>186263991</v>
      </c>
      <c r="C16">
        <v>186263991</v>
      </c>
      <c r="D16">
        <v>0</v>
      </c>
      <c r="E16">
        <v>0</v>
      </c>
      <c r="F16">
        <v>165227735</v>
      </c>
      <c r="G16">
        <v>351491726</v>
      </c>
    </row>
    <row r="17" spans="1:7" ht="16" customHeight="1" x14ac:dyDescent="0.2">
      <c r="A17" t="s">
        <v>18</v>
      </c>
      <c r="B17">
        <v>92449779</v>
      </c>
      <c r="C17">
        <v>66684716</v>
      </c>
      <c r="D17">
        <v>22182651</v>
      </c>
      <c r="E17">
        <v>3582412</v>
      </c>
      <c r="F17">
        <v>83648521</v>
      </c>
      <c r="G17">
        <v>176098300</v>
      </c>
    </row>
    <row r="18" spans="1:7" ht="16" customHeight="1" x14ac:dyDescent="0.2">
      <c r="A18" t="s">
        <v>19</v>
      </c>
      <c r="B18">
        <v>25732661</v>
      </c>
      <c r="C18">
        <v>25732661</v>
      </c>
      <c r="D18">
        <v>0</v>
      </c>
      <c r="E18">
        <v>0</v>
      </c>
      <c r="F18">
        <v>10159973</v>
      </c>
      <c r="G18">
        <v>35892634</v>
      </c>
    </row>
    <row r="19" spans="1:7" ht="16" customHeight="1" x14ac:dyDescent="0.2">
      <c r="A19" t="s">
        <v>20</v>
      </c>
      <c r="B19">
        <v>0</v>
      </c>
      <c r="C19">
        <v>0</v>
      </c>
      <c r="D19">
        <v>0</v>
      </c>
      <c r="E19">
        <v>0</v>
      </c>
      <c r="F19">
        <v>13025379</v>
      </c>
      <c r="G19">
        <v>13025379</v>
      </c>
    </row>
    <row r="20" spans="1:7" ht="16" customHeight="1" x14ac:dyDescent="0.2">
      <c r="A20" t="s">
        <v>21</v>
      </c>
      <c r="B20">
        <v>48259711</v>
      </c>
      <c r="C20">
        <v>47786454</v>
      </c>
      <c r="D20">
        <v>0</v>
      </c>
      <c r="E20">
        <v>473257</v>
      </c>
      <c r="F20">
        <v>378620903</v>
      </c>
      <c r="G20">
        <v>426880614</v>
      </c>
    </row>
    <row r="21" spans="1:7" ht="16" customHeight="1" x14ac:dyDescent="0.2">
      <c r="A21" t="s">
        <v>22</v>
      </c>
      <c r="B21">
        <v>7374481</v>
      </c>
      <c r="C21">
        <v>5446113</v>
      </c>
      <c r="D21">
        <v>0</v>
      </c>
      <c r="E21">
        <v>1928368</v>
      </c>
      <c r="F21">
        <v>50790906</v>
      </c>
      <c r="G21">
        <v>58165387</v>
      </c>
    </row>
    <row r="22" spans="1:7" ht="16" customHeight="1" x14ac:dyDescent="0.2">
      <c r="A22" t="s">
        <v>23</v>
      </c>
      <c r="B22">
        <v>37692810</v>
      </c>
      <c r="C22">
        <v>37692810</v>
      </c>
      <c r="D22">
        <v>0</v>
      </c>
      <c r="E22">
        <v>0</v>
      </c>
      <c r="F22">
        <v>14233080</v>
      </c>
      <c r="G22">
        <v>51925890</v>
      </c>
    </row>
    <row r="23" spans="1:7" ht="16" customHeight="1" x14ac:dyDescent="0.2">
      <c r="A23" t="s">
        <v>24</v>
      </c>
      <c r="B23">
        <v>32880532</v>
      </c>
      <c r="C23">
        <v>26207508</v>
      </c>
      <c r="D23">
        <v>6673024</v>
      </c>
      <c r="E23">
        <v>0</v>
      </c>
      <c r="F23">
        <v>31185315</v>
      </c>
      <c r="G23">
        <v>64065847</v>
      </c>
    </row>
    <row r="24" spans="1:7" ht="16" customHeight="1" x14ac:dyDescent="0.2">
      <c r="A24" t="s">
        <v>25</v>
      </c>
      <c r="B24">
        <v>67997838</v>
      </c>
      <c r="C24">
        <v>65397781</v>
      </c>
      <c r="D24">
        <v>2600057</v>
      </c>
      <c r="E24">
        <v>0</v>
      </c>
      <c r="F24">
        <v>3993848</v>
      </c>
      <c r="G24">
        <v>71991686</v>
      </c>
    </row>
    <row r="25" spans="1:7" ht="16" customHeight="1" x14ac:dyDescent="0.2">
      <c r="A25" t="s">
        <v>26</v>
      </c>
      <c r="B25">
        <v>11652858</v>
      </c>
      <c r="C25">
        <v>5723605</v>
      </c>
      <c r="D25">
        <v>5219488</v>
      </c>
      <c r="E25">
        <v>709765</v>
      </c>
      <c r="F25">
        <v>17629213</v>
      </c>
      <c r="G25">
        <v>29282071</v>
      </c>
    </row>
    <row r="26" spans="1:7" ht="16" customHeight="1" x14ac:dyDescent="0.2">
      <c r="A26" t="s">
        <v>27</v>
      </c>
      <c r="B26">
        <v>21596877</v>
      </c>
      <c r="C26">
        <v>20013408</v>
      </c>
      <c r="D26">
        <v>0</v>
      </c>
      <c r="E26">
        <v>1583469</v>
      </c>
      <c r="F26">
        <v>-18971</v>
      </c>
      <c r="G26">
        <v>21577906</v>
      </c>
    </row>
    <row r="27" spans="1:7" ht="16" customHeight="1" x14ac:dyDescent="0.2">
      <c r="A27" t="s">
        <v>28</v>
      </c>
      <c r="B27">
        <v>15580396</v>
      </c>
      <c r="C27">
        <v>15580396</v>
      </c>
      <c r="D27">
        <v>0</v>
      </c>
      <c r="E27">
        <v>0</v>
      </c>
      <c r="F27">
        <v>46756381</v>
      </c>
      <c r="G27">
        <v>62336777</v>
      </c>
    </row>
    <row r="28" spans="1:7" ht="16" customHeight="1" x14ac:dyDescent="0.2">
      <c r="A28" t="s">
        <v>29</v>
      </c>
      <c r="B28">
        <v>200460362</v>
      </c>
      <c r="C28">
        <v>187591960</v>
      </c>
      <c r="D28">
        <v>12730951</v>
      </c>
      <c r="E28">
        <v>137451</v>
      </c>
      <c r="F28">
        <v>152397075</v>
      </c>
      <c r="G28">
        <v>352857437</v>
      </c>
    </row>
    <row r="29" spans="1:7" ht="16" customHeight="1" x14ac:dyDescent="0.2">
      <c r="A29" t="s">
        <v>30</v>
      </c>
      <c r="B29">
        <v>217229807</v>
      </c>
      <c r="C29">
        <v>217229807</v>
      </c>
      <c r="D29">
        <v>0</v>
      </c>
      <c r="E29">
        <v>0</v>
      </c>
      <c r="F29">
        <v>199745282</v>
      </c>
      <c r="G29">
        <v>416975089</v>
      </c>
    </row>
    <row r="30" spans="1:7" ht="16" customHeight="1" x14ac:dyDescent="0.2">
      <c r="A30" t="s">
        <v>31</v>
      </c>
      <c r="B30">
        <v>41630495</v>
      </c>
      <c r="C30">
        <v>41630495</v>
      </c>
      <c r="D30">
        <v>0</v>
      </c>
      <c r="E30">
        <v>0</v>
      </c>
      <c r="F30">
        <v>111293444</v>
      </c>
      <c r="G30">
        <v>152923939</v>
      </c>
    </row>
    <row r="31" spans="1:7" ht="16" customHeight="1" x14ac:dyDescent="0.2">
      <c r="A31" t="s">
        <v>32</v>
      </c>
      <c r="B31">
        <v>3008001</v>
      </c>
      <c r="C31">
        <v>8001</v>
      </c>
      <c r="D31">
        <v>3000000</v>
      </c>
      <c r="E31">
        <v>0</v>
      </c>
      <c r="F31">
        <v>18720427</v>
      </c>
      <c r="G31">
        <v>21728428</v>
      </c>
    </row>
    <row r="32" spans="1:7" ht="16" customHeight="1" x14ac:dyDescent="0.2">
      <c r="A32" t="s">
        <v>33</v>
      </c>
      <c r="B32">
        <v>52195658</v>
      </c>
      <c r="C32">
        <v>52195658</v>
      </c>
      <c r="D32">
        <v>0</v>
      </c>
      <c r="E32">
        <v>0</v>
      </c>
      <c r="F32">
        <v>63590158</v>
      </c>
      <c r="G32">
        <v>115785816</v>
      </c>
    </row>
    <row r="33" spans="1:7" ht="16" customHeight="1" x14ac:dyDescent="0.2">
      <c r="A33" t="s">
        <v>34</v>
      </c>
      <c r="B33">
        <v>4321828</v>
      </c>
      <c r="C33">
        <v>2450838</v>
      </c>
      <c r="D33">
        <v>1870990</v>
      </c>
      <c r="E33">
        <v>0</v>
      </c>
      <c r="F33">
        <v>10372654</v>
      </c>
      <c r="G33">
        <v>14694482</v>
      </c>
    </row>
    <row r="34" spans="1:7" ht="16" customHeight="1" x14ac:dyDescent="0.2">
      <c r="A34" t="s">
        <v>35</v>
      </c>
      <c r="B34">
        <v>16184202</v>
      </c>
      <c r="C34">
        <v>16184202</v>
      </c>
      <c r="D34">
        <v>0</v>
      </c>
      <c r="E34">
        <v>0</v>
      </c>
      <c r="F34">
        <v>6498998</v>
      </c>
      <c r="G34">
        <v>22683200</v>
      </c>
    </row>
    <row r="35" spans="1:7" ht="16" customHeight="1" x14ac:dyDescent="0.2">
      <c r="A35" t="s">
        <v>36</v>
      </c>
      <c r="B35">
        <v>19092837</v>
      </c>
      <c r="C35">
        <v>17699313</v>
      </c>
      <c r="D35">
        <v>1393524</v>
      </c>
      <c r="E35">
        <v>0</v>
      </c>
      <c r="F35">
        <v>5265116</v>
      </c>
      <c r="G35">
        <v>24357953</v>
      </c>
    </row>
    <row r="36" spans="1:7" ht="16" customHeight="1" x14ac:dyDescent="0.2">
      <c r="A36" t="s">
        <v>37</v>
      </c>
      <c r="B36">
        <v>17272536</v>
      </c>
      <c r="C36">
        <v>17272536</v>
      </c>
      <c r="D36">
        <v>0</v>
      </c>
      <c r="E36">
        <v>0</v>
      </c>
      <c r="F36">
        <v>14008852</v>
      </c>
      <c r="G36">
        <v>31281388</v>
      </c>
    </row>
    <row r="37" spans="1:7" ht="16" customHeight="1" x14ac:dyDescent="0.2">
      <c r="A37" t="s">
        <v>38</v>
      </c>
      <c r="B37">
        <v>96901710</v>
      </c>
      <c r="C37">
        <v>66749106</v>
      </c>
      <c r="D37">
        <v>26374178</v>
      </c>
      <c r="E37">
        <v>3778426</v>
      </c>
      <c r="F37">
        <v>347637645</v>
      </c>
      <c r="G37">
        <v>444539355</v>
      </c>
    </row>
    <row r="38" spans="1:7" ht="16" customHeight="1" x14ac:dyDescent="0.2">
      <c r="A38" t="s">
        <v>39</v>
      </c>
      <c r="B38">
        <v>15949266</v>
      </c>
      <c r="C38">
        <v>15915225</v>
      </c>
      <c r="D38">
        <v>0</v>
      </c>
      <c r="E38">
        <v>34041</v>
      </c>
      <c r="F38">
        <v>20107447</v>
      </c>
      <c r="G38">
        <v>36056713</v>
      </c>
    </row>
    <row r="39" spans="1:7" ht="16" customHeight="1" x14ac:dyDescent="0.2">
      <c r="A39" t="s">
        <v>40</v>
      </c>
      <c r="B39">
        <v>802207499</v>
      </c>
      <c r="C39">
        <v>700223501</v>
      </c>
      <c r="D39">
        <v>101983998</v>
      </c>
      <c r="E39">
        <v>0</v>
      </c>
      <c r="F39">
        <v>301582554</v>
      </c>
      <c r="G39">
        <v>1103790053</v>
      </c>
    </row>
    <row r="40" spans="1:7" ht="16" customHeight="1" x14ac:dyDescent="0.2">
      <c r="A40" t="s">
        <v>41</v>
      </c>
      <c r="B40">
        <v>22821408</v>
      </c>
      <c r="C40">
        <v>22821408</v>
      </c>
      <c r="D40">
        <v>0</v>
      </c>
      <c r="E40">
        <v>0</v>
      </c>
      <c r="F40">
        <v>169654344</v>
      </c>
      <c r="G40">
        <v>192475752</v>
      </c>
    </row>
    <row r="41" spans="1:7" ht="16" customHeight="1" x14ac:dyDescent="0.2">
      <c r="A41" t="s">
        <v>42</v>
      </c>
      <c r="B41">
        <v>9069360</v>
      </c>
      <c r="C41">
        <v>8052324</v>
      </c>
      <c r="D41">
        <v>1017036</v>
      </c>
      <c r="E41">
        <v>0</v>
      </c>
      <c r="F41">
        <v>0</v>
      </c>
      <c r="G41">
        <v>9069360</v>
      </c>
    </row>
    <row r="42" spans="1:7" ht="16" customHeight="1" x14ac:dyDescent="0.2">
      <c r="A42" t="s">
        <v>43</v>
      </c>
      <c r="B42">
        <v>184906436</v>
      </c>
      <c r="C42">
        <v>179896474</v>
      </c>
      <c r="D42">
        <v>0</v>
      </c>
      <c r="E42">
        <v>5009962</v>
      </c>
      <c r="F42">
        <v>203498774</v>
      </c>
      <c r="G42">
        <v>388405210</v>
      </c>
    </row>
    <row r="43" spans="1:7" ht="16" customHeight="1" x14ac:dyDescent="0.2">
      <c r="A43" t="s">
        <v>44</v>
      </c>
      <c r="B43">
        <v>53300801</v>
      </c>
      <c r="C43">
        <v>12868007</v>
      </c>
      <c r="D43">
        <v>31035913</v>
      </c>
      <c r="E43">
        <v>9396881</v>
      </c>
      <c r="F43">
        <v>7775983</v>
      </c>
      <c r="G43">
        <v>61076784</v>
      </c>
    </row>
    <row r="44" spans="1:7" ht="16" customHeight="1" x14ac:dyDescent="0.2">
      <c r="A44" t="s">
        <v>45</v>
      </c>
      <c r="B44">
        <v>39388509</v>
      </c>
      <c r="C44">
        <v>22236347</v>
      </c>
      <c r="D44">
        <v>13588393</v>
      </c>
      <c r="E44">
        <v>3563769</v>
      </c>
      <c r="F44">
        <v>52247790</v>
      </c>
      <c r="G44">
        <v>91636299</v>
      </c>
    </row>
    <row r="45" spans="1:7" ht="16" customHeight="1" x14ac:dyDescent="0.2">
      <c r="A45" t="s">
        <v>46</v>
      </c>
      <c r="B45">
        <v>229687488</v>
      </c>
      <c r="C45">
        <v>216372836</v>
      </c>
      <c r="D45">
        <v>0</v>
      </c>
      <c r="E45">
        <v>13314652</v>
      </c>
      <c r="F45">
        <v>177438112</v>
      </c>
      <c r="G45">
        <v>407125600</v>
      </c>
    </row>
    <row r="46" spans="1:7" ht="16" customHeight="1" x14ac:dyDescent="0.2">
      <c r="A46" t="s">
        <v>47</v>
      </c>
      <c r="B46">
        <v>14172941</v>
      </c>
      <c r="C46">
        <v>8529660</v>
      </c>
      <c r="D46">
        <v>5494832</v>
      </c>
      <c r="E46">
        <v>148449</v>
      </c>
      <c r="F46">
        <v>45090892</v>
      </c>
      <c r="G46">
        <v>59263833</v>
      </c>
    </row>
    <row r="47" spans="1:7" ht="16" customHeight="1" x14ac:dyDescent="0.2">
      <c r="A47" t="s">
        <v>48</v>
      </c>
      <c r="B47">
        <v>15373846</v>
      </c>
      <c r="C47">
        <v>14374780</v>
      </c>
      <c r="D47">
        <v>0</v>
      </c>
      <c r="E47">
        <v>999066</v>
      </c>
      <c r="F47">
        <v>20552894</v>
      </c>
      <c r="G47">
        <v>35926740</v>
      </c>
    </row>
    <row r="48" spans="1:7" ht="16" customHeight="1" x14ac:dyDescent="0.2">
      <c r="A48" t="s">
        <v>49</v>
      </c>
      <c r="B48">
        <v>6105940</v>
      </c>
      <c r="C48">
        <v>5303026</v>
      </c>
      <c r="D48">
        <v>802914</v>
      </c>
      <c r="E48">
        <v>0</v>
      </c>
      <c r="F48">
        <v>2434060</v>
      </c>
      <c r="G48">
        <v>8540000</v>
      </c>
    </row>
    <row r="49" spans="1:7" ht="16" customHeight="1" x14ac:dyDescent="0.2">
      <c r="A49" t="s">
        <v>50</v>
      </c>
      <c r="B49">
        <v>18654143</v>
      </c>
      <c r="C49">
        <v>2604790</v>
      </c>
      <c r="D49">
        <v>13311086</v>
      </c>
      <c r="E49">
        <v>2738267</v>
      </c>
      <c r="F49">
        <v>65023750</v>
      </c>
      <c r="G49">
        <v>83677893</v>
      </c>
    </row>
    <row r="50" spans="1:7" ht="16" customHeight="1" x14ac:dyDescent="0.2">
      <c r="A50" t="s">
        <v>51</v>
      </c>
      <c r="B50">
        <v>73027142</v>
      </c>
      <c r="C50">
        <v>73027142</v>
      </c>
      <c r="D50">
        <v>0</v>
      </c>
      <c r="E50">
        <v>0</v>
      </c>
      <c r="F50">
        <v>153014436</v>
      </c>
      <c r="G50">
        <v>226041578</v>
      </c>
    </row>
    <row r="51" spans="1:7" ht="16" customHeight="1" x14ac:dyDescent="0.2">
      <c r="A51" t="s">
        <v>52</v>
      </c>
      <c r="B51">
        <v>4545739</v>
      </c>
      <c r="C51">
        <v>4545739</v>
      </c>
      <c r="D51">
        <v>0</v>
      </c>
      <c r="E51">
        <v>0</v>
      </c>
      <c r="F51">
        <v>19892093</v>
      </c>
      <c r="G51">
        <v>24437832</v>
      </c>
    </row>
    <row r="52" spans="1:7" ht="16" customHeight="1" x14ac:dyDescent="0.2">
      <c r="A52" t="s">
        <v>53</v>
      </c>
      <c r="B52">
        <v>16738986</v>
      </c>
      <c r="C52">
        <v>13335436</v>
      </c>
      <c r="D52">
        <v>0</v>
      </c>
      <c r="E52">
        <v>3403550</v>
      </c>
      <c r="F52">
        <v>16552009</v>
      </c>
      <c r="G52">
        <v>33290995</v>
      </c>
    </row>
    <row r="53" spans="1:7" ht="16" customHeight="1" x14ac:dyDescent="0.2">
      <c r="A53" t="s">
        <v>54</v>
      </c>
      <c r="B53">
        <v>26605343</v>
      </c>
      <c r="C53">
        <v>26605343</v>
      </c>
      <c r="D53">
        <v>0</v>
      </c>
      <c r="E53">
        <v>0</v>
      </c>
      <c r="F53">
        <v>85957114</v>
      </c>
      <c r="G53">
        <v>112562457</v>
      </c>
    </row>
    <row r="54" spans="1:7" ht="16" customHeight="1" x14ac:dyDescent="0.2">
      <c r="A54" t="s">
        <v>55</v>
      </c>
      <c r="B54">
        <v>162400606</v>
      </c>
      <c r="C54">
        <v>162400606</v>
      </c>
      <c r="D54">
        <v>0</v>
      </c>
      <c r="E54">
        <v>0</v>
      </c>
      <c r="F54">
        <v>114504584</v>
      </c>
      <c r="G54">
        <v>276905190</v>
      </c>
    </row>
    <row r="55" spans="1:7" ht="16" customHeight="1" x14ac:dyDescent="0.2">
      <c r="A55" t="s">
        <v>56</v>
      </c>
      <c r="B55">
        <v>29005441</v>
      </c>
      <c r="C55">
        <v>26034049</v>
      </c>
      <c r="D55">
        <v>2971392</v>
      </c>
      <c r="E55">
        <v>0</v>
      </c>
      <c r="F55">
        <v>5441004</v>
      </c>
      <c r="G55">
        <v>34446445</v>
      </c>
    </row>
    <row r="56" spans="1:7" ht="16" customHeight="1" x14ac:dyDescent="0.2">
      <c r="A56" t="s">
        <v>57</v>
      </c>
      <c r="B56">
        <v>34505098</v>
      </c>
      <c r="C56">
        <v>34505098</v>
      </c>
      <c r="D56">
        <v>0</v>
      </c>
      <c r="E56">
        <v>0</v>
      </c>
      <c r="F56">
        <v>129194359</v>
      </c>
      <c r="G56">
        <v>163699457</v>
      </c>
    </row>
    <row r="57" spans="1:7" ht="16" customHeight="1" x14ac:dyDescent="0.2">
      <c r="A57" t="s">
        <v>58</v>
      </c>
      <c r="B57">
        <v>5571496</v>
      </c>
      <c r="C57">
        <v>4017789</v>
      </c>
      <c r="D57">
        <v>1553707</v>
      </c>
      <c r="E57">
        <v>0</v>
      </c>
      <c r="F57">
        <v>4096046</v>
      </c>
      <c r="G57">
        <v>9667542</v>
      </c>
    </row>
    <row r="58" spans="1:7" ht="16" customHeight="1" x14ac:dyDescent="0.2">
      <c r="A58" t="s">
        <v>133</v>
      </c>
      <c r="B58">
        <v>5061914735</v>
      </c>
      <c r="C58">
        <v>4729306108</v>
      </c>
      <c r="D58">
        <v>265859745</v>
      </c>
      <c r="E58">
        <v>66748882</v>
      </c>
      <c r="F58">
        <v>4271571101</v>
      </c>
      <c r="G58">
        <v>9333485836</v>
      </c>
    </row>
    <row r="59" spans="1:7" ht="16" customHeight="1" x14ac:dyDescent="0.2">
      <c r="A59" t="s">
        <v>361</v>
      </c>
      <c r="B59">
        <v>0.54</v>
      </c>
      <c r="C59">
        <v>0.51</v>
      </c>
      <c r="D59">
        <v>0.03</v>
      </c>
      <c r="E59">
        <v>0.01</v>
      </c>
      <c r="F59">
        <v>0.46</v>
      </c>
      <c r="G59">
        <v>1</v>
      </c>
    </row>
    <row r="60" spans="1:7" ht="16" customHeight="1" x14ac:dyDescent="0.2">
      <c r="A60" t="s">
        <v>375</v>
      </c>
    </row>
  </sheetData>
  <printOptions horizontalCentered="1"/>
  <pageMargins left="0.5" right="0.5" top="0.5" bottom="0.5" header="0.5" footer="0.5"/>
  <pageSetup scale="78" orientation="landscape"/>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enableFormatConditionsCalculation="0"/>
  <dimension ref="A1:I60"/>
  <sheetViews>
    <sheetView workbookViewId="0">
      <selection activeCell="K15" sqref="K15"/>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400</v>
      </c>
    </row>
    <row r="3" spans="1:9" ht="16" customHeight="1" x14ac:dyDescent="0.2">
      <c r="A3" t="s">
        <v>404</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32287828</v>
      </c>
      <c r="C7">
        <v>33776164</v>
      </c>
      <c r="D7">
        <v>4908626</v>
      </c>
      <c r="E7">
        <v>0</v>
      </c>
      <c r="F7">
        <v>5678889</v>
      </c>
      <c r="G7">
        <v>0.08</v>
      </c>
      <c r="H7">
        <v>343129</v>
      </c>
      <c r="I7">
        <v>22845520</v>
      </c>
    </row>
    <row r="8" spans="1:9" ht="16" customHeight="1" x14ac:dyDescent="0.2">
      <c r="A8" t="s">
        <v>9</v>
      </c>
      <c r="B8">
        <v>18962628</v>
      </c>
      <c r="C8">
        <v>3399535</v>
      </c>
      <c r="D8">
        <v>278</v>
      </c>
      <c r="E8">
        <v>0</v>
      </c>
      <c r="F8">
        <v>2873330</v>
      </c>
      <c r="G8">
        <v>0.08</v>
      </c>
      <c r="H8">
        <v>331954</v>
      </c>
      <c r="I8">
        <v>193973</v>
      </c>
    </row>
    <row r="9" spans="1:9" ht="16" customHeight="1" x14ac:dyDescent="0.2">
      <c r="A9" t="s">
        <v>10</v>
      </c>
      <c r="B9">
        <v>90967924</v>
      </c>
      <c r="C9">
        <v>49524263</v>
      </c>
      <c r="D9">
        <v>0</v>
      </c>
      <c r="E9">
        <v>388345</v>
      </c>
      <c r="F9">
        <v>19569628</v>
      </c>
      <c r="G9">
        <v>0.09</v>
      </c>
      <c r="H9">
        <v>2441486</v>
      </c>
      <c r="I9">
        <v>27124804</v>
      </c>
    </row>
    <row r="10" spans="1:9" ht="16" customHeight="1" x14ac:dyDescent="0.2">
      <c r="A10" t="s">
        <v>11</v>
      </c>
      <c r="B10">
        <v>9543782</v>
      </c>
      <c r="C10">
        <v>5227577</v>
      </c>
      <c r="D10">
        <v>346336</v>
      </c>
      <c r="E10">
        <v>1536977</v>
      </c>
      <c r="F10">
        <v>2559898</v>
      </c>
      <c r="G10">
        <v>0.14000000000000001</v>
      </c>
      <c r="H10">
        <v>654634</v>
      </c>
      <c r="I10">
        <v>129732</v>
      </c>
    </row>
    <row r="11" spans="1:9" ht="16" customHeight="1" x14ac:dyDescent="0.2">
      <c r="A11" t="s">
        <v>12</v>
      </c>
      <c r="B11">
        <v>1498408924</v>
      </c>
      <c r="C11">
        <v>857211065</v>
      </c>
      <c r="D11">
        <v>22936910</v>
      </c>
      <c r="E11">
        <v>0</v>
      </c>
      <c r="F11">
        <v>319582622</v>
      </c>
      <c r="G11">
        <v>0.1</v>
      </c>
      <c r="H11">
        <v>98460038</v>
      </c>
      <c r="I11">
        <v>416231495</v>
      </c>
    </row>
    <row r="12" spans="1:9" ht="16" customHeight="1" x14ac:dyDescent="0.2">
      <c r="A12" t="s">
        <v>13</v>
      </c>
      <c r="B12">
        <v>70466429</v>
      </c>
      <c r="C12">
        <v>61142590</v>
      </c>
      <c r="D12">
        <v>135113</v>
      </c>
      <c r="E12">
        <v>48860</v>
      </c>
      <c r="F12">
        <v>3720964</v>
      </c>
      <c r="G12">
        <v>0.03</v>
      </c>
      <c r="H12">
        <v>11039882</v>
      </c>
      <c r="I12">
        <v>46197771</v>
      </c>
    </row>
    <row r="13" spans="1:9" ht="16" customHeight="1" x14ac:dyDescent="0.2">
      <c r="A13" t="s">
        <v>14</v>
      </c>
      <c r="B13">
        <v>227858021</v>
      </c>
      <c r="C13">
        <v>191503985</v>
      </c>
      <c r="D13">
        <v>53493625</v>
      </c>
      <c r="E13">
        <v>16547068</v>
      </c>
      <c r="F13">
        <v>23735074</v>
      </c>
      <c r="G13">
        <v>0.1</v>
      </c>
      <c r="H13">
        <v>0</v>
      </c>
      <c r="I13">
        <v>97728218</v>
      </c>
    </row>
    <row r="14" spans="1:9" ht="16" customHeight="1" x14ac:dyDescent="0.2">
      <c r="A14" t="s">
        <v>15</v>
      </c>
      <c r="B14">
        <v>3046994</v>
      </c>
      <c r="C14">
        <v>3046994</v>
      </c>
      <c r="D14">
        <v>0</v>
      </c>
      <c r="E14">
        <v>0</v>
      </c>
      <c r="F14">
        <v>2170011</v>
      </c>
      <c r="G14">
        <v>0.08</v>
      </c>
      <c r="H14">
        <v>876983</v>
      </c>
      <c r="I14">
        <v>0</v>
      </c>
    </row>
    <row r="15" spans="1:9" ht="16" customHeight="1" x14ac:dyDescent="0.2">
      <c r="A15" t="s">
        <v>16</v>
      </c>
      <c r="B15">
        <v>62818652</v>
      </c>
      <c r="C15">
        <v>27874213</v>
      </c>
      <c r="D15">
        <v>1634716</v>
      </c>
      <c r="E15">
        <v>4500000</v>
      </c>
      <c r="F15">
        <v>7687895</v>
      </c>
      <c r="G15">
        <v>0.08</v>
      </c>
      <c r="H15">
        <v>4386534</v>
      </c>
      <c r="I15">
        <v>9665068</v>
      </c>
    </row>
    <row r="16" spans="1:9" ht="16" customHeight="1" x14ac:dyDescent="0.2">
      <c r="A16" t="s">
        <v>17</v>
      </c>
      <c r="B16">
        <v>444214807</v>
      </c>
      <c r="C16">
        <v>260745814</v>
      </c>
      <c r="D16">
        <v>5824014</v>
      </c>
      <c r="E16">
        <v>379141</v>
      </c>
      <c r="F16">
        <v>39405844</v>
      </c>
      <c r="G16">
        <v>0.08</v>
      </c>
      <c r="H16">
        <v>4127913</v>
      </c>
      <c r="I16">
        <v>211008902</v>
      </c>
    </row>
    <row r="17" spans="1:9" ht="16" customHeight="1" x14ac:dyDescent="0.2">
      <c r="A17" t="s">
        <v>18</v>
      </c>
      <c r="B17">
        <v>254862911</v>
      </c>
      <c r="C17">
        <v>127945844</v>
      </c>
      <c r="D17">
        <v>16717997</v>
      </c>
      <c r="E17">
        <v>8573107</v>
      </c>
      <c r="F17">
        <v>17440421</v>
      </c>
      <c r="G17">
        <v>0.05</v>
      </c>
      <c r="H17">
        <v>1535162</v>
      </c>
      <c r="I17">
        <v>83679157</v>
      </c>
    </row>
    <row r="18" spans="1:9" ht="16" customHeight="1" x14ac:dyDescent="0.2">
      <c r="A18" t="s">
        <v>19</v>
      </c>
      <c r="B18">
        <v>16128628</v>
      </c>
      <c r="C18">
        <v>8429785</v>
      </c>
      <c r="D18">
        <v>0</v>
      </c>
      <c r="E18">
        <v>0</v>
      </c>
      <c r="F18">
        <v>5174241</v>
      </c>
      <c r="G18">
        <v>0.1</v>
      </c>
      <c r="H18">
        <v>3255544</v>
      </c>
      <c r="I18">
        <v>0</v>
      </c>
    </row>
    <row r="19" spans="1:9" ht="16" customHeight="1" x14ac:dyDescent="0.2">
      <c r="A19" t="s">
        <v>20</v>
      </c>
      <c r="B19">
        <v>21179150</v>
      </c>
      <c r="C19">
        <v>12837069</v>
      </c>
      <c r="D19">
        <v>400691</v>
      </c>
      <c r="E19">
        <v>-978513</v>
      </c>
      <c r="F19">
        <v>4148</v>
      </c>
      <c r="G19">
        <v>0</v>
      </c>
      <c r="H19">
        <v>268494</v>
      </c>
      <c r="I19">
        <v>13142249</v>
      </c>
    </row>
    <row r="20" spans="1:9" ht="16" customHeight="1" x14ac:dyDescent="0.2">
      <c r="A20" t="s">
        <v>21</v>
      </c>
      <c r="B20">
        <v>488047016</v>
      </c>
      <c r="C20">
        <v>130878025</v>
      </c>
      <c r="D20">
        <v>1000000</v>
      </c>
      <c r="E20">
        <v>0</v>
      </c>
      <c r="F20">
        <v>14640684</v>
      </c>
      <c r="G20">
        <v>0.03</v>
      </c>
      <c r="H20">
        <v>1008340</v>
      </c>
      <c r="I20">
        <v>114229001</v>
      </c>
    </row>
    <row r="21" spans="1:9" ht="16" customHeight="1" x14ac:dyDescent="0.2">
      <c r="A21" t="s">
        <v>22</v>
      </c>
      <c r="B21">
        <v>82443994</v>
      </c>
      <c r="C21">
        <v>79205402</v>
      </c>
      <c r="D21">
        <v>1653358</v>
      </c>
      <c r="E21">
        <v>0</v>
      </c>
      <c r="F21">
        <v>14769536</v>
      </c>
      <c r="G21">
        <v>0.08</v>
      </c>
      <c r="H21">
        <v>5796080</v>
      </c>
      <c r="I21">
        <v>56986428</v>
      </c>
    </row>
    <row r="22" spans="1:9" ht="16" customHeight="1" x14ac:dyDescent="0.2">
      <c r="A22" t="s">
        <v>23</v>
      </c>
      <c r="B22">
        <v>59118237</v>
      </c>
      <c r="C22">
        <v>44116920</v>
      </c>
      <c r="D22">
        <v>3429751</v>
      </c>
      <c r="E22">
        <v>90450</v>
      </c>
      <c r="F22">
        <v>3657256</v>
      </c>
      <c r="G22">
        <v>0.04</v>
      </c>
      <c r="H22">
        <v>1780881</v>
      </c>
      <c r="I22">
        <v>35158582</v>
      </c>
    </row>
    <row r="23" spans="1:9" ht="16" customHeight="1" x14ac:dyDescent="0.2">
      <c r="A23" t="s">
        <v>24</v>
      </c>
      <c r="B23">
        <v>24357611</v>
      </c>
      <c r="C23">
        <v>20243084</v>
      </c>
      <c r="D23">
        <v>0</v>
      </c>
      <c r="E23">
        <v>0</v>
      </c>
      <c r="F23">
        <v>9286344</v>
      </c>
      <c r="G23">
        <v>0.1</v>
      </c>
      <c r="H23">
        <v>858071</v>
      </c>
      <c r="I23">
        <v>10098669</v>
      </c>
    </row>
    <row r="24" spans="1:9" ht="16" customHeight="1" x14ac:dyDescent="0.2">
      <c r="A24" t="s">
        <v>25</v>
      </c>
      <c r="B24">
        <v>68022635</v>
      </c>
      <c r="C24">
        <v>34101707</v>
      </c>
      <c r="D24">
        <v>0</v>
      </c>
      <c r="E24">
        <v>0</v>
      </c>
      <c r="F24">
        <v>10997374</v>
      </c>
      <c r="G24">
        <v>0.09</v>
      </c>
      <c r="H24">
        <v>3171965</v>
      </c>
      <c r="I24">
        <v>19932368</v>
      </c>
    </row>
    <row r="25" spans="1:9" ht="16" customHeight="1" x14ac:dyDescent="0.2">
      <c r="A25" t="s">
        <v>26</v>
      </c>
      <c r="B25">
        <v>136908747</v>
      </c>
      <c r="C25">
        <v>107868457</v>
      </c>
      <c r="D25">
        <v>26356706</v>
      </c>
      <c r="E25">
        <v>54096254</v>
      </c>
      <c r="F25">
        <v>20610888</v>
      </c>
      <c r="G25">
        <v>0.1</v>
      </c>
      <c r="H25">
        <v>0</v>
      </c>
      <c r="I25">
        <v>6804609</v>
      </c>
    </row>
    <row r="26" spans="1:9" ht="16" customHeight="1" x14ac:dyDescent="0.2">
      <c r="A26" t="s">
        <v>27</v>
      </c>
      <c r="B26">
        <v>14002417</v>
      </c>
      <c r="C26">
        <v>1631239</v>
      </c>
      <c r="D26">
        <v>-13687</v>
      </c>
      <c r="E26">
        <v>0</v>
      </c>
      <c r="F26">
        <v>4103500</v>
      </c>
      <c r="G26">
        <v>0.06</v>
      </c>
      <c r="H26">
        <v>-2458574</v>
      </c>
      <c r="I26">
        <v>0</v>
      </c>
    </row>
    <row r="27" spans="1:9" ht="16" customHeight="1" x14ac:dyDescent="0.2">
      <c r="A27" t="s">
        <v>28</v>
      </c>
      <c r="B27">
        <v>93897377</v>
      </c>
      <c r="C27">
        <v>43555014</v>
      </c>
      <c r="D27">
        <v>542441</v>
      </c>
      <c r="E27">
        <v>26805413</v>
      </c>
      <c r="F27">
        <v>14755954</v>
      </c>
      <c r="G27">
        <v>0.09</v>
      </c>
      <c r="H27">
        <v>1451206</v>
      </c>
      <c r="I27">
        <v>0</v>
      </c>
    </row>
    <row r="28" spans="1:9" ht="16" customHeight="1" x14ac:dyDescent="0.2">
      <c r="A28" t="s">
        <v>29</v>
      </c>
      <c r="B28">
        <v>168171101</v>
      </c>
      <c r="C28">
        <v>38348553</v>
      </c>
      <c r="D28">
        <v>479211</v>
      </c>
      <c r="E28">
        <v>0</v>
      </c>
      <c r="F28">
        <v>14287254</v>
      </c>
      <c r="G28">
        <v>0.04</v>
      </c>
      <c r="H28">
        <v>0</v>
      </c>
      <c r="I28">
        <v>23582088</v>
      </c>
    </row>
    <row r="29" spans="1:9" ht="16" customHeight="1" x14ac:dyDescent="0.2">
      <c r="A29" t="s">
        <v>30</v>
      </c>
      <c r="B29">
        <v>595781393</v>
      </c>
      <c r="C29">
        <v>270243892</v>
      </c>
      <c r="D29">
        <v>49840648</v>
      </c>
      <c r="E29">
        <v>28899549</v>
      </c>
      <c r="F29">
        <v>76728731</v>
      </c>
      <c r="G29">
        <v>0.1</v>
      </c>
      <c r="H29">
        <v>5934151</v>
      </c>
      <c r="I29">
        <v>108840813</v>
      </c>
    </row>
    <row r="30" spans="1:9" ht="16" customHeight="1" x14ac:dyDescent="0.2">
      <c r="A30" t="s">
        <v>31</v>
      </c>
      <c r="B30">
        <v>122233018</v>
      </c>
      <c r="C30">
        <v>32300245</v>
      </c>
      <c r="D30">
        <v>0</v>
      </c>
      <c r="E30">
        <v>0</v>
      </c>
      <c r="F30">
        <v>24781619</v>
      </c>
      <c r="G30">
        <v>0.11</v>
      </c>
      <c r="H30">
        <v>900473</v>
      </c>
      <c r="I30">
        <v>6618153</v>
      </c>
    </row>
    <row r="31" spans="1:9" ht="16" customHeight="1" x14ac:dyDescent="0.2">
      <c r="A31" t="s">
        <v>32</v>
      </c>
      <c r="B31">
        <v>90866907</v>
      </c>
      <c r="C31">
        <v>22419982</v>
      </c>
      <c r="D31">
        <v>3176108</v>
      </c>
      <c r="E31">
        <v>3253945</v>
      </c>
      <c r="F31">
        <v>5070858</v>
      </c>
      <c r="G31">
        <v>0.06</v>
      </c>
      <c r="H31">
        <v>834759</v>
      </c>
      <c r="I31">
        <v>10084312</v>
      </c>
    </row>
    <row r="32" spans="1:9" ht="16" customHeight="1" x14ac:dyDescent="0.2">
      <c r="A32" t="s">
        <v>33</v>
      </c>
      <c r="B32">
        <v>98880412</v>
      </c>
      <c r="C32">
        <v>9840568</v>
      </c>
      <c r="D32">
        <v>0</v>
      </c>
      <c r="E32">
        <v>0</v>
      </c>
      <c r="F32">
        <v>6163541</v>
      </c>
      <c r="G32">
        <v>0.04</v>
      </c>
      <c r="H32">
        <v>3677027</v>
      </c>
      <c r="I32">
        <v>0</v>
      </c>
    </row>
    <row r="33" spans="1:9" ht="16" customHeight="1" x14ac:dyDescent="0.2">
      <c r="A33" t="s">
        <v>34</v>
      </c>
      <c r="B33">
        <v>9817297</v>
      </c>
      <c r="C33">
        <v>6216265</v>
      </c>
      <c r="D33">
        <v>0</v>
      </c>
      <c r="E33">
        <v>0</v>
      </c>
      <c r="F33">
        <v>5409748</v>
      </c>
      <c r="G33">
        <v>0.18</v>
      </c>
      <c r="H33">
        <v>806517</v>
      </c>
      <c r="I33">
        <v>0</v>
      </c>
    </row>
    <row r="34" spans="1:9" ht="16" customHeight="1" x14ac:dyDescent="0.2">
      <c r="A34" t="s">
        <v>35</v>
      </c>
      <c r="B34">
        <v>18058222</v>
      </c>
      <c r="C34">
        <v>2038038</v>
      </c>
      <c r="D34">
        <v>0</v>
      </c>
      <c r="E34">
        <v>0</v>
      </c>
      <c r="F34">
        <v>560560</v>
      </c>
      <c r="G34">
        <v>0.01</v>
      </c>
      <c r="H34">
        <v>350186</v>
      </c>
      <c r="I34">
        <v>1127292</v>
      </c>
    </row>
    <row r="35" spans="1:9" ht="16" customHeight="1" x14ac:dyDescent="0.2">
      <c r="A35" t="s">
        <v>36</v>
      </c>
      <c r="B35">
        <v>24590416</v>
      </c>
      <c r="C35">
        <v>20584593</v>
      </c>
      <c r="D35">
        <v>138149</v>
      </c>
      <c r="E35">
        <v>0</v>
      </c>
      <c r="F35">
        <v>9209028</v>
      </c>
      <c r="G35">
        <v>0.22</v>
      </c>
      <c r="H35">
        <v>4428785</v>
      </c>
      <c r="I35">
        <v>6808631</v>
      </c>
    </row>
    <row r="36" spans="1:9" ht="16" customHeight="1" x14ac:dyDescent="0.2">
      <c r="A36" t="s">
        <v>37</v>
      </c>
      <c r="B36">
        <v>11655045</v>
      </c>
      <c r="C36">
        <v>7348090</v>
      </c>
      <c r="D36">
        <v>1396378</v>
      </c>
      <c r="E36">
        <v>0</v>
      </c>
      <c r="F36">
        <v>2454197</v>
      </c>
      <c r="G36">
        <v>0.09</v>
      </c>
      <c r="H36">
        <v>2129714</v>
      </c>
      <c r="I36">
        <v>1367801</v>
      </c>
    </row>
    <row r="37" spans="1:9" ht="16" customHeight="1" x14ac:dyDescent="0.2">
      <c r="A37" t="s">
        <v>38</v>
      </c>
      <c r="B37">
        <v>227702454</v>
      </c>
      <c r="C37">
        <v>64961946</v>
      </c>
      <c r="D37">
        <v>21234558</v>
      </c>
      <c r="E37">
        <v>1317836</v>
      </c>
      <c r="F37">
        <v>34448472</v>
      </c>
      <c r="G37">
        <v>0.08</v>
      </c>
      <c r="H37">
        <v>5622173</v>
      </c>
      <c r="I37">
        <v>2338907</v>
      </c>
    </row>
    <row r="38" spans="1:9" ht="16" customHeight="1" x14ac:dyDescent="0.2">
      <c r="A38" t="s">
        <v>39</v>
      </c>
      <c r="B38">
        <v>38656828</v>
      </c>
      <c r="C38">
        <v>25485237</v>
      </c>
      <c r="D38">
        <v>1938272</v>
      </c>
      <c r="E38">
        <v>0</v>
      </c>
      <c r="F38">
        <v>1604993</v>
      </c>
      <c r="G38">
        <v>0.02</v>
      </c>
      <c r="H38">
        <v>130571</v>
      </c>
      <c r="I38">
        <v>21811401</v>
      </c>
    </row>
    <row r="39" spans="1:9" ht="16" customHeight="1" x14ac:dyDescent="0.2">
      <c r="A39" t="s">
        <v>40</v>
      </c>
      <c r="B39">
        <v>1099889604</v>
      </c>
      <c r="C39">
        <v>797911616</v>
      </c>
      <c r="D39">
        <v>237326585</v>
      </c>
      <c r="E39">
        <v>19784354</v>
      </c>
      <c r="F39">
        <v>197293936</v>
      </c>
      <c r="G39">
        <v>0.1</v>
      </c>
      <c r="H39">
        <v>22250759</v>
      </c>
      <c r="I39">
        <v>321255982</v>
      </c>
    </row>
    <row r="40" spans="1:9" ht="16" customHeight="1" x14ac:dyDescent="0.2">
      <c r="A40" t="s">
        <v>41</v>
      </c>
      <c r="B40">
        <v>146300967</v>
      </c>
      <c r="C40">
        <v>28655348</v>
      </c>
      <c r="D40">
        <v>100880</v>
      </c>
      <c r="E40">
        <v>93013</v>
      </c>
      <c r="F40">
        <v>17256728</v>
      </c>
      <c r="G40">
        <v>7.0000000000000007E-2</v>
      </c>
      <c r="H40">
        <v>0</v>
      </c>
      <c r="I40">
        <v>11204727</v>
      </c>
    </row>
    <row r="41" spans="1:9" ht="16" customHeight="1" x14ac:dyDescent="0.2">
      <c r="A41" t="s">
        <v>42</v>
      </c>
      <c r="B41">
        <v>12660149</v>
      </c>
      <c r="C41">
        <v>6899201</v>
      </c>
      <c r="D41">
        <v>0</v>
      </c>
      <c r="E41">
        <v>2446904</v>
      </c>
      <c r="F41">
        <v>2990861</v>
      </c>
      <c r="G41">
        <v>0.12</v>
      </c>
      <c r="H41">
        <v>773163</v>
      </c>
      <c r="I41">
        <v>688273</v>
      </c>
    </row>
    <row r="42" spans="1:9" ht="16" customHeight="1" x14ac:dyDescent="0.2">
      <c r="A42" t="s">
        <v>43</v>
      </c>
      <c r="B42">
        <v>300484082</v>
      </c>
      <c r="C42">
        <v>129532191</v>
      </c>
      <c r="D42">
        <v>21640</v>
      </c>
      <c r="E42">
        <v>8659</v>
      </c>
      <c r="F42">
        <v>23830246</v>
      </c>
      <c r="G42">
        <v>0.05</v>
      </c>
      <c r="H42">
        <v>6621321</v>
      </c>
      <c r="I42">
        <v>99050325</v>
      </c>
    </row>
    <row r="43" spans="1:9" ht="16" customHeight="1" x14ac:dyDescent="0.2">
      <c r="A43" t="s">
        <v>44</v>
      </c>
      <c r="B43">
        <v>31929711</v>
      </c>
      <c r="C43">
        <v>31023947</v>
      </c>
      <c r="D43">
        <v>926022</v>
      </c>
      <c r="E43">
        <v>1550789</v>
      </c>
      <c r="F43">
        <v>4789457</v>
      </c>
      <c r="G43">
        <v>0.04</v>
      </c>
      <c r="H43">
        <v>1399231</v>
      </c>
      <c r="I43">
        <v>22358448</v>
      </c>
    </row>
    <row r="44" spans="1:9" ht="16" customHeight="1" x14ac:dyDescent="0.2">
      <c r="A44" t="s">
        <v>45</v>
      </c>
      <c r="B44">
        <v>63223458</v>
      </c>
      <c r="C44">
        <v>44413500</v>
      </c>
      <c r="D44">
        <v>0</v>
      </c>
      <c r="E44">
        <v>0</v>
      </c>
      <c r="F44">
        <v>15518359</v>
      </c>
      <c r="G44">
        <v>0.1</v>
      </c>
      <c r="H44">
        <v>1665022</v>
      </c>
      <c r="I44">
        <v>27230119</v>
      </c>
    </row>
    <row r="45" spans="1:9" ht="16" customHeight="1" x14ac:dyDescent="0.2">
      <c r="A45" t="s">
        <v>46</v>
      </c>
      <c r="B45">
        <v>603007756</v>
      </c>
      <c r="C45">
        <v>102008104</v>
      </c>
      <c r="D45">
        <v>37126640</v>
      </c>
      <c r="E45">
        <v>6920193</v>
      </c>
      <c r="F45">
        <v>44311574</v>
      </c>
      <c r="G45">
        <v>0.06</v>
      </c>
      <c r="H45">
        <v>9644024</v>
      </c>
      <c r="I45">
        <v>4005673</v>
      </c>
    </row>
    <row r="46" spans="1:9" ht="16" customHeight="1" x14ac:dyDescent="0.2">
      <c r="A46" t="s">
        <v>47</v>
      </c>
      <c r="B46">
        <v>25303741</v>
      </c>
      <c r="C46">
        <v>20139706</v>
      </c>
      <c r="D46">
        <v>0</v>
      </c>
      <c r="E46">
        <v>0</v>
      </c>
      <c r="F46">
        <v>7830471</v>
      </c>
      <c r="G46">
        <v>0.09</v>
      </c>
      <c r="H46">
        <v>1805728</v>
      </c>
      <c r="I46">
        <v>10503507</v>
      </c>
    </row>
    <row r="47" spans="1:9" ht="16" customHeight="1" x14ac:dyDescent="0.2">
      <c r="A47" t="s">
        <v>48</v>
      </c>
      <c r="B47">
        <v>291882</v>
      </c>
      <c r="C47">
        <v>13673381</v>
      </c>
      <c r="D47">
        <v>-562821</v>
      </c>
      <c r="E47">
        <v>0</v>
      </c>
      <c r="F47">
        <v>-1013822</v>
      </c>
      <c r="G47">
        <v>-0.41</v>
      </c>
      <c r="H47">
        <v>342827</v>
      </c>
      <c r="I47">
        <v>14907197</v>
      </c>
    </row>
    <row r="48" spans="1:9" ht="16" customHeight="1" x14ac:dyDescent="0.2">
      <c r="A48" t="s">
        <v>49</v>
      </c>
      <c r="B48">
        <v>4986326</v>
      </c>
      <c r="C48">
        <v>2801676</v>
      </c>
      <c r="D48">
        <v>517322</v>
      </c>
      <c r="E48">
        <v>0</v>
      </c>
      <c r="F48">
        <v>1372021</v>
      </c>
      <c r="G48">
        <v>7.0000000000000007E-2</v>
      </c>
      <c r="H48">
        <v>0</v>
      </c>
      <c r="I48">
        <v>912333</v>
      </c>
    </row>
    <row r="49" spans="1:9" ht="16" customHeight="1" x14ac:dyDescent="0.2">
      <c r="A49" t="s">
        <v>50</v>
      </c>
      <c r="B49">
        <v>32013218</v>
      </c>
      <c r="C49">
        <v>21545080</v>
      </c>
      <c r="D49">
        <v>0</v>
      </c>
      <c r="E49">
        <v>0</v>
      </c>
      <c r="F49">
        <v>12600504</v>
      </c>
      <c r="G49">
        <v>0.09</v>
      </c>
      <c r="H49">
        <v>2801902</v>
      </c>
      <c r="I49">
        <v>6142674</v>
      </c>
    </row>
    <row r="50" spans="1:9" ht="16" customHeight="1" x14ac:dyDescent="0.2">
      <c r="A50" t="s">
        <v>51</v>
      </c>
      <c r="B50">
        <v>343230331</v>
      </c>
      <c r="C50">
        <v>211228075</v>
      </c>
      <c r="D50">
        <v>97152</v>
      </c>
      <c r="E50">
        <v>9393</v>
      </c>
      <c r="F50">
        <v>82272938</v>
      </c>
      <c r="G50">
        <v>0.16</v>
      </c>
      <c r="H50">
        <v>15275346</v>
      </c>
      <c r="I50">
        <v>113573246</v>
      </c>
    </row>
    <row r="51" spans="1:9" ht="16" customHeight="1" x14ac:dyDescent="0.2">
      <c r="A51" t="s">
        <v>52</v>
      </c>
      <c r="B51">
        <v>40084729</v>
      </c>
      <c r="C51">
        <v>19617543</v>
      </c>
      <c r="D51">
        <v>406372</v>
      </c>
      <c r="E51">
        <v>83616</v>
      </c>
      <c r="F51">
        <v>12124208</v>
      </c>
      <c r="G51">
        <v>0.14000000000000001</v>
      </c>
      <c r="H51">
        <v>7276308</v>
      </c>
      <c r="I51">
        <v>-272961</v>
      </c>
    </row>
    <row r="52" spans="1:9" ht="16" customHeight="1" x14ac:dyDescent="0.2">
      <c r="A52" t="s">
        <v>53</v>
      </c>
      <c r="B52">
        <v>8990290</v>
      </c>
      <c r="C52">
        <v>4499103</v>
      </c>
      <c r="D52">
        <v>0</v>
      </c>
      <c r="E52">
        <v>0</v>
      </c>
      <c r="F52">
        <v>4021558</v>
      </c>
      <c r="G52">
        <v>0.11</v>
      </c>
      <c r="H52">
        <v>477545</v>
      </c>
      <c r="I52">
        <v>0</v>
      </c>
    </row>
    <row r="53" spans="1:9" ht="16" customHeight="1" x14ac:dyDescent="0.2">
      <c r="A53" t="s">
        <v>54</v>
      </c>
      <c r="B53">
        <v>80735602</v>
      </c>
      <c r="C53">
        <v>26013814</v>
      </c>
      <c r="D53">
        <v>1539112</v>
      </c>
      <c r="E53">
        <v>0</v>
      </c>
      <c r="F53">
        <v>11049259</v>
      </c>
      <c r="G53">
        <v>7.0000000000000007E-2</v>
      </c>
      <c r="H53">
        <v>324631</v>
      </c>
      <c r="I53">
        <v>13100812</v>
      </c>
    </row>
    <row r="54" spans="1:9" ht="16" customHeight="1" x14ac:dyDescent="0.2">
      <c r="A54" t="s">
        <v>55</v>
      </c>
      <c r="B54">
        <v>152565824</v>
      </c>
      <c r="C54">
        <v>25133909</v>
      </c>
      <c r="D54">
        <v>0</v>
      </c>
      <c r="E54">
        <v>0</v>
      </c>
      <c r="F54">
        <v>20103017</v>
      </c>
      <c r="G54">
        <v>0.06</v>
      </c>
      <c r="H54">
        <v>5030892</v>
      </c>
      <c r="I54">
        <v>0</v>
      </c>
    </row>
    <row r="55" spans="1:9" ht="16" customHeight="1" x14ac:dyDescent="0.2">
      <c r="A55" t="s">
        <v>56</v>
      </c>
      <c r="B55">
        <v>57271088</v>
      </c>
      <c r="C55">
        <v>31070565</v>
      </c>
      <c r="D55">
        <v>-333614</v>
      </c>
      <c r="E55">
        <v>6378212</v>
      </c>
      <c r="F55">
        <v>12237429</v>
      </c>
      <c r="G55">
        <v>0.11</v>
      </c>
      <c r="H55">
        <v>7607252</v>
      </c>
      <c r="I55">
        <v>5181286</v>
      </c>
    </row>
    <row r="56" spans="1:9" ht="16" customHeight="1" x14ac:dyDescent="0.2">
      <c r="A56" t="s">
        <v>57</v>
      </c>
      <c r="B56">
        <v>226520583</v>
      </c>
      <c r="C56">
        <v>55941850</v>
      </c>
      <c r="D56">
        <v>1238857</v>
      </c>
      <c r="E56">
        <v>7934510</v>
      </c>
      <c r="F56">
        <v>27837747</v>
      </c>
      <c r="G56">
        <v>0.09</v>
      </c>
      <c r="H56">
        <v>9362611</v>
      </c>
      <c r="I56">
        <v>9568125</v>
      </c>
    </row>
    <row r="57" spans="1:9" ht="16" customHeight="1" x14ac:dyDescent="0.2">
      <c r="A57" t="s">
        <v>58</v>
      </c>
      <c r="B57">
        <v>17694233</v>
      </c>
      <c r="C57">
        <v>17186253</v>
      </c>
      <c r="D57">
        <v>0</v>
      </c>
      <c r="E57">
        <v>0</v>
      </c>
      <c r="F57">
        <v>307257</v>
      </c>
      <c r="G57">
        <v>0.01</v>
      </c>
      <c r="H57">
        <v>-5380935</v>
      </c>
      <c r="I57">
        <v>22259931</v>
      </c>
    </row>
    <row r="58" spans="1:9" ht="16" customHeight="1" x14ac:dyDescent="0.2">
      <c r="A58" t="s">
        <v>133</v>
      </c>
      <c r="B58">
        <v>8371141379</v>
      </c>
      <c r="C58">
        <v>4193347017</v>
      </c>
      <c r="D58">
        <v>495974346</v>
      </c>
      <c r="E58">
        <v>190668075</v>
      </c>
      <c r="F58">
        <v>1219877250</v>
      </c>
      <c r="G58" t="s">
        <v>360</v>
      </c>
      <c r="H58">
        <v>251421705</v>
      </c>
      <c r="I58">
        <v>2035405641</v>
      </c>
    </row>
    <row r="59" spans="1:9" ht="16" customHeight="1" x14ac:dyDescent="0.2">
      <c r="A59" t="s">
        <v>361</v>
      </c>
      <c r="B59">
        <v>0.57999999999999996</v>
      </c>
      <c r="C59">
        <v>0.28999999999999998</v>
      </c>
      <c r="D59">
        <v>0.03</v>
      </c>
      <c r="E59">
        <v>0.01</v>
      </c>
      <c r="F59">
        <v>0.08</v>
      </c>
      <c r="G59" t="s">
        <v>360</v>
      </c>
      <c r="H59">
        <v>0.02</v>
      </c>
      <c r="I59">
        <v>0.14000000000000001</v>
      </c>
    </row>
    <row r="60" spans="1:9" ht="16" customHeight="1" x14ac:dyDescent="0.2">
      <c r="A60" t="s">
        <v>370</v>
      </c>
    </row>
  </sheetData>
  <pageMargins left="0.7" right="0.7" top="0.75" bottom="0.75"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enableFormatConditionsCalculation="0"/>
  <dimension ref="A1:L62"/>
  <sheetViews>
    <sheetView workbookViewId="0">
      <selection activeCell="O17" sqref="O17"/>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400</v>
      </c>
    </row>
    <row r="3" spans="1:12" ht="16" customHeight="1" x14ac:dyDescent="0.2">
      <c r="A3" t="s">
        <v>403</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32287828</v>
      </c>
      <c r="C7">
        <v>8774033</v>
      </c>
      <c r="D7">
        <v>-10590149</v>
      </c>
      <c r="E7">
        <v>327780</v>
      </c>
      <c r="F7">
        <v>0</v>
      </c>
      <c r="G7">
        <v>0</v>
      </c>
      <c r="H7">
        <v>0</v>
      </c>
      <c r="I7">
        <v>0</v>
      </c>
      <c r="J7">
        <v>0</v>
      </c>
      <c r="K7">
        <v>33776164</v>
      </c>
      <c r="L7">
        <v>0.43</v>
      </c>
    </row>
    <row r="8" spans="1:12" ht="16" customHeight="1" x14ac:dyDescent="0.2">
      <c r="A8" t="s">
        <v>9</v>
      </c>
      <c r="B8">
        <v>18962628</v>
      </c>
      <c r="C8">
        <v>8965876</v>
      </c>
      <c r="D8">
        <v>6250000</v>
      </c>
      <c r="E8">
        <v>116000</v>
      </c>
      <c r="F8">
        <v>0</v>
      </c>
      <c r="G8">
        <v>0</v>
      </c>
      <c r="H8">
        <v>0</v>
      </c>
      <c r="I8">
        <v>231217</v>
      </c>
      <c r="J8">
        <v>0</v>
      </c>
      <c r="K8">
        <v>3399535</v>
      </c>
      <c r="L8">
        <v>0.56000000000000005</v>
      </c>
    </row>
    <row r="9" spans="1:12" ht="16" customHeight="1" x14ac:dyDescent="0.2">
      <c r="A9" t="s">
        <v>10</v>
      </c>
      <c r="B9">
        <v>90967924</v>
      </c>
      <c r="C9">
        <v>13210921</v>
      </c>
      <c r="D9">
        <v>483639</v>
      </c>
      <c r="E9">
        <v>688301</v>
      </c>
      <c r="F9">
        <v>0</v>
      </c>
      <c r="G9">
        <v>0</v>
      </c>
      <c r="H9">
        <v>0</v>
      </c>
      <c r="I9">
        <v>0</v>
      </c>
      <c r="J9">
        <v>27060800</v>
      </c>
      <c r="K9">
        <v>49524263</v>
      </c>
      <c r="L9">
        <v>0.43</v>
      </c>
    </row>
    <row r="10" spans="1:12" ht="16" customHeight="1" x14ac:dyDescent="0.2">
      <c r="A10" t="s">
        <v>11</v>
      </c>
      <c r="B10">
        <v>9543782</v>
      </c>
      <c r="C10">
        <v>2762885</v>
      </c>
      <c r="D10">
        <v>-588796</v>
      </c>
      <c r="E10">
        <v>1744833</v>
      </c>
      <c r="F10">
        <v>397283</v>
      </c>
      <c r="G10">
        <v>0</v>
      </c>
      <c r="H10">
        <v>0</v>
      </c>
      <c r="I10">
        <v>0</v>
      </c>
      <c r="J10">
        <v>0</v>
      </c>
      <c r="K10">
        <v>5227577</v>
      </c>
      <c r="L10">
        <v>0.54</v>
      </c>
    </row>
    <row r="11" spans="1:12" ht="16" customHeight="1" x14ac:dyDescent="0.2">
      <c r="A11" t="s">
        <v>12</v>
      </c>
      <c r="B11">
        <v>1498408924</v>
      </c>
      <c r="C11">
        <v>342678530</v>
      </c>
      <c r="D11">
        <v>272397574</v>
      </c>
      <c r="E11">
        <v>24694962</v>
      </c>
      <c r="F11">
        <v>0</v>
      </c>
      <c r="G11">
        <v>0</v>
      </c>
      <c r="H11">
        <v>0</v>
      </c>
      <c r="I11">
        <v>1426793</v>
      </c>
      <c r="J11">
        <v>0</v>
      </c>
      <c r="K11">
        <v>857211065</v>
      </c>
      <c r="L11">
        <v>0.45</v>
      </c>
    </row>
    <row r="12" spans="1:12" ht="16" customHeight="1" x14ac:dyDescent="0.2">
      <c r="A12" t="s">
        <v>13</v>
      </c>
      <c r="B12">
        <v>70466429</v>
      </c>
      <c r="C12">
        <v>727070</v>
      </c>
      <c r="D12">
        <v>1044009</v>
      </c>
      <c r="E12">
        <v>2631833</v>
      </c>
      <c r="F12">
        <v>0</v>
      </c>
      <c r="G12">
        <v>0</v>
      </c>
      <c r="H12">
        <v>0</v>
      </c>
      <c r="I12">
        <v>3644948</v>
      </c>
      <c r="J12">
        <v>1275979</v>
      </c>
      <c r="K12">
        <v>61142590</v>
      </c>
      <c r="L12">
        <v>0.57999999999999996</v>
      </c>
    </row>
    <row r="13" spans="1:12" ht="16" customHeight="1" x14ac:dyDescent="0.2">
      <c r="A13" t="s">
        <v>14</v>
      </c>
      <c r="B13">
        <v>227858021</v>
      </c>
      <c r="C13">
        <v>17614013</v>
      </c>
      <c r="D13">
        <v>0</v>
      </c>
      <c r="E13">
        <v>4560502</v>
      </c>
      <c r="F13">
        <v>0</v>
      </c>
      <c r="G13">
        <v>0</v>
      </c>
      <c r="H13">
        <v>0</v>
      </c>
      <c r="I13">
        <v>20328</v>
      </c>
      <c r="J13">
        <v>14159193</v>
      </c>
      <c r="K13">
        <v>191503985</v>
      </c>
      <c r="L13">
        <v>0.95</v>
      </c>
    </row>
    <row r="14" spans="1:12" ht="16" customHeight="1" x14ac:dyDescent="0.2">
      <c r="A14" t="s">
        <v>15</v>
      </c>
      <c r="B14">
        <v>3046994</v>
      </c>
      <c r="C14">
        <v>0</v>
      </c>
      <c r="D14">
        <v>0</v>
      </c>
      <c r="E14">
        <v>0</v>
      </c>
      <c r="F14">
        <v>0</v>
      </c>
      <c r="G14">
        <v>0</v>
      </c>
      <c r="H14">
        <v>0</v>
      </c>
      <c r="I14">
        <v>0</v>
      </c>
      <c r="J14">
        <v>0</v>
      </c>
      <c r="K14">
        <v>3046994</v>
      </c>
      <c r="L14">
        <v>0.12</v>
      </c>
    </row>
    <row r="15" spans="1:12" ht="16" customHeight="1" x14ac:dyDescent="0.2">
      <c r="A15" t="s">
        <v>16</v>
      </c>
      <c r="B15">
        <v>62818652</v>
      </c>
      <c r="C15">
        <v>12177035</v>
      </c>
      <c r="D15">
        <v>22767404</v>
      </c>
      <c r="E15">
        <v>0</v>
      </c>
      <c r="F15">
        <v>0</v>
      </c>
      <c r="G15">
        <v>0</v>
      </c>
      <c r="H15">
        <v>0</v>
      </c>
      <c r="I15">
        <v>0</v>
      </c>
      <c r="J15">
        <v>0</v>
      </c>
      <c r="K15">
        <v>27874213</v>
      </c>
      <c r="L15">
        <v>0.69</v>
      </c>
    </row>
    <row r="16" spans="1:12" ht="16" customHeight="1" x14ac:dyDescent="0.2">
      <c r="A16" t="s">
        <v>17</v>
      </c>
      <c r="B16">
        <v>444214807</v>
      </c>
      <c r="C16">
        <v>86801145</v>
      </c>
      <c r="D16">
        <v>89425109</v>
      </c>
      <c r="E16">
        <v>6307945</v>
      </c>
      <c r="F16">
        <v>0</v>
      </c>
      <c r="G16">
        <v>0</v>
      </c>
      <c r="H16">
        <v>0</v>
      </c>
      <c r="I16">
        <v>934794</v>
      </c>
      <c r="J16">
        <v>0</v>
      </c>
      <c r="K16">
        <v>260745814</v>
      </c>
      <c r="L16">
        <v>0.87</v>
      </c>
    </row>
    <row r="17" spans="1:12" ht="16" customHeight="1" x14ac:dyDescent="0.2">
      <c r="A17" t="s">
        <v>18</v>
      </c>
      <c r="B17">
        <v>254862911</v>
      </c>
      <c r="C17">
        <v>86001168</v>
      </c>
      <c r="D17">
        <v>0</v>
      </c>
      <c r="E17">
        <v>0</v>
      </c>
      <c r="F17">
        <v>0</v>
      </c>
      <c r="G17">
        <v>0</v>
      </c>
      <c r="H17">
        <v>0</v>
      </c>
      <c r="I17">
        <v>-2332</v>
      </c>
      <c r="J17">
        <v>40918231</v>
      </c>
      <c r="K17">
        <v>127945844</v>
      </c>
      <c r="L17">
        <v>0.71</v>
      </c>
    </row>
    <row r="18" spans="1:12" ht="16" customHeight="1" x14ac:dyDescent="0.2">
      <c r="A18" t="s">
        <v>19</v>
      </c>
      <c r="B18">
        <v>16128628</v>
      </c>
      <c r="C18">
        <v>6720085</v>
      </c>
      <c r="D18">
        <v>0</v>
      </c>
      <c r="E18">
        <v>978758</v>
      </c>
      <c r="F18">
        <v>0</v>
      </c>
      <c r="G18">
        <v>0</v>
      </c>
      <c r="H18">
        <v>0</v>
      </c>
      <c r="I18">
        <v>0</v>
      </c>
      <c r="J18">
        <v>0</v>
      </c>
      <c r="K18">
        <v>8429785</v>
      </c>
      <c r="L18">
        <v>0.32</v>
      </c>
    </row>
    <row r="19" spans="1:12" ht="16" customHeight="1" x14ac:dyDescent="0.2">
      <c r="A19" t="s">
        <v>20</v>
      </c>
      <c r="B19">
        <v>21179150</v>
      </c>
      <c r="C19">
        <v>6535266</v>
      </c>
      <c r="D19">
        <v>-744</v>
      </c>
      <c r="E19">
        <v>0</v>
      </c>
      <c r="F19">
        <v>0</v>
      </c>
      <c r="G19">
        <v>0</v>
      </c>
      <c r="H19">
        <v>0</v>
      </c>
      <c r="I19">
        <v>1807559</v>
      </c>
      <c r="J19">
        <v>0</v>
      </c>
      <c r="K19">
        <v>12837069</v>
      </c>
      <c r="L19">
        <v>0.74</v>
      </c>
    </row>
    <row r="20" spans="1:12" ht="16" customHeight="1" x14ac:dyDescent="0.2">
      <c r="A20" t="s">
        <v>21</v>
      </c>
      <c r="B20">
        <v>488047016</v>
      </c>
      <c r="C20">
        <v>85917128</v>
      </c>
      <c r="D20">
        <v>120006662</v>
      </c>
      <c r="E20">
        <v>1245201</v>
      </c>
      <c r="F20">
        <v>0</v>
      </c>
      <c r="G20">
        <v>0</v>
      </c>
      <c r="H20">
        <v>0</v>
      </c>
      <c r="I20">
        <v>0</v>
      </c>
      <c r="J20">
        <v>150000000</v>
      </c>
      <c r="K20">
        <v>130878025</v>
      </c>
      <c r="L20">
        <v>0.89</v>
      </c>
    </row>
    <row r="21" spans="1:12" ht="16" customHeight="1" x14ac:dyDescent="0.2">
      <c r="A21" t="s">
        <v>22</v>
      </c>
      <c r="B21">
        <v>82443994</v>
      </c>
      <c r="C21">
        <v>2649909</v>
      </c>
      <c r="D21">
        <v>0</v>
      </c>
      <c r="E21">
        <v>588683</v>
      </c>
      <c r="F21">
        <v>0</v>
      </c>
      <c r="G21">
        <v>0</v>
      </c>
      <c r="H21">
        <v>0</v>
      </c>
      <c r="I21">
        <v>0</v>
      </c>
      <c r="J21">
        <v>0</v>
      </c>
      <c r="K21">
        <v>79205402</v>
      </c>
      <c r="L21">
        <v>0.43</v>
      </c>
    </row>
    <row r="22" spans="1:12" ht="16" customHeight="1" x14ac:dyDescent="0.2">
      <c r="A22" t="s">
        <v>23</v>
      </c>
      <c r="B22">
        <v>59118237</v>
      </c>
      <c r="C22">
        <v>13464695</v>
      </c>
      <c r="D22">
        <v>503902</v>
      </c>
      <c r="E22">
        <v>786006</v>
      </c>
      <c r="F22">
        <v>0</v>
      </c>
      <c r="G22">
        <v>0</v>
      </c>
      <c r="H22">
        <v>0</v>
      </c>
      <c r="I22">
        <v>246714</v>
      </c>
      <c r="J22">
        <v>0</v>
      </c>
      <c r="K22">
        <v>44116920</v>
      </c>
      <c r="L22">
        <v>0.57999999999999996</v>
      </c>
    </row>
    <row r="23" spans="1:12" ht="16" customHeight="1" x14ac:dyDescent="0.2">
      <c r="A23" t="s">
        <v>24</v>
      </c>
      <c r="B23">
        <v>24357611</v>
      </c>
      <c r="C23">
        <v>2062436</v>
      </c>
      <c r="D23">
        <v>0</v>
      </c>
      <c r="E23">
        <v>2052091</v>
      </c>
      <c r="F23">
        <v>0</v>
      </c>
      <c r="G23">
        <v>0</v>
      </c>
      <c r="H23">
        <v>0</v>
      </c>
      <c r="I23">
        <v>0</v>
      </c>
      <c r="J23">
        <v>0</v>
      </c>
      <c r="K23">
        <v>20243084</v>
      </c>
      <c r="L23">
        <v>0.26</v>
      </c>
    </row>
    <row r="24" spans="1:12" ht="16" customHeight="1" x14ac:dyDescent="0.2">
      <c r="A24" t="s">
        <v>25</v>
      </c>
      <c r="B24">
        <v>68022635</v>
      </c>
      <c r="C24">
        <v>25012511</v>
      </c>
      <c r="D24">
        <v>7527863</v>
      </c>
      <c r="E24">
        <v>1380554</v>
      </c>
      <c r="F24">
        <v>0</v>
      </c>
      <c r="G24">
        <v>0</v>
      </c>
      <c r="H24">
        <v>0</v>
      </c>
      <c r="I24">
        <v>0</v>
      </c>
      <c r="J24">
        <v>0</v>
      </c>
      <c r="K24">
        <v>34101707</v>
      </c>
      <c r="L24">
        <v>0.55000000000000004</v>
      </c>
    </row>
    <row r="25" spans="1:12" ht="16" customHeight="1" x14ac:dyDescent="0.2">
      <c r="A25" t="s">
        <v>26</v>
      </c>
      <c r="B25">
        <v>136908747</v>
      </c>
      <c r="C25">
        <v>20062983</v>
      </c>
      <c r="D25">
        <v>2838818</v>
      </c>
      <c r="E25">
        <v>3188665</v>
      </c>
      <c r="F25">
        <v>3012347</v>
      </c>
      <c r="G25">
        <v>0</v>
      </c>
      <c r="H25">
        <v>0</v>
      </c>
      <c r="I25">
        <v>-62523</v>
      </c>
      <c r="J25">
        <v>0</v>
      </c>
      <c r="K25">
        <v>107868457</v>
      </c>
      <c r="L25">
        <v>0.7</v>
      </c>
    </row>
    <row r="26" spans="1:12" ht="16" customHeight="1" x14ac:dyDescent="0.2">
      <c r="A26" t="s">
        <v>27</v>
      </c>
      <c r="B26">
        <v>14002417</v>
      </c>
      <c r="C26">
        <v>833426</v>
      </c>
      <c r="D26">
        <v>7640463</v>
      </c>
      <c r="E26">
        <v>2485882</v>
      </c>
      <c r="F26">
        <v>0</v>
      </c>
      <c r="G26">
        <v>0</v>
      </c>
      <c r="H26">
        <v>0</v>
      </c>
      <c r="I26">
        <v>1411407</v>
      </c>
      <c r="J26">
        <v>0</v>
      </c>
      <c r="K26">
        <v>1631239</v>
      </c>
      <c r="L26">
        <v>0.22</v>
      </c>
    </row>
    <row r="27" spans="1:12" ht="16" customHeight="1" x14ac:dyDescent="0.2">
      <c r="A27" t="s">
        <v>28</v>
      </c>
      <c r="B27">
        <v>93897377</v>
      </c>
      <c r="C27">
        <v>38748866</v>
      </c>
      <c r="D27">
        <v>624756</v>
      </c>
      <c r="E27">
        <v>10525854</v>
      </c>
      <c r="F27">
        <v>0</v>
      </c>
      <c r="G27">
        <v>0</v>
      </c>
      <c r="H27">
        <v>0</v>
      </c>
      <c r="I27">
        <v>442887</v>
      </c>
      <c r="J27">
        <v>0</v>
      </c>
      <c r="K27">
        <v>43555014</v>
      </c>
      <c r="L27">
        <v>0.54</v>
      </c>
    </row>
    <row r="28" spans="1:12" ht="16" customHeight="1" x14ac:dyDescent="0.2">
      <c r="A28" t="s">
        <v>29</v>
      </c>
      <c r="B28">
        <v>168171101</v>
      </c>
      <c r="C28">
        <v>6846481</v>
      </c>
      <c r="D28">
        <v>122713948</v>
      </c>
      <c r="E28">
        <v>170081</v>
      </c>
      <c r="F28">
        <v>0</v>
      </c>
      <c r="G28">
        <v>0</v>
      </c>
      <c r="H28">
        <v>0</v>
      </c>
      <c r="I28">
        <v>92038</v>
      </c>
      <c r="J28">
        <v>0</v>
      </c>
      <c r="K28">
        <v>38348553</v>
      </c>
      <c r="L28">
        <v>0.52</v>
      </c>
    </row>
    <row r="29" spans="1:12" ht="16" customHeight="1" x14ac:dyDescent="0.2">
      <c r="A29" t="s">
        <v>30</v>
      </c>
      <c r="B29">
        <v>595781393</v>
      </c>
      <c r="C29">
        <v>45276476</v>
      </c>
      <c r="D29">
        <v>143476222</v>
      </c>
      <c r="E29">
        <v>1535121</v>
      </c>
      <c r="F29">
        <v>711321</v>
      </c>
      <c r="G29">
        <v>0</v>
      </c>
      <c r="H29">
        <v>0</v>
      </c>
      <c r="I29">
        <v>12941536</v>
      </c>
      <c r="J29">
        <v>121596825</v>
      </c>
      <c r="K29">
        <v>270243892</v>
      </c>
      <c r="L29">
        <v>0.78</v>
      </c>
    </row>
    <row r="30" spans="1:12" ht="16" customHeight="1" x14ac:dyDescent="0.2">
      <c r="A30" t="s">
        <v>31</v>
      </c>
      <c r="B30">
        <v>122233018</v>
      </c>
      <c r="C30">
        <v>49261179</v>
      </c>
      <c r="D30">
        <v>0</v>
      </c>
      <c r="E30">
        <v>3338685</v>
      </c>
      <c r="F30">
        <v>0</v>
      </c>
      <c r="G30">
        <v>18924190</v>
      </c>
      <c r="H30">
        <v>0</v>
      </c>
      <c r="I30">
        <v>18408719</v>
      </c>
      <c r="J30">
        <v>0</v>
      </c>
      <c r="K30">
        <v>32300245</v>
      </c>
      <c r="L30">
        <v>0.55000000000000004</v>
      </c>
    </row>
    <row r="31" spans="1:12" ht="16" customHeight="1" x14ac:dyDescent="0.2">
      <c r="A31" t="s">
        <v>32</v>
      </c>
      <c r="B31">
        <v>90866907</v>
      </c>
      <c r="C31">
        <v>4469651</v>
      </c>
      <c r="D31">
        <v>11853538</v>
      </c>
      <c r="E31">
        <v>52123736</v>
      </c>
      <c r="F31">
        <v>0</v>
      </c>
      <c r="G31">
        <v>0</v>
      </c>
      <c r="H31">
        <v>0</v>
      </c>
      <c r="I31">
        <v>0</v>
      </c>
      <c r="J31">
        <v>0</v>
      </c>
      <c r="K31">
        <v>22419982</v>
      </c>
      <c r="L31">
        <v>1.1200000000000001</v>
      </c>
    </row>
    <row r="32" spans="1:12" ht="16" customHeight="1" x14ac:dyDescent="0.2">
      <c r="A32" t="s">
        <v>33</v>
      </c>
      <c r="B32">
        <v>98880412</v>
      </c>
      <c r="C32">
        <v>26067688</v>
      </c>
      <c r="D32">
        <v>0</v>
      </c>
      <c r="E32">
        <v>0</v>
      </c>
      <c r="F32">
        <v>0</v>
      </c>
      <c r="G32">
        <v>0</v>
      </c>
      <c r="H32">
        <v>0</v>
      </c>
      <c r="I32">
        <v>0</v>
      </c>
      <c r="J32">
        <v>62972156</v>
      </c>
      <c r="K32">
        <v>9840568</v>
      </c>
      <c r="L32">
        <v>0.56999999999999995</v>
      </c>
    </row>
    <row r="33" spans="1:12" ht="16" customHeight="1" x14ac:dyDescent="0.2">
      <c r="A33" t="s">
        <v>34</v>
      </c>
      <c r="B33">
        <v>9817297</v>
      </c>
      <c r="C33">
        <v>1293115</v>
      </c>
      <c r="D33">
        <v>134590</v>
      </c>
      <c r="E33">
        <v>1</v>
      </c>
      <c r="F33">
        <v>60127</v>
      </c>
      <c r="G33">
        <v>0</v>
      </c>
      <c r="H33">
        <v>0</v>
      </c>
      <c r="I33">
        <v>328515</v>
      </c>
      <c r="J33">
        <v>1784684</v>
      </c>
      <c r="K33">
        <v>6216265</v>
      </c>
      <c r="L33">
        <v>0.33</v>
      </c>
    </row>
    <row r="34" spans="1:12" ht="16" customHeight="1" x14ac:dyDescent="0.2">
      <c r="A34" t="s">
        <v>35</v>
      </c>
      <c r="B34">
        <v>18058222</v>
      </c>
      <c r="C34">
        <v>12663433</v>
      </c>
      <c r="D34">
        <v>0</v>
      </c>
      <c r="E34">
        <v>0</v>
      </c>
      <c r="F34">
        <v>0</v>
      </c>
      <c r="G34">
        <v>0</v>
      </c>
      <c r="H34">
        <v>0</v>
      </c>
      <c r="I34">
        <v>0</v>
      </c>
      <c r="J34">
        <v>3356751</v>
      </c>
      <c r="K34">
        <v>2038038</v>
      </c>
      <c r="L34">
        <v>0.3</v>
      </c>
    </row>
    <row r="35" spans="1:12" ht="16" customHeight="1" x14ac:dyDescent="0.2">
      <c r="A35" t="s">
        <v>36</v>
      </c>
      <c r="B35">
        <v>24590416</v>
      </c>
      <c r="C35">
        <v>2250989</v>
      </c>
      <c r="D35">
        <v>0</v>
      </c>
      <c r="E35">
        <v>484713</v>
      </c>
      <c r="F35">
        <v>0</v>
      </c>
      <c r="G35">
        <v>0</v>
      </c>
      <c r="H35">
        <v>0</v>
      </c>
      <c r="I35">
        <v>55094</v>
      </c>
      <c r="J35">
        <v>1215027</v>
      </c>
      <c r="K35">
        <v>20584593</v>
      </c>
      <c r="L35">
        <v>0.6</v>
      </c>
    </row>
    <row r="36" spans="1:12" ht="16" customHeight="1" x14ac:dyDescent="0.2">
      <c r="A36" t="s">
        <v>37</v>
      </c>
      <c r="B36">
        <v>11655045</v>
      </c>
      <c r="C36">
        <v>3244083</v>
      </c>
      <c r="D36">
        <v>0</v>
      </c>
      <c r="E36">
        <v>713693</v>
      </c>
      <c r="F36">
        <v>76679</v>
      </c>
      <c r="G36">
        <v>0</v>
      </c>
      <c r="H36">
        <v>0</v>
      </c>
      <c r="I36">
        <v>0</v>
      </c>
      <c r="J36">
        <v>272500</v>
      </c>
      <c r="K36">
        <v>7348090</v>
      </c>
      <c r="L36">
        <v>0.42</v>
      </c>
    </row>
    <row r="37" spans="1:12" ht="16" customHeight="1" x14ac:dyDescent="0.2">
      <c r="A37" t="s">
        <v>38</v>
      </c>
      <c r="B37">
        <v>227702454</v>
      </c>
      <c r="C37">
        <v>46887808</v>
      </c>
      <c r="D37">
        <v>0</v>
      </c>
      <c r="E37">
        <v>1419815</v>
      </c>
      <c r="F37">
        <v>378893</v>
      </c>
      <c r="G37">
        <v>86000000</v>
      </c>
      <c r="H37">
        <v>0</v>
      </c>
      <c r="I37">
        <v>-136394</v>
      </c>
      <c r="J37">
        <v>28190386</v>
      </c>
      <c r="K37">
        <v>64961946</v>
      </c>
      <c r="L37">
        <v>0.53</v>
      </c>
    </row>
    <row r="38" spans="1:12" ht="16" customHeight="1" x14ac:dyDescent="0.2">
      <c r="A38" t="s">
        <v>39</v>
      </c>
      <c r="B38">
        <v>38656828</v>
      </c>
      <c r="C38">
        <v>11624320</v>
      </c>
      <c r="D38">
        <v>0</v>
      </c>
      <c r="E38">
        <v>1547271</v>
      </c>
      <c r="F38">
        <v>0</v>
      </c>
      <c r="G38">
        <v>0</v>
      </c>
      <c r="H38">
        <v>0</v>
      </c>
      <c r="I38">
        <v>0</v>
      </c>
      <c r="J38">
        <v>0</v>
      </c>
      <c r="K38">
        <v>25485237</v>
      </c>
      <c r="L38">
        <v>0.4</v>
      </c>
    </row>
    <row r="39" spans="1:12" ht="16" customHeight="1" x14ac:dyDescent="0.2">
      <c r="A39" t="s">
        <v>40</v>
      </c>
      <c r="B39">
        <v>1099889604</v>
      </c>
      <c r="C39">
        <v>188623748</v>
      </c>
      <c r="D39">
        <v>0</v>
      </c>
      <c r="E39">
        <v>11132374</v>
      </c>
      <c r="F39">
        <v>0</v>
      </c>
      <c r="G39">
        <v>0</v>
      </c>
      <c r="H39">
        <v>0</v>
      </c>
      <c r="I39">
        <v>33008153</v>
      </c>
      <c r="J39">
        <v>69213713</v>
      </c>
      <c r="K39">
        <v>797911616</v>
      </c>
      <c r="L39">
        <v>0.56000000000000005</v>
      </c>
    </row>
    <row r="40" spans="1:12" ht="16" customHeight="1" x14ac:dyDescent="0.2">
      <c r="A40" t="s">
        <v>41</v>
      </c>
      <c r="B40">
        <v>146300967</v>
      </c>
      <c r="C40">
        <v>8839458</v>
      </c>
      <c r="D40">
        <v>29054677</v>
      </c>
      <c r="E40">
        <v>1409464</v>
      </c>
      <c r="F40">
        <v>0</v>
      </c>
      <c r="G40">
        <v>0</v>
      </c>
      <c r="H40">
        <v>0</v>
      </c>
      <c r="I40">
        <v>2961827</v>
      </c>
      <c r="J40">
        <v>75380193</v>
      </c>
      <c r="K40">
        <v>28655348</v>
      </c>
      <c r="L40">
        <v>0.6</v>
      </c>
    </row>
    <row r="41" spans="1:12" ht="16" customHeight="1" x14ac:dyDescent="0.2">
      <c r="A41" t="s">
        <v>42</v>
      </c>
      <c r="B41">
        <v>12660149</v>
      </c>
      <c r="C41">
        <v>2712145</v>
      </c>
      <c r="D41">
        <v>978228</v>
      </c>
      <c r="E41">
        <v>887724</v>
      </c>
      <c r="F41">
        <v>0</v>
      </c>
      <c r="G41">
        <v>0</v>
      </c>
      <c r="H41">
        <v>0</v>
      </c>
      <c r="I41">
        <v>0</v>
      </c>
      <c r="J41">
        <v>1182851</v>
      </c>
      <c r="K41">
        <v>6899201</v>
      </c>
      <c r="L41">
        <v>0.5</v>
      </c>
    </row>
    <row r="42" spans="1:12" ht="16" customHeight="1" x14ac:dyDescent="0.2">
      <c r="A42" t="s">
        <v>43</v>
      </c>
      <c r="B42">
        <v>300484082</v>
      </c>
      <c r="C42">
        <v>30318076</v>
      </c>
      <c r="D42">
        <v>126413361</v>
      </c>
      <c r="E42">
        <v>1140196</v>
      </c>
      <c r="F42">
        <v>0</v>
      </c>
      <c r="G42">
        <v>0</v>
      </c>
      <c r="H42">
        <v>0</v>
      </c>
      <c r="I42">
        <v>13080258</v>
      </c>
      <c r="J42">
        <v>0</v>
      </c>
      <c r="K42">
        <v>129532191</v>
      </c>
      <c r="L42">
        <v>0.68</v>
      </c>
    </row>
    <row r="43" spans="1:12" ht="16" customHeight="1" x14ac:dyDescent="0.2">
      <c r="A43" t="s">
        <v>44</v>
      </c>
      <c r="B43">
        <v>31929711</v>
      </c>
      <c r="C43">
        <v>0</v>
      </c>
      <c r="D43">
        <v>0</v>
      </c>
      <c r="E43">
        <v>0</v>
      </c>
      <c r="F43">
        <v>5349</v>
      </c>
      <c r="G43">
        <v>0</v>
      </c>
      <c r="H43">
        <v>0</v>
      </c>
      <c r="I43">
        <v>900415</v>
      </c>
      <c r="J43">
        <v>0</v>
      </c>
      <c r="K43">
        <v>31023947</v>
      </c>
      <c r="L43">
        <v>0.24</v>
      </c>
    </row>
    <row r="44" spans="1:12" ht="16" customHeight="1" x14ac:dyDescent="0.2">
      <c r="A44" t="s">
        <v>45</v>
      </c>
      <c r="B44">
        <v>63223458</v>
      </c>
      <c r="C44">
        <v>17230284</v>
      </c>
      <c r="D44">
        <v>325061</v>
      </c>
      <c r="E44">
        <v>1254613</v>
      </c>
      <c r="F44">
        <v>0</v>
      </c>
      <c r="G44">
        <v>0</v>
      </c>
      <c r="H44">
        <v>0</v>
      </c>
      <c r="I44">
        <v>0</v>
      </c>
      <c r="J44">
        <v>0</v>
      </c>
      <c r="K44">
        <v>44413500</v>
      </c>
      <c r="L44">
        <v>0.42</v>
      </c>
    </row>
    <row r="45" spans="1:12" ht="16" customHeight="1" x14ac:dyDescent="0.2">
      <c r="A45" t="s">
        <v>46</v>
      </c>
      <c r="B45">
        <v>603007756</v>
      </c>
      <c r="C45">
        <v>138039192</v>
      </c>
      <c r="D45">
        <v>26343306</v>
      </c>
      <c r="E45">
        <v>13128115</v>
      </c>
      <c r="F45">
        <v>0</v>
      </c>
      <c r="G45">
        <v>0</v>
      </c>
      <c r="H45">
        <v>0</v>
      </c>
      <c r="I45">
        <v>3153847</v>
      </c>
      <c r="J45">
        <v>320335192</v>
      </c>
      <c r="K45">
        <v>102008104</v>
      </c>
      <c r="L45">
        <v>0.77</v>
      </c>
    </row>
    <row r="46" spans="1:12" ht="16" customHeight="1" x14ac:dyDescent="0.2">
      <c r="A46" t="s">
        <v>47</v>
      </c>
      <c r="B46">
        <v>25303741</v>
      </c>
      <c r="C46">
        <v>5164035</v>
      </c>
      <c r="D46">
        <v>0</v>
      </c>
      <c r="E46">
        <v>0</v>
      </c>
      <c r="F46">
        <v>0</v>
      </c>
      <c r="G46">
        <v>0</v>
      </c>
      <c r="H46">
        <v>0</v>
      </c>
      <c r="I46">
        <v>0</v>
      </c>
      <c r="J46">
        <v>0</v>
      </c>
      <c r="K46">
        <v>20139706</v>
      </c>
      <c r="L46">
        <v>0.3</v>
      </c>
    </row>
    <row r="47" spans="1:12" ht="16" customHeight="1" x14ac:dyDescent="0.2">
      <c r="A47" t="s">
        <v>48</v>
      </c>
      <c r="B47">
        <v>291882</v>
      </c>
      <c r="C47">
        <v>-12831747</v>
      </c>
      <c r="D47">
        <v>0</v>
      </c>
      <c r="E47">
        <v>-549752</v>
      </c>
      <c r="F47">
        <v>0</v>
      </c>
      <c r="G47">
        <v>0</v>
      </c>
      <c r="H47">
        <v>0</v>
      </c>
      <c r="I47">
        <v>0</v>
      </c>
      <c r="J47">
        <v>0</v>
      </c>
      <c r="K47">
        <v>13673381</v>
      </c>
      <c r="L47">
        <v>0.12</v>
      </c>
    </row>
    <row r="48" spans="1:12" ht="16" customHeight="1" x14ac:dyDescent="0.2">
      <c r="A48" t="s">
        <v>49</v>
      </c>
      <c r="B48">
        <v>4986326</v>
      </c>
      <c r="C48">
        <v>2123530</v>
      </c>
      <c r="D48">
        <v>0</v>
      </c>
      <c r="E48">
        <v>61120</v>
      </c>
      <c r="F48">
        <v>0</v>
      </c>
      <c r="G48">
        <v>0</v>
      </c>
      <c r="H48">
        <v>0</v>
      </c>
      <c r="I48">
        <v>0</v>
      </c>
      <c r="J48">
        <v>0</v>
      </c>
      <c r="K48">
        <v>2801676</v>
      </c>
      <c r="L48">
        <v>0.24</v>
      </c>
    </row>
    <row r="49" spans="1:12" ht="16" customHeight="1" x14ac:dyDescent="0.2">
      <c r="A49" t="s">
        <v>50</v>
      </c>
      <c r="B49">
        <v>32013218</v>
      </c>
      <c r="C49">
        <v>8996411</v>
      </c>
      <c r="D49">
        <v>26583</v>
      </c>
      <c r="E49">
        <v>1445144</v>
      </c>
      <c r="F49">
        <v>0</v>
      </c>
      <c r="G49">
        <v>0</v>
      </c>
      <c r="H49">
        <v>0</v>
      </c>
      <c r="I49">
        <v>0</v>
      </c>
      <c r="J49">
        <v>0</v>
      </c>
      <c r="K49">
        <v>21545080</v>
      </c>
      <c r="L49">
        <v>0.22</v>
      </c>
    </row>
    <row r="50" spans="1:12" ht="16" customHeight="1" x14ac:dyDescent="0.2">
      <c r="A50" t="s">
        <v>51</v>
      </c>
      <c r="B50">
        <v>343230331</v>
      </c>
      <c r="C50">
        <v>73971408</v>
      </c>
      <c r="D50">
        <v>48316</v>
      </c>
      <c r="E50">
        <v>3518261</v>
      </c>
      <c r="F50">
        <v>1977968</v>
      </c>
      <c r="G50">
        <v>0</v>
      </c>
      <c r="H50">
        <v>0</v>
      </c>
      <c r="I50">
        <v>14366259</v>
      </c>
      <c r="J50">
        <v>38120044</v>
      </c>
      <c r="K50">
        <v>211228075</v>
      </c>
      <c r="L50">
        <v>0.65</v>
      </c>
    </row>
    <row r="51" spans="1:12" ht="16" customHeight="1" x14ac:dyDescent="0.2">
      <c r="A51" t="s">
        <v>52</v>
      </c>
      <c r="B51">
        <v>40084729</v>
      </c>
      <c r="C51">
        <v>19721549</v>
      </c>
      <c r="D51">
        <v>1212</v>
      </c>
      <c r="E51">
        <v>349696</v>
      </c>
      <c r="F51">
        <v>0</v>
      </c>
      <c r="G51">
        <v>0</v>
      </c>
      <c r="H51">
        <v>0</v>
      </c>
      <c r="I51">
        <v>394729</v>
      </c>
      <c r="J51">
        <v>0</v>
      </c>
      <c r="K51">
        <v>19617543</v>
      </c>
      <c r="L51">
        <v>0.45</v>
      </c>
    </row>
    <row r="52" spans="1:12" ht="16" customHeight="1" x14ac:dyDescent="0.2">
      <c r="A52" t="s">
        <v>53</v>
      </c>
      <c r="B52">
        <v>8990290</v>
      </c>
      <c r="C52">
        <v>609849</v>
      </c>
      <c r="D52">
        <v>2657454</v>
      </c>
      <c r="E52">
        <v>0</v>
      </c>
      <c r="F52">
        <v>0</v>
      </c>
      <c r="G52">
        <v>0</v>
      </c>
      <c r="H52">
        <v>0</v>
      </c>
      <c r="I52">
        <v>1223884</v>
      </c>
      <c r="J52">
        <v>0</v>
      </c>
      <c r="K52">
        <v>4499103</v>
      </c>
      <c r="L52">
        <v>0.26</v>
      </c>
    </row>
    <row r="53" spans="1:12" ht="16" customHeight="1" x14ac:dyDescent="0.2">
      <c r="A53" t="s">
        <v>54</v>
      </c>
      <c r="B53">
        <v>80735602</v>
      </c>
      <c r="C53">
        <v>38971572</v>
      </c>
      <c r="D53">
        <v>691556</v>
      </c>
      <c r="E53">
        <v>5260490</v>
      </c>
      <c r="F53">
        <v>11111</v>
      </c>
      <c r="G53">
        <v>0</v>
      </c>
      <c r="H53">
        <v>0</v>
      </c>
      <c r="I53">
        <v>9787059</v>
      </c>
      <c r="J53">
        <v>0</v>
      </c>
      <c r="K53">
        <v>26013814</v>
      </c>
      <c r="L53">
        <v>0.54</v>
      </c>
    </row>
    <row r="54" spans="1:12" ht="16" customHeight="1" x14ac:dyDescent="0.2">
      <c r="A54" t="s">
        <v>55</v>
      </c>
      <c r="B54">
        <v>152565824</v>
      </c>
      <c r="C54">
        <v>73737578</v>
      </c>
      <c r="D54">
        <v>33528452</v>
      </c>
      <c r="E54">
        <v>2991893</v>
      </c>
      <c r="F54">
        <v>432237</v>
      </c>
      <c r="G54">
        <v>0</v>
      </c>
      <c r="H54">
        <v>0</v>
      </c>
      <c r="I54">
        <v>0</v>
      </c>
      <c r="J54">
        <v>16741755</v>
      </c>
      <c r="K54">
        <v>25133909</v>
      </c>
      <c r="L54">
        <v>0.49</v>
      </c>
    </row>
    <row r="55" spans="1:12" ht="16" customHeight="1" x14ac:dyDescent="0.2">
      <c r="A55" t="s">
        <v>56</v>
      </c>
      <c r="B55">
        <v>57271088</v>
      </c>
      <c r="C55">
        <v>6209427</v>
      </c>
      <c r="D55">
        <v>17529993</v>
      </c>
      <c r="E55">
        <v>0</v>
      </c>
      <c r="F55">
        <v>0</v>
      </c>
      <c r="G55">
        <v>0</v>
      </c>
      <c r="H55">
        <v>0</v>
      </c>
      <c r="I55">
        <v>2461103</v>
      </c>
      <c r="J55">
        <v>0</v>
      </c>
      <c r="K55">
        <v>31070565</v>
      </c>
      <c r="L55">
        <v>0.5</v>
      </c>
    </row>
    <row r="56" spans="1:12" ht="16" customHeight="1" x14ac:dyDescent="0.2">
      <c r="A56" t="s">
        <v>57</v>
      </c>
      <c r="B56">
        <v>226520583</v>
      </c>
      <c r="C56">
        <v>18858414</v>
      </c>
      <c r="D56">
        <v>88079798</v>
      </c>
      <c r="E56">
        <v>1226095</v>
      </c>
      <c r="F56">
        <v>-9015</v>
      </c>
      <c r="G56">
        <v>57892001</v>
      </c>
      <c r="H56">
        <v>0</v>
      </c>
      <c r="I56">
        <v>4531440</v>
      </c>
      <c r="J56">
        <v>0</v>
      </c>
      <c r="K56">
        <v>55941850</v>
      </c>
      <c r="L56">
        <v>0.7</v>
      </c>
    </row>
    <row r="57" spans="1:12" ht="16" customHeight="1" x14ac:dyDescent="0.2">
      <c r="A57" t="s">
        <v>58</v>
      </c>
      <c r="B57">
        <v>17694233</v>
      </c>
      <c r="C57">
        <v>507809</v>
      </c>
      <c r="D57">
        <v>0</v>
      </c>
      <c r="E57">
        <v>171</v>
      </c>
      <c r="F57">
        <v>0</v>
      </c>
      <c r="G57">
        <v>0</v>
      </c>
      <c r="H57">
        <v>0</v>
      </c>
      <c r="I57">
        <v>0</v>
      </c>
      <c r="J57">
        <v>0</v>
      </c>
      <c r="K57">
        <v>17186253</v>
      </c>
      <c r="L57">
        <v>0.59</v>
      </c>
    </row>
    <row r="58" spans="1:12" ht="16" customHeight="1" x14ac:dyDescent="0.2">
      <c r="A58" t="s">
        <v>133</v>
      </c>
      <c r="B58">
        <v>8371141379</v>
      </c>
      <c r="C58">
        <v>1613407942</v>
      </c>
      <c r="D58">
        <v>1124186805</v>
      </c>
      <c r="E58">
        <v>168892570</v>
      </c>
      <c r="F58">
        <v>7054300</v>
      </c>
      <c r="G58">
        <v>162816191</v>
      </c>
      <c r="H58">
        <v>0</v>
      </c>
      <c r="I58">
        <v>127660274</v>
      </c>
      <c r="J58">
        <v>973776280</v>
      </c>
      <c r="K58">
        <v>4193347017</v>
      </c>
      <c r="L58" t="s">
        <v>360</v>
      </c>
    </row>
    <row r="59" spans="1:12" ht="16" customHeight="1" x14ac:dyDescent="0.2">
      <c r="A59" t="s">
        <v>361</v>
      </c>
      <c r="B59">
        <v>1</v>
      </c>
      <c r="C59">
        <v>0.19273452316161152</v>
      </c>
      <c r="D59">
        <v>0.69677778058191808</v>
      </c>
      <c r="E59">
        <v>2.017557252391974E-2</v>
      </c>
      <c r="F59">
        <v>8.4269273216392544E-4</v>
      </c>
      <c r="G59">
        <v>1.9449700301137393E-2</v>
      </c>
      <c r="H59">
        <v>0</v>
      </c>
      <c r="I59">
        <v>1.5250043956998615E-2</v>
      </c>
      <c r="J59">
        <v>0.11632538932418859</v>
      </c>
      <c r="K59">
        <v>0.50092894470991822</v>
      </c>
    </row>
    <row r="60" spans="1:12" ht="16" customHeight="1" x14ac:dyDescent="0.2">
      <c r="A60" t="s">
        <v>362</v>
      </c>
      <c r="B60">
        <v>0.57999999999999996</v>
      </c>
      <c r="C60">
        <v>0.11</v>
      </c>
      <c r="D60">
        <v>0.08</v>
      </c>
      <c r="E60">
        <v>0.01</v>
      </c>
      <c r="F60">
        <v>0</v>
      </c>
      <c r="G60">
        <v>0.01</v>
      </c>
      <c r="H60">
        <v>0</v>
      </c>
      <c r="I60">
        <v>0.01</v>
      </c>
      <c r="J60">
        <v>7.0000000000000007E-2</v>
      </c>
      <c r="K60">
        <v>0.28999999999999998</v>
      </c>
      <c r="L60" t="s">
        <v>360</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enableFormatConditionsCalculation="0"/>
  <dimension ref="A1:H62"/>
  <sheetViews>
    <sheetView workbookViewId="0">
      <selection activeCell="J12" sqref="J12"/>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8" ht="16" customHeight="1" x14ac:dyDescent="0.2">
      <c r="A1" t="s">
        <v>352</v>
      </c>
    </row>
    <row r="2" spans="1:8" ht="16" customHeight="1" x14ac:dyDescent="0.2">
      <c r="A2" t="s">
        <v>400</v>
      </c>
    </row>
    <row r="3" spans="1:8" ht="16" customHeight="1" x14ac:dyDescent="0.2">
      <c r="A3" t="s">
        <v>402</v>
      </c>
    </row>
    <row r="4" spans="1:8" ht="16" customHeight="1" x14ac:dyDescent="0.2">
      <c r="A4" t="s">
        <v>135</v>
      </c>
    </row>
    <row r="5" spans="1:8" ht="16" customHeight="1" x14ac:dyDescent="0.2">
      <c r="B5" t="s">
        <v>136</v>
      </c>
      <c r="C5" t="s">
        <v>137</v>
      </c>
      <c r="D5" t="s">
        <v>138</v>
      </c>
      <c r="E5" t="s">
        <v>139</v>
      </c>
      <c r="F5" t="s">
        <v>140</v>
      </c>
    </row>
    <row r="6" spans="1:8" ht="16" customHeight="1" x14ac:dyDescent="0.2">
      <c r="A6" t="s">
        <v>1</v>
      </c>
      <c r="B6" t="s">
        <v>2</v>
      </c>
      <c r="C6" t="s">
        <v>3</v>
      </c>
      <c r="D6" t="s">
        <v>4</v>
      </c>
      <c r="E6" t="s">
        <v>5</v>
      </c>
      <c r="F6" t="s">
        <v>142</v>
      </c>
      <c r="G6" t="s">
        <v>141</v>
      </c>
    </row>
    <row r="7" spans="1:8" ht="16" customHeight="1" x14ac:dyDescent="0.2">
      <c r="A7" t="s">
        <v>8</v>
      </c>
      <c r="B7">
        <v>42693030</v>
      </c>
      <c r="C7">
        <v>40932789</v>
      </c>
      <c r="D7">
        <v>41416</v>
      </c>
      <c r="E7">
        <v>1718825</v>
      </c>
      <c r="F7">
        <v>0</v>
      </c>
      <c r="G7">
        <v>0.56999999999999995</v>
      </c>
    </row>
    <row r="8" spans="1:8" ht="16" customHeight="1" x14ac:dyDescent="0.2">
      <c r="A8" t="s">
        <v>9</v>
      </c>
      <c r="B8">
        <v>14935292</v>
      </c>
      <c r="C8">
        <v>10200969</v>
      </c>
      <c r="D8">
        <v>4152536</v>
      </c>
      <c r="E8">
        <v>581787</v>
      </c>
      <c r="F8">
        <v>0</v>
      </c>
      <c r="G8">
        <v>0.44</v>
      </c>
    </row>
    <row r="9" spans="1:8" ht="16" customHeight="1" x14ac:dyDescent="0.2">
      <c r="A9" t="s">
        <v>10</v>
      </c>
      <c r="B9">
        <v>120230299</v>
      </c>
      <c r="C9">
        <v>120228147</v>
      </c>
      <c r="D9">
        <v>0</v>
      </c>
      <c r="E9">
        <v>2152</v>
      </c>
      <c r="F9">
        <v>0</v>
      </c>
      <c r="G9">
        <v>0.56999999999999995</v>
      </c>
    </row>
    <row r="10" spans="1:8" ht="16" customHeight="1" x14ac:dyDescent="0.2">
      <c r="A10" t="s">
        <v>11</v>
      </c>
      <c r="B10">
        <v>8172841</v>
      </c>
      <c r="C10">
        <v>8172841</v>
      </c>
      <c r="D10">
        <v>0</v>
      </c>
      <c r="E10">
        <v>0</v>
      </c>
      <c r="F10">
        <v>0</v>
      </c>
      <c r="G10">
        <v>0.46</v>
      </c>
    </row>
    <row r="11" spans="1:8" ht="16" customHeight="1" x14ac:dyDescent="0.2">
      <c r="A11" t="s">
        <v>12</v>
      </c>
      <c r="B11">
        <v>1806794896</v>
      </c>
      <c r="C11">
        <v>1185011695</v>
      </c>
      <c r="D11">
        <v>159438895</v>
      </c>
      <c r="E11">
        <v>102569688</v>
      </c>
      <c r="F11">
        <v>359774618</v>
      </c>
      <c r="G11">
        <v>0.55000000000000004</v>
      </c>
    </row>
    <row r="12" spans="1:8" ht="16" customHeight="1" x14ac:dyDescent="0.2">
      <c r="A12" t="s">
        <v>13</v>
      </c>
      <c r="B12">
        <v>51148601</v>
      </c>
      <c r="C12">
        <v>49406076</v>
      </c>
      <c r="D12">
        <v>0</v>
      </c>
      <c r="E12">
        <v>1742525</v>
      </c>
      <c r="F12">
        <v>0</v>
      </c>
      <c r="G12">
        <v>0.42</v>
      </c>
      <c r="H12" t="s">
        <v>358</v>
      </c>
    </row>
    <row r="13" spans="1:8" ht="16" customHeight="1" x14ac:dyDescent="0.2">
      <c r="A13" t="s">
        <v>14</v>
      </c>
      <c r="B13">
        <v>12251276</v>
      </c>
      <c r="C13">
        <v>8110481</v>
      </c>
      <c r="D13">
        <v>0</v>
      </c>
      <c r="E13">
        <v>1903031</v>
      </c>
      <c r="F13">
        <v>2237764</v>
      </c>
      <c r="G13">
        <v>0.05</v>
      </c>
    </row>
    <row r="14" spans="1:8" ht="16" customHeight="1" x14ac:dyDescent="0.2">
      <c r="A14" t="s">
        <v>15</v>
      </c>
      <c r="B14">
        <v>23263023</v>
      </c>
      <c r="C14">
        <v>17509939</v>
      </c>
      <c r="D14">
        <v>0</v>
      </c>
      <c r="E14">
        <v>5753084</v>
      </c>
      <c r="F14">
        <v>0</v>
      </c>
      <c r="G14">
        <v>0.88</v>
      </c>
    </row>
    <row r="15" spans="1:8" ht="16" customHeight="1" x14ac:dyDescent="0.2">
      <c r="A15" t="s">
        <v>16</v>
      </c>
      <c r="B15">
        <v>28858225</v>
      </c>
      <c r="C15">
        <v>28858225</v>
      </c>
      <c r="D15">
        <v>0</v>
      </c>
      <c r="E15">
        <v>0</v>
      </c>
      <c r="F15">
        <v>0</v>
      </c>
      <c r="G15">
        <v>0.31</v>
      </c>
    </row>
    <row r="16" spans="1:8" ht="16" customHeight="1" x14ac:dyDescent="0.2">
      <c r="A16" t="s">
        <v>17</v>
      </c>
      <c r="B16">
        <v>64318369</v>
      </c>
      <c r="C16">
        <v>36150920</v>
      </c>
      <c r="D16">
        <v>15598344</v>
      </c>
      <c r="E16">
        <v>1264105</v>
      </c>
      <c r="F16">
        <v>11305000</v>
      </c>
      <c r="G16">
        <v>0.13</v>
      </c>
    </row>
    <row r="17" spans="1:7" ht="16" customHeight="1" x14ac:dyDescent="0.2">
      <c r="A17" t="s">
        <v>18</v>
      </c>
      <c r="B17">
        <v>102855217</v>
      </c>
      <c r="C17">
        <v>94210611</v>
      </c>
      <c r="D17">
        <v>0</v>
      </c>
      <c r="E17">
        <v>8644606</v>
      </c>
      <c r="F17">
        <v>0</v>
      </c>
      <c r="G17">
        <v>0.28999999999999998</v>
      </c>
    </row>
    <row r="18" spans="1:7" ht="16" customHeight="1" x14ac:dyDescent="0.2">
      <c r="A18" t="s">
        <v>19</v>
      </c>
      <c r="B18">
        <v>34858763</v>
      </c>
      <c r="C18">
        <v>34858763</v>
      </c>
      <c r="D18">
        <v>0</v>
      </c>
      <c r="E18">
        <v>0</v>
      </c>
      <c r="F18">
        <v>0</v>
      </c>
      <c r="G18">
        <v>0.68</v>
      </c>
    </row>
    <row r="19" spans="1:7" ht="16" customHeight="1" x14ac:dyDescent="0.2">
      <c r="A19" t="s">
        <v>20</v>
      </c>
      <c r="B19">
        <v>7265149</v>
      </c>
      <c r="C19">
        <v>7231018</v>
      </c>
      <c r="D19">
        <v>0</v>
      </c>
      <c r="E19">
        <v>34131</v>
      </c>
      <c r="F19">
        <v>0</v>
      </c>
      <c r="G19">
        <v>0.26</v>
      </c>
    </row>
    <row r="20" spans="1:7" ht="16" customHeight="1" x14ac:dyDescent="0.2">
      <c r="A20" t="s">
        <v>21</v>
      </c>
      <c r="B20">
        <v>63019561</v>
      </c>
      <c r="C20">
        <v>59971983</v>
      </c>
      <c r="D20">
        <v>0</v>
      </c>
      <c r="E20">
        <v>3047578</v>
      </c>
      <c r="F20">
        <v>0</v>
      </c>
      <c r="G20">
        <v>0.11</v>
      </c>
    </row>
    <row r="21" spans="1:7" ht="16" customHeight="1" x14ac:dyDescent="0.2">
      <c r="A21" t="s">
        <v>22</v>
      </c>
      <c r="B21">
        <v>110449722</v>
      </c>
      <c r="C21">
        <v>108578593</v>
      </c>
      <c r="D21">
        <v>0</v>
      </c>
      <c r="E21">
        <v>1871129</v>
      </c>
      <c r="F21">
        <v>0</v>
      </c>
      <c r="G21">
        <v>0.56999999999999995</v>
      </c>
    </row>
    <row r="22" spans="1:7" ht="16" customHeight="1" x14ac:dyDescent="0.2">
      <c r="A22" t="s">
        <v>23</v>
      </c>
      <c r="B22">
        <v>42140792</v>
      </c>
      <c r="C22">
        <v>42140792</v>
      </c>
      <c r="D22">
        <v>0</v>
      </c>
      <c r="E22">
        <v>0</v>
      </c>
      <c r="F22">
        <v>0</v>
      </c>
      <c r="G22">
        <v>0.42</v>
      </c>
    </row>
    <row r="23" spans="1:7" ht="16" customHeight="1" x14ac:dyDescent="0.2">
      <c r="A23" t="s">
        <v>24</v>
      </c>
      <c r="B23">
        <v>67639882</v>
      </c>
      <c r="C23">
        <v>34766208</v>
      </c>
      <c r="D23">
        <v>0</v>
      </c>
      <c r="E23">
        <v>10549235</v>
      </c>
      <c r="F23">
        <v>22324439</v>
      </c>
      <c r="G23">
        <v>0.74</v>
      </c>
    </row>
    <row r="24" spans="1:7" ht="16" customHeight="1" x14ac:dyDescent="0.2">
      <c r="A24" t="s">
        <v>25</v>
      </c>
      <c r="B24">
        <v>56415268</v>
      </c>
      <c r="C24">
        <v>40657478</v>
      </c>
      <c r="D24">
        <v>11081283</v>
      </c>
      <c r="E24">
        <v>4676507</v>
      </c>
      <c r="F24">
        <v>0</v>
      </c>
      <c r="G24">
        <v>0.45</v>
      </c>
    </row>
    <row r="25" spans="1:7" ht="16" customHeight="1" x14ac:dyDescent="0.2">
      <c r="A25" t="s">
        <v>26</v>
      </c>
      <c r="B25">
        <v>59753941</v>
      </c>
      <c r="C25">
        <v>58996738</v>
      </c>
      <c r="D25">
        <v>0</v>
      </c>
      <c r="E25">
        <v>757203</v>
      </c>
      <c r="F25">
        <v>0</v>
      </c>
      <c r="G25">
        <v>0.3</v>
      </c>
    </row>
    <row r="26" spans="1:7" ht="16" customHeight="1" x14ac:dyDescent="0.2">
      <c r="A26" t="s">
        <v>27</v>
      </c>
      <c r="B26">
        <v>50857036</v>
      </c>
      <c r="C26">
        <v>45757488</v>
      </c>
      <c r="D26">
        <v>4610779</v>
      </c>
      <c r="E26">
        <v>488769</v>
      </c>
      <c r="F26">
        <v>0</v>
      </c>
      <c r="G26">
        <v>0.78</v>
      </c>
    </row>
    <row r="27" spans="1:7" ht="16" customHeight="1" x14ac:dyDescent="0.2">
      <c r="A27" t="s">
        <v>28</v>
      </c>
      <c r="B27">
        <v>78706057</v>
      </c>
      <c r="C27">
        <v>78706057</v>
      </c>
      <c r="D27">
        <v>0</v>
      </c>
      <c r="E27">
        <v>0</v>
      </c>
      <c r="F27">
        <v>0</v>
      </c>
      <c r="G27">
        <v>0.46</v>
      </c>
    </row>
    <row r="28" spans="1:7" ht="16" customHeight="1" x14ac:dyDescent="0.2">
      <c r="A28" t="s">
        <v>29</v>
      </c>
      <c r="B28">
        <v>154095371</v>
      </c>
      <c r="C28">
        <v>147061550</v>
      </c>
      <c r="D28">
        <v>6947595</v>
      </c>
      <c r="E28">
        <v>86226</v>
      </c>
      <c r="F28">
        <v>0</v>
      </c>
      <c r="G28">
        <v>0.48</v>
      </c>
    </row>
    <row r="29" spans="1:7" ht="16" customHeight="1" x14ac:dyDescent="0.2">
      <c r="A29" t="s">
        <v>30</v>
      </c>
      <c r="B29">
        <v>164742978</v>
      </c>
      <c r="C29">
        <v>183555284</v>
      </c>
      <c r="D29">
        <v>32815726</v>
      </c>
      <c r="E29">
        <v>0</v>
      </c>
      <c r="F29">
        <v>-51628032</v>
      </c>
      <c r="G29">
        <v>0.22</v>
      </c>
    </row>
    <row r="30" spans="1:7" ht="16" customHeight="1" x14ac:dyDescent="0.2">
      <c r="A30" t="s">
        <v>31</v>
      </c>
      <c r="B30">
        <v>100359996</v>
      </c>
      <c r="C30">
        <v>100359996</v>
      </c>
      <c r="D30">
        <v>0</v>
      </c>
      <c r="E30">
        <v>0</v>
      </c>
      <c r="F30">
        <v>0</v>
      </c>
      <c r="G30">
        <v>0.45</v>
      </c>
    </row>
    <row r="31" spans="1:7" ht="16" customHeight="1" x14ac:dyDescent="0.2">
      <c r="A31" t="s">
        <v>32</v>
      </c>
      <c r="B31">
        <v>-9862310</v>
      </c>
      <c r="C31">
        <v>32093604</v>
      </c>
      <c r="D31">
        <v>1411689</v>
      </c>
      <c r="E31">
        <v>-43367603</v>
      </c>
      <c r="F31">
        <v>0</v>
      </c>
      <c r="G31">
        <v>-0.12</v>
      </c>
    </row>
    <row r="32" spans="1:7" ht="16" customHeight="1" x14ac:dyDescent="0.2">
      <c r="A32" t="s">
        <v>33</v>
      </c>
      <c r="B32">
        <v>73298275</v>
      </c>
      <c r="C32">
        <v>73298275</v>
      </c>
      <c r="D32">
        <v>0</v>
      </c>
      <c r="E32">
        <v>0</v>
      </c>
      <c r="F32">
        <v>0</v>
      </c>
      <c r="G32">
        <v>0.43</v>
      </c>
    </row>
    <row r="33" spans="1:7" ht="16" customHeight="1" x14ac:dyDescent="0.2">
      <c r="A33" t="s">
        <v>34</v>
      </c>
      <c r="B33">
        <v>20376487</v>
      </c>
      <c r="C33">
        <v>18506065</v>
      </c>
      <c r="D33">
        <v>0</v>
      </c>
      <c r="E33">
        <v>0</v>
      </c>
      <c r="F33">
        <v>1870422</v>
      </c>
      <c r="G33">
        <v>0.67</v>
      </c>
    </row>
    <row r="34" spans="1:7" ht="16" customHeight="1" x14ac:dyDescent="0.2">
      <c r="A34" t="s">
        <v>35</v>
      </c>
      <c r="B34">
        <v>42257211</v>
      </c>
      <c r="C34">
        <v>42257211</v>
      </c>
      <c r="D34">
        <v>0</v>
      </c>
      <c r="E34">
        <v>0</v>
      </c>
      <c r="F34">
        <v>0</v>
      </c>
      <c r="G34">
        <v>0.7</v>
      </c>
    </row>
    <row r="35" spans="1:7" ht="16" customHeight="1" x14ac:dyDescent="0.2">
      <c r="A35" t="s">
        <v>36</v>
      </c>
      <c r="B35">
        <v>16668035</v>
      </c>
      <c r="C35">
        <v>11847708</v>
      </c>
      <c r="D35">
        <v>0</v>
      </c>
      <c r="E35">
        <v>1544666</v>
      </c>
      <c r="F35">
        <v>3275661</v>
      </c>
      <c r="G35">
        <v>0.4</v>
      </c>
    </row>
    <row r="36" spans="1:7" ht="16" customHeight="1" x14ac:dyDescent="0.2">
      <c r="A36" t="s">
        <v>37</v>
      </c>
      <c r="B36">
        <v>16283973</v>
      </c>
      <c r="C36">
        <v>16283973</v>
      </c>
      <c r="D36">
        <v>0</v>
      </c>
      <c r="E36">
        <v>0</v>
      </c>
      <c r="F36">
        <v>0</v>
      </c>
      <c r="G36">
        <v>0.57999999999999996</v>
      </c>
    </row>
    <row r="37" spans="1:7" ht="16" customHeight="1" x14ac:dyDescent="0.2">
      <c r="A37" t="s">
        <v>38</v>
      </c>
      <c r="B37">
        <v>204536982</v>
      </c>
      <c r="C37">
        <v>189597583</v>
      </c>
      <c r="D37">
        <v>10153060</v>
      </c>
      <c r="E37">
        <v>8415981</v>
      </c>
      <c r="F37">
        <v>-3629642</v>
      </c>
      <c r="G37">
        <v>0.47</v>
      </c>
    </row>
    <row r="38" spans="1:7" ht="16" customHeight="1" x14ac:dyDescent="0.2">
      <c r="A38" t="s">
        <v>39</v>
      </c>
      <c r="B38">
        <v>57853701</v>
      </c>
      <c r="C38">
        <v>57384514</v>
      </c>
      <c r="D38">
        <v>0</v>
      </c>
      <c r="E38">
        <v>469187</v>
      </c>
      <c r="F38">
        <v>0</v>
      </c>
      <c r="G38">
        <v>0.6</v>
      </c>
    </row>
    <row r="39" spans="1:7" ht="16" customHeight="1" x14ac:dyDescent="0.2">
      <c r="A39" t="s">
        <v>40</v>
      </c>
      <c r="B39">
        <v>865613058</v>
      </c>
      <c r="C39">
        <v>490205674</v>
      </c>
      <c r="D39">
        <v>0</v>
      </c>
      <c r="E39">
        <v>0</v>
      </c>
      <c r="F39">
        <v>375407384</v>
      </c>
      <c r="G39">
        <v>0.44</v>
      </c>
    </row>
    <row r="40" spans="1:7" ht="16" customHeight="1" x14ac:dyDescent="0.2">
      <c r="A40" t="s">
        <v>41</v>
      </c>
      <c r="B40">
        <v>98759291</v>
      </c>
      <c r="C40">
        <v>96255851</v>
      </c>
      <c r="D40">
        <v>0</v>
      </c>
      <c r="E40">
        <v>0</v>
      </c>
      <c r="F40">
        <v>2503440</v>
      </c>
      <c r="G40">
        <v>0.4</v>
      </c>
    </row>
    <row r="41" spans="1:7" ht="16" customHeight="1" x14ac:dyDescent="0.2">
      <c r="A41" t="s">
        <v>42</v>
      </c>
      <c r="B41">
        <v>12743766</v>
      </c>
      <c r="C41">
        <v>4393071</v>
      </c>
      <c r="D41">
        <v>-249215</v>
      </c>
      <c r="E41">
        <v>805980</v>
      </c>
      <c r="F41">
        <v>7793930</v>
      </c>
      <c r="G41">
        <v>0.5</v>
      </c>
    </row>
    <row r="42" spans="1:7" ht="16" customHeight="1" x14ac:dyDescent="0.2">
      <c r="A42" t="s">
        <v>43</v>
      </c>
      <c r="B42">
        <v>140559326</v>
      </c>
      <c r="C42">
        <v>140557840</v>
      </c>
      <c r="D42">
        <v>0</v>
      </c>
      <c r="E42">
        <v>1486</v>
      </c>
      <c r="F42">
        <v>0</v>
      </c>
      <c r="G42">
        <v>0.32</v>
      </c>
    </row>
    <row r="43" spans="1:7" ht="16" customHeight="1" x14ac:dyDescent="0.2">
      <c r="A43" t="s">
        <v>44</v>
      </c>
      <c r="B43">
        <v>101590643</v>
      </c>
      <c r="C43">
        <v>29647631</v>
      </c>
      <c r="D43">
        <v>39306778</v>
      </c>
      <c r="E43">
        <v>17851934</v>
      </c>
      <c r="F43">
        <v>14784300</v>
      </c>
      <c r="G43">
        <v>0.76</v>
      </c>
    </row>
    <row r="44" spans="1:7" ht="16" customHeight="1" x14ac:dyDescent="0.2">
      <c r="A44" t="s">
        <v>45</v>
      </c>
      <c r="B44">
        <v>88133258</v>
      </c>
      <c r="C44">
        <v>62706363</v>
      </c>
      <c r="D44">
        <v>9838906</v>
      </c>
      <c r="E44">
        <v>8309434</v>
      </c>
      <c r="F44">
        <v>7278555</v>
      </c>
      <c r="G44">
        <v>0.57999999999999996</v>
      </c>
    </row>
    <row r="45" spans="1:7" ht="16" customHeight="1" x14ac:dyDescent="0.2">
      <c r="A45" t="s">
        <v>46</v>
      </c>
      <c r="B45">
        <v>181821819</v>
      </c>
      <c r="C45">
        <v>168676264</v>
      </c>
      <c r="D45">
        <v>0</v>
      </c>
      <c r="E45">
        <v>13145555</v>
      </c>
      <c r="F45">
        <v>0</v>
      </c>
      <c r="G45">
        <v>0.23</v>
      </c>
    </row>
    <row r="46" spans="1:7" ht="16" customHeight="1" x14ac:dyDescent="0.2">
      <c r="A46" t="s">
        <v>47</v>
      </c>
      <c r="B46">
        <v>58325955</v>
      </c>
      <c r="C46">
        <v>58086852</v>
      </c>
      <c r="D46">
        <v>0</v>
      </c>
      <c r="E46">
        <v>239103</v>
      </c>
      <c r="F46">
        <v>0</v>
      </c>
      <c r="G46">
        <v>0.7</v>
      </c>
    </row>
    <row r="47" spans="1:7" ht="16" customHeight="1" x14ac:dyDescent="0.2">
      <c r="A47" t="s">
        <v>48</v>
      </c>
      <c r="B47">
        <v>2156087</v>
      </c>
      <c r="C47">
        <v>3488455</v>
      </c>
      <c r="D47">
        <v>0</v>
      </c>
      <c r="E47">
        <v>-1332368</v>
      </c>
      <c r="F47">
        <v>0</v>
      </c>
      <c r="G47">
        <v>0.88</v>
      </c>
    </row>
    <row r="48" spans="1:7" ht="16" customHeight="1" x14ac:dyDescent="0.2">
      <c r="A48" t="s">
        <v>49</v>
      </c>
      <c r="B48">
        <v>15454826</v>
      </c>
      <c r="C48">
        <v>5949239</v>
      </c>
      <c r="D48">
        <v>0</v>
      </c>
      <c r="E48">
        <v>0</v>
      </c>
      <c r="F48">
        <v>9505587</v>
      </c>
      <c r="G48">
        <v>0.76</v>
      </c>
    </row>
    <row r="49" spans="1:7" ht="16" customHeight="1" x14ac:dyDescent="0.2">
      <c r="A49" t="s">
        <v>50</v>
      </c>
      <c r="B49">
        <v>115887010</v>
      </c>
      <c r="C49">
        <v>114026971</v>
      </c>
      <c r="D49">
        <v>468241</v>
      </c>
      <c r="E49">
        <v>1391798</v>
      </c>
      <c r="F49">
        <v>0</v>
      </c>
      <c r="G49">
        <v>0.78</v>
      </c>
    </row>
    <row r="50" spans="1:7" ht="16" customHeight="1" x14ac:dyDescent="0.2">
      <c r="A50" t="s">
        <v>51</v>
      </c>
      <c r="B50">
        <v>182365406</v>
      </c>
      <c r="C50">
        <v>127724118</v>
      </c>
      <c r="D50">
        <v>6891</v>
      </c>
      <c r="E50">
        <v>291121</v>
      </c>
      <c r="F50">
        <v>54343276</v>
      </c>
      <c r="G50">
        <v>0.35</v>
      </c>
    </row>
    <row r="51" spans="1:7" ht="16" customHeight="1" x14ac:dyDescent="0.2">
      <c r="A51" t="s">
        <v>52</v>
      </c>
      <c r="B51">
        <v>48668959</v>
      </c>
      <c r="C51">
        <v>40696544</v>
      </c>
      <c r="D51">
        <v>5013825</v>
      </c>
      <c r="E51">
        <v>2958590</v>
      </c>
      <c r="F51">
        <v>0</v>
      </c>
      <c r="G51">
        <v>0.55000000000000004</v>
      </c>
    </row>
    <row r="52" spans="1:7" ht="16" customHeight="1" x14ac:dyDescent="0.2">
      <c r="A52" t="s">
        <v>53</v>
      </c>
      <c r="B52">
        <v>26242509</v>
      </c>
      <c r="C52">
        <v>22005117</v>
      </c>
      <c r="D52">
        <v>0</v>
      </c>
      <c r="E52">
        <v>4237392</v>
      </c>
      <c r="F52">
        <v>0</v>
      </c>
      <c r="G52">
        <v>0.74</v>
      </c>
    </row>
    <row r="53" spans="1:7" ht="16" customHeight="1" x14ac:dyDescent="0.2">
      <c r="A53" t="s">
        <v>54</v>
      </c>
      <c r="B53">
        <v>69623469</v>
      </c>
      <c r="C53">
        <v>69623469</v>
      </c>
      <c r="D53">
        <v>0</v>
      </c>
      <c r="E53">
        <v>0</v>
      </c>
      <c r="F53">
        <v>0</v>
      </c>
      <c r="G53">
        <v>0.46</v>
      </c>
    </row>
    <row r="54" spans="1:7" ht="16" customHeight="1" x14ac:dyDescent="0.2">
      <c r="A54" t="s">
        <v>55</v>
      </c>
      <c r="B54">
        <v>157012911</v>
      </c>
      <c r="C54">
        <v>157012911</v>
      </c>
      <c r="D54">
        <v>0</v>
      </c>
      <c r="E54">
        <v>0</v>
      </c>
      <c r="F54">
        <v>0</v>
      </c>
      <c r="G54">
        <v>0.51</v>
      </c>
    </row>
    <row r="55" spans="1:7" ht="16" customHeight="1" x14ac:dyDescent="0.2">
      <c r="A55" t="s">
        <v>56</v>
      </c>
      <c r="B55">
        <v>58137626</v>
      </c>
      <c r="C55">
        <v>42978530</v>
      </c>
      <c r="D55">
        <v>1960305</v>
      </c>
      <c r="E55">
        <v>13198791</v>
      </c>
      <c r="F55">
        <v>0</v>
      </c>
      <c r="G55">
        <v>0.5</v>
      </c>
    </row>
    <row r="56" spans="1:7" ht="16" customHeight="1" x14ac:dyDescent="0.2">
      <c r="A56" t="s">
        <v>57</v>
      </c>
      <c r="B56">
        <v>98609736</v>
      </c>
      <c r="C56">
        <v>98602060</v>
      </c>
      <c r="D56">
        <v>0</v>
      </c>
      <c r="E56">
        <v>7676</v>
      </c>
      <c r="F56">
        <v>0</v>
      </c>
      <c r="G56">
        <v>0.3</v>
      </c>
    </row>
    <row r="57" spans="1:7" ht="16" customHeight="1" x14ac:dyDescent="0.2">
      <c r="A57" t="s">
        <v>58</v>
      </c>
      <c r="B57">
        <v>12470995</v>
      </c>
      <c r="C57">
        <v>1250443</v>
      </c>
      <c r="D57">
        <v>0</v>
      </c>
      <c r="E57">
        <v>11220552</v>
      </c>
      <c r="F57">
        <v>0</v>
      </c>
      <c r="G57">
        <v>0.41</v>
      </c>
    </row>
    <row r="58" spans="1:7" ht="16" customHeight="1" x14ac:dyDescent="0.2">
      <c r="A58" t="s">
        <v>133</v>
      </c>
      <c r="B58">
        <v>6021414589</v>
      </c>
      <c r="C58">
        <v>4716590977</v>
      </c>
      <c r="D58">
        <v>302597054</v>
      </c>
      <c r="E58">
        <v>185079856</v>
      </c>
      <c r="F58">
        <v>817146702</v>
      </c>
      <c r="G58" t="s">
        <v>360</v>
      </c>
    </row>
    <row r="59" spans="1:7" ht="16" customHeight="1" x14ac:dyDescent="0.2">
      <c r="A59" t="s">
        <v>361</v>
      </c>
      <c r="B59">
        <v>1</v>
      </c>
      <c r="C59">
        <v>0.78330281153806136</v>
      </c>
      <c r="D59">
        <v>5.0253482720287741E-2</v>
      </c>
      <c r="E59">
        <v>3.0736939512204714E-2</v>
      </c>
      <c r="F59">
        <v>0.13570676622944622</v>
      </c>
      <c r="G59" t="s">
        <v>360</v>
      </c>
    </row>
    <row r="60" spans="1:7" ht="16" customHeight="1" x14ac:dyDescent="0.2">
      <c r="A60" t="s">
        <v>362</v>
      </c>
      <c r="B60">
        <v>0.42</v>
      </c>
      <c r="C60">
        <v>0.33</v>
      </c>
      <c r="D60">
        <v>0.02</v>
      </c>
      <c r="E60">
        <v>0.01</v>
      </c>
      <c r="F60">
        <v>0.06</v>
      </c>
      <c r="G60" t="s">
        <v>360</v>
      </c>
    </row>
    <row r="61" spans="1:7" ht="16" customHeight="1" x14ac:dyDescent="0.2">
      <c r="A61" t="s">
        <v>363</v>
      </c>
    </row>
    <row r="62" spans="1:7" ht="16" customHeight="1" x14ac:dyDescent="0.2">
      <c r="A62" t="s">
        <v>364</v>
      </c>
    </row>
  </sheetData>
  <pageMargins left="0.7" right="0.7" top="0.75" bottom="0.75" header="0.5" footer="0.5"/>
  <pageSetup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enableFormatConditionsCalculation="0"/>
  <dimension ref="A1:L58"/>
  <sheetViews>
    <sheetView topLeftCell="A33" workbookViewId="0">
      <selection activeCell="C6" sqref="C6"/>
    </sheetView>
  </sheetViews>
  <sheetFormatPr baseColWidth="10" defaultColWidth="9.1640625" defaultRowHeight="16" customHeight="1" x14ac:dyDescent="0.2"/>
  <cols>
    <col min="1" max="1" width="18.6640625" customWidth="1"/>
    <col min="2" max="2" width="14" customWidth="1"/>
    <col min="3" max="3" width="19" customWidth="1"/>
    <col min="4" max="4" width="12.5" customWidth="1"/>
    <col min="5" max="5" width="18.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400</v>
      </c>
    </row>
    <row r="3" spans="1:12" ht="16" customHeight="1" x14ac:dyDescent="0.2">
      <c r="A3" t="s">
        <v>401</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137940165</v>
      </c>
      <c r="C7">
        <v>19913961</v>
      </c>
      <c r="D7">
        <v>0.14000000000000001</v>
      </c>
      <c r="E7">
        <v>10643739</v>
      </c>
      <c r="F7">
        <v>0.08</v>
      </c>
      <c r="G7">
        <v>107382465</v>
      </c>
      <c r="H7">
        <v>42693030</v>
      </c>
      <c r="I7">
        <v>32287828</v>
      </c>
      <c r="J7">
        <v>74980858</v>
      </c>
      <c r="K7">
        <v>9660522</v>
      </c>
      <c r="L7">
        <v>22741085</v>
      </c>
    </row>
    <row r="8" spans="1:12" ht="16" customHeight="1" x14ac:dyDescent="0.2">
      <c r="A8" t="s">
        <v>9</v>
      </c>
      <c r="B8">
        <v>73714025</v>
      </c>
      <c r="C8">
        <v>15380000</v>
      </c>
      <c r="D8">
        <v>0.21</v>
      </c>
      <c r="E8">
        <v>3500000</v>
      </c>
      <c r="F8">
        <v>0.05</v>
      </c>
      <c r="G8">
        <v>54834025</v>
      </c>
      <c r="H8">
        <v>14935292</v>
      </c>
      <c r="I8">
        <v>18962628</v>
      </c>
      <c r="J8">
        <v>33897920</v>
      </c>
      <c r="K8">
        <v>9330317</v>
      </c>
      <c r="L8">
        <v>11605788</v>
      </c>
    </row>
    <row r="9" spans="1:12" ht="16" customHeight="1" x14ac:dyDescent="0.2">
      <c r="A9" t="s">
        <v>10</v>
      </c>
      <c r="B9">
        <v>258904261</v>
      </c>
      <c r="C9">
        <v>0</v>
      </c>
      <c r="D9">
        <v>0</v>
      </c>
      <c r="E9">
        <v>22613054</v>
      </c>
      <c r="F9">
        <v>0.09</v>
      </c>
      <c r="G9">
        <v>236291207</v>
      </c>
      <c r="H9">
        <v>120230299</v>
      </c>
      <c r="I9">
        <v>90967924</v>
      </c>
      <c r="J9">
        <v>211198223</v>
      </c>
      <c r="K9">
        <v>25092984</v>
      </c>
      <c r="L9">
        <v>0</v>
      </c>
    </row>
    <row r="10" spans="1:12" ht="16" customHeight="1" x14ac:dyDescent="0.2">
      <c r="A10" t="s">
        <v>11</v>
      </c>
      <c r="B10">
        <v>122617122</v>
      </c>
      <c r="C10">
        <v>16202199</v>
      </c>
      <c r="D10">
        <v>0.13</v>
      </c>
      <c r="E10">
        <v>2674150</v>
      </c>
      <c r="F10">
        <v>0.02</v>
      </c>
      <c r="G10">
        <v>103740773</v>
      </c>
      <c r="H10">
        <v>8172841</v>
      </c>
      <c r="I10">
        <v>9543782</v>
      </c>
      <c r="J10">
        <v>17716623</v>
      </c>
      <c r="K10">
        <v>64066</v>
      </c>
      <c r="L10">
        <v>85960084</v>
      </c>
    </row>
    <row r="11" spans="1:12" ht="16" customHeight="1" x14ac:dyDescent="0.2">
      <c r="A11" t="s">
        <v>12</v>
      </c>
      <c r="B11">
        <v>3921792007</v>
      </c>
      <c r="C11">
        <v>280496000</v>
      </c>
      <c r="D11">
        <v>7.0000000000000007E-2</v>
      </c>
      <c r="E11">
        <v>86987889</v>
      </c>
      <c r="F11">
        <v>0.02</v>
      </c>
      <c r="G11">
        <v>3554308118</v>
      </c>
      <c r="H11">
        <v>1806794896</v>
      </c>
      <c r="I11">
        <v>1498408924</v>
      </c>
      <c r="J11">
        <v>3305203820</v>
      </c>
      <c r="K11">
        <v>249104298</v>
      </c>
      <c r="L11">
        <v>0</v>
      </c>
    </row>
    <row r="12" spans="1:12" ht="16" customHeight="1" x14ac:dyDescent="0.2">
      <c r="A12" t="s">
        <v>13</v>
      </c>
      <c r="B12">
        <v>230867168</v>
      </c>
      <c r="C12">
        <v>28089730</v>
      </c>
      <c r="D12">
        <v>0.12</v>
      </c>
      <c r="E12">
        <v>14962638</v>
      </c>
      <c r="F12">
        <v>0.06</v>
      </c>
      <c r="G12">
        <v>187814800</v>
      </c>
      <c r="H12">
        <v>51148601</v>
      </c>
      <c r="I12">
        <v>70466429</v>
      </c>
      <c r="J12">
        <v>121615030</v>
      </c>
      <c r="K12">
        <v>66199770</v>
      </c>
      <c r="L12">
        <v>0</v>
      </c>
    </row>
    <row r="13" spans="1:12" ht="16" customHeight="1" x14ac:dyDescent="0.2">
      <c r="A13" t="s">
        <v>14</v>
      </c>
      <c r="B13">
        <v>266788107</v>
      </c>
      <c r="C13">
        <v>0</v>
      </c>
      <c r="D13">
        <v>0</v>
      </c>
      <c r="E13">
        <v>26678810</v>
      </c>
      <c r="F13">
        <v>0.1</v>
      </c>
      <c r="G13">
        <v>240109297</v>
      </c>
      <c r="H13">
        <v>12251276</v>
      </c>
      <c r="I13">
        <v>227858021</v>
      </c>
      <c r="J13">
        <v>240109297</v>
      </c>
      <c r="K13">
        <v>0</v>
      </c>
      <c r="L13">
        <v>0</v>
      </c>
    </row>
    <row r="14" spans="1:12" ht="16" customHeight="1" x14ac:dyDescent="0.2">
      <c r="A14" t="s">
        <v>15</v>
      </c>
      <c r="B14">
        <v>37924573</v>
      </c>
      <c r="C14">
        <v>3064166</v>
      </c>
      <c r="D14">
        <v>0.08</v>
      </c>
      <c r="E14">
        <v>3420400</v>
      </c>
      <c r="F14">
        <v>0.09</v>
      </c>
      <c r="G14">
        <v>31440007</v>
      </c>
      <c r="H14">
        <v>23263023</v>
      </c>
      <c r="I14">
        <v>3046994</v>
      </c>
      <c r="J14">
        <v>26310017</v>
      </c>
      <c r="K14">
        <v>1200000</v>
      </c>
      <c r="L14">
        <v>3929990</v>
      </c>
    </row>
    <row r="15" spans="1:12" ht="16" customHeight="1" x14ac:dyDescent="0.2">
      <c r="A15" t="s">
        <v>16</v>
      </c>
      <c r="B15">
        <v>162532314</v>
      </c>
      <c r="C15">
        <v>18521964</v>
      </c>
      <c r="D15">
        <v>0.11</v>
      </c>
      <c r="E15">
        <v>3906104</v>
      </c>
      <c r="F15">
        <v>0.02</v>
      </c>
      <c r="G15">
        <v>140104246</v>
      </c>
      <c r="H15">
        <v>28858225</v>
      </c>
      <c r="I15">
        <v>62818652</v>
      </c>
      <c r="J15">
        <v>91676877</v>
      </c>
      <c r="K15">
        <v>1546393</v>
      </c>
      <c r="L15">
        <v>46880976</v>
      </c>
    </row>
    <row r="16" spans="1:12" ht="16" customHeight="1" x14ac:dyDescent="0.2">
      <c r="A16" t="s">
        <v>17</v>
      </c>
      <c r="B16">
        <v>792611244</v>
      </c>
      <c r="C16">
        <v>122549160</v>
      </c>
      <c r="D16">
        <v>0.15</v>
      </c>
      <c r="E16">
        <v>62274580</v>
      </c>
      <c r="F16">
        <v>0.08</v>
      </c>
      <c r="G16">
        <v>607787504</v>
      </c>
      <c r="H16">
        <v>64318369</v>
      </c>
      <c r="I16">
        <v>444214807</v>
      </c>
      <c r="J16">
        <v>508533176</v>
      </c>
      <c r="K16">
        <v>99254328</v>
      </c>
      <c r="L16">
        <v>0</v>
      </c>
    </row>
    <row r="17" spans="1:12" ht="16" customHeight="1" x14ac:dyDescent="0.2">
      <c r="A17" t="s">
        <v>18</v>
      </c>
      <c r="B17">
        <v>549591820</v>
      </c>
      <c r="C17">
        <v>13191000</v>
      </c>
      <c r="D17">
        <v>0.02</v>
      </c>
      <c r="E17">
        <v>-40531</v>
      </c>
      <c r="F17">
        <v>0</v>
      </c>
      <c r="G17">
        <v>536441351</v>
      </c>
      <c r="H17">
        <v>102855217</v>
      </c>
      <c r="I17">
        <v>254862911</v>
      </c>
      <c r="J17">
        <v>357718128</v>
      </c>
      <c r="K17">
        <v>17901369</v>
      </c>
      <c r="L17">
        <v>160821854</v>
      </c>
    </row>
    <row r="18" spans="1:12" ht="16" customHeight="1" x14ac:dyDescent="0.2">
      <c r="A18" t="s">
        <v>19</v>
      </c>
      <c r="B18">
        <v>192981239</v>
      </c>
      <c r="C18">
        <v>7780000</v>
      </c>
      <c r="D18">
        <v>0.04</v>
      </c>
      <c r="E18">
        <v>9798374</v>
      </c>
      <c r="F18">
        <v>0.05</v>
      </c>
      <c r="G18">
        <v>175402865</v>
      </c>
      <c r="H18">
        <v>34858763</v>
      </c>
      <c r="I18">
        <v>16128628</v>
      </c>
      <c r="J18">
        <v>50987391</v>
      </c>
      <c r="K18">
        <v>10902289</v>
      </c>
      <c r="L18">
        <v>113513185</v>
      </c>
    </row>
    <row r="19" spans="1:12" ht="16" customHeight="1" x14ac:dyDescent="0.2">
      <c r="A19" t="s">
        <v>20</v>
      </c>
      <c r="B19">
        <v>48591080</v>
      </c>
      <c r="C19">
        <v>6782122</v>
      </c>
      <c r="D19">
        <v>0.14000000000000001</v>
      </c>
      <c r="E19">
        <v>3550751</v>
      </c>
      <c r="F19">
        <v>7.0000000000000007E-2</v>
      </c>
      <c r="G19">
        <v>38258207</v>
      </c>
      <c r="H19">
        <v>7265149</v>
      </c>
      <c r="I19">
        <v>21179150</v>
      </c>
      <c r="J19">
        <v>28444299</v>
      </c>
      <c r="K19">
        <v>9813910</v>
      </c>
      <c r="L19">
        <v>0</v>
      </c>
    </row>
    <row r="20" spans="1:12" ht="16" customHeight="1" x14ac:dyDescent="0.2">
      <c r="A20" t="s">
        <v>21</v>
      </c>
      <c r="B20">
        <v>585056960</v>
      </c>
      <c r="C20">
        <v>0</v>
      </c>
      <c r="D20">
        <v>0</v>
      </c>
      <c r="E20">
        <v>33990383</v>
      </c>
      <c r="F20">
        <v>0.06</v>
      </c>
      <c r="G20">
        <v>551066577</v>
      </c>
      <c r="H20">
        <v>63019561</v>
      </c>
      <c r="I20">
        <v>488047016</v>
      </c>
      <c r="J20">
        <v>551066577</v>
      </c>
      <c r="K20">
        <v>0</v>
      </c>
      <c r="L20">
        <v>0</v>
      </c>
    </row>
    <row r="21" spans="1:12" ht="16" customHeight="1" x14ac:dyDescent="0.2">
      <c r="A21" t="s">
        <v>22</v>
      </c>
      <c r="B21">
        <v>242764656</v>
      </c>
      <c r="C21">
        <v>4052906</v>
      </c>
      <c r="D21">
        <v>0.02</v>
      </c>
      <c r="E21">
        <v>2000000</v>
      </c>
      <c r="F21">
        <v>0.01</v>
      </c>
      <c r="G21">
        <v>236711750</v>
      </c>
      <c r="H21">
        <v>110449722</v>
      </c>
      <c r="I21">
        <v>82443994</v>
      </c>
      <c r="J21">
        <v>192893716</v>
      </c>
      <c r="K21">
        <v>43818034</v>
      </c>
      <c r="L21">
        <v>0</v>
      </c>
    </row>
    <row r="22" spans="1:12" ht="16" customHeight="1" x14ac:dyDescent="0.2">
      <c r="A22" t="s">
        <v>23</v>
      </c>
      <c r="B22">
        <v>166882006</v>
      </c>
      <c r="C22">
        <v>27552754</v>
      </c>
      <c r="D22">
        <v>0.17</v>
      </c>
      <c r="E22">
        <v>11904734</v>
      </c>
      <c r="F22">
        <v>7.0000000000000007E-2</v>
      </c>
      <c r="G22">
        <v>127424518</v>
      </c>
      <c r="H22">
        <v>42140792</v>
      </c>
      <c r="I22">
        <v>59118237</v>
      </c>
      <c r="J22">
        <v>101259029</v>
      </c>
      <c r="K22">
        <v>5729628</v>
      </c>
      <c r="L22">
        <v>20435861</v>
      </c>
    </row>
    <row r="23" spans="1:12" ht="16" customHeight="1" x14ac:dyDescent="0.2">
      <c r="A23" t="s">
        <v>24</v>
      </c>
      <c r="B23">
        <v>122971400</v>
      </c>
      <c r="C23">
        <v>21459991</v>
      </c>
      <c r="D23">
        <v>0.17</v>
      </c>
      <c r="E23">
        <v>4332070</v>
      </c>
      <c r="F23">
        <v>0.04</v>
      </c>
      <c r="G23">
        <v>97179339</v>
      </c>
      <c r="H23">
        <v>67639882</v>
      </c>
      <c r="I23">
        <v>24357611</v>
      </c>
      <c r="J23">
        <v>91997493</v>
      </c>
      <c r="K23">
        <v>0</v>
      </c>
      <c r="L23">
        <v>5181846</v>
      </c>
    </row>
    <row r="24" spans="1:12" ht="16" customHeight="1" x14ac:dyDescent="0.2">
      <c r="A24" t="s">
        <v>25</v>
      </c>
      <c r="B24">
        <v>236930591</v>
      </c>
      <c r="C24">
        <v>46324247</v>
      </c>
      <c r="D24">
        <v>0.2</v>
      </c>
      <c r="E24">
        <v>0</v>
      </c>
      <c r="F24">
        <v>0</v>
      </c>
      <c r="G24">
        <v>190606344</v>
      </c>
      <c r="H24">
        <v>56415268</v>
      </c>
      <c r="I24">
        <v>68022635</v>
      </c>
      <c r="J24">
        <v>124437903</v>
      </c>
      <c r="K24">
        <v>3900000</v>
      </c>
      <c r="L24">
        <v>62268441</v>
      </c>
    </row>
    <row r="25" spans="1:12" ht="16" customHeight="1" x14ac:dyDescent="0.2">
      <c r="A25" t="s">
        <v>26</v>
      </c>
      <c r="B25">
        <v>251915561</v>
      </c>
      <c r="C25">
        <v>22121018</v>
      </c>
      <c r="D25">
        <v>0.09</v>
      </c>
      <c r="E25">
        <v>16287524</v>
      </c>
      <c r="F25">
        <v>0.06</v>
      </c>
      <c r="G25">
        <v>213507019</v>
      </c>
      <c r="H25">
        <v>59753941</v>
      </c>
      <c r="I25">
        <v>136908747</v>
      </c>
      <c r="J25">
        <v>196662688</v>
      </c>
      <c r="K25">
        <v>16844331</v>
      </c>
      <c r="L25">
        <v>0</v>
      </c>
    </row>
    <row r="26" spans="1:12" ht="16" customHeight="1" x14ac:dyDescent="0.2">
      <c r="A26" t="s">
        <v>27</v>
      </c>
      <c r="B26">
        <v>126098425</v>
      </c>
      <c r="C26">
        <v>16974772</v>
      </c>
      <c r="D26">
        <v>0.13</v>
      </c>
      <c r="E26">
        <v>16684176</v>
      </c>
      <c r="F26">
        <v>0.13</v>
      </c>
      <c r="G26">
        <v>92439477</v>
      </c>
      <c r="H26">
        <v>50857036</v>
      </c>
      <c r="I26">
        <v>14002417</v>
      </c>
      <c r="J26">
        <v>64859453</v>
      </c>
      <c r="K26">
        <v>0</v>
      </c>
      <c r="L26">
        <v>27580024</v>
      </c>
    </row>
    <row r="27" spans="1:12" ht="16" customHeight="1" x14ac:dyDescent="0.2">
      <c r="A27" t="s">
        <v>28</v>
      </c>
      <c r="B27">
        <v>288395968</v>
      </c>
      <c r="C27">
        <v>19283424</v>
      </c>
      <c r="D27">
        <v>7.0000000000000007E-2</v>
      </c>
      <c r="E27">
        <v>22909803</v>
      </c>
      <c r="F27">
        <v>0.08</v>
      </c>
      <c r="G27">
        <v>246202741</v>
      </c>
      <c r="H27">
        <v>78706057</v>
      </c>
      <c r="I27">
        <v>93897377</v>
      </c>
      <c r="J27">
        <v>172603434</v>
      </c>
      <c r="K27">
        <v>7100097</v>
      </c>
      <c r="L27">
        <v>66499210</v>
      </c>
    </row>
    <row r="28" spans="1:12" ht="16" customHeight="1" x14ac:dyDescent="0.2">
      <c r="A28" t="s">
        <v>29</v>
      </c>
      <c r="B28">
        <v>466631977</v>
      </c>
      <c r="C28">
        <v>91874224</v>
      </c>
      <c r="D28">
        <v>0.2</v>
      </c>
      <c r="E28">
        <v>45937113</v>
      </c>
      <c r="F28">
        <v>0.1</v>
      </c>
      <c r="G28">
        <v>328820640</v>
      </c>
      <c r="H28">
        <v>154095371</v>
      </c>
      <c r="I28">
        <v>168171101</v>
      </c>
      <c r="J28">
        <v>322266472</v>
      </c>
      <c r="K28">
        <v>1468610</v>
      </c>
      <c r="L28">
        <v>5085558</v>
      </c>
    </row>
    <row r="29" spans="1:12" ht="16" customHeight="1" x14ac:dyDescent="0.2">
      <c r="A29" t="s">
        <v>30</v>
      </c>
      <c r="B29">
        <v>898902452</v>
      </c>
      <c r="C29">
        <v>0</v>
      </c>
      <c r="D29">
        <v>0</v>
      </c>
      <c r="E29">
        <v>26931583</v>
      </c>
      <c r="F29">
        <v>0.03</v>
      </c>
      <c r="G29">
        <v>871970869</v>
      </c>
      <c r="H29">
        <v>164742978</v>
      </c>
      <c r="I29">
        <v>595781393</v>
      </c>
      <c r="J29">
        <v>760524371</v>
      </c>
      <c r="K29">
        <v>0</v>
      </c>
      <c r="L29">
        <v>111446498</v>
      </c>
    </row>
    <row r="30" spans="1:12" ht="16" customHeight="1" x14ac:dyDescent="0.2">
      <c r="A30" t="s">
        <v>31</v>
      </c>
      <c r="B30">
        <v>322007096</v>
      </c>
      <c r="C30">
        <v>25012000</v>
      </c>
      <c r="D30">
        <v>0.08</v>
      </c>
      <c r="E30">
        <v>4790000</v>
      </c>
      <c r="F30">
        <v>0.01</v>
      </c>
      <c r="G30">
        <v>292205096</v>
      </c>
      <c r="H30">
        <v>100359996</v>
      </c>
      <c r="I30">
        <v>122233018</v>
      </c>
      <c r="J30">
        <v>222593014</v>
      </c>
      <c r="K30">
        <v>0</v>
      </c>
      <c r="L30">
        <v>69612082</v>
      </c>
    </row>
    <row r="31" spans="1:12" ht="16" customHeight="1" x14ac:dyDescent="0.2">
      <c r="A31" t="s">
        <v>32</v>
      </c>
      <c r="B31">
        <v>101969594</v>
      </c>
      <c r="C31">
        <v>2828019</v>
      </c>
      <c r="D31">
        <v>0.03</v>
      </c>
      <c r="E31">
        <v>9838241</v>
      </c>
      <c r="F31">
        <v>0.1</v>
      </c>
      <c r="G31">
        <v>89303334</v>
      </c>
      <c r="H31">
        <v>-9862310</v>
      </c>
      <c r="I31">
        <v>90866907</v>
      </c>
      <c r="J31">
        <v>81004597</v>
      </c>
      <c r="K31">
        <v>6494641</v>
      </c>
      <c r="L31">
        <v>1804096</v>
      </c>
    </row>
    <row r="32" spans="1:12" ht="16" customHeight="1" x14ac:dyDescent="0.2">
      <c r="A32" t="s">
        <v>33</v>
      </c>
      <c r="B32">
        <v>249609501</v>
      </c>
      <c r="C32">
        <v>25042439</v>
      </c>
      <c r="D32">
        <v>0.1</v>
      </c>
      <c r="E32">
        <v>21705174</v>
      </c>
      <c r="F32">
        <v>0.09</v>
      </c>
      <c r="G32">
        <v>202861888</v>
      </c>
      <c r="H32">
        <v>73298275</v>
      </c>
      <c r="I32">
        <v>98880412</v>
      </c>
      <c r="J32">
        <v>172178687</v>
      </c>
      <c r="K32">
        <v>30683204</v>
      </c>
      <c r="L32">
        <v>-3</v>
      </c>
    </row>
    <row r="33" spans="1:12" ht="16" customHeight="1" x14ac:dyDescent="0.2">
      <c r="A33" t="s">
        <v>34</v>
      </c>
      <c r="B33">
        <v>54958178</v>
      </c>
      <c r="C33">
        <v>1000000</v>
      </c>
      <c r="D33">
        <v>0.02</v>
      </c>
      <c r="E33">
        <v>1998226</v>
      </c>
      <c r="F33">
        <v>0.04</v>
      </c>
      <c r="G33">
        <v>51959952</v>
      </c>
      <c r="H33">
        <v>20376487</v>
      </c>
      <c r="I33">
        <v>9817297</v>
      </c>
      <c r="J33">
        <v>30193784</v>
      </c>
      <c r="K33">
        <v>1023000</v>
      </c>
      <c r="L33">
        <v>20743168</v>
      </c>
    </row>
    <row r="34" spans="1:12" ht="16" customHeight="1" x14ac:dyDescent="0.2">
      <c r="A34" t="s">
        <v>35</v>
      </c>
      <c r="B34">
        <v>76808107</v>
      </c>
      <c r="C34">
        <v>9000000</v>
      </c>
      <c r="D34">
        <v>0.12</v>
      </c>
      <c r="E34">
        <v>0</v>
      </c>
      <c r="F34">
        <v>0</v>
      </c>
      <c r="G34">
        <v>67808107</v>
      </c>
      <c r="H34">
        <v>42257211</v>
      </c>
      <c r="I34">
        <v>18058222</v>
      </c>
      <c r="J34">
        <v>60315433</v>
      </c>
      <c r="K34">
        <v>7492674</v>
      </c>
      <c r="L34">
        <v>0</v>
      </c>
    </row>
    <row r="35" spans="1:12" ht="16" customHeight="1" x14ac:dyDescent="0.2">
      <c r="A35" t="s">
        <v>36</v>
      </c>
      <c r="B35">
        <v>58383505</v>
      </c>
      <c r="C35">
        <v>0</v>
      </c>
      <c r="D35">
        <v>0</v>
      </c>
      <c r="E35">
        <v>654534</v>
      </c>
      <c r="F35">
        <v>0.01</v>
      </c>
      <c r="G35">
        <v>57728971</v>
      </c>
      <c r="H35">
        <v>16668035</v>
      </c>
      <c r="I35">
        <v>24590416</v>
      </c>
      <c r="J35">
        <v>41258451</v>
      </c>
      <c r="K35">
        <v>1165874</v>
      </c>
      <c r="L35">
        <v>15304646</v>
      </c>
    </row>
    <row r="36" spans="1:12" ht="16" customHeight="1" x14ac:dyDescent="0.2">
      <c r="A36" t="s">
        <v>37</v>
      </c>
      <c r="B36">
        <v>75643598</v>
      </c>
      <c r="C36">
        <v>146703</v>
      </c>
      <c r="D36">
        <v>0</v>
      </c>
      <c r="E36">
        <v>0</v>
      </c>
      <c r="F36">
        <v>0</v>
      </c>
      <c r="G36">
        <v>75496895</v>
      </c>
      <c r="H36">
        <v>16283973</v>
      </c>
      <c r="I36">
        <v>11655045</v>
      </c>
      <c r="J36">
        <v>27939018</v>
      </c>
      <c r="K36">
        <v>0</v>
      </c>
      <c r="L36">
        <v>47557877</v>
      </c>
    </row>
    <row r="37" spans="1:12" ht="16" customHeight="1" x14ac:dyDescent="0.2">
      <c r="A37" t="s">
        <v>38</v>
      </c>
      <c r="B37">
        <v>664606113</v>
      </c>
      <c r="C37">
        <v>37004272</v>
      </c>
      <c r="D37">
        <v>0.06</v>
      </c>
      <c r="E37">
        <v>15177540</v>
      </c>
      <c r="F37">
        <v>0.02</v>
      </c>
      <c r="G37">
        <v>612424301</v>
      </c>
      <c r="H37">
        <v>204536982</v>
      </c>
      <c r="I37">
        <v>227702454</v>
      </c>
      <c r="J37">
        <v>432239436</v>
      </c>
      <c r="K37">
        <v>86036469</v>
      </c>
      <c r="L37">
        <v>94148396</v>
      </c>
    </row>
    <row r="38" spans="1:12" ht="16" customHeight="1" x14ac:dyDescent="0.2">
      <c r="A38" t="s">
        <v>39</v>
      </c>
      <c r="B38">
        <v>162161683</v>
      </c>
      <c r="C38">
        <v>33071224</v>
      </c>
      <c r="D38">
        <v>0.2</v>
      </c>
      <c r="E38">
        <v>2000000</v>
      </c>
      <c r="F38">
        <v>0.01</v>
      </c>
      <c r="G38">
        <v>127090459</v>
      </c>
      <c r="H38">
        <v>57853701</v>
      </c>
      <c r="I38">
        <v>38656828</v>
      </c>
      <c r="J38">
        <v>96510529</v>
      </c>
      <c r="K38">
        <v>16662278</v>
      </c>
      <c r="L38">
        <v>13917652</v>
      </c>
    </row>
    <row r="39" spans="1:12" ht="16" customHeight="1" x14ac:dyDescent="0.2">
      <c r="A39" t="s">
        <v>40</v>
      </c>
      <c r="B39">
        <v>2929079593</v>
      </c>
      <c r="C39">
        <v>408000000</v>
      </c>
      <c r="D39">
        <v>0.14000000000000001</v>
      </c>
      <c r="E39">
        <v>122000000</v>
      </c>
      <c r="F39">
        <v>0.04</v>
      </c>
      <c r="G39">
        <v>2399079593</v>
      </c>
      <c r="H39">
        <v>865613058</v>
      </c>
      <c r="I39">
        <v>1099889604</v>
      </c>
      <c r="J39">
        <v>1965502662</v>
      </c>
      <c r="K39">
        <v>193834441</v>
      </c>
      <c r="L39">
        <v>239742490</v>
      </c>
    </row>
    <row r="40" spans="1:12" ht="16" customHeight="1" x14ac:dyDescent="0.2">
      <c r="A40" t="s">
        <v>41</v>
      </c>
      <c r="B40">
        <v>397880608</v>
      </c>
      <c r="C40">
        <v>83763165</v>
      </c>
      <c r="D40">
        <v>0.21</v>
      </c>
      <c r="E40">
        <v>6443497</v>
      </c>
      <c r="F40">
        <v>0.02</v>
      </c>
      <c r="G40">
        <v>307673946</v>
      </c>
      <c r="H40">
        <v>98759291</v>
      </c>
      <c r="I40">
        <v>146300967</v>
      </c>
      <c r="J40">
        <v>245060258</v>
      </c>
      <c r="K40">
        <v>62613688</v>
      </c>
      <c r="L40">
        <v>0</v>
      </c>
    </row>
    <row r="41" spans="1:12" ht="16" customHeight="1" x14ac:dyDescent="0.2">
      <c r="A41" t="s">
        <v>42</v>
      </c>
      <c r="B41">
        <v>37836952</v>
      </c>
      <c r="C41">
        <v>0</v>
      </c>
      <c r="D41">
        <v>0</v>
      </c>
      <c r="E41">
        <v>0</v>
      </c>
      <c r="F41">
        <v>0</v>
      </c>
      <c r="G41">
        <v>37836952</v>
      </c>
      <c r="H41">
        <v>12743766</v>
      </c>
      <c r="I41">
        <v>12660149</v>
      </c>
      <c r="J41">
        <v>25403915</v>
      </c>
      <c r="K41">
        <v>0</v>
      </c>
      <c r="L41">
        <v>12433037</v>
      </c>
    </row>
    <row r="42" spans="1:12" ht="16" customHeight="1" x14ac:dyDescent="0.2">
      <c r="A42" t="s">
        <v>43</v>
      </c>
      <c r="B42">
        <v>1337642134</v>
      </c>
      <c r="C42">
        <v>0</v>
      </c>
      <c r="D42">
        <v>0</v>
      </c>
      <c r="E42">
        <v>75608192</v>
      </c>
      <c r="F42">
        <v>0.06</v>
      </c>
      <c r="G42">
        <v>1262033942</v>
      </c>
      <c r="H42">
        <v>140559326</v>
      </c>
      <c r="I42">
        <v>300484082</v>
      </c>
      <c r="J42">
        <v>441043408</v>
      </c>
      <c r="K42">
        <v>484772494</v>
      </c>
      <c r="L42">
        <v>336218040</v>
      </c>
    </row>
    <row r="43" spans="1:12" ht="16" customHeight="1" x14ac:dyDescent="0.2">
      <c r="A43" t="s">
        <v>44</v>
      </c>
      <c r="B43">
        <v>270327365</v>
      </c>
      <c r="C43">
        <v>29518846</v>
      </c>
      <c r="D43">
        <v>0.11</v>
      </c>
      <c r="E43">
        <v>14759423</v>
      </c>
      <c r="F43">
        <v>0.05</v>
      </c>
      <c r="G43">
        <v>226049096</v>
      </c>
      <c r="H43">
        <v>101590643</v>
      </c>
      <c r="I43">
        <v>31929711</v>
      </c>
      <c r="J43">
        <v>133520354</v>
      </c>
      <c r="K43">
        <v>74416497</v>
      </c>
      <c r="L43">
        <v>18112245</v>
      </c>
    </row>
    <row r="44" spans="1:12" ht="16" customHeight="1" x14ac:dyDescent="0.2">
      <c r="A44" t="s">
        <v>45</v>
      </c>
      <c r="B44">
        <v>197455383</v>
      </c>
      <c r="C44">
        <v>0</v>
      </c>
      <c r="D44">
        <v>0</v>
      </c>
      <c r="E44">
        <v>0</v>
      </c>
      <c r="F44">
        <v>0</v>
      </c>
      <c r="G44">
        <v>197455383</v>
      </c>
      <c r="H44">
        <v>88133258</v>
      </c>
      <c r="I44">
        <v>63223458</v>
      </c>
      <c r="J44">
        <v>151356716</v>
      </c>
      <c r="K44">
        <v>46098667</v>
      </c>
      <c r="L44">
        <v>0</v>
      </c>
    </row>
    <row r="45" spans="1:12" ht="16" customHeight="1" x14ac:dyDescent="0.2">
      <c r="A45" t="s">
        <v>46</v>
      </c>
      <c r="B45">
        <v>1156824885</v>
      </c>
      <c r="C45">
        <v>165899000</v>
      </c>
      <c r="D45">
        <v>0.14000000000000001</v>
      </c>
      <c r="E45">
        <v>0</v>
      </c>
      <c r="F45">
        <v>0</v>
      </c>
      <c r="G45">
        <v>990925885</v>
      </c>
      <c r="H45">
        <v>181821819</v>
      </c>
      <c r="I45">
        <v>603007756</v>
      </c>
      <c r="J45">
        <v>784829575</v>
      </c>
      <c r="K45">
        <v>63973667</v>
      </c>
      <c r="L45">
        <v>142122643</v>
      </c>
    </row>
    <row r="46" spans="1:12" ht="16" customHeight="1" x14ac:dyDescent="0.2">
      <c r="A46" t="s">
        <v>47</v>
      </c>
      <c r="B46">
        <v>97114042</v>
      </c>
      <c r="C46">
        <v>13087316</v>
      </c>
      <c r="D46">
        <v>0.13</v>
      </c>
      <c r="E46">
        <v>397030</v>
      </c>
      <c r="F46">
        <v>0</v>
      </c>
      <c r="G46">
        <v>83629696</v>
      </c>
      <c r="H46">
        <v>58325955</v>
      </c>
      <c r="I46">
        <v>25303741</v>
      </c>
      <c r="J46">
        <v>83629696</v>
      </c>
      <c r="K46">
        <v>0</v>
      </c>
      <c r="L46">
        <v>0</v>
      </c>
    </row>
    <row r="47" spans="1:12" ht="16" customHeight="1" x14ac:dyDescent="0.2">
      <c r="A47" t="s">
        <v>48</v>
      </c>
      <c r="B47">
        <v>103759069</v>
      </c>
      <c r="C47">
        <v>-200000</v>
      </c>
      <c r="D47">
        <v>0</v>
      </c>
      <c r="E47">
        <v>0</v>
      </c>
      <c r="F47">
        <v>0</v>
      </c>
      <c r="G47">
        <v>103959069</v>
      </c>
      <c r="H47">
        <v>2156087</v>
      </c>
      <c r="I47">
        <v>291882</v>
      </c>
      <c r="J47">
        <v>2447969</v>
      </c>
      <c r="K47">
        <v>0</v>
      </c>
      <c r="L47">
        <v>1543276</v>
      </c>
    </row>
    <row r="48" spans="1:12" ht="16" customHeight="1" x14ac:dyDescent="0.2">
      <c r="A48" t="s">
        <v>49</v>
      </c>
      <c r="B48">
        <v>45523470</v>
      </c>
      <c r="C48">
        <v>0</v>
      </c>
      <c r="D48">
        <v>0</v>
      </c>
      <c r="E48">
        <v>2202692</v>
      </c>
      <c r="F48">
        <v>0.05</v>
      </c>
      <c r="G48">
        <v>43320778</v>
      </c>
      <c r="H48">
        <v>15454826</v>
      </c>
      <c r="I48">
        <v>4986326</v>
      </c>
      <c r="J48">
        <v>20441152</v>
      </c>
      <c r="K48">
        <v>658988</v>
      </c>
      <c r="L48">
        <v>22220638</v>
      </c>
    </row>
    <row r="49" spans="1:12" ht="16" customHeight="1" x14ac:dyDescent="0.2">
      <c r="A49" t="s">
        <v>50</v>
      </c>
      <c r="B49">
        <v>222665128</v>
      </c>
      <c r="C49">
        <v>54064923</v>
      </c>
      <c r="D49">
        <v>0.24</v>
      </c>
      <c r="E49">
        <v>0</v>
      </c>
      <c r="F49">
        <v>0</v>
      </c>
      <c r="G49">
        <v>168600205</v>
      </c>
      <c r="H49">
        <v>115887010</v>
      </c>
      <c r="I49">
        <v>32013218</v>
      </c>
      <c r="J49">
        <v>147900228</v>
      </c>
      <c r="K49">
        <v>4738166</v>
      </c>
      <c r="L49">
        <v>15961811</v>
      </c>
    </row>
    <row r="50" spans="1:12" ht="16" customHeight="1" x14ac:dyDescent="0.2">
      <c r="A50" t="s">
        <v>51</v>
      </c>
      <c r="B50">
        <v>705119871</v>
      </c>
      <c r="C50">
        <v>0</v>
      </c>
      <c r="D50">
        <v>0</v>
      </c>
      <c r="E50">
        <v>0</v>
      </c>
      <c r="F50">
        <v>0</v>
      </c>
      <c r="G50">
        <v>705119871</v>
      </c>
      <c r="H50">
        <v>182365406</v>
      </c>
      <c r="I50">
        <v>343230331</v>
      </c>
      <c r="J50">
        <v>525595737</v>
      </c>
      <c r="K50">
        <v>176785026</v>
      </c>
      <c r="L50">
        <v>2739108</v>
      </c>
    </row>
    <row r="51" spans="1:12" ht="16" customHeight="1" x14ac:dyDescent="0.2">
      <c r="A51" t="s">
        <v>52</v>
      </c>
      <c r="B51">
        <v>107858457</v>
      </c>
      <c r="C51">
        <v>0</v>
      </c>
      <c r="D51">
        <v>0</v>
      </c>
      <c r="E51">
        <v>1585114</v>
      </c>
      <c r="F51">
        <v>0.01</v>
      </c>
      <c r="G51">
        <v>106273343</v>
      </c>
      <c r="H51">
        <v>48668959</v>
      </c>
      <c r="I51">
        <v>40084729</v>
      </c>
      <c r="J51">
        <v>88753688</v>
      </c>
      <c r="K51">
        <v>0</v>
      </c>
      <c r="L51">
        <v>17519655</v>
      </c>
    </row>
    <row r="52" spans="1:12" ht="16" customHeight="1" x14ac:dyDescent="0.2">
      <c r="A52" t="s">
        <v>53</v>
      </c>
      <c r="B52">
        <v>49192191</v>
      </c>
      <c r="C52">
        <v>9224074</v>
      </c>
      <c r="D52">
        <v>0.19</v>
      </c>
      <c r="E52">
        <v>4735318</v>
      </c>
      <c r="F52">
        <v>0.1</v>
      </c>
      <c r="G52">
        <v>35232799</v>
      </c>
      <c r="H52">
        <v>26242509</v>
      </c>
      <c r="I52">
        <v>8990290</v>
      </c>
      <c r="J52">
        <v>35232799</v>
      </c>
      <c r="K52">
        <v>0</v>
      </c>
      <c r="L52">
        <v>0</v>
      </c>
    </row>
    <row r="53" spans="1:12" ht="16" customHeight="1" x14ac:dyDescent="0.2">
      <c r="A53" t="s">
        <v>54</v>
      </c>
      <c r="B53">
        <v>196992361</v>
      </c>
      <c r="C53">
        <v>16816255</v>
      </c>
      <c r="D53">
        <v>0.09</v>
      </c>
      <c r="E53">
        <v>15828517</v>
      </c>
      <c r="F53">
        <v>0.08</v>
      </c>
      <c r="G53">
        <v>164347589</v>
      </c>
      <c r="H53">
        <v>69623469</v>
      </c>
      <c r="I53">
        <v>80735602</v>
      </c>
      <c r="J53">
        <v>150359071</v>
      </c>
      <c r="K53">
        <v>13988518</v>
      </c>
      <c r="L53">
        <v>0</v>
      </c>
    </row>
    <row r="54" spans="1:12" ht="16" customHeight="1" x14ac:dyDescent="0.2">
      <c r="A54" t="s">
        <v>55</v>
      </c>
      <c r="B54">
        <v>419252235</v>
      </c>
      <c r="C54">
        <v>95537933</v>
      </c>
      <c r="D54">
        <v>0.23</v>
      </c>
      <c r="E54">
        <v>10659333</v>
      </c>
      <c r="F54">
        <v>0.03</v>
      </c>
      <c r="G54">
        <v>313054969</v>
      </c>
      <c r="H54">
        <v>157012911</v>
      </c>
      <c r="I54">
        <v>152565824</v>
      </c>
      <c r="J54">
        <v>309578735</v>
      </c>
      <c r="K54">
        <v>0</v>
      </c>
      <c r="L54">
        <v>3476234</v>
      </c>
    </row>
    <row r="55" spans="1:12" ht="16" customHeight="1" x14ac:dyDescent="0.2">
      <c r="A55" t="s">
        <v>56</v>
      </c>
      <c r="B55">
        <v>126647131</v>
      </c>
      <c r="C55">
        <v>0</v>
      </c>
      <c r="D55">
        <v>0</v>
      </c>
      <c r="E55">
        <v>7414943</v>
      </c>
      <c r="F55">
        <v>0.06</v>
      </c>
      <c r="G55">
        <v>119232188</v>
      </c>
      <c r="H55">
        <v>58137626</v>
      </c>
      <c r="I55">
        <v>57271088</v>
      </c>
      <c r="J55">
        <v>115408714</v>
      </c>
      <c r="K55">
        <v>0</v>
      </c>
      <c r="L55">
        <v>3823474</v>
      </c>
    </row>
    <row r="56" spans="1:12" ht="16" customHeight="1" x14ac:dyDescent="0.2">
      <c r="A56" t="s">
        <v>57</v>
      </c>
      <c r="B56">
        <v>426354196</v>
      </c>
      <c r="C56">
        <v>65198737</v>
      </c>
      <c r="D56">
        <v>0.15</v>
      </c>
      <c r="E56">
        <v>13420499</v>
      </c>
      <c r="F56">
        <v>0.03</v>
      </c>
      <c r="G56">
        <v>347734960</v>
      </c>
      <c r="H56">
        <v>98609736</v>
      </c>
      <c r="I56">
        <v>226520583</v>
      </c>
      <c r="J56">
        <v>325130319</v>
      </c>
      <c r="K56">
        <v>122189</v>
      </c>
      <c r="L56">
        <v>22482452</v>
      </c>
    </row>
    <row r="57" spans="1:12" ht="16" customHeight="1" x14ac:dyDescent="0.2">
      <c r="A57" t="s">
        <v>58</v>
      </c>
      <c r="B57">
        <v>86123464</v>
      </c>
      <c r="C57">
        <v>-10066</v>
      </c>
      <c r="D57">
        <v>0</v>
      </c>
      <c r="E57">
        <v>1850053</v>
      </c>
      <c r="F57">
        <v>0.02</v>
      </c>
      <c r="G57">
        <v>84283477</v>
      </c>
      <c r="H57">
        <v>12470995</v>
      </c>
      <c r="I57">
        <v>17694233</v>
      </c>
      <c r="J57">
        <v>30165228</v>
      </c>
      <c r="K57">
        <v>13001886</v>
      </c>
      <c r="L57">
        <v>41116363</v>
      </c>
    </row>
    <row r="58" spans="1:12" ht="16" customHeight="1" x14ac:dyDescent="0.2">
      <c r="A58" t="s">
        <v>133</v>
      </c>
      <c r="B58">
        <v>20863201031</v>
      </c>
      <c r="C58">
        <v>1855618478</v>
      </c>
      <c r="D58" t="s">
        <v>358</v>
      </c>
      <c r="E58">
        <v>765015670</v>
      </c>
      <c r="F58" t="s">
        <v>358</v>
      </c>
      <c r="G58">
        <v>18242566883</v>
      </c>
      <c r="H58">
        <v>6021414589</v>
      </c>
      <c r="I58">
        <v>8371141379</v>
      </c>
      <c r="J58">
        <v>14392555968</v>
      </c>
      <c r="K58">
        <v>1863493313</v>
      </c>
      <c r="L58">
        <v>1886549780</v>
      </c>
    </row>
  </sheetData>
  <pageMargins left="0.7" right="0.7" top="0.75" bottom="0.75" header="0.5" footer="0.5"/>
  <pageSetup orientation="portrai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enableFormatConditionsCalculation="0">
    <pageSetUpPr fitToPage="1"/>
  </sheetPr>
  <dimension ref="A1:N60"/>
  <sheetViews>
    <sheetView workbookViewId="0">
      <selection activeCell="A6" sqref="A6:A58"/>
    </sheetView>
  </sheetViews>
  <sheetFormatPr baseColWidth="10" defaultColWidth="9.1640625" defaultRowHeight="16" customHeight="1" x14ac:dyDescent="0.2"/>
  <cols>
    <col min="1" max="1" width="15.5" bestFit="1" customWidth="1"/>
    <col min="2" max="2" width="19" customWidth="1"/>
    <col min="3" max="3" width="14.6640625" customWidth="1"/>
    <col min="4" max="5" width="15" customWidth="1"/>
    <col min="6" max="6" width="13.5" customWidth="1"/>
    <col min="7" max="7" width="16.5" customWidth="1"/>
    <col min="8" max="8" width="13.83203125" customWidth="1"/>
    <col min="9" max="9" width="17" customWidth="1"/>
    <col min="10" max="10" width="13.5" customWidth="1"/>
    <col min="11" max="11" width="13.83203125" customWidth="1"/>
    <col min="12" max="12" width="12.6640625" customWidth="1"/>
    <col min="14" max="14" width="11.1640625" bestFit="1" customWidth="1"/>
  </cols>
  <sheetData>
    <row r="1" spans="1:14" ht="16" customHeight="1" x14ac:dyDescent="0.2">
      <c r="A1" t="s">
        <v>352</v>
      </c>
    </row>
    <row r="2" spans="1:14" ht="16" customHeight="1" x14ac:dyDescent="0.2">
      <c r="A2" t="s">
        <v>385</v>
      </c>
    </row>
    <row r="3" spans="1:14" ht="16" customHeight="1" x14ac:dyDescent="0.2">
      <c r="A3" t="s">
        <v>365</v>
      </c>
    </row>
    <row r="4" spans="1:14" ht="16" customHeight="1" x14ac:dyDescent="0.2">
      <c r="A4" t="s">
        <v>184</v>
      </c>
    </row>
    <row r="5" spans="1:14" ht="16" customHeight="1" x14ac:dyDescent="0.2">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386</v>
      </c>
      <c r="C6" t="s">
        <v>387</v>
      </c>
      <c r="D6" t="s">
        <v>4</v>
      </c>
      <c r="E6" t="s">
        <v>379</v>
      </c>
      <c r="F6" t="s">
        <v>128</v>
      </c>
      <c r="G6" t="s">
        <v>64</v>
      </c>
      <c r="H6" t="s">
        <v>158</v>
      </c>
      <c r="I6" t="s">
        <v>380</v>
      </c>
      <c r="J6" t="s">
        <v>171</v>
      </c>
      <c r="K6" t="s">
        <v>172</v>
      </c>
      <c r="L6" t="s">
        <v>173</v>
      </c>
      <c r="M6" t="s">
        <v>70</v>
      </c>
      <c r="N6" t="s">
        <v>72</v>
      </c>
    </row>
    <row r="7" spans="1:14" ht="16" customHeight="1" x14ac:dyDescent="0.2">
      <c r="A7" t="s">
        <v>8</v>
      </c>
      <c r="B7">
        <v>70599</v>
      </c>
      <c r="C7">
        <v>11087</v>
      </c>
      <c r="D7">
        <v>374</v>
      </c>
      <c r="E7">
        <v>59138</v>
      </c>
      <c r="F7">
        <v>0</v>
      </c>
      <c r="G7">
        <v>0</v>
      </c>
      <c r="H7">
        <v>0</v>
      </c>
      <c r="I7">
        <v>0</v>
      </c>
      <c r="J7">
        <v>0</v>
      </c>
      <c r="K7">
        <v>0</v>
      </c>
      <c r="L7">
        <v>0</v>
      </c>
      <c r="M7">
        <v>0</v>
      </c>
      <c r="N7">
        <v>0</v>
      </c>
    </row>
    <row r="8" spans="1:14" ht="16" customHeight="1" x14ac:dyDescent="0.2">
      <c r="A8" t="s">
        <v>9</v>
      </c>
      <c r="B8">
        <v>0</v>
      </c>
      <c r="C8">
        <v>0</v>
      </c>
      <c r="D8">
        <v>0</v>
      </c>
      <c r="E8">
        <v>0</v>
      </c>
      <c r="F8">
        <v>0</v>
      </c>
      <c r="G8">
        <v>0</v>
      </c>
      <c r="H8">
        <v>0</v>
      </c>
      <c r="I8">
        <v>0</v>
      </c>
      <c r="J8">
        <v>0</v>
      </c>
      <c r="K8">
        <v>0</v>
      </c>
      <c r="L8">
        <v>0</v>
      </c>
      <c r="M8">
        <v>0</v>
      </c>
      <c r="N8">
        <v>0</v>
      </c>
    </row>
    <row r="9" spans="1:14" ht="16" customHeight="1" x14ac:dyDescent="0.2">
      <c r="A9" t="s">
        <v>10</v>
      </c>
      <c r="B9">
        <v>10032936</v>
      </c>
      <c r="C9">
        <v>0</v>
      </c>
      <c r="D9">
        <v>10032936</v>
      </c>
      <c r="E9">
        <v>0</v>
      </c>
      <c r="F9">
        <v>0</v>
      </c>
      <c r="G9">
        <v>0</v>
      </c>
      <c r="H9">
        <v>0</v>
      </c>
      <c r="I9">
        <v>0</v>
      </c>
      <c r="J9">
        <v>0</v>
      </c>
      <c r="K9">
        <v>0</v>
      </c>
      <c r="L9">
        <v>0</v>
      </c>
      <c r="M9">
        <v>0</v>
      </c>
      <c r="N9">
        <v>0</v>
      </c>
    </row>
    <row r="10" spans="1:14" ht="16" customHeight="1" x14ac:dyDescent="0.2">
      <c r="A10" t="s">
        <v>11</v>
      </c>
      <c r="B10">
        <v>0</v>
      </c>
      <c r="C10">
        <v>0</v>
      </c>
      <c r="D10">
        <v>0</v>
      </c>
      <c r="E10">
        <v>0</v>
      </c>
      <c r="F10">
        <v>0</v>
      </c>
      <c r="G10">
        <v>0</v>
      </c>
      <c r="H10">
        <v>0</v>
      </c>
      <c r="I10">
        <v>0</v>
      </c>
      <c r="J10">
        <v>0</v>
      </c>
      <c r="K10">
        <v>0</v>
      </c>
      <c r="L10">
        <v>0</v>
      </c>
      <c r="M10">
        <v>0</v>
      </c>
      <c r="N10">
        <v>0</v>
      </c>
    </row>
    <row r="11" spans="1:14" ht="16" customHeight="1" x14ac:dyDescent="0.2">
      <c r="A11" t="s">
        <v>12</v>
      </c>
      <c r="B11">
        <v>82775395</v>
      </c>
      <c r="C11">
        <v>28087258</v>
      </c>
      <c r="D11">
        <v>9143549</v>
      </c>
      <c r="E11">
        <v>3026222</v>
      </c>
      <c r="F11">
        <v>0</v>
      </c>
      <c r="G11">
        <v>0</v>
      </c>
      <c r="H11">
        <v>0</v>
      </c>
      <c r="I11">
        <v>165891</v>
      </c>
      <c r="J11">
        <v>915034</v>
      </c>
      <c r="K11">
        <v>62707</v>
      </c>
      <c r="L11">
        <v>25781971</v>
      </c>
      <c r="M11">
        <v>1352718</v>
      </c>
      <c r="N11">
        <v>14240045</v>
      </c>
    </row>
    <row r="12" spans="1:14" ht="16" customHeight="1" x14ac:dyDescent="0.2">
      <c r="A12" t="s">
        <v>13</v>
      </c>
      <c r="B12">
        <v>0</v>
      </c>
      <c r="C12">
        <v>0</v>
      </c>
      <c r="D12">
        <v>0</v>
      </c>
      <c r="E12">
        <v>0</v>
      </c>
      <c r="F12">
        <v>0</v>
      </c>
      <c r="G12">
        <v>0</v>
      </c>
      <c r="H12">
        <v>0</v>
      </c>
      <c r="I12">
        <v>0</v>
      </c>
      <c r="J12">
        <v>0</v>
      </c>
      <c r="K12">
        <v>0</v>
      </c>
      <c r="L12">
        <v>0</v>
      </c>
      <c r="M12">
        <v>0</v>
      </c>
      <c r="N12">
        <v>0</v>
      </c>
    </row>
    <row r="13" spans="1:14" ht="16" customHeight="1" x14ac:dyDescent="0.2">
      <c r="A13" t="s">
        <v>14</v>
      </c>
      <c r="B13">
        <v>11656663</v>
      </c>
      <c r="C13">
        <v>743911</v>
      </c>
      <c r="D13">
        <v>10912752</v>
      </c>
      <c r="E13">
        <v>0</v>
      </c>
      <c r="F13">
        <v>0</v>
      </c>
      <c r="G13">
        <v>0</v>
      </c>
      <c r="H13">
        <v>0</v>
      </c>
      <c r="I13">
        <v>0</v>
      </c>
      <c r="J13">
        <v>0</v>
      </c>
      <c r="K13">
        <v>0</v>
      </c>
      <c r="L13">
        <v>0</v>
      </c>
      <c r="M13">
        <v>0</v>
      </c>
      <c r="N13">
        <v>0</v>
      </c>
    </row>
    <row r="14" spans="1:14" ht="16" customHeight="1" x14ac:dyDescent="0.2">
      <c r="A14" t="s">
        <v>15</v>
      </c>
      <c r="B14">
        <v>0</v>
      </c>
      <c r="C14">
        <v>0</v>
      </c>
      <c r="D14">
        <v>0</v>
      </c>
      <c r="E14">
        <v>0</v>
      </c>
      <c r="F14">
        <v>0</v>
      </c>
      <c r="G14">
        <v>0</v>
      </c>
      <c r="H14">
        <v>0</v>
      </c>
      <c r="I14">
        <v>0</v>
      </c>
      <c r="J14">
        <v>0</v>
      </c>
      <c r="K14">
        <v>0</v>
      </c>
      <c r="L14">
        <v>0</v>
      </c>
      <c r="M14">
        <v>0</v>
      </c>
      <c r="N14">
        <v>0</v>
      </c>
    </row>
    <row r="15" spans="1:14" ht="16" customHeight="1" x14ac:dyDescent="0.2">
      <c r="A15" t="s">
        <v>16</v>
      </c>
      <c r="B15">
        <v>675091</v>
      </c>
      <c r="C15">
        <v>675091</v>
      </c>
      <c r="D15">
        <v>0</v>
      </c>
      <c r="E15">
        <v>0</v>
      </c>
      <c r="F15">
        <v>0</v>
      </c>
      <c r="G15">
        <v>0</v>
      </c>
      <c r="H15">
        <v>0</v>
      </c>
      <c r="I15">
        <v>0</v>
      </c>
      <c r="J15">
        <v>0</v>
      </c>
      <c r="K15">
        <v>0</v>
      </c>
      <c r="L15">
        <v>0</v>
      </c>
      <c r="M15">
        <v>0</v>
      </c>
      <c r="N15">
        <v>0</v>
      </c>
    </row>
    <row r="16" spans="1:14"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12779642</v>
      </c>
      <c r="C18">
        <v>0</v>
      </c>
      <c r="D18">
        <v>10556383</v>
      </c>
      <c r="E18">
        <v>0</v>
      </c>
      <c r="F18">
        <v>0</v>
      </c>
      <c r="G18">
        <v>0</v>
      </c>
      <c r="H18">
        <v>0</v>
      </c>
      <c r="I18">
        <v>0</v>
      </c>
      <c r="J18">
        <v>0</v>
      </c>
      <c r="K18">
        <v>0</v>
      </c>
      <c r="L18">
        <v>1983181</v>
      </c>
      <c r="M18">
        <v>240078</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748309</v>
      </c>
      <c r="C20">
        <v>23407</v>
      </c>
      <c r="D20">
        <v>0</v>
      </c>
      <c r="E20">
        <v>21135</v>
      </c>
      <c r="F20">
        <v>0</v>
      </c>
      <c r="G20">
        <v>0</v>
      </c>
      <c r="H20">
        <v>0</v>
      </c>
      <c r="I20">
        <v>200733</v>
      </c>
      <c r="J20">
        <v>0</v>
      </c>
      <c r="K20">
        <v>0</v>
      </c>
      <c r="L20">
        <v>475991</v>
      </c>
      <c r="M20">
        <v>27043</v>
      </c>
      <c r="N20">
        <v>0</v>
      </c>
    </row>
    <row r="21" spans="1:14" ht="16" customHeight="1" x14ac:dyDescent="0.2">
      <c r="A21" t="s">
        <v>22</v>
      </c>
      <c r="B21">
        <v>55455765</v>
      </c>
      <c r="C21">
        <v>4793332</v>
      </c>
      <c r="D21">
        <v>0</v>
      </c>
      <c r="E21">
        <v>68594</v>
      </c>
      <c r="F21">
        <v>514407</v>
      </c>
      <c r="G21">
        <v>36059657</v>
      </c>
      <c r="H21">
        <v>0</v>
      </c>
      <c r="I21">
        <v>0</v>
      </c>
      <c r="J21">
        <v>0</v>
      </c>
      <c r="K21">
        <v>0</v>
      </c>
      <c r="L21">
        <v>66950</v>
      </c>
      <c r="M21">
        <v>0</v>
      </c>
      <c r="N21">
        <v>13952825</v>
      </c>
    </row>
    <row r="22" spans="1:14" ht="16" customHeight="1" x14ac:dyDescent="0.2">
      <c r="A22" t="s">
        <v>23</v>
      </c>
      <c r="B22">
        <v>6602896</v>
      </c>
      <c r="C22">
        <v>253613</v>
      </c>
      <c r="D22">
        <v>5078586</v>
      </c>
      <c r="E22">
        <v>1270697</v>
      </c>
      <c r="F22">
        <v>0</v>
      </c>
      <c r="G22">
        <v>0</v>
      </c>
      <c r="H22">
        <v>0</v>
      </c>
      <c r="I22">
        <v>0</v>
      </c>
      <c r="J22">
        <v>0</v>
      </c>
      <c r="K22">
        <v>0</v>
      </c>
      <c r="L22">
        <v>0</v>
      </c>
      <c r="M22">
        <v>0</v>
      </c>
      <c r="N22">
        <v>0</v>
      </c>
    </row>
    <row r="23" spans="1:14" ht="16" customHeight="1" x14ac:dyDescent="0.2">
      <c r="A23" t="s">
        <v>24</v>
      </c>
      <c r="B23">
        <v>0</v>
      </c>
      <c r="C23">
        <v>0</v>
      </c>
      <c r="D23">
        <v>0</v>
      </c>
      <c r="E23">
        <v>0</v>
      </c>
      <c r="F23">
        <v>0</v>
      </c>
      <c r="G23">
        <v>0</v>
      </c>
      <c r="H23">
        <v>0</v>
      </c>
      <c r="I23">
        <v>0</v>
      </c>
      <c r="J23">
        <v>0</v>
      </c>
      <c r="K23">
        <v>0</v>
      </c>
      <c r="L23">
        <v>0</v>
      </c>
      <c r="M23">
        <v>0</v>
      </c>
      <c r="N23">
        <v>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26133405</v>
      </c>
      <c r="C25">
        <v>0</v>
      </c>
      <c r="D25">
        <v>0</v>
      </c>
      <c r="E25">
        <v>0</v>
      </c>
      <c r="F25">
        <v>0</v>
      </c>
      <c r="G25">
        <v>0</v>
      </c>
      <c r="H25">
        <v>0</v>
      </c>
      <c r="I25">
        <v>0</v>
      </c>
      <c r="J25">
        <v>1380254</v>
      </c>
      <c r="K25">
        <v>0</v>
      </c>
      <c r="L25">
        <v>1787576</v>
      </c>
      <c r="M25">
        <v>0</v>
      </c>
      <c r="N25">
        <v>22965575</v>
      </c>
    </row>
    <row r="26" spans="1:14" ht="16" customHeight="1" x14ac:dyDescent="0.2">
      <c r="A26" t="s">
        <v>27</v>
      </c>
      <c r="B26">
        <v>3165812</v>
      </c>
      <c r="C26">
        <v>0</v>
      </c>
      <c r="D26">
        <v>1996179</v>
      </c>
      <c r="E26">
        <v>1169633</v>
      </c>
      <c r="F26">
        <v>0</v>
      </c>
      <c r="G26">
        <v>0</v>
      </c>
      <c r="H26">
        <v>0</v>
      </c>
      <c r="I26">
        <v>0</v>
      </c>
      <c r="J26">
        <v>0</v>
      </c>
      <c r="K26">
        <v>0</v>
      </c>
      <c r="L26">
        <v>0</v>
      </c>
      <c r="M26">
        <v>0</v>
      </c>
      <c r="N26">
        <v>0</v>
      </c>
    </row>
    <row r="27" spans="1:14" ht="16" customHeight="1" x14ac:dyDescent="0.2">
      <c r="A27" t="s">
        <v>28</v>
      </c>
      <c r="B27">
        <v>94693998</v>
      </c>
      <c r="C27">
        <v>0</v>
      </c>
      <c r="D27">
        <v>0</v>
      </c>
      <c r="E27">
        <v>0</v>
      </c>
      <c r="F27">
        <v>0</v>
      </c>
      <c r="G27">
        <v>91970465</v>
      </c>
      <c r="H27">
        <v>0</v>
      </c>
      <c r="I27">
        <v>903274</v>
      </c>
      <c r="J27">
        <v>0</v>
      </c>
      <c r="K27">
        <v>0</v>
      </c>
      <c r="L27">
        <v>1820259</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47665826</v>
      </c>
      <c r="C29">
        <v>0</v>
      </c>
      <c r="D29">
        <v>0</v>
      </c>
      <c r="E29">
        <v>0</v>
      </c>
      <c r="F29">
        <v>0</v>
      </c>
      <c r="G29">
        <v>0</v>
      </c>
      <c r="H29">
        <v>0</v>
      </c>
      <c r="I29">
        <v>0</v>
      </c>
      <c r="J29">
        <v>41723285</v>
      </c>
      <c r="K29">
        <v>5942541</v>
      </c>
      <c r="L29">
        <v>0</v>
      </c>
      <c r="M29">
        <v>0</v>
      </c>
      <c r="N29">
        <v>0</v>
      </c>
    </row>
    <row r="30" spans="1:14" ht="16" customHeight="1" x14ac:dyDescent="0.2">
      <c r="A30" t="s">
        <v>31</v>
      </c>
      <c r="B30">
        <v>0</v>
      </c>
      <c r="C30">
        <v>0</v>
      </c>
      <c r="D30">
        <v>0</v>
      </c>
      <c r="E30">
        <v>0</v>
      </c>
      <c r="F30">
        <v>0</v>
      </c>
      <c r="G30">
        <v>0</v>
      </c>
      <c r="H30">
        <v>0</v>
      </c>
      <c r="I30">
        <v>0</v>
      </c>
      <c r="J30">
        <v>0</v>
      </c>
      <c r="K30">
        <v>0</v>
      </c>
      <c r="L30">
        <v>0</v>
      </c>
      <c r="M30">
        <v>0</v>
      </c>
      <c r="N30">
        <v>0</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7382871</v>
      </c>
      <c r="C32">
        <v>0</v>
      </c>
      <c r="D32">
        <v>0</v>
      </c>
      <c r="E32">
        <v>0</v>
      </c>
      <c r="F32">
        <v>0</v>
      </c>
      <c r="G32">
        <v>0</v>
      </c>
      <c r="H32">
        <v>0</v>
      </c>
      <c r="I32">
        <v>0</v>
      </c>
      <c r="J32">
        <v>0</v>
      </c>
      <c r="K32">
        <v>7382871</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2977625</v>
      </c>
      <c r="C37">
        <v>400</v>
      </c>
      <c r="D37">
        <v>0</v>
      </c>
      <c r="E37">
        <v>0</v>
      </c>
      <c r="F37">
        <v>0</v>
      </c>
      <c r="G37">
        <v>0</v>
      </c>
      <c r="H37">
        <v>0</v>
      </c>
      <c r="I37">
        <v>0</v>
      </c>
      <c r="J37">
        <v>0</v>
      </c>
      <c r="K37">
        <v>0</v>
      </c>
      <c r="L37">
        <v>2669553</v>
      </c>
      <c r="M37">
        <v>307672</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756190518</v>
      </c>
      <c r="C39">
        <v>0</v>
      </c>
      <c r="D39">
        <v>0</v>
      </c>
      <c r="E39">
        <v>0</v>
      </c>
      <c r="F39">
        <v>0</v>
      </c>
      <c r="G39">
        <v>532407493</v>
      </c>
      <c r="H39">
        <v>206371920</v>
      </c>
      <c r="I39">
        <v>6141898</v>
      </c>
      <c r="J39">
        <v>0</v>
      </c>
      <c r="K39">
        <v>0</v>
      </c>
      <c r="L39">
        <v>11269207</v>
      </c>
      <c r="M39">
        <v>0</v>
      </c>
      <c r="N39">
        <v>0</v>
      </c>
    </row>
    <row r="40" spans="1:14" ht="16" customHeight="1" x14ac:dyDescent="0.2">
      <c r="A40" t="s">
        <v>41</v>
      </c>
      <c r="B40">
        <v>291082</v>
      </c>
      <c r="C40">
        <v>0</v>
      </c>
      <c r="D40">
        <v>0</v>
      </c>
      <c r="E40">
        <v>0</v>
      </c>
      <c r="F40">
        <v>0</v>
      </c>
      <c r="G40">
        <v>0</v>
      </c>
      <c r="H40">
        <v>0</v>
      </c>
      <c r="I40">
        <v>0</v>
      </c>
      <c r="J40">
        <v>0</v>
      </c>
      <c r="K40">
        <v>0</v>
      </c>
      <c r="L40">
        <v>0</v>
      </c>
      <c r="M40">
        <v>0</v>
      </c>
      <c r="N40">
        <v>291082</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4087700</v>
      </c>
      <c r="C42">
        <v>0</v>
      </c>
      <c r="D42">
        <v>0</v>
      </c>
      <c r="E42">
        <v>0</v>
      </c>
      <c r="F42">
        <v>0</v>
      </c>
      <c r="G42">
        <v>0</v>
      </c>
      <c r="H42">
        <v>0</v>
      </c>
      <c r="I42">
        <v>0</v>
      </c>
      <c r="J42">
        <v>0</v>
      </c>
      <c r="K42">
        <v>0</v>
      </c>
      <c r="L42">
        <v>0</v>
      </c>
      <c r="M42">
        <v>0</v>
      </c>
      <c r="N42">
        <v>4087700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2547854</v>
      </c>
      <c r="C46">
        <v>0</v>
      </c>
      <c r="D46">
        <v>0</v>
      </c>
      <c r="E46">
        <v>0</v>
      </c>
      <c r="F46">
        <v>0</v>
      </c>
      <c r="G46">
        <v>0</v>
      </c>
      <c r="H46">
        <v>0</v>
      </c>
      <c r="I46">
        <v>0</v>
      </c>
      <c r="J46">
        <v>0</v>
      </c>
      <c r="K46">
        <v>0</v>
      </c>
      <c r="L46">
        <v>0</v>
      </c>
      <c r="M46">
        <v>0</v>
      </c>
      <c r="N46">
        <v>2547854</v>
      </c>
    </row>
    <row r="47" spans="1:14" ht="16" customHeight="1" x14ac:dyDescent="0.2">
      <c r="A47" t="s">
        <v>48</v>
      </c>
      <c r="B47">
        <v>72197</v>
      </c>
      <c r="C47">
        <v>66416</v>
      </c>
      <c r="D47">
        <v>0</v>
      </c>
      <c r="E47">
        <v>5781</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1010409</v>
      </c>
      <c r="C49">
        <v>703337</v>
      </c>
      <c r="D49">
        <v>0</v>
      </c>
      <c r="E49">
        <v>51379</v>
      </c>
      <c r="F49">
        <v>0</v>
      </c>
      <c r="G49">
        <v>0</v>
      </c>
      <c r="H49">
        <v>0</v>
      </c>
      <c r="I49">
        <v>0</v>
      </c>
      <c r="J49">
        <v>0</v>
      </c>
      <c r="K49">
        <v>0</v>
      </c>
      <c r="L49">
        <v>181139</v>
      </c>
      <c r="M49">
        <v>757</v>
      </c>
      <c r="N49">
        <v>73797</v>
      </c>
    </row>
    <row r="50" spans="1:14" ht="16" customHeight="1" x14ac:dyDescent="0.2">
      <c r="A50" t="s">
        <v>51</v>
      </c>
      <c r="B50">
        <v>218227</v>
      </c>
      <c r="C50">
        <v>0</v>
      </c>
      <c r="D50">
        <v>0</v>
      </c>
      <c r="E50">
        <v>0</v>
      </c>
      <c r="F50">
        <v>0</v>
      </c>
      <c r="G50">
        <v>0</v>
      </c>
      <c r="H50">
        <v>0</v>
      </c>
      <c r="I50">
        <v>0</v>
      </c>
      <c r="J50">
        <v>0</v>
      </c>
      <c r="K50">
        <v>0</v>
      </c>
      <c r="L50">
        <v>218227</v>
      </c>
      <c r="M50">
        <v>0</v>
      </c>
      <c r="N50">
        <v>0</v>
      </c>
    </row>
    <row r="51" spans="1:14" ht="16" customHeight="1" x14ac:dyDescent="0.2">
      <c r="A51" t="s">
        <v>52</v>
      </c>
      <c r="B51">
        <v>245336</v>
      </c>
      <c r="C51">
        <v>168352</v>
      </c>
      <c r="D51">
        <v>0</v>
      </c>
      <c r="E51">
        <v>0</v>
      </c>
      <c r="F51">
        <v>0</v>
      </c>
      <c r="G51">
        <v>0</v>
      </c>
      <c r="H51">
        <v>0</v>
      </c>
      <c r="I51">
        <v>4379</v>
      </c>
      <c r="J51">
        <v>0</v>
      </c>
      <c r="K51">
        <v>0</v>
      </c>
      <c r="L51">
        <v>72605</v>
      </c>
      <c r="M51">
        <v>0</v>
      </c>
      <c r="N51">
        <v>0</v>
      </c>
    </row>
    <row r="52" spans="1:14" ht="16" customHeight="1" x14ac:dyDescent="0.2">
      <c r="A52" t="s">
        <v>53</v>
      </c>
      <c r="B52">
        <v>8028004</v>
      </c>
      <c r="C52">
        <v>0</v>
      </c>
      <c r="D52">
        <v>0</v>
      </c>
      <c r="E52">
        <v>0</v>
      </c>
      <c r="F52">
        <v>0</v>
      </c>
      <c r="G52">
        <v>8028004</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1414330</v>
      </c>
      <c r="C56">
        <v>377279</v>
      </c>
      <c r="D56">
        <v>0</v>
      </c>
      <c r="E56">
        <v>0</v>
      </c>
      <c r="F56">
        <v>0</v>
      </c>
      <c r="G56">
        <v>0</v>
      </c>
      <c r="H56">
        <v>0</v>
      </c>
      <c r="I56">
        <v>0</v>
      </c>
      <c r="J56">
        <v>0</v>
      </c>
      <c r="K56">
        <v>0</v>
      </c>
      <c r="L56">
        <v>1111</v>
      </c>
      <c r="M56">
        <v>0</v>
      </c>
      <c r="N56">
        <v>1035940</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1136922490</v>
      </c>
      <c r="C58">
        <v>35903483</v>
      </c>
      <c r="D58">
        <v>47720759</v>
      </c>
      <c r="E58">
        <v>5672579</v>
      </c>
      <c r="F58">
        <v>514407</v>
      </c>
      <c r="G58">
        <v>668465619</v>
      </c>
      <c r="H58">
        <v>206371920</v>
      </c>
      <c r="I58">
        <v>7416175</v>
      </c>
      <c r="J58">
        <v>44018573</v>
      </c>
      <c r="K58">
        <v>13388119</v>
      </c>
      <c r="L58">
        <v>46327770</v>
      </c>
      <c r="M58">
        <v>1928268</v>
      </c>
      <c r="N58">
        <v>59194818</v>
      </c>
    </row>
    <row r="59" spans="1:14" ht="16" customHeight="1" x14ac:dyDescent="0.2">
      <c r="A59" t="s">
        <v>361</v>
      </c>
      <c r="B59">
        <v>0.5</v>
      </c>
      <c r="C59">
        <v>0.02</v>
      </c>
      <c r="D59">
        <v>0.02</v>
      </c>
      <c r="E59">
        <v>0</v>
      </c>
      <c r="F59">
        <v>0</v>
      </c>
      <c r="G59">
        <v>0.28999999999999998</v>
      </c>
      <c r="H59">
        <v>0.09</v>
      </c>
      <c r="I59">
        <v>0</v>
      </c>
      <c r="J59">
        <v>0.02</v>
      </c>
      <c r="K59">
        <v>0.01</v>
      </c>
      <c r="L59">
        <v>0.02</v>
      </c>
      <c r="M59">
        <v>0</v>
      </c>
      <c r="N59">
        <v>0.03</v>
      </c>
    </row>
    <row r="60" spans="1:14" ht="16" customHeight="1" x14ac:dyDescent="0.2">
      <c r="A60" t="s">
        <v>388</v>
      </c>
    </row>
  </sheetData>
  <printOptions horizontalCentered="1"/>
  <pageMargins left="0.5" right="0.5" top="0.5" bottom="0.5" header="0.5" footer="0.5"/>
  <pageSetup scale="64" orientation="landscape"/>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enableFormatConditionsCalculation="0">
    <pageSetUpPr fitToPage="1"/>
  </sheetPr>
  <dimension ref="A1:G60"/>
  <sheetViews>
    <sheetView workbookViewId="0">
      <selection activeCell="I19" sqref="I19"/>
    </sheetView>
  </sheetViews>
  <sheetFormatPr baseColWidth="10" defaultColWidth="9.1640625" defaultRowHeight="16" customHeight="1" x14ac:dyDescent="0.2"/>
  <cols>
    <col min="1" max="1" width="16.1640625" customWidth="1"/>
    <col min="2" max="2" width="20.1640625" customWidth="1"/>
    <col min="3" max="3" width="16.5" customWidth="1"/>
    <col min="4" max="4" width="15" customWidth="1"/>
    <col min="5" max="5" width="19" customWidth="1"/>
    <col min="6" max="6" width="19.33203125" customWidth="1"/>
    <col min="7" max="7" width="19.5" customWidth="1"/>
  </cols>
  <sheetData>
    <row r="1" spans="1:7" ht="16" customHeight="1" x14ac:dyDescent="0.2">
      <c r="A1" t="s">
        <v>352</v>
      </c>
    </row>
    <row r="2" spans="1:7" ht="16" customHeight="1" x14ac:dyDescent="0.2">
      <c r="A2" t="s">
        <v>382</v>
      </c>
    </row>
    <row r="3" spans="1:7" ht="16" customHeight="1" x14ac:dyDescent="0.2">
      <c r="A3" t="s">
        <v>372</v>
      </c>
    </row>
    <row r="4" spans="1:7" ht="16" customHeight="1" x14ac:dyDescent="0.2">
      <c r="A4" t="s">
        <v>184</v>
      </c>
    </row>
    <row r="5" spans="1:7" ht="16" customHeight="1" x14ac:dyDescent="0.2">
      <c r="B5" t="s">
        <v>136</v>
      </c>
      <c r="C5" t="s">
        <v>137</v>
      </c>
      <c r="D5" t="s">
        <v>138</v>
      </c>
      <c r="E5" t="s">
        <v>139</v>
      </c>
      <c r="F5" t="s">
        <v>148</v>
      </c>
      <c r="G5" t="s">
        <v>244</v>
      </c>
    </row>
    <row r="6" spans="1:7" ht="16" customHeight="1" x14ac:dyDescent="0.2">
      <c r="A6" t="s">
        <v>1</v>
      </c>
      <c r="B6" t="s">
        <v>373</v>
      </c>
      <c r="C6" t="s">
        <v>3</v>
      </c>
      <c r="D6" t="s">
        <v>383</v>
      </c>
      <c r="E6" t="s">
        <v>5</v>
      </c>
      <c r="F6" t="s">
        <v>384</v>
      </c>
      <c r="G6" t="s">
        <v>357</v>
      </c>
    </row>
    <row r="7" spans="1:7" ht="16" customHeight="1" x14ac:dyDescent="0.2">
      <c r="A7" t="s">
        <v>8</v>
      </c>
      <c r="B7">
        <v>778306</v>
      </c>
      <c r="C7">
        <v>776669</v>
      </c>
      <c r="D7">
        <v>1637</v>
      </c>
      <c r="E7">
        <v>0</v>
      </c>
      <c r="F7">
        <v>70599</v>
      </c>
      <c r="G7">
        <v>848905</v>
      </c>
    </row>
    <row r="8" spans="1:7" ht="16" customHeight="1" x14ac:dyDescent="0.2">
      <c r="A8" t="s">
        <v>9</v>
      </c>
      <c r="B8">
        <v>0</v>
      </c>
      <c r="C8">
        <v>0</v>
      </c>
      <c r="D8">
        <v>0</v>
      </c>
      <c r="E8">
        <v>0</v>
      </c>
      <c r="F8">
        <v>0</v>
      </c>
      <c r="G8">
        <v>0</v>
      </c>
    </row>
    <row r="9" spans="1:7" ht="16" customHeight="1" x14ac:dyDescent="0.2">
      <c r="A9" t="s">
        <v>10</v>
      </c>
      <c r="B9">
        <v>0</v>
      </c>
      <c r="C9">
        <v>0</v>
      </c>
      <c r="D9">
        <v>0</v>
      </c>
      <c r="E9">
        <v>0</v>
      </c>
      <c r="F9">
        <v>10032936</v>
      </c>
      <c r="G9">
        <v>10032936</v>
      </c>
    </row>
    <row r="10" spans="1:7" ht="16" customHeight="1" x14ac:dyDescent="0.2">
      <c r="A10" t="s">
        <v>11</v>
      </c>
      <c r="B10">
        <v>0</v>
      </c>
      <c r="C10">
        <v>0</v>
      </c>
      <c r="D10">
        <v>0</v>
      </c>
      <c r="E10">
        <v>0</v>
      </c>
      <c r="F10">
        <v>0</v>
      </c>
      <c r="G10">
        <v>0</v>
      </c>
    </row>
    <row r="11" spans="1:7" ht="16" customHeight="1" x14ac:dyDescent="0.2">
      <c r="A11" t="s">
        <v>12</v>
      </c>
      <c r="B11">
        <v>339618511</v>
      </c>
      <c r="C11">
        <v>329062401</v>
      </c>
      <c r="D11">
        <v>5221688</v>
      </c>
      <c r="E11">
        <v>5334422</v>
      </c>
      <c r="F11">
        <v>82775395</v>
      </c>
      <c r="G11">
        <v>422393906</v>
      </c>
    </row>
    <row r="12" spans="1:7" ht="16" customHeight="1" x14ac:dyDescent="0.2">
      <c r="A12" t="s">
        <v>13</v>
      </c>
      <c r="B12">
        <v>0</v>
      </c>
      <c r="C12">
        <v>0</v>
      </c>
      <c r="D12">
        <v>0</v>
      </c>
      <c r="E12">
        <v>0</v>
      </c>
      <c r="F12">
        <v>0</v>
      </c>
      <c r="G12">
        <v>0</v>
      </c>
    </row>
    <row r="13" spans="1:7" ht="16" customHeight="1" x14ac:dyDescent="0.2">
      <c r="A13" t="s">
        <v>14</v>
      </c>
      <c r="B13">
        <v>27827813</v>
      </c>
      <c r="C13">
        <v>24976782</v>
      </c>
      <c r="D13">
        <v>0</v>
      </c>
      <c r="E13">
        <v>2851031</v>
      </c>
      <c r="F13">
        <v>11656663</v>
      </c>
      <c r="G13">
        <v>39484476</v>
      </c>
    </row>
    <row r="14" spans="1:7" ht="16" customHeight="1" x14ac:dyDescent="0.2">
      <c r="A14" t="s">
        <v>15</v>
      </c>
      <c r="B14">
        <v>675971</v>
      </c>
      <c r="C14">
        <v>675971</v>
      </c>
      <c r="D14">
        <v>0</v>
      </c>
      <c r="E14">
        <v>0</v>
      </c>
      <c r="F14">
        <v>0</v>
      </c>
      <c r="G14">
        <v>675971</v>
      </c>
    </row>
    <row r="15" spans="1:7" ht="16" customHeight="1" x14ac:dyDescent="0.2">
      <c r="A15" t="s">
        <v>16</v>
      </c>
      <c r="B15">
        <v>1613177</v>
      </c>
      <c r="C15">
        <v>1613177</v>
      </c>
      <c r="D15">
        <v>0</v>
      </c>
      <c r="E15">
        <v>0</v>
      </c>
      <c r="F15">
        <v>675091</v>
      </c>
      <c r="G15">
        <v>2288268</v>
      </c>
    </row>
    <row r="16" spans="1:7" ht="16" customHeight="1" x14ac:dyDescent="0.2">
      <c r="A16" t="s">
        <v>17</v>
      </c>
      <c r="B16">
        <v>10616730</v>
      </c>
      <c r="C16">
        <v>10616730</v>
      </c>
      <c r="D16">
        <v>0</v>
      </c>
      <c r="E16">
        <v>0</v>
      </c>
      <c r="F16">
        <v>0</v>
      </c>
      <c r="G16">
        <v>10616730</v>
      </c>
    </row>
    <row r="17" spans="1:7" ht="16" customHeight="1" x14ac:dyDescent="0.2">
      <c r="A17" t="s">
        <v>18</v>
      </c>
      <c r="B17">
        <v>844217</v>
      </c>
      <c r="C17">
        <v>844217</v>
      </c>
      <c r="D17">
        <v>0</v>
      </c>
      <c r="E17">
        <v>0</v>
      </c>
      <c r="F17">
        <v>0</v>
      </c>
      <c r="G17">
        <v>844217</v>
      </c>
    </row>
    <row r="18" spans="1:7" ht="16" customHeight="1" x14ac:dyDescent="0.2">
      <c r="A18" t="s">
        <v>19</v>
      </c>
      <c r="B18">
        <v>26399257</v>
      </c>
      <c r="C18">
        <v>26399257</v>
      </c>
      <c r="D18">
        <v>0</v>
      </c>
      <c r="E18">
        <v>0</v>
      </c>
      <c r="F18">
        <v>12779642</v>
      </c>
      <c r="G18">
        <v>39178899</v>
      </c>
    </row>
    <row r="19" spans="1:7" ht="16" customHeight="1" x14ac:dyDescent="0.2">
      <c r="A19" t="s">
        <v>20</v>
      </c>
      <c r="B19">
        <v>0</v>
      </c>
      <c r="C19">
        <v>0</v>
      </c>
      <c r="D19">
        <v>0</v>
      </c>
      <c r="E19">
        <v>0</v>
      </c>
      <c r="F19">
        <v>0</v>
      </c>
      <c r="G19">
        <v>0</v>
      </c>
    </row>
    <row r="20" spans="1:7" ht="16" customHeight="1" x14ac:dyDescent="0.2">
      <c r="A20" t="s">
        <v>21</v>
      </c>
      <c r="B20">
        <v>3474763</v>
      </c>
      <c r="C20">
        <v>3333046</v>
      </c>
      <c r="D20">
        <v>0</v>
      </c>
      <c r="E20">
        <v>141717</v>
      </c>
      <c r="F20">
        <v>748309</v>
      </c>
      <c r="G20">
        <v>4223072</v>
      </c>
    </row>
    <row r="21" spans="1:7" ht="16" customHeight="1" x14ac:dyDescent="0.2">
      <c r="A21" t="s">
        <v>22</v>
      </c>
      <c r="B21">
        <v>7104751</v>
      </c>
      <c r="C21">
        <v>6895164</v>
      </c>
      <c r="D21">
        <v>0</v>
      </c>
      <c r="E21">
        <v>209587</v>
      </c>
      <c r="F21">
        <v>55455765</v>
      </c>
      <c r="G21">
        <v>62560516</v>
      </c>
    </row>
    <row r="22" spans="1:7" ht="16" customHeight="1" x14ac:dyDescent="0.2">
      <c r="A22" t="s">
        <v>23</v>
      </c>
      <c r="B22">
        <v>10737007</v>
      </c>
      <c r="C22">
        <v>8295892</v>
      </c>
      <c r="D22">
        <v>0</v>
      </c>
      <c r="E22">
        <v>2441115</v>
      </c>
      <c r="F22">
        <v>6602896</v>
      </c>
      <c r="G22">
        <v>17339903</v>
      </c>
    </row>
    <row r="23" spans="1:7" ht="16" customHeight="1" x14ac:dyDescent="0.2">
      <c r="A23" t="s">
        <v>24</v>
      </c>
      <c r="B23">
        <v>0</v>
      </c>
      <c r="C23">
        <v>0</v>
      </c>
      <c r="D23">
        <v>0</v>
      </c>
      <c r="E23">
        <v>0</v>
      </c>
      <c r="F23">
        <v>0</v>
      </c>
      <c r="G23">
        <v>0</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26133405</v>
      </c>
      <c r="G25">
        <v>26133405</v>
      </c>
    </row>
    <row r="26" spans="1:7" ht="16" customHeight="1" x14ac:dyDescent="0.2">
      <c r="A26" t="s">
        <v>27</v>
      </c>
      <c r="B26">
        <v>15388052</v>
      </c>
      <c r="C26">
        <v>12939637</v>
      </c>
      <c r="D26">
        <v>855505</v>
      </c>
      <c r="E26">
        <v>1592910</v>
      </c>
      <c r="F26">
        <v>3165812</v>
      </c>
      <c r="G26">
        <v>18553864</v>
      </c>
    </row>
    <row r="27" spans="1:7" ht="16" customHeight="1" x14ac:dyDescent="0.2">
      <c r="A27" t="s">
        <v>28</v>
      </c>
      <c r="B27">
        <v>22200179</v>
      </c>
      <c r="C27">
        <v>22200179</v>
      </c>
      <c r="D27">
        <v>0</v>
      </c>
      <c r="E27">
        <v>0</v>
      </c>
      <c r="F27">
        <v>94693998</v>
      </c>
      <c r="G27">
        <v>116894177</v>
      </c>
    </row>
    <row r="28" spans="1:7" ht="16" customHeight="1" x14ac:dyDescent="0.2">
      <c r="A28" t="s">
        <v>29</v>
      </c>
      <c r="B28">
        <v>6308667</v>
      </c>
      <c r="C28">
        <v>6308667</v>
      </c>
      <c r="D28">
        <v>0</v>
      </c>
      <c r="E28">
        <v>0</v>
      </c>
      <c r="F28">
        <v>0</v>
      </c>
      <c r="G28">
        <v>6308667</v>
      </c>
    </row>
    <row r="29" spans="1:7" ht="16" customHeight="1" x14ac:dyDescent="0.2">
      <c r="A29" t="s">
        <v>30</v>
      </c>
      <c r="B29">
        <v>0</v>
      </c>
      <c r="C29">
        <v>0</v>
      </c>
      <c r="D29">
        <v>0</v>
      </c>
      <c r="E29">
        <v>0</v>
      </c>
      <c r="F29">
        <v>47665826</v>
      </c>
      <c r="G29">
        <v>47665826</v>
      </c>
    </row>
    <row r="30" spans="1:7" ht="16" customHeight="1" x14ac:dyDescent="0.2">
      <c r="A30" t="s">
        <v>31</v>
      </c>
      <c r="B30">
        <v>19253391</v>
      </c>
      <c r="C30">
        <v>19253391</v>
      </c>
      <c r="D30">
        <v>0</v>
      </c>
      <c r="E30">
        <v>0</v>
      </c>
      <c r="F30">
        <v>0</v>
      </c>
      <c r="G30">
        <v>19253391</v>
      </c>
    </row>
    <row r="31" spans="1:7" ht="16" customHeight="1" x14ac:dyDescent="0.2">
      <c r="A31" t="s">
        <v>32</v>
      </c>
      <c r="B31">
        <v>0</v>
      </c>
      <c r="C31">
        <v>0</v>
      </c>
      <c r="D31">
        <v>0</v>
      </c>
      <c r="E31">
        <v>0</v>
      </c>
      <c r="F31">
        <v>0</v>
      </c>
      <c r="G31">
        <v>0</v>
      </c>
    </row>
    <row r="32" spans="1:7" ht="16" customHeight="1" x14ac:dyDescent="0.2">
      <c r="A32" t="s">
        <v>33</v>
      </c>
      <c r="B32">
        <v>10013456</v>
      </c>
      <c r="C32">
        <v>10013456</v>
      </c>
      <c r="D32">
        <v>0</v>
      </c>
      <c r="E32">
        <v>0</v>
      </c>
      <c r="F32">
        <v>7382871</v>
      </c>
      <c r="G32">
        <v>17396327</v>
      </c>
    </row>
    <row r="33" spans="1:7" ht="16" customHeight="1" x14ac:dyDescent="0.2">
      <c r="A33" t="s">
        <v>34</v>
      </c>
      <c r="B33">
        <v>0</v>
      </c>
      <c r="C33">
        <v>0</v>
      </c>
      <c r="D33">
        <v>0</v>
      </c>
      <c r="E33">
        <v>0</v>
      </c>
      <c r="F33">
        <v>0</v>
      </c>
      <c r="G33">
        <v>0</v>
      </c>
    </row>
    <row r="34" spans="1:7" ht="16" customHeight="1" x14ac:dyDescent="0.2">
      <c r="A34" t="s">
        <v>35</v>
      </c>
      <c r="B34">
        <v>7259824</v>
      </c>
      <c r="C34">
        <v>7259824</v>
      </c>
      <c r="D34">
        <v>0</v>
      </c>
      <c r="E34">
        <v>0</v>
      </c>
      <c r="F34">
        <v>0</v>
      </c>
      <c r="G34">
        <v>7259824</v>
      </c>
    </row>
    <row r="35" spans="1:7" ht="16" customHeight="1" x14ac:dyDescent="0.2">
      <c r="A35" t="s">
        <v>36</v>
      </c>
      <c r="B35">
        <v>4790290</v>
      </c>
      <c r="C35">
        <v>4790290</v>
      </c>
      <c r="D35">
        <v>0</v>
      </c>
      <c r="E35">
        <v>0</v>
      </c>
      <c r="F35">
        <v>0</v>
      </c>
      <c r="G35">
        <v>4790290</v>
      </c>
    </row>
    <row r="36" spans="1:7" ht="16" customHeight="1" x14ac:dyDescent="0.2">
      <c r="A36" t="s">
        <v>37</v>
      </c>
      <c r="B36">
        <v>949523</v>
      </c>
      <c r="C36">
        <v>949523</v>
      </c>
      <c r="D36">
        <v>0</v>
      </c>
      <c r="E36">
        <v>0</v>
      </c>
      <c r="F36">
        <v>0</v>
      </c>
      <c r="G36">
        <v>949523</v>
      </c>
    </row>
    <row r="37" spans="1:7" ht="16" customHeight="1" x14ac:dyDescent="0.2">
      <c r="A37" t="s">
        <v>38</v>
      </c>
      <c r="B37">
        <v>18131075</v>
      </c>
      <c r="C37">
        <v>16634517</v>
      </c>
      <c r="D37">
        <v>1124893</v>
      </c>
      <c r="E37">
        <v>371665</v>
      </c>
      <c r="F37">
        <v>2977625</v>
      </c>
      <c r="G37">
        <v>21108700</v>
      </c>
    </row>
    <row r="38" spans="1:7" ht="16" customHeight="1" x14ac:dyDescent="0.2">
      <c r="A38" t="s">
        <v>39</v>
      </c>
      <c r="B38">
        <v>0</v>
      </c>
      <c r="C38">
        <v>0</v>
      </c>
      <c r="D38">
        <v>0</v>
      </c>
      <c r="E38">
        <v>0</v>
      </c>
      <c r="F38">
        <v>0</v>
      </c>
      <c r="G38">
        <v>0</v>
      </c>
    </row>
    <row r="39" spans="1:7" ht="16" customHeight="1" x14ac:dyDescent="0.2">
      <c r="A39" t="s">
        <v>40</v>
      </c>
      <c r="B39">
        <v>481489399</v>
      </c>
      <c r="C39">
        <v>379505401</v>
      </c>
      <c r="D39">
        <v>101983998</v>
      </c>
      <c r="E39">
        <v>0</v>
      </c>
      <c r="F39">
        <v>756190518</v>
      </c>
      <c r="G39">
        <v>1237679917</v>
      </c>
    </row>
    <row r="40" spans="1:7" ht="16" customHeight="1" x14ac:dyDescent="0.2">
      <c r="A40" t="s">
        <v>41</v>
      </c>
      <c r="B40">
        <v>0</v>
      </c>
      <c r="C40">
        <v>0</v>
      </c>
      <c r="D40">
        <v>0</v>
      </c>
      <c r="E40">
        <v>0</v>
      </c>
      <c r="F40">
        <v>291082</v>
      </c>
      <c r="G40">
        <v>291082</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4087700</v>
      </c>
      <c r="G42">
        <v>4087700</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13970562</v>
      </c>
      <c r="C46">
        <v>13970562</v>
      </c>
      <c r="D46">
        <v>0</v>
      </c>
      <c r="E46">
        <v>0</v>
      </c>
      <c r="F46">
        <v>2547854</v>
      </c>
      <c r="G46">
        <v>16518416</v>
      </c>
    </row>
    <row r="47" spans="1:7" ht="16" customHeight="1" x14ac:dyDescent="0.2">
      <c r="A47" t="s">
        <v>48</v>
      </c>
      <c r="B47">
        <v>6233646</v>
      </c>
      <c r="C47">
        <v>6218632</v>
      </c>
      <c r="D47">
        <v>0</v>
      </c>
      <c r="E47">
        <v>15014</v>
      </c>
      <c r="F47">
        <v>72197</v>
      </c>
      <c r="G47">
        <v>6305843</v>
      </c>
    </row>
    <row r="48" spans="1:7" ht="16" customHeight="1" x14ac:dyDescent="0.2">
      <c r="A48" t="s">
        <v>49</v>
      </c>
      <c r="B48">
        <v>0</v>
      </c>
      <c r="C48">
        <v>0</v>
      </c>
      <c r="D48">
        <v>0</v>
      </c>
      <c r="E48">
        <v>0</v>
      </c>
      <c r="F48">
        <v>0</v>
      </c>
      <c r="G48">
        <v>0</v>
      </c>
    </row>
    <row r="49" spans="1:7" ht="16" customHeight="1" x14ac:dyDescent="0.2">
      <c r="A49" t="s">
        <v>50</v>
      </c>
      <c r="B49">
        <v>2983094</v>
      </c>
      <c r="C49">
        <v>2894077</v>
      </c>
      <c r="D49">
        <v>0</v>
      </c>
      <c r="E49">
        <v>89017</v>
      </c>
      <c r="F49">
        <v>1010409</v>
      </c>
      <c r="G49">
        <v>3993503</v>
      </c>
    </row>
    <row r="50" spans="1:7" ht="16" customHeight="1" x14ac:dyDescent="0.2">
      <c r="A50" t="s">
        <v>51</v>
      </c>
      <c r="B50">
        <v>8932893</v>
      </c>
      <c r="C50">
        <v>8932893</v>
      </c>
      <c r="D50">
        <v>0</v>
      </c>
      <c r="E50">
        <v>0</v>
      </c>
      <c r="F50">
        <v>218227</v>
      </c>
      <c r="G50">
        <v>9151120</v>
      </c>
    </row>
    <row r="51" spans="1:7" ht="16" customHeight="1" x14ac:dyDescent="0.2">
      <c r="A51" t="s">
        <v>52</v>
      </c>
      <c r="B51">
        <v>271877</v>
      </c>
      <c r="C51">
        <v>247494</v>
      </c>
      <c r="D51">
        <v>0</v>
      </c>
      <c r="E51">
        <v>24383</v>
      </c>
      <c r="F51">
        <v>245336</v>
      </c>
      <c r="G51">
        <v>517213</v>
      </c>
    </row>
    <row r="52" spans="1:7" ht="16" customHeight="1" x14ac:dyDescent="0.2">
      <c r="A52" t="s">
        <v>53</v>
      </c>
      <c r="B52">
        <v>3248240</v>
      </c>
      <c r="C52">
        <v>2842944</v>
      </c>
      <c r="D52">
        <v>0</v>
      </c>
      <c r="E52">
        <v>405296</v>
      </c>
      <c r="F52">
        <v>8028004</v>
      </c>
      <c r="G52">
        <v>11276244</v>
      </c>
    </row>
    <row r="53" spans="1:7" ht="16" customHeight="1" x14ac:dyDescent="0.2">
      <c r="A53" t="s">
        <v>54</v>
      </c>
      <c r="B53">
        <v>69268228</v>
      </c>
      <c r="C53">
        <v>69268228</v>
      </c>
      <c r="D53">
        <v>0</v>
      </c>
      <c r="E53">
        <v>0</v>
      </c>
      <c r="F53">
        <v>0</v>
      </c>
      <c r="G53">
        <v>69268228</v>
      </c>
    </row>
    <row r="54" spans="1:7" ht="16" customHeight="1" x14ac:dyDescent="0.2">
      <c r="A54" t="s">
        <v>55</v>
      </c>
      <c r="B54">
        <v>2389163</v>
      </c>
      <c r="C54">
        <v>2389163</v>
      </c>
      <c r="D54">
        <v>0</v>
      </c>
      <c r="E54">
        <v>0</v>
      </c>
      <c r="F54">
        <v>0</v>
      </c>
      <c r="G54">
        <v>2389163</v>
      </c>
    </row>
    <row r="55" spans="1:7" ht="16" customHeight="1" x14ac:dyDescent="0.2">
      <c r="A55" t="s">
        <v>56</v>
      </c>
      <c r="B55">
        <v>4941376</v>
      </c>
      <c r="C55">
        <v>4941376</v>
      </c>
      <c r="D55">
        <v>0</v>
      </c>
      <c r="E55">
        <v>0</v>
      </c>
      <c r="F55">
        <v>0</v>
      </c>
      <c r="G55">
        <v>4941376</v>
      </c>
    </row>
    <row r="56" spans="1:7" ht="16" customHeight="1" x14ac:dyDescent="0.2">
      <c r="A56" t="s">
        <v>57</v>
      </c>
      <c r="B56">
        <v>3697471</v>
      </c>
      <c r="C56">
        <v>3697471</v>
      </c>
      <c r="D56">
        <v>0</v>
      </c>
      <c r="E56">
        <v>0</v>
      </c>
      <c r="F56">
        <v>1414330</v>
      </c>
      <c r="G56">
        <v>5111801</v>
      </c>
    </row>
    <row r="57" spans="1:7" ht="16" customHeight="1" x14ac:dyDescent="0.2">
      <c r="A57" t="s">
        <v>58</v>
      </c>
      <c r="B57">
        <v>19521</v>
      </c>
      <c r="C57">
        <v>19521</v>
      </c>
      <c r="D57">
        <v>0</v>
      </c>
      <c r="E57">
        <v>0</v>
      </c>
      <c r="F57">
        <v>0</v>
      </c>
      <c r="G57">
        <v>19521</v>
      </c>
    </row>
    <row r="58" spans="1:7" ht="16" customHeight="1" x14ac:dyDescent="0.2">
      <c r="A58" t="s">
        <v>133</v>
      </c>
      <c r="B58">
        <v>1131430430</v>
      </c>
      <c r="C58">
        <v>1008766552</v>
      </c>
      <c r="D58">
        <v>109187721</v>
      </c>
      <c r="E58">
        <v>13476157</v>
      </c>
      <c r="F58">
        <v>1136922490</v>
      </c>
      <c r="G58">
        <v>2268352920</v>
      </c>
    </row>
    <row r="59" spans="1:7" ht="16" customHeight="1" x14ac:dyDescent="0.2">
      <c r="A59" t="s">
        <v>361</v>
      </c>
      <c r="B59">
        <v>0.5</v>
      </c>
      <c r="C59">
        <v>0.44</v>
      </c>
      <c r="D59">
        <v>0.05</v>
      </c>
      <c r="E59">
        <v>0.01</v>
      </c>
      <c r="F59">
        <v>0.5</v>
      </c>
      <c r="G59">
        <v>1</v>
      </c>
    </row>
    <row r="60" spans="1:7" ht="16" customHeight="1" x14ac:dyDescent="0.2">
      <c r="A60" t="s">
        <v>375</v>
      </c>
    </row>
  </sheetData>
  <printOptions horizontalCentered="1"/>
  <pageMargins left="0.5" right="0.5" top="0.5" bottom="0.5" header="0.5" footer="0.5"/>
  <pageSetup scale="78" orientation="landscape"/>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enableFormatConditionsCalculation="0">
    <pageSetUpPr fitToPage="1"/>
  </sheetPr>
  <dimension ref="A1:N60"/>
  <sheetViews>
    <sheetView workbookViewId="0">
      <selection activeCell="C12" sqref="C12"/>
    </sheetView>
  </sheetViews>
  <sheetFormatPr baseColWidth="10" defaultColWidth="9.1640625" defaultRowHeight="16" customHeight="1" x14ac:dyDescent="0.15"/>
  <cols>
    <col min="1" max="1" width="18" style="5" bestFit="1" customWidth="1"/>
    <col min="2" max="2" width="19.1640625" style="5" customWidth="1"/>
    <col min="3" max="3" width="22.33203125" style="5" customWidth="1"/>
    <col min="4" max="4" width="13.6640625" style="5" bestFit="1" customWidth="1"/>
    <col min="5" max="5" width="14.1640625" style="5" customWidth="1"/>
    <col min="6" max="6" width="8.5" style="5" bestFit="1" customWidth="1"/>
    <col min="7" max="7" width="17.6640625" style="7" bestFit="1" customWidth="1"/>
    <col min="8" max="8" width="12.83203125" style="5" customWidth="1"/>
    <col min="9" max="9" width="16.5" style="5" bestFit="1" customWidth="1"/>
    <col min="10" max="10" width="13" style="5" bestFit="1" customWidth="1"/>
    <col min="11" max="11" width="11.83203125" style="5" bestFit="1" customWidth="1"/>
    <col min="12" max="12" width="12" style="5" bestFit="1" customWidth="1"/>
    <col min="13" max="13" width="11.1640625" style="5" bestFit="1" customWidth="1"/>
    <col min="14" max="14" width="12" style="5" bestFit="1" customWidth="1"/>
    <col min="15" max="16384" width="9.1640625" style="5"/>
  </cols>
  <sheetData>
    <row r="1" spans="1:14" s="6" customFormat="1" ht="16" customHeight="1" x14ac:dyDescent="0.2">
      <c r="A1" t="s">
        <v>352</v>
      </c>
      <c r="B1"/>
      <c r="C1"/>
      <c r="D1"/>
      <c r="E1"/>
      <c r="F1"/>
      <c r="G1"/>
      <c r="H1"/>
      <c r="I1"/>
      <c r="J1"/>
      <c r="K1"/>
      <c r="L1"/>
      <c r="M1"/>
      <c r="N1"/>
    </row>
    <row r="2" spans="1:14" s="6" customFormat="1" ht="16" customHeight="1" x14ac:dyDescent="0.2">
      <c r="A2" t="s">
        <v>376</v>
      </c>
      <c r="B2"/>
      <c r="C2"/>
      <c r="D2"/>
      <c r="E2"/>
      <c r="F2"/>
      <c r="G2"/>
      <c r="H2"/>
      <c r="I2"/>
      <c r="J2"/>
      <c r="K2"/>
      <c r="L2"/>
      <c r="M2"/>
      <c r="N2"/>
    </row>
    <row r="3" spans="1:14" s="6" customFormat="1" ht="16" customHeight="1" x14ac:dyDescent="0.2">
      <c r="A3" t="s">
        <v>365</v>
      </c>
      <c r="B3"/>
      <c r="C3"/>
      <c r="D3"/>
      <c r="E3"/>
      <c r="F3"/>
      <c r="G3"/>
      <c r="H3"/>
      <c r="I3"/>
      <c r="J3"/>
      <c r="K3"/>
      <c r="L3"/>
      <c r="M3"/>
      <c r="N3"/>
    </row>
    <row r="4" spans="1:14" ht="16" customHeight="1" x14ac:dyDescent="0.2">
      <c r="A4" t="s">
        <v>176</v>
      </c>
      <c r="B4"/>
      <c r="C4"/>
      <c r="D4"/>
      <c r="E4"/>
      <c r="F4"/>
      <c r="G4"/>
      <c r="H4"/>
      <c r="I4"/>
      <c r="J4"/>
      <c r="K4"/>
      <c r="L4"/>
      <c r="M4"/>
      <c r="N4"/>
    </row>
    <row r="5" spans="1:14" s="6" customFormat="1" ht="16" customHeight="1" x14ac:dyDescent="0.2">
      <c r="A5"/>
      <c r="B5" t="s">
        <v>148</v>
      </c>
      <c r="C5" t="s">
        <v>149</v>
      </c>
      <c r="D5" t="s">
        <v>150</v>
      </c>
      <c r="E5" t="s">
        <v>151</v>
      </c>
      <c r="F5" t="s">
        <v>127</v>
      </c>
      <c r="G5" t="s">
        <v>152</v>
      </c>
      <c r="H5" t="s">
        <v>153</v>
      </c>
      <c r="I5" t="s">
        <v>154</v>
      </c>
      <c r="J5" t="s">
        <v>165</v>
      </c>
      <c r="K5" t="s">
        <v>166</v>
      </c>
      <c r="L5" t="s">
        <v>167</v>
      </c>
      <c r="M5" t="s">
        <v>377</v>
      </c>
      <c r="N5" t="s">
        <v>170</v>
      </c>
    </row>
    <row r="6" spans="1:14" ht="16" customHeight="1" x14ac:dyDescent="0.2">
      <c r="A6" t="s">
        <v>1</v>
      </c>
      <c r="B6" t="s">
        <v>186</v>
      </c>
      <c r="C6" t="s">
        <v>378</v>
      </c>
      <c r="D6" t="s">
        <v>4</v>
      </c>
      <c r="E6" t="s">
        <v>379</v>
      </c>
      <c r="F6" t="s">
        <v>128</v>
      </c>
      <c r="G6" t="s">
        <v>64</v>
      </c>
      <c r="H6" t="s">
        <v>158</v>
      </c>
      <c r="I6" t="s">
        <v>380</v>
      </c>
      <c r="J6" t="s">
        <v>171</v>
      </c>
      <c r="K6" t="s">
        <v>172</v>
      </c>
      <c r="L6" t="s">
        <v>173</v>
      </c>
      <c r="M6" t="s">
        <v>70</v>
      </c>
      <c r="N6" t="s">
        <v>72</v>
      </c>
    </row>
    <row r="7" spans="1:14" ht="16" customHeight="1" x14ac:dyDescent="0.2">
      <c r="A7" t="s">
        <v>8</v>
      </c>
      <c r="B7">
        <v>36432180</v>
      </c>
      <c r="C7">
        <v>10332161</v>
      </c>
      <c r="D7">
        <v>6206775</v>
      </c>
      <c r="E7">
        <v>43907</v>
      </c>
      <c r="F7">
        <v>0</v>
      </c>
      <c r="G7">
        <v>0</v>
      </c>
      <c r="H7">
        <v>0</v>
      </c>
      <c r="I7">
        <v>0</v>
      </c>
      <c r="J7">
        <v>0</v>
      </c>
      <c r="K7">
        <v>0</v>
      </c>
      <c r="L7">
        <v>3753646</v>
      </c>
      <c r="M7">
        <v>283209</v>
      </c>
      <c r="N7">
        <v>15812482</v>
      </c>
    </row>
    <row r="8" spans="1:14" ht="16" customHeight="1" x14ac:dyDescent="0.2">
      <c r="A8" t="s">
        <v>9</v>
      </c>
      <c r="B8">
        <v>5912383</v>
      </c>
      <c r="C8">
        <v>2514309</v>
      </c>
      <c r="D8">
        <v>0</v>
      </c>
      <c r="E8">
        <v>0</v>
      </c>
      <c r="F8">
        <v>0</v>
      </c>
      <c r="G8">
        <v>0</v>
      </c>
      <c r="H8">
        <v>0</v>
      </c>
      <c r="I8">
        <v>622307</v>
      </c>
      <c r="J8">
        <v>0</v>
      </c>
      <c r="K8">
        <v>0</v>
      </c>
      <c r="L8">
        <v>2691819</v>
      </c>
      <c r="M8">
        <v>83948</v>
      </c>
      <c r="N8">
        <v>0</v>
      </c>
    </row>
    <row r="9" spans="1:14" ht="16" customHeight="1" x14ac:dyDescent="0.2">
      <c r="A9" t="s">
        <v>10</v>
      </c>
      <c r="B9">
        <v>24426580</v>
      </c>
      <c r="C9">
        <v>3989069</v>
      </c>
      <c r="D9">
        <v>0</v>
      </c>
      <c r="E9">
        <v>4476</v>
      </c>
      <c r="F9">
        <v>0</v>
      </c>
      <c r="G9">
        <v>0</v>
      </c>
      <c r="H9">
        <v>0</v>
      </c>
      <c r="I9">
        <v>0</v>
      </c>
      <c r="J9">
        <v>0</v>
      </c>
      <c r="K9">
        <v>0</v>
      </c>
      <c r="L9">
        <v>10859328</v>
      </c>
      <c r="M9">
        <v>737189</v>
      </c>
      <c r="N9">
        <v>8836518</v>
      </c>
    </row>
    <row r="10" spans="1:14" ht="16" customHeight="1" x14ac:dyDescent="0.2">
      <c r="A10" t="s">
        <v>11</v>
      </c>
      <c r="B10">
        <v>17476713</v>
      </c>
      <c r="C10">
        <v>166832</v>
      </c>
      <c r="D10">
        <v>14843469</v>
      </c>
      <c r="E10">
        <v>2207698</v>
      </c>
      <c r="F10">
        <v>0</v>
      </c>
      <c r="G10">
        <v>0</v>
      </c>
      <c r="H10">
        <v>0</v>
      </c>
      <c r="I10">
        <v>25672</v>
      </c>
      <c r="J10">
        <v>0</v>
      </c>
      <c r="K10">
        <v>0</v>
      </c>
      <c r="L10">
        <v>977</v>
      </c>
      <c r="M10">
        <v>183</v>
      </c>
      <c r="N10">
        <v>231882</v>
      </c>
    </row>
    <row r="11" spans="1:14" ht="16" customHeight="1" x14ac:dyDescent="0.2">
      <c r="A11" t="s">
        <v>12</v>
      </c>
      <c r="B11">
        <v>586378306</v>
      </c>
      <c r="C11">
        <v>31199975</v>
      </c>
      <c r="D11">
        <v>248670644</v>
      </c>
      <c r="E11">
        <v>8500006</v>
      </c>
      <c r="F11">
        <v>0</v>
      </c>
      <c r="G11">
        <v>0</v>
      </c>
      <c r="H11">
        <v>0</v>
      </c>
      <c r="I11">
        <v>81508</v>
      </c>
      <c r="J11">
        <v>840811</v>
      </c>
      <c r="K11">
        <v>0</v>
      </c>
      <c r="L11">
        <v>184874556</v>
      </c>
      <c r="M11">
        <v>0</v>
      </c>
      <c r="N11">
        <v>112210806</v>
      </c>
    </row>
    <row r="12" spans="1:14" ht="16" customHeight="1" x14ac:dyDescent="0.2">
      <c r="A12" t="s">
        <v>13</v>
      </c>
      <c r="B12">
        <v>75074846</v>
      </c>
      <c r="C12">
        <v>198293</v>
      </c>
      <c r="D12">
        <v>141467</v>
      </c>
      <c r="E12">
        <v>-14947</v>
      </c>
      <c r="F12">
        <v>0</v>
      </c>
      <c r="G12">
        <v>130716</v>
      </c>
      <c r="H12">
        <v>4920989</v>
      </c>
      <c r="I12">
        <v>482312</v>
      </c>
      <c r="J12">
        <v>13639</v>
      </c>
      <c r="K12">
        <v>0</v>
      </c>
      <c r="L12">
        <v>4437696</v>
      </c>
      <c r="M12">
        <v>442023</v>
      </c>
      <c r="N12">
        <v>64322658</v>
      </c>
    </row>
    <row r="13" spans="1:14" ht="16" customHeight="1" x14ac:dyDescent="0.2">
      <c r="A13" t="s">
        <v>14</v>
      </c>
      <c r="B13">
        <v>75737330</v>
      </c>
      <c r="C13">
        <v>15385961</v>
      </c>
      <c r="D13">
        <v>0</v>
      </c>
      <c r="E13">
        <v>0</v>
      </c>
      <c r="F13">
        <v>0</v>
      </c>
      <c r="G13">
        <v>0</v>
      </c>
      <c r="H13">
        <v>0</v>
      </c>
      <c r="I13">
        <v>0</v>
      </c>
      <c r="J13">
        <v>0</v>
      </c>
      <c r="K13">
        <v>0</v>
      </c>
      <c r="L13">
        <v>10623797</v>
      </c>
      <c r="M13">
        <v>558852</v>
      </c>
      <c r="N13">
        <v>49168720</v>
      </c>
    </row>
    <row r="14" spans="1:14" ht="16" customHeight="1" x14ac:dyDescent="0.2">
      <c r="A14" t="s">
        <v>15</v>
      </c>
      <c r="B14">
        <v>17783849</v>
      </c>
      <c r="C14">
        <v>0</v>
      </c>
      <c r="D14">
        <v>16804700</v>
      </c>
      <c r="E14">
        <v>0</v>
      </c>
      <c r="F14">
        <v>0</v>
      </c>
      <c r="G14">
        <v>0</v>
      </c>
      <c r="H14">
        <v>0</v>
      </c>
      <c r="I14">
        <v>0</v>
      </c>
      <c r="J14">
        <v>0</v>
      </c>
      <c r="K14">
        <v>0</v>
      </c>
      <c r="L14">
        <v>469144</v>
      </c>
      <c r="M14">
        <v>510005</v>
      </c>
      <c r="N14">
        <v>0</v>
      </c>
    </row>
    <row r="15" spans="1:14" ht="16" customHeight="1" x14ac:dyDescent="0.2">
      <c r="A15" t="s">
        <v>16</v>
      </c>
      <c r="B15">
        <v>24795358</v>
      </c>
      <c r="C15">
        <v>347988</v>
      </c>
      <c r="D15">
        <v>19080565</v>
      </c>
      <c r="E15">
        <v>0</v>
      </c>
      <c r="F15">
        <v>0</v>
      </c>
      <c r="G15">
        <v>0</v>
      </c>
      <c r="H15">
        <v>0</v>
      </c>
      <c r="I15">
        <v>0</v>
      </c>
      <c r="J15">
        <v>0</v>
      </c>
      <c r="K15">
        <v>0</v>
      </c>
      <c r="L15">
        <v>4873981</v>
      </c>
      <c r="M15">
        <v>492824</v>
      </c>
      <c r="N15">
        <v>0</v>
      </c>
    </row>
    <row r="16" spans="1:14" ht="16" customHeight="1" x14ac:dyDescent="0.2">
      <c r="A16" t="s">
        <v>17</v>
      </c>
      <c r="B16">
        <v>169769703</v>
      </c>
      <c r="C16">
        <v>0</v>
      </c>
      <c r="D16">
        <v>123255121</v>
      </c>
      <c r="E16">
        <v>0</v>
      </c>
      <c r="F16">
        <v>0</v>
      </c>
      <c r="G16">
        <v>0</v>
      </c>
      <c r="H16">
        <v>0</v>
      </c>
      <c r="I16">
        <v>963848</v>
      </c>
      <c r="J16">
        <v>0</v>
      </c>
      <c r="K16">
        <v>0</v>
      </c>
      <c r="L16">
        <v>21059189</v>
      </c>
      <c r="M16">
        <v>763797</v>
      </c>
      <c r="N16">
        <v>23727748</v>
      </c>
    </row>
    <row r="17" spans="1:14" ht="16" customHeight="1" x14ac:dyDescent="0.2">
      <c r="A17" t="s">
        <v>18</v>
      </c>
      <c r="B17">
        <v>75702741</v>
      </c>
      <c r="C17">
        <v>17715984</v>
      </c>
      <c r="D17">
        <v>0</v>
      </c>
      <c r="E17">
        <v>892813</v>
      </c>
      <c r="F17">
        <v>0</v>
      </c>
      <c r="G17">
        <v>0</v>
      </c>
      <c r="H17">
        <v>0</v>
      </c>
      <c r="I17">
        <v>0</v>
      </c>
      <c r="J17">
        <v>153</v>
      </c>
      <c r="K17">
        <v>0</v>
      </c>
      <c r="L17">
        <v>2661022</v>
      </c>
      <c r="M17">
        <v>996589</v>
      </c>
      <c r="N17">
        <v>53436180</v>
      </c>
    </row>
    <row r="18" spans="1:14" ht="16" customHeight="1" x14ac:dyDescent="0.2">
      <c r="A18" t="s">
        <v>19</v>
      </c>
      <c r="B18">
        <v>9294450</v>
      </c>
      <c r="C18">
        <v>4070298</v>
      </c>
      <c r="D18">
        <v>0</v>
      </c>
      <c r="E18">
        <v>491945</v>
      </c>
      <c r="F18">
        <v>0</v>
      </c>
      <c r="G18">
        <v>0</v>
      </c>
      <c r="H18">
        <v>0</v>
      </c>
      <c r="I18">
        <v>0</v>
      </c>
      <c r="J18">
        <v>0</v>
      </c>
      <c r="K18">
        <v>0</v>
      </c>
      <c r="L18">
        <v>4154783</v>
      </c>
      <c r="M18">
        <v>577424</v>
      </c>
      <c r="N18">
        <v>0</v>
      </c>
    </row>
    <row r="19" spans="1:14" ht="16" customHeight="1" x14ac:dyDescent="0.2">
      <c r="A19" t="s">
        <v>20</v>
      </c>
      <c r="B19">
        <v>13025379</v>
      </c>
      <c r="C19">
        <v>2017066</v>
      </c>
      <c r="D19">
        <v>793766</v>
      </c>
      <c r="E19">
        <v>265862</v>
      </c>
      <c r="F19">
        <v>0</v>
      </c>
      <c r="G19">
        <v>0</v>
      </c>
      <c r="H19">
        <v>0</v>
      </c>
      <c r="I19">
        <v>248032</v>
      </c>
      <c r="J19">
        <v>0</v>
      </c>
      <c r="K19">
        <v>0</v>
      </c>
      <c r="L19">
        <v>1023318</v>
      </c>
      <c r="M19">
        <v>663552</v>
      </c>
      <c r="N19">
        <v>8013783</v>
      </c>
    </row>
    <row r="20" spans="1:14" ht="16" customHeight="1" x14ac:dyDescent="0.2">
      <c r="A20" t="s">
        <v>21</v>
      </c>
      <c r="B20">
        <v>377763648</v>
      </c>
      <c r="C20">
        <v>11954809</v>
      </c>
      <c r="D20">
        <v>249915971</v>
      </c>
      <c r="E20">
        <v>86845</v>
      </c>
      <c r="F20">
        <v>0</v>
      </c>
      <c r="G20">
        <v>108365</v>
      </c>
      <c r="H20">
        <v>0</v>
      </c>
      <c r="I20">
        <v>26421</v>
      </c>
      <c r="J20">
        <v>0</v>
      </c>
      <c r="K20">
        <v>0</v>
      </c>
      <c r="L20">
        <v>5910814</v>
      </c>
      <c r="M20">
        <v>336151</v>
      </c>
      <c r="N20">
        <v>109424272</v>
      </c>
    </row>
    <row r="21" spans="1:14" ht="16" customHeight="1" x14ac:dyDescent="0.2">
      <c r="A21" t="s">
        <v>22</v>
      </c>
      <c r="B21">
        <v>53011982</v>
      </c>
      <c r="C21">
        <v>2547721</v>
      </c>
      <c r="D21">
        <v>15250027</v>
      </c>
      <c r="E21">
        <v>1109090</v>
      </c>
      <c r="F21">
        <v>0</v>
      </c>
      <c r="G21">
        <v>0</v>
      </c>
      <c r="H21">
        <v>0</v>
      </c>
      <c r="I21">
        <v>0</v>
      </c>
      <c r="J21">
        <v>0</v>
      </c>
      <c r="K21">
        <v>0</v>
      </c>
      <c r="L21">
        <v>14599064</v>
      </c>
      <c r="M21">
        <v>1354872</v>
      </c>
      <c r="N21">
        <v>18151208</v>
      </c>
    </row>
    <row r="22" spans="1:14" ht="16" customHeight="1" x14ac:dyDescent="0.2">
      <c r="A22" t="s">
        <v>23</v>
      </c>
      <c r="B22">
        <v>15135522</v>
      </c>
      <c r="C22">
        <v>5100635</v>
      </c>
      <c r="D22">
        <v>0</v>
      </c>
      <c r="E22">
        <v>0</v>
      </c>
      <c r="F22">
        <v>0</v>
      </c>
      <c r="G22">
        <v>0</v>
      </c>
      <c r="H22">
        <v>0</v>
      </c>
      <c r="I22">
        <v>0</v>
      </c>
      <c r="J22">
        <v>0</v>
      </c>
      <c r="K22">
        <v>0</v>
      </c>
      <c r="L22">
        <v>9294491</v>
      </c>
      <c r="M22">
        <v>740396</v>
      </c>
      <c r="N22">
        <v>0</v>
      </c>
    </row>
    <row r="23" spans="1:14" ht="16" customHeight="1" x14ac:dyDescent="0.2">
      <c r="A23" t="s">
        <v>24</v>
      </c>
      <c r="B23">
        <v>33147449</v>
      </c>
      <c r="C23">
        <v>0</v>
      </c>
      <c r="D23">
        <v>0</v>
      </c>
      <c r="E23">
        <v>0</v>
      </c>
      <c r="F23">
        <v>0</v>
      </c>
      <c r="G23">
        <v>0</v>
      </c>
      <c r="H23">
        <v>27407123</v>
      </c>
      <c r="I23">
        <v>0</v>
      </c>
      <c r="J23">
        <v>0</v>
      </c>
      <c r="K23">
        <v>0</v>
      </c>
      <c r="L23">
        <v>0</v>
      </c>
      <c r="M23">
        <v>0</v>
      </c>
      <c r="N23">
        <v>5740326</v>
      </c>
    </row>
    <row r="24" spans="1:14" ht="16" customHeight="1" x14ac:dyDescent="0.2">
      <c r="A24" t="s">
        <v>25</v>
      </c>
      <c r="B24">
        <v>736857</v>
      </c>
      <c r="C24">
        <v>305820</v>
      </c>
      <c r="D24">
        <v>0</v>
      </c>
      <c r="E24">
        <v>0</v>
      </c>
      <c r="F24">
        <v>0</v>
      </c>
      <c r="G24">
        <v>0</v>
      </c>
      <c r="H24">
        <v>0</v>
      </c>
      <c r="I24">
        <v>0</v>
      </c>
      <c r="J24">
        <v>0</v>
      </c>
      <c r="K24">
        <v>0</v>
      </c>
      <c r="L24">
        <v>425708</v>
      </c>
      <c r="M24">
        <v>5329</v>
      </c>
      <c r="N24">
        <v>0</v>
      </c>
    </row>
    <row r="25" spans="1:14" ht="16" customHeight="1" x14ac:dyDescent="0.2">
      <c r="A25" t="s">
        <v>26</v>
      </c>
      <c r="B25">
        <v>18471857</v>
      </c>
      <c r="C25">
        <v>0</v>
      </c>
      <c r="D25">
        <v>5219488</v>
      </c>
      <c r="E25">
        <v>0</v>
      </c>
      <c r="F25">
        <v>0</v>
      </c>
      <c r="G25">
        <v>0</v>
      </c>
      <c r="H25">
        <v>0</v>
      </c>
      <c r="I25">
        <v>0</v>
      </c>
      <c r="J25">
        <v>0</v>
      </c>
      <c r="K25">
        <v>2490253</v>
      </c>
      <c r="L25">
        <v>6467693</v>
      </c>
      <c r="M25">
        <v>1950190</v>
      </c>
      <c r="N25">
        <v>2344233</v>
      </c>
    </row>
    <row r="26" spans="1:14" ht="16" customHeight="1" x14ac:dyDescent="0.2">
      <c r="A26" t="s">
        <v>27</v>
      </c>
      <c r="B26">
        <v>161107</v>
      </c>
      <c r="C26">
        <v>623</v>
      </c>
      <c r="D26">
        <v>0</v>
      </c>
      <c r="E26">
        <v>0</v>
      </c>
      <c r="F26">
        <v>0</v>
      </c>
      <c r="G26">
        <v>0</v>
      </c>
      <c r="H26">
        <v>0</v>
      </c>
      <c r="I26">
        <v>160484</v>
      </c>
      <c r="J26">
        <v>0</v>
      </c>
      <c r="K26">
        <v>0</v>
      </c>
      <c r="L26">
        <v>0</v>
      </c>
      <c r="M26">
        <v>0</v>
      </c>
      <c r="N26">
        <v>0</v>
      </c>
    </row>
    <row r="27" spans="1:14" ht="16" customHeight="1" x14ac:dyDescent="0.2">
      <c r="A27" t="s">
        <v>28</v>
      </c>
      <c r="B27">
        <v>50781686</v>
      </c>
      <c r="C27">
        <v>1762763</v>
      </c>
      <c r="D27">
        <v>29182445</v>
      </c>
      <c r="E27">
        <v>737797</v>
      </c>
      <c r="F27">
        <v>0</v>
      </c>
      <c r="G27">
        <v>0</v>
      </c>
      <c r="H27">
        <v>0</v>
      </c>
      <c r="I27">
        <v>3494886</v>
      </c>
      <c r="J27">
        <v>0</v>
      </c>
      <c r="K27">
        <v>127540</v>
      </c>
      <c r="L27">
        <v>11152306</v>
      </c>
      <c r="M27">
        <v>513915</v>
      </c>
      <c r="N27">
        <v>3810034</v>
      </c>
    </row>
    <row r="28" spans="1:14" ht="16" customHeight="1" x14ac:dyDescent="0.2">
      <c r="A28" t="s">
        <v>29</v>
      </c>
      <c r="B28">
        <v>147849239</v>
      </c>
      <c r="C28">
        <v>8963753</v>
      </c>
      <c r="D28">
        <v>32088890</v>
      </c>
      <c r="E28">
        <v>283153</v>
      </c>
      <c r="F28">
        <v>0</v>
      </c>
      <c r="G28">
        <v>69887916</v>
      </c>
      <c r="H28">
        <v>0</v>
      </c>
      <c r="I28">
        <v>19337834</v>
      </c>
      <c r="J28">
        <v>0</v>
      </c>
      <c r="K28">
        <v>0</v>
      </c>
      <c r="L28">
        <v>17287693</v>
      </c>
      <c r="M28">
        <v>0</v>
      </c>
      <c r="N28">
        <v>0</v>
      </c>
    </row>
    <row r="29" spans="1:14" ht="16" customHeight="1" x14ac:dyDescent="0.2">
      <c r="A29" t="s">
        <v>30</v>
      </c>
      <c r="B29">
        <v>241933742</v>
      </c>
      <c r="C29">
        <v>3860891</v>
      </c>
      <c r="D29">
        <v>188084202</v>
      </c>
      <c r="E29">
        <v>375791</v>
      </c>
      <c r="F29">
        <v>0</v>
      </c>
      <c r="G29">
        <v>0</v>
      </c>
      <c r="H29">
        <v>0</v>
      </c>
      <c r="I29">
        <v>0</v>
      </c>
      <c r="J29">
        <v>0</v>
      </c>
      <c r="K29">
        <v>0</v>
      </c>
      <c r="L29">
        <v>8564654</v>
      </c>
      <c r="M29">
        <v>1822555</v>
      </c>
      <c r="N29">
        <v>39225649</v>
      </c>
    </row>
    <row r="30" spans="1:14" ht="16" customHeight="1" x14ac:dyDescent="0.2">
      <c r="A30" t="s">
        <v>31</v>
      </c>
      <c r="B30">
        <v>102305160</v>
      </c>
      <c r="C30">
        <v>7286782</v>
      </c>
      <c r="D30">
        <v>39981436</v>
      </c>
      <c r="E30">
        <v>0</v>
      </c>
      <c r="F30">
        <v>0</v>
      </c>
      <c r="G30">
        <v>35532713</v>
      </c>
      <c r="H30">
        <v>0</v>
      </c>
      <c r="I30">
        <v>262780</v>
      </c>
      <c r="J30">
        <v>0</v>
      </c>
      <c r="K30">
        <v>0</v>
      </c>
      <c r="L30">
        <v>18495436</v>
      </c>
      <c r="M30">
        <v>746013</v>
      </c>
      <c r="N30">
        <v>0</v>
      </c>
    </row>
    <row r="31" spans="1:14" ht="16" customHeight="1" x14ac:dyDescent="0.2">
      <c r="A31" t="s">
        <v>32</v>
      </c>
      <c r="B31">
        <v>21435499</v>
      </c>
      <c r="C31">
        <v>7265602</v>
      </c>
      <c r="D31">
        <v>2845430</v>
      </c>
      <c r="E31">
        <v>9320000</v>
      </c>
      <c r="F31">
        <v>0</v>
      </c>
      <c r="G31">
        <v>0</v>
      </c>
      <c r="H31">
        <v>0</v>
      </c>
      <c r="I31">
        <v>0</v>
      </c>
      <c r="J31">
        <v>0</v>
      </c>
      <c r="K31">
        <v>0</v>
      </c>
      <c r="L31">
        <v>1764846</v>
      </c>
      <c r="M31">
        <v>239621</v>
      </c>
      <c r="N31">
        <v>0</v>
      </c>
    </row>
    <row r="32" spans="1:14" ht="16" customHeight="1" x14ac:dyDescent="0.2">
      <c r="A32" t="s">
        <v>33</v>
      </c>
      <c r="B32">
        <v>73868524</v>
      </c>
      <c r="C32">
        <v>2453210</v>
      </c>
      <c r="D32">
        <v>61268029</v>
      </c>
      <c r="E32">
        <v>0</v>
      </c>
      <c r="F32">
        <v>0</v>
      </c>
      <c r="G32">
        <v>0</v>
      </c>
      <c r="H32">
        <v>0</v>
      </c>
      <c r="I32">
        <v>0</v>
      </c>
      <c r="J32">
        <v>0</v>
      </c>
      <c r="K32">
        <v>0</v>
      </c>
      <c r="L32">
        <v>6185150</v>
      </c>
      <c r="M32">
        <v>3962135</v>
      </c>
      <c r="N32">
        <v>0</v>
      </c>
    </row>
    <row r="33" spans="1:14" ht="16" customHeight="1" x14ac:dyDescent="0.2">
      <c r="A33" t="s">
        <v>34</v>
      </c>
      <c r="B33">
        <v>12832911</v>
      </c>
      <c r="C33">
        <v>10104433</v>
      </c>
      <c r="D33">
        <v>0</v>
      </c>
      <c r="E33">
        <v>0</v>
      </c>
      <c r="F33">
        <v>0</v>
      </c>
      <c r="G33">
        <v>0</v>
      </c>
      <c r="H33">
        <v>0</v>
      </c>
      <c r="I33">
        <v>507737</v>
      </c>
      <c r="J33">
        <v>0</v>
      </c>
      <c r="K33">
        <v>0</v>
      </c>
      <c r="L33">
        <v>345056</v>
      </c>
      <c r="M33">
        <v>483469</v>
      </c>
      <c r="N33">
        <v>1392216</v>
      </c>
    </row>
    <row r="34" spans="1:14" ht="16" customHeight="1" x14ac:dyDescent="0.2">
      <c r="A34" t="s">
        <v>35</v>
      </c>
      <c r="B34">
        <v>6498998</v>
      </c>
      <c r="C34">
        <v>0</v>
      </c>
      <c r="D34">
        <v>6498998</v>
      </c>
      <c r="E34">
        <v>0</v>
      </c>
      <c r="F34">
        <v>0</v>
      </c>
      <c r="G34">
        <v>0</v>
      </c>
      <c r="H34">
        <v>0</v>
      </c>
      <c r="I34">
        <v>0</v>
      </c>
      <c r="J34">
        <v>0</v>
      </c>
      <c r="K34">
        <v>0</v>
      </c>
      <c r="L34">
        <v>0</v>
      </c>
      <c r="M34">
        <v>0</v>
      </c>
      <c r="N34">
        <v>0</v>
      </c>
    </row>
    <row r="35" spans="1:14" ht="16" customHeight="1" x14ac:dyDescent="0.2">
      <c r="A35" t="s">
        <v>36</v>
      </c>
      <c r="B35">
        <v>5921403</v>
      </c>
      <c r="C35">
        <v>0</v>
      </c>
      <c r="D35">
        <v>1843185</v>
      </c>
      <c r="E35">
        <v>0</v>
      </c>
      <c r="F35">
        <v>0</v>
      </c>
      <c r="G35">
        <v>0</v>
      </c>
      <c r="H35">
        <v>0</v>
      </c>
      <c r="I35">
        <v>0</v>
      </c>
      <c r="J35">
        <v>0</v>
      </c>
      <c r="K35">
        <v>0</v>
      </c>
      <c r="L35">
        <v>4078218</v>
      </c>
      <c r="M35">
        <v>0</v>
      </c>
      <c r="N35">
        <v>0</v>
      </c>
    </row>
    <row r="36" spans="1:14" ht="16" customHeight="1" x14ac:dyDescent="0.2">
      <c r="A36" t="s">
        <v>37</v>
      </c>
      <c r="B36">
        <v>14548712</v>
      </c>
      <c r="C36">
        <v>3432360</v>
      </c>
      <c r="D36">
        <v>4581866</v>
      </c>
      <c r="E36">
        <v>356608</v>
      </c>
      <c r="F36">
        <v>0</v>
      </c>
      <c r="G36">
        <v>0</v>
      </c>
      <c r="H36">
        <v>0</v>
      </c>
      <c r="I36">
        <v>0</v>
      </c>
      <c r="J36">
        <v>121463</v>
      </c>
      <c r="K36">
        <v>0</v>
      </c>
      <c r="L36">
        <v>2420575</v>
      </c>
      <c r="M36">
        <v>1076228</v>
      </c>
      <c r="N36">
        <v>2559612</v>
      </c>
    </row>
    <row r="37" spans="1:14" ht="16" customHeight="1" x14ac:dyDescent="0.2">
      <c r="A37" t="s">
        <v>38</v>
      </c>
      <c r="B37">
        <v>368018111</v>
      </c>
      <c r="C37">
        <v>17574279</v>
      </c>
      <c r="D37">
        <v>0</v>
      </c>
      <c r="E37">
        <v>642547</v>
      </c>
      <c r="F37">
        <v>0</v>
      </c>
      <c r="G37">
        <v>0</v>
      </c>
      <c r="H37">
        <v>0</v>
      </c>
      <c r="I37">
        <v>485404</v>
      </c>
      <c r="J37">
        <v>333937743</v>
      </c>
      <c r="K37">
        <v>0</v>
      </c>
      <c r="L37">
        <v>13145493</v>
      </c>
      <c r="M37">
        <v>1484238</v>
      </c>
      <c r="N37">
        <v>748407</v>
      </c>
    </row>
    <row r="38" spans="1:14" ht="16" customHeight="1" x14ac:dyDescent="0.2">
      <c r="A38" t="s">
        <v>39</v>
      </c>
      <c r="B38">
        <v>8774004</v>
      </c>
      <c r="C38">
        <v>0</v>
      </c>
      <c r="D38">
        <v>0</v>
      </c>
      <c r="E38">
        <v>0</v>
      </c>
      <c r="F38">
        <v>0</v>
      </c>
      <c r="G38">
        <v>0</v>
      </c>
      <c r="H38">
        <v>0</v>
      </c>
      <c r="I38">
        <v>0</v>
      </c>
      <c r="J38">
        <v>0</v>
      </c>
      <c r="K38">
        <v>0</v>
      </c>
      <c r="L38">
        <v>0</v>
      </c>
      <c r="M38">
        <v>0</v>
      </c>
      <c r="N38">
        <v>8774004</v>
      </c>
    </row>
    <row r="39" spans="1:14" ht="16" customHeight="1" x14ac:dyDescent="0.2">
      <c r="A39" t="s">
        <v>40</v>
      </c>
      <c r="B39">
        <v>282817117</v>
      </c>
      <c r="C39">
        <v>56361026</v>
      </c>
      <c r="D39">
        <v>0</v>
      </c>
      <c r="E39">
        <v>0</v>
      </c>
      <c r="F39">
        <v>0</v>
      </c>
      <c r="G39">
        <v>0</v>
      </c>
      <c r="H39">
        <v>0</v>
      </c>
      <c r="I39">
        <v>24524249</v>
      </c>
      <c r="J39">
        <v>0</v>
      </c>
      <c r="K39">
        <v>0</v>
      </c>
      <c r="L39">
        <v>164976160</v>
      </c>
      <c r="M39">
        <v>4541692</v>
      </c>
      <c r="N39">
        <v>32413990</v>
      </c>
    </row>
    <row r="40" spans="1:14" ht="16" customHeight="1" x14ac:dyDescent="0.2">
      <c r="A40" t="s">
        <v>41</v>
      </c>
      <c r="B40">
        <v>177311670</v>
      </c>
      <c r="C40">
        <v>54079222</v>
      </c>
      <c r="D40">
        <v>80018527</v>
      </c>
      <c r="E40">
        <v>5076285</v>
      </c>
      <c r="F40">
        <v>0</v>
      </c>
      <c r="G40">
        <v>0</v>
      </c>
      <c r="H40">
        <v>0</v>
      </c>
      <c r="I40">
        <v>4968091</v>
      </c>
      <c r="J40">
        <v>0</v>
      </c>
      <c r="K40">
        <v>0</v>
      </c>
      <c r="L40">
        <v>19270224</v>
      </c>
      <c r="M40">
        <v>1040316</v>
      </c>
      <c r="N40">
        <v>12859005</v>
      </c>
    </row>
    <row r="41" spans="1:14" ht="16" customHeight="1" x14ac:dyDescent="0.2">
      <c r="A41" t="s">
        <v>42</v>
      </c>
      <c r="B41">
        <v>1145446</v>
      </c>
      <c r="C41">
        <v>0</v>
      </c>
      <c r="D41">
        <v>0</v>
      </c>
      <c r="E41">
        <v>0</v>
      </c>
      <c r="F41">
        <v>0</v>
      </c>
      <c r="G41">
        <v>0</v>
      </c>
      <c r="H41">
        <v>0</v>
      </c>
      <c r="I41">
        <v>0</v>
      </c>
      <c r="J41">
        <v>0</v>
      </c>
      <c r="K41">
        <v>1145446</v>
      </c>
      <c r="L41">
        <v>0</v>
      </c>
      <c r="M41">
        <v>0</v>
      </c>
      <c r="N41">
        <v>0</v>
      </c>
    </row>
    <row r="42" spans="1:14" ht="16" customHeight="1" x14ac:dyDescent="0.2">
      <c r="A42" t="s">
        <v>43</v>
      </c>
      <c r="B42">
        <v>209859588</v>
      </c>
      <c r="C42">
        <v>15222657</v>
      </c>
      <c r="D42">
        <v>102934376</v>
      </c>
      <c r="E42">
        <v>3131527</v>
      </c>
      <c r="F42">
        <v>0</v>
      </c>
      <c r="G42">
        <v>0</v>
      </c>
      <c r="H42">
        <v>0</v>
      </c>
      <c r="I42">
        <v>11913492</v>
      </c>
      <c r="J42">
        <v>487796</v>
      </c>
      <c r="K42">
        <v>2875407</v>
      </c>
      <c r="L42">
        <v>43498784</v>
      </c>
      <c r="M42">
        <v>32985</v>
      </c>
      <c r="N42">
        <v>29762564</v>
      </c>
    </row>
    <row r="43" spans="1:14" ht="16" customHeight="1" x14ac:dyDescent="0.2">
      <c r="A43" t="s">
        <v>44</v>
      </c>
      <c r="B43">
        <v>11258422</v>
      </c>
      <c r="C43">
        <v>0</v>
      </c>
      <c r="D43">
        <v>0</v>
      </c>
      <c r="E43">
        <v>0</v>
      </c>
      <c r="F43">
        <v>406</v>
      </c>
      <c r="G43">
        <v>0</v>
      </c>
      <c r="H43">
        <v>0</v>
      </c>
      <c r="I43">
        <v>651313</v>
      </c>
      <c r="J43">
        <v>394922</v>
      </c>
      <c r="K43">
        <v>941940</v>
      </c>
      <c r="L43">
        <v>9161517</v>
      </c>
      <c r="M43">
        <v>108324</v>
      </c>
      <c r="N43">
        <v>0</v>
      </c>
    </row>
    <row r="44" spans="1:14" ht="16" customHeight="1" x14ac:dyDescent="0.2">
      <c r="A44" t="s">
        <v>45</v>
      </c>
      <c r="B44">
        <v>56089164</v>
      </c>
      <c r="C44">
        <v>4210392</v>
      </c>
      <c r="D44">
        <v>72093</v>
      </c>
      <c r="E44">
        <v>405783</v>
      </c>
      <c r="F44">
        <v>0</v>
      </c>
      <c r="G44">
        <v>0</v>
      </c>
      <c r="H44">
        <v>3523890</v>
      </c>
      <c r="I44">
        <v>0</v>
      </c>
      <c r="J44">
        <v>0</v>
      </c>
      <c r="K44">
        <v>0</v>
      </c>
      <c r="L44">
        <v>8197701</v>
      </c>
      <c r="M44">
        <v>114974</v>
      </c>
      <c r="N44">
        <v>39564331</v>
      </c>
    </row>
    <row r="45" spans="1:14" ht="16" customHeight="1" x14ac:dyDescent="0.2">
      <c r="A45" t="s">
        <v>46</v>
      </c>
      <c r="B45">
        <v>176362821</v>
      </c>
      <c r="C45">
        <v>26314628</v>
      </c>
      <c r="D45">
        <v>100817510</v>
      </c>
      <c r="E45">
        <v>1293425</v>
      </c>
      <c r="F45">
        <v>0</v>
      </c>
      <c r="G45">
        <v>0</v>
      </c>
      <c r="H45">
        <v>0</v>
      </c>
      <c r="I45">
        <v>4400767</v>
      </c>
      <c r="J45">
        <v>0</v>
      </c>
      <c r="K45">
        <v>0</v>
      </c>
      <c r="L45">
        <v>39357576</v>
      </c>
      <c r="M45">
        <v>4178915</v>
      </c>
      <c r="N45">
        <v>0</v>
      </c>
    </row>
    <row r="46" spans="1:14" ht="16" customHeight="1" x14ac:dyDescent="0.2">
      <c r="A46" t="s">
        <v>47</v>
      </c>
      <c r="B46">
        <v>63760539</v>
      </c>
      <c r="C46">
        <v>2160901</v>
      </c>
      <c r="D46">
        <v>47685131</v>
      </c>
      <c r="E46">
        <v>0</v>
      </c>
      <c r="F46">
        <v>0</v>
      </c>
      <c r="G46">
        <v>0</v>
      </c>
      <c r="H46">
        <v>0</v>
      </c>
      <c r="I46">
        <v>0</v>
      </c>
      <c r="J46">
        <v>0</v>
      </c>
      <c r="K46">
        <v>0</v>
      </c>
      <c r="L46">
        <v>3290460</v>
      </c>
      <c r="M46">
        <v>1008744</v>
      </c>
      <c r="N46">
        <v>9615303</v>
      </c>
    </row>
    <row r="47" spans="1:14" ht="16" customHeight="1" x14ac:dyDescent="0.2">
      <c r="A47" t="s">
        <v>48</v>
      </c>
      <c r="B47">
        <v>19451871</v>
      </c>
      <c r="C47">
        <v>9236347</v>
      </c>
      <c r="D47">
        <v>4085272</v>
      </c>
      <c r="E47">
        <v>393469</v>
      </c>
      <c r="F47">
        <v>0</v>
      </c>
      <c r="G47">
        <v>0</v>
      </c>
      <c r="H47">
        <v>0</v>
      </c>
      <c r="I47">
        <v>0</v>
      </c>
      <c r="J47">
        <v>0</v>
      </c>
      <c r="K47">
        <v>0</v>
      </c>
      <c r="L47">
        <v>4007648</v>
      </c>
      <c r="M47">
        <v>1729135</v>
      </c>
      <c r="N47">
        <v>0</v>
      </c>
    </row>
    <row r="48" spans="1:14" ht="16" customHeight="1" x14ac:dyDescent="0.2">
      <c r="A48" t="s">
        <v>49</v>
      </c>
      <c r="B48">
        <v>2497157</v>
      </c>
      <c r="C48">
        <v>1148711</v>
      </c>
      <c r="D48">
        <v>0</v>
      </c>
      <c r="E48">
        <v>67446</v>
      </c>
      <c r="F48">
        <v>0</v>
      </c>
      <c r="G48">
        <v>0</v>
      </c>
      <c r="H48">
        <v>0</v>
      </c>
      <c r="I48">
        <v>0</v>
      </c>
      <c r="J48">
        <v>0</v>
      </c>
      <c r="K48">
        <v>0</v>
      </c>
      <c r="L48">
        <v>1281000</v>
      </c>
      <c r="M48">
        <v>0</v>
      </c>
      <c r="N48">
        <v>0</v>
      </c>
    </row>
    <row r="49" spans="1:14" ht="16" customHeight="1" x14ac:dyDescent="0.2">
      <c r="A49" t="s">
        <v>50</v>
      </c>
      <c r="B49">
        <v>59046101</v>
      </c>
      <c r="C49">
        <v>16275376</v>
      </c>
      <c r="D49">
        <v>5664696</v>
      </c>
      <c r="E49">
        <v>1519969</v>
      </c>
      <c r="F49">
        <v>0</v>
      </c>
      <c r="G49">
        <v>0</v>
      </c>
      <c r="H49">
        <v>0</v>
      </c>
      <c r="I49">
        <v>0</v>
      </c>
      <c r="J49">
        <v>0</v>
      </c>
      <c r="K49">
        <v>0</v>
      </c>
      <c r="L49">
        <v>14578986</v>
      </c>
      <c r="M49">
        <v>2367692</v>
      </c>
      <c r="N49">
        <v>18639382</v>
      </c>
    </row>
    <row r="50" spans="1:14" ht="16" customHeight="1" x14ac:dyDescent="0.2">
      <c r="A50" t="s">
        <v>51</v>
      </c>
      <c r="B50">
        <v>284116284</v>
      </c>
      <c r="C50">
        <v>3166411</v>
      </c>
      <c r="D50">
        <v>22610937</v>
      </c>
      <c r="E50">
        <v>0</v>
      </c>
      <c r="F50">
        <v>0</v>
      </c>
      <c r="G50">
        <v>0</v>
      </c>
      <c r="H50">
        <v>0</v>
      </c>
      <c r="I50">
        <v>0</v>
      </c>
      <c r="J50">
        <v>0</v>
      </c>
      <c r="K50">
        <v>0</v>
      </c>
      <c r="L50">
        <v>41769890</v>
      </c>
      <c r="M50">
        <v>0</v>
      </c>
      <c r="N50">
        <v>216569046</v>
      </c>
    </row>
    <row r="51" spans="1:14" ht="16" customHeight="1" x14ac:dyDescent="0.2">
      <c r="A51" t="s">
        <v>52</v>
      </c>
      <c r="B51">
        <v>22358379</v>
      </c>
      <c r="C51">
        <v>13438132</v>
      </c>
      <c r="D51">
        <v>4475163</v>
      </c>
      <c r="E51">
        <v>0</v>
      </c>
      <c r="F51">
        <v>0</v>
      </c>
      <c r="G51">
        <v>0</v>
      </c>
      <c r="H51">
        <v>0</v>
      </c>
      <c r="I51">
        <v>426354</v>
      </c>
      <c r="J51">
        <v>0</v>
      </c>
      <c r="K51">
        <v>74884</v>
      </c>
      <c r="L51">
        <v>3660750</v>
      </c>
      <c r="M51">
        <v>283096</v>
      </c>
      <c r="N51">
        <v>0</v>
      </c>
    </row>
    <row r="52" spans="1:14" ht="16" customHeight="1" x14ac:dyDescent="0.2">
      <c r="A52" t="s">
        <v>53</v>
      </c>
      <c r="B52">
        <v>8246832</v>
      </c>
      <c r="C52">
        <v>110331</v>
      </c>
      <c r="D52">
        <v>6281499</v>
      </c>
      <c r="E52">
        <v>0</v>
      </c>
      <c r="F52">
        <v>0</v>
      </c>
      <c r="G52">
        <v>0</v>
      </c>
      <c r="H52">
        <v>0</v>
      </c>
      <c r="I52">
        <v>330051</v>
      </c>
      <c r="J52">
        <v>0</v>
      </c>
      <c r="K52">
        <v>0</v>
      </c>
      <c r="L52">
        <v>1129024</v>
      </c>
      <c r="M52">
        <v>395927</v>
      </c>
      <c r="N52">
        <v>0</v>
      </c>
    </row>
    <row r="53" spans="1:14" ht="16" customHeight="1" x14ac:dyDescent="0.2">
      <c r="A53" t="s">
        <v>54</v>
      </c>
      <c r="B53">
        <v>67158395</v>
      </c>
      <c r="C53">
        <v>16644268</v>
      </c>
      <c r="D53">
        <v>21328766</v>
      </c>
      <c r="E53">
        <v>2259304</v>
      </c>
      <c r="F53">
        <v>3275</v>
      </c>
      <c r="G53">
        <v>0</v>
      </c>
      <c r="H53">
        <v>0</v>
      </c>
      <c r="I53">
        <v>13254</v>
      </c>
      <c r="J53">
        <v>9863</v>
      </c>
      <c r="K53">
        <v>0</v>
      </c>
      <c r="L53">
        <v>20832595</v>
      </c>
      <c r="M53">
        <v>2119574</v>
      </c>
      <c r="N53">
        <v>3947496</v>
      </c>
    </row>
    <row r="54" spans="1:14" ht="16" customHeight="1" x14ac:dyDescent="0.2">
      <c r="A54" t="s">
        <v>55</v>
      </c>
      <c r="B54">
        <v>114644706</v>
      </c>
      <c r="C54">
        <v>27377746</v>
      </c>
      <c r="D54">
        <v>38707605</v>
      </c>
      <c r="E54">
        <v>0</v>
      </c>
      <c r="F54">
        <v>49485</v>
      </c>
      <c r="G54">
        <v>0</v>
      </c>
      <c r="H54">
        <v>0</v>
      </c>
      <c r="I54">
        <v>8585308</v>
      </c>
      <c r="J54">
        <v>0</v>
      </c>
      <c r="K54">
        <v>0</v>
      </c>
      <c r="L54">
        <v>18455520</v>
      </c>
      <c r="M54">
        <v>6180472</v>
      </c>
      <c r="N54">
        <v>15288570</v>
      </c>
    </row>
    <row r="55" spans="1:14" ht="16" customHeight="1" x14ac:dyDescent="0.2">
      <c r="A55" t="s">
        <v>56</v>
      </c>
      <c r="B55">
        <v>6000115</v>
      </c>
      <c r="C55">
        <v>0</v>
      </c>
      <c r="D55">
        <v>0</v>
      </c>
      <c r="E55">
        <v>0</v>
      </c>
      <c r="F55">
        <v>0</v>
      </c>
      <c r="G55">
        <v>0</v>
      </c>
      <c r="H55">
        <v>0</v>
      </c>
      <c r="I55">
        <v>0</v>
      </c>
      <c r="J55">
        <v>0</v>
      </c>
      <c r="K55">
        <v>0</v>
      </c>
      <c r="L55">
        <v>5166968</v>
      </c>
      <c r="M55">
        <v>833147</v>
      </c>
      <c r="N55">
        <v>0</v>
      </c>
    </row>
    <row r="56" spans="1:14" ht="16" customHeight="1" x14ac:dyDescent="0.2">
      <c r="A56" t="s">
        <v>57</v>
      </c>
      <c r="B56">
        <v>143991322</v>
      </c>
      <c r="C56">
        <v>12763792</v>
      </c>
      <c r="D56">
        <v>114547318</v>
      </c>
      <c r="E56">
        <v>726001</v>
      </c>
      <c r="F56">
        <v>0</v>
      </c>
      <c r="G56">
        <v>0</v>
      </c>
      <c r="H56">
        <v>0</v>
      </c>
      <c r="I56">
        <v>2425860</v>
      </c>
      <c r="J56">
        <v>0</v>
      </c>
      <c r="K56">
        <v>8276319</v>
      </c>
      <c r="L56">
        <v>5099705</v>
      </c>
      <c r="M56">
        <v>0</v>
      </c>
      <c r="N56">
        <v>152327</v>
      </c>
    </row>
    <row r="57" spans="1:14" ht="16" customHeight="1" x14ac:dyDescent="0.2">
      <c r="A57" t="s">
        <v>58</v>
      </c>
      <c r="B57">
        <v>4500354</v>
      </c>
      <c r="C57">
        <v>23</v>
      </c>
      <c r="D57">
        <v>0</v>
      </c>
      <c r="E57">
        <v>0</v>
      </c>
      <c r="F57">
        <v>0</v>
      </c>
      <c r="G57">
        <v>0</v>
      </c>
      <c r="H57">
        <v>0</v>
      </c>
      <c r="I57">
        <v>0</v>
      </c>
      <c r="J57">
        <v>0</v>
      </c>
      <c r="K57">
        <v>0</v>
      </c>
      <c r="L57">
        <v>481347</v>
      </c>
      <c r="M57">
        <v>89081</v>
      </c>
      <c r="N57">
        <v>3929903</v>
      </c>
    </row>
    <row r="58" spans="1:14" ht="16" customHeight="1" x14ac:dyDescent="0.2">
      <c r="A58" t="s">
        <v>133</v>
      </c>
      <c r="B58">
        <v>4395622512</v>
      </c>
      <c r="C58">
        <v>429061580</v>
      </c>
      <c r="D58">
        <v>1615785367</v>
      </c>
      <c r="E58">
        <v>40176800</v>
      </c>
      <c r="F58">
        <v>53166</v>
      </c>
      <c r="G58">
        <v>105659710</v>
      </c>
      <c r="H58">
        <v>35852002</v>
      </c>
      <c r="I58">
        <v>84937964</v>
      </c>
      <c r="J58">
        <v>335806390</v>
      </c>
      <c r="K58">
        <v>15931789</v>
      </c>
      <c r="L58">
        <v>775836308</v>
      </c>
      <c r="M58">
        <v>45848781</v>
      </c>
      <c r="N58">
        <v>910672655</v>
      </c>
    </row>
    <row r="59" spans="1:14" ht="16" customHeight="1" x14ac:dyDescent="0.2">
      <c r="A59" t="s">
        <v>361</v>
      </c>
      <c r="B59">
        <v>0.48</v>
      </c>
      <c r="C59">
        <v>0.05</v>
      </c>
      <c r="D59">
        <v>0.18</v>
      </c>
      <c r="E59">
        <v>0</v>
      </c>
      <c r="F59">
        <v>0</v>
      </c>
      <c r="G59">
        <v>0.01</v>
      </c>
      <c r="H59">
        <v>0</v>
      </c>
      <c r="I59">
        <v>0.01</v>
      </c>
      <c r="J59">
        <v>0.04</v>
      </c>
      <c r="K59">
        <v>0</v>
      </c>
      <c r="L59">
        <v>0.08</v>
      </c>
      <c r="M59">
        <v>0.01</v>
      </c>
      <c r="N59">
        <v>0.1</v>
      </c>
    </row>
    <row r="60" spans="1:14" ht="16" customHeight="1" x14ac:dyDescent="0.2">
      <c r="A60" t="s">
        <v>381</v>
      </c>
      <c r="B60"/>
      <c r="C60"/>
      <c r="D60"/>
      <c r="E60"/>
      <c r="F60"/>
      <c r="G60"/>
      <c r="H60"/>
      <c r="I60"/>
      <c r="J60"/>
      <c r="K60"/>
      <c r="L60"/>
      <c r="M60"/>
      <c r="N60"/>
    </row>
  </sheetData>
  <printOptions horizontalCentered="1"/>
  <pageMargins left="0.5" right="0.5" top="0.5" bottom="0.5" header="0.5" footer="0.5"/>
  <pageSetup scale="64" orientation="landscape"/>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enableFormatConditionsCalculation="0">
    <pageSetUpPr fitToPage="1"/>
  </sheetPr>
  <dimension ref="A1:G60"/>
  <sheetViews>
    <sheetView workbookViewId="0">
      <selection activeCell="K17" sqref="K17"/>
    </sheetView>
  </sheetViews>
  <sheetFormatPr baseColWidth="10" defaultColWidth="9.1640625" defaultRowHeight="16" customHeight="1" x14ac:dyDescent="0.2"/>
  <cols>
    <col min="1" max="1" width="16.1640625" customWidth="1"/>
    <col min="2" max="2" width="17.1640625" customWidth="1"/>
    <col min="3" max="3" width="16" customWidth="1"/>
    <col min="4" max="4" width="12" customWidth="1"/>
    <col min="5" max="5" width="15" customWidth="1"/>
    <col min="6" max="6" width="20.5" customWidth="1"/>
    <col min="7" max="7" width="14.5" customWidth="1"/>
  </cols>
  <sheetData>
    <row r="1" spans="1:7" ht="16" customHeight="1" x14ac:dyDescent="0.2">
      <c r="A1" t="s">
        <v>352</v>
      </c>
    </row>
    <row r="2" spans="1:7" ht="16" customHeight="1" x14ac:dyDescent="0.2">
      <c r="A2" t="s">
        <v>371</v>
      </c>
    </row>
    <row r="3" spans="1:7" ht="16" customHeight="1" x14ac:dyDescent="0.2">
      <c r="A3" t="s">
        <v>372</v>
      </c>
    </row>
    <row r="4" spans="1:7" ht="16" customHeight="1" x14ac:dyDescent="0.2">
      <c r="A4" t="s">
        <v>176</v>
      </c>
    </row>
    <row r="5" spans="1:7" ht="16" customHeight="1" x14ac:dyDescent="0.2">
      <c r="B5" t="s">
        <v>136</v>
      </c>
      <c r="C5" t="s">
        <v>137</v>
      </c>
      <c r="D5" t="s">
        <v>138</v>
      </c>
      <c r="E5" t="s">
        <v>139</v>
      </c>
      <c r="F5" t="s">
        <v>148</v>
      </c>
      <c r="G5" t="s">
        <v>244</v>
      </c>
    </row>
    <row r="6" spans="1:7" ht="16" customHeight="1" x14ac:dyDescent="0.2">
      <c r="A6" t="s">
        <v>1</v>
      </c>
      <c r="B6" t="s">
        <v>373</v>
      </c>
      <c r="C6" t="s">
        <v>3</v>
      </c>
      <c r="D6" t="s">
        <v>4</v>
      </c>
      <c r="E6" t="s">
        <v>5</v>
      </c>
      <c r="F6" t="s">
        <v>374</v>
      </c>
      <c r="G6" t="s">
        <v>357</v>
      </c>
    </row>
    <row r="7" spans="1:7" ht="16" customHeight="1" x14ac:dyDescent="0.2">
      <c r="A7" t="s">
        <v>8</v>
      </c>
      <c r="B7">
        <v>1933033</v>
      </c>
      <c r="C7">
        <v>8</v>
      </c>
      <c r="D7">
        <v>25256</v>
      </c>
      <c r="E7">
        <v>1907769</v>
      </c>
      <c r="F7">
        <v>36432180</v>
      </c>
      <c r="G7">
        <v>38365213</v>
      </c>
    </row>
    <row r="8" spans="1:7" ht="16" customHeight="1" x14ac:dyDescent="0.2">
      <c r="A8" t="s">
        <v>9</v>
      </c>
      <c r="B8">
        <v>34874204</v>
      </c>
      <c r="C8">
        <v>31863080</v>
      </c>
      <c r="D8">
        <v>3011124</v>
      </c>
      <c r="E8">
        <v>0</v>
      </c>
      <c r="F8">
        <v>5912383</v>
      </c>
      <c r="G8">
        <v>40786587</v>
      </c>
    </row>
    <row r="9" spans="1:7" ht="16" customHeight="1" x14ac:dyDescent="0.2">
      <c r="A9" t="s">
        <v>10</v>
      </c>
      <c r="B9">
        <v>63717023</v>
      </c>
      <c r="C9">
        <v>63432084</v>
      </c>
      <c r="D9">
        <v>0</v>
      </c>
      <c r="E9">
        <v>284939</v>
      </c>
      <c r="F9">
        <v>24426580</v>
      </c>
      <c r="G9">
        <v>88143603</v>
      </c>
    </row>
    <row r="10" spans="1:7" ht="16" customHeight="1" x14ac:dyDescent="0.2">
      <c r="A10" t="s">
        <v>11</v>
      </c>
      <c r="B10">
        <v>5281570</v>
      </c>
      <c r="C10">
        <v>5281570</v>
      </c>
      <c r="D10">
        <v>0</v>
      </c>
      <c r="E10">
        <v>0</v>
      </c>
      <c r="F10">
        <v>17476713</v>
      </c>
      <c r="G10">
        <v>22758283</v>
      </c>
    </row>
    <row r="11" spans="1:7" ht="16" customHeight="1" x14ac:dyDescent="0.2">
      <c r="A11" t="s">
        <v>12</v>
      </c>
      <c r="B11">
        <v>1858767922</v>
      </c>
      <c r="C11">
        <v>1851621287</v>
      </c>
      <c r="D11">
        <v>2951537</v>
      </c>
      <c r="E11">
        <v>4195098</v>
      </c>
      <c r="F11">
        <v>586378306</v>
      </c>
      <c r="G11">
        <v>2445146228</v>
      </c>
    </row>
    <row r="12" spans="1:7" ht="16" customHeight="1" x14ac:dyDescent="0.2">
      <c r="A12" t="s">
        <v>13</v>
      </c>
      <c r="B12">
        <v>18015683</v>
      </c>
      <c r="C12">
        <v>17032587</v>
      </c>
      <c r="D12">
        <v>0</v>
      </c>
      <c r="E12">
        <v>983096</v>
      </c>
      <c r="F12">
        <v>75074846</v>
      </c>
      <c r="G12">
        <v>93090529</v>
      </c>
    </row>
    <row r="13" spans="1:7" ht="16" customHeight="1" x14ac:dyDescent="0.2">
      <c r="A13" t="s">
        <v>14</v>
      </c>
      <c r="B13">
        <v>103458512</v>
      </c>
      <c r="C13">
        <v>92957889</v>
      </c>
      <c r="D13">
        <v>1365291</v>
      </c>
      <c r="E13">
        <v>9135332</v>
      </c>
      <c r="F13">
        <v>75737330</v>
      </c>
      <c r="G13">
        <v>179195842</v>
      </c>
    </row>
    <row r="14" spans="1:7" ht="16" customHeight="1" x14ac:dyDescent="0.2">
      <c r="A14" t="s">
        <v>15</v>
      </c>
      <c r="B14">
        <v>10188588</v>
      </c>
      <c r="C14">
        <v>2870891</v>
      </c>
      <c r="D14">
        <v>4410677</v>
      </c>
      <c r="E14">
        <v>2907020</v>
      </c>
      <c r="F14">
        <v>17783849</v>
      </c>
      <c r="G14">
        <v>27972437</v>
      </c>
    </row>
    <row r="15" spans="1:7" ht="16" customHeight="1" x14ac:dyDescent="0.2">
      <c r="A15" t="s">
        <v>16</v>
      </c>
      <c r="B15">
        <v>48610000</v>
      </c>
      <c r="C15">
        <v>48610000</v>
      </c>
      <c r="D15">
        <v>0</v>
      </c>
      <c r="E15">
        <v>0</v>
      </c>
      <c r="F15">
        <v>24795358</v>
      </c>
      <c r="G15">
        <v>73405358</v>
      </c>
    </row>
    <row r="16" spans="1:7" ht="16" customHeight="1" x14ac:dyDescent="0.2">
      <c r="A16" t="s">
        <v>17</v>
      </c>
      <c r="B16">
        <v>188156622</v>
      </c>
      <c r="C16">
        <v>188039789</v>
      </c>
      <c r="D16">
        <v>116833</v>
      </c>
      <c r="E16">
        <v>0</v>
      </c>
      <c r="F16">
        <v>169769703</v>
      </c>
      <c r="G16">
        <v>357926325</v>
      </c>
    </row>
    <row r="17" spans="1:7" ht="16" customHeight="1" x14ac:dyDescent="0.2">
      <c r="A17" t="s">
        <v>18</v>
      </c>
      <c r="B17">
        <v>98033702</v>
      </c>
      <c r="C17">
        <v>70135953</v>
      </c>
      <c r="D17">
        <v>22182651</v>
      </c>
      <c r="E17">
        <v>5715098</v>
      </c>
      <c r="F17">
        <v>75702741</v>
      </c>
      <c r="G17">
        <v>173736443</v>
      </c>
    </row>
    <row r="18" spans="1:7" ht="16" customHeight="1" x14ac:dyDescent="0.2">
      <c r="A18" t="s">
        <v>19</v>
      </c>
      <c r="B18">
        <v>23597544</v>
      </c>
      <c r="C18">
        <v>23597544</v>
      </c>
      <c r="D18">
        <v>0</v>
      </c>
      <c r="E18">
        <v>0</v>
      </c>
      <c r="F18">
        <v>9294450</v>
      </c>
      <c r="G18">
        <v>32891994</v>
      </c>
    </row>
    <row r="19" spans="1:7" ht="16" customHeight="1" x14ac:dyDescent="0.2">
      <c r="A19" t="s">
        <v>20</v>
      </c>
      <c r="B19">
        <v>0</v>
      </c>
      <c r="C19">
        <v>0</v>
      </c>
      <c r="D19">
        <v>0</v>
      </c>
      <c r="E19">
        <v>0</v>
      </c>
      <c r="F19">
        <v>13025379</v>
      </c>
      <c r="G19">
        <v>13025379</v>
      </c>
    </row>
    <row r="20" spans="1:7" ht="16" customHeight="1" x14ac:dyDescent="0.2">
      <c r="A20" t="s">
        <v>21</v>
      </c>
      <c r="B20">
        <v>48101473</v>
      </c>
      <c r="C20">
        <v>47607891</v>
      </c>
      <c r="D20">
        <v>0</v>
      </c>
      <c r="E20">
        <v>493582</v>
      </c>
      <c r="F20">
        <v>377763648</v>
      </c>
      <c r="G20">
        <v>425865121</v>
      </c>
    </row>
    <row r="21" spans="1:7" ht="16" customHeight="1" x14ac:dyDescent="0.2">
      <c r="A21" t="s">
        <v>22</v>
      </c>
      <c r="B21">
        <v>5841973</v>
      </c>
      <c r="C21">
        <v>3684395</v>
      </c>
      <c r="D21">
        <v>0</v>
      </c>
      <c r="E21">
        <v>2157578</v>
      </c>
      <c r="F21">
        <v>53011982</v>
      </c>
      <c r="G21">
        <v>58853955</v>
      </c>
    </row>
    <row r="22" spans="1:7" ht="16" customHeight="1" x14ac:dyDescent="0.2">
      <c r="A22" t="s">
        <v>23</v>
      </c>
      <c r="B22">
        <v>29487846</v>
      </c>
      <c r="C22">
        <v>29487846</v>
      </c>
      <c r="D22">
        <v>0</v>
      </c>
      <c r="E22">
        <v>0</v>
      </c>
      <c r="F22">
        <v>15135522</v>
      </c>
      <c r="G22">
        <v>44623368</v>
      </c>
    </row>
    <row r="23" spans="1:7" ht="16" customHeight="1" x14ac:dyDescent="0.2">
      <c r="A23" t="s">
        <v>24</v>
      </c>
      <c r="B23">
        <v>40435484</v>
      </c>
      <c r="C23">
        <v>32545382</v>
      </c>
      <c r="D23">
        <v>7890102</v>
      </c>
      <c r="E23">
        <v>0</v>
      </c>
      <c r="F23">
        <v>33147449</v>
      </c>
      <c r="G23">
        <v>73582933</v>
      </c>
    </row>
    <row r="24" spans="1:7" ht="16" customHeight="1" x14ac:dyDescent="0.2">
      <c r="A24" t="s">
        <v>25</v>
      </c>
      <c r="B24">
        <v>71176243</v>
      </c>
      <c r="C24">
        <v>71176677</v>
      </c>
      <c r="D24">
        <v>-434</v>
      </c>
      <c r="E24">
        <v>0</v>
      </c>
      <c r="F24">
        <v>736857</v>
      </c>
      <c r="G24">
        <v>71913100</v>
      </c>
    </row>
    <row r="25" spans="1:7" ht="16" customHeight="1" x14ac:dyDescent="0.2">
      <c r="A25" t="s">
        <v>26</v>
      </c>
      <c r="B25">
        <v>10809866</v>
      </c>
      <c r="C25">
        <v>10809866</v>
      </c>
      <c r="D25">
        <v>0</v>
      </c>
      <c r="E25">
        <v>0</v>
      </c>
      <c r="F25">
        <v>18471857</v>
      </c>
      <c r="G25">
        <v>29281723</v>
      </c>
    </row>
    <row r="26" spans="1:7" ht="16" customHeight="1" x14ac:dyDescent="0.2">
      <c r="A26" t="s">
        <v>27</v>
      </c>
      <c r="B26">
        <v>18814018</v>
      </c>
      <c r="C26">
        <v>17007069</v>
      </c>
      <c r="D26">
        <v>0</v>
      </c>
      <c r="E26">
        <v>1806949</v>
      </c>
      <c r="F26">
        <v>161107</v>
      </c>
      <c r="G26">
        <v>18975125</v>
      </c>
    </row>
    <row r="27" spans="1:7" ht="16" customHeight="1" x14ac:dyDescent="0.2">
      <c r="A27" t="s">
        <v>28</v>
      </c>
      <c r="B27">
        <v>10815801</v>
      </c>
      <c r="C27">
        <v>10815801</v>
      </c>
      <c r="D27">
        <v>0</v>
      </c>
      <c r="E27">
        <v>0</v>
      </c>
      <c r="F27">
        <v>50781686</v>
      </c>
      <c r="G27">
        <v>61597487</v>
      </c>
    </row>
    <row r="28" spans="1:7" ht="16" customHeight="1" x14ac:dyDescent="0.2">
      <c r="A28" t="s">
        <v>29</v>
      </c>
      <c r="B28">
        <v>204789617</v>
      </c>
      <c r="C28">
        <v>191719285</v>
      </c>
      <c r="D28">
        <v>12892469</v>
      </c>
      <c r="E28">
        <v>177863</v>
      </c>
      <c r="F28">
        <v>147849239</v>
      </c>
      <c r="G28">
        <v>352638856</v>
      </c>
    </row>
    <row r="29" spans="1:7" ht="16" customHeight="1" x14ac:dyDescent="0.2">
      <c r="A29" t="s">
        <v>30</v>
      </c>
      <c r="B29">
        <v>214355912</v>
      </c>
      <c r="C29">
        <v>214355912</v>
      </c>
      <c r="D29">
        <v>0</v>
      </c>
      <c r="E29">
        <v>0</v>
      </c>
      <c r="F29">
        <v>241933742</v>
      </c>
      <c r="G29">
        <v>456289654</v>
      </c>
    </row>
    <row r="30" spans="1:7" ht="16" customHeight="1" x14ac:dyDescent="0.2">
      <c r="A30" t="s">
        <v>31</v>
      </c>
      <c r="B30">
        <v>56384341</v>
      </c>
      <c r="C30">
        <v>56384341</v>
      </c>
      <c r="D30">
        <v>0</v>
      </c>
      <c r="E30">
        <v>0</v>
      </c>
      <c r="F30">
        <v>102305160</v>
      </c>
      <c r="G30">
        <v>158689501</v>
      </c>
    </row>
    <row r="31" spans="1:7" ht="16" customHeight="1" x14ac:dyDescent="0.2">
      <c r="A31" t="s">
        <v>32</v>
      </c>
      <c r="B31">
        <v>291160</v>
      </c>
      <c r="C31">
        <v>1160</v>
      </c>
      <c r="D31">
        <v>290000</v>
      </c>
      <c r="E31">
        <v>0</v>
      </c>
      <c r="F31">
        <v>21435499</v>
      </c>
      <c r="G31">
        <v>21726659</v>
      </c>
    </row>
    <row r="32" spans="1:7" ht="16" customHeight="1" x14ac:dyDescent="0.2">
      <c r="A32" t="s">
        <v>33</v>
      </c>
      <c r="B32">
        <v>36863975</v>
      </c>
      <c r="C32">
        <v>36863975</v>
      </c>
      <c r="D32">
        <v>0</v>
      </c>
      <c r="E32">
        <v>0</v>
      </c>
      <c r="F32">
        <v>73868524</v>
      </c>
      <c r="G32">
        <v>110732499</v>
      </c>
    </row>
    <row r="33" spans="1:7" ht="16" customHeight="1" x14ac:dyDescent="0.2">
      <c r="A33" t="s">
        <v>34</v>
      </c>
      <c r="B33">
        <v>2808134</v>
      </c>
      <c r="C33">
        <v>1494144</v>
      </c>
      <c r="D33">
        <v>1313990</v>
      </c>
      <c r="E33">
        <v>0</v>
      </c>
      <c r="F33">
        <v>12832911</v>
      </c>
      <c r="G33">
        <v>15641045</v>
      </c>
    </row>
    <row r="34" spans="1:7" ht="16" customHeight="1" x14ac:dyDescent="0.2">
      <c r="A34" t="s">
        <v>35</v>
      </c>
      <c r="B34">
        <v>16704412</v>
      </c>
      <c r="C34">
        <v>16704412</v>
      </c>
      <c r="D34">
        <v>0</v>
      </c>
      <c r="E34">
        <v>0</v>
      </c>
      <c r="F34">
        <v>6498998</v>
      </c>
      <c r="G34">
        <v>23203410</v>
      </c>
    </row>
    <row r="35" spans="1:7" ht="16" customHeight="1" x14ac:dyDescent="0.2">
      <c r="A35" t="s">
        <v>36</v>
      </c>
      <c r="B35">
        <v>16476428</v>
      </c>
      <c r="C35">
        <v>14312688</v>
      </c>
      <c r="D35">
        <v>2163740</v>
      </c>
      <c r="E35">
        <v>0</v>
      </c>
      <c r="F35">
        <v>5921403</v>
      </c>
      <c r="G35">
        <v>22397831</v>
      </c>
    </row>
    <row r="36" spans="1:7" ht="16" customHeight="1" x14ac:dyDescent="0.2">
      <c r="A36" t="s">
        <v>37</v>
      </c>
      <c r="B36">
        <v>17002078</v>
      </c>
      <c r="C36">
        <v>17002078</v>
      </c>
      <c r="D36">
        <v>0</v>
      </c>
      <c r="E36">
        <v>0</v>
      </c>
      <c r="F36">
        <v>14548712</v>
      </c>
      <c r="G36">
        <v>31550790</v>
      </c>
    </row>
    <row r="37" spans="1:7" ht="16" customHeight="1" x14ac:dyDescent="0.2">
      <c r="A37" t="s">
        <v>38</v>
      </c>
      <c r="B37">
        <v>87203941</v>
      </c>
      <c r="C37">
        <v>57996800</v>
      </c>
      <c r="D37">
        <v>25249285</v>
      </c>
      <c r="E37">
        <v>3957856</v>
      </c>
      <c r="F37">
        <v>368018111</v>
      </c>
      <c r="G37">
        <v>455222052</v>
      </c>
    </row>
    <row r="38" spans="1:7" ht="16" customHeight="1" x14ac:dyDescent="0.2">
      <c r="A38" t="s">
        <v>39</v>
      </c>
      <c r="B38">
        <v>26157518</v>
      </c>
      <c r="C38">
        <v>23262260</v>
      </c>
      <c r="D38">
        <v>2895258</v>
      </c>
      <c r="E38">
        <v>0</v>
      </c>
      <c r="F38">
        <v>8774004</v>
      </c>
      <c r="G38">
        <v>34931522</v>
      </c>
    </row>
    <row r="39" spans="1:7" ht="16" customHeight="1" x14ac:dyDescent="0.2">
      <c r="A39" t="s">
        <v>40</v>
      </c>
      <c r="B39">
        <v>436136511</v>
      </c>
      <c r="C39">
        <v>436136511</v>
      </c>
      <c r="D39">
        <v>0</v>
      </c>
      <c r="E39">
        <v>0</v>
      </c>
      <c r="F39">
        <v>282817117</v>
      </c>
      <c r="G39">
        <v>718953628</v>
      </c>
    </row>
    <row r="40" spans="1:7" ht="16" customHeight="1" x14ac:dyDescent="0.2">
      <c r="A40" t="s">
        <v>41</v>
      </c>
      <c r="B40">
        <v>18830682</v>
      </c>
      <c r="C40">
        <v>18830682</v>
      </c>
      <c r="D40">
        <v>0</v>
      </c>
      <c r="E40">
        <v>0</v>
      </c>
      <c r="F40">
        <v>177311670</v>
      </c>
      <c r="G40">
        <v>196142352</v>
      </c>
    </row>
    <row r="41" spans="1:7" ht="16" customHeight="1" x14ac:dyDescent="0.2">
      <c r="A41" t="s">
        <v>42</v>
      </c>
      <c r="B41">
        <v>7923914</v>
      </c>
      <c r="C41">
        <v>6906878</v>
      </c>
      <c r="D41">
        <v>1017036</v>
      </c>
      <c r="E41">
        <v>0</v>
      </c>
      <c r="F41">
        <v>1145446</v>
      </c>
      <c r="G41">
        <v>9069360</v>
      </c>
    </row>
    <row r="42" spans="1:7" ht="16" customHeight="1" x14ac:dyDescent="0.2">
      <c r="A42" t="s">
        <v>43</v>
      </c>
      <c r="B42">
        <v>180341435</v>
      </c>
      <c r="C42">
        <v>177957982</v>
      </c>
      <c r="D42">
        <v>0</v>
      </c>
      <c r="E42">
        <v>2383453</v>
      </c>
      <c r="F42">
        <v>209859588</v>
      </c>
      <c r="G42">
        <v>390201023</v>
      </c>
    </row>
    <row r="43" spans="1:7" ht="16" customHeight="1" x14ac:dyDescent="0.2">
      <c r="A43" t="s">
        <v>44</v>
      </c>
      <c r="B43">
        <v>49818362</v>
      </c>
      <c r="C43">
        <v>11533809</v>
      </c>
      <c r="D43">
        <v>29148792</v>
      </c>
      <c r="E43">
        <v>9135761</v>
      </c>
      <c r="F43">
        <v>11258422</v>
      </c>
      <c r="G43">
        <v>61076784</v>
      </c>
    </row>
    <row r="44" spans="1:7" ht="16" customHeight="1" x14ac:dyDescent="0.2">
      <c r="A44" t="s">
        <v>45</v>
      </c>
      <c r="B44">
        <v>35547135</v>
      </c>
      <c r="C44">
        <v>27155919</v>
      </c>
      <c r="D44">
        <v>5986558</v>
      </c>
      <c r="E44">
        <v>2404658</v>
      </c>
      <c r="F44">
        <v>56089164</v>
      </c>
      <c r="G44">
        <v>91636299</v>
      </c>
    </row>
    <row r="45" spans="1:7" ht="16" customHeight="1" x14ac:dyDescent="0.2">
      <c r="A45" t="s">
        <v>46</v>
      </c>
      <c r="B45">
        <v>230762779</v>
      </c>
      <c r="C45">
        <v>215424566</v>
      </c>
      <c r="D45">
        <v>0</v>
      </c>
      <c r="E45">
        <v>15338213</v>
      </c>
      <c r="F45">
        <v>176362821</v>
      </c>
      <c r="G45">
        <v>407125600</v>
      </c>
    </row>
    <row r="46" spans="1:7" ht="16" customHeight="1" x14ac:dyDescent="0.2">
      <c r="A46" t="s">
        <v>47</v>
      </c>
      <c r="B46">
        <v>5830010</v>
      </c>
      <c r="C46">
        <v>2074927</v>
      </c>
      <c r="D46">
        <v>3657164</v>
      </c>
      <c r="E46">
        <v>97919</v>
      </c>
      <c r="F46">
        <v>63760539</v>
      </c>
      <c r="G46">
        <v>69590549</v>
      </c>
    </row>
    <row r="47" spans="1:7" ht="16" customHeight="1" x14ac:dyDescent="0.2">
      <c r="A47" t="s">
        <v>48</v>
      </c>
      <c r="B47">
        <v>38791994</v>
      </c>
      <c r="C47">
        <v>37953830</v>
      </c>
      <c r="D47">
        <v>0</v>
      </c>
      <c r="E47">
        <v>838164</v>
      </c>
      <c r="F47">
        <v>19451871</v>
      </c>
      <c r="G47">
        <v>58243865</v>
      </c>
    </row>
    <row r="48" spans="1:7" ht="16" customHeight="1" x14ac:dyDescent="0.2">
      <c r="A48" t="s">
        <v>49</v>
      </c>
      <c r="B48">
        <v>6042843</v>
      </c>
      <c r="C48">
        <v>5239929</v>
      </c>
      <c r="D48">
        <v>802914</v>
      </c>
      <c r="E48">
        <v>0</v>
      </c>
      <c r="F48">
        <v>2497157</v>
      </c>
      <c r="G48">
        <v>8540000</v>
      </c>
    </row>
    <row r="49" spans="1:7" ht="16" customHeight="1" x14ac:dyDescent="0.2">
      <c r="A49" t="s">
        <v>50</v>
      </c>
      <c r="B49">
        <v>75283281</v>
      </c>
      <c r="C49">
        <v>59516946</v>
      </c>
      <c r="D49">
        <v>13311086</v>
      </c>
      <c r="E49">
        <v>2455249</v>
      </c>
      <c r="F49">
        <v>59046101</v>
      </c>
      <c r="G49">
        <v>134329382</v>
      </c>
    </row>
    <row r="50" spans="1:7" ht="16" customHeight="1" x14ac:dyDescent="0.2">
      <c r="A50" t="s">
        <v>51</v>
      </c>
      <c r="B50">
        <v>75743797</v>
      </c>
      <c r="C50">
        <v>75743797</v>
      </c>
      <c r="D50">
        <v>0</v>
      </c>
      <c r="E50">
        <v>0</v>
      </c>
      <c r="F50">
        <v>284116284</v>
      </c>
      <c r="G50">
        <v>359860081</v>
      </c>
    </row>
    <row r="51" spans="1:7" ht="16" customHeight="1" x14ac:dyDescent="0.2">
      <c r="A51" t="s">
        <v>52</v>
      </c>
      <c r="B51">
        <v>2013445</v>
      </c>
      <c r="C51">
        <v>2013445</v>
      </c>
      <c r="D51">
        <v>0</v>
      </c>
      <c r="E51">
        <v>0</v>
      </c>
      <c r="F51">
        <v>22358379</v>
      </c>
      <c r="G51">
        <v>24371824</v>
      </c>
    </row>
    <row r="52" spans="1:7" ht="16" customHeight="1" x14ac:dyDescent="0.2">
      <c r="A52" t="s">
        <v>53</v>
      </c>
      <c r="B52">
        <v>13465491</v>
      </c>
      <c r="C52">
        <v>9349032</v>
      </c>
      <c r="D52">
        <v>0</v>
      </c>
      <c r="E52">
        <v>4116459</v>
      </c>
      <c r="F52">
        <v>8246832</v>
      </c>
      <c r="G52">
        <v>21712323</v>
      </c>
    </row>
    <row r="53" spans="1:7" ht="16" customHeight="1" x14ac:dyDescent="0.2">
      <c r="A53" t="s">
        <v>54</v>
      </c>
      <c r="B53">
        <v>6093918</v>
      </c>
      <c r="C53">
        <v>6093918</v>
      </c>
      <c r="D53">
        <v>0</v>
      </c>
      <c r="E53">
        <v>0</v>
      </c>
      <c r="F53">
        <v>67158395</v>
      </c>
      <c r="G53">
        <v>73252313</v>
      </c>
    </row>
    <row r="54" spans="1:7" ht="16" customHeight="1" x14ac:dyDescent="0.2">
      <c r="A54" t="s">
        <v>55</v>
      </c>
      <c r="B54">
        <v>141099436</v>
      </c>
      <c r="C54">
        <v>141099436</v>
      </c>
      <c r="D54">
        <v>0</v>
      </c>
      <c r="E54">
        <v>0</v>
      </c>
      <c r="F54">
        <v>114644706</v>
      </c>
      <c r="G54">
        <v>255744142</v>
      </c>
    </row>
    <row r="55" spans="1:7" ht="16" customHeight="1" x14ac:dyDescent="0.2">
      <c r="A55" t="s">
        <v>56</v>
      </c>
      <c r="B55">
        <v>23504953</v>
      </c>
      <c r="C55">
        <v>20533561</v>
      </c>
      <c r="D55">
        <v>2971392</v>
      </c>
      <c r="E55">
        <v>0</v>
      </c>
      <c r="F55">
        <v>6000115</v>
      </c>
      <c r="G55">
        <v>29505068</v>
      </c>
    </row>
    <row r="56" spans="1:7" ht="16" customHeight="1" x14ac:dyDescent="0.2">
      <c r="A56" t="s">
        <v>57</v>
      </c>
      <c r="B56">
        <v>30922555</v>
      </c>
      <c r="C56">
        <v>30922555</v>
      </c>
      <c r="D56">
        <v>0</v>
      </c>
      <c r="E56">
        <v>0</v>
      </c>
      <c r="F56">
        <v>143991322</v>
      </c>
      <c r="G56">
        <v>174913877</v>
      </c>
    </row>
    <row r="57" spans="1:7" ht="16" customHeight="1" x14ac:dyDescent="0.2">
      <c r="A57" t="s">
        <v>58</v>
      </c>
      <c r="B57">
        <v>5162599</v>
      </c>
      <c r="C57">
        <v>3608892</v>
      </c>
      <c r="D57">
        <v>1553707</v>
      </c>
      <c r="E57">
        <v>0</v>
      </c>
      <c r="F57">
        <v>4500354</v>
      </c>
      <c r="G57">
        <v>9662953</v>
      </c>
    </row>
    <row r="58" spans="1:7" ht="16" customHeight="1" x14ac:dyDescent="0.2">
      <c r="A58" t="s">
        <v>133</v>
      </c>
      <c r="B58">
        <v>4752469763</v>
      </c>
      <c r="C58">
        <v>4536771279</v>
      </c>
      <c r="D58">
        <v>145206428</v>
      </c>
      <c r="E58">
        <v>70492056</v>
      </c>
      <c r="F58">
        <v>4395622512</v>
      </c>
      <c r="G58">
        <v>9148092275</v>
      </c>
    </row>
    <row r="59" spans="1:7" ht="16" customHeight="1" x14ac:dyDescent="0.2">
      <c r="A59" t="s">
        <v>361</v>
      </c>
      <c r="B59">
        <v>0.52</v>
      </c>
      <c r="C59">
        <v>0.5</v>
      </c>
      <c r="D59">
        <v>0.02</v>
      </c>
      <c r="E59">
        <v>0.01</v>
      </c>
      <c r="F59">
        <v>0.48</v>
      </c>
      <c r="G59">
        <v>1</v>
      </c>
    </row>
    <row r="60" spans="1:7" ht="16" customHeight="1" x14ac:dyDescent="0.2">
      <c r="A60" t="s">
        <v>375</v>
      </c>
    </row>
  </sheetData>
  <printOptions horizontalCentered="1"/>
  <pageMargins left="0.5" right="0.5" top="0.5" bottom="0.5" header="0.5" footer="0.5"/>
  <pageSetup scale="78" orientation="landscape"/>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enableFormatConditionsCalculation="0"/>
  <dimension ref="A1:I60"/>
  <sheetViews>
    <sheetView workbookViewId="0">
      <selection activeCell="E6" sqref="E6"/>
    </sheetView>
  </sheetViews>
  <sheetFormatPr baseColWidth="10" defaultColWidth="9.1640625" defaultRowHeight="16" customHeight="1" x14ac:dyDescent="0.2"/>
  <cols>
    <col min="1" max="1" width="16.1640625" customWidth="1"/>
    <col min="2" max="2" width="16.5" customWidth="1"/>
    <col min="3" max="3" width="16" customWidth="1"/>
    <col min="4" max="4" width="11.33203125" customWidth="1"/>
    <col min="5" max="5" width="13.1640625" customWidth="1"/>
    <col min="6" max="6" width="11.5" bestFit="1" customWidth="1"/>
    <col min="7" max="7" width="12.6640625" customWidth="1"/>
    <col min="8" max="8" width="10.1640625" bestFit="1" customWidth="1"/>
    <col min="9" max="9" width="11.33203125" bestFit="1" customWidth="1"/>
  </cols>
  <sheetData>
    <row r="1" spans="1:9" ht="16" customHeight="1" x14ac:dyDescent="0.2">
      <c r="A1" t="s">
        <v>352</v>
      </c>
    </row>
    <row r="2" spans="1:9" ht="16" customHeight="1" x14ac:dyDescent="0.2">
      <c r="A2" t="s">
        <v>353</v>
      </c>
    </row>
    <row r="3" spans="1:9" ht="16" customHeight="1" x14ac:dyDescent="0.2">
      <c r="A3" t="s">
        <v>368</v>
      </c>
    </row>
    <row r="4" spans="1:9" ht="16" customHeight="1" x14ac:dyDescent="0.2">
      <c r="A4" t="s">
        <v>135</v>
      </c>
    </row>
    <row r="5" spans="1:9" ht="16" customHeight="1" x14ac:dyDescent="0.2">
      <c r="B5" t="s">
        <v>148</v>
      </c>
      <c r="D5" t="s">
        <v>165</v>
      </c>
      <c r="E5" t="s">
        <v>166</v>
      </c>
      <c r="F5" t="s">
        <v>167</v>
      </c>
      <c r="G5" t="s">
        <v>121</v>
      </c>
      <c r="H5" t="s">
        <v>169</v>
      </c>
      <c r="I5" t="s">
        <v>170</v>
      </c>
    </row>
    <row r="6" spans="1:9" ht="16" customHeight="1" x14ac:dyDescent="0.2">
      <c r="A6" t="s">
        <v>1</v>
      </c>
      <c r="B6" t="s">
        <v>60</v>
      </c>
      <c r="C6" t="s">
        <v>164</v>
      </c>
      <c r="D6" t="s">
        <v>171</v>
      </c>
      <c r="E6" t="s">
        <v>172</v>
      </c>
      <c r="F6" t="s">
        <v>173</v>
      </c>
      <c r="G6" t="s">
        <v>369</v>
      </c>
      <c r="H6" t="s">
        <v>70</v>
      </c>
      <c r="I6" t="s">
        <v>72</v>
      </c>
    </row>
    <row r="7" spans="1:9" ht="16" customHeight="1" x14ac:dyDescent="0.2">
      <c r="A7" t="s">
        <v>8</v>
      </c>
      <c r="B7">
        <v>36324339</v>
      </c>
      <c r="C7">
        <v>30417760</v>
      </c>
      <c r="D7">
        <v>1898583</v>
      </c>
      <c r="E7">
        <v>0</v>
      </c>
      <c r="F7">
        <v>8093647</v>
      </c>
      <c r="G7">
        <v>0.1</v>
      </c>
      <c r="H7">
        <v>250878</v>
      </c>
      <c r="I7">
        <v>20174652</v>
      </c>
    </row>
    <row r="8" spans="1:9" ht="16" customHeight="1" x14ac:dyDescent="0.2">
      <c r="A8" t="s">
        <v>9</v>
      </c>
      <c r="B8">
        <v>20466195</v>
      </c>
      <c r="C8">
        <v>4058747</v>
      </c>
      <c r="D8">
        <v>0</v>
      </c>
      <c r="E8">
        <v>648942</v>
      </c>
      <c r="F8">
        <v>2780694</v>
      </c>
      <c r="G8">
        <v>0.08</v>
      </c>
      <c r="H8">
        <v>245078</v>
      </c>
      <c r="I8">
        <v>384033</v>
      </c>
    </row>
    <row r="9" spans="1:9" ht="16" customHeight="1" x14ac:dyDescent="0.2">
      <c r="A9" t="s">
        <v>10</v>
      </c>
      <c r="B9">
        <v>100799205</v>
      </c>
      <c r="C9">
        <v>52021828</v>
      </c>
      <c r="D9">
        <v>0</v>
      </c>
      <c r="E9">
        <v>22470</v>
      </c>
      <c r="F9">
        <v>24829566</v>
      </c>
      <c r="G9">
        <v>0.12</v>
      </c>
      <c r="H9">
        <v>2060832</v>
      </c>
      <c r="I9">
        <v>25108960</v>
      </c>
    </row>
    <row r="10" spans="1:9" ht="16" customHeight="1" x14ac:dyDescent="0.2">
      <c r="A10" t="s">
        <v>11</v>
      </c>
      <c r="B10">
        <v>30651343</v>
      </c>
      <c r="C10">
        <v>15167677</v>
      </c>
      <c r="D10">
        <v>572528</v>
      </c>
      <c r="E10">
        <v>1950164</v>
      </c>
      <c r="F10">
        <v>6517296</v>
      </c>
      <c r="G10">
        <v>0.15</v>
      </c>
      <c r="H10">
        <v>1227486</v>
      </c>
      <c r="I10">
        <v>4900203</v>
      </c>
    </row>
    <row r="11" spans="1:9" ht="16" customHeight="1" x14ac:dyDescent="0.2">
      <c r="A11" t="s">
        <v>12</v>
      </c>
      <c r="B11">
        <v>1255310283</v>
      </c>
      <c r="C11">
        <v>594551064</v>
      </c>
      <c r="D11">
        <v>20242332</v>
      </c>
      <c r="E11">
        <v>0</v>
      </c>
      <c r="F11">
        <v>257250414</v>
      </c>
      <c r="G11">
        <v>0.09</v>
      </c>
      <c r="H11">
        <v>88088846</v>
      </c>
      <c r="I11">
        <v>228969472</v>
      </c>
    </row>
    <row r="12" spans="1:9" ht="16" customHeight="1" x14ac:dyDescent="0.2">
      <c r="A12" t="s">
        <v>13</v>
      </c>
      <c r="B12">
        <v>60197318</v>
      </c>
      <c r="C12">
        <v>53853577</v>
      </c>
      <c r="D12">
        <v>86992</v>
      </c>
      <c r="E12">
        <v>0</v>
      </c>
      <c r="F12">
        <v>7639323</v>
      </c>
      <c r="G12">
        <v>0.06</v>
      </c>
      <c r="H12">
        <v>8537928</v>
      </c>
      <c r="I12">
        <v>37589334</v>
      </c>
    </row>
    <row r="13" spans="1:9" ht="16" customHeight="1" x14ac:dyDescent="0.2">
      <c r="A13" t="s">
        <v>14</v>
      </c>
      <c r="B13">
        <v>228292003</v>
      </c>
      <c r="C13">
        <v>200412866</v>
      </c>
      <c r="D13">
        <v>66403584</v>
      </c>
      <c r="E13">
        <v>7699759</v>
      </c>
      <c r="F13">
        <v>18079118</v>
      </c>
      <c r="G13">
        <v>0.08</v>
      </c>
      <c r="H13">
        <v>0</v>
      </c>
      <c r="I13">
        <v>108230405</v>
      </c>
    </row>
    <row r="14" spans="1:9" ht="16" customHeight="1" x14ac:dyDescent="0.2">
      <c r="A14" t="s">
        <v>15</v>
      </c>
      <c r="B14">
        <v>4782129</v>
      </c>
      <c r="C14">
        <v>4782129</v>
      </c>
      <c r="D14">
        <v>0</v>
      </c>
      <c r="E14">
        <v>0</v>
      </c>
      <c r="F14">
        <v>2373334</v>
      </c>
      <c r="G14">
        <v>7.0000000000000007E-2</v>
      </c>
      <c r="H14">
        <v>2408795</v>
      </c>
      <c r="I14">
        <v>0</v>
      </c>
    </row>
    <row r="15" spans="1:9" ht="16" customHeight="1" x14ac:dyDescent="0.2">
      <c r="A15" t="s">
        <v>16</v>
      </c>
      <c r="B15">
        <v>64201069</v>
      </c>
      <c r="C15">
        <v>25009452</v>
      </c>
      <c r="D15">
        <v>1303058</v>
      </c>
      <c r="E15">
        <v>1506550</v>
      </c>
      <c r="F15">
        <v>6260050</v>
      </c>
      <c r="G15">
        <v>0.08</v>
      </c>
      <c r="H15">
        <v>3274676</v>
      </c>
      <c r="I15">
        <v>12665118</v>
      </c>
    </row>
    <row r="16" spans="1:9" ht="16" customHeight="1" x14ac:dyDescent="0.2">
      <c r="A16" t="s">
        <v>17</v>
      </c>
      <c r="B16">
        <v>487026143</v>
      </c>
      <c r="C16">
        <v>293254231</v>
      </c>
      <c r="D16">
        <v>10934951</v>
      </c>
      <c r="E16">
        <v>339934</v>
      </c>
      <c r="F16">
        <v>68862923</v>
      </c>
      <c r="G16">
        <v>0.14000000000000001</v>
      </c>
      <c r="H16">
        <v>2272702</v>
      </c>
      <c r="I16">
        <v>210843721</v>
      </c>
    </row>
    <row r="17" spans="1:9" ht="16" customHeight="1" x14ac:dyDescent="0.2">
      <c r="A17" t="s">
        <v>18</v>
      </c>
      <c r="B17">
        <v>292146175</v>
      </c>
      <c r="C17">
        <v>130834100</v>
      </c>
      <c r="D17">
        <v>19338932</v>
      </c>
      <c r="E17">
        <v>12169097</v>
      </c>
      <c r="F17">
        <v>14336649</v>
      </c>
      <c r="G17">
        <v>0.04</v>
      </c>
      <c r="H17">
        <v>1011331</v>
      </c>
      <c r="I17">
        <v>83978091</v>
      </c>
    </row>
    <row r="18" spans="1:9" ht="16" customHeight="1" x14ac:dyDescent="0.2">
      <c r="A18" t="s">
        <v>19</v>
      </c>
      <c r="B18">
        <v>24580191</v>
      </c>
      <c r="C18">
        <v>7295387</v>
      </c>
      <c r="D18">
        <v>0</v>
      </c>
      <c r="E18">
        <v>0</v>
      </c>
      <c r="F18">
        <v>4866464</v>
      </c>
      <c r="G18">
        <v>0.09</v>
      </c>
      <c r="H18">
        <v>2428923</v>
      </c>
      <c r="I18">
        <v>0</v>
      </c>
    </row>
    <row r="19" spans="1:9" ht="16" customHeight="1" x14ac:dyDescent="0.2">
      <c r="A19" t="s">
        <v>20</v>
      </c>
      <c r="B19">
        <v>19465186</v>
      </c>
      <c r="C19">
        <v>11787242</v>
      </c>
      <c r="D19">
        <v>400425</v>
      </c>
      <c r="E19">
        <v>2117711</v>
      </c>
      <c r="F19">
        <v>2193</v>
      </c>
      <c r="G19">
        <v>0</v>
      </c>
      <c r="H19">
        <v>521945</v>
      </c>
      <c r="I19">
        <v>8744968</v>
      </c>
    </row>
    <row r="20" spans="1:9" ht="16" customHeight="1" x14ac:dyDescent="0.2">
      <c r="A20" t="s">
        <v>21</v>
      </c>
      <c r="B20">
        <v>493312374</v>
      </c>
      <c r="C20">
        <v>72609034</v>
      </c>
      <c r="D20">
        <v>1200000</v>
      </c>
      <c r="E20">
        <v>0</v>
      </c>
      <c r="F20">
        <v>16365112</v>
      </c>
      <c r="G20">
        <v>0.03</v>
      </c>
      <c r="H20">
        <v>538267</v>
      </c>
      <c r="I20">
        <v>54505655</v>
      </c>
    </row>
    <row r="21" spans="1:9" ht="16" customHeight="1" x14ac:dyDescent="0.2">
      <c r="A21" t="s">
        <v>22</v>
      </c>
      <c r="B21">
        <v>82896758</v>
      </c>
      <c r="C21">
        <v>82896758</v>
      </c>
      <c r="D21">
        <v>1560801</v>
      </c>
      <c r="E21">
        <v>0</v>
      </c>
      <c r="F21">
        <v>17438557</v>
      </c>
      <c r="G21">
        <v>0.09</v>
      </c>
      <c r="H21">
        <v>7080804</v>
      </c>
      <c r="I21">
        <v>56816596</v>
      </c>
    </row>
    <row r="22" spans="1:9" ht="16" customHeight="1" x14ac:dyDescent="0.2">
      <c r="A22" t="s">
        <v>23</v>
      </c>
      <c r="B22">
        <v>61655279</v>
      </c>
      <c r="C22">
        <v>47329294</v>
      </c>
      <c r="D22">
        <v>8201972</v>
      </c>
      <c r="E22">
        <v>113480</v>
      </c>
      <c r="F22">
        <v>2374762</v>
      </c>
      <c r="G22">
        <v>0.02</v>
      </c>
      <c r="H22">
        <v>992026</v>
      </c>
      <c r="I22">
        <v>35647054</v>
      </c>
    </row>
    <row r="23" spans="1:9" ht="16" customHeight="1" x14ac:dyDescent="0.2">
      <c r="A23" t="s">
        <v>24</v>
      </c>
      <c r="B23">
        <v>22552452</v>
      </c>
      <c r="C23">
        <v>18920829</v>
      </c>
      <c r="D23">
        <v>0</v>
      </c>
      <c r="E23">
        <v>0</v>
      </c>
      <c r="F23">
        <v>7908573</v>
      </c>
      <c r="G23">
        <v>0.1</v>
      </c>
      <c r="H23">
        <v>465422</v>
      </c>
      <c r="I23">
        <v>10546834</v>
      </c>
    </row>
    <row r="24" spans="1:9" ht="16" customHeight="1" x14ac:dyDescent="0.2">
      <c r="A24" t="s">
        <v>25</v>
      </c>
      <c r="B24">
        <v>92894581</v>
      </c>
      <c r="C24">
        <v>56667665</v>
      </c>
      <c r="D24">
        <v>0</v>
      </c>
      <c r="E24">
        <v>0</v>
      </c>
      <c r="F24">
        <v>13285506</v>
      </c>
      <c r="G24">
        <v>0.09</v>
      </c>
      <c r="H24">
        <v>2861823</v>
      </c>
      <c r="I24">
        <v>40520336</v>
      </c>
    </row>
    <row r="25" spans="1:9" ht="16" customHeight="1" x14ac:dyDescent="0.2">
      <c r="A25" t="s">
        <v>26</v>
      </c>
      <c r="B25">
        <v>88720830</v>
      </c>
      <c r="C25">
        <v>69937929</v>
      </c>
      <c r="D25">
        <v>21303120</v>
      </c>
      <c r="E25">
        <v>26055335</v>
      </c>
      <c r="F25">
        <v>13821514</v>
      </c>
      <c r="G25">
        <v>0.11</v>
      </c>
      <c r="H25">
        <v>2121629</v>
      </c>
      <c r="I25">
        <v>6636331</v>
      </c>
    </row>
    <row r="26" spans="1:9" ht="16" customHeight="1" x14ac:dyDescent="0.2">
      <c r="A26" t="s">
        <v>27</v>
      </c>
      <c r="B26">
        <v>21528197</v>
      </c>
      <c r="C26">
        <v>5916696</v>
      </c>
      <c r="D26">
        <v>0</v>
      </c>
      <c r="E26">
        <v>0</v>
      </c>
      <c r="F26">
        <v>5916696</v>
      </c>
      <c r="G26">
        <v>7.0000000000000007E-2</v>
      </c>
      <c r="H26">
        <v>0</v>
      </c>
      <c r="I26">
        <v>0</v>
      </c>
    </row>
    <row r="27" spans="1:9" ht="16" customHeight="1" x14ac:dyDescent="0.2">
      <c r="A27" t="s">
        <v>28</v>
      </c>
      <c r="B27">
        <v>79172213</v>
      </c>
      <c r="C27">
        <v>43908647</v>
      </c>
      <c r="D27">
        <v>388788</v>
      </c>
      <c r="E27">
        <v>21050783</v>
      </c>
      <c r="F27">
        <v>21211619</v>
      </c>
      <c r="G27">
        <v>0.12</v>
      </c>
      <c r="H27">
        <v>1257457</v>
      </c>
      <c r="I27">
        <v>0</v>
      </c>
    </row>
    <row r="28" spans="1:9" ht="16" customHeight="1" x14ac:dyDescent="0.2">
      <c r="A28" t="s">
        <v>29</v>
      </c>
      <c r="B28">
        <v>188184578</v>
      </c>
      <c r="C28">
        <v>43308395</v>
      </c>
      <c r="D28">
        <v>561344</v>
      </c>
      <c r="E28">
        <v>0</v>
      </c>
      <c r="F28">
        <v>11107162</v>
      </c>
      <c r="G28">
        <v>0.03</v>
      </c>
      <c r="H28">
        <v>0</v>
      </c>
      <c r="I28">
        <v>31639889</v>
      </c>
    </row>
    <row r="29" spans="1:9" ht="16" customHeight="1" x14ac:dyDescent="0.2">
      <c r="A29" t="s">
        <v>30</v>
      </c>
      <c r="B29">
        <v>440094872</v>
      </c>
      <c r="C29">
        <v>265741483</v>
      </c>
      <c r="D29">
        <v>23471382</v>
      </c>
      <c r="E29">
        <v>30969338</v>
      </c>
      <c r="F29">
        <v>78867372</v>
      </c>
      <c r="G29">
        <v>0.12</v>
      </c>
      <c r="H29">
        <v>5267834</v>
      </c>
      <c r="I29">
        <v>127165557</v>
      </c>
    </row>
    <row r="30" spans="1:9" ht="16" customHeight="1" x14ac:dyDescent="0.2">
      <c r="A30" t="s">
        <v>31</v>
      </c>
      <c r="B30">
        <v>152701746</v>
      </c>
      <c r="C30">
        <v>31492702</v>
      </c>
      <c r="D30">
        <v>0</v>
      </c>
      <c r="E30">
        <v>0</v>
      </c>
      <c r="F30">
        <v>25188330</v>
      </c>
      <c r="G30">
        <v>0.12</v>
      </c>
      <c r="H30">
        <v>746013</v>
      </c>
      <c r="I30">
        <v>5558359</v>
      </c>
    </row>
    <row r="31" spans="1:9" ht="16" customHeight="1" x14ac:dyDescent="0.2">
      <c r="A31" t="s">
        <v>32</v>
      </c>
      <c r="B31">
        <v>30280670</v>
      </c>
      <c r="C31">
        <v>16726731</v>
      </c>
      <c r="D31">
        <v>2864515</v>
      </c>
      <c r="E31">
        <v>4430869</v>
      </c>
      <c r="F31">
        <v>2945651</v>
      </c>
      <c r="G31">
        <v>0.05</v>
      </c>
      <c r="H31">
        <v>379671</v>
      </c>
      <c r="I31">
        <v>6106025</v>
      </c>
    </row>
    <row r="32" spans="1:9" ht="16" customHeight="1" x14ac:dyDescent="0.2">
      <c r="A32" t="s">
        <v>33</v>
      </c>
      <c r="B32">
        <v>92737711</v>
      </c>
      <c r="C32">
        <v>10162248</v>
      </c>
      <c r="D32">
        <v>0</v>
      </c>
      <c r="E32">
        <v>0</v>
      </c>
      <c r="F32">
        <v>6200113</v>
      </c>
      <c r="G32">
        <v>0.04</v>
      </c>
      <c r="H32">
        <v>3962135</v>
      </c>
      <c r="I32">
        <v>0</v>
      </c>
    </row>
    <row r="33" spans="1:9" ht="16" customHeight="1" x14ac:dyDescent="0.2">
      <c r="A33" t="s">
        <v>34</v>
      </c>
      <c r="B33">
        <v>7768361</v>
      </c>
      <c r="C33">
        <v>5077760</v>
      </c>
      <c r="D33">
        <v>384175</v>
      </c>
      <c r="E33">
        <v>0</v>
      </c>
      <c r="F33">
        <v>4575869</v>
      </c>
      <c r="G33">
        <v>0.16</v>
      </c>
      <c r="H33">
        <v>-73879</v>
      </c>
      <c r="I33">
        <v>191595</v>
      </c>
    </row>
    <row r="34" spans="1:9" ht="16" customHeight="1" x14ac:dyDescent="0.2">
      <c r="A34" t="s">
        <v>35</v>
      </c>
      <c r="B34">
        <v>17602582</v>
      </c>
      <c r="C34">
        <v>5752875</v>
      </c>
      <c r="D34">
        <v>0</v>
      </c>
      <c r="E34">
        <v>0</v>
      </c>
      <c r="F34">
        <v>3958308</v>
      </c>
      <c r="G34">
        <v>0.08</v>
      </c>
      <c r="H34">
        <v>1794567</v>
      </c>
      <c r="I34">
        <v>0</v>
      </c>
    </row>
    <row r="35" spans="1:9" ht="16" customHeight="1" x14ac:dyDescent="0.2">
      <c r="A35" t="s">
        <v>36</v>
      </c>
      <c r="B35">
        <v>23431384</v>
      </c>
      <c r="C35">
        <v>20487394</v>
      </c>
      <c r="D35">
        <v>331583</v>
      </c>
      <c r="E35">
        <v>0</v>
      </c>
      <c r="F35">
        <v>6307355</v>
      </c>
      <c r="G35">
        <v>0.15</v>
      </c>
      <c r="H35">
        <v>6226528</v>
      </c>
      <c r="I35">
        <v>7621928</v>
      </c>
    </row>
    <row r="36" spans="1:9" ht="16" customHeight="1" x14ac:dyDescent="0.2">
      <c r="A36" t="s">
        <v>37</v>
      </c>
      <c r="B36">
        <v>12667434</v>
      </c>
      <c r="C36">
        <v>6610009</v>
      </c>
      <c r="D36">
        <v>1064128</v>
      </c>
      <c r="E36">
        <v>0</v>
      </c>
      <c r="F36">
        <v>2015498</v>
      </c>
      <c r="G36">
        <v>7.0000000000000007E-2</v>
      </c>
      <c r="H36">
        <v>1614342</v>
      </c>
      <c r="I36">
        <v>1916041</v>
      </c>
    </row>
    <row r="37" spans="1:9" ht="16" customHeight="1" x14ac:dyDescent="0.2">
      <c r="A37" t="s">
        <v>38</v>
      </c>
      <c r="B37">
        <v>126355419</v>
      </c>
      <c r="C37">
        <v>93692851</v>
      </c>
      <c r="D37">
        <v>13984283</v>
      </c>
      <c r="E37">
        <v>2808151</v>
      </c>
      <c r="F37">
        <v>57791480</v>
      </c>
      <c r="G37">
        <v>0.11</v>
      </c>
      <c r="H37">
        <v>7483179</v>
      </c>
      <c r="I37">
        <v>11625758</v>
      </c>
    </row>
    <row r="38" spans="1:9" ht="16" customHeight="1" x14ac:dyDescent="0.2">
      <c r="A38" t="s">
        <v>39</v>
      </c>
      <c r="B38">
        <v>40273767</v>
      </c>
      <c r="C38">
        <v>26817790</v>
      </c>
      <c r="D38">
        <v>1249579</v>
      </c>
      <c r="E38">
        <v>0</v>
      </c>
      <c r="F38">
        <v>6721177</v>
      </c>
      <c r="G38">
        <v>7.0000000000000007E-2</v>
      </c>
      <c r="H38">
        <v>481955</v>
      </c>
      <c r="I38">
        <v>18365079</v>
      </c>
    </row>
    <row r="39" spans="1:9" ht="16" customHeight="1" x14ac:dyDescent="0.2">
      <c r="A39" t="s">
        <v>40</v>
      </c>
      <c r="B39">
        <v>785941929</v>
      </c>
      <c r="C39">
        <v>496740935</v>
      </c>
      <c r="D39">
        <v>39363645</v>
      </c>
      <c r="E39">
        <v>133612</v>
      </c>
      <c r="F39">
        <v>185718815</v>
      </c>
      <c r="G39">
        <v>0.09</v>
      </c>
      <c r="H39">
        <v>14289168</v>
      </c>
      <c r="I39">
        <v>257235695</v>
      </c>
    </row>
    <row r="40" spans="1:9" ht="16" customHeight="1" x14ac:dyDescent="0.2">
      <c r="A40" t="s">
        <v>41</v>
      </c>
      <c r="B40">
        <v>158894060</v>
      </c>
      <c r="C40">
        <v>28197833</v>
      </c>
      <c r="D40">
        <v>51920</v>
      </c>
      <c r="E40">
        <v>56626</v>
      </c>
      <c r="F40">
        <v>18206012</v>
      </c>
      <c r="G40">
        <v>7.0000000000000007E-2</v>
      </c>
      <c r="H40">
        <v>592389</v>
      </c>
      <c r="I40">
        <v>9290886</v>
      </c>
    </row>
    <row r="41" spans="1:9" ht="16" customHeight="1" x14ac:dyDescent="0.2">
      <c r="A41" t="s">
        <v>42</v>
      </c>
      <c r="B41">
        <v>11156114</v>
      </c>
      <c r="C41">
        <v>5097216</v>
      </c>
      <c r="D41">
        <v>0</v>
      </c>
      <c r="E41">
        <v>1033798</v>
      </c>
      <c r="F41">
        <v>2890098</v>
      </c>
      <c r="G41">
        <v>0.12</v>
      </c>
      <c r="H41">
        <v>537834</v>
      </c>
      <c r="I41">
        <v>635486</v>
      </c>
    </row>
    <row r="42" spans="1:9" ht="16" customHeight="1" x14ac:dyDescent="0.2">
      <c r="A42" t="s">
        <v>43</v>
      </c>
      <c r="B42">
        <v>446575204</v>
      </c>
      <c r="C42">
        <v>221291185</v>
      </c>
      <c r="D42">
        <v>985179</v>
      </c>
      <c r="E42">
        <v>5834004</v>
      </c>
      <c r="F42">
        <v>87660816</v>
      </c>
      <c r="G42">
        <v>0.15</v>
      </c>
      <c r="H42">
        <v>1113289</v>
      </c>
      <c r="I42">
        <v>125697897</v>
      </c>
    </row>
    <row r="43" spans="1:9" ht="16" customHeight="1" x14ac:dyDescent="0.2">
      <c r="A43" t="s">
        <v>44</v>
      </c>
      <c r="B43">
        <v>29923213</v>
      </c>
      <c r="C43">
        <v>28698927</v>
      </c>
      <c r="D43">
        <v>741885</v>
      </c>
      <c r="E43">
        <v>1769483</v>
      </c>
      <c r="F43">
        <v>4488481</v>
      </c>
      <c r="G43">
        <v>0.04</v>
      </c>
      <c r="H43">
        <v>2027605</v>
      </c>
      <c r="I43">
        <v>19671473</v>
      </c>
    </row>
    <row r="44" spans="1:9" ht="16" customHeight="1" x14ac:dyDescent="0.2">
      <c r="A44" t="s">
        <v>45</v>
      </c>
      <c r="B44">
        <v>81723814</v>
      </c>
      <c r="C44">
        <v>61836637</v>
      </c>
      <c r="D44">
        <v>0</v>
      </c>
      <c r="E44">
        <v>0</v>
      </c>
      <c r="F44">
        <v>14623712</v>
      </c>
      <c r="G44">
        <v>0.08</v>
      </c>
      <c r="H44">
        <v>3984236</v>
      </c>
      <c r="I44">
        <v>43228689</v>
      </c>
    </row>
    <row r="45" spans="1:9" ht="16" customHeight="1" x14ac:dyDescent="0.2">
      <c r="A45" t="s">
        <v>46</v>
      </c>
      <c r="B45">
        <v>573716323</v>
      </c>
      <c r="C45">
        <v>89953603</v>
      </c>
      <c r="D45">
        <v>29363540</v>
      </c>
      <c r="E45">
        <v>2583193</v>
      </c>
      <c r="F45">
        <v>47109423</v>
      </c>
      <c r="G45">
        <v>0.06</v>
      </c>
      <c r="H45">
        <v>8827597</v>
      </c>
      <c r="I45">
        <v>2069850</v>
      </c>
    </row>
    <row r="46" spans="1:9" ht="16" customHeight="1" x14ac:dyDescent="0.2">
      <c r="A46" t="s">
        <v>47</v>
      </c>
      <c r="B46">
        <v>25722078</v>
      </c>
      <c r="C46">
        <v>20788955</v>
      </c>
      <c r="D46">
        <v>0</v>
      </c>
      <c r="E46">
        <v>0</v>
      </c>
      <c r="F46">
        <v>7882815</v>
      </c>
      <c r="G46">
        <v>0.1</v>
      </c>
      <c r="H46">
        <v>2354535</v>
      </c>
      <c r="I46">
        <v>10551605</v>
      </c>
    </row>
    <row r="47" spans="1:9" ht="16" customHeight="1" x14ac:dyDescent="0.2">
      <c r="A47" t="s">
        <v>48</v>
      </c>
      <c r="B47">
        <v>131648975</v>
      </c>
      <c r="C47">
        <v>83515417</v>
      </c>
      <c r="D47">
        <v>6873863</v>
      </c>
      <c r="E47">
        <v>0</v>
      </c>
      <c r="F47">
        <v>10212082</v>
      </c>
      <c r="G47">
        <v>0.06</v>
      </c>
      <c r="H47">
        <v>5137324</v>
      </c>
      <c r="I47">
        <v>61292148</v>
      </c>
    </row>
    <row r="48" spans="1:9" ht="16" customHeight="1" x14ac:dyDescent="0.2">
      <c r="A48" t="s">
        <v>49</v>
      </c>
      <c r="B48">
        <v>5636254</v>
      </c>
      <c r="C48">
        <v>3311379</v>
      </c>
      <c r="D48">
        <v>567038</v>
      </c>
      <c r="E48">
        <v>0</v>
      </c>
      <c r="F48">
        <v>1620189</v>
      </c>
      <c r="G48">
        <v>7.0000000000000007E-2</v>
      </c>
      <c r="H48">
        <v>0</v>
      </c>
      <c r="I48">
        <v>1124152</v>
      </c>
    </row>
    <row r="49" spans="1:9" ht="16" customHeight="1" x14ac:dyDescent="0.2">
      <c r="A49" t="s">
        <v>50</v>
      </c>
      <c r="B49">
        <v>35390502</v>
      </c>
      <c r="C49">
        <v>13966965</v>
      </c>
      <c r="D49">
        <v>0</v>
      </c>
      <c r="E49">
        <v>0</v>
      </c>
      <c r="F49">
        <v>9237609</v>
      </c>
      <c r="G49">
        <v>0.1</v>
      </c>
      <c r="H49">
        <v>2467332</v>
      </c>
      <c r="I49">
        <v>2262024</v>
      </c>
    </row>
    <row r="50" spans="1:9" ht="16" customHeight="1" x14ac:dyDescent="0.2">
      <c r="A50" t="s">
        <v>51</v>
      </c>
      <c r="B50">
        <v>332545763</v>
      </c>
      <c r="C50">
        <v>192750190</v>
      </c>
      <c r="D50">
        <v>7588947</v>
      </c>
      <c r="E50">
        <v>39112</v>
      </c>
      <c r="F50">
        <v>72568951</v>
      </c>
      <c r="G50">
        <v>0.15</v>
      </c>
      <c r="H50">
        <v>6698870</v>
      </c>
      <c r="I50">
        <v>105854310</v>
      </c>
    </row>
    <row r="51" spans="1:9" ht="16" customHeight="1" x14ac:dyDescent="0.2">
      <c r="A51" t="s">
        <v>52</v>
      </c>
      <c r="B51">
        <v>33899821</v>
      </c>
      <c r="C51">
        <v>16062488</v>
      </c>
      <c r="D51">
        <v>279597</v>
      </c>
      <c r="E51">
        <v>113379</v>
      </c>
      <c r="F51">
        <v>9421252</v>
      </c>
      <c r="G51">
        <v>0.11</v>
      </c>
      <c r="H51">
        <v>6239460</v>
      </c>
      <c r="I51">
        <v>8800</v>
      </c>
    </row>
    <row r="52" spans="1:9" ht="16" customHeight="1" x14ac:dyDescent="0.2">
      <c r="A52" t="s">
        <v>53</v>
      </c>
      <c r="B52">
        <v>8296299</v>
      </c>
      <c r="C52">
        <v>5157663</v>
      </c>
      <c r="D52">
        <v>0</v>
      </c>
      <c r="E52">
        <v>0</v>
      </c>
      <c r="F52">
        <v>4978551</v>
      </c>
      <c r="G52">
        <v>0.14000000000000001</v>
      </c>
      <c r="H52">
        <v>179112</v>
      </c>
      <c r="I52">
        <v>0</v>
      </c>
    </row>
    <row r="53" spans="1:9" ht="16" customHeight="1" x14ac:dyDescent="0.2">
      <c r="A53" t="s">
        <v>54</v>
      </c>
      <c r="B53">
        <v>79468436</v>
      </c>
      <c r="C53">
        <v>33549332</v>
      </c>
      <c r="D53">
        <v>635867</v>
      </c>
      <c r="E53">
        <v>0</v>
      </c>
      <c r="F53">
        <v>22079126</v>
      </c>
      <c r="G53">
        <v>0.15</v>
      </c>
      <c r="H53">
        <v>1502042</v>
      </c>
      <c r="I53">
        <v>9332297</v>
      </c>
    </row>
    <row r="54" spans="1:9" ht="16" customHeight="1" x14ac:dyDescent="0.2">
      <c r="A54" t="s">
        <v>55</v>
      </c>
      <c r="B54">
        <v>148402803</v>
      </c>
      <c r="C54">
        <v>20716473</v>
      </c>
      <c r="D54">
        <v>0</v>
      </c>
      <c r="E54">
        <v>0</v>
      </c>
      <c r="F54">
        <v>17058366</v>
      </c>
      <c r="G54">
        <v>0.06</v>
      </c>
      <c r="H54">
        <v>3658107</v>
      </c>
      <c r="I54">
        <v>0</v>
      </c>
    </row>
    <row r="55" spans="1:9" ht="16" customHeight="1" x14ac:dyDescent="0.2">
      <c r="A55" t="s">
        <v>56</v>
      </c>
      <c r="B55">
        <v>60445486</v>
      </c>
      <c r="C55">
        <v>39786340</v>
      </c>
      <c r="D55">
        <v>-100000</v>
      </c>
      <c r="E55">
        <v>15282584</v>
      </c>
      <c r="F55">
        <v>11565798</v>
      </c>
      <c r="G55">
        <v>0.13</v>
      </c>
      <c r="H55">
        <v>7387896</v>
      </c>
      <c r="I55">
        <v>5650062</v>
      </c>
    </row>
    <row r="56" spans="1:9" ht="16" customHeight="1" x14ac:dyDescent="0.2">
      <c r="A56" t="s">
        <v>57</v>
      </c>
      <c r="B56">
        <v>185066829</v>
      </c>
      <c r="C56">
        <v>45231446</v>
      </c>
      <c r="D56">
        <v>2168712</v>
      </c>
      <c r="E56">
        <v>6074213</v>
      </c>
      <c r="F56">
        <v>23050244</v>
      </c>
      <c r="G56">
        <v>0.09</v>
      </c>
      <c r="H56">
        <v>7434492</v>
      </c>
      <c r="I56">
        <v>6503785</v>
      </c>
    </row>
    <row r="57" spans="1:9" ht="16" customHeight="1" x14ac:dyDescent="0.2">
      <c r="A57" t="s">
        <v>58</v>
      </c>
      <c r="B57">
        <v>17178663</v>
      </c>
      <c r="C57">
        <v>15352252</v>
      </c>
      <c r="D57">
        <v>0</v>
      </c>
      <c r="E57">
        <v>0</v>
      </c>
      <c r="F57">
        <v>449648</v>
      </c>
      <c r="G57">
        <v>0.02</v>
      </c>
      <c r="H57">
        <v>9185</v>
      </c>
      <c r="I57">
        <v>14893419</v>
      </c>
    </row>
    <row r="58" spans="1:9" ht="16" customHeight="1" x14ac:dyDescent="0.2">
      <c r="A58" t="s">
        <v>133</v>
      </c>
      <c r="B58">
        <v>7850705353</v>
      </c>
      <c r="C58">
        <v>3769508386</v>
      </c>
      <c r="D58">
        <v>286267248</v>
      </c>
      <c r="E58">
        <v>144802587</v>
      </c>
      <c r="F58">
        <v>1276714313</v>
      </c>
      <c r="G58" t="s">
        <v>360</v>
      </c>
      <c r="H58">
        <v>229969666</v>
      </c>
      <c r="I58">
        <v>1831754572</v>
      </c>
    </row>
    <row r="59" spans="1:9" ht="16" customHeight="1" x14ac:dyDescent="0.2">
      <c r="A59" t="s">
        <v>361</v>
      </c>
      <c r="B59">
        <v>0.56000000000000005</v>
      </c>
      <c r="C59">
        <v>0.27</v>
      </c>
      <c r="D59">
        <v>0.02</v>
      </c>
      <c r="E59">
        <v>0.01</v>
      </c>
      <c r="F59">
        <v>0.09</v>
      </c>
      <c r="G59" t="s">
        <v>134</v>
      </c>
      <c r="H59">
        <v>0.02</v>
      </c>
      <c r="I59">
        <v>0.13</v>
      </c>
    </row>
    <row r="60" spans="1:9" ht="16" customHeight="1" x14ac:dyDescent="0.2">
      <c r="A60" t="s">
        <v>370</v>
      </c>
    </row>
  </sheetData>
  <pageMargins left="0.7" right="0.7" top="0.75" bottom="0.75"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enableFormatConditionsCalculation="0"/>
  <dimension ref="A1:L62"/>
  <sheetViews>
    <sheetView workbookViewId="0">
      <selection activeCell="M21" sqref="M21"/>
    </sheetView>
  </sheetViews>
  <sheetFormatPr baseColWidth="10" defaultColWidth="9.1640625" defaultRowHeight="16" customHeight="1" x14ac:dyDescent="0.2"/>
  <cols>
    <col min="1" max="1" width="15.6640625" customWidth="1"/>
    <col min="2" max="2" width="17.5" customWidth="1"/>
    <col min="3" max="3" width="14.5" customWidth="1"/>
    <col min="4" max="4" width="13.83203125" customWidth="1"/>
    <col min="5" max="5" width="14.6640625" customWidth="1"/>
    <col min="6" max="6" width="10.1640625" bestFit="1" customWidth="1"/>
    <col min="7" max="7" width="10" bestFit="1" customWidth="1"/>
    <col min="8" max="8" width="10.6640625" customWidth="1"/>
    <col min="9" max="10" width="10.5" customWidth="1"/>
    <col min="11" max="11" width="11.33203125" bestFit="1" customWidth="1"/>
    <col min="12" max="12" width="12.33203125" customWidth="1"/>
    <col min="13" max="13" width="13.5" customWidth="1"/>
  </cols>
  <sheetData>
    <row r="1" spans="1:12" ht="16" customHeight="1" x14ac:dyDescent="0.2">
      <c r="A1" t="s">
        <v>352</v>
      </c>
    </row>
    <row r="2" spans="1:12" ht="16" customHeight="1" x14ac:dyDescent="0.2">
      <c r="A2" t="s">
        <v>353</v>
      </c>
    </row>
    <row r="3" spans="1:12" ht="16" customHeight="1" x14ac:dyDescent="0.2">
      <c r="A3" t="s">
        <v>365</v>
      </c>
    </row>
    <row r="4" spans="1:12" ht="16" customHeight="1" x14ac:dyDescent="0.2">
      <c r="A4" t="s">
        <v>135</v>
      </c>
    </row>
    <row r="5" spans="1:12" ht="16" customHeight="1" x14ac:dyDescent="0.2">
      <c r="B5" t="s">
        <v>148</v>
      </c>
      <c r="C5" t="s">
        <v>149</v>
      </c>
      <c r="D5" t="s">
        <v>150</v>
      </c>
      <c r="E5" t="s">
        <v>151</v>
      </c>
      <c r="F5" t="s">
        <v>127</v>
      </c>
      <c r="G5" t="s">
        <v>152</v>
      </c>
      <c r="H5" t="s">
        <v>153</v>
      </c>
      <c r="I5" t="s">
        <v>154</v>
      </c>
      <c r="J5" t="s">
        <v>166</v>
      </c>
    </row>
    <row r="6" spans="1:12" ht="16" customHeight="1" x14ac:dyDescent="0.2">
      <c r="A6" t="s">
        <v>1</v>
      </c>
      <c r="B6" t="s">
        <v>60</v>
      </c>
      <c r="C6" t="s">
        <v>126</v>
      </c>
      <c r="D6" t="s">
        <v>4</v>
      </c>
      <c r="E6" t="s">
        <v>62</v>
      </c>
      <c r="F6" t="s">
        <v>128</v>
      </c>
      <c r="G6" t="s">
        <v>64</v>
      </c>
      <c r="H6" t="s">
        <v>158</v>
      </c>
      <c r="I6" t="s">
        <v>159</v>
      </c>
      <c r="J6" t="s">
        <v>160</v>
      </c>
      <c r="K6" t="s">
        <v>156</v>
      </c>
      <c r="L6" t="s">
        <v>366</v>
      </c>
    </row>
    <row r="7" spans="1:12" ht="16" customHeight="1" x14ac:dyDescent="0.2">
      <c r="A7" t="s">
        <v>8</v>
      </c>
      <c r="B7">
        <v>36324339</v>
      </c>
      <c r="C7">
        <v>5413059</v>
      </c>
      <c r="D7">
        <v>2</v>
      </c>
      <c r="E7">
        <v>493518</v>
      </c>
      <c r="F7">
        <v>0</v>
      </c>
      <c r="G7">
        <v>0</v>
      </c>
      <c r="H7">
        <v>0</v>
      </c>
      <c r="I7">
        <v>0</v>
      </c>
      <c r="J7">
        <v>0</v>
      </c>
      <c r="K7">
        <v>30417760</v>
      </c>
      <c r="L7">
        <v>0.43</v>
      </c>
    </row>
    <row r="8" spans="1:12" ht="16" customHeight="1" x14ac:dyDescent="0.2">
      <c r="A8" t="s">
        <v>9</v>
      </c>
      <c r="B8">
        <v>20466195</v>
      </c>
      <c r="C8">
        <v>9269058</v>
      </c>
      <c r="D8">
        <v>6557000</v>
      </c>
      <c r="E8">
        <v>239056</v>
      </c>
      <c r="F8">
        <v>0</v>
      </c>
      <c r="G8">
        <v>0</v>
      </c>
      <c r="H8">
        <v>0</v>
      </c>
      <c r="I8">
        <v>342334</v>
      </c>
      <c r="J8">
        <v>0</v>
      </c>
      <c r="K8">
        <v>4058747</v>
      </c>
      <c r="L8">
        <v>0.61</v>
      </c>
    </row>
    <row r="9" spans="1:12" ht="16" customHeight="1" x14ac:dyDescent="0.2">
      <c r="A9" t="s">
        <v>10</v>
      </c>
      <c r="B9">
        <v>100799205</v>
      </c>
      <c r="C9">
        <v>14483075</v>
      </c>
      <c r="D9">
        <v>-109118</v>
      </c>
      <c r="E9">
        <v>268024</v>
      </c>
      <c r="F9">
        <v>0</v>
      </c>
      <c r="G9">
        <v>0</v>
      </c>
      <c r="H9">
        <v>0</v>
      </c>
      <c r="I9">
        <v>0</v>
      </c>
      <c r="J9">
        <v>34135396</v>
      </c>
      <c r="K9">
        <v>52021828</v>
      </c>
      <c r="L9">
        <v>0.5</v>
      </c>
    </row>
    <row r="10" spans="1:12" ht="16" customHeight="1" x14ac:dyDescent="0.2">
      <c r="A10" t="s">
        <v>11</v>
      </c>
      <c r="B10">
        <v>30651343</v>
      </c>
      <c r="C10">
        <v>12082533</v>
      </c>
      <c r="D10">
        <v>0</v>
      </c>
      <c r="E10">
        <v>2910872</v>
      </c>
      <c r="F10">
        <v>410246</v>
      </c>
      <c r="G10">
        <v>0</v>
      </c>
      <c r="H10">
        <v>0</v>
      </c>
      <c r="I10">
        <v>80015</v>
      </c>
      <c r="J10">
        <v>0</v>
      </c>
      <c r="K10">
        <v>15167677</v>
      </c>
      <c r="L10">
        <v>0.7</v>
      </c>
    </row>
    <row r="11" spans="1:12" ht="16" customHeight="1" x14ac:dyDescent="0.2">
      <c r="A11" t="s">
        <v>12</v>
      </c>
      <c r="B11">
        <v>1255310283</v>
      </c>
      <c r="C11">
        <v>377377277</v>
      </c>
      <c r="D11">
        <v>255429413</v>
      </c>
      <c r="E11">
        <v>26169488</v>
      </c>
      <c r="F11">
        <v>0</v>
      </c>
      <c r="G11">
        <v>0</v>
      </c>
      <c r="H11">
        <v>0</v>
      </c>
      <c r="I11">
        <v>1783041</v>
      </c>
      <c r="J11">
        <v>0</v>
      </c>
      <c r="K11">
        <v>594551064</v>
      </c>
      <c r="L11">
        <v>0.42</v>
      </c>
    </row>
    <row r="12" spans="1:12" ht="16" customHeight="1" x14ac:dyDescent="0.2">
      <c r="A12" t="s">
        <v>13</v>
      </c>
      <c r="B12">
        <v>60197318</v>
      </c>
      <c r="C12">
        <v>1033876</v>
      </c>
      <c r="D12">
        <v>1711646</v>
      </c>
      <c r="E12">
        <v>13005</v>
      </c>
      <c r="F12">
        <v>0</v>
      </c>
      <c r="G12">
        <v>0</v>
      </c>
      <c r="H12">
        <v>0</v>
      </c>
      <c r="I12">
        <v>2603103</v>
      </c>
      <c r="J12">
        <v>982111</v>
      </c>
      <c r="K12">
        <v>53853577</v>
      </c>
      <c r="L12">
        <v>0.5</v>
      </c>
    </row>
    <row r="13" spans="1:12" ht="16" customHeight="1" x14ac:dyDescent="0.2">
      <c r="A13" t="s">
        <v>14</v>
      </c>
      <c r="B13">
        <v>228292003</v>
      </c>
      <c r="C13">
        <v>7727371</v>
      </c>
      <c r="D13">
        <v>0</v>
      </c>
      <c r="E13">
        <v>4380968</v>
      </c>
      <c r="F13">
        <v>0</v>
      </c>
      <c r="G13">
        <v>0</v>
      </c>
      <c r="H13">
        <v>0</v>
      </c>
      <c r="I13">
        <v>18716</v>
      </c>
      <c r="J13">
        <v>15752082</v>
      </c>
      <c r="K13">
        <v>200412866</v>
      </c>
      <c r="L13">
        <v>0.95</v>
      </c>
    </row>
    <row r="14" spans="1:12" ht="16" customHeight="1" x14ac:dyDescent="0.2">
      <c r="A14" t="s">
        <v>15</v>
      </c>
      <c r="B14">
        <v>4782129</v>
      </c>
      <c r="C14">
        <v>0</v>
      </c>
      <c r="D14">
        <v>0</v>
      </c>
      <c r="E14">
        <v>0</v>
      </c>
      <c r="F14">
        <v>0</v>
      </c>
      <c r="G14">
        <v>0</v>
      </c>
      <c r="H14">
        <v>0</v>
      </c>
      <c r="I14">
        <v>0</v>
      </c>
      <c r="J14">
        <v>0</v>
      </c>
      <c r="K14">
        <v>4782129</v>
      </c>
      <c r="L14">
        <v>0.15</v>
      </c>
    </row>
    <row r="15" spans="1:12" ht="16" customHeight="1" x14ac:dyDescent="0.2">
      <c r="A15" t="s">
        <v>16</v>
      </c>
      <c r="B15">
        <v>64201069</v>
      </c>
      <c r="C15">
        <v>18909267</v>
      </c>
      <c r="D15">
        <v>20282350</v>
      </c>
      <c r="E15">
        <v>0</v>
      </c>
      <c r="F15">
        <v>0</v>
      </c>
      <c r="G15">
        <v>0</v>
      </c>
      <c r="H15">
        <v>0</v>
      </c>
      <c r="I15">
        <v>0</v>
      </c>
      <c r="J15">
        <v>0</v>
      </c>
      <c r="K15">
        <v>25009452</v>
      </c>
      <c r="L15">
        <v>0.8</v>
      </c>
    </row>
    <row r="16" spans="1:12" ht="16" customHeight="1" x14ac:dyDescent="0.2">
      <c r="A16" t="s">
        <v>17</v>
      </c>
      <c r="B16">
        <v>487026143</v>
      </c>
      <c r="C16">
        <v>81794716</v>
      </c>
      <c r="D16">
        <v>104825798</v>
      </c>
      <c r="E16">
        <v>6159057</v>
      </c>
      <c r="F16">
        <v>0</v>
      </c>
      <c r="G16">
        <v>0</v>
      </c>
      <c r="H16">
        <v>0</v>
      </c>
      <c r="I16">
        <v>992341</v>
      </c>
      <c r="J16">
        <v>0</v>
      </c>
      <c r="K16">
        <v>293254231</v>
      </c>
      <c r="L16">
        <v>0.97</v>
      </c>
    </row>
    <row r="17" spans="1:12" ht="16" customHeight="1" x14ac:dyDescent="0.2">
      <c r="A17" t="s">
        <v>18</v>
      </c>
      <c r="B17">
        <v>292146175</v>
      </c>
      <c r="C17">
        <v>69079231</v>
      </c>
      <c r="D17">
        <v>0</v>
      </c>
      <c r="E17">
        <v>0</v>
      </c>
      <c r="F17">
        <v>0</v>
      </c>
      <c r="G17">
        <v>0</v>
      </c>
      <c r="H17">
        <v>0</v>
      </c>
      <c r="I17">
        <v>0</v>
      </c>
      <c r="J17">
        <v>92232844</v>
      </c>
      <c r="K17">
        <v>130834100</v>
      </c>
      <c r="L17">
        <v>0.85</v>
      </c>
    </row>
    <row r="18" spans="1:12" ht="16" customHeight="1" x14ac:dyDescent="0.2">
      <c r="A18" t="s">
        <v>19</v>
      </c>
      <c r="B18">
        <v>24580191</v>
      </c>
      <c r="C18">
        <v>16546876</v>
      </c>
      <c r="D18">
        <v>0</v>
      </c>
      <c r="E18">
        <v>737928</v>
      </c>
      <c r="F18">
        <v>0</v>
      </c>
      <c r="G18">
        <v>0</v>
      </c>
      <c r="H18">
        <v>0</v>
      </c>
      <c r="I18">
        <v>0</v>
      </c>
      <c r="J18">
        <v>0</v>
      </c>
      <c r="K18">
        <v>7295387</v>
      </c>
      <c r="L18">
        <v>0.44</v>
      </c>
    </row>
    <row r="19" spans="1:12" ht="16" customHeight="1" x14ac:dyDescent="0.2">
      <c r="A19" t="s">
        <v>20</v>
      </c>
      <c r="B19">
        <v>19465186</v>
      </c>
      <c r="C19">
        <v>5634335</v>
      </c>
      <c r="D19">
        <v>0</v>
      </c>
      <c r="E19">
        <v>0</v>
      </c>
      <c r="F19">
        <v>0</v>
      </c>
      <c r="G19">
        <v>0</v>
      </c>
      <c r="H19">
        <v>0</v>
      </c>
      <c r="I19">
        <v>2043609</v>
      </c>
      <c r="J19">
        <v>0</v>
      </c>
      <c r="K19">
        <v>11787242</v>
      </c>
      <c r="L19">
        <v>0.73</v>
      </c>
    </row>
    <row r="20" spans="1:12" ht="16" customHeight="1" x14ac:dyDescent="0.2">
      <c r="A20" t="s">
        <v>21</v>
      </c>
      <c r="B20">
        <v>493312374</v>
      </c>
      <c r="C20">
        <v>73591411</v>
      </c>
      <c r="D20">
        <v>165407447</v>
      </c>
      <c r="E20">
        <v>698684</v>
      </c>
      <c r="F20">
        <v>0</v>
      </c>
      <c r="G20">
        <v>14835790</v>
      </c>
      <c r="H20">
        <v>0</v>
      </c>
      <c r="I20">
        <v>324549</v>
      </c>
      <c r="J20">
        <v>165845459</v>
      </c>
      <c r="K20">
        <v>72609034</v>
      </c>
      <c r="L20">
        <v>0.87</v>
      </c>
    </row>
    <row r="21" spans="1:12" ht="16" customHeight="1" x14ac:dyDescent="0.2">
      <c r="A21" t="s">
        <v>22</v>
      </c>
      <c r="B21">
        <v>82896758</v>
      </c>
      <c r="C21">
        <v>0</v>
      </c>
      <c r="D21">
        <v>0</v>
      </c>
      <c r="E21">
        <v>0</v>
      </c>
      <c r="F21">
        <v>0</v>
      </c>
      <c r="G21">
        <v>0</v>
      </c>
      <c r="H21">
        <v>0</v>
      </c>
      <c r="I21">
        <v>0</v>
      </c>
      <c r="J21">
        <v>0</v>
      </c>
      <c r="K21">
        <v>82896758</v>
      </c>
      <c r="L21">
        <v>0.45</v>
      </c>
    </row>
    <row r="22" spans="1:12" ht="16" customHeight="1" x14ac:dyDescent="0.2">
      <c r="A22" t="s">
        <v>23</v>
      </c>
      <c r="B22">
        <v>61655279</v>
      </c>
      <c r="C22">
        <v>12973787</v>
      </c>
      <c r="D22">
        <v>2796</v>
      </c>
      <c r="E22">
        <v>941891</v>
      </c>
      <c r="F22">
        <v>0</v>
      </c>
      <c r="G22">
        <v>0</v>
      </c>
      <c r="H22">
        <v>0</v>
      </c>
      <c r="I22">
        <v>407511</v>
      </c>
      <c r="J22">
        <v>0</v>
      </c>
      <c r="K22">
        <v>47329294</v>
      </c>
      <c r="L22">
        <v>0.62</v>
      </c>
    </row>
    <row r="23" spans="1:12" ht="16" customHeight="1" x14ac:dyDescent="0.2">
      <c r="A23" t="s">
        <v>24</v>
      </c>
      <c r="B23">
        <v>22552452</v>
      </c>
      <c r="C23">
        <v>1736886</v>
      </c>
      <c r="D23">
        <v>0</v>
      </c>
      <c r="E23">
        <v>1894737</v>
      </c>
      <c r="F23">
        <v>0</v>
      </c>
      <c r="G23">
        <v>0</v>
      </c>
      <c r="H23">
        <v>0</v>
      </c>
      <c r="I23">
        <v>0</v>
      </c>
      <c r="J23">
        <v>0</v>
      </c>
      <c r="K23">
        <v>18920829</v>
      </c>
      <c r="L23">
        <v>0.28000000000000003</v>
      </c>
    </row>
    <row r="24" spans="1:12" ht="16" customHeight="1" x14ac:dyDescent="0.2">
      <c r="A24" t="s">
        <v>25</v>
      </c>
      <c r="B24">
        <v>92894581</v>
      </c>
      <c r="C24">
        <v>27311752</v>
      </c>
      <c r="D24">
        <v>7380154</v>
      </c>
      <c r="E24">
        <v>1535010</v>
      </c>
      <c r="F24">
        <v>0</v>
      </c>
      <c r="G24">
        <v>0</v>
      </c>
      <c r="H24">
        <v>0</v>
      </c>
      <c r="I24">
        <v>0</v>
      </c>
      <c r="J24">
        <v>0</v>
      </c>
      <c r="K24">
        <v>56667665</v>
      </c>
      <c r="L24">
        <v>0.64</v>
      </c>
    </row>
    <row r="25" spans="1:12" ht="16" customHeight="1" x14ac:dyDescent="0.2">
      <c r="A25" t="s">
        <v>26</v>
      </c>
      <c r="B25">
        <v>88720830</v>
      </c>
      <c r="C25">
        <v>12460309</v>
      </c>
      <c r="D25">
        <v>-83</v>
      </c>
      <c r="E25">
        <v>6291596</v>
      </c>
      <c r="F25">
        <v>31079</v>
      </c>
      <c r="G25">
        <v>0</v>
      </c>
      <c r="H25">
        <v>0</v>
      </c>
      <c r="I25">
        <v>0</v>
      </c>
      <c r="J25">
        <v>0</v>
      </c>
      <c r="K25">
        <v>69937929</v>
      </c>
      <c r="L25">
        <v>0.68</v>
      </c>
    </row>
    <row r="26" spans="1:12" ht="16" customHeight="1" x14ac:dyDescent="0.2">
      <c r="A26" t="s">
        <v>27</v>
      </c>
      <c r="B26">
        <v>21528197</v>
      </c>
      <c r="C26">
        <v>2115680</v>
      </c>
      <c r="D26">
        <v>7613792</v>
      </c>
      <c r="E26">
        <v>3752555</v>
      </c>
      <c r="F26">
        <v>0</v>
      </c>
      <c r="G26">
        <v>0</v>
      </c>
      <c r="H26">
        <v>0</v>
      </c>
      <c r="I26">
        <v>2129474</v>
      </c>
      <c r="J26">
        <v>0</v>
      </c>
      <c r="K26">
        <v>5916696</v>
      </c>
      <c r="L26">
        <v>0.24</v>
      </c>
    </row>
    <row r="27" spans="1:12" ht="16" customHeight="1" x14ac:dyDescent="0.2">
      <c r="A27" t="s">
        <v>28</v>
      </c>
      <c r="B27">
        <v>79172213</v>
      </c>
      <c r="C27">
        <v>26380555</v>
      </c>
      <c r="D27">
        <v>639909</v>
      </c>
      <c r="E27">
        <v>7836099</v>
      </c>
      <c r="F27">
        <v>0</v>
      </c>
      <c r="G27">
        <v>0</v>
      </c>
      <c r="H27">
        <v>0</v>
      </c>
      <c r="I27">
        <v>407003</v>
      </c>
      <c r="J27">
        <v>0</v>
      </c>
      <c r="K27">
        <v>43908647</v>
      </c>
      <c r="L27">
        <v>0.46</v>
      </c>
    </row>
    <row r="28" spans="1:12" ht="16" customHeight="1" x14ac:dyDescent="0.2">
      <c r="A28" t="s">
        <v>29</v>
      </c>
      <c r="B28">
        <v>188184578</v>
      </c>
      <c r="C28">
        <v>10131082</v>
      </c>
      <c r="D28">
        <v>130957218</v>
      </c>
      <c r="E28">
        <v>177950</v>
      </c>
      <c r="F28">
        <v>0</v>
      </c>
      <c r="G28">
        <v>0</v>
      </c>
      <c r="H28">
        <v>0</v>
      </c>
      <c r="I28">
        <v>3609933</v>
      </c>
      <c r="J28">
        <v>0</v>
      </c>
      <c r="K28">
        <v>43308395</v>
      </c>
      <c r="L28">
        <v>0.56999999999999995</v>
      </c>
    </row>
    <row r="29" spans="1:12" ht="16" customHeight="1" x14ac:dyDescent="0.2">
      <c r="A29" t="s">
        <v>30</v>
      </c>
      <c r="B29">
        <v>440094872</v>
      </c>
      <c r="C29">
        <v>79889087</v>
      </c>
      <c r="D29">
        <v>5187416</v>
      </c>
      <c r="E29">
        <v>1090518</v>
      </c>
      <c r="F29">
        <v>929873</v>
      </c>
      <c r="G29">
        <v>0</v>
      </c>
      <c r="H29">
        <v>0</v>
      </c>
      <c r="I29">
        <v>50000</v>
      </c>
      <c r="J29">
        <v>87206495</v>
      </c>
      <c r="K29">
        <v>265741483</v>
      </c>
      <c r="L29">
        <v>0.66</v>
      </c>
    </row>
    <row r="30" spans="1:12" ht="16" customHeight="1" x14ac:dyDescent="0.2">
      <c r="A30" t="s">
        <v>31</v>
      </c>
      <c r="B30">
        <v>152701746</v>
      </c>
      <c r="C30">
        <v>63513934</v>
      </c>
      <c r="D30">
        <v>0</v>
      </c>
      <c r="E30">
        <v>4385168</v>
      </c>
      <c r="F30">
        <v>0</v>
      </c>
      <c r="G30">
        <v>17825935</v>
      </c>
      <c r="H30">
        <v>0</v>
      </c>
      <c r="I30">
        <v>35484007</v>
      </c>
      <c r="J30">
        <v>0</v>
      </c>
      <c r="K30">
        <v>31492702</v>
      </c>
      <c r="L30">
        <v>0.71</v>
      </c>
    </row>
    <row r="31" spans="1:12" ht="16" customHeight="1" x14ac:dyDescent="0.2">
      <c r="A31" t="s">
        <v>32</v>
      </c>
      <c r="B31">
        <v>30280670</v>
      </c>
      <c r="C31">
        <v>7845722</v>
      </c>
      <c r="D31">
        <v>1789176</v>
      </c>
      <c r="E31">
        <v>3919041</v>
      </c>
      <c r="F31">
        <v>0</v>
      </c>
      <c r="G31">
        <v>0</v>
      </c>
      <c r="H31">
        <v>0</v>
      </c>
      <c r="I31">
        <v>0</v>
      </c>
      <c r="J31">
        <v>0</v>
      </c>
      <c r="K31">
        <v>16726731</v>
      </c>
      <c r="L31">
        <v>0.53</v>
      </c>
    </row>
    <row r="32" spans="1:12" ht="16" customHeight="1" x14ac:dyDescent="0.2">
      <c r="A32" t="s">
        <v>33</v>
      </c>
      <c r="B32">
        <v>92737711</v>
      </c>
      <c r="C32">
        <v>29799202</v>
      </c>
      <c r="D32">
        <v>0</v>
      </c>
      <c r="E32">
        <v>0</v>
      </c>
      <c r="F32">
        <v>0</v>
      </c>
      <c r="G32">
        <v>0</v>
      </c>
      <c r="H32">
        <v>0</v>
      </c>
      <c r="I32">
        <v>0</v>
      </c>
      <c r="J32">
        <v>52776261</v>
      </c>
      <c r="K32">
        <v>10162248</v>
      </c>
      <c r="L32">
        <v>0.54</v>
      </c>
    </row>
    <row r="33" spans="1:12" ht="16" customHeight="1" x14ac:dyDescent="0.2">
      <c r="A33" t="s">
        <v>34</v>
      </c>
      <c r="B33">
        <v>7768361</v>
      </c>
      <c r="C33">
        <v>1089474</v>
      </c>
      <c r="D33">
        <v>0</v>
      </c>
      <c r="E33">
        <v>0</v>
      </c>
      <c r="F33">
        <v>0</v>
      </c>
      <c r="G33">
        <v>0</v>
      </c>
      <c r="H33">
        <v>0</v>
      </c>
      <c r="I33">
        <v>218277</v>
      </c>
      <c r="J33">
        <v>1382850</v>
      </c>
      <c r="K33">
        <v>5077760</v>
      </c>
      <c r="L33">
        <v>0.27</v>
      </c>
    </row>
    <row r="34" spans="1:12" ht="16" customHeight="1" x14ac:dyDescent="0.2">
      <c r="A34" t="s">
        <v>35</v>
      </c>
      <c r="B34">
        <v>17602582</v>
      </c>
      <c r="C34">
        <v>11849707</v>
      </c>
      <c r="D34">
        <v>0</v>
      </c>
      <c r="E34">
        <v>0</v>
      </c>
      <c r="F34">
        <v>0</v>
      </c>
      <c r="G34">
        <v>0</v>
      </c>
      <c r="H34">
        <v>0</v>
      </c>
      <c r="I34">
        <v>0</v>
      </c>
      <c r="J34">
        <v>0</v>
      </c>
      <c r="K34">
        <v>5752875</v>
      </c>
      <c r="L34">
        <v>0.37</v>
      </c>
    </row>
    <row r="35" spans="1:12" ht="16" customHeight="1" x14ac:dyDescent="0.2">
      <c r="A35" t="s">
        <v>36</v>
      </c>
      <c r="B35">
        <v>23431384</v>
      </c>
      <c r="C35">
        <v>1313688</v>
      </c>
      <c r="D35">
        <v>0</v>
      </c>
      <c r="E35">
        <v>347468</v>
      </c>
      <c r="F35">
        <v>0</v>
      </c>
      <c r="G35">
        <v>0</v>
      </c>
      <c r="H35">
        <v>0</v>
      </c>
      <c r="I35">
        <v>39275</v>
      </c>
      <c r="J35">
        <v>1243559</v>
      </c>
      <c r="K35">
        <v>20487394</v>
      </c>
      <c r="L35">
        <v>0.55000000000000004</v>
      </c>
    </row>
    <row r="36" spans="1:12" ht="16" customHeight="1" x14ac:dyDescent="0.2">
      <c r="A36" t="s">
        <v>37</v>
      </c>
      <c r="B36">
        <v>12667434</v>
      </c>
      <c r="C36">
        <v>5333686</v>
      </c>
      <c r="D36">
        <v>0</v>
      </c>
      <c r="E36">
        <v>695038</v>
      </c>
      <c r="F36">
        <v>28701</v>
      </c>
      <c r="G36">
        <v>0</v>
      </c>
      <c r="H36">
        <v>0</v>
      </c>
      <c r="I36">
        <v>0</v>
      </c>
      <c r="J36">
        <v>0</v>
      </c>
      <c r="K36">
        <v>6610009</v>
      </c>
      <c r="L36">
        <v>0.42</v>
      </c>
    </row>
    <row r="37" spans="1:12" ht="16" customHeight="1" x14ac:dyDescent="0.2">
      <c r="A37" t="s">
        <v>38</v>
      </c>
      <c r="B37">
        <v>126355419</v>
      </c>
      <c r="C37">
        <v>27847966</v>
      </c>
      <c r="D37">
        <v>0</v>
      </c>
      <c r="E37">
        <v>3911120</v>
      </c>
      <c r="F37">
        <v>151228</v>
      </c>
      <c r="G37">
        <v>18393000</v>
      </c>
      <c r="H37">
        <v>0</v>
      </c>
      <c r="I37">
        <v>3359947</v>
      </c>
      <c r="J37">
        <v>-21000693</v>
      </c>
      <c r="K37">
        <v>93692851</v>
      </c>
      <c r="L37">
        <v>0.24</v>
      </c>
    </row>
    <row r="38" spans="1:12" ht="16" customHeight="1" x14ac:dyDescent="0.2">
      <c r="A38" t="s">
        <v>39</v>
      </c>
      <c r="B38">
        <v>40273767</v>
      </c>
      <c r="C38">
        <v>12215463</v>
      </c>
      <c r="D38">
        <v>0</v>
      </c>
      <c r="E38">
        <v>1240514</v>
      </c>
      <c r="F38">
        <v>0</v>
      </c>
      <c r="G38">
        <v>0</v>
      </c>
      <c r="H38">
        <v>0</v>
      </c>
      <c r="I38">
        <v>0</v>
      </c>
      <c r="J38">
        <v>0</v>
      </c>
      <c r="K38">
        <v>26817790</v>
      </c>
      <c r="L38">
        <v>0.44</v>
      </c>
    </row>
    <row r="39" spans="1:12" ht="16" customHeight="1" x14ac:dyDescent="0.2">
      <c r="A39" t="s">
        <v>40</v>
      </c>
      <c r="B39">
        <v>785941929</v>
      </c>
      <c r="C39">
        <v>143835166</v>
      </c>
      <c r="D39">
        <v>0</v>
      </c>
      <c r="E39">
        <v>14794285</v>
      </c>
      <c r="F39">
        <v>0</v>
      </c>
      <c r="G39">
        <v>0</v>
      </c>
      <c r="H39">
        <v>0</v>
      </c>
      <c r="I39">
        <v>52144851</v>
      </c>
      <c r="J39">
        <v>78426692</v>
      </c>
      <c r="K39">
        <v>496740935</v>
      </c>
      <c r="L39">
        <v>0.39</v>
      </c>
    </row>
    <row r="40" spans="1:12" ht="16" customHeight="1" x14ac:dyDescent="0.2">
      <c r="A40" t="s">
        <v>41</v>
      </c>
      <c r="B40">
        <v>158894060</v>
      </c>
      <c r="C40">
        <v>8289406</v>
      </c>
      <c r="D40">
        <v>37393547</v>
      </c>
      <c r="E40">
        <v>1390101</v>
      </c>
      <c r="F40">
        <v>0</v>
      </c>
      <c r="G40">
        <v>0</v>
      </c>
      <c r="H40">
        <v>0</v>
      </c>
      <c r="I40">
        <v>2675838</v>
      </c>
      <c r="J40">
        <v>80947335</v>
      </c>
      <c r="K40">
        <v>28197833</v>
      </c>
      <c r="L40">
        <v>0.63</v>
      </c>
    </row>
    <row r="41" spans="1:12" ht="16" customHeight="1" x14ac:dyDescent="0.2">
      <c r="A41" t="s">
        <v>42</v>
      </c>
      <c r="B41">
        <v>11156114</v>
      </c>
      <c r="C41">
        <v>2620876</v>
      </c>
      <c r="D41">
        <v>1048161</v>
      </c>
      <c r="E41">
        <v>1001952</v>
      </c>
      <c r="F41">
        <v>0</v>
      </c>
      <c r="G41">
        <v>0</v>
      </c>
      <c r="H41">
        <v>0</v>
      </c>
      <c r="I41">
        <v>0</v>
      </c>
      <c r="J41">
        <v>1387909</v>
      </c>
      <c r="K41">
        <v>5097216</v>
      </c>
      <c r="L41">
        <v>0.45</v>
      </c>
    </row>
    <row r="42" spans="1:12" ht="16" customHeight="1" x14ac:dyDescent="0.2">
      <c r="A42" t="s">
        <v>43</v>
      </c>
      <c r="B42">
        <v>446575204</v>
      </c>
      <c r="C42">
        <v>62476288</v>
      </c>
      <c r="D42">
        <v>117811934</v>
      </c>
      <c r="E42">
        <v>8970154</v>
      </c>
      <c r="F42">
        <v>0</v>
      </c>
      <c r="G42">
        <v>0</v>
      </c>
      <c r="H42">
        <v>0</v>
      </c>
      <c r="I42">
        <v>36025643</v>
      </c>
      <c r="J42">
        <v>0</v>
      </c>
      <c r="K42">
        <v>221291185</v>
      </c>
      <c r="L42">
        <v>0.75</v>
      </c>
    </row>
    <row r="43" spans="1:12" ht="16" customHeight="1" x14ac:dyDescent="0.2">
      <c r="A43" t="s">
        <v>44</v>
      </c>
      <c r="B43">
        <v>29923213</v>
      </c>
      <c r="C43">
        <v>0</v>
      </c>
      <c r="D43">
        <v>0</v>
      </c>
      <c r="E43">
        <v>0</v>
      </c>
      <c r="F43">
        <v>764</v>
      </c>
      <c r="G43">
        <v>0</v>
      </c>
      <c r="H43">
        <v>0</v>
      </c>
      <c r="I43">
        <v>1223522</v>
      </c>
      <c r="J43">
        <v>0</v>
      </c>
      <c r="K43">
        <v>28698927</v>
      </c>
      <c r="L43">
        <v>0.26</v>
      </c>
    </row>
    <row r="44" spans="1:12" ht="16" customHeight="1" x14ac:dyDescent="0.2">
      <c r="A44" t="s">
        <v>45</v>
      </c>
      <c r="B44">
        <v>81723814</v>
      </c>
      <c r="C44">
        <v>18065014</v>
      </c>
      <c r="D44">
        <v>485944</v>
      </c>
      <c r="E44">
        <v>1336219</v>
      </c>
      <c r="F44">
        <v>0</v>
      </c>
      <c r="G44">
        <v>0</v>
      </c>
      <c r="H44">
        <v>0</v>
      </c>
      <c r="I44">
        <v>0</v>
      </c>
      <c r="J44">
        <v>0</v>
      </c>
      <c r="K44">
        <v>61836637</v>
      </c>
      <c r="L44">
        <v>0.46</v>
      </c>
    </row>
    <row r="45" spans="1:12" ht="16" customHeight="1" x14ac:dyDescent="0.2">
      <c r="A45" t="s">
        <v>46</v>
      </c>
      <c r="B45">
        <v>573716323</v>
      </c>
      <c r="C45">
        <v>153453484</v>
      </c>
      <c r="D45">
        <v>29003933</v>
      </c>
      <c r="E45">
        <v>11502244</v>
      </c>
      <c r="F45">
        <v>0</v>
      </c>
      <c r="G45">
        <v>0</v>
      </c>
      <c r="H45">
        <v>0</v>
      </c>
      <c r="I45">
        <v>5147195</v>
      </c>
      <c r="J45">
        <v>284655864</v>
      </c>
      <c r="K45">
        <v>89953603</v>
      </c>
      <c r="L45">
        <v>0.73</v>
      </c>
    </row>
    <row r="46" spans="1:12" ht="16" customHeight="1" x14ac:dyDescent="0.2">
      <c r="A46" t="s">
        <v>47</v>
      </c>
      <c r="B46">
        <v>25722078</v>
      </c>
      <c r="C46">
        <v>4933123</v>
      </c>
      <c r="D46">
        <v>0</v>
      </c>
      <c r="E46">
        <v>0</v>
      </c>
      <c r="F46">
        <v>0</v>
      </c>
      <c r="G46">
        <v>0</v>
      </c>
      <c r="H46">
        <v>0</v>
      </c>
      <c r="I46">
        <v>0</v>
      </c>
      <c r="J46">
        <v>0</v>
      </c>
      <c r="K46">
        <v>20788955</v>
      </c>
      <c r="L46">
        <v>0.31</v>
      </c>
    </row>
    <row r="47" spans="1:12" ht="16" customHeight="1" x14ac:dyDescent="0.2">
      <c r="A47" t="s">
        <v>48</v>
      </c>
      <c r="B47">
        <v>131648975</v>
      </c>
      <c r="C47">
        <v>46246914</v>
      </c>
      <c r="D47">
        <v>0</v>
      </c>
      <c r="E47">
        <v>1886644</v>
      </c>
      <c r="F47">
        <v>0</v>
      </c>
      <c r="G47">
        <v>0</v>
      </c>
      <c r="H47">
        <v>0</v>
      </c>
      <c r="I47">
        <v>0</v>
      </c>
      <c r="J47">
        <v>0</v>
      </c>
      <c r="K47">
        <v>83515417</v>
      </c>
      <c r="L47">
        <v>0.8</v>
      </c>
    </row>
    <row r="48" spans="1:12" ht="16" customHeight="1" x14ac:dyDescent="0.2">
      <c r="A48" t="s">
        <v>49</v>
      </c>
      <c r="B48">
        <v>5636254</v>
      </c>
      <c r="C48">
        <v>2257429</v>
      </c>
      <c r="D48">
        <v>0</v>
      </c>
      <c r="E48">
        <v>67446</v>
      </c>
      <c r="F48">
        <v>0</v>
      </c>
      <c r="G48">
        <v>0</v>
      </c>
      <c r="H48">
        <v>0</v>
      </c>
      <c r="I48">
        <v>0</v>
      </c>
      <c r="J48">
        <v>0</v>
      </c>
      <c r="K48">
        <v>3311379</v>
      </c>
      <c r="L48">
        <v>0.26</v>
      </c>
    </row>
    <row r="49" spans="1:12" ht="16" customHeight="1" x14ac:dyDescent="0.2">
      <c r="A49" t="s">
        <v>50</v>
      </c>
      <c r="B49">
        <v>35390502</v>
      </c>
      <c r="C49">
        <v>8465935</v>
      </c>
      <c r="D49">
        <v>12303373</v>
      </c>
      <c r="E49">
        <v>654229</v>
      </c>
      <c r="F49">
        <v>0</v>
      </c>
      <c r="G49">
        <v>0</v>
      </c>
      <c r="H49">
        <v>0</v>
      </c>
      <c r="I49">
        <v>0</v>
      </c>
      <c r="J49">
        <v>0</v>
      </c>
      <c r="K49">
        <v>13966965</v>
      </c>
      <c r="L49">
        <v>0.37</v>
      </c>
    </row>
    <row r="50" spans="1:12" ht="16" customHeight="1" x14ac:dyDescent="0.2">
      <c r="A50" t="s">
        <v>51</v>
      </c>
      <c r="B50">
        <v>332545763</v>
      </c>
      <c r="C50">
        <v>82907074</v>
      </c>
      <c r="D50">
        <v>0</v>
      </c>
      <c r="E50">
        <v>2501296</v>
      </c>
      <c r="F50">
        <v>820199</v>
      </c>
      <c r="G50">
        <v>0</v>
      </c>
      <c r="H50">
        <v>0</v>
      </c>
      <c r="I50">
        <v>11161978</v>
      </c>
      <c r="J50">
        <v>42405026</v>
      </c>
      <c r="K50">
        <v>192750190</v>
      </c>
      <c r="L50">
        <v>0.69</v>
      </c>
    </row>
    <row r="51" spans="1:12" ht="16" customHeight="1" x14ac:dyDescent="0.2">
      <c r="A51" t="s">
        <v>52</v>
      </c>
      <c r="B51">
        <v>33899821</v>
      </c>
      <c r="C51">
        <v>17299752</v>
      </c>
      <c r="D51">
        <v>239</v>
      </c>
      <c r="E51">
        <v>110988</v>
      </c>
      <c r="F51">
        <v>0</v>
      </c>
      <c r="G51">
        <v>0</v>
      </c>
      <c r="H51">
        <v>0</v>
      </c>
      <c r="I51">
        <v>426354</v>
      </c>
      <c r="J51">
        <v>0</v>
      </c>
      <c r="K51">
        <v>16062488</v>
      </c>
      <c r="L51">
        <v>0.41</v>
      </c>
    </row>
    <row r="52" spans="1:12" ht="16" customHeight="1" x14ac:dyDescent="0.2">
      <c r="A52" t="s">
        <v>53</v>
      </c>
      <c r="B52">
        <v>8296299</v>
      </c>
      <c r="C52">
        <v>528667</v>
      </c>
      <c r="D52">
        <v>2002692</v>
      </c>
      <c r="E52">
        <v>0</v>
      </c>
      <c r="F52">
        <v>0</v>
      </c>
      <c r="G52">
        <v>0</v>
      </c>
      <c r="H52">
        <v>0</v>
      </c>
      <c r="I52">
        <v>607277</v>
      </c>
      <c r="J52">
        <v>0</v>
      </c>
      <c r="K52">
        <v>5157663</v>
      </c>
      <c r="L52">
        <v>0.24</v>
      </c>
    </row>
    <row r="53" spans="1:12" ht="16" customHeight="1" x14ac:dyDescent="0.2">
      <c r="A53" t="s">
        <v>54</v>
      </c>
      <c r="B53">
        <v>79468436</v>
      </c>
      <c r="C53">
        <v>34348474</v>
      </c>
      <c r="D53">
        <v>712293</v>
      </c>
      <c r="E53">
        <v>5174154</v>
      </c>
      <c r="F53">
        <v>12836</v>
      </c>
      <c r="G53">
        <v>0</v>
      </c>
      <c r="H53">
        <v>0</v>
      </c>
      <c r="I53">
        <v>5671347</v>
      </c>
      <c r="J53">
        <v>0</v>
      </c>
      <c r="K53">
        <v>33549332</v>
      </c>
      <c r="L53">
        <v>0.54</v>
      </c>
    </row>
    <row r="54" spans="1:12" ht="16" customHeight="1" x14ac:dyDescent="0.2">
      <c r="A54" t="s">
        <v>55</v>
      </c>
      <c r="B54">
        <v>148402803</v>
      </c>
      <c r="C54">
        <v>66316376</v>
      </c>
      <c r="D54">
        <v>30348855</v>
      </c>
      <c r="E54">
        <v>3833527</v>
      </c>
      <c r="F54">
        <v>206764</v>
      </c>
      <c r="G54">
        <v>0</v>
      </c>
      <c r="H54">
        <v>0</v>
      </c>
      <c r="I54">
        <v>0</v>
      </c>
      <c r="J54">
        <v>26980808</v>
      </c>
      <c r="K54">
        <v>20716473</v>
      </c>
      <c r="L54">
        <v>0.56000000000000005</v>
      </c>
    </row>
    <row r="55" spans="1:12" ht="16" customHeight="1" x14ac:dyDescent="0.2">
      <c r="A55" t="s">
        <v>56</v>
      </c>
      <c r="B55">
        <v>60445486</v>
      </c>
      <c r="C55">
        <v>2594386</v>
      </c>
      <c r="D55">
        <v>16025648</v>
      </c>
      <c r="E55">
        <v>0</v>
      </c>
      <c r="F55">
        <v>0</v>
      </c>
      <c r="G55">
        <v>0</v>
      </c>
      <c r="H55">
        <v>0</v>
      </c>
      <c r="I55">
        <v>2039112</v>
      </c>
      <c r="J55">
        <v>0</v>
      </c>
      <c r="K55">
        <v>39786340</v>
      </c>
      <c r="L55">
        <v>0.68</v>
      </c>
    </row>
    <row r="56" spans="1:12" ht="16" customHeight="1" x14ac:dyDescent="0.2">
      <c r="A56" t="s">
        <v>57</v>
      </c>
      <c r="B56">
        <v>185066829</v>
      </c>
      <c r="C56">
        <v>20138648</v>
      </c>
      <c r="D56">
        <v>54144127</v>
      </c>
      <c r="E56">
        <v>2104892</v>
      </c>
      <c r="F56">
        <v>0</v>
      </c>
      <c r="G56">
        <v>59532000</v>
      </c>
      <c r="H56">
        <v>0</v>
      </c>
      <c r="I56">
        <v>3915716</v>
      </c>
      <c r="J56">
        <v>0</v>
      </c>
      <c r="K56">
        <v>45231446</v>
      </c>
      <c r="L56">
        <v>0.7</v>
      </c>
    </row>
    <row r="57" spans="1:12" ht="16" customHeight="1" x14ac:dyDescent="0.2">
      <c r="A57" t="s">
        <v>58</v>
      </c>
      <c r="B57">
        <v>17178663</v>
      </c>
      <c r="C57">
        <v>386222</v>
      </c>
      <c r="D57">
        <v>1440000</v>
      </c>
      <c r="E57">
        <v>189</v>
      </c>
      <c r="F57">
        <v>0</v>
      </c>
      <c r="G57">
        <v>0</v>
      </c>
      <c r="H57">
        <v>0</v>
      </c>
      <c r="I57">
        <v>0</v>
      </c>
      <c r="J57">
        <v>0</v>
      </c>
      <c r="K57">
        <v>15352252</v>
      </c>
      <c r="L57">
        <v>0.76</v>
      </c>
    </row>
    <row r="58" spans="1:12" ht="16" customHeight="1" x14ac:dyDescent="0.2">
      <c r="A58" t="s">
        <v>133</v>
      </c>
      <c r="B58">
        <v>7850705353</v>
      </c>
      <c r="C58">
        <v>1701913299</v>
      </c>
      <c r="D58">
        <v>1010395662</v>
      </c>
      <c r="E58">
        <v>135417625</v>
      </c>
      <c r="F58">
        <v>2591690</v>
      </c>
      <c r="G58">
        <v>110586725</v>
      </c>
      <c r="H58">
        <v>0</v>
      </c>
      <c r="I58">
        <v>174931968</v>
      </c>
      <c r="J58">
        <v>945359998</v>
      </c>
      <c r="K58">
        <v>3769508386</v>
      </c>
      <c r="L58" t="s">
        <v>360</v>
      </c>
    </row>
    <row r="59" spans="1:12" ht="16" customHeight="1" x14ac:dyDescent="0.2">
      <c r="A59" t="s">
        <v>361</v>
      </c>
      <c r="B59">
        <v>1</v>
      </c>
      <c r="C59">
        <v>0.22</v>
      </c>
      <c r="D59">
        <v>0.13</v>
      </c>
      <c r="E59">
        <v>0.02</v>
      </c>
      <c r="F59">
        <v>0</v>
      </c>
      <c r="G59">
        <v>0.02</v>
      </c>
      <c r="H59">
        <v>0</v>
      </c>
      <c r="I59">
        <v>0.02</v>
      </c>
      <c r="J59">
        <v>0.12</v>
      </c>
      <c r="K59">
        <v>0.48</v>
      </c>
    </row>
    <row r="60" spans="1:12" ht="16" customHeight="1" x14ac:dyDescent="0.2">
      <c r="A60" t="s">
        <v>362</v>
      </c>
      <c r="B60">
        <v>0.55000000000000004</v>
      </c>
      <c r="C60">
        <v>0.12</v>
      </c>
      <c r="D60">
        <v>7.0000000000000007E-2</v>
      </c>
      <c r="E60">
        <v>0.01</v>
      </c>
      <c r="F60">
        <v>0</v>
      </c>
      <c r="G60">
        <v>0.01</v>
      </c>
      <c r="H60">
        <v>0</v>
      </c>
      <c r="I60">
        <v>0.01</v>
      </c>
      <c r="J60">
        <v>7.0000000000000007E-2</v>
      </c>
      <c r="K60">
        <v>0.27</v>
      </c>
      <c r="L60" t="s">
        <v>360</v>
      </c>
    </row>
    <row r="61" spans="1:12" ht="16" customHeight="1" x14ac:dyDescent="0.2">
      <c r="A61" t="s">
        <v>367</v>
      </c>
    </row>
    <row r="62" spans="1:12" ht="16" customHeight="1" x14ac:dyDescent="0.2">
      <c r="A62" t="s">
        <v>364</v>
      </c>
    </row>
  </sheetData>
  <pageMargins left="0.7" right="0.7" top="0.75" bottom="0.75" header="0.5" footer="0.5"/>
  <pageSetup orientation="portrai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enableFormatConditionsCalculation="0"/>
  <dimension ref="A1:G62"/>
  <sheetViews>
    <sheetView workbookViewId="0">
      <selection activeCell="I25" sqref="I25"/>
    </sheetView>
  </sheetViews>
  <sheetFormatPr baseColWidth="10" defaultColWidth="9.1640625" defaultRowHeight="16" customHeight="1" x14ac:dyDescent="0.2"/>
  <cols>
    <col min="1" max="1" width="16.6640625" customWidth="1"/>
    <col min="2" max="2" width="12.5" customWidth="1"/>
    <col min="3" max="3" width="11.33203125" bestFit="1" customWidth="1"/>
    <col min="4" max="4" width="10" bestFit="1" customWidth="1"/>
    <col min="5" max="5" width="15.5" customWidth="1"/>
    <col min="6" max="6" width="13.6640625" customWidth="1"/>
    <col min="7" max="7" width="18.1640625" customWidth="1"/>
  </cols>
  <sheetData>
    <row r="1" spans="1:7" ht="16" customHeight="1" x14ac:dyDescent="0.2">
      <c r="A1" t="s">
        <v>352</v>
      </c>
    </row>
    <row r="2" spans="1:7" ht="16" customHeight="1" x14ac:dyDescent="0.2">
      <c r="A2" t="s">
        <v>353</v>
      </c>
    </row>
    <row r="3" spans="1:7" ht="16" customHeight="1" x14ac:dyDescent="0.2">
      <c r="A3" t="s">
        <v>359</v>
      </c>
    </row>
    <row r="4" spans="1:7" ht="16" customHeight="1" x14ac:dyDescent="0.2">
      <c r="A4" t="s">
        <v>135</v>
      </c>
    </row>
    <row r="5" spans="1:7" ht="16" customHeight="1" x14ac:dyDescent="0.2">
      <c r="B5" t="s">
        <v>136</v>
      </c>
      <c r="C5" t="s">
        <v>137</v>
      </c>
      <c r="D5" t="s">
        <v>138</v>
      </c>
      <c r="E5" t="s">
        <v>139</v>
      </c>
      <c r="F5" t="s">
        <v>140</v>
      </c>
    </row>
    <row r="6" spans="1:7" ht="16" customHeight="1" x14ac:dyDescent="0.2">
      <c r="A6" t="s">
        <v>1</v>
      </c>
      <c r="B6" t="s">
        <v>2</v>
      </c>
      <c r="C6" t="s">
        <v>3</v>
      </c>
      <c r="D6" t="s">
        <v>4</v>
      </c>
      <c r="E6" t="s">
        <v>5</v>
      </c>
      <c r="F6" t="s">
        <v>142</v>
      </c>
      <c r="G6" t="s">
        <v>141</v>
      </c>
    </row>
    <row r="7" spans="1:7" ht="16" customHeight="1" x14ac:dyDescent="0.2">
      <c r="A7" t="s">
        <v>8</v>
      </c>
      <c r="B7">
        <v>47839923</v>
      </c>
      <c r="C7">
        <v>46613654</v>
      </c>
      <c r="D7">
        <v>14399</v>
      </c>
      <c r="E7">
        <v>1211870</v>
      </c>
      <c r="F7">
        <v>0</v>
      </c>
      <c r="G7">
        <v>0.56999999999999995</v>
      </c>
    </row>
    <row r="8" spans="1:7" ht="16" customHeight="1" x14ac:dyDescent="0.2">
      <c r="A8" t="s">
        <v>9</v>
      </c>
      <c r="B8">
        <v>13000476</v>
      </c>
      <c r="C8">
        <v>9254600</v>
      </c>
      <c r="D8">
        <v>3257279</v>
      </c>
      <c r="E8">
        <v>488597</v>
      </c>
      <c r="F8">
        <v>0</v>
      </c>
      <c r="G8">
        <v>0.39</v>
      </c>
    </row>
    <row r="9" spans="1:7" ht="16" customHeight="1" x14ac:dyDescent="0.2">
      <c r="A9" t="s">
        <v>10</v>
      </c>
      <c r="B9">
        <v>99606066</v>
      </c>
      <c r="C9">
        <v>96635371</v>
      </c>
      <c r="D9">
        <v>0</v>
      </c>
      <c r="E9">
        <v>2970695</v>
      </c>
      <c r="F9">
        <v>0</v>
      </c>
      <c r="G9">
        <v>0.5</v>
      </c>
    </row>
    <row r="10" spans="1:7" ht="16" customHeight="1" x14ac:dyDescent="0.2">
      <c r="A10" t="s">
        <v>11</v>
      </c>
      <c r="B10">
        <v>13217449</v>
      </c>
      <c r="C10">
        <v>13217449</v>
      </c>
      <c r="D10">
        <v>0</v>
      </c>
      <c r="E10">
        <v>0</v>
      </c>
      <c r="F10">
        <v>0</v>
      </c>
      <c r="G10">
        <v>0.3</v>
      </c>
    </row>
    <row r="11" spans="1:7" ht="16" customHeight="1" x14ac:dyDescent="0.2">
      <c r="A11" t="s">
        <v>12</v>
      </c>
      <c r="B11">
        <v>1759577285</v>
      </c>
      <c r="C11">
        <v>1322971607</v>
      </c>
      <c r="D11">
        <v>147960026</v>
      </c>
      <c r="E11">
        <v>103829014</v>
      </c>
      <c r="F11">
        <v>184816638</v>
      </c>
      <c r="G11">
        <v>0.57999999999999996</v>
      </c>
    </row>
    <row r="12" spans="1:7" ht="16" customHeight="1" x14ac:dyDescent="0.2">
      <c r="A12" t="s">
        <v>13</v>
      </c>
      <c r="B12">
        <v>60452083</v>
      </c>
      <c r="C12">
        <v>58099066</v>
      </c>
      <c r="D12">
        <v>0</v>
      </c>
      <c r="E12">
        <v>2353017</v>
      </c>
      <c r="F12">
        <v>0</v>
      </c>
      <c r="G12">
        <v>0.5</v>
      </c>
    </row>
    <row r="13" spans="1:7" ht="16" customHeight="1" x14ac:dyDescent="0.2">
      <c r="A13" t="s">
        <v>14</v>
      </c>
      <c r="B13">
        <v>11817294</v>
      </c>
      <c r="C13">
        <v>7804430</v>
      </c>
      <c r="D13">
        <v>0</v>
      </c>
      <c r="E13">
        <v>1855478</v>
      </c>
      <c r="F13">
        <v>2157386</v>
      </c>
      <c r="G13">
        <v>0.05</v>
      </c>
    </row>
    <row r="14" spans="1:7" ht="16" customHeight="1" x14ac:dyDescent="0.2">
      <c r="A14" t="s">
        <v>15</v>
      </c>
      <c r="B14">
        <v>27879675</v>
      </c>
      <c r="C14">
        <v>15767224</v>
      </c>
      <c r="D14">
        <v>2520894</v>
      </c>
      <c r="E14">
        <v>9591557</v>
      </c>
      <c r="F14">
        <v>0</v>
      </c>
      <c r="G14">
        <v>0.85</v>
      </c>
    </row>
    <row r="15" spans="1:7" ht="16" customHeight="1" x14ac:dyDescent="0.2">
      <c r="A15" t="s">
        <v>16</v>
      </c>
      <c r="B15">
        <v>16043395</v>
      </c>
      <c r="C15">
        <v>16043395</v>
      </c>
      <c r="D15">
        <v>0</v>
      </c>
      <c r="E15">
        <v>0</v>
      </c>
      <c r="F15">
        <v>0</v>
      </c>
      <c r="G15">
        <v>0.2</v>
      </c>
    </row>
    <row r="16" spans="1:7" ht="16" customHeight="1" x14ac:dyDescent="0.2">
      <c r="A16" t="s">
        <v>17</v>
      </c>
      <c r="B16">
        <v>12757420</v>
      </c>
      <c r="C16">
        <v>-14462498</v>
      </c>
      <c r="D16">
        <v>14110681</v>
      </c>
      <c r="E16">
        <v>1116171</v>
      </c>
      <c r="F16">
        <v>11993066</v>
      </c>
      <c r="G16">
        <v>0.03</v>
      </c>
    </row>
    <row r="17" spans="1:7" ht="16" customHeight="1" x14ac:dyDescent="0.2">
      <c r="A17" t="s">
        <v>18</v>
      </c>
      <c r="B17">
        <v>53339882</v>
      </c>
      <c r="C17">
        <v>46344551</v>
      </c>
      <c r="D17">
        <v>0</v>
      </c>
      <c r="E17">
        <v>6995331</v>
      </c>
      <c r="F17">
        <v>0</v>
      </c>
      <c r="G17">
        <v>0.15</v>
      </c>
    </row>
    <row r="18" spans="1:7" ht="16" customHeight="1" x14ac:dyDescent="0.2">
      <c r="A18" t="s">
        <v>19</v>
      </c>
      <c r="B18">
        <v>31734017</v>
      </c>
      <c r="C18">
        <v>31734017</v>
      </c>
      <c r="D18">
        <v>0</v>
      </c>
      <c r="E18">
        <v>0</v>
      </c>
      <c r="F18">
        <v>0</v>
      </c>
      <c r="G18">
        <v>0.56000000000000005</v>
      </c>
    </row>
    <row r="19" spans="1:7" ht="16" customHeight="1" x14ac:dyDescent="0.2">
      <c r="A19" t="s">
        <v>20</v>
      </c>
      <c r="B19">
        <v>7294220</v>
      </c>
      <c r="C19">
        <v>7294220</v>
      </c>
      <c r="D19">
        <v>0</v>
      </c>
      <c r="E19">
        <v>0</v>
      </c>
      <c r="F19">
        <v>0</v>
      </c>
      <c r="G19">
        <v>0.27</v>
      </c>
    </row>
    <row r="20" spans="1:7" ht="16" customHeight="1" x14ac:dyDescent="0.2">
      <c r="A20" t="s">
        <v>21</v>
      </c>
      <c r="B20">
        <v>75028871</v>
      </c>
      <c r="C20">
        <v>71238915</v>
      </c>
      <c r="D20">
        <v>0</v>
      </c>
      <c r="E20">
        <v>3789956</v>
      </c>
      <c r="F20">
        <v>0</v>
      </c>
      <c r="G20">
        <v>0.13</v>
      </c>
    </row>
    <row r="21" spans="1:7" ht="16" customHeight="1" x14ac:dyDescent="0.2">
      <c r="A21" t="s">
        <v>22</v>
      </c>
      <c r="B21">
        <v>102420779</v>
      </c>
      <c r="C21">
        <v>102642389</v>
      </c>
      <c r="D21">
        <v>0</v>
      </c>
      <c r="E21">
        <v>-221610</v>
      </c>
      <c r="F21">
        <v>0</v>
      </c>
      <c r="G21">
        <v>0.55000000000000004</v>
      </c>
    </row>
    <row r="22" spans="1:7" ht="16" customHeight="1" x14ac:dyDescent="0.2">
      <c r="A22" t="s">
        <v>23</v>
      </c>
      <c r="B22">
        <v>37916615</v>
      </c>
      <c r="C22">
        <v>37916615</v>
      </c>
      <c r="D22">
        <v>0</v>
      </c>
      <c r="E22">
        <v>0</v>
      </c>
      <c r="F22">
        <v>0</v>
      </c>
      <c r="G22">
        <v>0.38</v>
      </c>
    </row>
    <row r="23" spans="1:7" ht="16" customHeight="1" x14ac:dyDescent="0.2">
      <c r="A23" t="s">
        <v>24</v>
      </c>
      <c r="B23">
        <v>58166606</v>
      </c>
      <c r="C23">
        <v>32810597</v>
      </c>
      <c r="D23">
        <v>0</v>
      </c>
      <c r="E23">
        <v>6733545</v>
      </c>
      <c r="F23">
        <v>18622464</v>
      </c>
      <c r="G23">
        <v>0.72</v>
      </c>
    </row>
    <row r="24" spans="1:7" ht="16" customHeight="1" x14ac:dyDescent="0.2">
      <c r="A24" t="s">
        <v>25</v>
      </c>
      <c r="B24">
        <v>51469786</v>
      </c>
      <c r="C24">
        <v>33687413</v>
      </c>
      <c r="D24">
        <v>13504516</v>
      </c>
      <c r="E24">
        <v>4277857</v>
      </c>
      <c r="F24">
        <v>0</v>
      </c>
      <c r="G24">
        <v>0.36</v>
      </c>
    </row>
    <row r="25" spans="1:7" ht="16" customHeight="1" x14ac:dyDescent="0.2">
      <c r="A25" t="s">
        <v>26</v>
      </c>
      <c r="B25">
        <v>42246330</v>
      </c>
      <c r="C25">
        <v>40513751</v>
      </c>
      <c r="D25">
        <v>0</v>
      </c>
      <c r="E25">
        <v>1732579</v>
      </c>
      <c r="F25">
        <v>0</v>
      </c>
      <c r="G25">
        <v>0.32</v>
      </c>
    </row>
    <row r="26" spans="1:7" ht="16" customHeight="1" x14ac:dyDescent="0.2">
      <c r="A26" t="s">
        <v>27</v>
      </c>
      <c r="B26">
        <v>67847662</v>
      </c>
      <c r="C26">
        <v>60070407</v>
      </c>
      <c r="D26">
        <v>3263054</v>
      </c>
      <c r="E26">
        <v>4514201</v>
      </c>
      <c r="F26">
        <v>0</v>
      </c>
      <c r="G26">
        <v>0.76</v>
      </c>
    </row>
    <row r="27" spans="1:7" ht="16" customHeight="1" x14ac:dyDescent="0.2">
      <c r="A27" t="s">
        <v>28</v>
      </c>
      <c r="B27">
        <v>91275338</v>
      </c>
      <c r="C27">
        <v>91275338</v>
      </c>
      <c r="D27">
        <v>0</v>
      </c>
      <c r="E27">
        <v>0</v>
      </c>
      <c r="F27">
        <v>0</v>
      </c>
      <c r="G27">
        <v>0.54</v>
      </c>
    </row>
    <row r="28" spans="1:7" ht="16" customHeight="1" x14ac:dyDescent="0.2">
      <c r="A28" t="s">
        <v>29</v>
      </c>
      <c r="B28">
        <v>141388169</v>
      </c>
      <c r="C28">
        <v>133557236</v>
      </c>
      <c r="D28">
        <v>7691728</v>
      </c>
      <c r="E28">
        <v>139205</v>
      </c>
      <c r="F28">
        <v>0</v>
      </c>
      <c r="G28">
        <v>0.43</v>
      </c>
    </row>
    <row r="29" spans="1:7" ht="16" customHeight="1" x14ac:dyDescent="0.2">
      <c r="A29" t="s">
        <v>30</v>
      </c>
      <c r="B29">
        <v>231242742</v>
      </c>
      <c r="C29">
        <v>197610284</v>
      </c>
      <c r="D29">
        <v>33632458</v>
      </c>
      <c r="E29">
        <v>0</v>
      </c>
      <c r="F29">
        <v>0</v>
      </c>
      <c r="G29">
        <v>0.34</v>
      </c>
    </row>
    <row r="30" spans="1:7" ht="16" customHeight="1" x14ac:dyDescent="0.2">
      <c r="A30" t="s">
        <v>31</v>
      </c>
      <c r="B30">
        <v>61709089</v>
      </c>
      <c r="C30">
        <v>61709089</v>
      </c>
      <c r="D30">
        <v>0</v>
      </c>
      <c r="E30">
        <v>0</v>
      </c>
      <c r="F30">
        <v>0</v>
      </c>
      <c r="G30">
        <v>0.28999999999999998</v>
      </c>
    </row>
    <row r="31" spans="1:7" ht="16" customHeight="1" x14ac:dyDescent="0.2">
      <c r="A31" t="s">
        <v>32</v>
      </c>
      <c r="B31">
        <v>26863328</v>
      </c>
      <c r="C31">
        <v>26860863</v>
      </c>
      <c r="D31">
        <v>2465</v>
      </c>
      <c r="E31">
        <v>0</v>
      </c>
      <c r="F31">
        <v>0</v>
      </c>
      <c r="G31">
        <v>0.47</v>
      </c>
    </row>
    <row r="32" spans="1:7" ht="16" customHeight="1" x14ac:dyDescent="0.2">
      <c r="A32" t="s">
        <v>33</v>
      </c>
      <c r="B32">
        <v>78071588</v>
      </c>
      <c r="C32">
        <v>78071588</v>
      </c>
      <c r="D32">
        <v>0</v>
      </c>
      <c r="E32">
        <v>0</v>
      </c>
      <c r="F32">
        <v>0</v>
      </c>
      <c r="G32">
        <v>0.46</v>
      </c>
    </row>
    <row r="33" spans="1:7" ht="16" customHeight="1" x14ac:dyDescent="0.2">
      <c r="A33" t="s">
        <v>34</v>
      </c>
      <c r="B33">
        <v>20511669</v>
      </c>
      <c r="C33">
        <v>18296042</v>
      </c>
      <c r="D33">
        <v>0</v>
      </c>
      <c r="E33">
        <v>0</v>
      </c>
      <c r="F33">
        <v>2215627</v>
      </c>
      <c r="G33">
        <v>0.73</v>
      </c>
    </row>
    <row r="34" spans="1:7" ht="16" customHeight="1" x14ac:dyDescent="0.2">
      <c r="A34" t="s">
        <v>35</v>
      </c>
      <c r="B34">
        <v>29998428</v>
      </c>
      <c r="C34">
        <v>29998428</v>
      </c>
      <c r="D34">
        <v>0</v>
      </c>
      <c r="E34">
        <v>0</v>
      </c>
      <c r="F34">
        <v>0</v>
      </c>
      <c r="G34">
        <v>0.63</v>
      </c>
    </row>
    <row r="35" spans="1:7" ht="16" customHeight="1" x14ac:dyDescent="0.2">
      <c r="A35" t="s">
        <v>36</v>
      </c>
      <c r="B35">
        <v>19330826</v>
      </c>
      <c r="C35">
        <v>14042967</v>
      </c>
      <c r="D35">
        <v>0</v>
      </c>
      <c r="E35">
        <v>5287859</v>
      </c>
      <c r="F35">
        <v>0</v>
      </c>
      <c r="G35">
        <v>0.45</v>
      </c>
    </row>
    <row r="36" spans="1:7" ht="16" customHeight="1" x14ac:dyDescent="0.2">
      <c r="A36" t="s">
        <v>37</v>
      </c>
      <c r="B36">
        <v>17597925</v>
      </c>
      <c r="C36">
        <v>17325241</v>
      </c>
      <c r="D36">
        <v>0</v>
      </c>
      <c r="E36">
        <v>0</v>
      </c>
      <c r="F36">
        <v>272684</v>
      </c>
      <c r="G36">
        <v>0.57999999999999996</v>
      </c>
    </row>
    <row r="37" spans="1:7" ht="16" customHeight="1" x14ac:dyDescent="0.2">
      <c r="A37" t="s">
        <v>38</v>
      </c>
      <c r="B37">
        <v>391158498</v>
      </c>
      <c r="C37">
        <v>366306040</v>
      </c>
      <c r="D37">
        <v>0</v>
      </c>
      <c r="E37">
        <v>24852458</v>
      </c>
      <c r="F37">
        <v>0</v>
      </c>
      <c r="G37">
        <v>0.76</v>
      </c>
    </row>
    <row r="38" spans="1:7" ht="16" customHeight="1" x14ac:dyDescent="0.2">
      <c r="A38" t="s">
        <v>39</v>
      </c>
      <c r="B38">
        <v>52193068</v>
      </c>
      <c r="C38">
        <v>51499664</v>
      </c>
      <c r="D38">
        <v>0</v>
      </c>
      <c r="E38">
        <v>693404</v>
      </c>
      <c r="F38">
        <v>0</v>
      </c>
      <c r="G38">
        <v>0.56000000000000005</v>
      </c>
    </row>
    <row r="39" spans="1:7" ht="16" customHeight="1" x14ac:dyDescent="0.2">
      <c r="A39" t="s">
        <v>40</v>
      </c>
      <c r="B39">
        <v>1227293210</v>
      </c>
      <c r="C39">
        <v>946204649</v>
      </c>
      <c r="D39">
        <v>0</v>
      </c>
      <c r="E39">
        <v>0</v>
      </c>
      <c r="F39">
        <v>281088561</v>
      </c>
      <c r="G39">
        <v>0.61</v>
      </c>
    </row>
    <row r="40" spans="1:7" ht="16" customHeight="1" x14ac:dyDescent="0.2">
      <c r="A40" t="s">
        <v>41</v>
      </c>
      <c r="B40">
        <v>92535414</v>
      </c>
      <c r="C40">
        <v>89561271</v>
      </c>
      <c r="D40">
        <v>0</v>
      </c>
      <c r="E40">
        <v>0</v>
      </c>
      <c r="F40">
        <v>2974143</v>
      </c>
      <c r="G40">
        <v>0.37</v>
      </c>
    </row>
    <row r="41" spans="1:7" ht="16" customHeight="1" x14ac:dyDescent="0.2">
      <c r="A41" t="s">
        <v>42</v>
      </c>
      <c r="B41">
        <v>13406568</v>
      </c>
      <c r="C41">
        <v>4269680</v>
      </c>
      <c r="D41">
        <v>372105</v>
      </c>
      <c r="E41">
        <v>487491</v>
      </c>
      <c r="F41">
        <v>8277292</v>
      </c>
      <c r="G41">
        <v>0.55000000000000004</v>
      </c>
    </row>
    <row r="42" spans="1:7" ht="16" customHeight="1" x14ac:dyDescent="0.2">
      <c r="A42" t="s">
        <v>43</v>
      </c>
      <c r="B42">
        <v>149207554</v>
      </c>
      <c r="C42">
        <v>138404184</v>
      </c>
      <c r="D42">
        <v>0</v>
      </c>
      <c r="E42">
        <v>10803370</v>
      </c>
      <c r="F42">
        <v>0</v>
      </c>
      <c r="G42">
        <v>0.25</v>
      </c>
    </row>
    <row r="43" spans="1:7" ht="16" customHeight="1" x14ac:dyDescent="0.2">
      <c r="A43" t="s">
        <v>44</v>
      </c>
      <c r="B43">
        <v>83380656</v>
      </c>
      <c r="C43">
        <v>21666837</v>
      </c>
      <c r="D43">
        <v>32963925</v>
      </c>
      <c r="E43">
        <v>17161984</v>
      </c>
      <c r="F43">
        <v>11587910</v>
      </c>
      <c r="G43">
        <v>0.74</v>
      </c>
    </row>
    <row r="44" spans="1:7" ht="16" customHeight="1" x14ac:dyDescent="0.2">
      <c r="A44" t="s">
        <v>45</v>
      </c>
      <c r="B44">
        <v>95462751</v>
      </c>
      <c r="C44">
        <v>77984748</v>
      </c>
      <c r="D44">
        <v>2974465</v>
      </c>
      <c r="E44">
        <v>7824493</v>
      </c>
      <c r="F44">
        <v>6679045</v>
      </c>
      <c r="G44">
        <v>0.54</v>
      </c>
    </row>
    <row r="45" spans="1:7" ht="16" customHeight="1" x14ac:dyDescent="0.2">
      <c r="A45" t="s">
        <v>46</v>
      </c>
      <c r="B45">
        <v>209521193</v>
      </c>
      <c r="C45">
        <v>191711751</v>
      </c>
      <c r="D45">
        <v>0</v>
      </c>
      <c r="E45">
        <v>17809442</v>
      </c>
      <c r="F45">
        <v>0</v>
      </c>
      <c r="G45">
        <v>0.27</v>
      </c>
    </row>
    <row r="46" spans="1:7" ht="16" customHeight="1" x14ac:dyDescent="0.2">
      <c r="A46" t="s">
        <v>47</v>
      </c>
      <c r="B46">
        <v>56221586</v>
      </c>
      <c r="C46">
        <v>56034626</v>
      </c>
      <c r="D46">
        <v>0</v>
      </c>
      <c r="E46">
        <v>186960</v>
      </c>
      <c r="F46">
        <v>0</v>
      </c>
      <c r="G46">
        <v>0.69</v>
      </c>
    </row>
    <row r="47" spans="1:7" ht="16" customHeight="1" x14ac:dyDescent="0.2">
      <c r="A47" t="s">
        <v>48</v>
      </c>
      <c r="B47">
        <v>33341211</v>
      </c>
      <c r="C47">
        <v>29208057</v>
      </c>
      <c r="D47">
        <v>0</v>
      </c>
      <c r="E47">
        <v>4133154</v>
      </c>
      <c r="F47">
        <v>0</v>
      </c>
      <c r="G47">
        <v>0.2</v>
      </c>
    </row>
    <row r="48" spans="1:7" ht="16" customHeight="1" x14ac:dyDescent="0.2">
      <c r="A48" t="s">
        <v>49</v>
      </c>
      <c r="B48">
        <v>16222232</v>
      </c>
      <c r="C48">
        <v>6406540</v>
      </c>
      <c r="D48">
        <v>0</v>
      </c>
      <c r="E48">
        <v>0</v>
      </c>
      <c r="F48">
        <v>9815692</v>
      </c>
      <c r="G48">
        <v>0.74</v>
      </c>
    </row>
    <row r="49" spans="1:7" ht="16" customHeight="1" x14ac:dyDescent="0.2">
      <c r="A49" t="s">
        <v>50</v>
      </c>
      <c r="B49">
        <v>59554137</v>
      </c>
      <c r="C49">
        <v>58429173</v>
      </c>
      <c r="D49">
        <v>0</v>
      </c>
      <c r="E49">
        <v>1124964</v>
      </c>
      <c r="F49">
        <v>0</v>
      </c>
      <c r="G49">
        <v>0.63</v>
      </c>
    </row>
    <row r="50" spans="1:7" ht="16" customHeight="1" x14ac:dyDescent="0.2">
      <c r="A50" t="s">
        <v>51</v>
      </c>
      <c r="B50">
        <v>149035803</v>
      </c>
      <c r="C50">
        <v>96453760</v>
      </c>
      <c r="D50">
        <v>0</v>
      </c>
      <c r="E50">
        <v>234000</v>
      </c>
      <c r="F50">
        <v>52348043</v>
      </c>
      <c r="G50">
        <v>0.31</v>
      </c>
    </row>
    <row r="51" spans="1:7" ht="16" customHeight="1" x14ac:dyDescent="0.2">
      <c r="A51" t="s">
        <v>52</v>
      </c>
      <c r="B51">
        <v>49046775</v>
      </c>
      <c r="C51">
        <v>42917153</v>
      </c>
      <c r="D51">
        <v>5000000</v>
      </c>
      <c r="E51">
        <v>1129622</v>
      </c>
      <c r="F51">
        <v>0</v>
      </c>
      <c r="G51">
        <v>0.59</v>
      </c>
    </row>
    <row r="52" spans="1:7" ht="16" customHeight="1" x14ac:dyDescent="0.2">
      <c r="A52" t="s">
        <v>53</v>
      </c>
      <c r="B52">
        <v>26216168</v>
      </c>
      <c r="C52">
        <v>23888738</v>
      </c>
      <c r="D52">
        <v>0</v>
      </c>
      <c r="E52">
        <v>2327430</v>
      </c>
      <c r="F52">
        <v>0</v>
      </c>
      <c r="G52">
        <v>0.76</v>
      </c>
    </row>
    <row r="53" spans="1:7" ht="16" customHeight="1" x14ac:dyDescent="0.2">
      <c r="A53" t="s">
        <v>54</v>
      </c>
      <c r="B53">
        <v>67756851</v>
      </c>
      <c r="C53">
        <v>67756851</v>
      </c>
      <c r="D53">
        <v>0</v>
      </c>
      <c r="E53">
        <v>0</v>
      </c>
      <c r="F53">
        <v>0</v>
      </c>
      <c r="G53">
        <v>0.46</v>
      </c>
    </row>
    <row r="54" spans="1:7" ht="16" customHeight="1" x14ac:dyDescent="0.2">
      <c r="A54" t="s">
        <v>55</v>
      </c>
      <c r="B54">
        <v>118421429</v>
      </c>
      <c r="C54">
        <v>118421429</v>
      </c>
      <c r="D54">
        <v>0</v>
      </c>
      <c r="E54">
        <v>0</v>
      </c>
      <c r="F54">
        <v>0</v>
      </c>
      <c r="G54">
        <v>0.44</v>
      </c>
    </row>
    <row r="55" spans="1:7" ht="16" customHeight="1" x14ac:dyDescent="0.2">
      <c r="A55" t="s">
        <v>56</v>
      </c>
      <c r="B55">
        <v>29084750</v>
      </c>
      <c r="C55">
        <v>17527863</v>
      </c>
      <c r="D55">
        <v>1508392</v>
      </c>
      <c r="E55">
        <v>10048495</v>
      </c>
      <c r="F55">
        <v>0</v>
      </c>
      <c r="G55">
        <v>0.32</v>
      </c>
    </row>
    <row r="56" spans="1:7" ht="16" customHeight="1" x14ac:dyDescent="0.2">
      <c r="A56" t="s">
        <v>57</v>
      </c>
      <c r="B56">
        <v>80849408</v>
      </c>
      <c r="C56">
        <v>80849408</v>
      </c>
      <c r="D56">
        <v>0</v>
      </c>
      <c r="E56">
        <v>0</v>
      </c>
      <c r="F56">
        <v>0</v>
      </c>
      <c r="G56">
        <v>0.3</v>
      </c>
    </row>
    <row r="57" spans="1:7" ht="16" customHeight="1" x14ac:dyDescent="0.2">
      <c r="A57" t="s">
        <v>58</v>
      </c>
      <c r="B57">
        <v>5405587</v>
      </c>
      <c r="C57">
        <v>3016185</v>
      </c>
      <c r="D57">
        <v>0</v>
      </c>
      <c r="E57">
        <v>2389402</v>
      </c>
      <c r="F57">
        <v>0</v>
      </c>
      <c r="G57">
        <v>0.24</v>
      </c>
    </row>
    <row r="58" spans="1:7" ht="16" customHeight="1" x14ac:dyDescent="0.2">
      <c r="A58" t="s">
        <v>133</v>
      </c>
      <c r="B58">
        <v>6312959785</v>
      </c>
      <c r="C58">
        <v>5193462856</v>
      </c>
      <c r="D58">
        <v>268776387</v>
      </c>
      <c r="E58">
        <v>257871991</v>
      </c>
      <c r="F58">
        <v>592848551</v>
      </c>
      <c r="G58" t="s">
        <v>360</v>
      </c>
    </row>
    <row r="59" spans="1:7" ht="16" customHeight="1" x14ac:dyDescent="0.2">
      <c r="A59" t="s">
        <v>361</v>
      </c>
      <c r="B59">
        <v>1</v>
      </c>
      <c r="C59">
        <v>0.82</v>
      </c>
      <c r="D59">
        <v>0.04</v>
      </c>
      <c r="E59">
        <v>0.04</v>
      </c>
      <c r="F59">
        <v>0.09</v>
      </c>
      <c r="G59" t="s">
        <v>360</v>
      </c>
    </row>
    <row r="60" spans="1:7" ht="16" customHeight="1" x14ac:dyDescent="0.2">
      <c r="A60" t="s">
        <v>362</v>
      </c>
      <c r="B60">
        <v>0.45</v>
      </c>
      <c r="C60">
        <v>0.37</v>
      </c>
      <c r="D60">
        <v>0.02</v>
      </c>
      <c r="E60">
        <v>0.02</v>
      </c>
      <c r="F60">
        <v>0.04</v>
      </c>
      <c r="G60" t="s">
        <v>360</v>
      </c>
    </row>
    <row r="61" spans="1:7" ht="16" customHeight="1" x14ac:dyDescent="0.2">
      <c r="A61" t="s">
        <v>363</v>
      </c>
    </row>
    <row r="62" spans="1:7" ht="16" customHeight="1" x14ac:dyDescent="0.2">
      <c r="A62" t="s">
        <v>364</v>
      </c>
    </row>
  </sheetData>
  <pageMargins left="0.7" right="0.7" top="0.75" bottom="0.75" header="0.5" footer="0.5"/>
  <pageSetup orientation="portrai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enableFormatConditionsCalculation="0"/>
  <dimension ref="A1:L58"/>
  <sheetViews>
    <sheetView workbookViewId="0">
      <selection activeCell="C6" sqref="C6"/>
    </sheetView>
  </sheetViews>
  <sheetFormatPr baseColWidth="10" defaultColWidth="9.1640625" defaultRowHeight="16" customHeight="1" x14ac:dyDescent="0.2"/>
  <cols>
    <col min="1" max="1" width="18.6640625" customWidth="1"/>
    <col min="2" max="2" width="14" customWidth="1"/>
    <col min="3" max="3" width="12.1640625" bestFit="1" customWidth="1"/>
    <col min="4" max="4" width="12.5" customWidth="1"/>
    <col min="5" max="5" width="12.1640625" customWidth="1"/>
    <col min="6" max="6" width="11.83203125" customWidth="1"/>
    <col min="7" max="7" width="13.1640625" customWidth="1"/>
    <col min="8" max="9" width="14.5" customWidth="1"/>
    <col min="10" max="10" width="17.6640625" customWidth="1"/>
    <col min="11" max="11" width="12.83203125" customWidth="1"/>
    <col min="12" max="12" width="13.83203125" customWidth="1"/>
  </cols>
  <sheetData>
    <row r="1" spans="1:12" ht="16" customHeight="1" x14ac:dyDescent="0.2">
      <c r="A1" t="s">
        <v>352</v>
      </c>
    </row>
    <row r="2" spans="1:12" ht="16" customHeight="1" x14ac:dyDescent="0.2">
      <c r="A2" t="s">
        <v>353</v>
      </c>
    </row>
    <row r="3" spans="1:12" ht="16" customHeight="1" x14ac:dyDescent="0.2">
      <c r="A3" t="s">
        <v>354</v>
      </c>
    </row>
    <row r="4" spans="1:12" ht="16" customHeight="1" x14ac:dyDescent="0.2">
      <c r="A4" t="s">
        <v>135</v>
      </c>
    </row>
    <row r="5" spans="1:12" ht="16" customHeight="1" x14ac:dyDescent="0.2">
      <c r="B5" t="s">
        <v>238</v>
      </c>
      <c r="C5" t="s">
        <v>239</v>
      </c>
      <c r="E5" t="s">
        <v>241</v>
      </c>
      <c r="G5" t="s">
        <v>243</v>
      </c>
      <c r="H5" t="s">
        <v>136</v>
      </c>
      <c r="I5" t="s">
        <v>148</v>
      </c>
      <c r="J5" t="s">
        <v>244</v>
      </c>
      <c r="K5" t="s">
        <v>245</v>
      </c>
      <c r="L5" t="s">
        <v>246</v>
      </c>
    </row>
    <row r="6" spans="1:12" ht="16" customHeight="1" x14ac:dyDescent="0.2">
      <c r="A6" t="s">
        <v>1</v>
      </c>
      <c r="B6" t="s">
        <v>355</v>
      </c>
      <c r="C6" t="s">
        <v>248</v>
      </c>
      <c r="D6" t="s">
        <v>240</v>
      </c>
      <c r="E6" t="s">
        <v>249</v>
      </c>
      <c r="F6" t="s">
        <v>242</v>
      </c>
      <c r="G6" t="s">
        <v>250</v>
      </c>
      <c r="H6" t="s">
        <v>251</v>
      </c>
      <c r="I6" t="s">
        <v>356</v>
      </c>
      <c r="J6" t="s">
        <v>357</v>
      </c>
      <c r="K6" t="s">
        <v>202</v>
      </c>
      <c r="L6" t="s">
        <v>254</v>
      </c>
    </row>
    <row r="7" spans="1:12" ht="16" customHeight="1" x14ac:dyDescent="0.2">
      <c r="A7" t="s">
        <v>8</v>
      </c>
      <c r="B7">
        <v>136365027</v>
      </c>
      <c r="C7">
        <v>4117081</v>
      </c>
      <c r="D7">
        <v>0.03</v>
      </c>
      <c r="E7">
        <v>10396342</v>
      </c>
      <c r="F7">
        <v>0.08</v>
      </c>
      <c r="G7">
        <v>121851604</v>
      </c>
      <c r="H7">
        <v>47839923</v>
      </c>
      <c r="I7">
        <v>36324339</v>
      </c>
      <c r="J7">
        <v>84164262</v>
      </c>
      <c r="K7">
        <v>6086923</v>
      </c>
      <c r="L7">
        <v>31600419</v>
      </c>
    </row>
    <row r="8" spans="1:12" ht="16" customHeight="1" x14ac:dyDescent="0.2">
      <c r="A8" t="s">
        <v>9</v>
      </c>
      <c r="B8">
        <v>82509636</v>
      </c>
      <c r="C8">
        <v>15170000</v>
      </c>
      <c r="D8">
        <v>0.18</v>
      </c>
      <c r="E8">
        <v>3100000</v>
      </c>
      <c r="F8">
        <v>0.04</v>
      </c>
      <c r="G8">
        <v>64239636</v>
      </c>
      <c r="H8">
        <v>13000476</v>
      </c>
      <c r="I8">
        <v>20466195</v>
      </c>
      <c r="J8">
        <v>33466671</v>
      </c>
      <c r="K8">
        <v>8352097</v>
      </c>
      <c r="L8">
        <v>22420868</v>
      </c>
    </row>
    <row r="9" spans="1:12" ht="16" customHeight="1" x14ac:dyDescent="0.2">
      <c r="A9" t="s">
        <v>10</v>
      </c>
      <c r="B9">
        <v>251509489</v>
      </c>
      <c r="C9">
        <v>0</v>
      </c>
      <c r="D9">
        <v>0</v>
      </c>
      <c r="E9">
        <v>23045436</v>
      </c>
      <c r="F9">
        <v>0.09</v>
      </c>
      <c r="G9">
        <v>228464053</v>
      </c>
      <c r="H9">
        <v>99606066</v>
      </c>
      <c r="I9">
        <v>100799205</v>
      </c>
      <c r="J9">
        <v>200405271</v>
      </c>
      <c r="K9">
        <v>28058782</v>
      </c>
      <c r="L9">
        <v>0</v>
      </c>
    </row>
    <row r="10" spans="1:12" ht="16" customHeight="1" x14ac:dyDescent="0.2">
      <c r="A10" t="s">
        <v>11</v>
      </c>
      <c r="B10">
        <v>151812026</v>
      </c>
      <c r="C10">
        <v>7500000</v>
      </c>
      <c r="D10">
        <v>0.05</v>
      </c>
      <c r="E10">
        <v>2430000</v>
      </c>
      <c r="F10">
        <v>0.02</v>
      </c>
      <c r="G10">
        <v>141882026</v>
      </c>
      <c r="H10">
        <v>13217449</v>
      </c>
      <c r="I10">
        <v>30651343</v>
      </c>
      <c r="J10">
        <v>43868792</v>
      </c>
      <c r="K10">
        <v>220695</v>
      </c>
      <c r="L10">
        <v>97792539</v>
      </c>
    </row>
    <row r="11" spans="1:12" ht="16" customHeight="1" x14ac:dyDescent="0.2">
      <c r="A11" t="s">
        <v>12</v>
      </c>
      <c r="B11">
        <v>3943027748</v>
      </c>
      <c r="C11">
        <v>412642000</v>
      </c>
      <c r="D11">
        <v>0.1</v>
      </c>
      <c r="E11">
        <v>128163253</v>
      </c>
      <c r="F11">
        <v>0.03</v>
      </c>
      <c r="G11">
        <v>3402222495</v>
      </c>
      <c r="H11">
        <v>1759577285</v>
      </c>
      <c r="I11">
        <v>1255310283</v>
      </c>
      <c r="J11">
        <v>3014887568</v>
      </c>
      <c r="K11">
        <v>387334927</v>
      </c>
      <c r="L11">
        <v>0</v>
      </c>
    </row>
    <row r="12" spans="1:12" ht="16" customHeight="1" x14ac:dyDescent="0.2">
      <c r="A12" t="s">
        <v>13</v>
      </c>
      <c r="B12">
        <v>215826151</v>
      </c>
      <c r="C12">
        <v>2748648</v>
      </c>
      <c r="D12">
        <v>0.01</v>
      </c>
      <c r="E12">
        <v>14962638</v>
      </c>
      <c r="F12">
        <v>7.0000000000000007E-2</v>
      </c>
      <c r="G12">
        <v>198114865</v>
      </c>
      <c r="H12">
        <v>60452083</v>
      </c>
      <c r="I12">
        <v>60197318</v>
      </c>
      <c r="J12">
        <v>120649401</v>
      </c>
      <c r="K12">
        <v>0</v>
      </c>
      <c r="L12">
        <v>77465464</v>
      </c>
    </row>
    <row r="13" spans="1:12" ht="16" customHeight="1" x14ac:dyDescent="0.2">
      <c r="A13" t="s">
        <v>14</v>
      </c>
      <c r="B13">
        <v>266788107</v>
      </c>
      <c r="C13">
        <v>0</v>
      </c>
      <c r="D13">
        <v>0</v>
      </c>
      <c r="E13">
        <v>26678810</v>
      </c>
      <c r="F13">
        <v>0.1</v>
      </c>
      <c r="G13">
        <v>240109297</v>
      </c>
      <c r="H13">
        <v>11817294</v>
      </c>
      <c r="I13">
        <v>228292003</v>
      </c>
      <c r="J13">
        <v>240109297</v>
      </c>
      <c r="K13">
        <v>0</v>
      </c>
      <c r="L13">
        <v>0</v>
      </c>
    </row>
    <row r="14" spans="1:12" ht="16" customHeight="1" x14ac:dyDescent="0.2">
      <c r="A14" t="s">
        <v>15</v>
      </c>
      <c r="B14">
        <v>38478063</v>
      </c>
      <c r="C14">
        <v>-4296090</v>
      </c>
      <c r="D14">
        <v>-0.11</v>
      </c>
      <c r="E14">
        <v>2402198</v>
      </c>
      <c r="F14">
        <v>0.06</v>
      </c>
      <c r="G14">
        <v>40371955</v>
      </c>
      <c r="H14">
        <v>27879675</v>
      </c>
      <c r="I14">
        <v>4782129</v>
      </c>
      <c r="J14">
        <v>32661804</v>
      </c>
      <c r="K14">
        <v>1465891</v>
      </c>
      <c r="L14">
        <v>6244260</v>
      </c>
    </row>
    <row r="15" spans="1:12" ht="16" customHeight="1" x14ac:dyDescent="0.2">
      <c r="A15" t="s">
        <v>16</v>
      </c>
      <c r="B15">
        <v>165956601</v>
      </c>
      <c r="C15">
        <v>18521964</v>
      </c>
      <c r="D15">
        <v>0.11</v>
      </c>
      <c r="E15">
        <v>3906104</v>
      </c>
      <c r="F15">
        <v>0.02</v>
      </c>
      <c r="G15">
        <v>143528533</v>
      </c>
      <c r="H15">
        <v>16043395</v>
      </c>
      <c r="I15">
        <v>64201069</v>
      </c>
      <c r="J15">
        <v>80244464</v>
      </c>
      <c r="K15">
        <v>9647347</v>
      </c>
      <c r="L15">
        <v>53636722</v>
      </c>
    </row>
    <row r="16" spans="1:12" ht="16" customHeight="1" x14ac:dyDescent="0.2">
      <c r="A16" t="s">
        <v>17</v>
      </c>
      <c r="B16">
        <v>718302876</v>
      </c>
      <c r="C16">
        <v>122549157</v>
      </c>
      <c r="D16">
        <v>0.17</v>
      </c>
      <c r="E16">
        <v>62274578</v>
      </c>
      <c r="F16">
        <v>0.09</v>
      </c>
      <c r="G16">
        <v>533479141</v>
      </c>
      <c r="H16">
        <v>12757420</v>
      </c>
      <c r="I16">
        <v>487026143</v>
      </c>
      <c r="J16">
        <v>499783563</v>
      </c>
      <c r="K16">
        <v>33695578</v>
      </c>
      <c r="L16">
        <v>0</v>
      </c>
    </row>
    <row r="17" spans="1:12" ht="16" customHeight="1" x14ac:dyDescent="0.2">
      <c r="A17" t="s">
        <v>18</v>
      </c>
      <c r="B17">
        <v>550751601</v>
      </c>
      <c r="C17">
        <v>0</v>
      </c>
      <c r="D17">
        <v>0</v>
      </c>
      <c r="E17">
        <v>14100000</v>
      </c>
      <c r="F17">
        <v>0.03</v>
      </c>
      <c r="G17">
        <v>536651601</v>
      </c>
      <c r="H17">
        <v>53339882</v>
      </c>
      <c r="I17">
        <v>292146175</v>
      </c>
      <c r="J17">
        <v>345486057</v>
      </c>
      <c r="K17">
        <v>44375303</v>
      </c>
      <c r="L17">
        <v>146790241</v>
      </c>
    </row>
    <row r="18" spans="1:12" ht="16" customHeight="1" x14ac:dyDescent="0.2">
      <c r="A18" t="s">
        <v>19</v>
      </c>
      <c r="B18">
        <v>223662543</v>
      </c>
      <c r="C18">
        <v>10300000</v>
      </c>
      <c r="D18">
        <v>0.05</v>
      </c>
      <c r="E18">
        <v>9982105</v>
      </c>
      <c r="F18">
        <v>0.04</v>
      </c>
      <c r="G18">
        <v>203380438</v>
      </c>
      <c r="H18">
        <v>31734017</v>
      </c>
      <c r="I18">
        <v>24580191</v>
      </c>
      <c r="J18">
        <v>56314208</v>
      </c>
      <c r="K18">
        <v>67160519</v>
      </c>
      <c r="L18">
        <v>79563430</v>
      </c>
    </row>
    <row r="19" spans="1:12" ht="16" customHeight="1" x14ac:dyDescent="0.2">
      <c r="A19" t="s">
        <v>20</v>
      </c>
      <c r="B19">
        <v>43724518</v>
      </c>
      <c r="C19">
        <v>8731981</v>
      </c>
      <c r="D19">
        <v>0.2</v>
      </c>
      <c r="E19">
        <v>1441201</v>
      </c>
      <c r="F19">
        <v>0.03</v>
      </c>
      <c r="G19">
        <v>33551336</v>
      </c>
      <c r="H19">
        <v>7294220</v>
      </c>
      <c r="I19">
        <v>19465186</v>
      </c>
      <c r="J19">
        <v>26759406</v>
      </c>
      <c r="K19">
        <v>6791930</v>
      </c>
      <c r="L19">
        <v>0</v>
      </c>
    </row>
    <row r="20" spans="1:12" ht="16" customHeight="1" x14ac:dyDescent="0.2">
      <c r="A20" t="s">
        <v>21</v>
      </c>
      <c r="B20">
        <v>585809178</v>
      </c>
      <c r="C20">
        <v>0</v>
      </c>
      <c r="D20">
        <v>0</v>
      </c>
      <c r="E20">
        <v>17467933</v>
      </c>
      <c r="F20">
        <v>0.03</v>
      </c>
      <c r="G20">
        <v>568341245</v>
      </c>
      <c r="H20">
        <v>75028871</v>
      </c>
      <c r="I20">
        <v>493312374</v>
      </c>
      <c r="J20">
        <v>568341245</v>
      </c>
      <c r="K20">
        <v>0</v>
      </c>
      <c r="L20">
        <v>0</v>
      </c>
    </row>
    <row r="21" spans="1:12" ht="16" customHeight="1" x14ac:dyDescent="0.2">
      <c r="A21" t="s">
        <v>22</v>
      </c>
      <c r="B21">
        <v>258061910</v>
      </c>
      <c r="C21">
        <v>5000000</v>
      </c>
      <c r="D21">
        <v>0.02</v>
      </c>
      <c r="E21">
        <v>2000000</v>
      </c>
      <c r="F21">
        <v>0.01</v>
      </c>
      <c r="G21">
        <v>251061910</v>
      </c>
      <c r="H21">
        <v>102420779</v>
      </c>
      <c r="I21">
        <v>82896758</v>
      </c>
      <c r="J21">
        <v>185317537</v>
      </c>
      <c r="K21">
        <v>44371138</v>
      </c>
      <c r="L21">
        <v>21373235</v>
      </c>
    </row>
    <row r="22" spans="1:12" ht="16" customHeight="1" x14ac:dyDescent="0.2">
      <c r="A22" t="s">
        <v>23</v>
      </c>
      <c r="B22">
        <v>163993119</v>
      </c>
      <c r="C22">
        <v>25332746</v>
      </c>
      <c r="D22">
        <v>0.15</v>
      </c>
      <c r="E22">
        <v>12808841</v>
      </c>
      <c r="F22">
        <v>0.08</v>
      </c>
      <c r="G22">
        <v>125851532</v>
      </c>
      <c r="H22">
        <v>37916615</v>
      </c>
      <c r="I22">
        <v>61655279</v>
      </c>
      <c r="J22">
        <v>99571894</v>
      </c>
      <c r="K22">
        <v>6367189</v>
      </c>
      <c r="L22">
        <v>19912449</v>
      </c>
    </row>
    <row r="23" spans="1:12" ht="16" customHeight="1" x14ac:dyDescent="0.2">
      <c r="A23" t="s">
        <v>24</v>
      </c>
      <c r="B23">
        <v>107243962</v>
      </c>
      <c r="C23">
        <v>21417142</v>
      </c>
      <c r="D23">
        <v>0.2</v>
      </c>
      <c r="E23">
        <v>4332070</v>
      </c>
      <c r="F23">
        <v>0.04</v>
      </c>
      <c r="G23">
        <v>81494750</v>
      </c>
      <c r="H23">
        <v>58166606</v>
      </c>
      <c r="I23">
        <v>22552452</v>
      </c>
      <c r="J23">
        <v>80719058</v>
      </c>
      <c r="K23">
        <v>0</v>
      </c>
      <c r="L23">
        <v>775692</v>
      </c>
    </row>
    <row r="24" spans="1:12" ht="16" customHeight="1" x14ac:dyDescent="0.2">
      <c r="A24" t="s">
        <v>25</v>
      </c>
      <c r="B24">
        <v>247456110</v>
      </c>
      <c r="C24">
        <v>54386300</v>
      </c>
      <c r="D24">
        <v>0.22</v>
      </c>
      <c r="E24">
        <v>0</v>
      </c>
      <c r="F24">
        <v>0</v>
      </c>
      <c r="G24">
        <v>193069810</v>
      </c>
      <c r="H24">
        <v>51469786</v>
      </c>
      <c r="I24">
        <v>92894581</v>
      </c>
      <c r="J24">
        <v>144364367</v>
      </c>
      <c r="K24">
        <v>0</v>
      </c>
      <c r="L24">
        <v>48705443</v>
      </c>
    </row>
    <row r="25" spans="1:12" ht="16" customHeight="1" x14ac:dyDescent="0.2">
      <c r="A25" t="s">
        <v>26</v>
      </c>
      <c r="B25">
        <v>202394625</v>
      </c>
      <c r="C25">
        <v>19638241</v>
      </c>
      <c r="D25">
        <v>0.1</v>
      </c>
      <c r="E25">
        <v>16397196</v>
      </c>
      <c r="F25">
        <v>0.08</v>
      </c>
      <c r="G25">
        <v>166359188</v>
      </c>
      <c r="H25">
        <v>42246330</v>
      </c>
      <c r="I25">
        <v>88720830</v>
      </c>
      <c r="J25">
        <v>130967160</v>
      </c>
      <c r="K25">
        <v>29049764</v>
      </c>
      <c r="L25">
        <v>6342264</v>
      </c>
    </row>
    <row r="26" spans="1:12" ht="16" customHeight="1" x14ac:dyDescent="0.2">
      <c r="A26" t="s">
        <v>27</v>
      </c>
      <c r="B26">
        <v>108733740</v>
      </c>
      <c r="C26">
        <v>8905654</v>
      </c>
      <c r="D26">
        <v>0.08</v>
      </c>
      <c r="E26">
        <v>4909093</v>
      </c>
      <c r="F26">
        <v>0.05</v>
      </c>
      <c r="G26">
        <v>94918993</v>
      </c>
      <c r="H26">
        <v>67847662</v>
      </c>
      <c r="I26">
        <v>21528197</v>
      </c>
      <c r="J26">
        <v>89375859</v>
      </c>
      <c r="K26">
        <v>0</v>
      </c>
      <c r="L26">
        <v>5543134</v>
      </c>
    </row>
    <row r="27" spans="1:12" ht="16" customHeight="1" x14ac:dyDescent="0.2">
      <c r="A27" t="s">
        <v>28</v>
      </c>
      <c r="B27">
        <v>302697339</v>
      </c>
      <c r="C27">
        <v>0</v>
      </c>
      <c r="D27">
        <v>0</v>
      </c>
      <c r="E27">
        <v>22909803</v>
      </c>
      <c r="F27">
        <v>0.08</v>
      </c>
      <c r="G27">
        <v>279787536</v>
      </c>
      <c r="H27">
        <v>91275338</v>
      </c>
      <c r="I27">
        <v>79172213</v>
      </c>
      <c r="J27">
        <v>170447551</v>
      </c>
      <c r="K27">
        <v>7807431</v>
      </c>
      <c r="L27">
        <v>101532554</v>
      </c>
    </row>
    <row r="28" spans="1:12" ht="16" customHeight="1" x14ac:dyDescent="0.2">
      <c r="A28" t="s">
        <v>29</v>
      </c>
      <c r="B28">
        <v>475130108</v>
      </c>
      <c r="C28">
        <v>91874224</v>
      </c>
      <c r="D28">
        <v>0.19</v>
      </c>
      <c r="E28">
        <v>45937113</v>
      </c>
      <c r="F28">
        <v>0.1</v>
      </c>
      <c r="G28">
        <v>337318771</v>
      </c>
      <c r="H28">
        <v>141388169</v>
      </c>
      <c r="I28">
        <v>188184578</v>
      </c>
      <c r="J28">
        <v>329572747</v>
      </c>
      <c r="K28">
        <v>0</v>
      </c>
      <c r="L28">
        <v>7746024</v>
      </c>
    </row>
    <row r="29" spans="1:12" ht="16" customHeight="1" x14ac:dyDescent="0.2">
      <c r="A29" t="s">
        <v>30</v>
      </c>
      <c r="B29">
        <v>891953762</v>
      </c>
      <c r="C29">
        <v>130938064</v>
      </c>
      <c r="D29">
        <v>0.15</v>
      </c>
      <c r="E29">
        <v>43906666</v>
      </c>
      <c r="F29">
        <v>0.05</v>
      </c>
      <c r="G29">
        <v>717109032</v>
      </c>
      <c r="H29">
        <v>231242742</v>
      </c>
      <c r="I29">
        <v>440094872</v>
      </c>
      <c r="J29">
        <v>671337614</v>
      </c>
      <c r="K29">
        <v>90653</v>
      </c>
      <c r="L29">
        <v>45680765</v>
      </c>
    </row>
    <row r="30" spans="1:12" ht="16" customHeight="1" x14ac:dyDescent="0.2">
      <c r="A30" t="s">
        <v>31</v>
      </c>
      <c r="B30">
        <v>348309034</v>
      </c>
      <c r="C30">
        <v>22619000</v>
      </c>
      <c r="D30">
        <v>0.06</v>
      </c>
      <c r="E30">
        <v>0</v>
      </c>
      <c r="F30">
        <v>0</v>
      </c>
      <c r="G30">
        <v>325690034</v>
      </c>
      <c r="H30">
        <v>61709089</v>
      </c>
      <c r="I30">
        <v>152701746</v>
      </c>
      <c r="J30">
        <v>214410835</v>
      </c>
      <c r="K30">
        <v>77157961</v>
      </c>
      <c r="L30">
        <v>34121238</v>
      </c>
    </row>
    <row r="31" spans="1:12" ht="16" customHeight="1" x14ac:dyDescent="0.2">
      <c r="A31" t="s">
        <v>32</v>
      </c>
      <c r="B31">
        <v>105922993</v>
      </c>
      <c r="C31">
        <v>19524027</v>
      </c>
      <c r="D31">
        <v>0.18</v>
      </c>
      <c r="E31">
        <v>9762014</v>
      </c>
      <c r="F31">
        <v>0.09</v>
      </c>
      <c r="G31">
        <v>76636952</v>
      </c>
      <c r="H31">
        <v>26863328</v>
      </c>
      <c r="I31">
        <v>30280670</v>
      </c>
      <c r="J31">
        <v>57143998</v>
      </c>
      <c r="K31">
        <v>3699965</v>
      </c>
      <c r="L31">
        <v>15792989</v>
      </c>
    </row>
    <row r="32" spans="1:12" ht="16" customHeight="1" x14ac:dyDescent="0.2">
      <c r="A32" t="s">
        <v>33</v>
      </c>
      <c r="B32">
        <v>258587528</v>
      </c>
      <c r="C32">
        <v>27354439</v>
      </c>
      <c r="D32">
        <v>0.11</v>
      </c>
      <c r="E32">
        <v>21705174</v>
      </c>
      <c r="F32">
        <v>0.08</v>
      </c>
      <c r="G32">
        <v>209527915</v>
      </c>
      <c r="H32">
        <v>78071588</v>
      </c>
      <c r="I32">
        <v>92737711</v>
      </c>
      <c r="J32">
        <v>170809299</v>
      </c>
      <c r="K32">
        <v>38718619</v>
      </c>
      <c r="L32">
        <v>-3</v>
      </c>
    </row>
    <row r="33" spans="1:12" ht="16" customHeight="1" x14ac:dyDescent="0.2">
      <c r="A33" t="s">
        <v>34</v>
      </c>
      <c r="B33">
        <v>65277365</v>
      </c>
      <c r="C33">
        <v>1864574</v>
      </c>
      <c r="D33">
        <v>0.03</v>
      </c>
      <c r="E33">
        <v>1768467</v>
      </c>
      <c r="F33">
        <v>0.03</v>
      </c>
      <c r="G33">
        <v>61644324</v>
      </c>
      <c r="H33">
        <v>20511669</v>
      </c>
      <c r="I33">
        <v>7768361</v>
      </c>
      <c r="J33">
        <v>28280030</v>
      </c>
      <c r="K33">
        <v>0</v>
      </c>
      <c r="L33">
        <v>33364294</v>
      </c>
    </row>
    <row r="34" spans="1:12" ht="16" customHeight="1" x14ac:dyDescent="0.2">
      <c r="A34" t="s">
        <v>35</v>
      </c>
      <c r="B34">
        <v>65262056</v>
      </c>
      <c r="C34">
        <v>9000000</v>
      </c>
      <c r="D34">
        <v>0.14000000000000001</v>
      </c>
      <c r="E34">
        <v>0</v>
      </c>
      <c r="F34">
        <v>0</v>
      </c>
      <c r="G34">
        <v>56262056</v>
      </c>
      <c r="H34">
        <v>29998428</v>
      </c>
      <c r="I34">
        <v>17602582</v>
      </c>
      <c r="J34">
        <v>47601010</v>
      </c>
      <c r="K34">
        <v>0</v>
      </c>
      <c r="L34">
        <v>8661046</v>
      </c>
    </row>
    <row r="35" spans="1:12" ht="16" customHeight="1" x14ac:dyDescent="0.2">
      <c r="A35" t="s">
        <v>36</v>
      </c>
      <c r="B35">
        <v>63856395</v>
      </c>
      <c r="C35">
        <v>0</v>
      </c>
      <c r="D35">
        <v>0</v>
      </c>
      <c r="E35">
        <v>1249457</v>
      </c>
      <c r="F35">
        <v>0.02</v>
      </c>
      <c r="G35">
        <v>62606938</v>
      </c>
      <c r="H35">
        <v>19330826</v>
      </c>
      <c r="I35">
        <v>23431384</v>
      </c>
      <c r="J35">
        <v>42762210</v>
      </c>
      <c r="K35">
        <v>0</v>
      </c>
      <c r="L35">
        <v>19844728</v>
      </c>
    </row>
    <row r="36" spans="1:12" ht="16" customHeight="1" x14ac:dyDescent="0.2">
      <c r="A36" t="s">
        <v>37</v>
      </c>
      <c r="B36">
        <v>88005201</v>
      </c>
      <c r="C36">
        <v>5505081</v>
      </c>
      <c r="D36">
        <v>0.06</v>
      </c>
      <c r="E36">
        <v>3852126</v>
      </c>
      <c r="F36">
        <v>0.04</v>
      </c>
      <c r="G36">
        <v>78647994</v>
      </c>
      <c r="H36">
        <v>17597925</v>
      </c>
      <c r="I36">
        <v>12667434</v>
      </c>
      <c r="J36">
        <v>30265359</v>
      </c>
      <c r="K36">
        <v>0</v>
      </c>
      <c r="L36">
        <v>48382635</v>
      </c>
    </row>
    <row r="37" spans="1:12" ht="16" customHeight="1" x14ac:dyDescent="0.2">
      <c r="A37" t="s">
        <v>38</v>
      </c>
      <c r="B37">
        <v>544842365</v>
      </c>
      <c r="C37">
        <v>0</v>
      </c>
      <c r="D37">
        <v>0</v>
      </c>
      <c r="E37">
        <v>15351254</v>
      </c>
      <c r="F37">
        <v>0.03</v>
      </c>
      <c r="G37">
        <v>529491111</v>
      </c>
      <c r="H37">
        <v>391158498</v>
      </c>
      <c r="I37">
        <v>126355419</v>
      </c>
      <c r="J37">
        <v>517513917</v>
      </c>
      <c r="K37">
        <v>51873992</v>
      </c>
      <c r="L37">
        <v>0</v>
      </c>
    </row>
    <row r="38" spans="1:12" ht="16" customHeight="1" x14ac:dyDescent="0.2">
      <c r="A38" t="s">
        <v>39</v>
      </c>
      <c r="B38">
        <v>145817380</v>
      </c>
      <c r="C38">
        <v>29582094</v>
      </c>
      <c r="D38">
        <v>0.2</v>
      </c>
      <c r="E38">
        <v>2000000</v>
      </c>
      <c r="F38">
        <v>0.01</v>
      </c>
      <c r="G38">
        <v>114235286</v>
      </c>
      <c r="H38">
        <v>52193068</v>
      </c>
      <c r="I38">
        <v>40273767</v>
      </c>
      <c r="J38">
        <v>92466835</v>
      </c>
      <c r="K38">
        <v>1041000</v>
      </c>
      <c r="L38">
        <v>20727451</v>
      </c>
    </row>
    <row r="39" spans="1:12" ht="16" customHeight="1" x14ac:dyDescent="0.2">
      <c r="A39" t="s">
        <v>40</v>
      </c>
      <c r="B39">
        <v>2920888615</v>
      </c>
      <c r="C39">
        <v>381791205</v>
      </c>
      <c r="D39">
        <v>0.13</v>
      </c>
      <c r="E39">
        <v>119838433</v>
      </c>
      <c r="F39">
        <v>0.04</v>
      </c>
      <c r="G39">
        <v>2419258977</v>
      </c>
      <c r="H39">
        <v>1227293210</v>
      </c>
      <c r="I39">
        <v>785941929</v>
      </c>
      <c r="J39">
        <v>2013235139</v>
      </c>
      <c r="K39">
        <v>184768239</v>
      </c>
      <c r="L39">
        <v>221255599</v>
      </c>
    </row>
    <row r="40" spans="1:12" ht="16" customHeight="1" x14ac:dyDescent="0.2">
      <c r="A40" t="s">
        <v>41</v>
      </c>
      <c r="B40">
        <v>400963235</v>
      </c>
      <c r="C40">
        <v>86028417</v>
      </c>
      <c r="D40">
        <v>0.21</v>
      </c>
      <c r="E40">
        <v>5625602</v>
      </c>
      <c r="F40">
        <v>0.01</v>
      </c>
      <c r="G40">
        <v>309309216</v>
      </c>
      <c r="H40">
        <v>92535414</v>
      </c>
      <c r="I40">
        <v>158894060</v>
      </c>
      <c r="J40">
        <v>251429474</v>
      </c>
      <c r="K40">
        <v>57879742</v>
      </c>
      <c r="L40">
        <v>0</v>
      </c>
    </row>
    <row r="41" spans="1:12" ht="16" customHeight="1" x14ac:dyDescent="0.2">
      <c r="A41" t="s">
        <v>42</v>
      </c>
      <c r="B41">
        <v>40152836</v>
      </c>
      <c r="C41">
        <v>0</v>
      </c>
      <c r="D41">
        <v>0</v>
      </c>
      <c r="E41">
        <v>0</v>
      </c>
      <c r="F41">
        <v>0</v>
      </c>
      <c r="G41">
        <v>40152836</v>
      </c>
      <c r="H41">
        <v>13406568</v>
      </c>
      <c r="I41">
        <v>11156114</v>
      </c>
      <c r="J41">
        <v>24562682</v>
      </c>
      <c r="K41">
        <v>0</v>
      </c>
      <c r="L41">
        <v>15590154</v>
      </c>
    </row>
    <row r="42" spans="1:12" ht="16" customHeight="1" x14ac:dyDescent="0.2">
      <c r="A42" t="s">
        <v>43</v>
      </c>
      <c r="B42">
        <v>1563637119</v>
      </c>
      <c r="C42">
        <v>0</v>
      </c>
      <c r="D42">
        <v>0</v>
      </c>
      <c r="E42">
        <v>74264659</v>
      </c>
      <c r="F42">
        <v>0.05</v>
      </c>
      <c r="G42">
        <v>1489372460</v>
      </c>
      <c r="H42">
        <v>149207554</v>
      </c>
      <c r="I42">
        <v>446575204</v>
      </c>
      <c r="J42">
        <v>595782758</v>
      </c>
      <c r="K42">
        <v>420316145</v>
      </c>
      <c r="L42">
        <v>473273557</v>
      </c>
    </row>
    <row r="43" spans="1:12" ht="16" customHeight="1" x14ac:dyDescent="0.2">
      <c r="A43" t="s">
        <v>44</v>
      </c>
      <c r="B43">
        <v>246325716</v>
      </c>
      <c r="C43">
        <v>30759395</v>
      </c>
      <c r="D43">
        <v>0.12</v>
      </c>
      <c r="E43">
        <v>15379697</v>
      </c>
      <c r="F43">
        <v>0.06</v>
      </c>
      <c r="G43">
        <v>200186624</v>
      </c>
      <c r="H43">
        <v>83380656</v>
      </c>
      <c r="I43">
        <v>29923213</v>
      </c>
      <c r="J43">
        <v>113303869</v>
      </c>
      <c r="K43">
        <v>0</v>
      </c>
      <c r="L43">
        <v>86882755</v>
      </c>
    </row>
    <row r="44" spans="1:12" ht="16" customHeight="1" x14ac:dyDescent="0.2">
      <c r="A44" t="s">
        <v>45</v>
      </c>
      <c r="B44">
        <v>214013628</v>
      </c>
      <c r="C44">
        <v>0</v>
      </c>
      <c r="D44">
        <v>0</v>
      </c>
      <c r="E44">
        <v>0</v>
      </c>
      <c r="F44">
        <v>0</v>
      </c>
      <c r="G44">
        <v>214013628</v>
      </c>
      <c r="H44">
        <v>95462751</v>
      </c>
      <c r="I44">
        <v>81723814</v>
      </c>
      <c r="J44">
        <v>177186565</v>
      </c>
      <c r="K44">
        <v>0</v>
      </c>
      <c r="L44">
        <v>36827063</v>
      </c>
    </row>
    <row r="45" spans="1:12" ht="16" customHeight="1" x14ac:dyDescent="0.2">
      <c r="A45" t="s">
        <v>46</v>
      </c>
      <c r="B45">
        <v>930251544</v>
      </c>
      <c r="C45">
        <v>116754000</v>
      </c>
      <c r="D45">
        <v>0.13</v>
      </c>
      <c r="E45">
        <v>29374418</v>
      </c>
      <c r="F45">
        <v>0.03</v>
      </c>
      <c r="G45">
        <v>784123126</v>
      </c>
      <c r="H45">
        <v>209521193</v>
      </c>
      <c r="I45">
        <v>573716323</v>
      </c>
      <c r="J45">
        <v>783237516</v>
      </c>
      <c r="K45">
        <v>867410</v>
      </c>
      <c r="L45">
        <v>18200</v>
      </c>
    </row>
    <row r="46" spans="1:12" ht="16" customHeight="1" x14ac:dyDescent="0.2">
      <c r="A46" t="s">
        <v>47</v>
      </c>
      <c r="B46">
        <v>97882652</v>
      </c>
      <c r="C46">
        <v>8772795</v>
      </c>
      <c r="D46">
        <v>0.09</v>
      </c>
      <c r="E46">
        <v>1060000</v>
      </c>
      <c r="F46">
        <v>0.01</v>
      </c>
      <c r="G46">
        <v>88049857</v>
      </c>
      <c r="H46">
        <v>56221586</v>
      </c>
      <c r="I46">
        <v>25722078</v>
      </c>
      <c r="J46">
        <v>81943664</v>
      </c>
      <c r="K46">
        <v>0</v>
      </c>
      <c r="L46">
        <v>6106193</v>
      </c>
    </row>
    <row r="47" spans="1:12" ht="16" customHeight="1" x14ac:dyDescent="0.2">
      <c r="A47" t="s">
        <v>48</v>
      </c>
      <c r="B47">
        <v>126503056</v>
      </c>
      <c r="C47">
        <v>1500000</v>
      </c>
      <c r="D47">
        <v>0.01</v>
      </c>
      <c r="E47">
        <v>19993564</v>
      </c>
      <c r="F47">
        <v>0.16</v>
      </c>
      <c r="G47">
        <v>105009492</v>
      </c>
      <c r="H47">
        <v>33341211</v>
      </c>
      <c r="I47">
        <v>131648975</v>
      </c>
      <c r="J47">
        <v>164990186</v>
      </c>
      <c r="K47">
        <v>0</v>
      </c>
      <c r="L47">
        <v>39987130</v>
      </c>
    </row>
    <row r="48" spans="1:12" ht="16" customHeight="1" x14ac:dyDescent="0.2">
      <c r="A48" t="s">
        <v>49</v>
      </c>
      <c r="B48">
        <v>44600725</v>
      </c>
      <c r="C48">
        <v>0</v>
      </c>
      <c r="D48">
        <v>0</v>
      </c>
      <c r="E48">
        <v>2172109</v>
      </c>
      <c r="F48">
        <v>0.05</v>
      </c>
      <c r="G48">
        <v>42428616</v>
      </c>
      <c r="H48">
        <v>16222232</v>
      </c>
      <c r="I48">
        <v>5636254</v>
      </c>
      <c r="J48">
        <v>21858486</v>
      </c>
      <c r="K48">
        <v>677650</v>
      </c>
      <c r="L48">
        <v>19892480</v>
      </c>
    </row>
    <row r="49" spans="1:12" ht="16" customHeight="1" x14ac:dyDescent="0.2">
      <c r="A49" t="s">
        <v>50</v>
      </c>
      <c r="B49">
        <v>281641123</v>
      </c>
      <c r="C49">
        <v>57698996</v>
      </c>
      <c r="D49">
        <v>0.2</v>
      </c>
      <c r="E49">
        <v>9054731</v>
      </c>
      <c r="F49">
        <v>0.03</v>
      </c>
      <c r="G49">
        <v>214887396</v>
      </c>
      <c r="H49">
        <v>59554137</v>
      </c>
      <c r="I49">
        <v>35390502</v>
      </c>
      <c r="J49">
        <v>94944639</v>
      </c>
      <c r="K49">
        <v>2052929</v>
      </c>
      <c r="L49">
        <v>117889828</v>
      </c>
    </row>
    <row r="50" spans="1:12" ht="16" customHeight="1" x14ac:dyDescent="0.2">
      <c r="A50" t="s">
        <v>51</v>
      </c>
      <c r="B50">
        <v>724374478</v>
      </c>
      <c r="C50">
        <v>0</v>
      </c>
      <c r="D50">
        <v>0</v>
      </c>
      <c r="E50">
        <v>61057349</v>
      </c>
      <c r="F50">
        <v>0.08</v>
      </c>
      <c r="G50">
        <v>663317129</v>
      </c>
      <c r="H50">
        <v>149035803</v>
      </c>
      <c r="I50">
        <v>332545763</v>
      </c>
      <c r="J50">
        <v>481581566</v>
      </c>
      <c r="K50">
        <v>181735563</v>
      </c>
      <c r="L50">
        <v>0</v>
      </c>
    </row>
    <row r="51" spans="1:12" ht="16" customHeight="1" x14ac:dyDescent="0.2">
      <c r="A51" t="s">
        <v>52</v>
      </c>
      <c r="B51">
        <v>130515180</v>
      </c>
      <c r="C51">
        <v>0</v>
      </c>
      <c r="D51">
        <v>0</v>
      </c>
      <c r="E51">
        <v>3006000</v>
      </c>
      <c r="F51">
        <v>0.02</v>
      </c>
      <c r="G51">
        <v>127509180</v>
      </c>
      <c r="H51">
        <v>49046775</v>
      </c>
      <c r="I51">
        <v>33899821</v>
      </c>
      <c r="J51">
        <v>82946596</v>
      </c>
      <c r="K51">
        <v>0</v>
      </c>
      <c r="L51">
        <v>44562584</v>
      </c>
    </row>
    <row r="52" spans="1:12" ht="16" customHeight="1" x14ac:dyDescent="0.2">
      <c r="A52" t="s">
        <v>53</v>
      </c>
      <c r="B52">
        <v>48471859</v>
      </c>
      <c r="C52">
        <v>9224074</v>
      </c>
      <c r="D52">
        <v>0.19</v>
      </c>
      <c r="E52">
        <v>4735318</v>
      </c>
      <c r="F52">
        <v>0.1</v>
      </c>
      <c r="G52">
        <v>34512467</v>
      </c>
      <c r="H52">
        <v>26216168</v>
      </c>
      <c r="I52">
        <v>8296299</v>
      </c>
      <c r="J52">
        <v>34512467</v>
      </c>
      <c r="K52">
        <v>0</v>
      </c>
      <c r="L52">
        <v>0</v>
      </c>
    </row>
    <row r="53" spans="1:12" ht="16" customHeight="1" x14ac:dyDescent="0.2">
      <c r="A53" t="s">
        <v>54</v>
      </c>
      <c r="B53">
        <v>180187949</v>
      </c>
      <c r="C53">
        <v>3000000</v>
      </c>
      <c r="D53">
        <v>0.02</v>
      </c>
      <c r="E53">
        <v>15285500</v>
      </c>
      <c r="F53">
        <v>0.08</v>
      </c>
      <c r="G53">
        <v>161902449</v>
      </c>
      <c r="H53">
        <v>67756851</v>
      </c>
      <c r="I53">
        <v>79468436</v>
      </c>
      <c r="J53">
        <v>147225287</v>
      </c>
      <c r="K53">
        <v>0</v>
      </c>
      <c r="L53">
        <v>14677162</v>
      </c>
    </row>
    <row r="54" spans="1:12" ht="16" customHeight="1" x14ac:dyDescent="0.2">
      <c r="A54" t="s">
        <v>55</v>
      </c>
      <c r="B54">
        <v>396141293</v>
      </c>
      <c r="C54">
        <v>103035919</v>
      </c>
      <c r="D54">
        <v>0.26</v>
      </c>
      <c r="E54">
        <v>7876568</v>
      </c>
      <c r="F54">
        <v>0.02</v>
      </c>
      <c r="G54">
        <v>285228806</v>
      </c>
      <c r="H54">
        <v>118421429</v>
      </c>
      <c r="I54">
        <v>148402803</v>
      </c>
      <c r="J54">
        <v>266824232</v>
      </c>
      <c r="K54">
        <v>0</v>
      </c>
      <c r="L54">
        <v>18404574</v>
      </c>
    </row>
    <row r="55" spans="1:12" ht="16" customHeight="1" x14ac:dyDescent="0.2">
      <c r="A55" t="s">
        <v>56</v>
      </c>
      <c r="B55">
        <v>114141440</v>
      </c>
      <c r="C55">
        <v>0</v>
      </c>
      <c r="D55">
        <v>0</v>
      </c>
      <c r="E55">
        <v>11031796</v>
      </c>
      <c r="F55">
        <v>0.1</v>
      </c>
      <c r="G55">
        <v>103109644</v>
      </c>
      <c r="H55">
        <v>29084750</v>
      </c>
      <c r="I55">
        <v>60445486</v>
      </c>
      <c r="J55">
        <v>89530236</v>
      </c>
      <c r="K55">
        <v>0</v>
      </c>
      <c r="L55">
        <v>13579408</v>
      </c>
    </row>
    <row r="56" spans="1:12" ht="16" customHeight="1" x14ac:dyDescent="0.2">
      <c r="A56" t="s">
        <v>57</v>
      </c>
      <c r="B56">
        <v>343519760</v>
      </c>
      <c r="C56">
        <v>64183023</v>
      </c>
      <c r="D56">
        <v>0.19</v>
      </c>
      <c r="E56">
        <v>13420500</v>
      </c>
      <c r="F56">
        <v>0.04</v>
      </c>
      <c r="G56">
        <v>265916237</v>
      </c>
      <c r="H56">
        <v>80849408</v>
      </c>
      <c r="I56">
        <v>185066829</v>
      </c>
      <c r="J56">
        <v>265916237</v>
      </c>
      <c r="K56">
        <v>0</v>
      </c>
      <c r="L56">
        <v>0</v>
      </c>
    </row>
    <row r="57" spans="1:12" ht="16" customHeight="1" x14ac:dyDescent="0.2">
      <c r="A57" t="s">
        <v>58</v>
      </c>
      <c r="B57">
        <v>73321617</v>
      </c>
      <c r="C57">
        <v>3700106</v>
      </c>
      <c r="D57">
        <v>0.05</v>
      </c>
      <c r="E57">
        <v>0</v>
      </c>
      <c r="F57">
        <v>0</v>
      </c>
      <c r="G57">
        <v>69621511</v>
      </c>
      <c r="H57">
        <v>5405587</v>
      </c>
      <c r="I57">
        <v>17178663</v>
      </c>
      <c r="J57">
        <v>22584250</v>
      </c>
      <c r="K57">
        <v>5736339</v>
      </c>
      <c r="L57">
        <v>41300922</v>
      </c>
    </row>
    <row r="58" spans="1:12" ht="16" customHeight="1" x14ac:dyDescent="0.2">
      <c r="A58" t="s">
        <v>133</v>
      </c>
      <c r="B58">
        <v>20695602381</v>
      </c>
      <c r="C58">
        <v>1937374257</v>
      </c>
      <c r="D58" t="s">
        <v>358</v>
      </c>
      <c r="E58">
        <v>922416116</v>
      </c>
      <c r="F58" t="s">
        <v>358</v>
      </c>
      <c r="G58">
        <v>17835812008</v>
      </c>
      <c r="H58">
        <v>6312959785</v>
      </c>
      <c r="I58">
        <v>7850705353</v>
      </c>
      <c r="J58">
        <v>14163665138</v>
      </c>
      <c r="K58">
        <v>1707401721</v>
      </c>
      <c r="L58">
        <v>2104267490</v>
      </c>
    </row>
  </sheetData>
  <pageMargins left="0.7" right="0.7" top="0.75" bottom="0.75" header="0.5" footer="0.5"/>
  <pageSetup orientation="portrai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AA59"/>
  <sheetViews>
    <sheetView zoomScaleSheetLayoutView="115" workbookViewId="0">
      <selection activeCell="I1" sqref="I1:K1048576"/>
    </sheetView>
  </sheetViews>
  <sheetFormatPr baseColWidth="10" defaultColWidth="9.1640625" defaultRowHeight="16" customHeight="1" x14ac:dyDescent="0.2"/>
  <cols>
    <col min="1" max="1" width="15.5" customWidth="1"/>
    <col min="2" max="2" width="11.1640625" customWidth="1"/>
    <col min="3" max="3" width="10.83203125" customWidth="1"/>
    <col min="4" max="4" width="11.33203125" bestFit="1" customWidth="1"/>
    <col min="5" max="5" width="10.1640625" customWidth="1"/>
    <col min="6" max="6" width="7.5" customWidth="1"/>
    <col min="7" max="7" width="10" bestFit="1" customWidth="1"/>
    <col min="8" max="8" width="9.83203125" bestFit="1" customWidth="1"/>
    <col min="9" max="11" width="9.83203125" customWidth="1"/>
    <col min="12" max="12" width="10" bestFit="1" customWidth="1"/>
    <col min="13" max="13" width="8.6640625" customWidth="1"/>
    <col min="14" max="14" width="12.6640625" customWidth="1"/>
    <col min="15" max="15" width="7.5" customWidth="1"/>
  </cols>
  <sheetData>
    <row r="1" spans="1:27" ht="16" customHeight="1" x14ac:dyDescent="0.2">
      <c r="A1" t="s">
        <v>198</v>
      </c>
      <c r="P1" t="s">
        <v>199</v>
      </c>
    </row>
    <row r="2" spans="1:27" ht="16" customHeight="1" x14ac:dyDescent="0.2">
      <c r="A2" t="s">
        <v>200</v>
      </c>
      <c r="AA2" t="s">
        <v>201</v>
      </c>
    </row>
    <row r="3" spans="1:27" ht="16" customHeight="1" x14ac:dyDescent="0.2">
      <c r="A3" t="s">
        <v>176</v>
      </c>
      <c r="AA3" t="s">
        <v>198</v>
      </c>
    </row>
    <row r="4" spans="1:27" ht="16" customHeight="1" x14ac:dyDescent="0.2">
      <c r="AA4" t="s">
        <v>184</v>
      </c>
    </row>
    <row r="5" spans="1:27"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27" ht="16" customHeight="1" x14ac:dyDescent="0.2">
      <c r="B6" t="s">
        <v>186</v>
      </c>
      <c r="C6" t="s">
        <v>187</v>
      </c>
      <c r="D6" t="s">
        <v>4</v>
      </c>
      <c r="E6" t="s">
        <v>188</v>
      </c>
      <c r="F6" t="s">
        <v>128</v>
      </c>
      <c r="G6" t="s">
        <v>64</v>
      </c>
      <c r="H6" t="s">
        <v>158</v>
      </c>
      <c r="I6" t="s">
        <v>189</v>
      </c>
      <c r="J6" t="s">
        <v>171</v>
      </c>
      <c r="K6" t="s">
        <v>172</v>
      </c>
      <c r="L6" t="s">
        <v>173</v>
      </c>
      <c r="M6" t="s">
        <v>70</v>
      </c>
      <c r="N6" t="s">
        <v>72</v>
      </c>
    </row>
    <row r="7" spans="1:27" ht="16" customHeight="1" x14ac:dyDescent="0.2">
      <c r="A7" t="s">
        <v>8</v>
      </c>
      <c r="B7">
        <v>77668</v>
      </c>
      <c r="C7">
        <v>6824</v>
      </c>
      <c r="D7">
        <v>935</v>
      </c>
      <c r="E7">
        <v>69909</v>
      </c>
      <c r="F7">
        <v>0</v>
      </c>
      <c r="G7">
        <v>0</v>
      </c>
      <c r="H7">
        <v>0</v>
      </c>
      <c r="I7">
        <v>0</v>
      </c>
      <c r="J7">
        <v>0</v>
      </c>
      <c r="K7">
        <v>0</v>
      </c>
      <c r="L7">
        <v>0</v>
      </c>
      <c r="M7">
        <v>0</v>
      </c>
      <c r="N7">
        <v>0</v>
      </c>
    </row>
    <row r="8" spans="1:27" ht="16" customHeight="1" x14ac:dyDescent="0.2">
      <c r="A8" t="s">
        <v>9</v>
      </c>
      <c r="B8">
        <v>0</v>
      </c>
      <c r="C8">
        <v>0</v>
      </c>
      <c r="D8">
        <v>0</v>
      </c>
      <c r="E8">
        <v>0</v>
      </c>
      <c r="F8">
        <v>0</v>
      </c>
      <c r="G8">
        <v>0</v>
      </c>
      <c r="H8">
        <v>0</v>
      </c>
      <c r="I8">
        <v>0</v>
      </c>
      <c r="J8">
        <v>0</v>
      </c>
      <c r="K8">
        <v>0</v>
      </c>
      <c r="L8">
        <v>0</v>
      </c>
      <c r="M8">
        <v>0</v>
      </c>
      <c r="N8">
        <v>0</v>
      </c>
    </row>
    <row r="9" spans="1:27" ht="16" customHeight="1" x14ac:dyDescent="0.2">
      <c r="A9" t="s">
        <v>10</v>
      </c>
      <c r="B9">
        <v>10032936</v>
      </c>
      <c r="C9">
        <v>0</v>
      </c>
      <c r="D9">
        <v>10032936</v>
      </c>
      <c r="E9">
        <v>0</v>
      </c>
      <c r="F9">
        <v>0</v>
      </c>
      <c r="G9">
        <v>0</v>
      </c>
      <c r="H9">
        <v>0</v>
      </c>
      <c r="I9">
        <v>0</v>
      </c>
      <c r="J9">
        <v>0</v>
      </c>
      <c r="K9">
        <v>0</v>
      </c>
      <c r="L9">
        <v>0</v>
      </c>
      <c r="M9">
        <v>0</v>
      </c>
      <c r="N9">
        <v>0</v>
      </c>
    </row>
    <row r="10" spans="1:27" ht="16" customHeight="1" x14ac:dyDescent="0.2">
      <c r="A10" t="s">
        <v>11</v>
      </c>
      <c r="B10">
        <v>0</v>
      </c>
      <c r="C10">
        <v>0</v>
      </c>
      <c r="D10">
        <v>0</v>
      </c>
      <c r="E10">
        <v>0</v>
      </c>
      <c r="F10">
        <v>0</v>
      </c>
      <c r="G10">
        <v>0</v>
      </c>
      <c r="H10">
        <v>0</v>
      </c>
      <c r="I10">
        <v>0</v>
      </c>
      <c r="J10">
        <v>0</v>
      </c>
      <c r="K10">
        <v>0</v>
      </c>
      <c r="L10">
        <v>0</v>
      </c>
      <c r="M10">
        <v>0</v>
      </c>
      <c r="N10">
        <v>0</v>
      </c>
    </row>
    <row r="11" spans="1:27" ht="16" customHeight="1" x14ac:dyDescent="0.2">
      <c r="A11" t="s">
        <v>12</v>
      </c>
      <c r="B11">
        <v>89986753</v>
      </c>
      <c r="C11">
        <v>30593149</v>
      </c>
      <c r="D11">
        <v>8976422</v>
      </c>
      <c r="E11">
        <v>3315573</v>
      </c>
      <c r="F11">
        <v>0</v>
      </c>
      <c r="G11">
        <v>0</v>
      </c>
      <c r="H11">
        <v>0</v>
      </c>
      <c r="I11">
        <v>134077</v>
      </c>
      <c r="J11">
        <v>1019940</v>
      </c>
      <c r="K11">
        <v>258340</v>
      </c>
      <c r="L11">
        <v>27355233</v>
      </c>
      <c r="M11">
        <v>799758</v>
      </c>
      <c r="N11">
        <v>17534261</v>
      </c>
    </row>
    <row r="12" spans="1:27" ht="16" customHeight="1" x14ac:dyDescent="0.2">
      <c r="A12" t="s">
        <v>13</v>
      </c>
      <c r="B12">
        <v>0</v>
      </c>
      <c r="C12">
        <v>0</v>
      </c>
      <c r="D12">
        <v>0</v>
      </c>
      <c r="E12">
        <v>0</v>
      </c>
      <c r="F12">
        <v>0</v>
      </c>
      <c r="G12">
        <v>0</v>
      </c>
      <c r="H12">
        <v>0</v>
      </c>
      <c r="I12">
        <v>0</v>
      </c>
      <c r="J12">
        <v>0</v>
      </c>
      <c r="K12">
        <v>0</v>
      </c>
      <c r="L12">
        <v>0</v>
      </c>
      <c r="M12">
        <v>0</v>
      </c>
      <c r="N12">
        <v>0</v>
      </c>
    </row>
    <row r="13" spans="1:27" ht="16" customHeight="1" x14ac:dyDescent="0.2">
      <c r="A13" t="s">
        <v>14</v>
      </c>
      <c r="B13">
        <v>68232374</v>
      </c>
      <c r="C13">
        <v>511172</v>
      </c>
      <c r="D13">
        <v>19672001</v>
      </c>
      <c r="E13">
        <v>0</v>
      </c>
      <c r="F13">
        <v>0</v>
      </c>
      <c r="G13">
        <v>0</v>
      </c>
      <c r="H13">
        <v>0</v>
      </c>
      <c r="I13">
        <v>0</v>
      </c>
      <c r="J13">
        <v>0</v>
      </c>
      <c r="K13">
        <v>0</v>
      </c>
      <c r="L13">
        <v>0</v>
      </c>
      <c r="M13">
        <v>0</v>
      </c>
      <c r="N13">
        <v>48049201</v>
      </c>
    </row>
    <row r="14" spans="1:27" ht="16" customHeight="1" x14ac:dyDescent="0.2">
      <c r="A14" t="s">
        <v>15</v>
      </c>
      <c r="B14">
        <v>0</v>
      </c>
      <c r="C14">
        <v>0</v>
      </c>
      <c r="D14">
        <v>0</v>
      </c>
      <c r="E14">
        <v>0</v>
      </c>
      <c r="F14">
        <v>0</v>
      </c>
      <c r="G14">
        <v>0</v>
      </c>
      <c r="H14">
        <v>0</v>
      </c>
      <c r="I14">
        <v>0</v>
      </c>
      <c r="J14">
        <v>0</v>
      </c>
      <c r="K14">
        <v>0</v>
      </c>
      <c r="L14">
        <v>0</v>
      </c>
      <c r="M14">
        <v>0</v>
      </c>
      <c r="N14">
        <v>0</v>
      </c>
    </row>
    <row r="15" spans="1:27" ht="16" customHeight="1" x14ac:dyDescent="0.2">
      <c r="A15" t="s">
        <v>16</v>
      </c>
      <c r="B15">
        <v>1176360</v>
      </c>
      <c r="C15">
        <v>1176360</v>
      </c>
      <c r="D15">
        <v>0</v>
      </c>
      <c r="E15">
        <v>0</v>
      </c>
      <c r="F15">
        <v>0</v>
      </c>
      <c r="G15">
        <v>0</v>
      </c>
      <c r="H15">
        <v>0</v>
      </c>
      <c r="I15">
        <v>0</v>
      </c>
      <c r="J15">
        <v>0</v>
      </c>
      <c r="K15">
        <v>0</v>
      </c>
      <c r="L15">
        <v>0</v>
      </c>
      <c r="M15">
        <v>0</v>
      </c>
      <c r="N15">
        <v>0</v>
      </c>
    </row>
    <row r="16" spans="1:27"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16834106</v>
      </c>
      <c r="C18">
        <v>0</v>
      </c>
      <c r="D18">
        <v>14738280</v>
      </c>
      <c r="E18">
        <v>0</v>
      </c>
      <c r="F18">
        <v>0</v>
      </c>
      <c r="G18">
        <v>0</v>
      </c>
      <c r="H18">
        <v>0</v>
      </c>
      <c r="I18">
        <v>0</v>
      </c>
      <c r="J18">
        <v>0</v>
      </c>
      <c r="K18">
        <v>0</v>
      </c>
      <c r="L18">
        <v>1855334</v>
      </c>
      <c r="M18">
        <v>240492</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622265</v>
      </c>
      <c r="C20">
        <v>19677</v>
      </c>
      <c r="D20">
        <v>0</v>
      </c>
      <c r="E20">
        <v>17897</v>
      </c>
      <c r="F20">
        <v>0</v>
      </c>
      <c r="G20">
        <v>0</v>
      </c>
      <c r="H20">
        <v>0</v>
      </c>
      <c r="I20">
        <v>0</v>
      </c>
      <c r="J20">
        <v>0</v>
      </c>
      <c r="K20">
        <v>0</v>
      </c>
      <c r="L20">
        <v>551817</v>
      </c>
      <c r="M20">
        <v>32874</v>
      </c>
      <c r="N20">
        <v>0</v>
      </c>
    </row>
    <row r="21" spans="1:14" ht="16" customHeight="1" x14ac:dyDescent="0.2">
      <c r="A21" t="s">
        <v>22</v>
      </c>
      <c r="B21">
        <v>57269836</v>
      </c>
      <c r="C21">
        <v>4849191</v>
      </c>
      <c r="D21">
        <v>0</v>
      </c>
      <c r="E21">
        <v>51199</v>
      </c>
      <c r="F21">
        <v>546889</v>
      </c>
      <c r="G21">
        <v>38405489</v>
      </c>
      <c r="H21">
        <v>0</v>
      </c>
      <c r="I21">
        <v>0</v>
      </c>
      <c r="J21">
        <v>0</v>
      </c>
      <c r="K21">
        <v>0</v>
      </c>
      <c r="L21">
        <v>27662</v>
      </c>
      <c r="M21">
        <v>0</v>
      </c>
      <c r="N21">
        <v>13389406</v>
      </c>
    </row>
    <row r="22" spans="1:14" ht="16" customHeight="1" x14ac:dyDescent="0.2">
      <c r="A22" t="s">
        <v>23</v>
      </c>
      <c r="B22">
        <v>7021331</v>
      </c>
      <c r="C22">
        <v>219792</v>
      </c>
      <c r="D22">
        <v>5712927</v>
      </c>
      <c r="E22">
        <v>1088612</v>
      </c>
      <c r="F22">
        <v>0</v>
      </c>
      <c r="G22">
        <v>0</v>
      </c>
      <c r="H22">
        <v>0</v>
      </c>
      <c r="I22">
        <v>0</v>
      </c>
      <c r="J22">
        <v>0</v>
      </c>
      <c r="K22">
        <v>0</v>
      </c>
      <c r="L22">
        <v>0</v>
      </c>
      <c r="M22">
        <v>0</v>
      </c>
      <c r="N22">
        <v>0</v>
      </c>
    </row>
    <row r="23" spans="1:14" ht="16" customHeight="1" x14ac:dyDescent="0.2">
      <c r="A23" t="s">
        <v>24</v>
      </c>
      <c r="B23">
        <v>37382251</v>
      </c>
      <c r="C23">
        <v>0</v>
      </c>
      <c r="D23">
        <v>5561534</v>
      </c>
      <c r="E23">
        <v>0</v>
      </c>
      <c r="F23">
        <v>0</v>
      </c>
      <c r="G23">
        <v>29193727</v>
      </c>
      <c r="H23">
        <v>0</v>
      </c>
      <c r="I23">
        <v>0</v>
      </c>
      <c r="J23">
        <v>0</v>
      </c>
      <c r="K23">
        <v>0</v>
      </c>
      <c r="L23">
        <v>0</v>
      </c>
      <c r="M23">
        <v>0</v>
      </c>
      <c r="N23">
        <v>2626990</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43183429</v>
      </c>
      <c r="C25">
        <v>0</v>
      </c>
      <c r="D25">
        <v>0</v>
      </c>
      <c r="E25">
        <v>0</v>
      </c>
      <c r="F25">
        <v>0</v>
      </c>
      <c r="G25">
        <v>0</v>
      </c>
      <c r="H25">
        <v>0</v>
      </c>
      <c r="I25">
        <v>0</v>
      </c>
      <c r="J25">
        <v>12017932</v>
      </c>
      <c r="K25">
        <v>0</v>
      </c>
      <c r="L25">
        <v>0</v>
      </c>
      <c r="M25">
        <v>0</v>
      </c>
      <c r="N25">
        <v>31165497</v>
      </c>
    </row>
    <row r="26" spans="1:14" ht="16" customHeight="1" x14ac:dyDescent="0.2">
      <c r="A26" t="s">
        <v>27</v>
      </c>
      <c r="B26">
        <v>3263836</v>
      </c>
      <c r="C26">
        <v>0</v>
      </c>
      <c r="D26">
        <v>1456821</v>
      </c>
      <c r="E26">
        <v>1807015</v>
      </c>
      <c r="F26">
        <v>0</v>
      </c>
      <c r="G26">
        <v>0</v>
      </c>
      <c r="H26">
        <v>0</v>
      </c>
      <c r="I26">
        <v>0</v>
      </c>
      <c r="J26">
        <v>0</v>
      </c>
      <c r="K26">
        <v>0</v>
      </c>
      <c r="L26">
        <v>0</v>
      </c>
      <c r="M26">
        <v>0</v>
      </c>
      <c r="N26">
        <v>0</v>
      </c>
    </row>
    <row r="27" spans="1:14" ht="16" customHeight="1" x14ac:dyDescent="0.2">
      <c r="A27" t="s">
        <v>28</v>
      </c>
      <c r="B27">
        <v>113795327</v>
      </c>
      <c r="C27">
        <v>936721</v>
      </c>
      <c r="D27">
        <v>0</v>
      </c>
      <c r="E27">
        <v>0</v>
      </c>
      <c r="F27">
        <v>0</v>
      </c>
      <c r="G27">
        <v>104100441</v>
      </c>
      <c r="H27">
        <v>0</v>
      </c>
      <c r="I27">
        <v>6522946</v>
      </c>
      <c r="J27">
        <v>35560</v>
      </c>
      <c r="K27">
        <v>0</v>
      </c>
      <c r="L27">
        <v>1887993</v>
      </c>
      <c r="M27">
        <v>0</v>
      </c>
      <c r="N27">
        <v>311666</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39425869</v>
      </c>
      <c r="C29">
        <v>0</v>
      </c>
      <c r="D29">
        <v>0</v>
      </c>
      <c r="E29">
        <v>0</v>
      </c>
      <c r="F29">
        <v>0</v>
      </c>
      <c r="G29">
        <v>0</v>
      </c>
      <c r="H29">
        <v>0</v>
      </c>
      <c r="I29">
        <v>0</v>
      </c>
      <c r="J29">
        <v>37223147</v>
      </c>
      <c r="K29">
        <v>2202722</v>
      </c>
      <c r="L29">
        <v>0</v>
      </c>
      <c r="M29">
        <v>0</v>
      </c>
      <c r="N29">
        <v>0</v>
      </c>
    </row>
    <row r="30" spans="1:14" ht="16" customHeight="1" x14ac:dyDescent="0.2">
      <c r="A30" t="s">
        <v>31</v>
      </c>
      <c r="B30">
        <v>344874</v>
      </c>
      <c r="C30">
        <v>0</v>
      </c>
      <c r="D30">
        <v>0</v>
      </c>
      <c r="E30">
        <v>0</v>
      </c>
      <c r="F30">
        <v>0</v>
      </c>
      <c r="G30">
        <v>0</v>
      </c>
      <c r="H30">
        <v>0</v>
      </c>
      <c r="I30">
        <v>0</v>
      </c>
      <c r="J30">
        <v>0</v>
      </c>
      <c r="K30">
        <v>0</v>
      </c>
      <c r="L30">
        <v>0</v>
      </c>
      <c r="M30">
        <v>0</v>
      </c>
      <c r="N30">
        <v>344874</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11586061</v>
      </c>
      <c r="C32">
        <v>0</v>
      </c>
      <c r="D32">
        <v>0</v>
      </c>
      <c r="E32">
        <v>0</v>
      </c>
      <c r="F32">
        <v>0</v>
      </c>
      <c r="G32">
        <v>0</v>
      </c>
      <c r="H32">
        <v>0</v>
      </c>
      <c r="I32">
        <v>0</v>
      </c>
      <c r="J32">
        <v>0</v>
      </c>
      <c r="K32">
        <v>11586061</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0</v>
      </c>
      <c r="C34">
        <v>0</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0</v>
      </c>
      <c r="C36">
        <v>0</v>
      </c>
      <c r="D36">
        <v>0</v>
      </c>
      <c r="E36">
        <v>0</v>
      </c>
      <c r="F36">
        <v>0</v>
      </c>
      <c r="G36">
        <v>0</v>
      </c>
      <c r="H36">
        <v>0</v>
      </c>
      <c r="I36">
        <v>0</v>
      </c>
      <c r="J36">
        <v>0</v>
      </c>
      <c r="K36">
        <v>0</v>
      </c>
      <c r="L36">
        <v>0</v>
      </c>
      <c r="M36">
        <v>0</v>
      </c>
      <c r="N36">
        <v>0</v>
      </c>
    </row>
    <row r="37" spans="1:14" ht="16" customHeight="1" x14ac:dyDescent="0.2">
      <c r="A37" t="s">
        <v>38</v>
      </c>
      <c r="B37">
        <v>214575981</v>
      </c>
      <c r="C37">
        <v>11016124</v>
      </c>
      <c r="D37">
        <v>0</v>
      </c>
      <c r="E37">
        <v>2403047</v>
      </c>
      <c r="F37">
        <v>0</v>
      </c>
      <c r="G37">
        <v>0</v>
      </c>
      <c r="H37">
        <v>0</v>
      </c>
      <c r="I37">
        <v>1855550</v>
      </c>
      <c r="J37">
        <v>196452322</v>
      </c>
      <c r="K37">
        <v>0</v>
      </c>
      <c r="L37">
        <v>2642088</v>
      </c>
      <c r="M37">
        <v>206850</v>
      </c>
      <c r="N37">
        <v>0</v>
      </c>
    </row>
    <row r="38" spans="1:14" ht="16" customHeight="1" x14ac:dyDescent="0.2">
      <c r="A38" t="s">
        <v>39</v>
      </c>
      <c r="B38">
        <v>0</v>
      </c>
      <c r="C38">
        <v>0</v>
      </c>
      <c r="D38">
        <v>0</v>
      </c>
      <c r="E38">
        <v>0</v>
      </c>
      <c r="F38">
        <v>0</v>
      </c>
      <c r="G38">
        <v>0</v>
      </c>
      <c r="H38">
        <v>0</v>
      </c>
      <c r="I38">
        <v>0</v>
      </c>
      <c r="J38">
        <v>0</v>
      </c>
      <c r="K38">
        <v>0</v>
      </c>
      <c r="L38">
        <v>0</v>
      </c>
      <c r="M38">
        <v>0</v>
      </c>
      <c r="N38">
        <v>0</v>
      </c>
    </row>
    <row r="39" spans="1:14" ht="16" customHeight="1" x14ac:dyDescent="0.2">
      <c r="A39" t="s">
        <v>40</v>
      </c>
      <c r="B39">
        <v>1163128376</v>
      </c>
      <c r="C39">
        <v>2118644</v>
      </c>
      <c r="D39">
        <v>0</v>
      </c>
      <c r="E39">
        <v>109999</v>
      </c>
      <c r="F39">
        <v>0</v>
      </c>
      <c r="G39">
        <v>617671181</v>
      </c>
      <c r="H39">
        <v>201063931</v>
      </c>
      <c r="I39">
        <v>8477502</v>
      </c>
      <c r="J39">
        <v>147100538</v>
      </c>
      <c r="K39">
        <v>0</v>
      </c>
      <c r="L39">
        <v>15397407</v>
      </c>
      <c r="M39">
        <v>0</v>
      </c>
      <c r="N39">
        <v>171189174</v>
      </c>
    </row>
    <row r="40" spans="1:14" ht="16" customHeight="1" x14ac:dyDescent="0.2">
      <c r="A40" t="s">
        <v>41</v>
      </c>
      <c r="B40">
        <v>0</v>
      </c>
      <c r="C40">
        <v>0</v>
      </c>
      <c r="D40">
        <v>0</v>
      </c>
      <c r="E40">
        <v>0</v>
      </c>
      <c r="F40">
        <v>0</v>
      </c>
      <c r="G40">
        <v>0</v>
      </c>
      <c r="H40">
        <v>0</v>
      </c>
      <c r="I40">
        <v>0</v>
      </c>
      <c r="J40">
        <v>0</v>
      </c>
      <c r="K40">
        <v>0</v>
      </c>
      <c r="L40">
        <v>0</v>
      </c>
      <c r="M40">
        <v>0</v>
      </c>
      <c r="N40">
        <v>0</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5614415</v>
      </c>
      <c r="C42">
        <v>0</v>
      </c>
      <c r="D42">
        <v>0</v>
      </c>
      <c r="E42">
        <v>0</v>
      </c>
      <c r="F42">
        <v>0</v>
      </c>
      <c r="G42">
        <v>0</v>
      </c>
      <c r="H42">
        <v>0</v>
      </c>
      <c r="I42">
        <v>0</v>
      </c>
      <c r="J42">
        <v>0</v>
      </c>
      <c r="K42">
        <v>0</v>
      </c>
      <c r="L42">
        <v>0</v>
      </c>
      <c r="M42">
        <v>0</v>
      </c>
      <c r="N42">
        <v>5614415</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0</v>
      </c>
      <c r="C44">
        <v>0</v>
      </c>
      <c r="D44">
        <v>0</v>
      </c>
      <c r="E44">
        <v>0</v>
      </c>
      <c r="F44">
        <v>0</v>
      </c>
      <c r="G44">
        <v>0</v>
      </c>
      <c r="H44">
        <v>0</v>
      </c>
      <c r="I44">
        <v>0</v>
      </c>
      <c r="J44">
        <v>0</v>
      </c>
      <c r="K44">
        <v>0</v>
      </c>
      <c r="L44">
        <v>0</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103054</v>
      </c>
      <c r="C46">
        <v>0</v>
      </c>
      <c r="D46">
        <v>0</v>
      </c>
      <c r="E46">
        <v>0</v>
      </c>
      <c r="F46">
        <v>0</v>
      </c>
      <c r="G46">
        <v>0</v>
      </c>
      <c r="H46">
        <v>0</v>
      </c>
      <c r="I46">
        <v>0</v>
      </c>
      <c r="J46">
        <v>0</v>
      </c>
      <c r="K46">
        <v>0</v>
      </c>
      <c r="L46">
        <v>0</v>
      </c>
      <c r="M46">
        <v>0</v>
      </c>
      <c r="N46">
        <v>103054</v>
      </c>
    </row>
    <row r="47" spans="1:14" ht="16" customHeight="1" x14ac:dyDescent="0.2">
      <c r="A47" t="s">
        <v>48</v>
      </c>
      <c r="B47">
        <v>103649</v>
      </c>
      <c r="C47">
        <v>103649</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1243732</v>
      </c>
      <c r="C49">
        <v>811654</v>
      </c>
      <c r="D49">
        <v>0</v>
      </c>
      <c r="E49">
        <v>95336</v>
      </c>
      <c r="F49">
        <v>0</v>
      </c>
      <c r="G49">
        <v>0</v>
      </c>
      <c r="H49">
        <v>0</v>
      </c>
      <c r="I49">
        <v>0</v>
      </c>
      <c r="J49">
        <v>0</v>
      </c>
      <c r="K49">
        <v>0</v>
      </c>
      <c r="L49">
        <v>239033</v>
      </c>
      <c r="M49">
        <v>911</v>
      </c>
      <c r="N49">
        <v>96798</v>
      </c>
    </row>
    <row r="50" spans="1:14" ht="16" customHeight="1" x14ac:dyDescent="0.2">
      <c r="A50" t="s">
        <v>51</v>
      </c>
      <c r="B50">
        <v>1370438</v>
      </c>
      <c r="C50">
        <v>0</v>
      </c>
      <c r="D50">
        <v>0</v>
      </c>
      <c r="E50">
        <v>0</v>
      </c>
      <c r="F50">
        <v>0</v>
      </c>
      <c r="G50">
        <v>0</v>
      </c>
      <c r="H50">
        <v>0</v>
      </c>
      <c r="I50">
        <v>0</v>
      </c>
      <c r="J50">
        <v>0</v>
      </c>
      <c r="K50">
        <v>0</v>
      </c>
      <c r="L50">
        <v>1344472</v>
      </c>
      <c r="M50">
        <v>25966</v>
      </c>
      <c r="N50">
        <v>0</v>
      </c>
    </row>
    <row r="51" spans="1:14" ht="16" customHeight="1" x14ac:dyDescent="0.2">
      <c r="A51" t="s">
        <v>52</v>
      </c>
      <c r="B51">
        <v>219941</v>
      </c>
      <c r="C51">
        <v>158134</v>
      </c>
      <c r="D51">
        <v>0</v>
      </c>
      <c r="E51">
        <v>0</v>
      </c>
      <c r="F51">
        <v>0</v>
      </c>
      <c r="G51">
        <v>0</v>
      </c>
      <c r="H51">
        <v>0</v>
      </c>
      <c r="I51">
        <v>1456</v>
      </c>
      <c r="J51">
        <v>0</v>
      </c>
      <c r="K51">
        <v>0</v>
      </c>
      <c r="L51">
        <v>60351</v>
      </c>
      <c r="M51">
        <v>0</v>
      </c>
      <c r="N51">
        <v>0</v>
      </c>
    </row>
    <row r="52" spans="1:14" ht="16" customHeight="1" x14ac:dyDescent="0.2">
      <c r="A52" t="s">
        <v>53</v>
      </c>
      <c r="B52">
        <v>11451050</v>
      </c>
      <c r="C52">
        <v>0</v>
      </c>
      <c r="D52">
        <v>2681842</v>
      </c>
      <c r="E52">
        <v>0</v>
      </c>
      <c r="F52">
        <v>0</v>
      </c>
      <c r="G52">
        <v>8769208</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35470</v>
      </c>
      <c r="C55">
        <v>0</v>
      </c>
      <c r="D55">
        <v>0</v>
      </c>
      <c r="E55">
        <v>0</v>
      </c>
      <c r="F55">
        <v>0</v>
      </c>
      <c r="G55">
        <v>0</v>
      </c>
      <c r="H55">
        <v>0</v>
      </c>
      <c r="I55">
        <v>0</v>
      </c>
      <c r="J55">
        <v>0</v>
      </c>
      <c r="K55">
        <v>0</v>
      </c>
      <c r="L55">
        <v>0</v>
      </c>
      <c r="M55">
        <v>0</v>
      </c>
      <c r="N55">
        <v>35470</v>
      </c>
    </row>
    <row r="56" spans="1:14" ht="16" customHeight="1" x14ac:dyDescent="0.2">
      <c r="A56" t="s">
        <v>57</v>
      </c>
      <c r="B56">
        <v>1535763</v>
      </c>
      <c r="C56">
        <v>445549</v>
      </c>
      <c r="D56">
        <v>0</v>
      </c>
      <c r="E56">
        <v>0</v>
      </c>
      <c r="F56">
        <v>0</v>
      </c>
      <c r="G56">
        <v>0</v>
      </c>
      <c r="H56">
        <v>0</v>
      </c>
      <c r="I56">
        <v>0</v>
      </c>
      <c r="J56">
        <v>0</v>
      </c>
      <c r="K56">
        <v>0</v>
      </c>
      <c r="L56">
        <v>0</v>
      </c>
      <c r="M56">
        <v>0</v>
      </c>
      <c r="N56">
        <v>1090214</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1899617145</v>
      </c>
      <c r="C58">
        <v>52966640</v>
      </c>
      <c r="D58">
        <v>68833698</v>
      </c>
      <c r="E58">
        <v>8958587</v>
      </c>
      <c r="F58">
        <v>546889</v>
      </c>
      <c r="G58">
        <v>798140046</v>
      </c>
      <c r="H58">
        <v>201063931</v>
      </c>
      <c r="I58">
        <v>16991531</v>
      </c>
      <c r="J58">
        <v>393849439</v>
      </c>
      <c r="K58">
        <v>14047123</v>
      </c>
      <c r="L58">
        <v>51361390</v>
      </c>
      <c r="M58">
        <v>1306851</v>
      </c>
      <c r="N58">
        <v>291551020</v>
      </c>
    </row>
    <row r="59" spans="1:14" ht="16" customHeight="1" x14ac:dyDescent="0.2">
      <c r="A59" t="s">
        <v>145</v>
      </c>
      <c r="B59">
        <v>0.65</v>
      </c>
      <c r="C59">
        <v>0.02</v>
      </c>
      <c r="D59">
        <v>0.02</v>
      </c>
      <c r="E59">
        <v>0</v>
      </c>
      <c r="F59">
        <v>0</v>
      </c>
      <c r="G59">
        <v>0.27</v>
      </c>
      <c r="H59">
        <v>7.0000000000000007E-2</v>
      </c>
      <c r="I59">
        <v>0.01</v>
      </c>
      <c r="J59">
        <v>0.14000000000000001</v>
      </c>
      <c r="K59">
        <v>0</v>
      </c>
      <c r="L59">
        <v>0.02</v>
      </c>
      <c r="M59">
        <v>0</v>
      </c>
      <c r="N59">
        <v>0.1</v>
      </c>
    </row>
  </sheetData>
  <phoneticPr fontId="13" type="noConversion"/>
  <hyperlinks>
    <hyperlink ref="A59"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enableFormatConditionsCalculation="0"/>
  <dimension ref="A1:AA59"/>
  <sheetViews>
    <sheetView zoomScaleSheetLayoutView="100" workbookViewId="0">
      <selection activeCell="K13" sqref="K13"/>
    </sheetView>
  </sheetViews>
  <sheetFormatPr baseColWidth="10" defaultColWidth="8.83203125" defaultRowHeight="16" customHeight="1" x14ac:dyDescent="0.2"/>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x14ac:dyDescent="0.2">
      <c r="A1" t="s">
        <v>194</v>
      </c>
      <c r="I1" t="s">
        <v>193</v>
      </c>
      <c r="AA1">
        <v>1</v>
      </c>
    </row>
    <row r="2" spans="1:27" ht="16" customHeight="1" x14ac:dyDescent="0.2">
      <c r="A2" t="s">
        <v>195</v>
      </c>
      <c r="AA2" t="s">
        <v>196</v>
      </c>
    </row>
    <row r="3" spans="1:27" ht="16" customHeight="1" x14ac:dyDescent="0.2">
      <c r="A3" t="s">
        <v>176</v>
      </c>
      <c r="AA3" t="s">
        <v>194</v>
      </c>
    </row>
    <row r="4" spans="1:27" ht="16" customHeight="1" x14ac:dyDescent="0.2">
      <c r="AA4" t="s">
        <v>184</v>
      </c>
    </row>
    <row r="5" spans="1:27" ht="16" customHeight="1" x14ac:dyDescent="0.2">
      <c r="A5" t="s">
        <v>1</v>
      </c>
      <c r="B5" t="s">
        <v>136</v>
      </c>
      <c r="C5" t="s">
        <v>137</v>
      </c>
      <c r="D5" t="s">
        <v>138</v>
      </c>
      <c r="E5" t="s">
        <v>139</v>
      </c>
      <c r="F5" t="s">
        <v>123</v>
      </c>
      <c r="G5" t="s">
        <v>177</v>
      </c>
    </row>
    <row r="6" spans="1:27" ht="16" customHeight="1" x14ac:dyDescent="0.2">
      <c r="B6" t="s">
        <v>178</v>
      </c>
      <c r="C6" t="s">
        <v>3</v>
      </c>
      <c r="D6" t="s">
        <v>4</v>
      </c>
      <c r="E6" t="s">
        <v>179</v>
      </c>
      <c r="F6" t="s">
        <v>197</v>
      </c>
      <c r="G6" t="s">
        <v>180</v>
      </c>
      <c r="I6">
        <v>2006</v>
      </c>
    </row>
    <row r="7" spans="1:27" ht="16" customHeight="1" x14ac:dyDescent="0.2">
      <c r="A7" t="s">
        <v>8</v>
      </c>
      <c r="B7">
        <v>829055</v>
      </c>
      <c r="C7">
        <v>827735</v>
      </c>
      <c r="D7">
        <v>1320</v>
      </c>
      <c r="E7">
        <v>0</v>
      </c>
      <c r="F7">
        <v>77668</v>
      </c>
      <c r="G7">
        <v>906723</v>
      </c>
    </row>
    <row r="8" spans="1:27" ht="16" customHeight="1" x14ac:dyDescent="0.2">
      <c r="A8" t="s">
        <v>9</v>
      </c>
      <c r="B8">
        <v>0</v>
      </c>
      <c r="C8">
        <v>0</v>
      </c>
      <c r="D8">
        <v>0</v>
      </c>
      <c r="E8">
        <v>0</v>
      </c>
      <c r="F8">
        <v>0</v>
      </c>
      <c r="G8">
        <v>0</v>
      </c>
    </row>
    <row r="9" spans="1:27" ht="16" customHeight="1" x14ac:dyDescent="0.2">
      <c r="A9" t="s">
        <v>10</v>
      </c>
      <c r="B9">
        <v>0</v>
      </c>
      <c r="C9">
        <v>0</v>
      </c>
      <c r="D9">
        <v>0</v>
      </c>
      <c r="E9">
        <v>0</v>
      </c>
      <c r="F9">
        <v>10032936</v>
      </c>
      <c r="G9">
        <v>10032936</v>
      </c>
    </row>
    <row r="10" spans="1:27" ht="16" customHeight="1" x14ac:dyDescent="0.2">
      <c r="A10" t="s">
        <v>11</v>
      </c>
      <c r="B10">
        <v>0</v>
      </c>
      <c r="C10">
        <v>0</v>
      </c>
      <c r="D10">
        <v>0</v>
      </c>
      <c r="E10">
        <v>0</v>
      </c>
      <c r="F10">
        <v>0</v>
      </c>
      <c r="G10">
        <v>0</v>
      </c>
    </row>
    <row r="11" spans="1:27" ht="16" customHeight="1" x14ac:dyDescent="0.2">
      <c r="A11" t="s">
        <v>12</v>
      </c>
      <c r="B11">
        <v>311380901</v>
      </c>
      <c r="C11">
        <v>299823153</v>
      </c>
      <c r="D11">
        <v>5703865</v>
      </c>
      <c r="E11">
        <v>5853883</v>
      </c>
      <c r="F11">
        <v>89986753</v>
      </c>
      <c r="G11">
        <v>401367654</v>
      </c>
    </row>
    <row r="12" spans="1:27" ht="16" customHeight="1" x14ac:dyDescent="0.2">
      <c r="A12" t="s">
        <v>13</v>
      </c>
      <c r="B12">
        <v>0</v>
      </c>
      <c r="C12">
        <v>0</v>
      </c>
      <c r="D12">
        <v>0</v>
      </c>
      <c r="E12">
        <v>0</v>
      </c>
      <c r="F12">
        <v>0</v>
      </c>
      <c r="G12">
        <v>0</v>
      </c>
    </row>
    <row r="13" spans="1:27" ht="16" customHeight="1" x14ac:dyDescent="0.2">
      <c r="A13" t="s">
        <v>14</v>
      </c>
      <c r="B13">
        <v>26202492</v>
      </c>
      <c r="C13">
        <v>24092870</v>
      </c>
      <c r="D13">
        <v>0</v>
      </c>
      <c r="E13">
        <v>2109622</v>
      </c>
      <c r="F13">
        <v>68232374</v>
      </c>
      <c r="G13">
        <v>94434866</v>
      </c>
    </row>
    <row r="14" spans="1:27" ht="16" customHeight="1" x14ac:dyDescent="0.2">
      <c r="A14" t="s">
        <v>15</v>
      </c>
      <c r="B14">
        <v>746681</v>
      </c>
      <c r="C14">
        <v>746681</v>
      </c>
      <c r="D14">
        <v>0</v>
      </c>
      <c r="E14">
        <v>0</v>
      </c>
      <c r="F14">
        <v>0</v>
      </c>
      <c r="G14">
        <v>746681</v>
      </c>
    </row>
    <row r="15" spans="1:27" ht="16" customHeight="1" x14ac:dyDescent="0.2">
      <c r="A15" t="s">
        <v>16</v>
      </c>
      <c r="B15">
        <v>1700000</v>
      </c>
      <c r="C15">
        <v>1700000</v>
      </c>
      <c r="D15">
        <v>0</v>
      </c>
      <c r="E15">
        <v>0</v>
      </c>
      <c r="F15">
        <v>1176360</v>
      </c>
      <c r="G15">
        <v>2876360</v>
      </c>
    </row>
    <row r="16" spans="1:27" ht="16" customHeight="1" x14ac:dyDescent="0.2">
      <c r="A16" t="s">
        <v>17</v>
      </c>
      <c r="B16">
        <v>7692271</v>
      </c>
      <c r="C16">
        <v>7692271</v>
      </c>
      <c r="D16">
        <v>0</v>
      </c>
      <c r="E16">
        <v>0</v>
      </c>
      <c r="F16">
        <v>0</v>
      </c>
      <c r="G16">
        <v>7692271</v>
      </c>
    </row>
    <row r="17" spans="1:7" ht="16" customHeight="1" x14ac:dyDescent="0.2">
      <c r="A17" t="s">
        <v>18</v>
      </c>
      <c r="B17">
        <v>264427</v>
      </c>
      <c r="C17">
        <v>264427</v>
      </c>
      <c r="D17">
        <v>0</v>
      </c>
      <c r="E17">
        <v>0</v>
      </c>
      <c r="F17">
        <v>0</v>
      </c>
      <c r="G17">
        <v>264427</v>
      </c>
    </row>
    <row r="18" spans="1:7" ht="16" customHeight="1" x14ac:dyDescent="0.2">
      <c r="A18" t="s">
        <v>19</v>
      </c>
      <c r="B18">
        <v>40748229</v>
      </c>
      <c r="C18">
        <v>40748229</v>
      </c>
      <c r="D18">
        <v>0</v>
      </c>
      <c r="E18">
        <v>0</v>
      </c>
      <c r="F18">
        <v>16834106</v>
      </c>
      <c r="G18">
        <v>57582335</v>
      </c>
    </row>
    <row r="19" spans="1:7" ht="16" customHeight="1" x14ac:dyDescent="0.2">
      <c r="A19" t="s">
        <v>20</v>
      </c>
      <c r="B19">
        <v>0</v>
      </c>
      <c r="C19">
        <v>0</v>
      </c>
      <c r="D19">
        <v>0</v>
      </c>
      <c r="E19">
        <v>0</v>
      </c>
      <c r="F19">
        <v>0</v>
      </c>
      <c r="G19">
        <v>0</v>
      </c>
    </row>
    <row r="20" spans="1:7" ht="16" customHeight="1" x14ac:dyDescent="0.2">
      <c r="A20" t="s">
        <v>21</v>
      </c>
      <c r="B20">
        <v>4095482</v>
      </c>
      <c r="C20">
        <v>3950158</v>
      </c>
      <c r="D20">
        <v>0</v>
      </c>
      <c r="E20">
        <v>145324</v>
      </c>
      <c r="F20">
        <v>622265</v>
      </c>
      <c r="G20">
        <v>4717747</v>
      </c>
    </row>
    <row r="21" spans="1:7" ht="16" customHeight="1" x14ac:dyDescent="0.2">
      <c r="A21" t="s">
        <v>22</v>
      </c>
      <c r="B21">
        <v>7038385</v>
      </c>
      <c r="C21">
        <v>6669851</v>
      </c>
      <c r="D21">
        <v>0</v>
      </c>
      <c r="E21">
        <v>368534</v>
      </c>
      <c r="F21">
        <v>57269836</v>
      </c>
      <c r="G21">
        <v>64308221</v>
      </c>
    </row>
    <row r="22" spans="1:7" ht="16" customHeight="1" x14ac:dyDescent="0.2">
      <c r="A22" t="s">
        <v>23</v>
      </c>
      <c r="B22">
        <v>10752526</v>
      </c>
      <c r="C22">
        <v>7141687</v>
      </c>
      <c r="D22">
        <v>0</v>
      </c>
      <c r="E22">
        <v>3610839</v>
      </c>
      <c r="F22">
        <v>7021331</v>
      </c>
      <c r="G22">
        <v>17773857</v>
      </c>
    </row>
    <row r="23" spans="1:7" ht="16" customHeight="1" x14ac:dyDescent="0.2">
      <c r="A23" t="s">
        <v>24</v>
      </c>
      <c r="B23">
        <v>0</v>
      </c>
      <c r="C23">
        <v>0</v>
      </c>
      <c r="D23">
        <v>0</v>
      </c>
      <c r="E23">
        <v>0</v>
      </c>
      <c r="F23">
        <v>37382251</v>
      </c>
      <c r="G23">
        <v>37382251</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43183429</v>
      </c>
      <c r="G25">
        <v>43183429</v>
      </c>
    </row>
    <row r="26" spans="1:7" ht="16" customHeight="1" x14ac:dyDescent="0.2">
      <c r="A26" t="s">
        <v>27</v>
      </c>
      <c r="B26">
        <v>16871238</v>
      </c>
      <c r="C26">
        <v>14465552</v>
      </c>
      <c r="D26">
        <v>886784</v>
      </c>
      <c r="E26">
        <v>1518902</v>
      </c>
      <c r="F26">
        <v>3263836</v>
      </c>
      <c r="G26">
        <v>20135074</v>
      </c>
    </row>
    <row r="27" spans="1:7" ht="16" customHeight="1" x14ac:dyDescent="0.2">
      <c r="A27" t="s">
        <v>28</v>
      </c>
      <c r="B27">
        <v>16944809</v>
      </c>
      <c r="C27">
        <v>16663988</v>
      </c>
      <c r="D27">
        <v>130436</v>
      </c>
      <c r="E27">
        <v>150385</v>
      </c>
      <c r="F27">
        <v>113795327</v>
      </c>
      <c r="G27">
        <v>130740136</v>
      </c>
    </row>
    <row r="28" spans="1:7" ht="16" customHeight="1" x14ac:dyDescent="0.2">
      <c r="A28" t="s">
        <v>29</v>
      </c>
      <c r="B28">
        <v>11143054</v>
      </c>
      <c r="C28">
        <v>11143054</v>
      </c>
      <c r="D28">
        <v>0</v>
      </c>
      <c r="E28">
        <v>0</v>
      </c>
      <c r="F28">
        <v>0</v>
      </c>
      <c r="G28">
        <v>11143054</v>
      </c>
    </row>
    <row r="29" spans="1:7" ht="16" customHeight="1" x14ac:dyDescent="0.2">
      <c r="A29" t="s">
        <v>30</v>
      </c>
      <c r="B29">
        <v>0</v>
      </c>
      <c r="C29">
        <v>0</v>
      </c>
      <c r="D29">
        <v>0</v>
      </c>
      <c r="E29">
        <v>0</v>
      </c>
      <c r="F29">
        <v>39425869</v>
      </c>
      <c r="G29">
        <v>39425869</v>
      </c>
    </row>
    <row r="30" spans="1:7" ht="16" customHeight="1" x14ac:dyDescent="0.2">
      <c r="A30" t="s">
        <v>31</v>
      </c>
      <c r="B30">
        <v>18414813</v>
      </c>
      <c r="C30">
        <v>18414813</v>
      </c>
      <c r="D30">
        <v>0</v>
      </c>
      <c r="E30">
        <v>0</v>
      </c>
      <c r="F30">
        <v>344874</v>
      </c>
      <c r="G30">
        <v>18759687</v>
      </c>
    </row>
    <row r="31" spans="1:7" ht="16" customHeight="1" x14ac:dyDescent="0.2">
      <c r="A31" t="s">
        <v>32</v>
      </c>
      <c r="B31">
        <v>0</v>
      </c>
      <c r="C31">
        <v>0</v>
      </c>
      <c r="D31">
        <v>0</v>
      </c>
      <c r="E31">
        <v>0</v>
      </c>
      <c r="F31">
        <v>0</v>
      </c>
      <c r="G31">
        <v>0</v>
      </c>
    </row>
    <row r="32" spans="1:7" ht="16" customHeight="1" x14ac:dyDescent="0.2">
      <c r="A32" t="s">
        <v>33</v>
      </c>
      <c r="B32">
        <v>7266114</v>
      </c>
      <c r="C32">
        <v>7266114</v>
      </c>
      <c r="D32">
        <v>0</v>
      </c>
      <c r="E32">
        <v>0</v>
      </c>
      <c r="F32">
        <v>11586061</v>
      </c>
      <c r="G32">
        <v>18852175</v>
      </c>
    </row>
    <row r="33" spans="1:7" ht="16" customHeight="1" x14ac:dyDescent="0.2">
      <c r="A33" t="s">
        <v>34</v>
      </c>
      <c r="B33">
        <v>0</v>
      </c>
      <c r="C33">
        <v>0</v>
      </c>
      <c r="D33">
        <v>0</v>
      </c>
      <c r="E33">
        <v>0</v>
      </c>
      <c r="F33">
        <v>0</v>
      </c>
      <c r="G33">
        <v>0</v>
      </c>
    </row>
    <row r="34" spans="1:7" ht="16" customHeight="1" x14ac:dyDescent="0.2">
      <c r="A34" t="s">
        <v>35</v>
      </c>
      <c r="B34">
        <v>12480298</v>
      </c>
      <c r="C34">
        <v>12480298</v>
      </c>
      <c r="D34">
        <v>0</v>
      </c>
      <c r="E34">
        <v>0</v>
      </c>
      <c r="F34">
        <v>0</v>
      </c>
      <c r="G34">
        <v>12480298</v>
      </c>
    </row>
    <row r="35" spans="1:7" ht="16" customHeight="1" x14ac:dyDescent="0.2">
      <c r="A35" t="s">
        <v>36</v>
      </c>
      <c r="B35">
        <v>4174300</v>
      </c>
      <c r="C35">
        <v>4174300</v>
      </c>
      <c r="D35">
        <v>0</v>
      </c>
      <c r="E35">
        <v>0</v>
      </c>
      <c r="F35">
        <v>0</v>
      </c>
      <c r="G35">
        <v>4174300</v>
      </c>
    </row>
    <row r="36" spans="1:7" ht="16" customHeight="1" x14ac:dyDescent="0.2">
      <c r="A36" t="s">
        <v>37</v>
      </c>
      <c r="B36">
        <v>835056</v>
      </c>
      <c r="C36">
        <v>835056</v>
      </c>
      <c r="D36">
        <v>0</v>
      </c>
      <c r="E36">
        <v>0</v>
      </c>
      <c r="F36">
        <v>0</v>
      </c>
      <c r="G36">
        <v>835056</v>
      </c>
    </row>
    <row r="37" spans="1:7" ht="16" customHeight="1" x14ac:dyDescent="0.2">
      <c r="A37" t="s">
        <v>38</v>
      </c>
      <c r="B37">
        <v>21073084</v>
      </c>
      <c r="C37">
        <v>16219229</v>
      </c>
      <c r="D37">
        <v>929805</v>
      </c>
      <c r="E37">
        <v>3924050</v>
      </c>
      <c r="F37">
        <v>214575981</v>
      </c>
      <c r="G37">
        <v>235649065</v>
      </c>
    </row>
    <row r="38" spans="1:7" ht="16" customHeight="1" x14ac:dyDescent="0.2">
      <c r="A38" t="s">
        <v>39</v>
      </c>
      <c r="B38">
        <v>0</v>
      </c>
      <c r="C38">
        <v>0</v>
      </c>
      <c r="D38">
        <v>0</v>
      </c>
      <c r="E38">
        <v>0</v>
      </c>
      <c r="F38">
        <v>0</v>
      </c>
      <c r="G38">
        <v>0</v>
      </c>
    </row>
    <row r="39" spans="1:7" ht="16" customHeight="1" x14ac:dyDescent="0.2">
      <c r="A39" t="s">
        <v>40</v>
      </c>
      <c r="B39">
        <v>419705746</v>
      </c>
      <c r="C39">
        <v>317721748</v>
      </c>
      <c r="D39">
        <v>101983998</v>
      </c>
      <c r="E39">
        <v>0</v>
      </c>
      <c r="F39">
        <v>1163128376</v>
      </c>
      <c r="G39">
        <v>1582834122</v>
      </c>
    </row>
    <row r="40" spans="1:7" ht="16" customHeight="1" x14ac:dyDescent="0.2">
      <c r="A40" t="s">
        <v>41</v>
      </c>
      <c r="B40">
        <v>0</v>
      </c>
      <c r="C40">
        <v>0</v>
      </c>
      <c r="D40">
        <v>0</v>
      </c>
      <c r="E40">
        <v>0</v>
      </c>
      <c r="F40">
        <v>0</v>
      </c>
      <c r="G40">
        <v>0</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5614415</v>
      </c>
      <c r="G42">
        <v>5614415</v>
      </c>
    </row>
    <row r="43" spans="1:7" ht="16" customHeight="1" x14ac:dyDescent="0.2">
      <c r="A43" t="s">
        <v>44</v>
      </c>
      <c r="B43">
        <v>0</v>
      </c>
      <c r="C43">
        <v>0</v>
      </c>
      <c r="D43">
        <v>0</v>
      </c>
      <c r="E43">
        <v>0</v>
      </c>
      <c r="F43">
        <v>0</v>
      </c>
      <c r="G43">
        <v>0</v>
      </c>
    </row>
    <row r="44" spans="1:7" ht="16" customHeight="1" x14ac:dyDescent="0.2">
      <c r="A44" t="s">
        <v>45</v>
      </c>
      <c r="B44">
        <v>0</v>
      </c>
      <c r="C44">
        <v>0</v>
      </c>
      <c r="D44">
        <v>0</v>
      </c>
      <c r="E44">
        <v>0</v>
      </c>
      <c r="F44">
        <v>0</v>
      </c>
      <c r="G44">
        <v>0</v>
      </c>
    </row>
    <row r="45" spans="1:7" ht="16" customHeight="1" x14ac:dyDescent="0.2">
      <c r="A45" t="s">
        <v>46</v>
      </c>
      <c r="B45">
        <v>0</v>
      </c>
      <c r="C45">
        <v>0</v>
      </c>
      <c r="D45">
        <v>0</v>
      </c>
      <c r="E45">
        <v>0</v>
      </c>
      <c r="F45">
        <v>0</v>
      </c>
      <c r="G45">
        <v>0</v>
      </c>
    </row>
    <row r="46" spans="1:7" ht="16" customHeight="1" x14ac:dyDescent="0.2">
      <c r="A46" t="s">
        <v>47</v>
      </c>
      <c r="B46">
        <v>14377004</v>
      </c>
      <c r="C46">
        <v>14377004</v>
      </c>
      <c r="D46">
        <v>0</v>
      </c>
      <c r="E46">
        <v>0</v>
      </c>
      <c r="F46">
        <v>103054</v>
      </c>
      <c r="G46">
        <v>14480058</v>
      </c>
    </row>
    <row r="47" spans="1:7" ht="16" customHeight="1" x14ac:dyDescent="0.2">
      <c r="A47" t="s">
        <v>48</v>
      </c>
      <c r="B47">
        <v>5909863</v>
      </c>
      <c r="C47">
        <v>5909863</v>
      </c>
      <c r="D47">
        <v>0</v>
      </c>
      <c r="E47">
        <v>0</v>
      </c>
      <c r="F47">
        <v>103649</v>
      </c>
      <c r="G47">
        <v>6013512</v>
      </c>
    </row>
    <row r="48" spans="1:7" ht="16" customHeight="1" x14ac:dyDescent="0.2">
      <c r="A48" t="s">
        <v>49</v>
      </c>
      <c r="B48">
        <v>0</v>
      </c>
      <c r="C48">
        <v>0</v>
      </c>
      <c r="D48">
        <v>0</v>
      </c>
      <c r="E48">
        <v>0</v>
      </c>
      <c r="F48">
        <v>0</v>
      </c>
      <c r="G48">
        <v>0</v>
      </c>
    </row>
    <row r="49" spans="1:7" ht="16" customHeight="1" x14ac:dyDescent="0.2">
      <c r="A49" t="s">
        <v>50</v>
      </c>
      <c r="B49">
        <v>2733735</v>
      </c>
      <c r="C49">
        <v>2608061</v>
      </c>
      <c r="D49">
        <v>0</v>
      </c>
      <c r="E49">
        <v>125674</v>
      </c>
      <c r="F49">
        <v>1243732</v>
      </c>
      <c r="G49">
        <v>3977467</v>
      </c>
    </row>
    <row r="50" spans="1:7" ht="16" customHeight="1" x14ac:dyDescent="0.2">
      <c r="A50" t="s">
        <v>51</v>
      </c>
      <c r="B50">
        <v>6179819</v>
      </c>
      <c r="C50">
        <v>6179819</v>
      </c>
      <c r="D50">
        <v>0</v>
      </c>
      <c r="E50">
        <v>0</v>
      </c>
      <c r="F50">
        <v>1370438</v>
      </c>
      <c r="G50">
        <v>7550257</v>
      </c>
    </row>
    <row r="51" spans="1:7" ht="16" customHeight="1" x14ac:dyDescent="0.2">
      <c r="A51" t="s">
        <v>52</v>
      </c>
      <c r="B51">
        <v>181755</v>
      </c>
      <c r="C51">
        <v>162164</v>
      </c>
      <c r="D51">
        <v>0</v>
      </c>
      <c r="E51">
        <v>19591</v>
      </c>
      <c r="F51">
        <v>219941</v>
      </c>
      <c r="G51">
        <v>401696</v>
      </c>
    </row>
    <row r="52" spans="1:7" ht="16" customHeight="1" x14ac:dyDescent="0.2">
      <c r="A52" t="s">
        <v>53</v>
      </c>
      <c r="B52">
        <v>2985278</v>
      </c>
      <c r="C52">
        <v>2493373</v>
      </c>
      <c r="D52">
        <v>0</v>
      </c>
      <c r="E52">
        <v>491905</v>
      </c>
      <c r="F52">
        <v>11451050</v>
      </c>
      <c r="G52">
        <v>14436328</v>
      </c>
    </row>
    <row r="53" spans="1:7" ht="16" customHeight="1" x14ac:dyDescent="0.2">
      <c r="A53" t="s">
        <v>54</v>
      </c>
      <c r="B53">
        <v>24276232</v>
      </c>
      <c r="C53">
        <v>18926190</v>
      </c>
      <c r="D53">
        <v>5350042</v>
      </c>
      <c r="E53">
        <v>0</v>
      </c>
      <c r="F53">
        <v>0</v>
      </c>
      <c r="G53">
        <v>24276232</v>
      </c>
    </row>
    <row r="54" spans="1:7" ht="16" customHeight="1" x14ac:dyDescent="0.2">
      <c r="A54" t="s">
        <v>55</v>
      </c>
      <c r="B54">
        <v>4492514</v>
      </c>
      <c r="C54">
        <v>4492514</v>
      </c>
      <c r="D54">
        <v>0</v>
      </c>
      <c r="E54">
        <v>0</v>
      </c>
      <c r="F54">
        <v>0</v>
      </c>
      <c r="G54">
        <v>4492514</v>
      </c>
    </row>
    <row r="55" spans="1:7" ht="16" customHeight="1" x14ac:dyDescent="0.2">
      <c r="A55" t="s">
        <v>56</v>
      </c>
      <c r="B55">
        <v>5821675</v>
      </c>
      <c r="C55">
        <v>4359856</v>
      </c>
      <c r="D55">
        <v>0</v>
      </c>
      <c r="E55">
        <v>1461819</v>
      </c>
      <c r="F55">
        <v>35470</v>
      </c>
      <c r="G55">
        <v>5857145</v>
      </c>
    </row>
    <row r="56" spans="1:7" ht="16" customHeight="1" x14ac:dyDescent="0.2">
      <c r="A56" t="s">
        <v>57</v>
      </c>
      <c r="B56">
        <v>2523834</v>
      </c>
      <c r="C56">
        <v>2523834</v>
      </c>
      <c r="D56">
        <v>0</v>
      </c>
      <c r="E56">
        <v>0</v>
      </c>
      <c r="F56">
        <v>1535763</v>
      </c>
      <c r="G56">
        <v>4059597</v>
      </c>
    </row>
    <row r="57" spans="1:7" ht="16" customHeight="1" x14ac:dyDescent="0.2">
      <c r="A57" t="s">
        <v>58</v>
      </c>
      <c r="B57">
        <v>50982</v>
      </c>
      <c r="C57">
        <v>50982</v>
      </c>
      <c r="D57">
        <v>0</v>
      </c>
      <c r="E57">
        <v>0</v>
      </c>
      <c r="F57">
        <v>0</v>
      </c>
      <c r="G57">
        <v>50982</v>
      </c>
    </row>
    <row r="58" spans="1:7" ht="16" customHeight="1" x14ac:dyDescent="0.2">
      <c r="A58" t="s">
        <v>133</v>
      </c>
      <c r="B58">
        <v>1009891652</v>
      </c>
      <c r="C58">
        <v>875124874</v>
      </c>
      <c r="D58">
        <v>114986250</v>
      </c>
      <c r="E58">
        <v>19780528</v>
      </c>
      <c r="F58">
        <v>1899617145</v>
      </c>
      <c r="G58">
        <v>2909508797</v>
      </c>
    </row>
    <row r="59" spans="1:7" ht="16" customHeight="1" x14ac:dyDescent="0.2">
      <c r="A59" t="s">
        <v>145</v>
      </c>
      <c r="B59">
        <v>0.35</v>
      </c>
      <c r="C59">
        <v>0.3</v>
      </c>
      <c r="D59">
        <v>0.04</v>
      </c>
      <c r="E59">
        <v>0.01</v>
      </c>
      <c r="F59">
        <v>0.65</v>
      </c>
      <c r="G59">
        <v>1</v>
      </c>
    </row>
  </sheetData>
  <sheetProtection insertColumns="0" insertRows="0" insertHyperlinks="0" selectLockedCells="1"/>
  <phoneticPr fontId="13" type="noConversion"/>
  <hyperlinks>
    <hyperlink ref="A59"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AA59"/>
  <sheetViews>
    <sheetView zoomScaleSheetLayoutView="115" workbookViewId="0">
      <selection activeCell="I1" sqref="I1:K1048576"/>
    </sheetView>
  </sheetViews>
  <sheetFormatPr baseColWidth="10" defaultColWidth="9.1640625" defaultRowHeight="16" customHeight="1" x14ac:dyDescent="0.2"/>
  <cols>
    <col min="1" max="1" width="15.5" customWidth="1"/>
    <col min="2" max="2" width="11.1640625" customWidth="1"/>
    <col min="3" max="3" width="10.83203125" customWidth="1"/>
    <col min="4" max="4" width="11.1640625" bestFit="1" customWidth="1"/>
    <col min="5" max="5" width="10.1640625" customWidth="1"/>
    <col min="6" max="6" width="7.5" customWidth="1"/>
    <col min="7" max="7" width="9.83203125" bestFit="1" customWidth="1"/>
    <col min="8" max="8" width="9.33203125" bestFit="1" customWidth="1"/>
    <col min="9" max="11" width="10.83203125" customWidth="1"/>
    <col min="12" max="12" width="9.83203125" bestFit="1" customWidth="1"/>
    <col min="13" max="13" width="8.6640625" customWidth="1"/>
    <col min="14" max="14" width="12.6640625" customWidth="1"/>
    <col min="15" max="15" width="7.5" customWidth="1"/>
  </cols>
  <sheetData>
    <row r="1" spans="1:27" ht="16" customHeight="1" x14ac:dyDescent="0.2">
      <c r="A1" t="s">
        <v>337</v>
      </c>
      <c r="P1" t="s">
        <v>191</v>
      </c>
    </row>
    <row r="2" spans="1:27" ht="16" customHeight="1" x14ac:dyDescent="0.2">
      <c r="A2" t="s">
        <v>200</v>
      </c>
      <c r="AA2" t="s">
        <v>337</v>
      </c>
    </row>
    <row r="3" spans="1:27" ht="16" customHeight="1" x14ac:dyDescent="0.2">
      <c r="A3" t="s">
        <v>176</v>
      </c>
      <c r="AA3" t="s">
        <v>338</v>
      </c>
    </row>
    <row r="4" spans="1:27" ht="16" customHeight="1" x14ac:dyDescent="0.2">
      <c r="AA4" t="s">
        <v>184</v>
      </c>
    </row>
    <row r="5" spans="1:27"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27" ht="16" customHeight="1" x14ac:dyDescent="0.2">
      <c r="B6" t="s">
        <v>186</v>
      </c>
      <c r="C6" t="s">
        <v>187</v>
      </c>
      <c r="D6" t="s">
        <v>4</v>
      </c>
      <c r="E6" t="s">
        <v>188</v>
      </c>
      <c r="F6" t="s">
        <v>128</v>
      </c>
      <c r="G6" t="s">
        <v>64</v>
      </c>
      <c r="H6" t="s">
        <v>158</v>
      </c>
      <c r="I6" t="s">
        <v>189</v>
      </c>
      <c r="J6" t="s">
        <v>171</v>
      </c>
      <c r="K6" t="s">
        <v>172</v>
      </c>
      <c r="L6" t="s">
        <v>173</v>
      </c>
      <c r="M6" t="s">
        <v>70</v>
      </c>
      <c r="N6" t="s">
        <v>72</v>
      </c>
    </row>
    <row r="7" spans="1:27" ht="16" customHeight="1" x14ac:dyDescent="0.2">
      <c r="A7" t="s">
        <v>8</v>
      </c>
      <c r="B7">
        <v>37339363</v>
      </c>
      <c r="C7">
        <v>10476504</v>
      </c>
      <c r="D7">
        <v>6163290</v>
      </c>
      <c r="E7">
        <v>16693</v>
      </c>
      <c r="F7">
        <v>0</v>
      </c>
      <c r="G7">
        <v>0</v>
      </c>
      <c r="H7">
        <v>0</v>
      </c>
      <c r="I7">
        <v>0</v>
      </c>
      <c r="J7">
        <v>2000000</v>
      </c>
      <c r="K7">
        <v>0</v>
      </c>
      <c r="L7">
        <v>4810521</v>
      </c>
      <c r="M7">
        <v>216684</v>
      </c>
      <c r="N7">
        <v>13655671</v>
      </c>
    </row>
    <row r="8" spans="1:27" ht="16" customHeight="1" x14ac:dyDescent="0.2">
      <c r="A8" t="s">
        <v>9</v>
      </c>
      <c r="B8">
        <v>7602044</v>
      </c>
      <c r="C8">
        <v>3572513</v>
      </c>
      <c r="D8">
        <v>0</v>
      </c>
      <c r="E8">
        <v>0</v>
      </c>
      <c r="F8">
        <v>0</v>
      </c>
      <c r="G8">
        <v>0</v>
      </c>
      <c r="H8">
        <v>0</v>
      </c>
      <c r="I8">
        <v>728430</v>
      </c>
      <c r="J8">
        <v>0</v>
      </c>
      <c r="K8">
        <v>0</v>
      </c>
      <c r="L8">
        <v>3211296</v>
      </c>
      <c r="M8">
        <v>89805</v>
      </c>
      <c r="N8">
        <v>0</v>
      </c>
    </row>
    <row r="9" spans="1:27" ht="16" customHeight="1" x14ac:dyDescent="0.2">
      <c r="A9" t="s">
        <v>10</v>
      </c>
      <c r="B9">
        <v>38796970</v>
      </c>
      <c r="C9">
        <v>4043810</v>
      </c>
      <c r="D9">
        <v>16665017</v>
      </c>
      <c r="E9">
        <v>58524</v>
      </c>
      <c r="F9">
        <v>0</v>
      </c>
      <c r="G9">
        <v>0</v>
      </c>
      <c r="H9">
        <v>0</v>
      </c>
      <c r="I9">
        <v>0</v>
      </c>
      <c r="J9">
        <v>0</v>
      </c>
      <c r="K9">
        <v>0</v>
      </c>
      <c r="L9">
        <v>7363547</v>
      </c>
      <c r="M9">
        <v>624207</v>
      </c>
      <c r="N9">
        <v>10041865</v>
      </c>
    </row>
    <row r="10" spans="1:27" ht="16" customHeight="1" x14ac:dyDescent="0.2">
      <c r="A10" t="s">
        <v>11</v>
      </c>
      <c r="B10">
        <v>21804697</v>
      </c>
      <c r="C10">
        <v>220</v>
      </c>
      <c r="D10">
        <v>20214541</v>
      </c>
      <c r="E10">
        <v>1575200</v>
      </c>
      <c r="F10">
        <v>0</v>
      </c>
      <c r="G10">
        <v>0</v>
      </c>
      <c r="H10">
        <v>0</v>
      </c>
      <c r="I10">
        <v>14736</v>
      </c>
      <c r="J10">
        <v>0</v>
      </c>
      <c r="K10">
        <v>0</v>
      </c>
      <c r="L10">
        <v>0</v>
      </c>
      <c r="M10">
        <v>0</v>
      </c>
      <c r="N10">
        <v>0</v>
      </c>
    </row>
    <row r="11" spans="1:27" ht="16" customHeight="1" x14ac:dyDescent="0.2">
      <c r="A11" t="s">
        <v>12</v>
      </c>
      <c r="B11">
        <v>878575690</v>
      </c>
      <c r="C11">
        <v>73838649</v>
      </c>
      <c r="D11">
        <v>467738305</v>
      </c>
      <c r="E11">
        <v>7760119</v>
      </c>
      <c r="F11">
        <v>0</v>
      </c>
      <c r="G11">
        <v>0</v>
      </c>
      <c r="H11">
        <v>0</v>
      </c>
      <c r="I11">
        <v>83265</v>
      </c>
      <c r="J11">
        <v>1218218</v>
      </c>
      <c r="K11">
        <v>0</v>
      </c>
      <c r="L11">
        <v>214996448</v>
      </c>
      <c r="M11">
        <v>0</v>
      </c>
      <c r="N11">
        <v>112940686</v>
      </c>
    </row>
    <row r="12" spans="1:27" ht="16" customHeight="1" x14ac:dyDescent="0.2">
      <c r="A12" t="s">
        <v>13</v>
      </c>
      <c r="B12">
        <v>78854396</v>
      </c>
      <c r="C12">
        <v>159710</v>
      </c>
      <c r="D12">
        <v>151679</v>
      </c>
      <c r="E12">
        <v>-174</v>
      </c>
      <c r="F12">
        <v>0</v>
      </c>
      <c r="G12">
        <v>39002</v>
      </c>
      <c r="H12">
        <v>4520894</v>
      </c>
      <c r="I12">
        <v>518357</v>
      </c>
      <c r="J12">
        <v>17879</v>
      </c>
      <c r="K12">
        <v>0</v>
      </c>
      <c r="L12">
        <v>4459795</v>
      </c>
      <c r="M12">
        <v>103336</v>
      </c>
      <c r="N12">
        <v>68883918</v>
      </c>
    </row>
    <row r="13" spans="1:27" ht="16" customHeight="1" x14ac:dyDescent="0.2">
      <c r="A13" t="s">
        <v>14</v>
      </c>
      <c r="B13">
        <v>49521675</v>
      </c>
      <c r="C13">
        <v>16547908</v>
      </c>
      <c r="D13">
        <v>0</v>
      </c>
      <c r="E13">
        <v>0</v>
      </c>
      <c r="F13">
        <v>0</v>
      </c>
      <c r="G13">
        <v>0</v>
      </c>
      <c r="H13">
        <v>0</v>
      </c>
      <c r="I13">
        <v>0</v>
      </c>
      <c r="J13">
        <v>0</v>
      </c>
      <c r="K13">
        <v>0</v>
      </c>
      <c r="L13">
        <v>15739765</v>
      </c>
      <c r="M13">
        <v>927327</v>
      </c>
      <c r="N13">
        <v>16306675</v>
      </c>
    </row>
    <row r="14" spans="1:27" ht="16" customHeight="1" x14ac:dyDescent="0.2">
      <c r="A14" t="s">
        <v>15</v>
      </c>
      <c r="B14">
        <v>31463923</v>
      </c>
      <c r="C14">
        <v>1318720</v>
      </c>
      <c r="D14">
        <v>25274514</v>
      </c>
      <c r="E14">
        <v>0</v>
      </c>
      <c r="F14">
        <v>0</v>
      </c>
      <c r="G14">
        <v>0</v>
      </c>
      <c r="H14">
        <v>0</v>
      </c>
      <c r="I14">
        <v>2697206</v>
      </c>
      <c r="J14">
        <v>615972</v>
      </c>
      <c r="K14">
        <v>0</v>
      </c>
      <c r="L14">
        <v>1055027</v>
      </c>
      <c r="M14">
        <v>502484</v>
      </c>
      <c r="N14">
        <v>0</v>
      </c>
    </row>
    <row r="15" spans="1:27" ht="16" customHeight="1" x14ac:dyDescent="0.2">
      <c r="A15" t="s">
        <v>16</v>
      </c>
      <c r="B15">
        <v>59728241</v>
      </c>
      <c r="C15">
        <v>2709000</v>
      </c>
      <c r="D15">
        <v>45281804</v>
      </c>
      <c r="E15">
        <v>0</v>
      </c>
      <c r="F15">
        <v>0</v>
      </c>
      <c r="G15">
        <v>0</v>
      </c>
      <c r="H15">
        <v>0</v>
      </c>
      <c r="I15">
        <v>0</v>
      </c>
      <c r="J15">
        <v>0</v>
      </c>
      <c r="K15">
        <v>8626449</v>
      </c>
      <c r="L15">
        <v>2786948</v>
      </c>
      <c r="M15">
        <v>324040</v>
      </c>
      <c r="N15">
        <v>0</v>
      </c>
    </row>
    <row r="16" spans="1:27" ht="16" customHeight="1" x14ac:dyDescent="0.2">
      <c r="A16" t="s">
        <v>17</v>
      </c>
      <c r="B16">
        <v>208398827</v>
      </c>
      <c r="C16">
        <v>0</v>
      </c>
      <c r="D16">
        <v>139144242</v>
      </c>
      <c r="E16">
        <v>0</v>
      </c>
      <c r="F16">
        <v>0</v>
      </c>
      <c r="G16">
        <v>0</v>
      </c>
      <c r="H16">
        <v>0</v>
      </c>
      <c r="I16">
        <v>1471265</v>
      </c>
      <c r="J16">
        <v>520446</v>
      </c>
      <c r="K16">
        <v>0</v>
      </c>
      <c r="L16">
        <v>20905033</v>
      </c>
      <c r="M16">
        <v>1994815</v>
      </c>
      <c r="N16">
        <v>44363026</v>
      </c>
    </row>
    <row r="17" spans="1:14" ht="16" customHeight="1" x14ac:dyDescent="0.2">
      <c r="A17" t="s">
        <v>18</v>
      </c>
      <c r="B17">
        <v>127196359</v>
      </c>
      <c r="C17">
        <v>14140065</v>
      </c>
      <c r="D17">
        <v>0</v>
      </c>
      <c r="E17">
        <v>750717</v>
      </c>
      <c r="F17">
        <v>0</v>
      </c>
      <c r="G17">
        <v>0</v>
      </c>
      <c r="H17">
        <v>0</v>
      </c>
      <c r="I17">
        <v>0</v>
      </c>
      <c r="J17">
        <v>737</v>
      </c>
      <c r="K17">
        <v>0</v>
      </c>
      <c r="L17">
        <v>2863354</v>
      </c>
      <c r="M17">
        <v>564270</v>
      </c>
      <c r="N17">
        <v>108877216</v>
      </c>
    </row>
    <row r="18" spans="1:14" ht="16" customHeight="1" x14ac:dyDescent="0.2">
      <c r="A18" t="s">
        <v>19</v>
      </c>
      <c r="B18">
        <v>10286938</v>
      </c>
      <c r="C18">
        <v>5997110</v>
      </c>
      <c r="D18">
        <v>0</v>
      </c>
      <c r="E18">
        <v>388823</v>
      </c>
      <c r="F18">
        <v>0</v>
      </c>
      <c r="G18">
        <v>0</v>
      </c>
      <c r="H18">
        <v>0</v>
      </c>
      <c r="I18">
        <v>0</v>
      </c>
      <c r="J18">
        <v>0</v>
      </c>
      <c r="K18">
        <v>0</v>
      </c>
      <c r="L18">
        <v>3392110</v>
      </c>
      <c r="M18">
        <v>508895</v>
      </c>
      <c r="N18">
        <v>0</v>
      </c>
    </row>
    <row r="19" spans="1:14" ht="16" customHeight="1" x14ac:dyDescent="0.2">
      <c r="A19" t="s">
        <v>20</v>
      </c>
      <c r="B19">
        <v>14897179</v>
      </c>
      <c r="C19">
        <v>6007366</v>
      </c>
      <c r="D19">
        <v>1175820</v>
      </c>
      <c r="E19">
        <v>316683</v>
      </c>
      <c r="F19">
        <v>0</v>
      </c>
      <c r="G19">
        <v>0</v>
      </c>
      <c r="H19">
        <v>0</v>
      </c>
      <c r="I19">
        <v>190920</v>
      </c>
      <c r="J19">
        <v>0</v>
      </c>
      <c r="K19">
        <v>0</v>
      </c>
      <c r="L19">
        <v>1215378</v>
      </c>
      <c r="M19">
        <v>608381</v>
      </c>
      <c r="N19">
        <v>5382631</v>
      </c>
    </row>
    <row r="20" spans="1:14" ht="16" customHeight="1" x14ac:dyDescent="0.2">
      <c r="A20" t="s">
        <v>21</v>
      </c>
      <c r="B20">
        <v>378233048</v>
      </c>
      <c r="C20">
        <v>10114785</v>
      </c>
      <c r="D20">
        <v>254282678</v>
      </c>
      <c r="E20">
        <v>66107</v>
      </c>
      <c r="F20">
        <v>0</v>
      </c>
      <c r="G20">
        <v>0</v>
      </c>
      <c r="H20">
        <v>0</v>
      </c>
      <c r="I20">
        <v>0</v>
      </c>
      <c r="J20">
        <v>0</v>
      </c>
      <c r="K20">
        <v>0</v>
      </c>
      <c r="L20">
        <v>6371939</v>
      </c>
      <c r="M20">
        <v>376436</v>
      </c>
      <c r="N20">
        <v>107021103</v>
      </c>
    </row>
    <row r="21" spans="1:14" ht="16" customHeight="1" x14ac:dyDescent="0.2">
      <c r="A21" t="s">
        <v>22</v>
      </c>
      <c r="B21">
        <v>54342629</v>
      </c>
      <c r="C21">
        <v>3331572</v>
      </c>
      <c r="D21">
        <v>15248217</v>
      </c>
      <c r="E21">
        <v>630419</v>
      </c>
      <c r="F21">
        <v>0</v>
      </c>
      <c r="G21">
        <v>0</v>
      </c>
      <c r="H21">
        <v>0</v>
      </c>
      <c r="I21">
        <v>0</v>
      </c>
      <c r="J21">
        <v>0</v>
      </c>
      <c r="K21">
        <v>0</v>
      </c>
      <c r="L21">
        <v>12306303</v>
      </c>
      <c r="M21">
        <v>1099776</v>
      </c>
      <c r="N21">
        <v>21726342</v>
      </c>
    </row>
    <row r="22" spans="1:14" ht="16" customHeight="1" x14ac:dyDescent="0.2">
      <c r="A22" t="s">
        <v>23</v>
      </c>
      <c r="B22">
        <v>13339813</v>
      </c>
      <c r="C22">
        <v>4814909</v>
      </c>
      <c r="D22">
        <v>0</v>
      </c>
      <c r="E22">
        <v>0</v>
      </c>
      <c r="F22">
        <v>0</v>
      </c>
      <c r="G22">
        <v>0</v>
      </c>
      <c r="H22">
        <v>0</v>
      </c>
      <c r="I22">
        <v>0</v>
      </c>
      <c r="J22">
        <v>0</v>
      </c>
      <c r="K22">
        <v>0</v>
      </c>
      <c r="L22">
        <v>7826442</v>
      </c>
      <c r="M22">
        <v>698462</v>
      </c>
      <c r="N22">
        <v>0</v>
      </c>
    </row>
    <row r="23" spans="1:14" ht="16" customHeight="1" x14ac:dyDescent="0.2">
      <c r="A23" t="s">
        <v>24</v>
      </c>
      <c r="B23">
        <v>3553527</v>
      </c>
      <c r="C23">
        <v>0</v>
      </c>
      <c r="D23">
        <v>0</v>
      </c>
      <c r="E23">
        <v>0</v>
      </c>
      <c r="F23">
        <v>0</v>
      </c>
      <c r="G23">
        <v>0</v>
      </c>
      <c r="H23">
        <v>0</v>
      </c>
      <c r="I23">
        <v>0</v>
      </c>
      <c r="J23">
        <v>0</v>
      </c>
      <c r="K23">
        <v>0</v>
      </c>
      <c r="L23">
        <v>0</v>
      </c>
      <c r="M23">
        <v>0</v>
      </c>
      <c r="N23">
        <v>3553527</v>
      </c>
    </row>
    <row r="24" spans="1:14" ht="16" customHeight="1" x14ac:dyDescent="0.2">
      <c r="A24" t="s">
        <v>25</v>
      </c>
      <c r="B24">
        <v>10554915</v>
      </c>
      <c r="C24">
        <v>991685</v>
      </c>
      <c r="D24">
        <v>8138692</v>
      </c>
      <c r="E24">
        <v>0</v>
      </c>
      <c r="F24">
        <v>0</v>
      </c>
      <c r="G24">
        <v>0</v>
      </c>
      <c r="H24">
        <v>0</v>
      </c>
      <c r="I24">
        <v>0</v>
      </c>
      <c r="J24">
        <v>0</v>
      </c>
      <c r="K24">
        <v>0</v>
      </c>
      <c r="L24">
        <v>638580</v>
      </c>
      <c r="M24">
        <v>785958</v>
      </c>
      <c r="N24">
        <v>0</v>
      </c>
    </row>
    <row r="25" spans="1:14" ht="16" customHeight="1" x14ac:dyDescent="0.2">
      <c r="A25" t="s">
        <v>26</v>
      </c>
      <c r="B25">
        <v>11766651</v>
      </c>
      <c r="C25">
        <v>-10</v>
      </c>
      <c r="D25">
        <v>0</v>
      </c>
      <c r="E25">
        <v>0</v>
      </c>
      <c r="F25">
        <v>0</v>
      </c>
      <c r="G25">
        <v>0</v>
      </c>
      <c r="H25">
        <v>0</v>
      </c>
      <c r="I25">
        <v>0</v>
      </c>
      <c r="J25">
        <v>0</v>
      </c>
      <c r="K25">
        <v>4074090</v>
      </c>
      <c r="L25">
        <v>1964088</v>
      </c>
      <c r="M25">
        <v>170267</v>
      </c>
      <c r="N25">
        <v>5558216</v>
      </c>
    </row>
    <row r="26" spans="1:14" ht="16" customHeight="1" x14ac:dyDescent="0.2">
      <c r="A26" t="s">
        <v>27</v>
      </c>
      <c r="B26">
        <v>269</v>
      </c>
      <c r="C26">
        <v>-2228</v>
      </c>
      <c r="D26">
        <v>0</v>
      </c>
      <c r="E26">
        <v>0</v>
      </c>
      <c r="F26">
        <v>0</v>
      </c>
      <c r="G26">
        <v>0</v>
      </c>
      <c r="H26">
        <v>0</v>
      </c>
      <c r="I26">
        <v>2497</v>
      </c>
      <c r="J26">
        <v>0</v>
      </c>
      <c r="K26">
        <v>0</v>
      </c>
      <c r="L26">
        <v>0</v>
      </c>
      <c r="M26">
        <v>0</v>
      </c>
      <c r="N26">
        <v>0</v>
      </c>
    </row>
    <row r="27" spans="1:14" ht="16" customHeight="1" x14ac:dyDescent="0.2">
      <c r="A27" t="s">
        <v>28</v>
      </c>
      <c r="B27">
        <v>42273749</v>
      </c>
      <c r="C27">
        <v>1213907</v>
      </c>
      <c r="D27">
        <v>31060624</v>
      </c>
      <c r="E27">
        <v>8893</v>
      </c>
      <c r="F27">
        <v>0</v>
      </c>
      <c r="G27">
        <v>0</v>
      </c>
      <c r="H27">
        <v>0</v>
      </c>
      <c r="I27">
        <v>387707</v>
      </c>
      <c r="J27">
        <v>961763</v>
      </c>
      <c r="K27">
        <v>1521378</v>
      </c>
      <c r="L27">
        <v>7038499</v>
      </c>
      <c r="M27">
        <v>80978</v>
      </c>
      <c r="N27">
        <v>0</v>
      </c>
    </row>
    <row r="28" spans="1:14" ht="16" customHeight="1" x14ac:dyDescent="0.2">
      <c r="A28" t="s">
        <v>29</v>
      </c>
      <c r="B28">
        <v>247280404</v>
      </c>
      <c r="C28">
        <v>21854111</v>
      </c>
      <c r="D28">
        <v>33156973</v>
      </c>
      <c r="E28">
        <v>725217</v>
      </c>
      <c r="F28">
        <v>0</v>
      </c>
      <c r="G28">
        <v>66800360</v>
      </c>
      <c r="H28">
        <v>0</v>
      </c>
      <c r="I28">
        <v>12647927</v>
      </c>
      <c r="J28">
        <v>28501721</v>
      </c>
      <c r="K28">
        <v>0</v>
      </c>
      <c r="L28">
        <v>28128243</v>
      </c>
      <c r="M28">
        <v>0</v>
      </c>
      <c r="N28">
        <v>55465852</v>
      </c>
    </row>
    <row r="29" spans="1:14" ht="16" customHeight="1" x14ac:dyDescent="0.2">
      <c r="A29" t="s">
        <v>30</v>
      </c>
      <c r="B29">
        <v>251799265</v>
      </c>
      <c r="C29">
        <v>7312368</v>
      </c>
      <c r="D29">
        <v>150048557</v>
      </c>
      <c r="E29">
        <v>343375</v>
      </c>
      <c r="F29">
        <v>0</v>
      </c>
      <c r="G29">
        <v>0</v>
      </c>
      <c r="H29">
        <v>0</v>
      </c>
      <c r="I29">
        <v>0</v>
      </c>
      <c r="J29">
        <v>0</v>
      </c>
      <c r="K29">
        <v>0</v>
      </c>
      <c r="L29">
        <v>15336541</v>
      </c>
      <c r="M29">
        <v>4862505</v>
      </c>
      <c r="N29">
        <v>73895919</v>
      </c>
    </row>
    <row r="30" spans="1:14" ht="16" customHeight="1" x14ac:dyDescent="0.2">
      <c r="A30" t="s">
        <v>31</v>
      </c>
      <c r="B30">
        <v>110409847</v>
      </c>
      <c r="C30">
        <v>4552926</v>
      </c>
      <c r="D30">
        <v>33762604</v>
      </c>
      <c r="E30">
        <v>630425</v>
      </c>
      <c r="F30">
        <v>0</v>
      </c>
      <c r="G30">
        <v>54259142</v>
      </c>
      <c r="H30">
        <v>0</v>
      </c>
      <c r="I30">
        <v>232714</v>
      </c>
      <c r="J30">
        <v>0</v>
      </c>
      <c r="K30">
        <v>0</v>
      </c>
      <c r="L30">
        <v>16254777</v>
      </c>
      <c r="M30">
        <v>717259</v>
      </c>
      <c r="N30">
        <v>0</v>
      </c>
    </row>
    <row r="31" spans="1:14" ht="16" customHeight="1" x14ac:dyDescent="0.2">
      <c r="A31" t="s">
        <v>32</v>
      </c>
      <c r="B31">
        <v>19214100</v>
      </c>
      <c r="C31">
        <v>9111955</v>
      </c>
      <c r="D31">
        <v>1715430</v>
      </c>
      <c r="E31">
        <v>7692376</v>
      </c>
      <c r="F31">
        <v>0</v>
      </c>
      <c r="G31">
        <v>0</v>
      </c>
      <c r="H31">
        <v>0</v>
      </c>
      <c r="I31">
        <v>241</v>
      </c>
      <c r="J31">
        <v>164243</v>
      </c>
      <c r="K31">
        <v>0</v>
      </c>
      <c r="L31">
        <v>274064</v>
      </c>
      <c r="M31">
        <v>255791</v>
      </c>
      <c r="N31">
        <v>0</v>
      </c>
    </row>
    <row r="32" spans="1:14" ht="16" customHeight="1" x14ac:dyDescent="0.2">
      <c r="A32" t="s">
        <v>33</v>
      </c>
      <c r="B32">
        <v>69463138</v>
      </c>
      <c r="C32">
        <v>2876757</v>
      </c>
      <c r="D32">
        <v>59455972</v>
      </c>
      <c r="E32">
        <v>0</v>
      </c>
      <c r="F32">
        <v>0</v>
      </c>
      <c r="G32">
        <v>0</v>
      </c>
      <c r="H32">
        <v>0</v>
      </c>
      <c r="I32">
        <v>0</v>
      </c>
      <c r="J32">
        <v>0</v>
      </c>
      <c r="K32">
        <v>0</v>
      </c>
      <c r="L32">
        <v>4320949</v>
      </c>
      <c r="M32">
        <v>2809460</v>
      </c>
      <c r="N32">
        <v>0</v>
      </c>
    </row>
    <row r="33" spans="1:14" ht="16" customHeight="1" x14ac:dyDescent="0.2">
      <c r="A33" t="s">
        <v>34</v>
      </c>
      <c r="B33">
        <v>12011733</v>
      </c>
      <c r="C33">
        <v>9594761</v>
      </c>
      <c r="D33">
        <v>0</v>
      </c>
      <c r="E33">
        <v>0</v>
      </c>
      <c r="F33">
        <v>0</v>
      </c>
      <c r="G33">
        <v>0</v>
      </c>
      <c r="H33">
        <v>0</v>
      </c>
      <c r="I33">
        <v>0</v>
      </c>
      <c r="J33">
        <v>0</v>
      </c>
      <c r="K33">
        <v>0</v>
      </c>
      <c r="L33">
        <v>418986</v>
      </c>
      <c r="M33">
        <v>155188</v>
      </c>
      <c r="N33">
        <v>1842798</v>
      </c>
    </row>
    <row r="34" spans="1:14" ht="16" customHeight="1" x14ac:dyDescent="0.2">
      <c r="A34" t="s">
        <v>35</v>
      </c>
      <c r="B34">
        <v>6498999</v>
      </c>
      <c r="C34">
        <v>0</v>
      </c>
      <c r="D34">
        <v>6498999</v>
      </c>
      <c r="E34">
        <v>0</v>
      </c>
      <c r="F34">
        <v>0</v>
      </c>
      <c r="G34">
        <v>0</v>
      </c>
      <c r="H34">
        <v>0</v>
      </c>
      <c r="I34">
        <v>0</v>
      </c>
      <c r="J34">
        <v>0</v>
      </c>
      <c r="K34">
        <v>0</v>
      </c>
      <c r="L34">
        <v>0</v>
      </c>
      <c r="M34">
        <v>0</v>
      </c>
      <c r="N34">
        <v>0</v>
      </c>
    </row>
    <row r="35" spans="1:14" ht="16" customHeight="1" x14ac:dyDescent="0.2">
      <c r="A35" t="s">
        <v>36</v>
      </c>
      <c r="B35">
        <v>5578965</v>
      </c>
      <c r="C35">
        <v>0</v>
      </c>
      <c r="D35">
        <v>1302444</v>
      </c>
      <c r="E35">
        <v>0</v>
      </c>
      <c r="F35">
        <v>0</v>
      </c>
      <c r="G35">
        <v>0</v>
      </c>
      <c r="H35">
        <v>0</v>
      </c>
      <c r="I35">
        <v>0</v>
      </c>
      <c r="J35">
        <v>0</v>
      </c>
      <c r="K35">
        <v>0</v>
      </c>
      <c r="L35">
        <v>1666631</v>
      </c>
      <c r="M35">
        <v>483073</v>
      </c>
      <c r="N35">
        <v>2126817</v>
      </c>
    </row>
    <row r="36" spans="1:14" ht="16" customHeight="1" x14ac:dyDescent="0.2">
      <c r="A36" t="s">
        <v>37</v>
      </c>
      <c r="B36">
        <v>13394750</v>
      </c>
      <c r="C36">
        <v>2999384</v>
      </c>
      <c r="D36">
        <v>4581866</v>
      </c>
      <c r="E36">
        <v>396479</v>
      </c>
      <c r="F36">
        <v>0</v>
      </c>
      <c r="G36">
        <v>0</v>
      </c>
      <c r="H36">
        <v>0</v>
      </c>
      <c r="I36">
        <v>0</v>
      </c>
      <c r="J36">
        <v>73872</v>
      </c>
      <c r="K36">
        <v>0</v>
      </c>
      <c r="L36">
        <v>1920829</v>
      </c>
      <c r="M36">
        <v>1442712</v>
      </c>
      <c r="N36">
        <v>1979608</v>
      </c>
    </row>
    <row r="37" spans="1:14" ht="16" customHeight="1" x14ac:dyDescent="0.2">
      <c r="A37" t="s">
        <v>38</v>
      </c>
      <c r="B37">
        <v>32938810</v>
      </c>
      <c r="C37">
        <v>16018554</v>
      </c>
      <c r="D37">
        <v>0</v>
      </c>
      <c r="E37">
        <v>0</v>
      </c>
      <c r="F37">
        <v>0</v>
      </c>
      <c r="G37">
        <v>0</v>
      </c>
      <c r="H37">
        <v>0</v>
      </c>
      <c r="I37">
        <v>0</v>
      </c>
      <c r="J37">
        <v>0</v>
      </c>
      <c r="K37">
        <v>0</v>
      </c>
      <c r="L37">
        <v>15212128</v>
      </c>
      <c r="M37">
        <v>1066994</v>
      </c>
      <c r="N37">
        <v>641134</v>
      </c>
    </row>
    <row r="38" spans="1:14" ht="16" customHeight="1" x14ac:dyDescent="0.2">
      <c r="A38" t="s">
        <v>39</v>
      </c>
      <c r="B38">
        <v>9865623</v>
      </c>
      <c r="C38">
        <v>0</v>
      </c>
      <c r="D38">
        <v>0</v>
      </c>
      <c r="E38">
        <v>0</v>
      </c>
      <c r="F38">
        <v>0</v>
      </c>
      <c r="G38">
        <v>0</v>
      </c>
      <c r="H38">
        <v>0</v>
      </c>
      <c r="I38">
        <v>0</v>
      </c>
      <c r="J38">
        <v>0</v>
      </c>
      <c r="K38">
        <v>0</v>
      </c>
      <c r="L38">
        <v>0</v>
      </c>
      <c r="M38">
        <v>0</v>
      </c>
      <c r="N38">
        <v>9865623</v>
      </c>
    </row>
    <row r="39" spans="1:14" ht="16" customHeight="1" x14ac:dyDescent="0.2">
      <c r="A39" t="s">
        <v>40</v>
      </c>
      <c r="B39">
        <v>319307398</v>
      </c>
      <c r="C39">
        <v>60567775</v>
      </c>
      <c r="D39">
        <v>0</v>
      </c>
      <c r="E39">
        <v>365582</v>
      </c>
      <c r="F39">
        <v>0</v>
      </c>
      <c r="G39">
        <v>0</v>
      </c>
      <c r="H39">
        <v>0</v>
      </c>
      <c r="I39">
        <v>30332058</v>
      </c>
      <c r="J39">
        <v>0</v>
      </c>
      <c r="K39">
        <v>0</v>
      </c>
      <c r="L39">
        <v>187207098</v>
      </c>
      <c r="M39">
        <v>4711837</v>
      </c>
      <c r="N39">
        <v>36123048</v>
      </c>
    </row>
    <row r="40" spans="1:14" ht="16" customHeight="1" x14ac:dyDescent="0.2">
      <c r="A40" t="s">
        <v>41</v>
      </c>
      <c r="B40">
        <v>168058838</v>
      </c>
      <c r="C40">
        <v>52735615</v>
      </c>
      <c r="D40">
        <v>67216233</v>
      </c>
      <c r="E40">
        <v>4511412</v>
      </c>
      <c r="F40">
        <v>0</v>
      </c>
      <c r="G40">
        <v>0</v>
      </c>
      <c r="H40">
        <v>0</v>
      </c>
      <c r="I40">
        <v>5952985</v>
      </c>
      <c r="J40">
        <v>0</v>
      </c>
      <c r="K40">
        <v>0</v>
      </c>
      <c r="L40">
        <v>19211820</v>
      </c>
      <c r="M40">
        <v>1055352</v>
      </c>
      <c r="N40">
        <v>17375421</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280131514</v>
      </c>
      <c r="C42">
        <v>20931902</v>
      </c>
      <c r="D42">
        <v>155208946</v>
      </c>
      <c r="E42">
        <v>4888275</v>
      </c>
      <c r="F42">
        <v>0</v>
      </c>
      <c r="G42">
        <v>0</v>
      </c>
      <c r="H42">
        <v>0</v>
      </c>
      <c r="I42">
        <v>26400230</v>
      </c>
      <c r="J42">
        <v>103378</v>
      </c>
      <c r="K42">
        <v>170772</v>
      </c>
      <c r="L42">
        <v>42664800</v>
      </c>
      <c r="M42">
        <v>647</v>
      </c>
      <c r="N42">
        <v>29762564</v>
      </c>
    </row>
    <row r="43" spans="1:14" ht="16" customHeight="1" x14ac:dyDescent="0.2">
      <c r="A43" t="s">
        <v>44</v>
      </c>
      <c r="B43">
        <v>13074889</v>
      </c>
      <c r="C43">
        <v>0</v>
      </c>
      <c r="D43">
        <v>0</v>
      </c>
      <c r="E43">
        <v>0</v>
      </c>
      <c r="F43">
        <v>0</v>
      </c>
      <c r="G43">
        <v>0</v>
      </c>
      <c r="H43">
        <v>0</v>
      </c>
      <c r="I43">
        <v>655095</v>
      </c>
      <c r="J43">
        <v>447474</v>
      </c>
      <c r="K43">
        <v>1615858</v>
      </c>
      <c r="L43">
        <v>9161518</v>
      </c>
      <c r="M43">
        <v>1194944</v>
      </c>
      <c r="N43">
        <v>0</v>
      </c>
    </row>
    <row r="44" spans="1:14" ht="16" customHeight="1" x14ac:dyDescent="0.2">
      <c r="A44" t="s">
        <v>45</v>
      </c>
      <c r="B44">
        <v>58442132</v>
      </c>
      <c r="C44">
        <v>18312778</v>
      </c>
      <c r="D44">
        <v>180704</v>
      </c>
      <c r="E44">
        <v>1609792</v>
      </c>
      <c r="F44">
        <v>0</v>
      </c>
      <c r="G44">
        <v>0</v>
      </c>
      <c r="H44">
        <v>2462925</v>
      </c>
      <c r="I44">
        <v>0</v>
      </c>
      <c r="J44">
        <v>0</v>
      </c>
      <c r="K44">
        <v>0</v>
      </c>
      <c r="L44">
        <v>11461981</v>
      </c>
      <c r="M44">
        <v>113373</v>
      </c>
      <c r="N44">
        <v>24300579</v>
      </c>
    </row>
    <row r="45" spans="1:14" ht="16" customHeight="1" x14ac:dyDescent="0.2">
      <c r="A45" t="s">
        <v>46</v>
      </c>
      <c r="B45">
        <v>212613916</v>
      </c>
      <c r="C45">
        <v>26127575</v>
      </c>
      <c r="D45">
        <v>137948296</v>
      </c>
      <c r="E45">
        <v>1191940</v>
      </c>
      <c r="F45">
        <v>0</v>
      </c>
      <c r="G45">
        <v>0</v>
      </c>
      <c r="H45">
        <v>0</v>
      </c>
      <c r="I45">
        <v>5828256</v>
      </c>
      <c r="J45">
        <v>0</v>
      </c>
      <c r="K45">
        <v>0</v>
      </c>
      <c r="L45">
        <v>37891967</v>
      </c>
      <c r="M45">
        <v>3625882</v>
      </c>
      <c r="N45">
        <v>0</v>
      </c>
    </row>
    <row r="46" spans="1:14" ht="16" customHeight="1" x14ac:dyDescent="0.2">
      <c r="A46" t="s">
        <v>47</v>
      </c>
      <c r="B46">
        <v>53285172</v>
      </c>
      <c r="C46">
        <v>3050787</v>
      </c>
      <c r="D46">
        <v>28544570</v>
      </c>
      <c r="E46">
        <v>0</v>
      </c>
      <c r="F46">
        <v>0</v>
      </c>
      <c r="G46">
        <v>0</v>
      </c>
      <c r="H46">
        <v>0</v>
      </c>
      <c r="I46">
        <v>0</v>
      </c>
      <c r="J46">
        <v>0</v>
      </c>
      <c r="K46">
        <v>0</v>
      </c>
      <c r="L46">
        <v>4014185</v>
      </c>
      <c r="M46">
        <v>854762</v>
      </c>
      <c r="N46">
        <v>16820868</v>
      </c>
    </row>
    <row r="47" spans="1:14" ht="16" customHeight="1" x14ac:dyDescent="0.2">
      <c r="A47" t="s">
        <v>48</v>
      </c>
      <c r="B47">
        <v>52602984</v>
      </c>
      <c r="C47">
        <v>8029258</v>
      </c>
      <c r="D47">
        <v>4085272</v>
      </c>
      <c r="E47">
        <v>410641</v>
      </c>
      <c r="F47">
        <v>0</v>
      </c>
      <c r="G47">
        <v>0</v>
      </c>
      <c r="H47">
        <v>0</v>
      </c>
      <c r="I47">
        <v>0</v>
      </c>
      <c r="J47">
        <v>0</v>
      </c>
      <c r="K47">
        <v>0</v>
      </c>
      <c r="L47">
        <v>4435228</v>
      </c>
      <c r="M47">
        <v>1169581</v>
      </c>
      <c r="N47">
        <v>34473004</v>
      </c>
    </row>
    <row r="48" spans="1:14" ht="16" customHeight="1" x14ac:dyDescent="0.2">
      <c r="A48" t="s">
        <v>49</v>
      </c>
      <c r="B48">
        <v>2731855</v>
      </c>
      <c r="C48">
        <v>1393475</v>
      </c>
      <c r="D48">
        <v>0</v>
      </c>
      <c r="E48">
        <v>57380</v>
      </c>
      <c r="F48">
        <v>0</v>
      </c>
      <c r="G48">
        <v>0</v>
      </c>
      <c r="H48">
        <v>0</v>
      </c>
      <c r="I48">
        <v>0</v>
      </c>
      <c r="J48">
        <v>0</v>
      </c>
      <c r="K48">
        <v>0</v>
      </c>
      <c r="L48">
        <v>1281000</v>
      </c>
      <c r="M48">
        <v>0</v>
      </c>
      <c r="N48">
        <v>0</v>
      </c>
    </row>
    <row r="49" spans="1:14" ht="16" customHeight="1" x14ac:dyDescent="0.2">
      <c r="A49" t="s">
        <v>50</v>
      </c>
      <c r="B49">
        <v>91150331</v>
      </c>
      <c r="C49">
        <v>22124277</v>
      </c>
      <c r="D49">
        <v>5759047</v>
      </c>
      <c r="E49">
        <v>2552383</v>
      </c>
      <c r="F49">
        <v>0</v>
      </c>
      <c r="G49">
        <v>0</v>
      </c>
      <c r="H49">
        <v>0</v>
      </c>
      <c r="I49">
        <v>0</v>
      </c>
      <c r="J49">
        <v>0</v>
      </c>
      <c r="K49">
        <v>0</v>
      </c>
      <c r="L49">
        <v>15669145</v>
      </c>
      <c r="M49">
        <v>2547020</v>
      </c>
      <c r="N49">
        <v>42498459</v>
      </c>
    </row>
    <row r="50" spans="1:14" ht="16" customHeight="1" x14ac:dyDescent="0.2">
      <c r="A50" t="s">
        <v>51</v>
      </c>
      <c r="B50">
        <v>171979228</v>
      </c>
      <c r="C50">
        <v>1351379</v>
      </c>
      <c r="D50">
        <v>26846943</v>
      </c>
      <c r="E50">
        <v>0</v>
      </c>
      <c r="F50">
        <v>0</v>
      </c>
      <c r="G50">
        <v>0</v>
      </c>
      <c r="H50">
        <v>0</v>
      </c>
      <c r="I50">
        <v>74000</v>
      </c>
      <c r="J50">
        <v>0</v>
      </c>
      <c r="K50">
        <v>0</v>
      </c>
      <c r="L50">
        <v>2351483</v>
      </c>
      <c r="M50">
        <v>19605</v>
      </c>
      <c r="N50">
        <v>141335818</v>
      </c>
    </row>
    <row r="51" spans="1:14" ht="16" customHeight="1" x14ac:dyDescent="0.2">
      <c r="A51" t="s">
        <v>52</v>
      </c>
      <c r="B51">
        <v>24118168</v>
      </c>
      <c r="C51">
        <v>15808424</v>
      </c>
      <c r="D51">
        <v>4474924</v>
      </c>
      <c r="E51">
        <v>0</v>
      </c>
      <c r="F51">
        <v>0</v>
      </c>
      <c r="G51">
        <v>0</v>
      </c>
      <c r="H51">
        <v>0</v>
      </c>
      <c r="I51">
        <v>409818</v>
      </c>
      <c r="J51">
        <v>0</v>
      </c>
      <c r="K51">
        <v>111865</v>
      </c>
      <c r="L51">
        <v>3067075</v>
      </c>
      <c r="M51">
        <v>246062</v>
      </c>
      <c r="N51">
        <v>0</v>
      </c>
    </row>
    <row r="52" spans="1:14" ht="16" customHeight="1" x14ac:dyDescent="0.2">
      <c r="A52" t="s">
        <v>53</v>
      </c>
      <c r="B52">
        <v>4218612</v>
      </c>
      <c r="C52">
        <v>76711</v>
      </c>
      <c r="D52">
        <v>2268402</v>
      </c>
      <c r="E52">
        <v>0</v>
      </c>
      <c r="F52">
        <v>0</v>
      </c>
      <c r="G52">
        <v>0</v>
      </c>
      <c r="H52">
        <v>0</v>
      </c>
      <c r="I52">
        <v>52098</v>
      </c>
      <c r="J52">
        <v>0</v>
      </c>
      <c r="K52">
        <v>0</v>
      </c>
      <c r="L52">
        <v>1705980</v>
      </c>
      <c r="M52">
        <v>115421</v>
      </c>
      <c r="N52">
        <v>0</v>
      </c>
    </row>
    <row r="53" spans="1:14" ht="16" customHeight="1" x14ac:dyDescent="0.2">
      <c r="A53" t="s">
        <v>54</v>
      </c>
      <c r="B53">
        <v>77860640</v>
      </c>
      <c r="C53">
        <v>13607362</v>
      </c>
      <c r="D53">
        <v>31328762</v>
      </c>
      <c r="E53">
        <v>2705842</v>
      </c>
      <c r="F53">
        <v>353354</v>
      </c>
      <c r="G53">
        <v>0</v>
      </c>
      <c r="H53">
        <v>0</v>
      </c>
      <c r="I53">
        <v>5889</v>
      </c>
      <c r="J53">
        <v>4346</v>
      </c>
      <c r="K53">
        <v>0</v>
      </c>
      <c r="L53">
        <v>20985031</v>
      </c>
      <c r="M53">
        <v>0</v>
      </c>
      <c r="N53">
        <v>8870054</v>
      </c>
    </row>
    <row r="54" spans="1:14" ht="16" customHeight="1" x14ac:dyDescent="0.2">
      <c r="A54" t="s">
        <v>55</v>
      </c>
      <c r="B54">
        <v>208591155</v>
      </c>
      <c r="C54">
        <v>125755574</v>
      </c>
      <c r="D54">
        <v>38707605</v>
      </c>
      <c r="E54">
        <v>0</v>
      </c>
      <c r="F54">
        <v>0</v>
      </c>
      <c r="G54">
        <v>0</v>
      </c>
      <c r="H54">
        <v>0</v>
      </c>
      <c r="I54">
        <v>11139467</v>
      </c>
      <c r="J54">
        <v>0</v>
      </c>
      <c r="K54">
        <v>0</v>
      </c>
      <c r="L54">
        <v>18057347</v>
      </c>
      <c r="M54">
        <v>2557393</v>
      </c>
      <c r="N54">
        <v>12373769</v>
      </c>
    </row>
    <row r="55" spans="1:14" ht="16" customHeight="1" x14ac:dyDescent="0.2">
      <c r="A55" t="s">
        <v>56</v>
      </c>
      <c r="B55">
        <v>6021079</v>
      </c>
      <c r="C55">
        <v>0</v>
      </c>
      <c r="D55">
        <v>0</v>
      </c>
      <c r="E55">
        <v>0</v>
      </c>
      <c r="F55">
        <v>0</v>
      </c>
      <c r="G55">
        <v>0</v>
      </c>
      <c r="H55">
        <v>0</v>
      </c>
      <c r="I55">
        <v>0</v>
      </c>
      <c r="J55">
        <v>0</v>
      </c>
      <c r="K55">
        <v>0</v>
      </c>
      <c r="L55">
        <v>5166968</v>
      </c>
      <c r="M55">
        <v>854111</v>
      </c>
      <c r="N55">
        <v>0</v>
      </c>
    </row>
    <row r="56" spans="1:14" ht="16" customHeight="1" x14ac:dyDescent="0.2">
      <c r="A56" t="s">
        <v>57</v>
      </c>
      <c r="B56">
        <v>178234838</v>
      </c>
      <c r="C56">
        <v>26941313</v>
      </c>
      <c r="D56">
        <v>131939519</v>
      </c>
      <c r="E56">
        <v>2584779</v>
      </c>
      <c r="F56">
        <v>0</v>
      </c>
      <c r="G56">
        <v>0</v>
      </c>
      <c r="H56">
        <v>0</v>
      </c>
      <c r="I56">
        <v>3497272</v>
      </c>
      <c r="J56">
        <v>0</v>
      </c>
      <c r="K56">
        <v>7055830</v>
      </c>
      <c r="L56">
        <v>5661272</v>
      </c>
      <c r="M56">
        <v>0</v>
      </c>
      <c r="N56">
        <v>554853</v>
      </c>
    </row>
    <row r="57" spans="1:14" ht="16" customHeight="1" x14ac:dyDescent="0.2">
      <c r="A57" t="s">
        <v>58</v>
      </c>
      <c r="B57">
        <v>5056583</v>
      </c>
      <c r="C57">
        <v>-1337</v>
      </c>
      <c r="D57">
        <v>0</v>
      </c>
      <c r="E57">
        <v>0</v>
      </c>
      <c r="F57">
        <v>0</v>
      </c>
      <c r="G57">
        <v>0</v>
      </c>
      <c r="H57">
        <v>0</v>
      </c>
      <c r="I57">
        <v>0</v>
      </c>
      <c r="J57">
        <v>0</v>
      </c>
      <c r="K57">
        <v>0</v>
      </c>
      <c r="L57">
        <v>391599</v>
      </c>
      <c r="M57">
        <v>98130</v>
      </c>
      <c r="N57">
        <v>4568191</v>
      </c>
    </row>
    <row r="58" spans="1:14" ht="16" customHeight="1" x14ac:dyDescent="0.2">
      <c r="A58" t="s">
        <v>133</v>
      </c>
      <c r="B58">
        <v>4784465869</v>
      </c>
      <c r="C58">
        <v>630409879</v>
      </c>
      <c r="D58">
        <v>1955571491</v>
      </c>
      <c r="E58">
        <v>42237902</v>
      </c>
      <c r="F58">
        <v>353354</v>
      </c>
      <c r="G58">
        <v>121098504</v>
      </c>
      <c r="H58">
        <v>6983819</v>
      </c>
      <c r="I58">
        <v>103322433</v>
      </c>
      <c r="J58">
        <v>34630049</v>
      </c>
      <c r="K58">
        <v>23176242</v>
      </c>
      <c r="L58">
        <v>792863718</v>
      </c>
      <c r="M58">
        <v>40633223</v>
      </c>
      <c r="N58">
        <v>1033185255</v>
      </c>
    </row>
    <row r="59" spans="1:14" ht="16" customHeight="1" x14ac:dyDescent="0.2">
      <c r="A59" t="s">
        <v>145</v>
      </c>
      <c r="B59">
        <v>0.52</v>
      </c>
      <c r="C59">
        <v>7.0000000000000007E-2</v>
      </c>
      <c r="D59">
        <v>0.21</v>
      </c>
      <c r="E59">
        <v>0</v>
      </c>
      <c r="F59">
        <v>0</v>
      </c>
      <c r="G59">
        <v>0.01</v>
      </c>
      <c r="H59">
        <v>0</v>
      </c>
      <c r="I59">
        <v>0.01</v>
      </c>
      <c r="J59">
        <v>0</v>
      </c>
      <c r="K59">
        <v>0</v>
      </c>
      <c r="L59">
        <v>0.09</v>
      </c>
      <c r="M59">
        <v>0</v>
      </c>
      <c r="N59">
        <v>0.11</v>
      </c>
    </row>
  </sheetData>
  <phoneticPr fontId="13" type="noConversion"/>
  <hyperlinks>
    <hyperlink ref="A59"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dimension ref="A1:AA59"/>
  <sheetViews>
    <sheetView zoomScaleSheetLayoutView="100" workbookViewId="0">
      <selection activeCell="P20" sqref="P20"/>
    </sheetView>
  </sheetViews>
  <sheetFormatPr baseColWidth="10" defaultColWidth="8.83203125" defaultRowHeight="16" customHeight="1" x14ac:dyDescent="0.2"/>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x14ac:dyDescent="0.2">
      <c r="A1" t="s">
        <v>335</v>
      </c>
      <c r="I1" t="s">
        <v>175</v>
      </c>
      <c r="AA1">
        <v>1</v>
      </c>
    </row>
    <row r="2" spans="1:27" ht="16" customHeight="1" x14ac:dyDescent="0.2">
      <c r="A2" t="s">
        <v>195</v>
      </c>
      <c r="AA2" t="s">
        <v>335</v>
      </c>
    </row>
    <row r="3" spans="1:27" ht="16" customHeight="1" x14ac:dyDescent="0.2">
      <c r="A3" t="s">
        <v>176</v>
      </c>
      <c r="AA3" t="s">
        <v>336</v>
      </c>
    </row>
    <row r="4" spans="1:27" ht="16" customHeight="1" x14ac:dyDescent="0.2">
      <c r="AA4" t="s">
        <v>184</v>
      </c>
    </row>
    <row r="5" spans="1:27" ht="16" customHeight="1" x14ac:dyDescent="0.2">
      <c r="A5" t="s">
        <v>1</v>
      </c>
      <c r="B5" t="s">
        <v>136</v>
      </c>
      <c r="C5" t="s">
        <v>137</v>
      </c>
      <c r="D5" t="s">
        <v>138</v>
      </c>
      <c r="E5" t="s">
        <v>139</v>
      </c>
      <c r="F5" t="s">
        <v>123</v>
      </c>
      <c r="G5" t="s">
        <v>177</v>
      </c>
    </row>
    <row r="6" spans="1:27" ht="16" customHeight="1" x14ac:dyDescent="0.2">
      <c r="B6" t="s">
        <v>178</v>
      </c>
      <c r="C6" t="s">
        <v>3</v>
      </c>
      <c r="D6" t="s">
        <v>4</v>
      </c>
      <c r="E6" t="s">
        <v>179</v>
      </c>
      <c r="F6" t="s">
        <v>185</v>
      </c>
      <c r="G6" t="s">
        <v>180</v>
      </c>
      <c r="I6">
        <v>2006</v>
      </c>
    </row>
    <row r="7" spans="1:27" ht="16" customHeight="1" x14ac:dyDescent="0.2">
      <c r="A7" t="s">
        <v>8</v>
      </c>
      <c r="B7">
        <v>2033416</v>
      </c>
      <c r="C7">
        <v>0</v>
      </c>
      <c r="D7">
        <v>43321</v>
      </c>
      <c r="E7">
        <v>1990095</v>
      </c>
      <c r="F7">
        <v>37339363</v>
      </c>
      <c r="G7">
        <v>39372779</v>
      </c>
    </row>
    <row r="8" spans="1:27" ht="16" customHeight="1" x14ac:dyDescent="0.2">
      <c r="A8" t="s">
        <v>9</v>
      </c>
      <c r="B8">
        <v>31455584</v>
      </c>
      <c r="C8">
        <v>28455584</v>
      </c>
      <c r="D8">
        <v>3000000</v>
      </c>
      <c r="E8">
        <v>0</v>
      </c>
      <c r="F8">
        <v>7602044</v>
      </c>
      <c r="G8">
        <v>39057628</v>
      </c>
    </row>
    <row r="9" spans="1:27" ht="16" customHeight="1" x14ac:dyDescent="0.2">
      <c r="A9" t="s">
        <v>10</v>
      </c>
      <c r="B9">
        <v>45170094</v>
      </c>
      <c r="C9">
        <v>44603039</v>
      </c>
      <c r="D9">
        <v>0</v>
      </c>
      <c r="E9">
        <v>567055</v>
      </c>
      <c r="F9">
        <v>38796970</v>
      </c>
      <c r="G9">
        <v>83967064</v>
      </c>
    </row>
    <row r="10" spans="1:27" ht="16" customHeight="1" x14ac:dyDescent="0.2">
      <c r="A10" t="s">
        <v>11</v>
      </c>
      <c r="B10">
        <v>1356306</v>
      </c>
      <c r="C10">
        <v>1356306</v>
      </c>
      <c r="D10">
        <v>0</v>
      </c>
      <c r="E10">
        <v>0</v>
      </c>
      <c r="F10">
        <v>21804697</v>
      </c>
      <c r="G10">
        <v>23161003</v>
      </c>
    </row>
    <row r="11" spans="1:27" ht="16" customHeight="1" x14ac:dyDescent="0.2">
      <c r="A11" t="s">
        <v>12</v>
      </c>
      <c r="B11">
        <v>1623256542</v>
      </c>
      <c r="C11">
        <v>1615575652</v>
      </c>
      <c r="D11">
        <v>3583290</v>
      </c>
      <c r="E11">
        <v>4097600</v>
      </c>
      <c r="F11">
        <v>878575690</v>
      </c>
      <c r="G11">
        <v>2501832232</v>
      </c>
    </row>
    <row r="12" spans="1:27" ht="16" customHeight="1" x14ac:dyDescent="0.2">
      <c r="A12" t="s">
        <v>13</v>
      </c>
      <c r="B12">
        <v>15335417</v>
      </c>
      <c r="C12">
        <v>14384339</v>
      </c>
      <c r="D12">
        <v>0</v>
      </c>
      <c r="E12">
        <v>951078</v>
      </c>
      <c r="F12">
        <v>78854396</v>
      </c>
      <c r="G12">
        <v>94189813</v>
      </c>
    </row>
    <row r="13" spans="1:27" ht="16" customHeight="1" x14ac:dyDescent="0.2">
      <c r="A13" t="s">
        <v>14</v>
      </c>
      <c r="B13">
        <v>87223255</v>
      </c>
      <c r="C13">
        <v>83871348</v>
      </c>
      <c r="D13">
        <v>3351907</v>
      </c>
      <c r="E13">
        <v>0</v>
      </c>
      <c r="F13">
        <v>49521675</v>
      </c>
      <c r="G13">
        <v>136744930</v>
      </c>
    </row>
    <row r="14" spans="1:27" ht="16" customHeight="1" x14ac:dyDescent="0.2">
      <c r="A14" t="s">
        <v>15</v>
      </c>
      <c r="B14">
        <v>11226425</v>
      </c>
      <c r="C14">
        <v>2716133</v>
      </c>
      <c r="D14">
        <v>5141388</v>
      </c>
      <c r="E14">
        <v>3368904</v>
      </c>
      <c r="F14">
        <v>31463923</v>
      </c>
      <c r="G14">
        <v>42690348</v>
      </c>
    </row>
    <row r="15" spans="1:27" ht="16" customHeight="1" x14ac:dyDescent="0.2">
      <c r="A15" t="s">
        <v>16</v>
      </c>
      <c r="B15">
        <v>45900276</v>
      </c>
      <c r="C15">
        <v>45900276</v>
      </c>
      <c r="D15">
        <v>0</v>
      </c>
      <c r="E15">
        <v>0</v>
      </c>
      <c r="F15">
        <v>59728241</v>
      </c>
      <c r="G15">
        <v>105628517</v>
      </c>
    </row>
    <row r="16" spans="1:27" ht="16" customHeight="1" x14ac:dyDescent="0.2">
      <c r="A16" t="s">
        <v>17</v>
      </c>
      <c r="B16">
        <v>156325970</v>
      </c>
      <c r="C16">
        <v>156325970</v>
      </c>
      <c r="D16">
        <v>0</v>
      </c>
      <c r="E16">
        <v>0</v>
      </c>
      <c r="F16">
        <v>208398827</v>
      </c>
      <c r="G16">
        <v>364724797</v>
      </c>
    </row>
    <row r="17" spans="1:7" ht="16" customHeight="1" x14ac:dyDescent="0.2">
      <c r="A17" t="s">
        <v>18</v>
      </c>
      <c r="B17">
        <v>48686410</v>
      </c>
      <c r="C17">
        <v>21463461</v>
      </c>
      <c r="D17">
        <v>22182651</v>
      </c>
      <c r="E17">
        <v>5040298</v>
      </c>
      <c r="F17">
        <v>127196359</v>
      </c>
      <c r="G17">
        <v>175882769</v>
      </c>
    </row>
    <row r="18" spans="1:7" ht="16" customHeight="1" x14ac:dyDescent="0.2">
      <c r="A18" t="s">
        <v>19</v>
      </c>
      <c r="B18">
        <v>3284538</v>
      </c>
      <c r="C18">
        <v>3284538</v>
      </c>
      <c r="D18">
        <v>0</v>
      </c>
      <c r="E18">
        <v>0</v>
      </c>
      <c r="F18">
        <v>10286938</v>
      </c>
      <c r="G18">
        <v>13571476</v>
      </c>
    </row>
    <row r="19" spans="1:7" ht="16" customHeight="1" x14ac:dyDescent="0.2">
      <c r="A19" t="s">
        <v>20</v>
      </c>
      <c r="B19">
        <v>0</v>
      </c>
      <c r="C19">
        <v>0</v>
      </c>
      <c r="D19">
        <v>0</v>
      </c>
      <c r="E19">
        <v>0</v>
      </c>
      <c r="F19">
        <v>14897179</v>
      </c>
      <c r="G19">
        <v>14897179</v>
      </c>
    </row>
    <row r="20" spans="1:7" ht="16" customHeight="1" x14ac:dyDescent="0.2">
      <c r="A20" t="s">
        <v>21</v>
      </c>
      <c r="B20">
        <v>47137398</v>
      </c>
      <c r="C20">
        <v>46655211</v>
      </c>
      <c r="D20">
        <v>0</v>
      </c>
      <c r="E20">
        <v>482187</v>
      </c>
      <c r="F20">
        <v>378233048</v>
      </c>
      <c r="G20">
        <v>425370446</v>
      </c>
    </row>
    <row r="21" spans="1:7" ht="16" customHeight="1" x14ac:dyDescent="0.2">
      <c r="A21" t="s">
        <v>22</v>
      </c>
      <c r="B21">
        <v>2502604</v>
      </c>
      <c r="C21">
        <v>432828</v>
      </c>
      <c r="D21">
        <v>0</v>
      </c>
      <c r="E21">
        <v>2069776</v>
      </c>
      <c r="F21">
        <v>54342629</v>
      </c>
      <c r="G21">
        <v>56845233</v>
      </c>
    </row>
    <row r="22" spans="1:7" ht="16" customHeight="1" x14ac:dyDescent="0.2">
      <c r="A22" t="s">
        <v>23</v>
      </c>
      <c r="B22">
        <v>35976444</v>
      </c>
      <c r="C22">
        <v>35976444</v>
      </c>
      <c r="D22">
        <v>0</v>
      </c>
      <c r="E22">
        <v>0</v>
      </c>
      <c r="F22">
        <v>13339813</v>
      </c>
      <c r="G22">
        <v>49316257</v>
      </c>
    </row>
    <row r="23" spans="1:7" ht="16" customHeight="1" x14ac:dyDescent="0.2">
      <c r="A23" t="s">
        <v>24</v>
      </c>
      <c r="B23">
        <v>38496679</v>
      </c>
      <c r="C23">
        <v>28763698</v>
      </c>
      <c r="D23">
        <v>9732981</v>
      </c>
      <c r="E23">
        <v>0</v>
      </c>
      <c r="F23">
        <v>3553527</v>
      </c>
      <c r="G23">
        <v>42050206</v>
      </c>
    </row>
    <row r="24" spans="1:7" ht="16" customHeight="1" x14ac:dyDescent="0.2">
      <c r="A24" t="s">
        <v>25</v>
      </c>
      <c r="B24">
        <v>61358185</v>
      </c>
      <c r="C24">
        <v>49569981</v>
      </c>
      <c r="D24">
        <v>10691042</v>
      </c>
      <c r="E24">
        <v>1097162</v>
      </c>
      <c r="F24">
        <v>10554915</v>
      </c>
      <c r="G24">
        <v>71913100</v>
      </c>
    </row>
    <row r="25" spans="1:7" ht="16" customHeight="1" x14ac:dyDescent="0.2">
      <c r="A25" t="s">
        <v>26</v>
      </c>
      <c r="B25">
        <v>465048</v>
      </c>
      <c r="C25">
        <v>301242</v>
      </c>
      <c r="D25">
        <v>0</v>
      </c>
      <c r="E25">
        <v>163806</v>
      </c>
      <c r="F25">
        <v>11766651</v>
      </c>
      <c r="G25">
        <v>12231699</v>
      </c>
    </row>
    <row r="26" spans="1:7" ht="16" customHeight="1" x14ac:dyDescent="0.2">
      <c r="A26" t="s">
        <v>27</v>
      </c>
      <c r="B26">
        <v>28206331</v>
      </c>
      <c r="C26">
        <v>27062091</v>
      </c>
      <c r="D26">
        <v>0</v>
      </c>
      <c r="E26">
        <v>1144240</v>
      </c>
      <c r="F26">
        <v>269</v>
      </c>
      <c r="G26">
        <v>28206600</v>
      </c>
    </row>
    <row r="27" spans="1:7" ht="16" customHeight="1" x14ac:dyDescent="0.2">
      <c r="A27" t="s">
        <v>28</v>
      </c>
      <c r="B27">
        <v>3983940</v>
      </c>
      <c r="C27">
        <v>3983940</v>
      </c>
      <c r="D27">
        <v>0</v>
      </c>
      <c r="E27">
        <v>0</v>
      </c>
      <c r="F27">
        <v>42273749</v>
      </c>
      <c r="G27">
        <v>46257689</v>
      </c>
    </row>
    <row r="28" spans="1:7" ht="16" customHeight="1" x14ac:dyDescent="0.2">
      <c r="A28" t="s">
        <v>29</v>
      </c>
      <c r="B28">
        <v>213475396</v>
      </c>
      <c r="C28">
        <v>201758099</v>
      </c>
      <c r="D28">
        <v>11397322</v>
      </c>
      <c r="E28">
        <v>319975</v>
      </c>
      <c r="F28">
        <v>247280404</v>
      </c>
      <c r="G28">
        <v>460755800</v>
      </c>
    </row>
    <row r="29" spans="1:7" ht="16" customHeight="1" x14ac:dyDescent="0.2">
      <c r="A29" t="s">
        <v>30</v>
      </c>
      <c r="B29">
        <v>276546807</v>
      </c>
      <c r="C29">
        <v>271558494</v>
      </c>
      <c r="D29">
        <v>4988313</v>
      </c>
      <c r="E29">
        <v>0</v>
      </c>
      <c r="F29">
        <v>251799265</v>
      </c>
      <c r="G29">
        <v>528346072</v>
      </c>
    </row>
    <row r="30" spans="1:7" ht="16" customHeight="1" x14ac:dyDescent="0.2">
      <c r="A30" t="s">
        <v>31</v>
      </c>
      <c r="B30">
        <v>47523362</v>
      </c>
      <c r="C30">
        <v>47523362</v>
      </c>
      <c r="D30">
        <v>0</v>
      </c>
      <c r="E30">
        <v>0</v>
      </c>
      <c r="F30">
        <v>110409847</v>
      </c>
      <c r="G30">
        <v>157933209</v>
      </c>
    </row>
    <row r="31" spans="1:7" ht="16" customHeight="1" x14ac:dyDescent="0.2">
      <c r="A31" t="s">
        <v>32</v>
      </c>
      <c r="B31">
        <v>3090473</v>
      </c>
      <c r="C31">
        <v>3090473</v>
      </c>
      <c r="D31">
        <v>0</v>
      </c>
      <c r="E31">
        <v>0</v>
      </c>
      <c r="F31">
        <v>19214100</v>
      </c>
      <c r="G31">
        <v>22304573</v>
      </c>
    </row>
    <row r="32" spans="1:7" ht="16" customHeight="1" x14ac:dyDescent="0.2">
      <c r="A32" t="s">
        <v>33</v>
      </c>
      <c r="B32">
        <v>39813514</v>
      </c>
      <c r="C32">
        <v>39813514</v>
      </c>
      <c r="D32">
        <v>0</v>
      </c>
      <c r="E32">
        <v>0</v>
      </c>
      <c r="F32">
        <v>69463138</v>
      </c>
      <c r="G32">
        <v>109276652</v>
      </c>
    </row>
    <row r="33" spans="1:7" ht="16" customHeight="1" x14ac:dyDescent="0.2">
      <c r="A33" t="s">
        <v>34</v>
      </c>
      <c r="B33">
        <v>1567100</v>
      </c>
      <c r="C33">
        <v>0</v>
      </c>
      <c r="D33">
        <v>1567100</v>
      </c>
      <c r="E33">
        <v>0</v>
      </c>
      <c r="F33">
        <v>12011733</v>
      </c>
      <c r="G33">
        <v>13578833</v>
      </c>
    </row>
    <row r="34" spans="1:7" ht="16" customHeight="1" x14ac:dyDescent="0.2">
      <c r="A34" t="s">
        <v>35</v>
      </c>
      <c r="B34">
        <v>21896031</v>
      </c>
      <c r="C34">
        <v>21896031</v>
      </c>
      <c r="D34">
        <v>0</v>
      </c>
      <c r="E34">
        <v>0</v>
      </c>
      <c r="F34">
        <v>6498999</v>
      </c>
      <c r="G34">
        <v>28395030</v>
      </c>
    </row>
    <row r="35" spans="1:7" ht="16" customHeight="1" x14ac:dyDescent="0.2">
      <c r="A35" t="s">
        <v>36</v>
      </c>
      <c r="B35">
        <v>17434857</v>
      </c>
      <c r="C35">
        <v>15905901</v>
      </c>
      <c r="D35">
        <v>1528956</v>
      </c>
      <c r="E35">
        <v>0</v>
      </c>
      <c r="F35">
        <v>5578965</v>
      </c>
      <c r="G35">
        <v>23013822</v>
      </c>
    </row>
    <row r="36" spans="1:7" ht="16" customHeight="1" x14ac:dyDescent="0.2">
      <c r="A36" t="s">
        <v>37</v>
      </c>
      <c r="B36">
        <v>17885296</v>
      </c>
      <c r="C36">
        <v>17885296</v>
      </c>
      <c r="D36">
        <v>0</v>
      </c>
      <c r="E36">
        <v>0</v>
      </c>
      <c r="F36">
        <v>13394750</v>
      </c>
      <c r="G36">
        <v>31280046</v>
      </c>
    </row>
    <row r="37" spans="1:7" ht="16" customHeight="1" x14ac:dyDescent="0.2">
      <c r="A37" t="s">
        <v>38</v>
      </c>
      <c r="B37">
        <v>77994454</v>
      </c>
      <c r="C37">
        <v>49541278</v>
      </c>
      <c r="D37">
        <v>25444373</v>
      </c>
      <c r="E37">
        <v>3008803</v>
      </c>
      <c r="F37">
        <v>32938810</v>
      </c>
      <c r="G37">
        <v>110933264</v>
      </c>
    </row>
    <row r="38" spans="1:7" ht="16" customHeight="1" x14ac:dyDescent="0.2">
      <c r="A38" t="s">
        <v>39</v>
      </c>
      <c r="B38">
        <v>22882679</v>
      </c>
      <c r="C38">
        <v>19987420</v>
      </c>
      <c r="D38">
        <v>2895259</v>
      </c>
      <c r="E38">
        <v>0</v>
      </c>
      <c r="F38">
        <v>9865623</v>
      </c>
      <c r="G38">
        <v>32748302</v>
      </c>
    </row>
    <row r="39" spans="1:7" ht="16" customHeight="1" x14ac:dyDescent="0.2">
      <c r="A39" t="s">
        <v>40</v>
      </c>
      <c r="B39">
        <v>519901843</v>
      </c>
      <c r="C39">
        <v>519901843</v>
      </c>
      <c r="D39">
        <v>0</v>
      </c>
      <c r="E39">
        <v>0</v>
      </c>
      <c r="F39">
        <v>319307398</v>
      </c>
      <c r="G39">
        <v>839209241</v>
      </c>
    </row>
    <row r="40" spans="1:7" ht="16" customHeight="1" x14ac:dyDescent="0.2">
      <c r="A40" t="s">
        <v>41</v>
      </c>
      <c r="B40">
        <v>5267317</v>
      </c>
      <c r="C40">
        <v>5267317</v>
      </c>
      <c r="D40">
        <v>0</v>
      </c>
      <c r="E40">
        <v>0</v>
      </c>
      <c r="F40">
        <v>168058838</v>
      </c>
      <c r="G40">
        <v>173326155</v>
      </c>
    </row>
    <row r="41" spans="1:7" ht="16" customHeight="1" x14ac:dyDescent="0.2">
      <c r="A41" t="s">
        <v>42</v>
      </c>
      <c r="B41">
        <v>9069360</v>
      </c>
      <c r="C41">
        <v>8052324</v>
      </c>
      <c r="D41">
        <v>1017036</v>
      </c>
      <c r="E41">
        <v>0</v>
      </c>
      <c r="F41">
        <v>0</v>
      </c>
      <c r="G41">
        <v>9069360</v>
      </c>
    </row>
    <row r="42" spans="1:7" ht="16" customHeight="1" x14ac:dyDescent="0.2">
      <c r="A42" t="s">
        <v>43</v>
      </c>
      <c r="B42">
        <v>119702448</v>
      </c>
      <c r="C42">
        <v>117151520</v>
      </c>
      <c r="D42">
        <v>0</v>
      </c>
      <c r="E42">
        <v>2550928</v>
      </c>
      <c r="F42">
        <v>280131514</v>
      </c>
      <c r="G42">
        <v>399833962</v>
      </c>
    </row>
    <row r="43" spans="1:7" ht="16" customHeight="1" x14ac:dyDescent="0.2">
      <c r="A43" t="s">
        <v>44</v>
      </c>
      <c r="B43">
        <v>48001895</v>
      </c>
      <c r="C43">
        <v>10839912</v>
      </c>
      <c r="D43">
        <v>27409814</v>
      </c>
      <c r="E43">
        <v>9752169</v>
      </c>
      <c r="F43">
        <v>13074889</v>
      </c>
      <c r="G43">
        <v>61076784</v>
      </c>
    </row>
    <row r="44" spans="1:7" ht="16" customHeight="1" x14ac:dyDescent="0.2">
      <c r="A44" t="s">
        <v>45</v>
      </c>
      <c r="B44">
        <v>33194167</v>
      </c>
      <c r="C44">
        <v>20638490</v>
      </c>
      <c r="D44">
        <v>9046887</v>
      </c>
      <c r="E44">
        <v>3508790</v>
      </c>
      <c r="F44">
        <v>58442132</v>
      </c>
      <c r="G44">
        <v>91636299</v>
      </c>
    </row>
    <row r="45" spans="1:7" ht="16" customHeight="1" x14ac:dyDescent="0.2">
      <c r="A45" t="s">
        <v>46</v>
      </c>
      <c r="B45">
        <v>194511684</v>
      </c>
      <c r="C45">
        <v>180269506</v>
      </c>
      <c r="D45">
        <v>0</v>
      </c>
      <c r="E45">
        <v>14242178</v>
      </c>
      <c r="F45">
        <v>212613916</v>
      </c>
      <c r="G45">
        <v>407125600</v>
      </c>
    </row>
    <row r="46" spans="1:7" ht="16" customHeight="1" x14ac:dyDescent="0.2">
      <c r="A46" t="s">
        <v>47</v>
      </c>
      <c r="B46">
        <v>4908492</v>
      </c>
      <c r="C46">
        <v>1875719</v>
      </c>
      <c r="D46">
        <v>2947623</v>
      </c>
      <c r="E46">
        <v>85150</v>
      </c>
      <c r="F46">
        <v>53285172</v>
      </c>
      <c r="G46">
        <v>58193664</v>
      </c>
    </row>
    <row r="47" spans="1:7" ht="16" customHeight="1" x14ac:dyDescent="0.2">
      <c r="A47" t="s">
        <v>48</v>
      </c>
      <c r="B47">
        <v>5876112</v>
      </c>
      <c r="C47">
        <v>5059110</v>
      </c>
      <c r="D47">
        <v>0</v>
      </c>
      <c r="E47">
        <v>817002</v>
      </c>
      <c r="F47">
        <v>52602984</v>
      </c>
      <c r="G47">
        <v>58479096</v>
      </c>
    </row>
    <row r="48" spans="1:7" ht="16" customHeight="1" x14ac:dyDescent="0.2">
      <c r="A48" t="s">
        <v>49</v>
      </c>
      <c r="B48">
        <v>5808145</v>
      </c>
      <c r="C48">
        <v>5005231</v>
      </c>
      <c r="D48">
        <v>802914</v>
      </c>
      <c r="E48">
        <v>0</v>
      </c>
      <c r="F48">
        <v>2731855</v>
      </c>
      <c r="G48">
        <v>8540000</v>
      </c>
    </row>
    <row r="49" spans="1:7" ht="16" customHeight="1" x14ac:dyDescent="0.2">
      <c r="A49" t="s">
        <v>50</v>
      </c>
      <c r="B49">
        <v>43179051</v>
      </c>
      <c r="C49">
        <v>26736733</v>
      </c>
      <c r="D49">
        <v>13216735</v>
      </c>
      <c r="E49">
        <v>3225583</v>
      </c>
      <c r="F49">
        <v>91150331</v>
      </c>
      <c r="G49">
        <v>134329382</v>
      </c>
    </row>
    <row r="50" spans="1:7" ht="16" customHeight="1" x14ac:dyDescent="0.2">
      <c r="A50" t="s">
        <v>51</v>
      </c>
      <c r="B50">
        <v>59560489</v>
      </c>
      <c r="C50">
        <v>59560489</v>
      </c>
      <c r="D50">
        <v>0</v>
      </c>
      <c r="E50">
        <v>0</v>
      </c>
      <c r="F50">
        <v>171979228</v>
      </c>
      <c r="G50">
        <v>231539717</v>
      </c>
    </row>
    <row r="51" spans="1:7" ht="16" customHeight="1" x14ac:dyDescent="0.2">
      <c r="A51" t="s">
        <v>52</v>
      </c>
      <c r="B51">
        <v>369171</v>
      </c>
      <c r="C51">
        <v>369171</v>
      </c>
      <c r="D51">
        <v>0</v>
      </c>
      <c r="E51">
        <v>0</v>
      </c>
      <c r="F51">
        <v>24118168</v>
      </c>
      <c r="G51">
        <v>24487339</v>
      </c>
    </row>
    <row r="52" spans="1:7" ht="16" customHeight="1" x14ac:dyDescent="0.2">
      <c r="A52" t="s">
        <v>53</v>
      </c>
      <c r="B52">
        <v>12035360</v>
      </c>
      <c r="C52">
        <v>10277362</v>
      </c>
      <c r="D52">
        <v>0</v>
      </c>
      <c r="E52">
        <v>1757998</v>
      </c>
      <c r="F52">
        <v>4218612</v>
      </c>
      <c r="G52">
        <v>16253972</v>
      </c>
    </row>
    <row r="53" spans="1:7" ht="16" customHeight="1" x14ac:dyDescent="0.2">
      <c r="A53" t="s">
        <v>54</v>
      </c>
      <c r="B53">
        <v>38243794</v>
      </c>
      <c r="C53">
        <v>38243794</v>
      </c>
      <c r="D53">
        <v>0</v>
      </c>
      <c r="E53">
        <v>0</v>
      </c>
      <c r="F53">
        <v>77860640</v>
      </c>
      <c r="G53">
        <v>116104434</v>
      </c>
    </row>
    <row r="54" spans="1:7" ht="16" customHeight="1" x14ac:dyDescent="0.2">
      <c r="A54" t="s">
        <v>55</v>
      </c>
      <c r="B54">
        <v>152318217</v>
      </c>
      <c r="C54">
        <v>152318217</v>
      </c>
      <c r="D54">
        <v>0</v>
      </c>
      <c r="E54">
        <v>0</v>
      </c>
      <c r="F54">
        <v>208591155</v>
      </c>
      <c r="G54">
        <v>360909372</v>
      </c>
    </row>
    <row r="55" spans="1:7" ht="16" customHeight="1" x14ac:dyDescent="0.2">
      <c r="A55" t="s">
        <v>56</v>
      </c>
      <c r="B55">
        <v>22568222</v>
      </c>
      <c r="C55">
        <v>19596829</v>
      </c>
      <c r="D55">
        <v>2971393</v>
      </c>
      <c r="E55">
        <v>0</v>
      </c>
      <c r="F55">
        <v>6021079</v>
      </c>
      <c r="G55">
        <v>28589301</v>
      </c>
    </row>
    <row r="56" spans="1:7" ht="16" customHeight="1" x14ac:dyDescent="0.2">
      <c r="A56" t="s">
        <v>57</v>
      </c>
      <c r="B56">
        <v>21081649</v>
      </c>
      <c r="C56">
        <v>21081649</v>
      </c>
      <c r="D56">
        <v>0</v>
      </c>
      <c r="E56">
        <v>0</v>
      </c>
      <c r="F56">
        <v>178234838</v>
      </c>
      <c r="G56">
        <v>199316487</v>
      </c>
    </row>
    <row r="57" spans="1:7" ht="16" customHeight="1" x14ac:dyDescent="0.2">
      <c r="A57" t="s">
        <v>58</v>
      </c>
      <c r="B57">
        <v>4613928</v>
      </c>
      <c r="C57">
        <v>3197069</v>
      </c>
      <c r="D57">
        <v>1416859</v>
      </c>
      <c r="E57">
        <v>0</v>
      </c>
      <c r="F57">
        <v>5056583</v>
      </c>
      <c r="G57">
        <v>9670511</v>
      </c>
    </row>
    <row r="58" spans="1:7" ht="16" customHeight="1" x14ac:dyDescent="0.2">
      <c r="A58" t="s">
        <v>133</v>
      </c>
      <c r="B58">
        <v>4329702175</v>
      </c>
      <c r="C58">
        <v>4105084234</v>
      </c>
      <c r="D58">
        <v>164377164</v>
      </c>
      <c r="E58">
        <v>60240777</v>
      </c>
      <c r="F58">
        <v>4784465869</v>
      </c>
      <c r="G58">
        <v>9114168044</v>
      </c>
    </row>
    <row r="59" spans="1:7" ht="16" customHeight="1" x14ac:dyDescent="0.2">
      <c r="A59" t="s">
        <v>145</v>
      </c>
      <c r="B59">
        <v>0.48</v>
      </c>
      <c r="C59">
        <v>0.45</v>
      </c>
      <c r="D59">
        <v>0.02</v>
      </c>
      <c r="E59">
        <v>0.01</v>
      </c>
      <c r="F59">
        <v>0.52</v>
      </c>
      <c r="G59">
        <v>1</v>
      </c>
    </row>
  </sheetData>
  <sheetProtection insertColumns="0" insertRows="0" insertHyperlinks="0" selectLockedCells="1"/>
  <phoneticPr fontId="13" type="noConversion"/>
  <hyperlinks>
    <hyperlink ref="A59"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I60"/>
  <sheetViews>
    <sheetView workbookViewId="0">
      <selection activeCell="D55" sqref="D55"/>
    </sheetView>
  </sheetViews>
  <sheetFormatPr baseColWidth="10" defaultColWidth="9.1640625" defaultRowHeight="16" customHeight="1" x14ac:dyDescent="0.2"/>
  <cols>
    <col min="1" max="1" width="14" customWidth="1"/>
    <col min="2" max="2" width="19.1640625" customWidth="1"/>
    <col min="3" max="3" width="14" customWidth="1"/>
    <col min="4" max="4" width="14.1640625" customWidth="1"/>
    <col min="5" max="5" width="13.83203125" customWidth="1"/>
    <col min="6" max="6" width="12" customWidth="1"/>
    <col min="7" max="7" width="12.33203125" customWidth="1"/>
    <col min="8" max="8" width="10.6640625" customWidth="1"/>
    <col min="9" max="9" width="12.5" customWidth="1"/>
  </cols>
  <sheetData>
    <row r="1" spans="1:9" ht="16" customHeight="1" x14ac:dyDescent="0.2">
      <c r="A1" t="s">
        <v>331</v>
      </c>
    </row>
    <row r="2" spans="1:9" ht="16" customHeight="1" x14ac:dyDescent="0.2">
      <c r="A2" t="s">
        <v>334</v>
      </c>
    </row>
    <row r="3" spans="1:9" ht="16" customHeight="1" x14ac:dyDescent="0.2">
      <c r="A3" t="s">
        <v>163</v>
      </c>
    </row>
    <row r="5" spans="1:9" ht="16" customHeight="1" x14ac:dyDescent="0.2">
      <c r="A5" t="s">
        <v>1</v>
      </c>
      <c r="B5" t="s">
        <v>148</v>
      </c>
      <c r="C5" t="s">
        <v>164</v>
      </c>
      <c r="D5" t="s">
        <v>165</v>
      </c>
      <c r="E5" t="s">
        <v>166</v>
      </c>
      <c r="F5" t="s">
        <v>167</v>
      </c>
      <c r="G5" t="s">
        <v>168</v>
      </c>
      <c r="H5" t="s">
        <v>169</v>
      </c>
      <c r="I5" t="s">
        <v>170</v>
      </c>
    </row>
    <row r="6" spans="1:9" ht="16" customHeight="1" x14ac:dyDescent="0.2">
      <c r="B6" t="s">
        <v>60</v>
      </c>
      <c r="D6" t="s">
        <v>171</v>
      </c>
      <c r="E6" t="s">
        <v>172</v>
      </c>
      <c r="F6" t="s">
        <v>173</v>
      </c>
      <c r="H6" t="s">
        <v>70</v>
      </c>
      <c r="I6" t="s">
        <v>72</v>
      </c>
    </row>
    <row r="7" spans="1:9" ht="16" customHeight="1" x14ac:dyDescent="0.2">
      <c r="B7">
        <v>5</v>
      </c>
    </row>
    <row r="8" spans="1:9" ht="16" customHeight="1" x14ac:dyDescent="0.2">
      <c r="A8" t="s">
        <v>8</v>
      </c>
      <c r="B8">
        <v>32139559</v>
      </c>
      <c r="C8">
        <v>26470973</v>
      </c>
      <c r="D8">
        <v>406300</v>
      </c>
      <c r="E8">
        <v>0</v>
      </c>
      <c r="F8">
        <v>8936477</v>
      </c>
      <c r="G8">
        <v>0.13</v>
      </c>
      <c r="H8">
        <v>259784</v>
      </c>
      <c r="I8">
        <v>16868412</v>
      </c>
    </row>
    <row r="9" spans="1:9" ht="16" customHeight="1" x14ac:dyDescent="0.2">
      <c r="A9" t="s">
        <v>9</v>
      </c>
      <c r="B9">
        <v>19287461</v>
      </c>
      <c r="C9">
        <v>4926465</v>
      </c>
      <c r="D9">
        <v>275181</v>
      </c>
      <c r="E9">
        <v>367699</v>
      </c>
      <c r="F9">
        <v>3151124</v>
      </c>
      <c r="G9">
        <v>0.1</v>
      </c>
      <c r="H9">
        <v>263309</v>
      </c>
      <c r="I9">
        <v>869152</v>
      </c>
    </row>
    <row r="10" spans="1:9" ht="16" customHeight="1" x14ac:dyDescent="0.2">
      <c r="A10" t="s">
        <v>10</v>
      </c>
      <c r="B10">
        <v>116870793</v>
      </c>
      <c r="C10">
        <v>56211294</v>
      </c>
      <c r="D10">
        <v>0</v>
      </c>
      <c r="E10">
        <v>174</v>
      </c>
      <c r="F10">
        <v>24766197</v>
      </c>
      <c r="G10">
        <v>0.12</v>
      </c>
      <c r="H10">
        <v>1528279</v>
      </c>
      <c r="I10">
        <v>29916644</v>
      </c>
    </row>
    <row r="11" spans="1:9" ht="16" customHeight="1" x14ac:dyDescent="0.2">
      <c r="A11" t="s">
        <v>11</v>
      </c>
      <c r="B11">
        <v>37261156</v>
      </c>
      <c r="C11">
        <v>18635506</v>
      </c>
      <c r="D11">
        <v>629686</v>
      </c>
      <c r="E11">
        <v>2147606</v>
      </c>
      <c r="F11">
        <v>9148907</v>
      </c>
      <c r="G11">
        <v>0.18</v>
      </c>
      <c r="H11">
        <v>1483241</v>
      </c>
      <c r="I11">
        <v>5226066</v>
      </c>
    </row>
    <row r="12" spans="1:9" ht="16" customHeight="1" x14ac:dyDescent="0.2">
      <c r="A12" t="s">
        <v>12</v>
      </c>
      <c r="B12">
        <v>1333094465</v>
      </c>
      <c r="C12">
        <v>644487062</v>
      </c>
      <c r="D12">
        <v>11995066</v>
      </c>
      <c r="E12">
        <v>0</v>
      </c>
      <c r="F12">
        <v>290060324</v>
      </c>
      <c r="G12">
        <v>0.09</v>
      </c>
      <c r="H12">
        <v>75624968</v>
      </c>
      <c r="I12">
        <v>266806704</v>
      </c>
    </row>
    <row r="13" spans="1:9" ht="16" customHeight="1" x14ac:dyDescent="0.2">
      <c r="A13" t="s">
        <v>13</v>
      </c>
      <c r="B13">
        <v>63370124</v>
      </c>
      <c r="C13">
        <v>57938945</v>
      </c>
      <c r="D13">
        <v>72880</v>
      </c>
      <c r="E13">
        <v>0</v>
      </c>
      <c r="F13">
        <v>6069809</v>
      </c>
      <c r="G13">
        <v>0.05</v>
      </c>
      <c r="H13">
        <v>7844858</v>
      </c>
      <c r="I13">
        <v>43951398</v>
      </c>
    </row>
    <row r="14" spans="1:9" ht="16" customHeight="1" x14ac:dyDescent="0.2">
      <c r="A14" t="s">
        <v>14</v>
      </c>
      <c r="B14">
        <v>218974459</v>
      </c>
      <c r="C14">
        <v>183979781</v>
      </c>
      <c r="D14">
        <v>73903794</v>
      </c>
      <c r="E14">
        <v>5175918</v>
      </c>
      <c r="F14">
        <v>18515874</v>
      </c>
      <c r="G14">
        <v>0.08</v>
      </c>
      <c r="H14">
        <v>0</v>
      </c>
      <c r="I14">
        <v>86384195</v>
      </c>
    </row>
    <row r="15" spans="1:9" ht="16" customHeight="1" x14ac:dyDescent="0.2">
      <c r="A15" t="s">
        <v>15</v>
      </c>
      <c r="B15">
        <v>4582675</v>
      </c>
      <c r="C15">
        <v>4582675</v>
      </c>
      <c r="D15">
        <v>0</v>
      </c>
      <c r="E15">
        <v>0</v>
      </c>
      <c r="F15">
        <v>2406876</v>
      </c>
      <c r="G15">
        <v>7.0000000000000007E-2</v>
      </c>
      <c r="H15">
        <v>2175799</v>
      </c>
      <c r="I15">
        <v>0</v>
      </c>
    </row>
    <row r="16" spans="1:9" ht="16" customHeight="1" x14ac:dyDescent="0.2">
      <c r="A16" t="s">
        <v>16</v>
      </c>
      <c r="B16">
        <v>70315781</v>
      </c>
      <c r="C16">
        <v>35905664</v>
      </c>
      <c r="D16">
        <v>1977182</v>
      </c>
      <c r="E16">
        <v>3071919</v>
      </c>
      <c r="F16">
        <v>9264904</v>
      </c>
      <c r="G16">
        <v>0.11</v>
      </c>
      <c r="H16">
        <v>5727877</v>
      </c>
      <c r="I16">
        <v>15863782</v>
      </c>
    </row>
    <row r="17" spans="1:9" ht="16" customHeight="1" x14ac:dyDescent="0.2">
      <c r="A17" t="s">
        <v>17</v>
      </c>
      <c r="B17">
        <v>400323671</v>
      </c>
      <c r="C17">
        <v>213163196</v>
      </c>
      <c r="D17">
        <v>5955102</v>
      </c>
      <c r="E17">
        <v>397364</v>
      </c>
      <c r="F17">
        <v>44314863</v>
      </c>
      <c r="G17">
        <v>0.1</v>
      </c>
      <c r="H17">
        <v>2180826</v>
      </c>
      <c r="I17">
        <v>160315041</v>
      </c>
    </row>
    <row r="18" spans="1:9" ht="16" customHeight="1" x14ac:dyDescent="0.2">
      <c r="A18" t="s">
        <v>18</v>
      </c>
      <c r="B18">
        <v>323204990</v>
      </c>
      <c r="C18">
        <v>151918975</v>
      </c>
      <c r="D18">
        <v>22362255</v>
      </c>
      <c r="E18">
        <v>13519952</v>
      </c>
      <c r="F18">
        <v>18326524</v>
      </c>
      <c r="G18">
        <v>0.05</v>
      </c>
      <c r="H18">
        <v>559206</v>
      </c>
      <c r="I18">
        <v>97151038</v>
      </c>
    </row>
    <row r="19" spans="1:9" ht="16" customHeight="1" x14ac:dyDescent="0.2">
      <c r="A19" t="s">
        <v>19</v>
      </c>
      <c r="B19">
        <v>44629758</v>
      </c>
      <c r="C19">
        <v>11724689</v>
      </c>
      <c r="D19">
        <v>0</v>
      </c>
      <c r="E19">
        <v>0</v>
      </c>
      <c r="F19">
        <v>7053149</v>
      </c>
      <c r="G19">
        <v>0.08</v>
      </c>
      <c r="H19">
        <v>4671540</v>
      </c>
      <c r="I19">
        <v>0</v>
      </c>
    </row>
    <row r="20" spans="1:9" ht="16" customHeight="1" x14ac:dyDescent="0.2">
      <c r="A20" t="s">
        <v>20</v>
      </c>
      <c r="B20">
        <v>16790850</v>
      </c>
      <c r="C20">
        <v>7913148</v>
      </c>
      <c r="D20">
        <v>410733</v>
      </c>
      <c r="E20">
        <v>1959039</v>
      </c>
      <c r="F20">
        <v>6656</v>
      </c>
      <c r="G20">
        <v>0</v>
      </c>
      <c r="H20">
        <v>616244</v>
      </c>
      <c r="I20">
        <v>4920476</v>
      </c>
    </row>
    <row r="21" spans="1:9" ht="16" customHeight="1" x14ac:dyDescent="0.2">
      <c r="A21" t="s">
        <v>21</v>
      </c>
      <c r="B21">
        <v>474673594</v>
      </c>
      <c r="C21">
        <v>78546336</v>
      </c>
      <c r="D21">
        <v>1200000</v>
      </c>
      <c r="E21">
        <v>0</v>
      </c>
      <c r="F21">
        <v>17195840</v>
      </c>
      <c r="G21">
        <v>0.03</v>
      </c>
      <c r="H21">
        <v>598951</v>
      </c>
      <c r="I21">
        <v>59551545</v>
      </c>
    </row>
    <row r="22" spans="1:9" ht="16" customHeight="1" x14ac:dyDescent="0.2">
      <c r="A22" t="s">
        <v>22</v>
      </c>
      <c r="B22">
        <v>92998409</v>
      </c>
      <c r="C22">
        <v>92490512</v>
      </c>
      <c r="D22">
        <v>1602367</v>
      </c>
      <c r="E22">
        <v>0</v>
      </c>
      <c r="F22">
        <v>15042542</v>
      </c>
      <c r="G22">
        <v>0.08</v>
      </c>
      <c r="H22">
        <v>6095272</v>
      </c>
      <c r="I22">
        <v>69750331</v>
      </c>
    </row>
    <row r="23" spans="1:9" ht="16" customHeight="1" x14ac:dyDescent="0.2">
      <c r="A23" t="s">
        <v>23</v>
      </c>
      <c r="B23">
        <v>67756802</v>
      </c>
      <c r="C23">
        <v>33893243</v>
      </c>
      <c r="D23">
        <v>15212952</v>
      </c>
      <c r="E23">
        <v>52356</v>
      </c>
      <c r="F23">
        <v>2363854</v>
      </c>
      <c r="G23">
        <v>0.02</v>
      </c>
      <c r="H23">
        <v>1402778</v>
      </c>
      <c r="I23">
        <v>14861303</v>
      </c>
    </row>
    <row r="24" spans="1:9" ht="16" customHeight="1" x14ac:dyDescent="0.2">
      <c r="A24" t="s">
        <v>24</v>
      </c>
      <c r="B24">
        <v>26142781</v>
      </c>
      <c r="C24">
        <v>19862378</v>
      </c>
      <c r="D24">
        <v>0</v>
      </c>
      <c r="E24">
        <v>0</v>
      </c>
      <c r="F24">
        <v>8288393</v>
      </c>
      <c r="G24">
        <v>0.11</v>
      </c>
      <c r="H24">
        <v>395017</v>
      </c>
      <c r="I24">
        <v>11178968</v>
      </c>
    </row>
    <row r="25" spans="1:9" ht="16" customHeight="1" x14ac:dyDescent="0.2">
      <c r="A25" t="s">
        <v>25</v>
      </c>
      <c r="B25">
        <v>61213508</v>
      </c>
      <c r="C25">
        <v>35851529</v>
      </c>
      <c r="D25">
        <v>0</v>
      </c>
      <c r="E25">
        <v>0</v>
      </c>
      <c r="F25">
        <v>12959222</v>
      </c>
      <c r="G25">
        <v>0.11</v>
      </c>
      <c r="H25">
        <v>2857091</v>
      </c>
      <c r="I25">
        <v>20035216</v>
      </c>
    </row>
    <row r="26" spans="1:9" ht="16" customHeight="1" x14ac:dyDescent="0.2">
      <c r="A26" t="s">
        <v>26</v>
      </c>
      <c r="B26">
        <v>82170863</v>
      </c>
      <c r="C26">
        <v>69924002</v>
      </c>
      <c r="D26">
        <v>18833438</v>
      </c>
      <c r="E26">
        <v>22826579</v>
      </c>
      <c r="F26">
        <v>21073036</v>
      </c>
      <c r="G26">
        <v>0.16</v>
      </c>
      <c r="H26">
        <v>1284898</v>
      </c>
      <c r="I26">
        <v>5906051</v>
      </c>
    </row>
    <row r="27" spans="1:9" ht="16" customHeight="1" x14ac:dyDescent="0.2">
      <c r="A27" t="s">
        <v>27</v>
      </c>
      <c r="B27">
        <v>25330282</v>
      </c>
      <c r="C27">
        <v>7180431</v>
      </c>
      <c r="D27">
        <v>0</v>
      </c>
      <c r="E27">
        <v>0</v>
      </c>
      <c r="F27">
        <v>5768444</v>
      </c>
      <c r="G27">
        <v>0.1</v>
      </c>
      <c r="H27">
        <v>1411987</v>
      </c>
      <c r="I27">
        <v>0</v>
      </c>
    </row>
    <row r="28" spans="1:9" ht="16" customHeight="1" x14ac:dyDescent="0.2">
      <c r="A28" t="s">
        <v>28</v>
      </c>
      <c r="B28">
        <v>93626563</v>
      </c>
      <c r="C28">
        <v>60853234</v>
      </c>
      <c r="D28">
        <v>675519</v>
      </c>
      <c r="E28">
        <v>29812630</v>
      </c>
      <c r="F28">
        <v>28129816</v>
      </c>
      <c r="G28">
        <v>0.16</v>
      </c>
      <c r="H28">
        <v>2235269</v>
      </c>
      <c r="I28">
        <v>0</v>
      </c>
    </row>
    <row r="29" spans="1:9" ht="16" customHeight="1" x14ac:dyDescent="0.2">
      <c r="A29" t="s">
        <v>29</v>
      </c>
      <c r="B29">
        <v>211071349</v>
      </c>
      <c r="C29">
        <v>41102776</v>
      </c>
      <c r="D29">
        <v>1296764</v>
      </c>
      <c r="E29">
        <v>0</v>
      </c>
      <c r="F29">
        <v>6973588</v>
      </c>
      <c r="G29">
        <v>0.02</v>
      </c>
      <c r="H29">
        <v>0</v>
      </c>
      <c r="I29">
        <v>32832424</v>
      </c>
    </row>
    <row r="30" spans="1:9" ht="16" customHeight="1" x14ac:dyDescent="0.2">
      <c r="A30" t="s">
        <v>30</v>
      </c>
      <c r="B30">
        <v>518070338</v>
      </c>
      <c r="C30">
        <v>278349923</v>
      </c>
      <c r="D30">
        <v>38518947</v>
      </c>
      <c r="E30">
        <v>27340560</v>
      </c>
      <c r="F30">
        <v>81579395</v>
      </c>
      <c r="G30">
        <v>0.13</v>
      </c>
      <c r="H30">
        <v>7692556</v>
      </c>
      <c r="I30">
        <v>123218465</v>
      </c>
    </row>
    <row r="31" spans="1:9" ht="16" customHeight="1" x14ac:dyDescent="0.2">
      <c r="A31" t="s">
        <v>31</v>
      </c>
      <c r="B31">
        <v>162860251</v>
      </c>
      <c r="C31">
        <v>33907954</v>
      </c>
      <c r="D31">
        <v>0</v>
      </c>
      <c r="E31">
        <v>0</v>
      </c>
      <c r="F31">
        <v>28288763</v>
      </c>
      <c r="G31">
        <v>0.13</v>
      </c>
      <c r="H31">
        <v>717259</v>
      </c>
      <c r="I31">
        <v>4901932</v>
      </c>
    </row>
    <row r="32" spans="1:9" ht="16" customHeight="1" x14ac:dyDescent="0.2">
      <c r="A32" t="s">
        <v>32</v>
      </c>
      <c r="B32">
        <v>30955199</v>
      </c>
      <c r="C32">
        <v>18895677</v>
      </c>
      <c r="D32">
        <v>3057051</v>
      </c>
      <c r="E32">
        <v>2485152</v>
      </c>
      <c r="F32">
        <v>3659454</v>
      </c>
      <c r="G32">
        <v>7.0000000000000007E-2</v>
      </c>
      <c r="H32">
        <v>405622</v>
      </c>
      <c r="I32">
        <v>9288398</v>
      </c>
    </row>
    <row r="33" spans="1:9" ht="16" customHeight="1" x14ac:dyDescent="0.2">
      <c r="A33" t="s">
        <v>33</v>
      </c>
      <c r="B33">
        <v>120196813</v>
      </c>
      <c r="C33">
        <v>7130410</v>
      </c>
      <c r="D33">
        <v>0</v>
      </c>
      <c r="E33">
        <v>0</v>
      </c>
      <c r="F33">
        <v>4320950</v>
      </c>
      <c r="G33">
        <v>0.02</v>
      </c>
      <c r="H33">
        <v>2809460</v>
      </c>
      <c r="I33">
        <v>0</v>
      </c>
    </row>
    <row r="34" spans="1:9" ht="16" customHeight="1" x14ac:dyDescent="0.2">
      <c r="A34" t="s">
        <v>34</v>
      </c>
      <c r="B34">
        <v>10229714</v>
      </c>
      <c r="C34">
        <v>5995951</v>
      </c>
      <c r="D34">
        <v>363960</v>
      </c>
      <c r="E34">
        <v>0</v>
      </c>
      <c r="F34">
        <v>4619314</v>
      </c>
      <c r="G34">
        <v>0.16</v>
      </c>
      <c r="H34">
        <v>258839</v>
      </c>
      <c r="I34">
        <v>753838</v>
      </c>
    </row>
    <row r="35" spans="1:9" ht="16" customHeight="1" x14ac:dyDescent="0.2">
      <c r="A35" t="s">
        <v>35</v>
      </c>
      <c r="B35">
        <v>22623081</v>
      </c>
      <c r="C35">
        <v>6737728</v>
      </c>
      <c r="D35">
        <v>50000</v>
      </c>
      <c r="E35">
        <v>92677</v>
      </c>
      <c r="F35">
        <v>5106636</v>
      </c>
      <c r="G35">
        <v>0.1</v>
      </c>
      <c r="H35">
        <v>1488415</v>
      </c>
      <c r="I35">
        <v>0</v>
      </c>
    </row>
    <row r="36" spans="1:9" ht="16" customHeight="1" x14ac:dyDescent="0.2">
      <c r="A36" t="s">
        <v>36</v>
      </c>
      <c r="B36">
        <v>20508964</v>
      </c>
      <c r="C36">
        <v>18042508</v>
      </c>
      <c r="D36">
        <v>0</v>
      </c>
      <c r="E36">
        <v>0</v>
      </c>
      <c r="F36">
        <v>7443188</v>
      </c>
      <c r="G36">
        <v>0.19</v>
      </c>
      <c r="H36">
        <v>4339143</v>
      </c>
      <c r="I36">
        <v>6260177</v>
      </c>
    </row>
    <row r="37" spans="1:9" ht="16" customHeight="1" x14ac:dyDescent="0.2">
      <c r="A37" t="s">
        <v>37</v>
      </c>
      <c r="B37">
        <v>15041020</v>
      </c>
      <c r="C37">
        <v>9583753</v>
      </c>
      <c r="D37">
        <v>1249200</v>
      </c>
      <c r="E37">
        <v>0</v>
      </c>
      <c r="F37">
        <v>2991643</v>
      </c>
      <c r="G37">
        <v>0.08</v>
      </c>
      <c r="H37">
        <v>2164067</v>
      </c>
      <c r="I37">
        <v>3178843</v>
      </c>
    </row>
    <row r="38" spans="1:9" ht="16" customHeight="1" x14ac:dyDescent="0.2">
      <c r="A38" t="s">
        <v>38</v>
      </c>
      <c r="B38">
        <v>234462086</v>
      </c>
      <c r="C38">
        <v>81018899</v>
      </c>
      <c r="D38">
        <v>7117542</v>
      </c>
      <c r="E38">
        <v>4818590</v>
      </c>
      <c r="F38">
        <v>69318065</v>
      </c>
      <c r="G38">
        <v>0.28999999999999998</v>
      </c>
      <c r="H38">
        <v>4577097</v>
      </c>
      <c r="I38">
        <v>-4812395</v>
      </c>
    </row>
    <row r="39" spans="1:9" ht="16" customHeight="1" x14ac:dyDescent="0.2">
      <c r="A39" t="s">
        <v>39</v>
      </c>
      <c r="B39">
        <v>21828282</v>
      </c>
      <c r="C39">
        <v>10572401</v>
      </c>
      <c r="D39">
        <v>0</v>
      </c>
      <c r="E39">
        <v>0</v>
      </c>
      <c r="F39">
        <v>3512148</v>
      </c>
      <c r="G39">
        <v>0.05</v>
      </c>
      <c r="H39">
        <v>642757</v>
      </c>
      <c r="I39">
        <v>6417496</v>
      </c>
    </row>
    <row r="40" spans="1:9" ht="16" customHeight="1" x14ac:dyDescent="0.2">
      <c r="A40" t="s">
        <v>40</v>
      </c>
      <c r="B40">
        <v>729374093</v>
      </c>
      <c r="C40">
        <v>523619164</v>
      </c>
      <c r="D40">
        <v>30721734</v>
      </c>
      <c r="E40">
        <v>53168</v>
      </c>
      <c r="F40">
        <v>229733620</v>
      </c>
      <c r="G40">
        <v>0.13</v>
      </c>
      <c r="H40">
        <v>14453800</v>
      </c>
      <c r="I40">
        <v>248656842</v>
      </c>
    </row>
    <row r="41" spans="1:9" ht="16" customHeight="1" x14ac:dyDescent="0.2">
      <c r="A41" t="s">
        <v>41</v>
      </c>
      <c r="B41">
        <v>-10323299</v>
      </c>
      <c r="C41">
        <v>-5624272</v>
      </c>
      <c r="D41">
        <v>-97200</v>
      </c>
      <c r="E41">
        <v>-93011</v>
      </c>
      <c r="F41">
        <v>-10417609</v>
      </c>
      <c r="G41">
        <v>-0.14000000000000001</v>
      </c>
      <c r="H41">
        <v>2106447</v>
      </c>
      <c r="I41">
        <v>2877101</v>
      </c>
    </row>
    <row r="42" spans="1:9" ht="16" customHeight="1" x14ac:dyDescent="0.2">
      <c r="A42" t="s">
        <v>42</v>
      </c>
      <c r="B42">
        <v>11817988</v>
      </c>
      <c r="C42">
        <v>6416347</v>
      </c>
      <c r="D42">
        <v>0</v>
      </c>
      <c r="E42">
        <v>2286310</v>
      </c>
      <c r="F42">
        <v>3058757</v>
      </c>
      <c r="G42">
        <v>0.13</v>
      </c>
      <c r="H42">
        <v>652730</v>
      </c>
      <c r="I42">
        <v>418550</v>
      </c>
    </row>
    <row r="43" spans="1:9" ht="16" customHeight="1" x14ac:dyDescent="0.2">
      <c r="A43" t="s">
        <v>43</v>
      </c>
      <c r="B43">
        <v>493127959</v>
      </c>
      <c r="C43">
        <v>266836269</v>
      </c>
      <c r="D43">
        <v>19233897</v>
      </c>
      <c r="E43">
        <v>47988480</v>
      </c>
      <c r="F43">
        <v>63758914</v>
      </c>
      <c r="G43">
        <v>0.09</v>
      </c>
      <c r="H43">
        <v>24535</v>
      </c>
      <c r="I43">
        <v>135830443</v>
      </c>
    </row>
    <row r="44" spans="1:9" ht="16" customHeight="1" x14ac:dyDescent="0.2">
      <c r="A44" t="s">
        <v>44</v>
      </c>
      <c r="B44">
        <v>40337540</v>
      </c>
      <c r="C44">
        <v>39321208</v>
      </c>
      <c r="D44">
        <v>694222</v>
      </c>
      <c r="E44">
        <v>2506881</v>
      </c>
      <c r="F44">
        <v>10499405</v>
      </c>
      <c r="G44">
        <v>0.12</v>
      </c>
      <c r="H44">
        <v>1853867</v>
      </c>
      <c r="I44">
        <v>23766833</v>
      </c>
    </row>
    <row r="45" spans="1:9" ht="16" customHeight="1" x14ac:dyDescent="0.2">
      <c r="A45" t="s">
        <v>45</v>
      </c>
      <c r="B45">
        <v>77982396</v>
      </c>
      <c r="C45">
        <v>74557770</v>
      </c>
      <c r="D45">
        <v>0</v>
      </c>
      <c r="E45">
        <v>0</v>
      </c>
      <c r="F45">
        <v>18408464</v>
      </c>
      <c r="G45">
        <v>0.12</v>
      </c>
      <c r="H45">
        <v>4141766</v>
      </c>
      <c r="I45">
        <v>52007540</v>
      </c>
    </row>
    <row r="46" spans="1:9" ht="16" customHeight="1" x14ac:dyDescent="0.2">
      <c r="A46" t="s">
        <v>46</v>
      </c>
      <c r="B46">
        <v>354467514</v>
      </c>
      <c r="C46">
        <v>86944425</v>
      </c>
      <c r="D46">
        <v>28767888</v>
      </c>
      <c r="E46">
        <v>8310325</v>
      </c>
      <c r="F46">
        <v>40096744</v>
      </c>
      <c r="G46">
        <v>7.0000000000000007E-2</v>
      </c>
      <c r="H46">
        <v>10302965</v>
      </c>
      <c r="I46">
        <v>-533497</v>
      </c>
    </row>
    <row r="47" spans="1:9" ht="16" customHeight="1" x14ac:dyDescent="0.2">
      <c r="A47" t="s">
        <v>47</v>
      </c>
      <c r="B47">
        <v>22359967</v>
      </c>
      <c r="C47">
        <v>19439705</v>
      </c>
      <c r="D47">
        <v>0</v>
      </c>
      <c r="E47">
        <v>0</v>
      </c>
      <c r="F47">
        <v>7530480</v>
      </c>
      <c r="G47">
        <v>0.11</v>
      </c>
      <c r="H47">
        <v>1665735</v>
      </c>
      <c r="I47">
        <v>10243490</v>
      </c>
    </row>
    <row r="48" spans="1:9" ht="16" customHeight="1" x14ac:dyDescent="0.2">
      <c r="A48" t="s">
        <v>48</v>
      </c>
      <c r="B48">
        <v>53220034</v>
      </c>
      <c r="C48">
        <v>52586577</v>
      </c>
      <c r="D48">
        <v>2746874</v>
      </c>
      <c r="E48">
        <v>0</v>
      </c>
      <c r="F48">
        <v>2457582</v>
      </c>
      <c r="G48">
        <v>0.03</v>
      </c>
      <c r="H48">
        <v>0</v>
      </c>
      <c r="I48">
        <v>47382121</v>
      </c>
    </row>
    <row r="49" spans="1:9" ht="16" customHeight="1" x14ac:dyDescent="0.2">
      <c r="A49" t="s">
        <v>49</v>
      </c>
      <c r="B49">
        <v>5548708</v>
      </c>
      <c r="C49">
        <v>2815161</v>
      </c>
      <c r="D49">
        <v>0</v>
      </c>
      <c r="E49">
        <v>0</v>
      </c>
      <c r="F49">
        <v>1107424</v>
      </c>
      <c r="G49">
        <v>0.05</v>
      </c>
      <c r="H49">
        <v>0</v>
      </c>
      <c r="I49">
        <v>1707737</v>
      </c>
    </row>
    <row r="50" spans="1:9" ht="16" customHeight="1" x14ac:dyDescent="0.2">
      <c r="A50" t="s">
        <v>50</v>
      </c>
      <c r="B50">
        <v>51916778</v>
      </c>
      <c r="C50">
        <v>17432928</v>
      </c>
      <c r="D50">
        <v>0</v>
      </c>
      <c r="E50">
        <v>0</v>
      </c>
      <c r="F50">
        <v>11906786</v>
      </c>
      <c r="G50">
        <v>0.09</v>
      </c>
      <c r="H50">
        <v>2547020</v>
      </c>
      <c r="I50">
        <v>2979122</v>
      </c>
    </row>
    <row r="51" spans="1:9" ht="16" customHeight="1" x14ac:dyDescent="0.2">
      <c r="A51" t="s">
        <v>51</v>
      </c>
      <c r="B51">
        <v>366752656</v>
      </c>
      <c r="C51">
        <v>243174830</v>
      </c>
      <c r="D51">
        <v>3741707</v>
      </c>
      <c r="E51">
        <v>11583</v>
      </c>
      <c r="F51">
        <v>62881756</v>
      </c>
      <c r="G51">
        <v>0.13</v>
      </c>
      <c r="H51">
        <v>27667613</v>
      </c>
      <c r="I51">
        <v>148872171</v>
      </c>
    </row>
    <row r="52" spans="1:9" ht="16" customHeight="1" x14ac:dyDescent="0.2">
      <c r="A52" t="s">
        <v>52</v>
      </c>
      <c r="B52">
        <v>30846072</v>
      </c>
      <c r="C52">
        <v>11276729</v>
      </c>
      <c r="D52">
        <v>324000</v>
      </c>
      <c r="E52">
        <v>111865</v>
      </c>
      <c r="F52">
        <v>10071470</v>
      </c>
      <c r="G52">
        <v>0.14000000000000001</v>
      </c>
      <c r="H52">
        <v>778194</v>
      </c>
      <c r="I52">
        <v>-8800</v>
      </c>
    </row>
    <row r="53" spans="1:9" ht="16" customHeight="1" x14ac:dyDescent="0.2">
      <c r="A53" t="s">
        <v>53</v>
      </c>
      <c r="B53">
        <v>7288180</v>
      </c>
      <c r="C53">
        <v>4468324</v>
      </c>
      <c r="D53">
        <v>0</v>
      </c>
      <c r="E53">
        <v>0</v>
      </c>
      <c r="F53">
        <v>4127138</v>
      </c>
      <c r="G53">
        <v>0.12</v>
      </c>
      <c r="H53">
        <v>341186</v>
      </c>
      <c r="I53">
        <v>0</v>
      </c>
    </row>
    <row r="54" spans="1:9" ht="16" customHeight="1" x14ac:dyDescent="0.2">
      <c r="A54" t="s">
        <v>54</v>
      </c>
      <c r="B54">
        <v>70304771</v>
      </c>
      <c r="C54">
        <v>27675411</v>
      </c>
      <c r="D54">
        <v>949000</v>
      </c>
      <c r="E54">
        <v>0</v>
      </c>
      <c r="F54">
        <v>21113153</v>
      </c>
      <c r="G54">
        <v>0.14000000000000001</v>
      </c>
      <c r="H54">
        <v>0</v>
      </c>
      <c r="I54">
        <v>5613258</v>
      </c>
    </row>
    <row r="55" spans="1:9" ht="16" customHeight="1" x14ac:dyDescent="0.2">
      <c r="A55" t="s">
        <v>55</v>
      </c>
      <c r="B55">
        <v>140293214</v>
      </c>
      <c r="C55">
        <v>25430797</v>
      </c>
      <c r="D55">
        <v>0</v>
      </c>
      <c r="E55">
        <v>0</v>
      </c>
      <c r="F55">
        <v>20835662</v>
      </c>
      <c r="G55">
        <v>0.08</v>
      </c>
      <c r="H55">
        <v>4595135</v>
      </c>
      <c r="I55">
        <v>0</v>
      </c>
    </row>
    <row r="56" spans="1:9" ht="16" customHeight="1" x14ac:dyDescent="0.2">
      <c r="A56" t="s">
        <v>56</v>
      </c>
      <c r="B56">
        <v>50556486</v>
      </c>
      <c r="C56">
        <v>31186417</v>
      </c>
      <c r="D56">
        <v>-75082</v>
      </c>
      <c r="E56">
        <v>0</v>
      </c>
      <c r="F56">
        <v>11667257</v>
      </c>
      <c r="G56">
        <v>0.14000000000000001</v>
      </c>
      <c r="H56">
        <v>7254842</v>
      </c>
      <c r="I56">
        <v>12339400</v>
      </c>
    </row>
    <row r="57" spans="1:9" ht="16" customHeight="1" x14ac:dyDescent="0.2">
      <c r="A57" t="s">
        <v>57</v>
      </c>
      <c r="B57">
        <v>149615041</v>
      </c>
      <c r="C57">
        <v>28818302</v>
      </c>
      <c r="D57">
        <v>760348</v>
      </c>
      <c r="E57">
        <v>4249183</v>
      </c>
      <c r="F57">
        <v>13696447</v>
      </c>
      <c r="G57">
        <v>0.06</v>
      </c>
      <c r="H57">
        <v>8421807</v>
      </c>
      <c r="I57">
        <v>1690517</v>
      </c>
    </row>
    <row r="58" spans="1:9" ht="16" customHeight="1" x14ac:dyDescent="0.2">
      <c r="A58" t="s">
        <v>58</v>
      </c>
      <c r="B58">
        <v>4332889</v>
      </c>
      <c r="C58">
        <v>1912811</v>
      </c>
      <c r="D58">
        <v>0</v>
      </c>
      <c r="E58">
        <v>0</v>
      </c>
      <c r="F58">
        <v>362503</v>
      </c>
      <c r="G58">
        <v>0.03</v>
      </c>
      <c r="H58">
        <v>0</v>
      </c>
      <c r="I58">
        <v>1550308</v>
      </c>
    </row>
    <row r="59" spans="1:9" ht="16" customHeight="1" x14ac:dyDescent="0.2">
      <c r="A59" t="s">
        <v>133</v>
      </c>
      <c r="B59">
        <v>7622424628</v>
      </c>
      <c r="C59">
        <v>3786086921</v>
      </c>
      <c r="D59">
        <v>294933307</v>
      </c>
      <c r="E59">
        <v>179492999</v>
      </c>
      <c r="F59">
        <v>1293551928</v>
      </c>
      <c r="G59" t="s">
        <v>134</v>
      </c>
      <c r="H59">
        <v>231120051</v>
      </c>
      <c r="I59">
        <v>1786988636</v>
      </c>
    </row>
    <row r="60" spans="1:9" ht="16" customHeight="1" x14ac:dyDescent="0.2">
      <c r="A60" t="s">
        <v>145</v>
      </c>
      <c r="B60">
        <v>0.56000000000000005</v>
      </c>
      <c r="C60">
        <v>0.28000000000000003</v>
      </c>
      <c r="D60">
        <v>0.02</v>
      </c>
      <c r="E60">
        <v>0.01</v>
      </c>
      <c r="F60">
        <v>0.1</v>
      </c>
      <c r="G60" t="s">
        <v>134</v>
      </c>
      <c r="H60">
        <v>0.02</v>
      </c>
      <c r="I60">
        <v>0.13</v>
      </c>
    </row>
  </sheetData>
  <phoneticPr fontId="13" type="noConversion"/>
  <hyperlinks>
    <hyperlink ref="B7" location="FootnotesTANF!A1" display="5"/>
    <hyperlink ref="A60"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L61"/>
  <sheetViews>
    <sheetView workbookViewId="0">
      <selection activeCell="N20" sqref="N20"/>
    </sheetView>
  </sheetViews>
  <sheetFormatPr baseColWidth="10" defaultColWidth="9.1640625" defaultRowHeight="16" customHeight="1" x14ac:dyDescent="0.2"/>
  <cols>
    <col min="1" max="1" width="14.5" customWidth="1"/>
    <col min="2" max="2" width="12.83203125" customWidth="1"/>
    <col min="3" max="3" width="11.1640625" bestFit="1" customWidth="1"/>
    <col min="4" max="4" width="11.1640625" customWidth="1"/>
    <col min="5" max="5" width="13.5" customWidth="1"/>
    <col min="6" max="6" width="9.83203125" customWidth="1"/>
    <col min="7" max="7" width="11.83203125" customWidth="1"/>
    <col min="8" max="8" width="10.5" customWidth="1"/>
    <col min="9" max="9" width="11.1640625" customWidth="1"/>
    <col min="10" max="10" width="10" customWidth="1"/>
    <col min="11" max="11" width="11.5" customWidth="1"/>
    <col min="12" max="12" width="8" customWidth="1"/>
  </cols>
  <sheetData>
    <row r="1" spans="1:12" ht="16" customHeight="1" x14ac:dyDescent="0.2">
      <c r="A1" t="s">
        <v>331</v>
      </c>
    </row>
    <row r="2" spans="1:12" ht="16" customHeight="1" x14ac:dyDescent="0.2">
      <c r="A2" t="s">
        <v>200</v>
      </c>
    </row>
    <row r="3" spans="1:12" ht="16" customHeight="1" x14ac:dyDescent="0.2">
      <c r="A3" t="s">
        <v>135</v>
      </c>
    </row>
    <row r="5" spans="1:12" ht="16" customHeight="1" x14ac:dyDescent="0.2">
      <c r="A5" t="s">
        <v>1</v>
      </c>
      <c r="B5" t="s">
        <v>148</v>
      </c>
      <c r="C5" t="s">
        <v>149</v>
      </c>
      <c r="D5" t="s">
        <v>150</v>
      </c>
      <c r="E5" t="s">
        <v>151</v>
      </c>
      <c r="F5" t="s">
        <v>127</v>
      </c>
      <c r="G5" t="s">
        <v>152</v>
      </c>
      <c r="H5" t="s">
        <v>153</v>
      </c>
      <c r="I5" t="s">
        <v>154</v>
      </c>
      <c r="J5" t="s">
        <v>155</v>
      </c>
      <c r="K5" t="s">
        <v>156</v>
      </c>
      <c r="L5" t="s">
        <v>157</v>
      </c>
    </row>
    <row r="6" spans="1:12" ht="16" customHeight="1" x14ac:dyDescent="0.2">
      <c r="B6" t="s">
        <v>60</v>
      </c>
      <c r="C6" t="s">
        <v>126</v>
      </c>
      <c r="D6" t="s">
        <v>4</v>
      </c>
      <c r="E6" t="s">
        <v>62</v>
      </c>
      <c r="F6" t="s">
        <v>128</v>
      </c>
      <c r="G6" t="s">
        <v>64</v>
      </c>
      <c r="H6" t="s">
        <v>158</v>
      </c>
      <c r="I6" t="s">
        <v>159</v>
      </c>
      <c r="J6" t="s">
        <v>160</v>
      </c>
    </row>
    <row r="7" spans="1:12" ht="16" customHeight="1" x14ac:dyDescent="0.2">
      <c r="B7">
        <v>5</v>
      </c>
      <c r="L7">
        <v>2</v>
      </c>
    </row>
    <row r="8" spans="1:12" ht="16" customHeight="1" x14ac:dyDescent="0.2">
      <c r="A8" t="s">
        <v>8</v>
      </c>
      <c r="B8">
        <v>32139559</v>
      </c>
      <c r="C8">
        <v>5117225</v>
      </c>
      <c r="D8">
        <v>0</v>
      </c>
      <c r="E8">
        <v>466878</v>
      </c>
      <c r="F8">
        <v>0</v>
      </c>
      <c r="G8">
        <v>0</v>
      </c>
      <c r="H8">
        <v>0</v>
      </c>
      <c r="I8">
        <v>84483</v>
      </c>
      <c r="J8">
        <v>0</v>
      </c>
      <c r="K8">
        <v>26470973</v>
      </c>
      <c r="L8">
        <v>0.48</v>
      </c>
    </row>
    <row r="9" spans="1:12" ht="16" customHeight="1" x14ac:dyDescent="0.2">
      <c r="A9" t="s">
        <v>9</v>
      </c>
      <c r="B9">
        <v>19287461</v>
      </c>
      <c r="C9">
        <v>6828670</v>
      </c>
      <c r="D9">
        <v>6999975</v>
      </c>
      <c r="E9">
        <v>240010</v>
      </c>
      <c r="F9">
        <v>0</v>
      </c>
      <c r="G9">
        <v>0</v>
      </c>
      <c r="H9">
        <v>0</v>
      </c>
      <c r="I9">
        <v>292341</v>
      </c>
      <c r="J9">
        <v>0</v>
      </c>
      <c r="K9">
        <v>4926465</v>
      </c>
      <c r="L9">
        <v>0.63</v>
      </c>
    </row>
    <row r="10" spans="1:12" ht="16" customHeight="1" x14ac:dyDescent="0.2">
      <c r="A10" t="s">
        <v>10</v>
      </c>
      <c r="B10">
        <v>116870793</v>
      </c>
      <c r="C10">
        <v>10652595</v>
      </c>
      <c r="D10">
        <v>6475934</v>
      </c>
      <c r="E10">
        <v>825548</v>
      </c>
      <c r="F10">
        <v>0</v>
      </c>
      <c r="G10">
        <v>0</v>
      </c>
      <c r="H10">
        <v>0</v>
      </c>
      <c r="I10">
        <v>2645144</v>
      </c>
      <c r="J10">
        <v>40060278</v>
      </c>
      <c r="K10">
        <v>56211294</v>
      </c>
      <c r="L10">
        <v>0.54</v>
      </c>
    </row>
    <row r="11" spans="1:12" ht="16" customHeight="1" x14ac:dyDescent="0.2">
      <c r="A11" t="s">
        <v>11</v>
      </c>
      <c r="B11">
        <v>37261156</v>
      </c>
      <c r="C11">
        <v>14664924</v>
      </c>
      <c r="D11">
        <v>239287</v>
      </c>
      <c r="E11">
        <v>2993384</v>
      </c>
      <c r="F11">
        <v>482319</v>
      </c>
      <c r="G11">
        <v>0</v>
      </c>
      <c r="H11">
        <v>0</v>
      </c>
      <c r="I11">
        <v>245736</v>
      </c>
      <c r="J11">
        <v>0</v>
      </c>
      <c r="K11">
        <v>18635506</v>
      </c>
      <c r="L11">
        <v>0.73</v>
      </c>
    </row>
    <row r="12" spans="1:12" ht="16" customHeight="1" x14ac:dyDescent="0.2">
      <c r="A12" t="s">
        <v>12</v>
      </c>
      <c r="B12">
        <v>1333094465</v>
      </c>
      <c r="C12">
        <v>411253501</v>
      </c>
      <c r="D12">
        <v>247206593</v>
      </c>
      <c r="E12">
        <v>28132375</v>
      </c>
      <c r="F12">
        <v>0</v>
      </c>
      <c r="G12">
        <v>0</v>
      </c>
      <c r="H12">
        <v>0</v>
      </c>
      <c r="I12">
        <v>2014934</v>
      </c>
      <c r="J12">
        <v>0</v>
      </c>
      <c r="K12">
        <v>644487062</v>
      </c>
      <c r="L12">
        <v>0.39</v>
      </c>
    </row>
    <row r="13" spans="1:12" ht="16" customHeight="1" x14ac:dyDescent="0.2">
      <c r="A13" t="s">
        <v>13</v>
      </c>
      <c r="B13">
        <v>63370124</v>
      </c>
      <c r="C13">
        <v>776621</v>
      </c>
      <c r="D13">
        <v>705237</v>
      </c>
      <c r="E13">
        <v>-790</v>
      </c>
      <c r="F13">
        <v>0</v>
      </c>
      <c r="G13">
        <v>0</v>
      </c>
      <c r="H13">
        <v>0</v>
      </c>
      <c r="I13">
        <v>2659332</v>
      </c>
      <c r="J13">
        <v>1290779</v>
      </c>
      <c r="K13">
        <v>57938945</v>
      </c>
      <c r="L13">
        <v>0.55000000000000004</v>
      </c>
    </row>
    <row r="14" spans="1:12" ht="16" customHeight="1" x14ac:dyDescent="0.2">
      <c r="A14" t="s">
        <v>14</v>
      </c>
      <c r="B14">
        <v>218974459</v>
      </c>
      <c r="C14">
        <v>17813899</v>
      </c>
      <c r="D14">
        <v>0</v>
      </c>
      <c r="E14">
        <v>2947248</v>
      </c>
      <c r="F14">
        <v>0</v>
      </c>
      <c r="G14">
        <v>0</v>
      </c>
      <c r="H14">
        <v>0</v>
      </c>
      <c r="I14">
        <v>14601</v>
      </c>
      <c r="J14">
        <v>14218930</v>
      </c>
      <c r="K14">
        <v>183979781</v>
      </c>
      <c r="L14">
        <v>0.92</v>
      </c>
    </row>
    <row r="15" spans="1:12" ht="16" customHeight="1" x14ac:dyDescent="0.2">
      <c r="A15" t="s">
        <v>15</v>
      </c>
      <c r="B15">
        <v>4582675</v>
      </c>
      <c r="C15">
        <v>0</v>
      </c>
      <c r="D15">
        <v>0</v>
      </c>
      <c r="E15">
        <v>0</v>
      </c>
      <c r="F15">
        <v>0</v>
      </c>
      <c r="G15">
        <v>0</v>
      </c>
      <c r="H15">
        <v>0</v>
      </c>
      <c r="I15">
        <v>0</v>
      </c>
      <c r="J15">
        <v>0</v>
      </c>
      <c r="K15">
        <v>4582675</v>
      </c>
      <c r="L15">
        <v>0.14000000000000001</v>
      </c>
    </row>
    <row r="16" spans="1:12" ht="16" customHeight="1" x14ac:dyDescent="0.2">
      <c r="A16" t="s">
        <v>16</v>
      </c>
      <c r="B16">
        <v>70315781</v>
      </c>
      <c r="C16">
        <v>16783356</v>
      </c>
      <c r="D16">
        <v>17426761</v>
      </c>
      <c r="E16">
        <v>0</v>
      </c>
      <c r="F16">
        <v>200000</v>
      </c>
      <c r="G16">
        <v>0</v>
      </c>
      <c r="H16">
        <v>0</v>
      </c>
      <c r="I16">
        <v>0</v>
      </c>
      <c r="J16">
        <v>0</v>
      </c>
      <c r="K16">
        <v>35905664</v>
      </c>
      <c r="L16">
        <v>0.83</v>
      </c>
    </row>
    <row r="17" spans="1:12" ht="16" customHeight="1" x14ac:dyDescent="0.2">
      <c r="A17" t="s">
        <v>17</v>
      </c>
      <c r="B17">
        <v>400323671</v>
      </c>
      <c r="C17">
        <v>83560351</v>
      </c>
      <c r="D17">
        <v>95301423</v>
      </c>
      <c r="E17">
        <v>6790416</v>
      </c>
      <c r="F17">
        <v>0</v>
      </c>
      <c r="G17">
        <v>0</v>
      </c>
      <c r="H17">
        <v>0</v>
      </c>
      <c r="I17">
        <v>1508285</v>
      </c>
      <c r="J17">
        <v>0</v>
      </c>
      <c r="K17">
        <v>213163196</v>
      </c>
      <c r="L17">
        <v>0.92</v>
      </c>
    </row>
    <row r="18" spans="1:12" ht="16" customHeight="1" x14ac:dyDescent="0.2">
      <c r="A18" t="s">
        <v>18</v>
      </c>
      <c r="B18">
        <v>323204990</v>
      </c>
      <c r="C18">
        <v>61476229</v>
      </c>
      <c r="D18">
        <v>0</v>
      </c>
      <c r="E18">
        <v>0</v>
      </c>
      <c r="F18">
        <v>0</v>
      </c>
      <c r="G18">
        <v>0</v>
      </c>
      <c r="H18">
        <v>0</v>
      </c>
      <c r="I18">
        <v>0</v>
      </c>
      <c r="J18">
        <v>109809786</v>
      </c>
      <c r="K18">
        <v>151918975</v>
      </c>
      <c r="L18">
        <v>0.8</v>
      </c>
    </row>
    <row r="19" spans="1:12" ht="16" customHeight="1" x14ac:dyDescent="0.2">
      <c r="A19" t="s">
        <v>19</v>
      </c>
      <c r="B19">
        <v>44629758</v>
      </c>
      <c r="C19">
        <v>31940800</v>
      </c>
      <c r="D19">
        <v>0</v>
      </c>
      <c r="E19">
        <v>964269</v>
      </c>
      <c r="F19">
        <v>0</v>
      </c>
      <c r="G19">
        <v>0</v>
      </c>
      <c r="H19">
        <v>0</v>
      </c>
      <c r="I19">
        <v>0</v>
      </c>
      <c r="J19">
        <v>0</v>
      </c>
      <c r="K19">
        <v>11724689</v>
      </c>
      <c r="L19">
        <v>0.52</v>
      </c>
    </row>
    <row r="20" spans="1:12" ht="16" customHeight="1" x14ac:dyDescent="0.2">
      <c r="A20" t="s">
        <v>20</v>
      </c>
      <c r="B20">
        <v>16790850</v>
      </c>
      <c r="C20">
        <v>1741221</v>
      </c>
      <c r="D20">
        <v>0</v>
      </c>
      <c r="E20">
        <v>0</v>
      </c>
      <c r="F20">
        <v>0</v>
      </c>
      <c r="G20">
        <v>0</v>
      </c>
      <c r="H20">
        <v>0</v>
      </c>
      <c r="I20">
        <v>1956681</v>
      </c>
      <c r="J20">
        <v>5179800</v>
      </c>
      <c r="K20">
        <v>7913148</v>
      </c>
      <c r="L20">
        <v>0.7</v>
      </c>
    </row>
    <row r="21" spans="1:12" ht="16" customHeight="1" x14ac:dyDescent="0.2">
      <c r="A21" t="s">
        <v>21</v>
      </c>
      <c r="B21">
        <v>474673594</v>
      </c>
      <c r="C21">
        <v>61252763</v>
      </c>
      <c r="D21">
        <v>151847095</v>
      </c>
      <c r="E21">
        <v>1250469</v>
      </c>
      <c r="F21">
        <v>0</v>
      </c>
      <c r="G21">
        <v>13881298</v>
      </c>
      <c r="H21">
        <v>0</v>
      </c>
      <c r="I21">
        <v>0</v>
      </c>
      <c r="J21">
        <v>167895633</v>
      </c>
      <c r="K21">
        <v>78546336</v>
      </c>
      <c r="L21">
        <v>0.86</v>
      </c>
    </row>
    <row r="22" spans="1:12" ht="16" customHeight="1" x14ac:dyDescent="0.2">
      <c r="A22" t="s">
        <v>22</v>
      </c>
      <c r="B22">
        <v>92998409</v>
      </c>
      <c r="C22">
        <v>427082</v>
      </c>
      <c r="D22">
        <v>0</v>
      </c>
      <c r="E22">
        <v>80815</v>
      </c>
      <c r="F22">
        <v>0</v>
      </c>
      <c r="G22">
        <v>0</v>
      </c>
      <c r="H22">
        <v>0</v>
      </c>
      <c r="I22">
        <v>0</v>
      </c>
      <c r="J22">
        <v>0</v>
      </c>
      <c r="K22">
        <v>92490512</v>
      </c>
      <c r="L22">
        <v>0.48</v>
      </c>
    </row>
    <row r="23" spans="1:12" ht="16" customHeight="1" x14ac:dyDescent="0.2">
      <c r="A23" t="s">
        <v>23</v>
      </c>
      <c r="B23">
        <v>67756802</v>
      </c>
      <c r="C23">
        <v>12874787</v>
      </c>
      <c r="D23">
        <v>6755</v>
      </c>
      <c r="E23">
        <v>1023012</v>
      </c>
      <c r="F23">
        <v>0</v>
      </c>
      <c r="G23">
        <v>0</v>
      </c>
      <c r="H23">
        <v>0</v>
      </c>
      <c r="I23">
        <v>494087</v>
      </c>
      <c r="J23">
        <v>19464918</v>
      </c>
      <c r="K23">
        <v>33893243</v>
      </c>
      <c r="L23">
        <v>0.69</v>
      </c>
    </row>
    <row r="24" spans="1:12" ht="16" customHeight="1" x14ac:dyDescent="0.2">
      <c r="A24" t="s">
        <v>24</v>
      </c>
      <c r="B24">
        <v>26142781</v>
      </c>
      <c r="C24">
        <v>3448455</v>
      </c>
      <c r="D24">
        <v>0</v>
      </c>
      <c r="E24">
        <v>2831948</v>
      </c>
      <c r="F24">
        <v>0</v>
      </c>
      <c r="G24">
        <v>0</v>
      </c>
      <c r="H24">
        <v>0</v>
      </c>
      <c r="I24">
        <v>0</v>
      </c>
      <c r="J24">
        <v>0</v>
      </c>
      <c r="K24">
        <v>19862378</v>
      </c>
      <c r="L24">
        <v>0.36</v>
      </c>
    </row>
    <row r="25" spans="1:12" ht="16" customHeight="1" x14ac:dyDescent="0.2">
      <c r="A25" t="s">
        <v>25</v>
      </c>
      <c r="B25">
        <v>61213508</v>
      </c>
      <c r="C25">
        <v>22955312</v>
      </c>
      <c r="D25">
        <v>69</v>
      </c>
      <c r="E25">
        <v>2406598</v>
      </c>
      <c r="F25">
        <v>0</v>
      </c>
      <c r="G25">
        <v>0</v>
      </c>
      <c r="H25">
        <v>0</v>
      </c>
      <c r="I25">
        <v>0</v>
      </c>
      <c r="J25">
        <v>0</v>
      </c>
      <c r="K25">
        <v>35851529</v>
      </c>
      <c r="L25">
        <v>0.52</v>
      </c>
    </row>
    <row r="26" spans="1:12" ht="16" customHeight="1" x14ac:dyDescent="0.2">
      <c r="A26" t="s">
        <v>26</v>
      </c>
      <c r="B26">
        <v>82170863</v>
      </c>
      <c r="C26">
        <v>9689999</v>
      </c>
      <c r="D26">
        <v>83</v>
      </c>
      <c r="E26">
        <v>2556779</v>
      </c>
      <c r="F26">
        <v>0</v>
      </c>
      <c r="G26">
        <v>0</v>
      </c>
      <c r="H26">
        <v>0</v>
      </c>
      <c r="I26">
        <v>0</v>
      </c>
      <c r="J26">
        <v>0</v>
      </c>
      <c r="K26">
        <v>69924002</v>
      </c>
      <c r="L26">
        <v>0.64</v>
      </c>
    </row>
    <row r="27" spans="1:12" ht="16" customHeight="1" x14ac:dyDescent="0.2">
      <c r="A27" t="s">
        <v>27</v>
      </c>
      <c r="B27">
        <v>25330282</v>
      </c>
      <c r="C27">
        <v>2215936</v>
      </c>
      <c r="D27">
        <v>7226272</v>
      </c>
      <c r="E27">
        <v>5033775</v>
      </c>
      <c r="F27">
        <v>0</v>
      </c>
      <c r="G27">
        <v>0</v>
      </c>
      <c r="H27">
        <v>0</v>
      </c>
      <c r="I27">
        <v>3673868</v>
      </c>
      <c r="J27">
        <v>0</v>
      </c>
      <c r="K27">
        <v>7180431</v>
      </c>
      <c r="L27">
        <v>0.42</v>
      </c>
    </row>
    <row r="28" spans="1:12" ht="16" customHeight="1" x14ac:dyDescent="0.2">
      <c r="A28" t="s">
        <v>28</v>
      </c>
      <c r="B28">
        <v>93626563</v>
      </c>
      <c r="C28">
        <v>26616347</v>
      </c>
      <c r="D28">
        <v>547414</v>
      </c>
      <c r="E28">
        <v>5178928</v>
      </c>
      <c r="F28">
        <v>0</v>
      </c>
      <c r="G28">
        <v>0</v>
      </c>
      <c r="H28">
        <v>0</v>
      </c>
      <c r="I28">
        <v>430640</v>
      </c>
      <c r="J28">
        <v>0</v>
      </c>
      <c r="K28">
        <v>60853234</v>
      </c>
      <c r="L28">
        <v>0.52</v>
      </c>
    </row>
    <row r="29" spans="1:12" ht="16" customHeight="1" x14ac:dyDescent="0.2">
      <c r="A29" t="s">
        <v>29</v>
      </c>
      <c r="B29">
        <v>211071349</v>
      </c>
      <c r="C29">
        <v>112911</v>
      </c>
      <c r="D29">
        <v>145608426</v>
      </c>
      <c r="E29">
        <v>11906</v>
      </c>
      <c r="F29">
        <v>0</v>
      </c>
      <c r="G29">
        <v>10000000</v>
      </c>
      <c r="H29">
        <v>0</v>
      </c>
      <c r="I29">
        <v>14235330</v>
      </c>
      <c r="J29">
        <v>0</v>
      </c>
      <c r="K29">
        <v>41102776</v>
      </c>
      <c r="L29">
        <v>0.65</v>
      </c>
    </row>
    <row r="30" spans="1:12" ht="16" customHeight="1" x14ac:dyDescent="0.2">
      <c r="A30" t="s">
        <v>30</v>
      </c>
      <c r="B30">
        <v>518070338</v>
      </c>
      <c r="C30">
        <v>90869681</v>
      </c>
      <c r="D30">
        <v>-1358120</v>
      </c>
      <c r="E30">
        <v>315906</v>
      </c>
      <c r="F30">
        <v>519207</v>
      </c>
      <c r="G30">
        <v>0</v>
      </c>
      <c r="H30">
        <v>0</v>
      </c>
      <c r="I30">
        <v>49997</v>
      </c>
      <c r="J30">
        <v>149323744</v>
      </c>
      <c r="K30">
        <v>278349923</v>
      </c>
      <c r="L30">
        <v>0.84</v>
      </c>
    </row>
    <row r="31" spans="1:12" ht="16" customHeight="1" x14ac:dyDescent="0.2">
      <c r="A31" t="s">
        <v>31</v>
      </c>
      <c r="B31">
        <v>162860251</v>
      </c>
      <c r="C31">
        <v>64925350</v>
      </c>
      <c r="D31">
        <v>0</v>
      </c>
      <c r="E31">
        <v>5371708</v>
      </c>
      <c r="F31">
        <v>0</v>
      </c>
      <c r="G31">
        <v>17466560</v>
      </c>
      <c r="H31">
        <v>0</v>
      </c>
      <c r="I31">
        <v>41188679</v>
      </c>
      <c r="J31">
        <v>0</v>
      </c>
      <c r="K31">
        <v>33907954</v>
      </c>
      <c r="L31">
        <v>0.72</v>
      </c>
    </row>
    <row r="32" spans="1:12" ht="16" customHeight="1" x14ac:dyDescent="0.2">
      <c r="A32" t="s">
        <v>32</v>
      </c>
      <c r="B32">
        <v>30955199</v>
      </c>
      <c r="C32">
        <v>9700363</v>
      </c>
      <c r="D32">
        <v>0</v>
      </c>
      <c r="E32">
        <v>2358918</v>
      </c>
      <c r="F32">
        <v>0</v>
      </c>
      <c r="G32">
        <v>0</v>
      </c>
      <c r="H32">
        <v>0</v>
      </c>
      <c r="I32">
        <v>241</v>
      </c>
      <c r="J32">
        <v>0</v>
      </c>
      <c r="K32">
        <v>18895677</v>
      </c>
      <c r="L32">
        <v>0.6</v>
      </c>
    </row>
    <row r="33" spans="1:12" ht="16" customHeight="1" x14ac:dyDescent="0.2">
      <c r="A33" t="s">
        <v>33</v>
      </c>
      <c r="B33">
        <v>120196813</v>
      </c>
      <c r="C33">
        <v>25128265</v>
      </c>
      <c r="D33">
        <v>0</v>
      </c>
      <c r="E33">
        <v>0</v>
      </c>
      <c r="F33">
        <v>0</v>
      </c>
      <c r="G33">
        <v>0</v>
      </c>
      <c r="H33">
        <v>0</v>
      </c>
      <c r="I33">
        <v>0</v>
      </c>
      <c r="J33">
        <v>87938138</v>
      </c>
      <c r="K33">
        <v>7130410</v>
      </c>
      <c r="L33">
        <v>0.62</v>
      </c>
    </row>
    <row r="34" spans="1:12" ht="16" customHeight="1" x14ac:dyDescent="0.2">
      <c r="A34" t="s">
        <v>34</v>
      </c>
      <c r="B34">
        <v>10229714</v>
      </c>
      <c r="C34">
        <v>1850466</v>
      </c>
      <c r="D34">
        <v>0</v>
      </c>
      <c r="E34">
        <v>0</v>
      </c>
      <c r="F34">
        <v>0</v>
      </c>
      <c r="G34">
        <v>0</v>
      </c>
      <c r="H34">
        <v>0</v>
      </c>
      <c r="I34">
        <v>965355</v>
      </c>
      <c r="J34">
        <v>1417942</v>
      </c>
      <c r="K34">
        <v>5995951</v>
      </c>
      <c r="L34">
        <v>0.35</v>
      </c>
    </row>
    <row r="35" spans="1:12" ht="16" customHeight="1" x14ac:dyDescent="0.2">
      <c r="A35" t="s">
        <v>35</v>
      </c>
      <c r="B35">
        <v>22623081</v>
      </c>
      <c r="C35">
        <v>15885353</v>
      </c>
      <c r="D35">
        <v>0</v>
      </c>
      <c r="E35">
        <v>0</v>
      </c>
      <c r="F35">
        <v>0</v>
      </c>
      <c r="G35">
        <v>0</v>
      </c>
      <c r="H35">
        <v>0</v>
      </c>
      <c r="I35">
        <v>0</v>
      </c>
      <c r="J35">
        <v>0</v>
      </c>
      <c r="K35">
        <v>6737728</v>
      </c>
      <c r="L35">
        <v>0.44</v>
      </c>
    </row>
    <row r="36" spans="1:12" ht="16" customHeight="1" x14ac:dyDescent="0.2">
      <c r="A36" t="s">
        <v>36</v>
      </c>
      <c r="B36">
        <v>20508964</v>
      </c>
      <c r="C36">
        <v>922350</v>
      </c>
      <c r="D36">
        <v>0</v>
      </c>
      <c r="E36">
        <v>271154</v>
      </c>
      <c r="F36">
        <v>0</v>
      </c>
      <c r="G36">
        <v>0</v>
      </c>
      <c r="H36">
        <v>0</v>
      </c>
      <c r="I36">
        <v>57262</v>
      </c>
      <c r="J36">
        <v>1215690</v>
      </c>
      <c r="K36">
        <v>18042508</v>
      </c>
      <c r="L36">
        <v>0.52</v>
      </c>
    </row>
    <row r="37" spans="1:12" ht="16" customHeight="1" x14ac:dyDescent="0.2">
      <c r="A37" t="s">
        <v>37</v>
      </c>
      <c r="B37">
        <v>15041020</v>
      </c>
      <c r="C37">
        <v>4842142</v>
      </c>
      <c r="D37">
        <v>0</v>
      </c>
      <c r="E37">
        <v>537311</v>
      </c>
      <c r="F37">
        <v>0</v>
      </c>
      <c r="G37">
        <v>0</v>
      </c>
      <c r="H37">
        <v>0</v>
      </c>
      <c r="I37">
        <v>0</v>
      </c>
      <c r="J37">
        <v>77814</v>
      </c>
      <c r="K37">
        <v>9583753</v>
      </c>
      <c r="L37">
        <v>0.39</v>
      </c>
    </row>
    <row r="38" spans="1:12" ht="16" customHeight="1" x14ac:dyDescent="0.2">
      <c r="A38" t="s">
        <v>38</v>
      </c>
      <c r="B38">
        <v>234462086</v>
      </c>
      <c r="C38">
        <v>120242993</v>
      </c>
      <c r="D38">
        <v>0</v>
      </c>
      <c r="E38">
        <v>518326</v>
      </c>
      <c r="F38">
        <v>0</v>
      </c>
      <c r="G38">
        <v>18393000</v>
      </c>
      <c r="H38">
        <v>0</v>
      </c>
      <c r="I38">
        <v>128175</v>
      </c>
      <c r="J38">
        <v>14160693</v>
      </c>
      <c r="K38">
        <v>81018899</v>
      </c>
      <c r="L38">
        <v>0.98</v>
      </c>
    </row>
    <row r="39" spans="1:12" ht="16" customHeight="1" x14ac:dyDescent="0.2">
      <c r="A39" t="s">
        <v>39</v>
      </c>
      <c r="B39">
        <v>21828282</v>
      </c>
      <c r="C39">
        <v>10633431</v>
      </c>
      <c r="D39">
        <v>0</v>
      </c>
      <c r="E39">
        <v>622450</v>
      </c>
      <c r="F39">
        <v>0</v>
      </c>
      <c r="G39">
        <v>0</v>
      </c>
      <c r="H39">
        <v>0</v>
      </c>
      <c r="I39">
        <v>0</v>
      </c>
      <c r="J39">
        <v>0</v>
      </c>
      <c r="K39">
        <v>10572401</v>
      </c>
      <c r="L39">
        <v>0.28999999999999998</v>
      </c>
    </row>
    <row r="40" spans="1:12" ht="16" customHeight="1" x14ac:dyDescent="0.2">
      <c r="A40" t="s">
        <v>40</v>
      </c>
      <c r="B40">
        <v>729374093</v>
      </c>
      <c r="C40">
        <v>146703195</v>
      </c>
      <c r="D40">
        <v>0</v>
      </c>
      <c r="E40">
        <v>9127686</v>
      </c>
      <c r="F40">
        <v>0</v>
      </c>
      <c r="G40">
        <v>0</v>
      </c>
      <c r="H40">
        <v>0</v>
      </c>
      <c r="I40">
        <v>32639987</v>
      </c>
      <c r="J40">
        <v>17284061</v>
      </c>
      <c r="K40">
        <v>523619164</v>
      </c>
      <c r="L40">
        <v>0.4</v>
      </c>
    </row>
    <row r="41" spans="1:12" ht="16" customHeight="1" x14ac:dyDescent="0.2">
      <c r="A41" t="s">
        <v>41</v>
      </c>
      <c r="B41">
        <v>-10323299</v>
      </c>
      <c r="C41">
        <v>-5905026</v>
      </c>
      <c r="D41">
        <v>37908466</v>
      </c>
      <c r="E41">
        <v>-140225</v>
      </c>
      <c r="F41">
        <v>0</v>
      </c>
      <c r="G41">
        <v>0</v>
      </c>
      <c r="H41">
        <v>0</v>
      </c>
      <c r="I41">
        <v>-1115951</v>
      </c>
      <c r="J41">
        <v>-35446291</v>
      </c>
      <c r="K41">
        <v>-5624272</v>
      </c>
      <c r="L41">
        <v>-0.13</v>
      </c>
    </row>
    <row r="42" spans="1:12" ht="16" customHeight="1" x14ac:dyDescent="0.2">
      <c r="A42" t="s">
        <v>42</v>
      </c>
      <c r="B42">
        <v>11817988</v>
      </c>
      <c r="C42">
        <v>2414248</v>
      </c>
      <c r="D42">
        <v>-126105</v>
      </c>
      <c r="E42">
        <v>1214443</v>
      </c>
      <c r="F42">
        <v>0</v>
      </c>
      <c r="G42">
        <v>0</v>
      </c>
      <c r="H42">
        <v>0</v>
      </c>
      <c r="I42">
        <v>165215</v>
      </c>
      <c r="J42">
        <v>1733840</v>
      </c>
      <c r="K42">
        <v>6416347</v>
      </c>
      <c r="L42">
        <v>0.52</v>
      </c>
    </row>
    <row r="43" spans="1:12" ht="16" customHeight="1" x14ac:dyDescent="0.2">
      <c r="A43" t="s">
        <v>43</v>
      </c>
      <c r="B43">
        <v>493127959</v>
      </c>
      <c r="C43">
        <v>39331734</v>
      </c>
      <c r="D43">
        <v>146456696</v>
      </c>
      <c r="E43">
        <v>6071584</v>
      </c>
      <c r="F43">
        <v>0</v>
      </c>
      <c r="G43">
        <v>0</v>
      </c>
      <c r="H43">
        <v>0</v>
      </c>
      <c r="I43">
        <v>34431676</v>
      </c>
      <c r="J43">
        <v>0</v>
      </c>
      <c r="K43">
        <v>266836269</v>
      </c>
      <c r="L43">
        <v>0.69</v>
      </c>
    </row>
    <row r="44" spans="1:12" ht="16" customHeight="1" x14ac:dyDescent="0.2">
      <c r="A44" t="s">
        <v>44</v>
      </c>
      <c r="B44">
        <v>40337540</v>
      </c>
      <c r="C44">
        <v>0</v>
      </c>
      <c r="D44">
        <v>0</v>
      </c>
      <c r="E44">
        <v>0</v>
      </c>
      <c r="F44">
        <v>0</v>
      </c>
      <c r="G44">
        <v>0</v>
      </c>
      <c r="H44">
        <v>0</v>
      </c>
      <c r="I44">
        <v>1016332</v>
      </c>
      <c r="J44">
        <v>0</v>
      </c>
      <c r="K44">
        <v>39321208</v>
      </c>
      <c r="L44">
        <v>0.45</v>
      </c>
    </row>
    <row r="45" spans="1:12" ht="16" customHeight="1" x14ac:dyDescent="0.2">
      <c r="A45" t="s">
        <v>45</v>
      </c>
      <c r="B45">
        <v>77982396</v>
      </c>
      <c r="C45">
        <v>3021659</v>
      </c>
      <c r="D45">
        <v>402967</v>
      </c>
      <c r="E45">
        <v>0</v>
      </c>
      <c r="F45">
        <v>0</v>
      </c>
      <c r="G45">
        <v>0</v>
      </c>
      <c r="H45">
        <v>0</v>
      </c>
      <c r="I45">
        <v>0</v>
      </c>
      <c r="J45">
        <v>0</v>
      </c>
      <c r="K45">
        <v>74557770</v>
      </c>
      <c r="L45">
        <v>0.49</v>
      </c>
    </row>
    <row r="46" spans="1:12" ht="16" customHeight="1" x14ac:dyDescent="0.2">
      <c r="A46" t="s">
        <v>46</v>
      </c>
      <c r="B46">
        <v>354467514</v>
      </c>
      <c r="C46">
        <v>135875147</v>
      </c>
      <c r="D46">
        <v>31352089</v>
      </c>
      <c r="E46">
        <v>2804423</v>
      </c>
      <c r="F46">
        <v>0</v>
      </c>
      <c r="G46">
        <v>0</v>
      </c>
      <c r="H46">
        <v>0</v>
      </c>
      <c r="I46">
        <v>1799740</v>
      </c>
      <c r="J46">
        <v>95691690</v>
      </c>
      <c r="K46">
        <v>86944425</v>
      </c>
      <c r="L46">
        <v>0.6</v>
      </c>
    </row>
    <row r="47" spans="1:12" ht="16" customHeight="1" x14ac:dyDescent="0.2">
      <c r="A47" t="s">
        <v>47</v>
      </c>
      <c r="B47">
        <v>22359967</v>
      </c>
      <c r="C47">
        <v>2920262</v>
      </c>
      <c r="D47">
        <v>0</v>
      </c>
      <c r="E47">
        <v>0</v>
      </c>
      <c r="F47">
        <v>0</v>
      </c>
      <c r="G47">
        <v>0</v>
      </c>
      <c r="H47">
        <v>0</v>
      </c>
      <c r="I47">
        <v>0</v>
      </c>
      <c r="J47">
        <v>0</v>
      </c>
      <c r="K47">
        <v>19439705</v>
      </c>
      <c r="L47">
        <v>0.31</v>
      </c>
    </row>
    <row r="48" spans="1:12" ht="16" customHeight="1" x14ac:dyDescent="0.2">
      <c r="A48" t="s">
        <v>48</v>
      </c>
      <c r="B48">
        <v>53220034</v>
      </c>
      <c r="C48">
        <v>0</v>
      </c>
      <c r="D48">
        <v>0</v>
      </c>
      <c r="E48">
        <v>633457</v>
      </c>
      <c r="F48">
        <v>0</v>
      </c>
      <c r="G48">
        <v>0</v>
      </c>
      <c r="H48">
        <v>0</v>
      </c>
      <c r="I48">
        <v>0</v>
      </c>
      <c r="J48">
        <v>0</v>
      </c>
      <c r="K48">
        <v>52586577</v>
      </c>
      <c r="L48">
        <v>0.66</v>
      </c>
    </row>
    <row r="49" spans="1:12" ht="16" customHeight="1" x14ac:dyDescent="0.2">
      <c r="A49" t="s">
        <v>49</v>
      </c>
      <c r="B49">
        <v>5548708</v>
      </c>
      <c r="C49">
        <v>2676167</v>
      </c>
      <c r="D49">
        <v>0</v>
      </c>
      <c r="E49">
        <v>57380</v>
      </c>
      <c r="F49">
        <v>0</v>
      </c>
      <c r="G49">
        <v>0</v>
      </c>
      <c r="H49">
        <v>0</v>
      </c>
      <c r="I49">
        <v>0</v>
      </c>
      <c r="J49">
        <v>0</v>
      </c>
      <c r="K49">
        <v>2815161</v>
      </c>
      <c r="L49">
        <v>0.27</v>
      </c>
    </row>
    <row r="50" spans="1:12" ht="16" customHeight="1" x14ac:dyDescent="0.2">
      <c r="A50" t="s">
        <v>50</v>
      </c>
      <c r="B50">
        <v>51916778</v>
      </c>
      <c r="C50">
        <v>13892979</v>
      </c>
      <c r="D50">
        <v>19135067</v>
      </c>
      <c r="E50">
        <v>1455804</v>
      </c>
      <c r="F50">
        <v>0</v>
      </c>
      <c r="G50">
        <v>0</v>
      </c>
      <c r="H50">
        <v>0</v>
      </c>
      <c r="I50">
        <v>0</v>
      </c>
      <c r="J50">
        <v>0</v>
      </c>
      <c r="K50">
        <v>17432928</v>
      </c>
      <c r="L50">
        <v>0.41</v>
      </c>
    </row>
    <row r="51" spans="1:12" ht="16" customHeight="1" x14ac:dyDescent="0.2">
      <c r="A51" t="s">
        <v>51</v>
      </c>
      <c r="B51">
        <v>366752656</v>
      </c>
      <c r="C51">
        <v>71649134</v>
      </c>
      <c r="D51">
        <v>0</v>
      </c>
      <c r="E51">
        <v>433254</v>
      </c>
      <c r="F51">
        <v>-456846</v>
      </c>
      <c r="G51">
        <v>0</v>
      </c>
      <c r="H51">
        <v>0</v>
      </c>
      <c r="I51">
        <v>8646616</v>
      </c>
      <c r="J51">
        <v>43305668</v>
      </c>
      <c r="K51">
        <v>243174830</v>
      </c>
      <c r="L51">
        <v>0.75</v>
      </c>
    </row>
    <row r="52" spans="1:12" ht="16" customHeight="1" x14ac:dyDescent="0.2">
      <c r="A52" t="s">
        <v>52</v>
      </c>
      <c r="B52">
        <v>30846072</v>
      </c>
      <c r="C52">
        <v>19051508</v>
      </c>
      <c r="D52">
        <v>0</v>
      </c>
      <c r="E52">
        <v>108017</v>
      </c>
      <c r="F52">
        <v>0</v>
      </c>
      <c r="G52">
        <v>0</v>
      </c>
      <c r="H52">
        <v>0</v>
      </c>
      <c r="I52">
        <v>409818</v>
      </c>
      <c r="J52">
        <v>0</v>
      </c>
      <c r="K52">
        <v>11276729</v>
      </c>
      <c r="L52">
        <v>0.44</v>
      </c>
    </row>
    <row r="53" spans="1:12" ht="16" customHeight="1" x14ac:dyDescent="0.2">
      <c r="A53" t="s">
        <v>53</v>
      </c>
      <c r="B53">
        <v>7288180</v>
      </c>
      <c r="C53">
        <v>640466</v>
      </c>
      <c r="D53">
        <v>1440537</v>
      </c>
      <c r="E53">
        <v>0</v>
      </c>
      <c r="F53">
        <v>0</v>
      </c>
      <c r="G53">
        <v>0</v>
      </c>
      <c r="H53">
        <v>0</v>
      </c>
      <c r="I53">
        <v>738853</v>
      </c>
      <c r="J53">
        <v>0</v>
      </c>
      <c r="K53">
        <v>4468324</v>
      </c>
      <c r="L53">
        <v>0.22</v>
      </c>
    </row>
    <row r="54" spans="1:12" ht="16" customHeight="1" x14ac:dyDescent="0.2">
      <c r="A54" t="s">
        <v>54</v>
      </c>
      <c r="B54">
        <v>70304771</v>
      </c>
      <c r="C54">
        <v>27187889</v>
      </c>
      <c r="D54">
        <v>657730</v>
      </c>
      <c r="E54">
        <v>3663928</v>
      </c>
      <c r="F54">
        <v>8088</v>
      </c>
      <c r="G54">
        <v>0</v>
      </c>
      <c r="H54">
        <v>0</v>
      </c>
      <c r="I54">
        <v>11111725</v>
      </c>
      <c r="J54">
        <v>0</v>
      </c>
      <c r="K54">
        <v>27675411</v>
      </c>
      <c r="L54">
        <v>0.47</v>
      </c>
    </row>
    <row r="55" spans="1:12" ht="16" customHeight="1" x14ac:dyDescent="0.2">
      <c r="A55" t="s">
        <v>55</v>
      </c>
      <c r="B55">
        <v>140293214</v>
      </c>
      <c r="C55">
        <v>60945287</v>
      </c>
      <c r="D55">
        <v>35250679</v>
      </c>
      <c r="E55">
        <v>3342718</v>
      </c>
      <c r="F55">
        <v>0</v>
      </c>
      <c r="G55">
        <v>0</v>
      </c>
      <c r="H55">
        <v>0</v>
      </c>
      <c r="I55">
        <v>0</v>
      </c>
      <c r="J55">
        <v>15323733</v>
      </c>
      <c r="K55">
        <v>25430797</v>
      </c>
      <c r="L55">
        <v>0.52</v>
      </c>
    </row>
    <row r="56" spans="1:12" ht="16" customHeight="1" x14ac:dyDescent="0.2">
      <c r="A56" t="s">
        <v>56</v>
      </c>
      <c r="B56">
        <v>50556486</v>
      </c>
      <c r="C56">
        <v>1391634</v>
      </c>
      <c r="D56">
        <v>16397623</v>
      </c>
      <c r="E56">
        <v>0</v>
      </c>
      <c r="F56">
        <v>0</v>
      </c>
      <c r="G56">
        <v>0</v>
      </c>
      <c r="H56">
        <v>0</v>
      </c>
      <c r="I56">
        <v>1580812</v>
      </c>
      <c r="J56">
        <v>0</v>
      </c>
      <c r="K56">
        <v>31186417</v>
      </c>
      <c r="L56">
        <v>0.63</v>
      </c>
    </row>
    <row r="57" spans="1:12" ht="16" customHeight="1" x14ac:dyDescent="0.2">
      <c r="A57" t="s">
        <v>57</v>
      </c>
      <c r="B57">
        <v>149615041</v>
      </c>
      <c r="C57">
        <v>11383329</v>
      </c>
      <c r="D57">
        <v>48372691</v>
      </c>
      <c r="E57">
        <v>796729</v>
      </c>
      <c r="F57">
        <v>0</v>
      </c>
      <c r="G57">
        <v>55232000</v>
      </c>
      <c r="H57">
        <v>0</v>
      </c>
      <c r="I57">
        <v>5011990</v>
      </c>
      <c r="J57">
        <v>0</v>
      </c>
      <c r="K57">
        <v>28818302</v>
      </c>
      <c r="L57">
        <v>0.63</v>
      </c>
    </row>
    <row r="58" spans="1:12" ht="16" customHeight="1" x14ac:dyDescent="0.2">
      <c r="A58" t="s">
        <v>58</v>
      </c>
      <c r="B58">
        <v>4332889</v>
      </c>
      <c r="C58">
        <v>519448</v>
      </c>
      <c r="D58">
        <v>1900000</v>
      </c>
      <c r="E58">
        <v>630</v>
      </c>
      <c r="F58">
        <v>0</v>
      </c>
      <c r="G58">
        <v>0</v>
      </c>
      <c r="H58">
        <v>0</v>
      </c>
      <c r="I58">
        <v>0</v>
      </c>
      <c r="J58">
        <v>0</v>
      </c>
      <c r="K58">
        <v>1912811</v>
      </c>
      <c r="L58">
        <v>0.33</v>
      </c>
    </row>
    <row r="59" spans="1:12" ht="16" customHeight="1" x14ac:dyDescent="0.2">
      <c r="A59" t="s">
        <v>133</v>
      </c>
      <c r="B59">
        <v>7622424628</v>
      </c>
      <c r="C59">
        <v>1680902438</v>
      </c>
      <c r="D59">
        <v>1017381644</v>
      </c>
      <c r="E59">
        <v>103299169</v>
      </c>
      <c r="F59">
        <v>752768</v>
      </c>
      <c r="G59">
        <v>114972858</v>
      </c>
      <c r="H59">
        <v>0</v>
      </c>
      <c r="I59">
        <v>169081984</v>
      </c>
      <c r="J59">
        <v>749946846</v>
      </c>
      <c r="K59">
        <v>3786086921</v>
      </c>
      <c r="L59" t="s">
        <v>134</v>
      </c>
    </row>
    <row r="60" spans="1:12" ht="16" customHeight="1" x14ac:dyDescent="0.2">
      <c r="A60" t="s">
        <v>161</v>
      </c>
      <c r="B60">
        <v>1</v>
      </c>
      <c r="C60">
        <v>0.22</v>
      </c>
      <c r="D60">
        <v>0.13</v>
      </c>
      <c r="E60">
        <v>0.01</v>
      </c>
      <c r="F60">
        <v>0</v>
      </c>
      <c r="G60">
        <v>0.02</v>
      </c>
      <c r="H60">
        <v>0</v>
      </c>
      <c r="I60">
        <v>0.02</v>
      </c>
      <c r="J60">
        <v>0.1</v>
      </c>
      <c r="K60">
        <v>0.5</v>
      </c>
      <c r="L60" t="s">
        <v>134</v>
      </c>
    </row>
    <row r="61" spans="1:12" ht="16" customHeight="1" x14ac:dyDescent="0.2">
      <c r="A61" t="s">
        <v>145</v>
      </c>
      <c r="B61">
        <v>0.56000000000000005</v>
      </c>
      <c r="C61">
        <v>0.12</v>
      </c>
      <c r="D61">
        <v>7.0000000000000007E-2</v>
      </c>
      <c r="E61">
        <v>0.01</v>
      </c>
      <c r="F61">
        <v>0</v>
      </c>
      <c r="G61">
        <v>0.01</v>
      </c>
      <c r="H61">
        <v>0</v>
      </c>
      <c r="I61">
        <v>0.01</v>
      </c>
      <c r="J61">
        <v>0.06</v>
      </c>
      <c r="K61">
        <v>0.28000000000000003</v>
      </c>
      <c r="L61" t="s">
        <v>134</v>
      </c>
    </row>
  </sheetData>
  <phoneticPr fontId="13" type="noConversion"/>
  <hyperlinks>
    <hyperlink ref="B7" location="FootnotesTANF!A1" display="5"/>
    <hyperlink ref="A60" location="FootnotesTANF!A1" tooltip="footnote 8" display="Percentages 8/"/>
    <hyperlink ref="A61" location="FootnotesTANF!A1" tooltip="footnote 7" display="Percentages 7/"/>
    <hyperlink ref="L7" location="FootnotesTANF!A1" display="2"/>
  </hyperlinks>
  <pageMargins left="0.25" right="0.25" top="0.46" bottom="0.25" header="0.25" footer="0.25"/>
  <pageSetup orientation="landscape"/>
  <headerFooter>
    <oddHeader>&amp;C&amp;"Arial,Bold"TANF FINANCIAL DATA&amp;R&amp;8&amp;D &amp;T</oddHeader>
    <oddFooter>&amp;C&amp;8&amp;P of &amp;N</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G61"/>
  <sheetViews>
    <sheetView workbookViewId="0">
      <selection activeCell="J25" sqref="J25"/>
    </sheetView>
  </sheetViews>
  <sheetFormatPr baseColWidth="10" defaultColWidth="9.1640625" defaultRowHeight="16" customHeight="1" x14ac:dyDescent="0.2"/>
  <cols>
    <col min="1" max="1" width="18" customWidth="1"/>
    <col min="2" max="2" width="16.6640625" customWidth="1"/>
    <col min="3" max="3" width="14.1640625" customWidth="1"/>
    <col min="4" max="4" width="14" customWidth="1"/>
    <col min="5" max="6" width="15.1640625" customWidth="1"/>
    <col min="7" max="7" width="16.5" customWidth="1"/>
  </cols>
  <sheetData>
    <row r="1" spans="1:7" ht="16" customHeight="1" x14ac:dyDescent="0.2">
      <c r="A1" t="s">
        <v>331</v>
      </c>
    </row>
    <row r="2" spans="1:7" ht="16" customHeight="1" x14ac:dyDescent="0.2">
      <c r="A2" t="s">
        <v>333</v>
      </c>
    </row>
    <row r="3" spans="1:7" ht="16" customHeight="1" x14ac:dyDescent="0.2">
      <c r="A3" t="s">
        <v>135</v>
      </c>
    </row>
    <row r="5" spans="1:7" ht="16" customHeight="1" x14ac:dyDescent="0.2">
      <c r="A5" t="s">
        <v>1</v>
      </c>
      <c r="B5" t="s">
        <v>136</v>
      </c>
      <c r="C5" t="s">
        <v>137</v>
      </c>
      <c r="D5" t="s">
        <v>138</v>
      </c>
      <c r="E5" t="s">
        <v>139</v>
      </c>
      <c r="F5" t="s">
        <v>140</v>
      </c>
      <c r="G5" t="s">
        <v>141</v>
      </c>
    </row>
    <row r="6" spans="1:7" ht="16" customHeight="1" x14ac:dyDescent="0.2">
      <c r="B6" t="s">
        <v>2</v>
      </c>
      <c r="C6" t="s">
        <v>3</v>
      </c>
      <c r="D6" t="s">
        <v>4</v>
      </c>
      <c r="E6" t="s">
        <v>62</v>
      </c>
      <c r="F6" t="s">
        <v>142</v>
      </c>
    </row>
    <row r="7" spans="1:7" ht="16" customHeight="1" x14ac:dyDescent="0.2">
      <c r="B7">
        <v>5</v>
      </c>
    </row>
    <row r="8" spans="1:7" ht="16" customHeight="1" x14ac:dyDescent="0.2">
      <c r="A8" t="s">
        <v>8</v>
      </c>
      <c r="B8">
        <v>34910920</v>
      </c>
      <c r="C8">
        <v>33751089</v>
      </c>
      <c r="D8">
        <v>0</v>
      </c>
      <c r="E8">
        <v>1159831</v>
      </c>
      <c r="F8">
        <v>0</v>
      </c>
      <c r="G8">
        <v>0.52</v>
      </c>
    </row>
    <row r="9" spans="1:7" ht="16" customHeight="1" x14ac:dyDescent="0.2">
      <c r="A9" t="s">
        <v>9</v>
      </c>
      <c r="B9">
        <v>11501190</v>
      </c>
      <c r="C9">
        <v>7945944</v>
      </c>
      <c r="D9">
        <v>2873003</v>
      </c>
      <c r="E9">
        <v>682243</v>
      </c>
      <c r="F9">
        <v>0</v>
      </c>
      <c r="G9">
        <v>0.37</v>
      </c>
    </row>
    <row r="10" spans="1:7" ht="16" customHeight="1" x14ac:dyDescent="0.2">
      <c r="A10" t="s">
        <v>10</v>
      </c>
      <c r="B10">
        <v>98389722</v>
      </c>
      <c r="C10">
        <v>92511162</v>
      </c>
      <c r="D10">
        <v>0</v>
      </c>
      <c r="E10">
        <v>5878560</v>
      </c>
      <c r="F10">
        <v>0</v>
      </c>
      <c r="G10">
        <v>0.46</v>
      </c>
    </row>
    <row r="11" spans="1:7" ht="16" customHeight="1" x14ac:dyDescent="0.2">
      <c r="A11" t="s">
        <v>11</v>
      </c>
      <c r="B11">
        <v>13945617</v>
      </c>
      <c r="C11">
        <v>13945617</v>
      </c>
      <c r="D11">
        <v>0</v>
      </c>
      <c r="E11">
        <v>0</v>
      </c>
      <c r="F11">
        <v>0</v>
      </c>
      <c r="G11">
        <v>0.27</v>
      </c>
    </row>
    <row r="12" spans="1:7" ht="16" customHeight="1" x14ac:dyDescent="0.2">
      <c r="A12" t="s">
        <v>12</v>
      </c>
      <c r="B12">
        <v>2044080570</v>
      </c>
      <c r="C12">
        <v>1564319217</v>
      </c>
      <c r="D12">
        <v>148928589</v>
      </c>
      <c r="E12">
        <v>107536549</v>
      </c>
      <c r="F12">
        <v>223296215</v>
      </c>
      <c r="G12">
        <v>0.61</v>
      </c>
    </row>
    <row r="13" spans="1:7" ht="16" customHeight="1" x14ac:dyDescent="0.2">
      <c r="A13" t="s">
        <v>13</v>
      </c>
      <c r="B13">
        <v>51873434</v>
      </c>
      <c r="C13">
        <v>48592740</v>
      </c>
      <c r="D13">
        <v>0</v>
      </c>
      <c r="E13">
        <v>3280694</v>
      </c>
      <c r="F13">
        <v>0</v>
      </c>
      <c r="G13">
        <v>0.45</v>
      </c>
    </row>
    <row r="14" spans="1:7" ht="16" customHeight="1" x14ac:dyDescent="0.2">
      <c r="A14" t="s">
        <v>14</v>
      </c>
      <c r="B14">
        <v>18973854</v>
      </c>
      <c r="C14">
        <v>16184110</v>
      </c>
      <c r="D14">
        <v>0</v>
      </c>
      <c r="E14">
        <v>0</v>
      </c>
      <c r="F14">
        <v>2789744</v>
      </c>
      <c r="G14">
        <v>0.08</v>
      </c>
    </row>
    <row r="15" spans="1:7" ht="16" customHeight="1" x14ac:dyDescent="0.2">
      <c r="A15" t="s">
        <v>15</v>
      </c>
      <c r="B15">
        <v>28614952</v>
      </c>
      <c r="C15">
        <v>14872439</v>
      </c>
      <c r="D15">
        <v>4205539</v>
      </c>
      <c r="E15">
        <v>9536974</v>
      </c>
      <c r="F15">
        <v>0</v>
      </c>
      <c r="G15">
        <v>0.86</v>
      </c>
    </row>
    <row r="16" spans="1:7" ht="16" customHeight="1" x14ac:dyDescent="0.2">
      <c r="A16" t="s">
        <v>16</v>
      </c>
      <c r="B16">
        <v>14536942</v>
      </c>
      <c r="C16">
        <v>14536942</v>
      </c>
      <c r="D16">
        <v>0</v>
      </c>
      <c r="E16">
        <v>0</v>
      </c>
      <c r="F16">
        <v>0</v>
      </c>
      <c r="G16">
        <v>0.17</v>
      </c>
    </row>
    <row r="17" spans="1:7" ht="16" customHeight="1" x14ac:dyDescent="0.2">
      <c r="A17" t="s">
        <v>17</v>
      </c>
      <c r="B17">
        <v>35676817</v>
      </c>
      <c r="C17">
        <v>5507522</v>
      </c>
      <c r="D17">
        <v>16908662</v>
      </c>
      <c r="E17">
        <v>796330</v>
      </c>
      <c r="F17">
        <v>12464303</v>
      </c>
      <c r="G17">
        <v>0.08</v>
      </c>
    </row>
    <row r="18" spans="1:7" ht="16" customHeight="1" x14ac:dyDescent="0.2">
      <c r="A18" t="s">
        <v>18</v>
      </c>
      <c r="B18">
        <v>82309202</v>
      </c>
      <c r="C18">
        <v>73988933</v>
      </c>
      <c r="D18">
        <v>0</v>
      </c>
      <c r="E18">
        <v>8320269</v>
      </c>
      <c r="F18">
        <v>0</v>
      </c>
      <c r="G18">
        <v>0.2</v>
      </c>
    </row>
    <row r="19" spans="1:7" ht="16" customHeight="1" x14ac:dyDescent="0.2">
      <c r="A19" t="s">
        <v>19</v>
      </c>
      <c r="B19">
        <v>40624185</v>
      </c>
      <c r="C19">
        <v>40624185</v>
      </c>
      <c r="D19">
        <v>0</v>
      </c>
      <c r="E19">
        <v>0</v>
      </c>
      <c r="F19">
        <v>0</v>
      </c>
      <c r="G19">
        <v>0.48</v>
      </c>
    </row>
    <row r="20" spans="1:7" ht="16" customHeight="1" x14ac:dyDescent="0.2">
      <c r="A20" t="s">
        <v>20</v>
      </c>
      <c r="B20">
        <v>7237698</v>
      </c>
      <c r="C20">
        <v>7237698</v>
      </c>
      <c r="D20">
        <v>0</v>
      </c>
      <c r="E20">
        <v>0</v>
      </c>
      <c r="F20">
        <v>0</v>
      </c>
      <c r="G20">
        <v>0.3</v>
      </c>
    </row>
    <row r="21" spans="1:7" ht="16" customHeight="1" x14ac:dyDescent="0.2">
      <c r="A21" t="s">
        <v>21</v>
      </c>
      <c r="B21">
        <v>76956738</v>
      </c>
      <c r="C21">
        <v>72897065</v>
      </c>
      <c r="D21">
        <v>0</v>
      </c>
      <c r="E21">
        <v>4059673</v>
      </c>
      <c r="F21">
        <v>0</v>
      </c>
      <c r="G21">
        <v>0.14000000000000001</v>
      </c>
    </row>
    <row r="22" spans="1:7" ht="16" customHeight="1" x14ac:dyDescent="0.2">
      <c r="A22" t="s">
        <v>22</v>
      </c>
      <c r="B22">
        <v>101814800</v>
      </c>
      <c r="C22">
        <v>101549470</v>
      </c>
      <c r="D22">
        <v>0</v>
      </c>
      <c r="E22">
        <v>265330</v>
      </c>
      <c r="F22">
        <v>0</v>
      </c>
      <c r="G22">
        <v>0.52</v>
      </c>
    </row>
    <row r="23" spans="1:7" ht="16" customHeight="1" x14ac:dyDescent="0.2">
      <c r="A23" t="s">
        <v>23</v>
      </c>
      <c r="B23">
        <v>30791357</v>
      </c>
      <c r="C23">
        <v>30791357</v>
      </c>
      <c r="D23">
        <v>0</v>
      </c>
      <c r="E23">
        <v>0</v>
      </c>
      <c r="F23">
        <v>0</v>
      </c>
      <c r="G23">
        <v>0.31</v>
      </c>
    </row>
    <row r="24" spans="1:7" ht="16" customHeight="1" x14ac:dyDescent="0.2">
      <c r="A24" t="s">
        <v>24</v>
      </c>
      <c r="B24">
        <v>46431520</v>
      </c>
      <c r="C24">
        <v>33997921</v>
      </c>
      <c r="D24">
        <v>995553</v>
      </c>
      <c r="E24">
        <v>4667459</v>
      </c>
      <c r="F24">
        <v>6770587</v>
      </c>
      <c r="G24">
        <v>0.64</v>
      </c>
    </row>
    <row r="25" spans="1:7" ht="16" customHeight="1" x14ac:dyDescent="0.2">
      <c r="A25" t="s">
        <v>25</v>
      </c>
      <c r="B25">
        <v>56883668</v>
      </c>
      <c r="C25">
        <v>50997266</v>
      </c>
      <c r="D25">
        <v>2128716</v>
      </c>
      <c r="E25">
        <v>3757686</v>
      </c>
      <c r="F25">
        <v>0</v>
      </c>
      <c r="G25">
        <v>0.48</v>
      </c>
    </row>
    <row r="26" spans="1:7" ht="16" customHeight="1" x14ac:dyDescent="0.2">
      <c r="A26" t="s">
        <v>26</v>
      </c>
      <c r="B26">
        <v>45817376</v>
      </c>
      <c r="C26">
        <v>44488410</v>
      </c>
      <c r="D26">
        <v>0</v>
      </c>
      <c r="E26">
        <v>1328966</v>
      </c>
      <c r="F26">
        <v>0</v>
      </c>
      <c r="G26">
        <v>0.36</v>
      </c>
    </row>
    <row r="27" spans="1:7" ht="16" customHeight="1" x14ac:dyDescent="0.2">
      <c r="A27" t="s">
        <v>27</v>
      </c>
      <c r="B27">
        <v>34421386</v>
      </c>
      <c r="C27">
        <v>23709472</v>
      </c>
      <c r="D27">
        <v>4315756</v>
      </c>
      <c r="E27">
        <v>6396158</v>
      </c>
      <c r="F27">
        <v>0</v>
      </c>
      <c r="G27">
        <v>0.57999999999999996</v>
      </c>
    </row>
    <row r="28" spans="1:7" ht="16" customHeight="1" x14ac:dyDescent="0.2">
      <c r="A28" t="s">
        <v>28</v>
      </c>
      <c r="B28">
        <v>86448829</v>
      </c>
      <c r="C28">
        <v>85671830</v>
      </c>
      <c r="D28">
        <v>0</v>
      </c>
      <c r="E28">
        <v>0</v>
      </c>
      <c r="F28">
        <v>776999</v>
      </c>
      <c r="G28">
        <v>0.48</v>
      </c>
    </row>
    <row r="29" spans="1:7" ht="16" customHeight="1" x14ac:dyDescent="0.2">
      <c r="A29" t="s">
        <v>29</v>
      </c>
      <c r="B29">
        <v>111180998</v>
      </c>
      <c r="C29">
        <v>107477163</v>
      </c>
      <c r="D29">
        <v>3691929</v>
      </c>
      <c r="E29">
        <v>11906</v>
      </c>
      <c r="F29">
        <v>0</v>
      </c>
      <c r="G29">
        <v>0.35</v>
      </c>
    </row>
    <row r="30" spans="1:7" ht="16" customHeight="1" x14ac:dyDescent="0.2">
      <c r="A30" t="s">
        <v>30</v>
      </c>
      <c r="B30">
        <v>100722633</v>
      </c>
      <c r="C30">
        <v>150775298</v>
      </c>
      <c r="D30">
        <v>28235105</v>
      </c>
      <c r="E30">
        <v>0</v>
      </c>
      <c r="F30">
        <v>-78287770</v>
      </c>
      <c r="G30">
        <v>0.16</v>
      </c>
    </row>
    <row r="31" spans="1:7" ht="16" customHeight="1" x14ac:dyDescent="0.2">
      <c r="A31" t="s">
        <v>31</v>
      </c>
      <c r="B31">
        <v>63184336</v>
      </c>
      <c r="C31">
        <v>63184336</v>
      </c>
      <c r="D31">
        <v>0</v>
      </c>
      <c r="E31">
        <v>0</v>
      </c>
      <c r="F31">
        <v>0</v>
      </c>
      <c r="G31">
        <v>0.28000000000000003</v>
      </c>
    </row>
    <row r="32" spans="1:7" ht="16" customHeight="1" x14ac:dyDescent="0.2">
      <c r="A32" t="s">
        <v>32</v>
      </c>
      <c r="B32">
        <v>20745346</v>
      </c>
      <c r="C32">
        <v>19235179</v>
      </c>
      <c r="D32">
        <v>-3113888</v>
      </c>
      <c r="E32">
        <v>4624055</v>
      </c>
      <c r="F32">
        <v>0</v>
      </c>
      <c r="G32">
        <v>0.4</v>
      </c>
    </row>
    <row r="33" spans="1:7" ht="16" customHeight="1" x14ac:dyDescent="0.2">
      <c r="A33" t="s">
        <v>33</v>
      </c>
      <c r="B33">
        <v>75146989</v>
      </c>
      <c r="C33">
        <v>75146989</v>
      </c>
      <c r="D33">
        <v>0</v>
      </c>
      <c r="E33">
        <v>0</v>
      </c>
      <c r="F33">
        <v>0</v>
      </c>
      <c r="G33">
        <v>0.38</v>
      </c>
    </row>
    <row r="34" spans="1:7" ht="16" customHeight="1" x14ac:dyDescent="0.2">
      <c r="A34" t="s">
        <v>34</v>
      </c>
      <c r="B34">
        <v>18960690</v>
      </c>
      <c r="C34">
        <v>16510872</v>
      </c>
      <c r="D34">
        <v>0</v>
      </c>
      <c r="E34">
        <v>0</v>
      </c>
      <c r="F34">
        <v>2449818</v>
      </c>
      <c r="G34">
        <v>0.65</v>
      </c>
    </row>
    <row r="35" spans="1:7" ht="16" customHeight="1" x14ac:dyDescent="0.2">
      <c r="A35" t="s">
        <v>35</v>
      </c>
      <c r="B35">
        <v>28890822</v>
      </c>
      <c r="C35">
        <v>28890822</v>
      </c>
      <c r="D35">
        <v>0</v>
      </c>
      <c r="E35">
        <v>0</v>
      </c>
      <c r="F35">
        <v>0</v>
      </c>
      <c r="G35">
        <v>0.56000000000000005</v>
      </c>
    </row>
    <row r="36" spans="1:7" ht="16" customHeight="1" x14ac:dyDescent="0.2">
      <c r="A36" t="s">
        <v>36</v>
      </c>
      <c r="B36">
        <v>19258369</v>
      </c>
      <c r="C36">
        <v>12948024</v>
      </c>
      <c r="D36">
        <v>0</v>
      </c>
      <c r="E36">
        <v>6310345</v>
      </c>
      <c r="F36">
        <v>0</v>
      </c>
      <c r="G36">
        <v>0.48</v>
      </c>
    </row>
    <row r="37" spans="1:7" ht="16" customHeight="1" x14ac:dyDescent="0.2">
      <c r="A37" t="s">
        <v>37</v>
      </c>
      <c r="B37">
        <v>23156800</v>
      </c>
      <c r="C37">
        <v>16229012</v>
      </c>
      <c r="D37">
        <v>0</v>
      </c>
      <c r="E37">
        <v>0</v>
      </c>
      <c r="F37">
        <v>6927788</v>
      </c>
      <c r="G37">
        <v>0.61</v>
      </c>
    </row>
    <row r="38" spans="1:7" ht="16" customHeight="1" x14ac:dyDescent="0.2">
      <c r="A38" t="s">
        <v>38</v>
      </c>
      <c r="B38">
        <v>4458951</v>
      </c>
      <c r="C38">
        <v>11981889</v>
      </c>
      <c r="D38">
        <v>-11069079</v>
      </c>
      <c r="E38">
        <v>3546141</v>
      </c>
      <c r="F38">
        <v>0</v>
      </c>
      <c r="G38">
        <v>0.02</v>
      </c>
    </row>
    <row r="39" spans="1:7" ht="16" customHeight="1" x14ac:dyDescent="0.2">
      <c r="A39" t="s">
        <v>39</v>
      </c>
      <c r="B39">
        <v>54069091</v>
      </c>
      <c r="C39">
        <v>53607399</v>
      </c>
      <c r="D39">
        <v>0</v>
      </c>
      <c r="E39">
        <v>461692</v>
      </c>
      <c r="F39">
        <v>0</v>
      </c>
      <c r="G39">
        <v>0.71</v>
      </c>
    </row>
    <row r="40" spans="1:7" ht="16" customHeight="1" x14ac:dyDescent="0.2">
      <c r="A40" t="s">
        <v>40</v>
      </c>
      <c r="B40">
        <v>1089538857</v>
      </c>
      <c r="C40">
        <v>786128462</v>
      </c>
      <c r="D40">
        <v>0</v>
      </c>
      <c r="E40">
        <v>0</v>
      </c>
      <c r="F40">
        <v>303410395</v>
      </c>
      <c r="G40">
        <v>0.6</v>
      </c>
    </row>
    <row r="41" spans="1:7" ht="16" customHeight="1" x14ac:dyDescent="0.2">
      <c r="A41" t="s">
        <v>41</v>
      </c>
      <c r="B41">
        <v>87301438</v>
      </c>
      <c r="C41">
        <v>89166206</v>
      </c>
      <c r="D41">
        <v>0</v>
      </c>
      <c r="E41">
        <v>0</v>
      </c>
      <c r="F41">
        <v>-1864768</v>
      </c>
      <c r="G41">
        <v>1.1299999999999999</v>
      </c>
    </row>
    <row r="42" spans="1:7" ht="16" customHeight="1" x14ac:dyDescent="0.2">
      <c r="A42" t="s">
        <v>42</v>
      </c>
      <c r="B42">
        <v>10860998</v>
      </c>
      <c r="C42">
        <v>2447377</v>
      </c>
      <c r="D42">
        <v>-187311</v>
      </c>
      <c r="E42">
        <v>358805</v>
      </c>
      <c r="F42">
        <v>8242127</v>
      </c>
      <c r="G42">
        <v>0.48</v>
      </c>
    </row>
    <row r="43" spans="1:7" ht="16" customHeight="1" x14ac:dyDescent="0.2">
      <c r="A43" t="s">
        <v>43</v>
      </c>
      <c r="B43">
        <v>221478184</v>
      </c>
      <c r="C43">
        <v>213425338</v>
      </c>
      <c r="D43">
        <v>0</v>
      </c>
      <c r="E43">
        <v>8052846</v>
      </c>
      <c r="F43">
        <v>0</v>
      </c>
      <c r="G43">
        <v>0.31</v>
      </c>
    </row>
    <row r="44" spans="1:7" ht="16" customHeight="1" x14ac:dyDescent="0.2">
      <c r="A44" t="s">
        <v>44</v>
      </c>
      <c r="B44">
        <v>49558298</v>
      </c>
      <c r="C44">
        <v>16817308</v>
      </c>
      <c r="D44">
        <v>15368960</v>
      </c>
      <c r="E44">
        <v>10698524</v>
      </c>
      <c r="F44">
        <v>6673506</v>
      </c>
      <c r="G44">
        <v>0.55000000000000004</v>
      </c>
    </row>
    <row r="45" spans="1:7" ht="16" customHeight="1" x14ac:dyDescent="0.2">
      <c r="A45" t="s">
        <v>45</v>
      </c>
      <c r="B45">
        <v>81800098</v>
      </c>
      <c r="C45">
        <v>67988364</v>
      </c>
      <c r="D45">
        <v>1859327</v>
      </c>
      <c r="E45">
        <v>1615930</v>
      </c>
      <c r="F45">
        <v>10336477</v>
      </c>
      <c r="G45">
        <v>0.51</v>
      </c>
    </row>
    <row r="46" spans="1:7" ht="16" customHeight="1" x14ac:dyDescent="0.2">
      <c r="A46" t="s">
        <v>46</v>
      </c>
      <c r="B46">
        <v>232177776</v>
      </c>
      <c r="C46">
        <v>212587804</v>
      </c>
      <c r="D46">
        <v>0</v>
      </c>
      <c r="E46">
        <v>19589972</v>
      </c>
      <c r="F46">
        <v>0</v>
      </c>
      <c r="G46">
        <v>0.4</v>
      </c>
    </row>
    <row r="47" spans="1:7" ht="16" customHeight="1" x14ac:dyDescent="0.2">
      <c r="A47" t="s">
        <v>47</v>
      </c>
      <c r="B47">
        <v>48896418</v>
      </c>
      <c r="C47">
        <v>48723907</v>
      </c>
      <c r="D47">
        <v>0</v>
      </c>
      <c r="E47">
        <v>172511</v>
      </c>
      <c r="F47">
        <v>0</v>
      </c>
      <c r="G47">
        <v>0.69</v>
      </c>
    </row>
    <row r="48" spans="1:7" ht="16" customHeight="1" x14ac:dyDescent="0.2">
      <c r="A48" t="s">
        <v>48</v>
      </c>
      <c r="B48">
        <v>27562382</v>
      </c>
      <c r="C48">
        <v>27562382</v>
      </c>
      <c r="D48">
        <v>0</v>
      </c>
      <c r="E48">
        <v>0</v>
      </c>
      <c r="F48">
        <v>0</v>
      </c>
      <c r="G48">
        <v>0.34</v>
      </c>
    </row>
    <row r="49" spans="1:7" ht="16" customHeight="1" x14ac:dyDescent="0.2">
      <c r="A49" t="s">
        <v>49</v>
      </c>
      <c r="B49">
        <v>14813726</v>
      </c>
      <c r="C49">
        <v>7151397</v>
      </c>
      <c r="D49">
        <v>0</v>
      </c>
      <c r="E49">
        <v>0</v>
      </c>
      <c r="F49">
        <v>7662329</v>
      </c>
      <c r="G49">
        <v>0.73</v>
      </c>
    </row>
    <row r="50" spans="1:7" ht="16" customHeight="1" x14ac:dyDescent="0.2">
      <c r="A50" t="s">
        <v>50</v>
      </c>
      <c r="B50">
        <v>76185608</v>
      </c>
      <c r="C50">
        <v>74360388</v>
      </c>
      <c r="D50">
        <v>0</v>
      </c>
      <c r="E50">
        <v>1825220</v>
      </c>
      <c r="F50">
        <v>0</v>
      </c>
      <c r="G50">
        <v>0.59</v>
      </c>
    </row>
    <row r="51" spans="1:7" ht="16" customHeight="1" x14ac:dyDescent="0.2">
      <c r="A51" t="s">
        <v>51</v>
      </c>
      <c r="B51">
        <v>125191345</v>
      </c>
      <c r="C51">
        <v>73191900</v>
      </c>
      <c r="D51">
        <v>0</v>
      </c>
      <c r="E51">
        <v>535023</v>
      </c>
      <c r="F51">
        <v>51464422</v>
      </c>
      <c r="G51">
        <v>0.25</v>
      </c>
    </row>
    <row r="52" spans="1:7" ht="16" customHeight="1" x14ac:dyDescent="0.2">
      <c r="A52" t="s">
        <v>52</v>
      </c>
      <c r="B52">
        <v>40061577</v>
      </c>
      <c r="C52">
        <v>36394575</v>
      </c>
      <c r="D52">
        <v>2500000</v>
      </c>
      <c r="E52">
        <v>1167002</v>
      </c>
      <c r="F52">
        <v>0</v>
      </c>
      <c r="G52">
        <v>0.56000000000000005</v>
      </c>
    </row>
    <row r="53" spans="1:7" ht="16" customHeight="1" x14ac:dyDescent="0.2">
      <c r="A53" t="s">
        <v>53</v>
      </c>
      <c r="B53">
        <v>26105609</v>
      </c>
      <c r="C53">
        <v>21811403</v>
      </c>
      <c r="D53">
        <v>0</v>
      </c>
      <c r="E53">
        <v>4294206</v>
      </c>
      <c r="F53">
        <v>0</v>
      </c>
      <c r="G53">
        <v>0.78</v>
      </c>
    </row>
    <row r="54" spans="1:7" ht="16" customHeight="1" x14ac:dyDescent="0.2">
      <c r="A54" t="s">
        <v>54</v>
      </c>
      <c r="B54">
        <v>80247175</v>
      </c>
      <c r="C54">
        <v>78564405</v>
      </c>
      <c r="D54">
        <v>1682770</v>
      </c>
      <c r="E54">
        <v>0</v>
      </c>
      <c r="F54">
        <v>0</v>
      </c>
      <c r="G54">
        <v>0.53</v>
      </c>
    </row>
    <row r="55" spans="1:7" ht="16" customHeight="1" x14ac:dyDescent="0.2">
      <c r="A55" t="s">
        <v>55</v>
      </c>
      <c r="B55">
        <v>127624700</v>
      </c>
      <c r="C55">
        <v>127624700</v>
      </c>
      <c r="D55">
        <v>0</v>
      </c>
      <c r="E55">
        <v>0</v>
      </c>
      <c r="F55">
        <v>0</v>
      </c>
      <c r="G55">
        <v>0.48</v>
      </c>
    </row>
    <row r="56" spans="1:7" ht="16" customHeight="1" x14ac:dyDescent="0.2">
      <c r="A56" t="s">
        <v>56</v>
      </c>
      <c r="B56">
        <v>30046742</v>
      </c>
      <c r="C56">
        <v>13295697</v>
      </c>
      <c r="D56">
        <v>1554457</v>
      </c>
      <c r="E56">
        <v>15196588</v>
      </c>
      <c r="F56">
        <v>0</v>
      </c>
      <c r="G56">
        <v>0.37</v>
      </c>
    </row>
    <row r="57" spans="1:7" ht="16" customHeight="1" x14ac:dyDescent="0.2">
      <c r="A57" t="s">
        <v>57</v>
      </c>
      <c r="B57">
        <v>87269243</v>
      </c>
      <c r="C57">
        <v>87269243</v>
      </c>
      <c r="D57">
        <v>0</v>
      </c>
      <c r="E57">
        <v>0</v>
      </c>
      <c r="F57">
        <v>0</v>
      </c>
      <c r="G57">
        <v>0.37</v>
      </c>
    </row>
    <row r="58" spans="1:7" ht="16" customHeight="1" x14ac:dyDescent="0.2">
      <c r="A58" t="s">
        <v>58</v>
      </c>
      <c r="B58">
        <v>8971617</v>
      </c>
      <c r="C58">
        <v>7211346</v>
      </c>
      <c r="D58">
        <v>0</v>
      </c>
      <c r="E58">
        <v>1760271</v>
      </c>
      <c r="F58">
        <v>0</v>
      </c>
      <c r="G58">
        <v>0.67</v>
      </c>
    </row>
    <row r="59" spans="1:7" ht="16" customHeight="1" x14ac:dyDescent="0.2">
      <c r="A59" t="s">
        <v>117</v>
      </c>
      <c r="B59">
        <v>5947707593</v>
      </c>
      <c r="C59">
        <v>4925829574</v>
      </c>
      <c r="D59">
        <v>220878088</v>
      </c>
      <c r="E59">
        <v>237887759</v>
      </c>
      <c r="F59">
        <v>563112172</v>
      </c>
      <c r="G59" t="s">
        <v>134</v>
      </c>
    </row>
    <row r="60" spans="1:7" ht="16" customHeight="1" x14ac:dyDescent="0.2">
      <c r="A60" t="s">
        <v>144</v>
      </c>
      <c r="B60">
        <v>1</v>
      </c>
      <c r="C60">
        <v>0.83</v>
      </c>
      <c r="D60">
        <v>0.04</v>
      </c>
      <c r="E60">
        <v>0.04</v>
      </c>
      <c r="F60">
        <v>0.09</v>
      </c>
      <c r="G60" t="s">
        <v>134</v>
      </c>
    </row>
    <row r="61" spans="1:7" ht="16" customHeight="1" x14ac:dyDescent="0.2">
      <c r="A61" t="s">
        <v>145</v>
      </c>
      <c r="B61">
        <v>0.44</v>
      </c>
      <c r="C61">
        <v>0.36</v>
      </c>
      <c r="D61">
        <v>0.02</v>
      </c>
      <c r="E61">
        <v>0.02</v>
      </c>
      <c r="F61">
        <v>0.04</v>
      </c>
      <c r="G61" t="s">
        <v>134</v>
      </c>
    </row>
  </sheetData>
  <phoneticPr fontId="13" type="noConversion"/>
  <hyperlinks>
    <hyperlink ref="B7" location="FootnotesTANF!A1" display="5"/>
    <hyperlink ref="A60" location="FootnotesTANF!A1" tooltip="footnote 6" display="Percentages 6/"/>
    <hyperlink ref="A61" location="FootnotesTANF!A1" tooltip="footnote 7" display="Percentages 7/"/>
  </hyperlinks>
  <pageMargins left="0.25" right="0.25" top="0.75" bottom="0.25" header="0.25" footer="0.25"/>
  <pageSetup orientation="landscape"/>
  <headerFooter>
    <oddHeader>&amp;CT&amp;"Arial,Bold"ANF FINANCIAL DATA&amp;R&amp;8&amp;D &amp;T</oddHeader>
    <oddFooter>&amp;C&amp;8&amp;P of &amp;N&amp;R&amp;8_x000D_</oddFooter>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dimension ref="A1:AA60"/>
  <sheetViews>
    <sheetView zoomScaleSheetLayoutView="100" workbookViewId="0">
      <selection activeCell="N10" sqref="N10"/>
    </sheetView>
  </sheetViews>
  <sheetFormatPr baseColWidth="10" defaultColWidth="8.83203125" defaultRowHeight="16" customHeight="1" x14ac:dyDescent="0.2"/>
  <cols>
    <col min="1" max="1" width="13.33203125" customWidth="1"/>
    <col min="2" max="2" width="11.6640625" customWidth="1"/>
    <col min="3" max="3" width="11.5" customWidth="1"/>
    <col min="4" max="4" width="6.33203125" customWidth="1"/>
    <col min="5" max="5" width="12.83203125" customWidth="1"/>
    <col min="6" max="6" width="6.6640625" customWidth="1"/>
    <col min="7" max="7" width="12.5" customWidth="1"/>
    <col min="8" max="8" width="11.5" customWidth="1"/>
    <col min="9" max="9" width="12" customWidth="1"/>
    <col min="10" max="10" width="13.33203125" customWidth="1"/>
    <col min="11" max="11" width="12.33203125" customWidth="1"/>
    <col min="12" max="12" width="10.83203125" customWidth="1"/>
    <col min="14" max="14" width="4.1640625" customWidth="1"/>
    <col min="15" max="15" width="2.1640625" customWidth="1"/>
    <col min="16" max="16" width="3.1640625" customWidth="1"/>
    <col min="17" max="17" width="3.5" customWidth="1"/>
    <col min="18" max="18" width="3.1640625" customWidth="1"/>
    <col min="19" max="19" width="2.83203125" customWidth="1"/>
    <col min="20" max="20" width="2.5" customWidth="1"/>
    <col min="21" max="22" width="3" customWidth="1"/>
    <col min="23" max="23" width="3.33203125" customWidth="1"/>
    <col min="24" max="25" width="3.6640625" customWidth="1"/>
    <col min="26" max="26" width="4.5" customWidth="1"/>
    <col min="27" max="27" width="45.5" customWidth="1"/>
  </cols>
  <sheetData>
    <row r="1" spans="1:27" ht="16" customHeight="1" x14ac:dyDescent="0.2">
      <c r="A1" t="s">
        <v>331</v>
      </c>
      <c r="AA1">
        <v>1</v>
      </c>
    </row>
    <row r="2" spans="1:27" ht="16" customHeight="1" x14ac:dyDescent="0.2">
      <c r="A2" t="s">
        <v>332</v>
      </c>
    </row>
    <row r="3" spans="1:27" ht="16" customHeight="1" x14ac:dyDescent="0.2">
      <c r="A3" t="s">
        <v>135</v>
      </c>
    </row>
    <row r="5" spans="1:27" ht="16" customHeight="1" x14ac:dyDescent="0.2">
      <c r="B5" t="s">
        <v>238</v>
      </c>
      <c r="C5" t="s">
        <v>239</v>
      </c>
      <c r="D5" t="s">
        <v>240</v>
      </c>
      <c r="E5" t="s">
        <v>241</v>
      </c>
      <c r="F5" t="s">
        <v>242</v>
      </c>
      <c r="G5" t="s">
        <v>243</v>
      </c>
      <c r="H5" t="s">
        <v>136</v>
      </c>
      <c r="I5" t="s">
        <v>148</v>
      </c>
      <c r="J5" t="s">
        <v>244</v>
      </c>
      <c r="K5" t="s">
        <v>245</v>
      </c>
      <c r="L5" t="s">
        <v>246</v>
      </c>
    </row>
    <row r="6" spans="1:27" ht="16" customHeight="1" x14ac:dyDescent="0.2">
      <c r="A6" t="s">
        <v>1</v>
      </c>
      <c r="B6" t="s">
        <v>247</v>
      </c>
      <c r="C6" t="s">
        <v>248</v>
      </c>
      <c r="E6" t="s">
        <v>249</v>
      </c>
      <c r="G6" t="s">
        <v>250</v>
      </c>
      <c r="H6" t="s">
        <v>251</v>
      </c>
      <c r="I6" t="s">
        <v>252</v>
      </c>
      <c r="J6" t="s">
        <v>253</v>
      </c>
      <c r="K6" t="s">
        <v>202</v>
      </c>
      <c r="L6" t="s">
        <v>254</v>
      </c>
      <c r="M6">
        <v>2006</v>
      </c>
    </row>
    <row r="7" spans="1:27" ht="16" customHeight="1" x14ac:dyDescent="0.2">
      <c r="B7">
        <v>3</v>
      </c>
      <c r="C7">
        <v>2</v>
      </c>
    </row>
    <row r="8" spans="1:27" ht="16" customHeight="1" x14ac:dyDescent="0.2">
      <c r="A8" t="s">
        <v>8</v>
      </c>
      <c r="B8">
        <v>142095803</v>
      </c>
      <c r="C8">
        <v>8642319</v>
      </c>
      <c r="D8">
        <v>0.06</v>
      </c>
      <c r="E8">
        <v>10440846</v>
      </c>
      <c r="F8">
        <v>7.0000000000000007E-2</v>
      </c>
      <c r="G8">
        <v>123012638</v>
      </c>
      <c r="H8">
        <v>34910920</v>
      </c>
      <c r="I8">
        <v>32139559</v>
      </c>
      <c r="J8">
        <v>67050479</v>
      </c>
      <c r="K8">
        <v>3525500</v>
      </c>
      <c r="L8">
        <v>52436659</v>
      </c>
    </row>
    <row r="9" spans="1:27" ht="16" customHeight="1" x14ac:dyDescent="0.2">
      <c r="A9" t="s">
        <v>9</v>
      </c>
      <c r="B9">
        <v>85609799</v>
      </c>
      <c r="C9">
        <v>12351070</v>
      </c>
      <c r="D9">
        <v>0.14000000000000001</v>
      </c>
      <c r="E9">
        <v>4100000</v>
      </c>
      <c r="F9">
        <v>0.05</v>
      </c>
      <c r="G9">
        <v>69158729</v>
      </c>
      <c r="H9">
        <v>11501190</v>
      </c>
      <c r="I9">
        <v>19287461</v>
      </c>
      <c r="J9">
        <v>30788651</v>
      </c>
      <c r="K9">
        <v>37340418</v>
      </c>
      <c r="L9">
        <v>1029660</v>
      </c>
    </row>
    <row r="10" spans="1:27" ht="16" customHeight="1" x14ac:dyDescent="0.2">
      <c r="A10" t="s">
        <v>10</v>
      </c>
      <c r="B10">
        <v>254189318</v>
      </c>
      <c r="C10">
        <v>0</v>
      </c>
      <c r="D10">
        <v>0</v>
      </c>
      <c r="E10">
        <v>22613053</v>
      </c>
      <c r="F10">
        <v>0.09</v>
      </c>
      <c r="G10">
        <v>231576265</v>
      </c>
      <c r="H10">
        <v>98389722</v>
      </c>
      <c r="I10">
        <v>116870793</v>
      </c>
      <c r="J10">
        <v>215260515</v>
      </c>
      <c r="K10">
        <v>16315750</v>
      </c>
      <c r="L10">
        <v>0</v>
      </c>
    </row>
    <row r="11" spans="1:27" ht="16" customHeight="1" x14ac:dyDescent="0.2">
      <c r="A11" t="s">
        <v>11</v>
      </c>
      <c r="B11">
        <v>160964467</v>
      </c>
      <c r="C11">
        <v>7500000</v>
      </c>
      <c r="D11">
        <v>0.05</v>
      </c>
      <c r="E11">
        <v>-1701000</v>
      </c>
      <c r="F11">
        <v>-0.01</v>
      </c>
      <c r="G11">
        <v>155165467</v>
      </c>
      <c r="H11">
        <v>13945617</v>
      </c>
      <c r="I11">
        <v>37261156</v>
      </c>
      <c r="J11">
        <v>51206773</v>
      </c>
      <c r="K11">
        <v>4029065</v>
      </c>
      <c r="L11">
        <v>99929629</v>
      </c>
    </row>
    <row r="12" spans="1:27" ht="16" customHeight="1" x14ac:dyDescent="0.2">
      <c r="A12" t="s">
        <v>12</v>
      </c>
      <c r="B12">
        <v>4057215761</v>
      </c>
      <c r="C12">
        <v>89780000</v>
      </c>
      <c r="D12">
        <v>0.02</v>
      </c>
      <c r="E12">
        <v>181395121</v>
      </c>
      <c r="F12">
        <v>0.04</v>
      </c>
      <c r="G12">
        <v>3786040640</v>
      </c>
      <c r="H12">
        <v>2044080570</v>
      </c>
      <c r="I12">
        <v>1333094465</v>
      </c>
      <c r="J12">
        <v>3377175035</v>
      </c>
      <c r="K12">
        <v>408865605</v>
      </c>
      <c r="L12">
        <v>0</v>
      </c>
    </row>
    <row r="13" spans="1:27" ht="16" customHeight="1" x14ac:dyDescent="0.2">
      <c r="A13" t="s">
        <v>13</v>
      </c>
      <c r="B13">
        <v>227091845</v>
      </c>
      <c r="C13">
        <v>12142775</v>
      </c>
      <c r="D13">
        <v>0.05</v>
      </c>
      <c r="E13">
        <v>14623396</v>
      </c>
      <c r="F13">
        <v>0.06</v>
      </c>
      <c r="G13">
        <v>200325674</v>
      </c>
      <c r="H13">
        <v>51873434</v>
      </c>
      <c r="I13">
        <v>63370124</v>
      </c>
      <c r="J13">
        <v>115243558</v>
      </c>
      <c r="K13">
        <v>0</v>
      </c>
      <c r="L13">
        <v>85082116</v>
      </c>
    </row>
    <row r="14" spans="1:27" ht="16" customHeight="1" x14ac:dyDescent="0.2">
      <c r="A14" t="s">
        <v>14</v>
      </c>
      <c r="B14">
        <v>264387014</v>
      </c>
      <c r="C14">
        <v>0</v>
      </c>
      <c r="D14">
        <v>0</v>
      </c>
      <c r="E14">
        <v>26438701</v>
      </c>
      <c r="F14">
        <v>0.1</v>
      </c>
      <c r="G14">
        <v>237948313</v>
      </c>
      <c r="H14">
        <v>18973854</v>
      </c>
      <c r="I14">
        <v>218974459</v>
      </c>
      <c r="J14">
        <v>237948313</v>
      </c>
      <c r="K14">
        <v>0</v>
      </c>
      <c r="L14">
        <v>0</v>
      </c>
    </row>
    <row r="15" spans="1:27" ht="16" customHeight="1" x14ac:dyDescent="0.2">
      <c r="A15" t="s">
        <v>15</v>
      </c>
      <c r="B15">
        <v>39120665</v>
      </c>
      <c r="C15">
        <v>0</v>
      </c>
      <c r="D15">
        <v>0</v>
      </c>
      <c r="E15">
        <v>2762513</v>
      </c>
      <c r="F15">
        <v>7.0000000000000007E-2</v>
      </c>
      <c r="G15">
        <v>36358152</v>
      </c>
      <c r="H15">
        <v>28614952</v>
      </c>
      <c r="I15">
        <v>4582675</v>
      </c>
      <c r="J15">
        <v>33197627</v>
      </c>
      <c r="K15">
        <v>1023458</v>
      </c>
      <c r="L15">
        <v>2137067</v>
      </c>
    </row>
    <row r="16" spans="1:27" ht="16" customHeight="1" x14ac:dyDescent="0.2">
      <c r="A16" t="s">
        <v>16</v>
      </c>
      <c r="B16">
        <v>153789398</v>
      </c>
      <c r="C16">
        <v>18521964</v>
      </c>
      <c r="D16">
        <v>0.12</v>
      </c>
      <c r="E16">
        <v>3995543</v>
      </c>
      <c r="F16">
        <v>0.03</v>
      </c>
      <c r="G16">
        <v>131271891</v>
      </c>
      <c r="H16">
        <v>14536942</v>
      </c>
      <c r="I16">
        <v>70315781</v>
      </c>
      <c r="J16">
        <v>84852723</v>
      </c>
      <c r="K16">
        <v>11020332</v>
      </c>
      <c r="L16">
        <v>35398836</v>
      </c>
    </row>
    <row r="17" spans="1:12" ht="16" customHeight="1" x14ac:dyDescent="0.2">
      <c r="A17" t="s">
        <v>17</v>
      </c>
      <c r="B17">
        <v>656441366</v>
      </c>
      <c r="C17">
        <v>122549156</v>
      </c>
      <c r="D17">
        <v>0.19</v>
      </c>
      <c r="E17">
        <v>62274578</v>
      </c>
      <c r="F17">
        <v>0.09</v>
      </c>
      <c r="G17">
        <v>471617632</v>
      </c>
      <c r="H17">
        <v>35676817</v>
      </c>
      <c r="I17">
        <v>400323671</v>
      </c>
      <c r="J17">
        <v>436000488</v>
      </c>
      <c r="K17">
        <v>35617143</v>
      </c>
      <c r="L17">
        <v>1</v>
      </c>
    </row>
    <row r="18" spans="1:12" ht="16" customHeight="1" x14ac:dyDescent="0.2">
      <c r="A18" t="s">
        <v>18</v>
      </c>
      <c r="B18">
        <v>559190511</v>
      </c>
      <c r="C18">
        <v>-29700000</v>
      </c>
      <c r="D18">
        <v>-0.05</v>
      </c>
      <c r="E18">
        <v>20114508</v>
      </c>
      <c r="F18">
        <v>0.04</v>
      </c>
      <c r="G18">
        <v>568776003</v>
      </c>
      <c r="H18">
        <v>82309202</v>
      </c>
      <c r="I18">
        <v>323204990</v>
      </c>
      <c r="J18">
        <v>405514192</v>
      </c>
      <c r="K18">
        <v>39265098</v>
      </c>
      <c r="L18">
        <v>123996713</v>
      </c>
    </row>
    <row r="19" spans="1:12" ht="16" customHeight="1" x14ac:dyDescent="0.2">
      <c r="A19" t="s">
        <v>19</v>
      </c>
      <c r="B19">
        <v>245628737</v>
      </c>
      <c r="C19">
        <v>5000000</v>
      </c>
      <c r="D19">
        <v>0.02</v>
      </c>
      <c r="E19">
        <v>9832602</v>
      </c>
      <c r="F19">
        <v>0.04</v>
      </c>
      <c r="G19">
        <v>230796135</v>
      </c>
      <c r="H19">
        <v>40624185</v>
      </c>
      <c r="I19">
        <v>44629758</v>
      </c>
      <c r="J19">
        <v>85253943</v>
      </c>
      <c r="K19">
        <v>37352551</v>
      </c>
      <c r="L19">
        <v>108531922</v>
      </c>
    </row>
    <row r="20" spans="1:12" ht="16" customHeight="1" x14ac:dyDescent="0.2">
      <c r="A20" t="s">
        <v>20</v>
      </c>
      <c r="B20">
        <v>40702538</v>
      </c>
      <c r="C20">
        <v>8731982</v>
      </c>
      <c r="D20">
        <v>0.21</v>
      </c>
      <c r="E20">
        <v>1441201</v>
      </c>
      <c r="F20">
        <v>0.04</v>
      </c>
      <c r="G20">
        <v>30529355</v>
      </c>
      <c r="H20">
        <v>7237698</v>
      </c>
      <c r="I20">
        <v>16790850</v>
      </c>
      <c r="J20">
        <v>24028548</v>
      </c>
      <c r="K20">
        <v>6500807</v>
      </c>
      <c r="L20">
        <v>0</v>
      </c>
    </row>
    <row r="21" spans="1:12" ht="16" customHeight="1" x14ac:dyDescent="0.2">
      <c r="A21" t="s">
        <v>21</v>
      </c>
      <c r="B21">
        <v>585056960</v>
      </c>
      <c r="C21">
        <v>0</v>
      </c>
      <c r="D21">
        <v>0</v>
      </c>
      <c r="E21">
        <v>33426628</v>
      </c>
      <c r="F21">
        <v>0.06</v>
      </c>
      <c r="G21">
        <v>551630332</v>
      </c>
      <c r="H21">
        <v>76956738</v>
      </c>
      <c r="I21">
        <v>474673594</v>
      </c>
      <c r="J21">
        <v>551630332</v>
      </c>
      <c r="K21">
        <v>0</v>
      </c>
      <c r="L21">
        <v>0</v>
      </c>
    </row>
    <row r="22" spans="1:12" ht="16" customHeight="1" x14ac:dyDescent="0.2">
      <c r="A22" t="s">
        <v>22</v>
      </c>
      <c r="B22">
        <v>272543482</v>
      </c>
      <c r="C22">
        <v>11000000</v>
      </c>
      <c r="D22">
        <v>0.04</v>
      </c>
      <c r="E22">
        <v>2000000</v>
      </c>
      <c r="F22">
        <v>0.01</v>
      </c>
      <c r="G22">
        <v>259543482</v>
      </c>
      <c r="H22">
        <v>101814800</v>
      </c>
      <c r="I22">
        <v>92998409</v>
      </c>
      <c r="J22">
        <v>194813209</v>
      </c>
      <c r="K22">
        <v>64730273</v>
      </c>
      <c r="L22">
        <v>0</v>
      </c>
    </row>
    <row r="23" spans="1:12" ht="16" customHeight="1" x14ac:dyDescent="0.2">
      <c r="A23" t="s">
        <v>23</v>
      </c>
      <c r="B23">
        <v>157804597</v>
      </c>
      <c r="C23">
        <v>21806560</v>
      </c>
      <c r="D23">
        <v>0.14000000000000001</v>
      </c>
      <c r="E23">
        <v>13019471</v>
      </c>
      <c r="F23">
        <v>0.08</v>
      </c>
      <c r="G23">
        <v>122978566</v>
      </c>
      <c r="H23">
        <v>30791357</v>
      </c>
      <c r="I23">
        <v>67756802</v>
      </c>
      <c r="J23">
        <v>98548159</v>
      </c>
      <c r="K23">
        <v>5233328</v>
      </c>
      <c r="L23">
        <v>19197079</v>
      </c>
    </row>
    <row r="24" spans="1:12" ht="16" customHeight="1" x14ac:dyDescent="0.2">
      <c r="A24" t="s">
        <v>24</v>
      </c>
      <c r="B24">
        <v>102706753</v>
      </c>
      <c r="C24">
        <v>21684317</v>
      </c>
      <c r="D24">
        <v>0.21</v>
      </c>
      <c r="E24">
        <v>7191254</v>
      </c>
      <c r="F24">
        <v>7.0000000000000007E-2</v>
      </c>
      <c r="G24">
        <v>73831182</v>
      </c>
      <c r="H24">
        <v>46431520</v>
      </c>
      <c r="I24">
        <v>26142781</v>
      </c>
      <c r="J24">
        <v>72574301</v>
      </c>
      <c r="K24">
        <v>0</v>
      </c>
      <c r="L24">
        <v>1256881</v>
      </c>
    </row>
    <row r="25" spans="1:12" ht="16" customHeight="1" x14ac:dyDescent="0.2">
      <c r="A25" t="s">
        <v>25</v>
      </c>
      <c r="B25">
        <v>229993112</v>
      </c>
      <c r="C25">
        <v>54386400</v>
      </c>
      <c r="D25">
        <v>0.24</v>
      </c>
      <c r="E25">
        <v>0</v>
      </c>
      <c r="F25">
        <v>0</v>
      </c>
      <c r="G25">
        <v>175606712</v>
      </c>
      <c r="H25">
        <v>56883668</v>
      </c>
      <c r="I25">
        <v>61213508</v>
      </c>
      <c r="J25">
        <v>118097176</v>
      </c>
      <c r="K25">
        <v>0</v>
      </c>
      <c r="L25">
        <v>57509536</v>
      </c>
    </row>
    <row r="26" spans="1:12" ht="16" customHeight="1" x14ac:dyDescent="0.2">
      <c r="A26" t="s">
        <v>26</v>
      </c>
      <c r="B26">
        <v>216391025</v>
      </c>
      <c r="C26">
        <v>37902500</v>
      </c>
      <c r="D26">
        <v>0.18</v>
      </c>
      <c r="E26">
        <v>16397196</v>
      </c>
      <c r="F26">
        <v>0.08</v>
      </c>
      <c r="G26">
        <v>162091329</v>
      </c>
      <c r="H26">
        <v>45817376</v>
      </c>
      <c r="I26">
        <v>82170863</v>
      </c>
      <c r="J26">
        <v>127988239</v>
      </c>
      <c r="K26">
        <v>34103090</v>
      </c>
      <c r="L26">
        <v>0</v>
      </c>
    </row>
    <row r="27" spans="1:12" ht="16" customHeight="1" x14ac:dyDescent="0.2">
      <c r="A27" t="s">
        <v>27</v>
      </c>
      <c r="B27">
        <v>83664023</v>
      </c>
      <c r="C27">
        <v>15105735</v>
      </c>
      <c r="D27">
        <v>0.18</v>
      </c>
      <c r="E27">
        <v>3263486</v>
      </c>
      <c r="F27">
        <v>0.04</v>
      </c>
      <c r="G27">
        <v>65294802</v>
      </c>
      <c r="H27">
        <v>34421386</v>
      </c>
      <c r="I27">
        <v>25330282</v>
      </c>
      <c r="J27">
        <v>59751668</v>
      </c>
      <c r="K27">
        <v>0</v>
      </c>
      <c r="L27">
        <v>5543134</v>
      </c>
    </row>
    <row r="28" spans="1:12" ht="16" customHeight="1" x14ac:dyDescent="0.2">
      <c r="A28" t="s">
        <v>28</v>
      </c>
      <c r="B28">
        <v>336864980</v>
      </c>
      <c r="C28">
        <v>10285667</v>
      </c>
      <c r="D28">
        <v>0.03</v>
      </c>
      <c r="E28">
        <v>22752450</v>
      </c>
      <c r="F28">
        <v>7.0000000000000007E-2</v>
      </c>
      <c r="G28">
        <v>303826863</v>
      </c>
      <c r="H28">
        <v>86448829</v>
      </c>
      <c r="I28">
        <v>93626563</v>
      </c>
      <c r="J28">
        <v>180075392</v>
      </c>
      <c r="K28">
        <v>13545547</v>
      </c>
      <c r="L28">
        <v>110205924</v>
      </c>
    </row>
    <row r="29" spans="1:12" ht="16" customHeight="1" x14ac:dyDescent="0.2">
      <c r="A29" t="s">
        <v>29</v>
      </c>
      <c r="B29">
        <v>467117140</v>
      </c>
      <c r="C29">
        <v>91874225</v>
      </c>
      <c r="D29">
        <v>0.2</v>
      </c>
      <c r="E29">
        <v>45937111</v>
      </c>
      <c r="F29">
        <v>0.1</v>
      </c>
      <c r="G29">
        <v>329305804</v>
      </c>
      <c r="H29">
        <v>111180998</v>
      </c>
      <c r="I29">
        <v>211071349</v>
      </c>
      <c r="J29">
        <v>322252347</v>
      </c>
      <c r="K29">
        <v>7053457</v>
      </c>
      <c r="L29">
        <v>0</v>
      </c>
    </row>
    <row r="30" spans="1:12" ht="16" customHeight="1" x14ac:dyDescent="0.2">
      <c r="A30" t="s">
        <v>30</v>
      </c>
      <c r="B30">
        <v>821124276</v>
      </c>
      <c r="C30">
        <v>134344205</v>
      </c>
      <c r="D30">
        <v>0.16</v>
      </c>
      <c r="E30">
        <v>67987100</v>
      </c>
      <c r="F30">
        <v>0.08</v>
      </c>
      <c r="G30">
        <v>618792971</v>
      </c>
      <c r="H30">
        <v>100722633</v>
      </c>
      <c r="I30">
        <v>518070338</v>
      </c>
      <c r="J30">
        <v>618792971</v>
      </c>
      <c r="K30">
        <v>0</v>
      </c>
      <c r="L30">
        <v>0</v>
      </c>
    </row>
    <row r="31" spans="1:12" ht="16" customHeight="1" x14ac:dyDescent="0.2">
      <c r="A31" t="s">
        <v>31</v>
      </c>
      <c r="B31">
        <v>374713269</v>
      </c>
      <c r="C31">
        <v>74263700</v>
      </c>
      <c r="D31">
        <v>0.2</v>
      </c>
      <c r="E31">
        <v>4763750</v>
      </c>
      <c r="F31">
        <v>0.01</v>
      </c>
      <c r="G31">
        <v>295685819</v>
      </c>
      <c r="H31">
        <v>63184336</v>
      </c>
      <c r="I31">
        <v>162860251</v>
      </c>
      <c r="J31">
        <v>226044587</v>
      </c>
      <c r="K31">
        <v>69641232</v>
      </c>
      <c r="L31">
        <v>0</v>
      </c>
    </row>
    <row r="32" spans="1:12" ht="16" customHeight="1" x14ac:dyDescent="0.2">
      <c r="A32" t="s">
        <v>32</v>
      </c>
      <c r="B32">
        <v>115296206</v>
      </c>
      <c r="C32">
        <v>19160650</v>
      </c>
      <c r="D32">
        <v>0.17</v>
      </c>
      <c r="E32">
        <v>9001204</v>
      </c>
      <c r="F32">
        <v>0.08</v>
      </c>
      <c r="G32">
        <v>87134352</v>
      </c>
      <c r="H32">
        <v>20745346</v>
      </c>
      <c r="I32">
        <v>30955199</v>
      </c>
      <c r="J32">
        <v>51700545</v>
      </c>
      <c r="K32">
        <v>5003970</v>
      </c>
      <c r="L32">
        <v>30429836</v>
      </c>
    </row>
    <row r="33" spans="1:12" ht="16" customHeight="1" x14ac:dyDescent="0.2">
      <c r="A33" t="s">
        <v>33</v>
      </c>
      <c r="B33">
        <v>255770356</v>
      </c>
      <c r="C33">
        <v>23000000</v>
      </c>
      <c r="D33">
        <v>0.09</v>
      </c>
      <c r="E33">
        <v>21705174</v>
      </c>
      <c r="F33">
        <v>0.08</v>
      </c>
      <c r="G33">
        <v>211065182</v>
      </c>
      <c r="H33">
        <v>75146989</v>
      </c>
      <c r="I33">
        <v>120196813</v>
      </c>
      <c r="J33">
        <v>195343802</v>
      </c>
      <c r="K33">
        <v>15721383</v>
      </c>
      <c r="L33">
        <v>-3</v>
      </c>
    </row>
    <row r="34" spans="1:12" ht="16" customHeight="1" x14ac:dyDescent="0.2">
      <c r="A34" t="s">
        <v>34</v>
      </c>
      <c r="B34">
        <v>72536111</v>
      </c>
      <c r="C34">
        <v>5061288</v>
      </c>
      <c r="D34">
        <v>7.0000000000000007E-2</v>
      </c>
      <c r="E34">
        <v>1998226</v>
      </c>
      <c r="F34">
        <v>0.03</v>
      </c>
      <c r="G34">
        <v>65476597</v>
      </c>
      <c r="H34">
        <v>18960690</v>
      </c>
      <c r="I34">
        <v>10229714</v>
      </c>
      <c r="J34">
        <v>29190404</v>
      </c>
      <c r="K34">
        <v>600000</v>
      </c>
      <c r="L34">
        <v>35686193</v>
      </c>
    </row>
    <row r="35" spans="1:12" ht="16" customHeight="1" x14ac:dyDescent="0.2">
      <c r="A35" t="s">
        <v>35</v>
      </c>
      <c r="B35">
        <v>66430428</v>
      </c>
      <c r="C35">
        <v>9000000</v>
      </c>
      <c r="D35">
        <v>0.14000000000000001</v>
      </c>
      <c r="E35">
        <v>0</v>
      </c>
      <c r="F35">
        <v>0</v>
      </c>
      <c r="G35">
        <v>57430428</v>
      </c>
      <c r="H35">
        <v>28890822</v>
      </c>
      <c r="I35">
        <v>22623081</v>
      </c>
      <c r="J35">
        <v>51513903</v>
      </c>
      <c r="K35">
        <v>752085</v>
      </c>
      <c r="L35">
        <v>5164440</v>
      </c>
    </row>
    <row r="36" spans="1:12" ht="16" customHeight="1" x14ac:dyDescent="0.2">
      <c r="A36" t="s">
        <v>36</v>
      </c>
      <c r="B36">
        <v>66206469</v>
      </c>
      <c r="C36">
        <v>0</v>
      </c>
      <c r="D36">
        <v>0</v>
      </c>
      <c r="E36">
        <v>827875</v>
      </c>
      <c r="F36">
        <v>0.01</v>
      </c>
      <c r="G36">
        <v>65378594</v>
      </c>
      <c r="H36">
        <v>19258369</v>
      </c>
      <c r="I36">
        <v>20508964</v>
      </c>
      <c r="J36">
        <v>39767333</v>
      </c>
      <c r="K36">
        <v>0</v>
      </c>
      <c r="L36">
        <v>25611261</v>
      </c>
    </row>
    <row r="37" spans="1:12" ht="16" customHeight="1" x14ac:dyDescent="0.2">
      <c r="A37" t="s">
        <v>37</v>
      </c>
      <c r="B37">
        <v>86903896</v>
      </c>
      <c r="C37">
        <v>4192138</v>
      </c>
      <c r="D37">
        <v>0.05</v>
      </c>
      <c r="E37">
        <v>1147874</v>
      </c>
      <c r="F37">
        <v>0.01</v>
      </c>
      <c r="G37">
        <v>81563884</v>
      </c>
      <c r="H37">
        <v>23156800</v>
      </c>
      <c r="I37">
        <v>15041020</v>
      </c>
      <c r="J37">
        <v>38197820</v>
      </c>
      <c r="K37">
        <v>0</v>
      </c>
      <c r="L37">
        <v>43366064</v>
      </c>
    </row>
    <row r="38" spans="1:12" ht="16" customHeight="1" x14ac:dyDescent="0.2">
      <c r="A38" t="s">
        <v>38</v>
      </c>
      <c r="B38">
        <v>455908815</v>
      </c>
      <c r="C38">
        <v>54927000</v>
      </c>
      <c r="D38">
        <v>0.12</v>
      </c>
      <c r="E38">
        <v>15630000</v>
      </c>
      <c r="F38">
        <v>0.03</v>
      </c>
      <c r="G38">
        <v>385351815</v>
      </c>
      <c r="H38">
        <v>4458951</v>
      </c>
      <c r="I38">
        <v>234462086</v>
      </c>
      <c r="J38">
        <v>238921037</v>
      </c>
      <c r="K38">
        <v>9649982</v>
      </c>
      <c r="L38">
        <v>136780796</v>
      </c>
    </row>
    <row r="39" spans="1:12" ht="16" customHeight="1" x14ac:dyDescent="0.2">
      <c r="A39" t="s">
        <v>39</v>
      </c>
      <c r="B39">
        <v>138899655</v>
      </c>
      <c r="C39">
        <v>33797139</v>
      </c>
      <c r="D39">
        <v>0.24</v>
      </c>
      <c r="E39">
        <v>0</v>
      </c>
      <c r="F39">
        <v>0</v>
      </c>
      <c r="G39">
        <v>105102516</v>
      </c>
      <c r="H39">
        <v>54069091</v>
      </c>
      <c r="I39">
        <v>21828282</v>
      </c>
      <c r="J39">
        <v>75897373</v>
      </c>
      <c r="K39">
        <v>0</v>
      </c>
      <c r="L39">
        <v>29205143</v>
      </c>
    </row>
    <row r="40" spans="1:12" ht="16" customHeight="1" x14ac:dyDescent="0.2">
      <c r="A40" t="s">
        <v>40</v>
      </c>
      <c r="B40">
        <v>2848954440</v>
      </c>
      <c r="C40">
        <v>548582508</v>
      </c>
      <c r="D40">
        <v>0.19</v>
      </c>
      <c r="E40">
        <v>123503788</v>
      </c>
      <c r="F40">
        <v>0.04</v>
      </c>
      <c r="G40">
        <v>2176868144</v>
      </c>
      <c r="H40">
        <v>1089538857</v>
      </c>
      <c r="I40">
        <v>729374093</v>
      </c>
      <c r="J40">
        <v>1818912950</v>
      </c>
      <c r="K40">
        <v>200567685</v>
      </c>
      <c r="L40">
        <v>157387509</v>
      </c>
    </row>
    <row r="41" spans="1:12" ht="16" customHeight="1" x14ac:dyDescent="0.2">
      <c r="A41" t="s">
        <v>41</v>
      </c>
      <c r="B41">
        <v>396229289</v>
      </c>
      <c r="C41">
        <v>72231724</v>
      </c>
      <c r="D41">
        <v>0.18</v>
      </c>
      <c r="E41">
        <v>4507418</v>
      </c>
      <c r="F41">
        <v>0.01</v>
      </c>
      <c r="G41">
        <v>319490147</v>
      </c>
      <c r="H41">
        <v>87301438</v>
      </c>
      <c r="I41">
        <v>-10323299</v>
      </c>
      <c r="J41">
        <v>76978139</v>
      </c>
      <c r="K41">
        <v>238994344</v>
      </c>
      <c r="L41">
        <v>3517664</v>
      </c>
    </row>
    <row r="42" spans="1:12" ht="16" customHeight="1" x14ac:dyDescent="0.2">
      <c r="A42" t="s">
        <v>42</v>
      </c>
      <c r="B42">
        <v>41989963</v>
      </c>
      <c r="C42">
        <v>0</v>
      </c>
      <c r="D42">
        <v>0</v>
      </c>
      <c r="E42">
        <v>0</v>
      </c>
      <c r="F42">
        <v>0</v>
      </c>
      <c r="G42">
        <v>41989963</v>
      </c>
      <c r="H42">
        <v>10860998</v>
      </c>
      <c r="I42">
        <v>11817988</v>
      </c>
      <c r="J42">
        <v>22678986</v>
      </c>
      <c r="K42">
        <v>29781</v>
      </c>
      <c r="L42">
        <v>19281196</v>
      </c>
    </row>
    <row r="43" spans="1:12" ht="16" customHeight="1" x14ac:dyDescent="0.2">
      <c r="A43" t="s">
        <v>43</v>
      </c>
      <c r="B43">
        <v>1621557962</v>
      </c>
      <c r="C43">
        <v>0</v>
      </c>
      <c r="D43">
        <v>0</v>
      </c>
      <c r="E43">
        <v>72796826</v>
      </c>
      <c r="F43">
        <v>0.04</v>
      </c>
      <c r="G43">
        <v>1548761136</v>
      </c>
      <c r="H43">
        <v>221478184</v>
      </c>
      <c r="I43">
        <v>493127959</v>
      </c>
      <c r="J43">
        <v>714606143</v>
      </c>
      <c r="K43">
        <v>403044718</v>
      </c>
      <c r="L43">
        <v>431110275</v>
      </c>
    </row>
    <row r="44" spans="1:12" ht="16" customHeight="1" x14ac:dyDescent="0.2">
      <c r="A44" t="s">
        <v>44</v>
      </c>
      <c r="B44">
        <v>234476985</v>
      </c>
      <c r="C44">
        <v>29518846</v>
      </c>
      <c r="D44">
        <v>0.13</v>
      </c>
      <c r="E44">
        <v>14759423</v>
      </c>
      <c r="F44">
        <v>0.06</v>
      </c>
      <c r="G44">
        <v>190198716</v>
      </c>
      <c r="H44">
        <v>49558298</v>
      </c>
      <c r="I44">
        <v>40337540</v>
      </c>
      <c r="J44">
        <v>89895838</v>
      </c>
      <c r="K44">
        <v>0</v>
      </c>
      <c r="L44">
        <v>100302878</v>
      </c>
    </row>
    <row r="45" spans="1:12" ht="16" customHeight="1" x14ac:dyDescent="0.2">
      <c r="A45" t="s">
        <v>45</v>
      </c>
      <c r="B45">
        <v>203625692</v>
      </c>
      <c r="C45">
        <v>0</v>
      </c>
      <c r="D45">
        <v>0</v>
      </c>
      <c r="E45">
        <v>0</v>
      </c>
      <c r="F45">
        <v>0</v>
      </c>
      <c r="G45">
        <v>203625692</v>
      </c>
      <c r="H45">
        <v>81800098</v>
      </c>
      <c r="I45">
        <v>77982396</v>
      </c>
      <c r="J45">
        <v>159782494</v>
      </c>
      <c r="K45">
        <v>0</v>
      </c>
      <c r="L45">
        <v>43843198</v>
      </c>
    </row>
    <row r="46" spans="1:12" ht="16" customHeight="1" x14ac:dyDescent="0.2">
      <c r="A46" t="s">
        <v>46</v>
      </c>
      <c r="B46">
        <v>720384915</v>
      </c>
      <c r="C46">
        <v>92677000</v>
      </c>
      <c r="D46">
        <v>0.13</v>
      </c>
      <c r="E46">
        <v>15110000</v>
      </c>
      <c r="F46">
        <v>0.02</v>
      </c>
      <c r="G46">
        <v>612597915</v>
      </c>
      <c r="H46">
        <v>232177776</v>
      </c>
      <c r="I46">
        <v>354467514</v>
      </c>
      <c r="J46">
        <v>586645290</v>
      </c>
      <c r="K46">
        <v>23564107</v>
      </c>
      <c r="L46">
        <v>2388518</v>
      </c>
    </row>
    <row r="47" spans="1:12" ht="16" customHeight="1" x14ac:dyDescent="0.2">
      <c r="A47" t="s">
        <v>47</v>
      </c>
      <c r="B47">
        <v>101127780</v>
      </c>
      <c r="C47">
        <v>20020859</v>
      </c>
      <c r="D47">
        <v>0.2</v>
      </c>
      <c r="E47">
        <v>4328783</v>
      </c>
      <c r="F47">
        <v>0.04</v>
      </c>
      <c r="G47">
        <v>76778138</v>
      </c>
      <c r="H47">
        <v>48896418</v>
      </c>
      <c r="I47">
        <v>22359967</v>
      </c>
      <c r="J47">
        <v>71256385</v>
      </c>
      <c r="K47">
        <v>0</v>
      </c>
      <c r="L47">
        <v>5521753</v>
      </c>
    </row>
    <row r="48" spans="1:12" ht="16" customHeight="1" x14ac:dyDescent="0.2">
      <c r="A48" t="s">
        <v>48</v>
      </c>
      <c r="B48">
        <v>139954954</v>
      </c>
      <c r="C48">
        <v>0</v>
      </c>
      <c r="D48">
        <v>0</v>
      </c>
      <c r="E48">
        <v>9996782</v>
      </c>
      <c r="F48">
        <v>7.0000000000000007E-2</v>
      </c>
      <c r="G48">
        <v>129958172</v>
      </c>
      <c r="H48">
        <v>27562382</v>
      </c>
      <c r="I48">
        <v>53220034</v>
      </c>
      <c r="J48">
        <v>80782416</v>
      </c>
      <c r="K48">
        <v>0</v>
      </c>
      <c r="L48">
        <v>49175756</v>
      </c>
    </row>
    <row r="49" spans="1:12" ht="16" customHeight="1" x14ac:dyDescent="0.2">
      <c r="A49" t="s">
        <v>49</v>
      </c>
      <c r="B49">
        <v>41849781</v>
      </c>
      <c r="C49">
        <v>0</v>
      </c>
      <c r="D49">
        <v>0</v>
      </c>
      <c r="E49">
        <v>2127965</v>
      </c>
      <c r="F49">
        <v>0.05</v>
      </c>
      <c r="G49">
        <v>39721816</v>
      </c>
      <c r="H49">
        <v>14813726</v>
      </c>
      <c r="I49">
        <v>5548708</v>
      </c>
      <c r="J49">
        <v>20362434</v>
      </c>
      <c r="K49">
        <v>0</v>
      </c>
      <c r="L49">
        <v>19359382</v>
      </c>
    </row>
    <row r="50" spans="1:12" ht="16" customHeight="1" x14ac:dyDescent="0.2">
      <c r="A50" t="s">
        <v>50</v>
      </c>
      <c r="B50">
        <v>352184073</v>
      </c>
      <c r="C50">
        <v>53626681</v>
      </c>
      <c r="D50">
        <v>0.15</v>
      </c>
      <c r="E50">
        <v>10300000</v>
      </c>
      <c r="F50">
        <v>0.03</v>
      </c>
      <c r="G50">
        <v>288257392</v>
      </c>
      <c r="H50">
        <v>76185608</v>
      </c>
      <c r="I50">
        <v>51916778</v>
      </c>
      <c r="J50">
        <v>128102386</v>
      </c>
      <c r="K50">
        <v>0</v>
      </c>
      <c r="L50">
        <v>160155006</v>
      </c>
    </row>
    <row r="51" spans="1:12" ht="16" customHeight="1" x14ac:dyDescent="0.2">
      <c r="A51" t="s">
        <v>51</v>
      </c>
      <c r="B51">
        <v>720700089</v>
      </c>
      <c r="C51">
        <v>0</v>
      </c>
      <c r="D51">
        <v>0</v>
      </c>
      <c r="E51">
        <v>31235772</v>
      </c>
      <c r="F51">
        <v>0.04</v>
      </c>
      <c r="G51">
        <v>689464317</v>
      </c>
      <c r="H51">
        <v>125191345</v>
      </c>
      <c r="I51">
        <v>366752656</v>
      </c>
      <c r="J51">
        <v>491944001</v>
      </c>
      <c r="K51">
        <v>197520316</v>
      </c>
      <c r="L51">
        <v>0</v>
      </c>
    </row>
    <row r="52" spans="1:12" ht="16" customHeight="1" x14ac:dyDescent="0.2">
      <c r="A52" t="s">
        <v>52</v>
      </c>
      <c r="B52">
        <v>128876455</v>
      </c>
      <c r="C52">
        <v>0</v>
      </c>
      <c r="D52">
        <v>0</v>
      </c>
      <c r="E52">
        <v>5307000</v>
      </c>
      <c r="F52">
        <v>0.04</v>
      </c>
      <c r="G52">
        <v>123569455</v>
      </c>
      <c r="H52">
        <v>40061577</v>
      </c>
      <c r="I52">
        <v>30846072</v>
      </c>
      <c r="J52">
        <v>70907649</v>
      </c>
      <c r="K52">
        <v>0</v>
      </c>
      <c r="L52">
        <v>52661806</v>
      </c>
    </row>
    <row r="53" spans="1:12" ht="16" customHeight="1" x14ac:dyDescent="0.2">
      <c r="A53" t="s">
        <v>53</v>
      </c>
      <c r="B53">
        <v>47353181</v>
      </c>
      <c r="C53">
        <v>9224074</v>
      </c>
      <c r="D53">
        <v>0.19</v>
      </c>
      <c r="E53">
        <v>4735318</v>
      </c>
      <c r="F53">
        <v>0.1</v>
      </c>
      <c r="G53">
        <v>33393789</v>
      </c>
      <c r="H53">
        <v>26105609</v>
      </c>
      <c r="I53">
        <v>7288180</v>
      </c>
      <c r="J53">
        <v>33393789</v>
      </c>
      <c r="K53">
        <v>0</v>
      </c>
      <c r="L53">
        <v>0</v>
      </c>
    </row>
    <row r="54" spans="1:12" ht="16" customHeight="1" x14ac:dyDescent="0.2">
      <c r="A54" t="s">
        <v>54</v>
      </c>
      <c r="B54">
        <v>172962334</v>
      </c>
      <c r="C54">
        <v>3000000</v>
      </c>
      <c r="D54">
        <v>0.02</v>
      </c>
      <c r="E54">
        <v>14581500</v>
      </c>
      <c r="F54">
        <v>0.08</v>
      </c>
      <c r="G54">
        <v>155380834</v>
      </c>
      <c r="H54">
        <v>80247175</v>
      </c>
      <c r="I54">
        <v>70304771</v>
      </c>
      <c r="J54">
        <v>150551946</v>
      </c>
      <c r="K54">
        <v>2911000</v>
      </c>
      <c r="L54">
        <v>1917888</v>
      </c>
    </row>
    <row r="55" spans="1:12" ht="16" customHeight="1" x14ac:dyDescent="0.2">
      <c r="A55" t="s">
        <v>55</v>
      </c>
      <c r="B55">
        <v>401258345</v>
      </c>
      <c r="C55">
        <v>105098000</v>
      </c>
      <c r="D55">
        <v>0.26</v>
      </c>
      <c r="E55">
        <v>9733928</v>
      </c>
      <c r="F55">
        <v>0.02</v>
      </c>
      <c r="G55">
        <v>286426417</v>
      </c>
      <c r="H55">
        <v>127624700</v>
      </c>
      <c r="I55">
        <v>140293214</v>
      </c>
      <c r="J55">
        <v>267917914</v>
      </c>
      <c r="K55">
        <v>0</v>
      </c>
      <c r="L55">
        <v>18508503</v>
      </c>
    </row>
    <row r="56" spans="1:12" ht="16" customHeight="1" x14ac:dyDescent="0.2">
      <c r="A56" t="s">
        <v>56</v>
      </c>
      <c r="B56">
        <v>122764131</v>
      </c>
      <c r="C56">
        <v>0</v>
      </c>
      <c r="D56">
        <v>0</v>
      </c>
      <c r="E56">
        <v>10918472</v>
      </c>
      <c r="F56">
        <v>0.09</v>
      </c>
      <c r="G56">
        <v>111845659</v>
      </c>
      <c r="H56">
        <v>30046742</v>
      </c>
      <c r="I56">
        <v>50556486</v>
      </c>
      <c r="J56">
        <v>80603228</v>
      </c>
      <c r="K56">
        <v>0</v>
      </c>
      <c r="L56">
        <v>31242431</v>
      </c>
    </row>
    <row r="57" spans="1:12" ht="16" customHeight="1" x14ac:dyDescent="0.2">
      <c r="A57" t="s">
        <v>57</v>
      </c>
      <c r="B57">
        <v>314499354</v>
      </c>
      <c r="C57">
        <v>62899870</v>
      </c>
      <c r="D57">
        <v>0.2</v>
      </c>
      <c r="E57">
        <v>14715200</v>
      </c>
      <c r="F57">
        <v>0.05</v>
      </c>
      <c r="G57">
        <v>236884284</v>
      </c>
      <c r="H57">
        <v>87269243</v>
      </c>
      <c r="I57">
        <v>149615041</v>
      </c>
      <c r="J57">
        <v>236884284</v>
      </c>
      <c r="K57">
        <v>0</v>
      </c>
      <c r="L57">
        <v>0</v>
      </c>
    </row>
    <row r="58" spans="1:12" ht="16" customHeight="1" x14ac:dyDescent="0.2">
      <c r="A58" t="s">
        <v>58</v>
      </c>
      <c r="B58">
        <v>65467687</v>
      </c>
      <c r="C58">
        <v>3700106</v>
      </c>
      <c r="D58">
        <v>0.06</v>
      </c>
      <c r="E58">
        <v>0</v>
      </c>
      <c r="F58">
        <v>0</v>
      </c>
      <c r="G58">
        <v>61767581</v>
      </c>
      <c r="H58">
        <v>8971617</v>
      </c>
      <c r="I58">
        <v>4332889</v>
      </c>
      <c r="J58">
        <v>13304506</v>
      </c>
      <c r="K58">
        <v>2539657</v>
      </c>
      <c r="L58">
        <v>45923418</v>
      </c>
    </row>
    <row r="59" spans="1:12" ht="16" customHeight="1" x14ac:dyDescent="0.2">
      <c r="A59" t="s">
        <v>117</v>
      </c>
      <c r="B59">
        <v>20468576185</v>
      </c>
      <c r="C59">
        <v>1877890458</v>
      </c>
      <c r="D59" t="s">
        <v>134</v>
      </c>
      <c r="E59">
        <v>974038036</v>
      </c>
      <c r="F59" t="s">
        <v>134</v>
      </c>
      <c r="G59">
        <v>17616647691</v>
      </c>
      <c r="H59">
        <v>5947707593</v>
      </c>
      <c r="I59">
        <v>7622424628</v>
      </c>
      <c r="J59">
        <v>13570132221</v>
      </c>
      <c r="K59">
        <v>1896061682</v>
      </c>
      <c r="L59">
        <v>2150796068</v>
      </c>
    </row>
    <row r="60" spans="1:12" ht="16" customHeight="1" x14ac:dyDescent="0.2">
      <c r="A60" t="s">
        <v>307</v>
      </c>
      <c r="B60">
        <v>1</v>
      </c>
      <c r="C60">
        <v>0.09</v>
      </c>
      <c r="D60" t="s">
        <v>134</v>
      </c>
      <c r="E60">
        <v>0.05</v>
      </c>
      <c r="F60" t="s">
        <v>134</v>
      </c>
      <c r="G60">
        <v>0.86</v>
      </c>
      <c r="H60">
        <v>0.44</v>
      </c>
      <c r="I60">
        <v>0.56000000000000005</v>
      </c>
      <c r="J60">
        <v>1</v>
      </c>
      <c r="K60">
        <v>0.11</v>
      </c>
      <c r="L60">
        <v>0.12</v>
      </c>
    </row>
  </sheetData>
  <sheetProtection insertColumns="0" insertRows="0" insertHyperlinks="0" selectLockedCells="1"/>
  <phoneticPr fontId="13" type="noConversion"/>
  <hyperlinks>
    <hyperlink ref="C7" location="FootnotesTANF!A1" display="2"/>
    <hyperlink ref="A60" location="FootnotesTANF!A1" tooltip="footnote 9" display="Percentages 9/10/11/"/>
    <hyperlink ref="B7" location="FootnotesTANF!A1" display="3"/>
  </hyperlinks>
  <pageMargins left="0.25" right="0.25" top="0.5" bottom="0.25" header="0.25" footer="0.25"/>
  <pageSetup orientation="landscape"/>
  <headerFooter>
    <oddHeader>&amp;C&amp;"Arial,Bold"TANF FINANCIAL DATA&amp;R&amp;8&amp;D &amp;T</oddHeader>
    <oddFooter>&amp;C&amp;8&amp;P of &amp;N</oddFooter>
  </headerFooter>
  <legacyDrawing r:id="rId1"/>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AA61"/>
  <sheetViews>
    <sheetView topLeftCell="A24" zoomScaleSheetLayoutView="100" workbookViewId="0">
      <selection activeCell="A8" sqref="A8:A60"/>
    </sheetView>
  </sheetViews>
  <sheetFormatPr baseColWidth="10" defaultColWidth="8.83203125" defaultRowHeight="16" customHeight="1" x14ac:dyDescent="0.2"/>
  <cols>
    <col min="1" max="1" width="13.33203125" customWidth="1"/>
    <col min="2" max="2" width="11.6640625" customWidth="1"/>
    <col min="3" max="3" width="11.5" customWidth="1"/>
    <col min="4" max="4" width="6.33203125" customWidth="1"/>
    <col min="5" max="5" width="12.83203125" customWidth="1"/>
    <col min="6" max="6" width="6.6640625" customWidth="1"/>
    <col min="7" max="7" width="12.5" customWidth="1"/>
    <col min="8" max="8" width="11.5" customWidth="1"/>
    <col min="9" max="9" width="12" customWidth="1"/>
    <col min="10" max="10" width="13.33203125" customWidth="1"/>
    <col min="11" max="11" width="12.33203125" customWidth="1"/>
    <col min="12" max="12" width="10.83203125" customWidth="1"/>
    <col min="14" max="14" width="4.1640625" customWidth="1"/>
    <col min="15" max="15" width="2.1640625" customWidth="1"/>
    <col min="16" max="16" width="3.1640625" customWidth="1"/>
    <col min="17" max="17" width="3.5" customWidth="1"/>
    <col min="18" max="18" width="3.1640625" customWidth="1"/>
    <col min="19" max="19" width="2.83203125" customWidth="1"/>
    <col min="20" max="20" width="2.5" customWidth="1"/>
    <col min="21" max="22" width="3" customWidth="1"/>
    <col min="23" max="23" width="3.33203125" customWidth="1"/>
    <col min="24" max="25" width="3.6640625" customWidth="1"/>
    <col min="26" max="26" width="4.5" customWidth="1"/>
    <col min="27" max="27" width="45.5" customWidth="1"/>
  </cols>
  <sheetData>
    <row r="1" spans="1:27" ht="16" customHeight="1" x14ac:dyDescent="0.2">
      <c r="A1" t="s">
        <v>225</v>
      </c>
      <c r="AA1">
        <v>1</v>
      </c>
    </row>
    <row r="2" spans="1:27" ht="16" customHeight="1" x14ac:dyDescent="0.2">
      <c r="A2" t="s">
        <v>310</v>
      </c>
    </row>
    <row r="3" spans="1:27" ht="16" customHeight="1" x14ac:dyDescent="0.2">
      <c r="A3" t="s">
        <v>135</v>
      </c>
    </row>
    <row r="5" spans="1:27" ht="16" customHeight="1" x14ac:dyDescent="0.2">
      <c r="B5" t="s">
        <v>238</v>
      </c>
      <c r="C5" t="s">
        <v>239</v>
      </c>
      <c r="D5" t="s">
        <v>240</v>
      </c>
      <c r="E5" t="s">
        <v>241</v>
      </c>
      <c r="F5" t="s">
        <v>242</v>
      </c>
      <c r="G5" t="s">
        <v>243</v>
      </c>
      <c r="H5" t="s">
        <v>136</v>
      </c>
      <c r="I5" t="s">
        <v>148</v>
      </c>
      <c r="J5" t="s">
        <v>244</v>
      </c>
      <c r="K5" t="s">
        <v>245</v>
      </c>
      <c r="L5" t="s">
        <v>246</v>
      </c>
    </row>
    <row r="6" spans="1:27" ht="16" customHeight="1" x14ac:dyDescent="0.2">
      <c r="A6" t="s">
        <v>1</v>
      </c>
      <c r="B6" t="s">
        <v>247</v>
      </c>
      <c r="C6" t="s">
        <v>248</v>
      </c>
      <c r="E6" t="s">
        <v>249</v>
      </c>
      <c r="G6" t="s">
        <v>250</v>
      </c>
      <c r="H6" t="s">
        <v>251</v>
      </c>
      <c r="I6" t="s">
        <v>252</v>
      </c>
      <c r="J6" t="s">
        <v>253</v>
      </c>
      <c r="K6" t="s">
        <v>202</v>
      </c>
      <c r="L6" t="s">
        <v>254</v>
      </c>
      <c r="M6">
        <v>2007</v>
      </c>
    </row>
    <row r="7" spans="1:27" ht="16" customHeight="1" x14ac:dyDescent="0.2">
      <c r="B7">
        <v>3</v>
      </c>
      <c r="C7">
        <v>2</v>
      </c>
    </row>
    <row r="8" spans="1:27" ht="16" customHeight="1" x14ac:dyDescent="0.2">
      <c r="A8" t="s">
        <v>8</v>
      </c>
      <c r="B8">
        <v>160370620</v>
      </c>
      <c r="C8">
        <v>16177169</v>
      </c>
      <c r="D8">
        <v>0.1</v>
      </c>
      <c r="E8">
        <v>10440846</v>
      </c>
      <c r="F8">
        <v>7.0000000000000007E-2</v>
      </c>
      <c r="G8">
        <v>133752605</v>
      </c>
      <c r="H8">
        <v>47108445</v>
      </c>
      <c r="I8">
        <v>43351678</v>
      </c>
      <c r="J8">
        <v>90460123</v>
      </c>
      <c r="K8">
        <v>5524742</v>
      </c>
      <c r="L8">
        <v>37767740</v>
      </c>
    </row>
    <row r="9" spans="1:27" ht="16" customHeight="1" x14ac:dyDescent="0.2">
      <c r="A9" t="s">
        <v>9</v>
      </c>
      <c r="B9">
        <v>91990471</v>
      </c>
      <c r="C9">
        <v>10000000</v>
      </c>
      <c r="D9">
        <v>0.11</v>
      </c>
      <c r="E9">
        <v>5100000</v>
      </c>
      <c r="F9">
        <v>0.06</v>
      </c>
      <c r="G9">
        <v>76890471</v>
      </c>
      <c r="H9">
        <v>12314632</v>
      </c>
      <c r="I9">
        <v>24861605</v>
      </c>
      <c r="J9">
        <v>37176237</v>
      </c>
      <c r="K9">
        <v>0</v>
      </c>
      <c r="L9">
        <v>39714234</v>
      </c>
    </row>
    <row r="10" spans="1:27" ht="16" customHeight="1" x14ac:dyDescent="0.2">
      <c r="A10" t="s">
        <v>10</v>
      </c>
      <c r="B10">
        <v>243997193</v>
      </c>
      <c r="C10">
        <v>0</v>
      </c>
      <c r="D10">
        <v>0</v>
      </c>
      <c r="E10">
        <v>22613054</v>
      </c>
      <c r="F10">
        <v>0.09</v>
      </c>
      <c r="G10">
        <v>221384139</v>
      </c>
      <c r="H10">
        <v>88950379</v>
      </c>
      <c r="I10">
        <v>113311415</v>
      </c>
      <c r="J10">
        <v>202261794</v>
      </c>
      <c r="K10">
        <v>19122345</v>
      </c>
      <c r="L10">
        <v>0</v>
      </c>
    </row>
    <row r="11" spans="1:27" ht="16" customHeight="1" x14ac:dyDescent="0.2">
      <c r="A11" t="s">
        <v>11</v>
      </c>
      <c r="B11">
        <v>166895704</v>
      </c>
      <c r="C11">
        <v>7500000</v>
      </c>
      <c r="D11">
        <v>0.04</v>
      </c>
      <c r="E11">
        <v>0</v>
      </c>
      <c r="F11">
        <v>0</v>
      </c>
      <c r="G11">
        <v>159395704</v>
      </c>
      <c r="H11">
        <v>13407277</v>
      </c>
      <c r="I11">
        <v>48702839</v>
      </c>
      <c r="J11">
        <v>62110116</v>
      </c>
      <c r="K11">
        <v>6606406</v>
      </c>
      <c r="L11">
        <v>90679182</v>
      </c>
    </row>
    <row r="12" spans="1:27" ht="16" customHeight="1" x14ac:dyDescent="0.2">
      <c r="A12" t="s">
        <v>12</v>
      </c>
      <c r="B12">
        <v>4074101123</v>
      </c>
      <c r="C12">
        <v>269340000</v>
      </c>
      <c r="D12">
        <v>7.0000000000000007E-2</v>
      </c>
      <c r="E12">
        <v>358819525</v>
      </c>
      <c r="F12">
        <v>0.09</v>
      </c>
      <c r="G12">
        <v>3445941598</v>
      </c>
      <c r="H12">
        <v>1792431535</v>
      </c>
      <c r="I12">
        <v>1274802079</v>
      </c>
      <c r="J12">
        <v>3067233614</v>
      </c>
      <c r="K12">
        <v>378707984</v>
      </c>
      <c r="L12">
        <v>0</v>
      </c>
    </row>
    <row r="13" spans="1:27" ht="16" customHeight="1" x14ac:dyDescent="0.2">
      <c r="A13" t="s">
        <v>13</v>
      </c>
      <c r="B13">
        <v>234708497</v>
      </c>
      <c r="C13">
        <v>-864346</v>
      </c>
      <c r="D13">
        <v>0</v>
      </c>
      <c r="E13">
        <v>12662064</v>
      </c>
      <c r="F13">
        <v>0.05</v>
      </c>
      <c r="G13">
        <v>222910779</v>
      </c>
      <c r="H13">
        <v>38383794</v>
      </c>
      <c r="I13">
        <v>67516351</v>
      </c>
      <c r="J13">
        <v>105900145</v>
      </c>
      <c r="K13">
        <v>0</v>
      </c>
      <c r="L13">
        <v>117010634</v>
      </c>
    </row>
    <row r="14" spans="1:27" ht="16" customHeight="1" x14ac:dyDescent="0.2">
      <c r="A14" t="s">
        <v>14</v>
      </c>
      <c r="B14">
        <v>261985921</v>
      </c>
      <c r="C14">
        <v>0</v>
      </c>
      <c r="D14">
        <v>0</v>
      </c>
      <c r="E14">
        <v>26198590</v>
      </c>
      <c r="F14">
        <v>0.1</v>
      </c>
      <c r="G14">
        <v>235787331</v>
      </c>
      <c r="H14">
        <v>7091999</v>
      </c>
      <c r="I14">
        <v>228695332</v>
      </c>
      <c r="J14">
        <v>235787331</v>
      </c>
      <c r="K14">
        <v>0</v>
      </c>
      <c r="L14">
        <v>0</v>
      </c>
    </row>
    <row r="15" spans="1:27" ht="16" customHeight="1" x14ac:dyDescent="0.2">
      <c r="A15" t="s">
        <v>15</v>
      </c>
      <c r="B15">
        <v>34277550</v>
      </c>
      <c r="C15">
        <v>0</v>
      </c>
      <c r="D15">
        <v>0</v>
      </c>
      <c r="E15">
        <v>2543198</v>
      </c>
      <c r="F15">
        <v>7.0000000000000007E-2</v>
      </c>
      <c r="G15">
        <v>31734352</v>
      </c>
      <c r="H15">
        <v>4504443</v>
      </c>
      <c r="I15">
        <v>20159095</v>
      </c>
      <c r="J15">
        <v>24663538</v>
      </c>
      <c r="K15">
        <v>0</v>
      </c>
      <c r="L15">
        <v>7070814</v>
      </c>
    </row>
    <row r="16" spans="1:27" ht="16" customHeight="1" x14ac:dyDescent="0.2">
      <c r="A16" t="s">
        <v>16</v>
      </c>
      <c r="B16">
        <v>139014081</v>
      </c>
      <c r="C16">
        <v>18521964</v>
      </c>
      <c r="D16">
        <v>0.13</v>
      </c>
      <c r="E16">
        <v>3935917</v>
      </c>
      <c r="F16">
        <v>0.03</v>
      </c>
      <c r="G16">
        <v>116556200</v>
      </c>
      <c r="H16">
        <v>5988690</v>
      </c>
      <c r="I16">
        <v>68046842</v>
      </c>
      <c r="J16">
        <v>74035532</v>
      </c>
      <c r="K16">
        <v>674738</v>
      </c>
      <c r="L16">
        <v>41845930</v>
      </c>
    </row>
    <row r="17" spans="1:12" ht="16" customHeight="1" x14ac:dyDescent="0.2">
      <c r="A17" t="s">
        <v>17</v>
      </c>
      <c r="B17">
        <v>658362932</v>
      </c>
      <c r="C17">
        <v>122549158</v>
      </c>
      <c r="D17">
        <v>0.19</v>
      </c>
      <c r="E17">
        <v>62274578</v>
      </c>
      <c r="F17">
        <v>0.09</v>
      </c>
      <c r="G17">
        <v>473539196</v>
      </c>
      <c r="H17">
        <v>15247506</v>
      </c>
      <c r="I17">
        <v>385074173</v>
      </c>
      <c r="J17">
        <v>400321679</v>
      </c>
      <c r="K17">
        <v>73217517</v>
      </c>
      <c r="L17">
        <v>0</v>
      </c>
    </row>
    <row r="18" spans="1:12" ht="16" customHeight="1" x14ac:dyDescent="0.2">
      <c r="A18" t="s">
        <v>18</v>
      </c>
      <c r="B18">
        <v>531286778</v>
      </c>
      <c r="C18">
        <v>29700000</v>
      </c>
      <c r="D18">
        <v>0.06</v>
      </c>
      <c r="E18">
        <v>22000000</v>
      </c>
      <c r="F18">
        <v>0.04</v>
      </c>
      <c r="G18">
        <v>479586778</v>
      </c>
      <c r="H18">
        <v>31883829</v>
      </c>
      <c r="I18">
        <v>294431316</v>
      </c>
      <c r="J18">
        <v>326315145</v>
      </c>
      <c r="K18">
        <v>28273059</v>
      </c>
      <c r="L18">
        <v>124998574</v>
      </c>
    </row>
    <row r="19" spans="1:12" ht="16" customHeight="1" x14ac:dyDescent="0.2">
      <c r="A19" t="s">
        <v>19</v>
      </c>
      <c r="B19">
        <v>244789261</v>
      </c>
      <c r="C19">
        <v>10400000</v>
      </c>
      <c r="D19">
        <v>0.04</v>
      </c>
      <c r="E19">
        <v>9889999</v>
      </c>
      <c r="F19">
        <v>0.04</v>
      </c>
      <c r="G19">
        <v>224499262</v>
      </c>
      <c r="H19">
        <v>29600000</v>
      </c>
      <c r="I19">
        <v>52858639</v>
      </c>
      <c r="J19">
        <v>82458639</v>
      </c>
      <c r="K19">
        <v>40051690</v>
      </c>
      <c r="L19">
        <v>101988933</v>
      </c>
    </row>
    <row r="20" spans="1:12" ht="16" customHeight="1" x14ac:dyDescent="0.2">
      <c r="A20" t="s">
        <v>20</v>
      </c>
      <c r="B20">
        <v>40411415</v>
      </c>
      <c r="C20">
        <v>8731982</v>
      </c>
      <c r="D20">
        <v>0.22</v>
      </c>
      <c r="E20">
        <v>1441201</v>
      </c>
      <c r="F20">
        <v>0.04</v>
      </c>
      <c r="G20">
        <v>30238232</v>
      </c>
      <c r="H20">
        <v>6439165</v>
      </c>
      <c r="I20">
        <v>17871146</v>
      </c>
      <c r="J20">
        <v>24310311</v>
      </c>
      <c r="K20">
        <v>5927921</v>
      </c>
      <c r="L20">
        <v>0</v>
      </c>
    </row>
    <row r="21" spans="1:12" ht="16" customHeight="1" x14ac:dyDescent="0.2">
      <c r="A21" t="s">
        <v>21</v>
      </c>
      <c r="B21">
        <v>585056960</v>
      </c>
      <c r="C21">
        <v>0</v>
      </c>
      <c r="D21">
        <v>0</v>
      </c>
      <c r="E21">
        <v>39667176</v>
      </c>
      <c r="F21">
        <v>7.0000000000000007E-2</v>
      </c>
      <c r="G21">
        <v>545389784</v>
      </c>
      <c r="H21">
        <v>57753657</v>
      </c>
      <c r="I21">
        <v>487636127</v>
      </c>
      <c r="J21">
        <v>545389784</v>
      </c>
      <c r="K21">
        <v>0</v>
      </c>
      <c r="L21">
        <v>0</v>
      </c>
    </row>
    <row r="22" spans="1:12" ht="16" customHeight="1" x14ac:dyDescent="0.2">
      <c r="A22" t="s">
        <v>22</v>
      </c>
      <c r="B22">
        <v>271529382</v>
      </c>
      <c r="C22">
        <v>32158599</v>
      </c>
      <c r="D22">
        <v>0.12</v>
      </c>
      <c r="E22">
        <v>2000000</v>
      </c>
      <c r="F22">
        <v>0.01</v>
      </c>
      <c r="G22">
        <v>237370783</v>
      </c>
      <c r="H22">
        <v>87145118</v>
      </c>
      <c r="I22">
        <v>76295506</v>
      </c>
      <c r="J22">
        <v>163440624</v>
      </c>
      <c r="K22">
        <v>73930159</v>
      </c>
      <c r="L22">
        <v>0</v>
      </c>
    </row>
    <row r="23" spans="1:12" ht="16" customHeight="1" x14ac:dyDescent="0.2">
      <c r="A23" t="s">
        <v>23</v>
      </c>
      <c r="B23">
        <v>155424359</v>
      </c>
      <c r="C23">
        <v>24002560</v>
      </c>
      <c r="D23">
        <v>0.15</v>
      </c>
      <c r="E23">
        <v>12962008</v>
      </c>
      <c r="F23">
        <v>0.08</v>
      </c>
      <c r="G23">
        <v>118459791</v>
      </c>
      <c r="H23">
        <v>25853714</v>
      </c>
      <c r="I23">
        <v>66662576</v>
      </c>
      <c r="J23">
        <v>92516290</v>
      </c>
      <c r="K23">
        <v>4979480</v>
      </c>
      <c r="L23">
        <v>20964021</v>
      </c>
    </row>
    <row r="24" spans="1:12" ht="16" customHeight="1" x14ac:dyDescent="0.2">
      <c r="A24" t="s">
        <v>24</v>
      </c>
      <c r="B24">
        <v>103187942</v>
      </c>
      <c r="C24">
        <v>21899789</v>
      </c>
      <c r="D24">
        <v>0.21</v>
      </c>
      <c r="E24">
        <v>7191254</v>
      </c>
      <c r="F24">
        <v>7.0000000000000007E-2</v>
      </c>
      <c r="G24">
        <v>74096899</v>
      </c>
      <c r="H24">
        <v>32843716</v>
      </c>
      <c r="I24">
        <v>29280061</v>
      </c>
      <c r="J24">
        <v>62123777</v>
      </c>
      <c r="K24">
        <v>0</v>
      </c>
      <c r="L24">
        <v>11973122</v>
      </c>
    </row>
    <row r="25" spans="1:12" ht="16" customHeight="1" x14ac:dyDescent="0.2">
      <c r="A25" t="s">
        <v>25</v>
      </c>
      <c r="B25">
        <v>238797205</v>
      </c>
      <c r="C25">
        <v>54386300</v>
      </c>
      <c r="D25">
        <v>0.23</v>
      </c>
      <c r="E25">
        <v>0</v>
      </c>
      <c r="F25">
        <v>0</v>
      </c>
      <c r="G25">
        <v>184410905</v>
      </c>
      <c r="H25">
        <v>70910788</v>
      </c>
      <c r="I25">
        <v>56470972</v>
      </c>
      <c r="J25">
        <v>127381760</v>
      </c>
      <c r="K25">
        <v>0</v>
      </c>
      <c r="L25">
        <v>57029145</v>
      </c>
    </row>
    <row r="26" spans="1:12" ht="16" customHeight="1" x14ac:dyDescent="0.2">
      <c r="A26" t="s">
        <v>26</v>
      </c>
      <c r="B26">
        <v>215102087</v>
      </c>
      <c r="C26">
        <v>37466333</v>
      </c>
      <c r="D26">
        <v>0.17</v>
      </c>
      <c r="E26">
        <v>16397199</v>
      </c>
      <c r="F26">
        <v>0.08</v>
      </c>
      <c r="G26">
        <v>161238555</v>
      </c>
      <c r="H26">
        <v>33328084</v>
      </c>
      <c r="I26">
        <v>111790875</v>
      </c>
      <c r="J26">
        <v>145118959</v>
      </c>
      <c r="K26">
        <v>16119596</v>
      </c>
      <c r="L26">
        <v>0</v>
      </c>
    </row>
    <row r="27" spans="1:12" ht="16" customHeight="1" x14ac:dyDescent="0.2">
      <c r="A27" t="s">
        <v>27</v>
      </c>
      <c r="B27">
        <v>85553898</v>
      </c>
      <c r="C27">
        <v>10957923</v>
      </c>
      <c r="D27">
        <v>0.13</v>
      </c>
      <c r="E27">
        <v>2816517</v>
      </c>
      <c r="F27">
        <v>0.03</v>
      </c>
      <c r="G27">
        <v>71779458</v>
      </c>
      <c r="H27">
        <v>36508898</v>
      </c>
      <c r="I27">
        <v>27673307</v>
      </c>
      <c r="J27">
        <v>64182205</v>
      </c>
      <c r="K27">
        <v>164244</v>
      </c>
      <c r="L27">
        <v>7433009</v>
      </c>
    </row>
    <row r="28" spans="1:12" ht="16" customHeight="1" x14ac:dyDescent="0.2">
      <c r="A28" t="s">
        <v>28</v>
      </c>
      <c r="B28">
        <v>352849503</v>
      </c>
      <c r="C28">
        <v>10285667</v>
      </c>
      <c r="D28">
        <v>0.03</v>
      </c>
      <c r="E28">
        <v>22909803</v>
      </c>
      <c r="F28">
        <v>0.06</v>
      </c>
      <c r="G28">
        <v>319654033</v>
      </c>
      <c r="H28">
        <v>80043152</v>
      </c>
      <c r="I28">
        <v>124961459</v>
      </c>
      <c r="J28">
        <v>205004611</v>
      </c>
      <c r="K28">
        <v>3082817</v>
      </c>
      <c r="L28">
        <v>111566605</v>
      </c>
    </row>
    <row r="29" spans="1:12" ht="16" customHeight="1" x14ac:dyDescent="0.2">
      <c r="A29" t="s">
        <v>29</v>
      </c>
      <c r="B29">
        <v>466424573</v>
      </c>
      <c r="C29">
        <v>91874224</v>
      </c>
      <c r="D29">
        <v>0.2</v>
      </c>
      <c r="E29">
        <v>45937114</v>
      </c>
      <c r="F29">
        <v>0.1</v>
      </c>
      <c r="G29">
        <v>328613235</v>
      </c>
      <c r="H29">
        <v>89406658</v>
      </c>
      <c r="I29">
        <v>233016577</v>
      </c>
      <c r="J29">
        <v>322423235</v>
      </c>
      <c r="K29">
        <v>6190000</v>
      </c>
      <c r="L29">
        <v>0</v>
      </c>
    </row>
    <row r="30" spans="1:12" ht="16" customHeight="1" x14ac:dyDescent="0.2">
      <c r="A30" t="s">
        <v>30</v>
      </c>
      <c r="B30">
        <v>775352858</v>
      </c>
      <c r="C30">
        <v>115093873</v>
      </c>
      <c r="D30">
        <v>0.15</v>
      </c>
      <c r="E30">
        <v>67204013</v>
      </c>
      <c r="F30">
        <v>0.09</v>
      </c>
      <c r="G30">
        <v>593054972</v>
      </c>
      <c r="H30">
        <v>296870753</v>
      </c>
      <c r="I30">
        <v>295849381</v>
      </c>
      <c r="J30">
        <v>592720134</v>
      </c>
      <c r="K30">
        <v>334838</v>
      </c>
      <c r="L30">
        <v>0</v>
      </c>
    </row>
    <row r="31" spans="1:12" ht="16" customHeight="1" x14ac:dyDescent="0.2">
      <c r="A31" t="s">
        <v>31</v>
      </c>
      <c r="B31">
        <v>333075302</v>
      </c>
      <c r="C31">
        <v>46448300</v>
      </c>
      <c r="D31">
        <v>0.14000000000000001</v>
      </c>
      <c r="E31">
        <v>140000</v>
      </c>
      <c r="F31">
        <v>0</v>
      </c>
      <c r="G31">
        <v>286487002</v>
      </c>
      <c r="H31">
        <v>48921958</v>
      </c>
      <c r="I31">
        <v>156625489</v>
      </c>
      <c r="J31">
        <v>205547447</v>
      </c>
      <c r="K31">
        <v>67836460</v>
      </c>
      <c r="L31">
        <v>13103095</v>
      </c>
    </row>
    <row r="32" spans="1:12" ht="16" customHeight="1" x14ac:dyDescent="0.2">
      <c r="A32" t="s">
        <v>32</v>
      </c>
      <c r="B32">
        <v>131237058</v>
      </c>
      <c r="C32">
        <v>18503409</v>
      </c>
      <c r="D32">
        <v>0.14000000000000001</v>
      </c>
      <c r="E32">
        <v>9580325</v>
      </c>
      <c r="F32">
        <v>7.0000000000000007E-2</v>
      </c>
      <c r="G32">
        <v>103153324</v>
      </c>
      <c r="H32">
        <v>19263628</v>
      </c>
      <c r="I32">
        <v>41743893</v>
      </c>
      <c r="J32">
        <v>61007521</v>
      </c>
      <c r="K32">
        <v>13409230</v>
      </c>
      <c r="L32">
        <v>28736574</v>
      </c>
    </row>
    <row r="33" spans="1:12" ht="16" customHeight="1" x14ac:dyDescent="0.2">
      <c r="A33" t="s">
        <v>33</v>
      </c>
      <c r="B33">
        <v>232773120</v>
      </c>
      <c r="C33">
        <v>23000000</v>
      </c>
      <c r="D33">
        <v>0.1</v>
      </c>
      <c r="E33">
        <v>21705174</v>
      </c>
      <c r="F33">
        <v>0.09</v>
      </c>
      <c r="G33">
        <v>188067946</v>
      </c>
      <c r="H33">
        <v>47786217</v>
      </c>
      <c r="I33">
        <v>136372332</v>
      </c>
      <c r="J33">
        <v>184158549</v>
      </c>
      <c r="K33">
        <v>3909400</v>
      </c>
      <c r="L33">
        <v>-3</v>
      </c>
    </row>
    <row r="34" spans="1:12" ht="16" customHeight="1" x14ac:dyDescent="0.2">
      <c r="A34" t="s">
        <v>34</v>
      </c>
      <c r="B34">
        <v>75458010</v>
      </c>
      <c r="C34">
        <v>8012010</v>
      </c>
      <c r="D34">
        <v>0.11</v>
      </c>
      <c r="E34">
        <v>1998226</v>
      </c>
      <c r="F34">
        <v>0.03</v>
      </c>
      <c r="G34">
        <v>65447774</v>
      </c>
      <c r="H34">
        <v>15630074</v>
      </c>
      <c r="I34">
        <v>10753860</v>
      </c>
      <c r="J34">
        <v>26383934</v>
      </c>
      <c r="K34">
        <v>500000</v>
      </c>
      <c r="L34">
        <v>38563840</v>
      </c>
    </row>
    <row r="35" spans="1:12" ht="16" customHeight="1" x14ac:dyDescent="0.2">
      <c r="A35" t="s">
        <v>35</v>
      </c>
      <c r="B35">
        <v>63685907</v>
      </c>
      <c r="C35">
        <v>17000000</v>
      </c>
      <c r="D35">
        <v>0.27</v>
      </c>
      <c r="E35">
        <v>0</v>
      </c>
      <c r="F35">
        <v>0</v>
      </c>
      <c r="G35">
        <v>46685907</v>
      </c>
      <c r="H35">
        <v>13188343</v>
      </c>
      <c r="I35">
        <v>9374196</v>
      </c>
      <c r="J35">
        <v>22562539</v>
      </c>
      <c r="K35">
        <v>0</v>
      </c>
      <c r="L35">
        <v>24123368</v>
      </c>
    </row>
    <row r="36" spans="1:12" ht="16" customHeight="1" x14ac:dyDescent="0.2">
      <c r="A36" t="s">
        <v>36</v>
      </c>
      <c r="B36">
        <v>71538872</v>
      </c>
      <c r="C36">
        <v>0</v>
      </c>
      <c r="D36">
        <v>0</v>
      </c>
      <c r="E36">
        <v>1075161</v>
      </c>
      <c r="F36">
        <v>0.02</v>
      </c>
      <c r="G36">
        <v>70463711</v>
      </c>
      <c r="H36">
        <v>27059308</v>
      </c>
      <c r="I36">
        <v>14253662</v>
      </c>
      <c r="J36">
        <v>41312970</v>
      </c>
      <c r="K36">
        <v>0</v>
      </c>
      <c r="L36">
        <v>29150741</v>
      </c>
    </row>
    <row r="37" spans="1:12" ht="16" customHeight="1" x14ac:dyDescent="0.2">
      <c r="A37" t="s">
        <v>37</v>
      </c>
      <c r="B37">
        <v>81887325</v>
      </c>
      <c r="C37">
        <v>6707377</v>
      </c>
      <c r="D37">
        <v>0.08</v>
      </c>
      <c r="E37">
        <v>3000000</v>
      </c>
      <c r="F37">
        <v>0.04</v>
      </c>
      <c r="G37">
        <v>72179948</v>
      </c>
      <c r="H37">
        <v>20706345</v>
      </c>
      <c r="I37">
        <v>19780126</v>
      </c>
      <c r="J37">
        <v>40486471</v>
      </c>
      <c r="K37">
        <v>0</v>
      </c>
      <c r="L37">
        <v>31693477</v>
      </c>
    </row>
    <row r="38" spans="1:12" ht="16" customHeight="1" x14ac:dyDescent="0.2">
      <c r="A38" t="s">
        <v>38</v>
      </c>
      <c r="B38">
        <v>550465601</v>
      </c>
      <c r="C38">
        <v>69605588</v>
      </c>
      <c r="D38">
        <v>0.13</v>
      </c>
      <c r="E38">
        <v>15630000</v>
      </c>
      <c r="F38">
        <v>0.03</v>
      </c>
      <c r="G38">
        <v>465230013</v>
      </c>
      <c r="H38">
        <v>191155523</v>
      </c>
      <c r="I38">
        <v>154736920</v>
      </c>
      <c r="J38">
        <v>345892443</v>
      </c>
      <c r="K38">
        <v>117695216</v>
      </c>
      <c r="L38">
        <v>1642354</v>
      </c>
    </row>
    <row r="39" spans="1:12" ht="16" customHeight="1" x14ac:dyDescent="0.2">
      <c r="A39" t="s">
        <v>39</v>
      </c>
      <c r="B39">
        <v>146336347</v>
      </c>
      <c r="C39">
        <v>32206938</v>
      </c>
      <c r="D39">
        <v>0.22</v>
      </c>
      <c r="E39">
        <v>0</v>
      </c>
      <c r="F39">
        <v>0</v>
      </c>
      <c r="G39">
        <v>114129409</v>
      </c>
      <c r="H39">
        <v>40851583</v>
      </c>
      <c r="I39">
        <v>20880796</v>
      </c>
      <c r="J39">
        <v>61732379</v>
      </c>
      <c r="K39">
        <v>0</v>
      </c>
      <c r="L39">
        <v>52397030</v>
      </c>
    </row>
    <row r="40" spans="1:12" ht="16" customHeight="1" x14ac:dyDescent="0.2">
      <c r="A40" t="s">
        <v>40</v>
      </c>
      <c r="B40">
        <v>2800885796</v>
      </c>
      <c r="C40">
        <v>360424218</v>
      </c>
      <c r="D40">
        <v>0.13</v>
      </c>
      <c r="E40">
        <v>125765830</v>
      </c>
      <c r="F40">
        <v>0.04</v>
      </c>
      <c r="G40">
        <v>2314695748</v>
      </c>
      <c r="H40">
        <v>1223529635</v>
      </c>
      <c r="I40">
        <v>876780622</v>
      </c>
      <c r="J40">
        <v>2100310257</v>
      </c>
      <c r="K40">
        <v>138374054</v>
      </c>
      <c r="L40">
        <v>76011437</v>
      </c>
    </row>
    <row r="41" spans="1:12" ht="16" customHeight="1" x14ac:dyDescent="0.2">
      <c r="A41" t="s">
        <v>41</v>
      </c>
      <c r="B41">
        <v>580861555</v>
      </c>
      <c r="C41">
        <v>87700029</v>
      </c>
      <c r="D41">
        <v>0.15</v>
      </c>
      <c r="E41">
        <v>12485180</v>
      </c>
      <c r="F41">
        <v>0.02</v>
      </c>
      <c r="G41">
        <v>480676346</v>
      </c>
      <c r="H41">
        <v>69168058</v>
      </c>
      <c r="I41">
        <v>177977698</v>
      </c>
      <c r="J41">
        <v>247145756</v>
      </c>
      <c r="K41">
        <v>230012939</v>
      </c>
      <c r="L41">
        <v>3517651</v>
      </c>
    </row>
    <row r="42" spans="1:12" ht="16" customHeight="1" x14ac:dyDescent="0.2">
      <c r="A42" t="s">
        <v>42</v>
      </c>
      <c r="B42">
        <v>45710786</v>
      </c>
      <c r="C42">
        <v>0</v>
      </c>
      <c r="D42">
        <v>0</v>
      </c>
      <c r="E42">
        <v>0</v>
      </c>
      <c r="F42">
        <v>0</v>
      </c>
      <c r="G42">
        <v>45710786</v>
      </c>
      <c r="H42">
        <v>11820601</v>
      </c>
      <c r="I42">
        <v>14842953</v>
      </c>
      <c r="J42">
        <v>26663554</v>
      </c>
      <c r="K42">
        <v>0</v>
      </c>
      <c r="L42">
        <v>19047232</v>
      </c>
    </row>
    <row r="43" spans="1:12" ht="16" customHeight="1" x14ac:dyDescent="0.2">
      <c r="A43" t="s">
        <v>43</v>
      </c>
      <c r="B43">
        <v>1562123253</v>
      </c>
      <c r="C43">
        <v>0</v>
      </c>
      <c r="D43">
        <v>0</v>
      </c>
      <c r="E43">
        <v>60707841</v>
      </c>
      <c r="F43">
        <v>0.04</v>
      </c>
      <c r="G43">
        <v>1501415412</v>
      </c>
      <c r="H43">
        <v>238680289</v>
      </c>
      <c r="I43">
        <v>673577733</v>
      </c>
      <c r="J43">
        <v>912258022</v>
      </c>
      <c r="K43">
        <v>408163942</v>
      </c>
      <c r="L43">
        <v>180993448</v>
      </c>
    </row>
    <row r="44" spans="1:12" ht="16" customHeight="1" x14ac:dyDescent="0.2">
      <c r="A44" t="s">
        <v>44</v>
      </c>
      <c r="B44">
        <v>247897108</v>
      </c>
      <c r="C44">
        <v>29518846</v>
      </c>
      <c r="D44">
        <v>0.12</v>
      </c>
      <c r="E44">
        <v>14759423</v>
      </c>
      <c r="F44">
        <v>0.06</v>
      </c>
      <c r="G44">
        <v>203618839</v>
      </c>
      <c r="H44">
        <v>55138479</v>
      </c>
      <c r="I44">
        <v>36856531</v>
      </c>
      <c r="J44">
        <v>91995010</v>
      </c>
      <c r="K44">
        <v>66459430</v>
      </c>
      <c r="L44">
        <v>45164399</v>
      </c>
    </row>
    <row r="45" spans="1:12" ht="16" customHeight="1" x14ac:dyDescent="0.2">
      <c r="A45" t="s">
        <v>45</v>
      </c>
      <c r="B45">
        <v>210641827</v>
      </c>
      <c r="C45">
        <v>0</v>
      </c>
      <c r="D45">
        <v>0</v>
      </c>
      <c r="E45">
        <v>0</v>
      </c>
      <c r="F45">
        <v>0</v>
      </c>
      <c r="G45">
        <v>210641827</v>
      </c>
      <c r="H45">
        <v>123395416</v>
      </c>
      <c r="I45">
        <v>36307733</v>
      </c>
      <c r="J45">
        <v>159703149</v>
      </c>
      <c r="K45">
        <v>0</v>
      </c>
      <c r="L45">
        <v>50938678</v>
      </c>
    </row>
    <row r="46" spans="1:12" ht="16" customHeight="1" x14ac:dyDescent="0.2">
      <c r="A46" t="s">
        <v>46</v>
      </c>
      <c r="B46">
        <v>745451930</v>
      </c>
      <c r="C46">
        <v>173189000</v>
      </c>
      <c r="D46">
        <v>0.23</v>
      </c>
      <c r="E46">
        <v>31048000</v>
      </c>
      <c r="F46">
        <v>0.04</v>
      </c>
      <c r="G46">
        <v>541214930</v>
      </c>
      <c r="H46">
        <v>100265559</v>
      </c>
      <c r="I46">
        <v>340633160</v>
      </c>
      <c r="J46">
        <v>440898719</v>
      </c>
      <c r="K46">
        <v>64000000</v>
      </c>
      <c r="L46">
        <v>36316211</v>
      </c>
    </row>
    <row r="47" spans="1:12" ht="16" customHeight="1" x14ac:dyDescent="0.2">
      <c r="A47" t="s">
        <v>143</v>
      </c>
      <c r="B47">
        <v>180124051</v>
      </c>
      <c r="C47">
        <v>12523438</v>
      </c>
      <c r="D47">
        <v>7.0000000000000007E-2</v>
      </c>
      <c r="E47">
        <v>17607578</v>
      </c>
      <c r="F47">
        <v>0.1</v>
      </c>
      <c r="G47">
        <v>149993035</v>
      </c>
      <c r="H47">
        <v>50007155</v>
      </c>
      <c r="I47">
        <v>24240083</v>
      </c>
      <c r="J47">
        <v>74247238</v>
      </c>
      <c r="K47">
        <v>2110402</v>
      </c>
      <c r="L47">
        <v>20763539</v>
      </c>
    </row>
    <row r="48" spans="1:12" ht="16" customHeight="1" x14ac:dyDescent="0.2">
      <c r="A48" t="s">
        <v>47</v>
      </c>
      <c r="B48">
        <v>100543340</v>
      </c>
      <c r="C48">
        <v>20647191</v>
      </c>
      <c r="D48">
        <v>0.21</v>
      </c>
      <c r="E48">
        <v>7560000</v>
      </c>
      <c r="F48">
        <v>0.08</v>
      </c>
      <c r="G48">
        <v>72336149</v>
      </c>
      <c r="H48">
        <v>44430089</v>
      </c>
      <c r="I48">
        <v>25789128</v>
      </c>
      <c r="J48">
        <v>70219217</v>
      </c>
      <c r="K48">
        <v>0</v>
      </c>
      <c r="L48">
        <v>2116932</v>
      </c>
    </row>
    <row r="49" spans="1:12" ht="16" customHeight="1" x14ac:dyDescent="0.2">
      <c r="A49" t="s">
        <v>48</v>
      </c>
      <c r="B49">
        <v>149143580</v>
      </c>
      <c r="C49">
        <v>0</v>
      </c>
      <c r="D49">
        <v>0</v>
      </c>
      <c r="E49">
        <v>3219929</v>
      </c>
      <c r="F49">
        <v>0.02</v>
      </c>
      <c r="G49">
        <v>145923651</v>
      </c>
      <c r="H49">
        <v>30382891</v>
      </c>
      <c r="I49">
        <v>62843717</v>
      </c>
      <c r="J49">
        <v>93226608</v>
      </c>
      <c r="K49">
        <v>0</v>
      </c>
      <c r="L49">
        <v>52697043</v>
      </c>
    </row>
    <row r="50" spans="1:12" ht="16" customHeight="1" x14ac:dyDescent="0.2">
      <c r="A50" t="s">
        <v>49</v>
      </c>
      <c r="B50">
        <v>40639033</v>
      </c>
      <c r="C50">
        <v>0</v>
      </c>
      <c r="D50">
        <v>0</v>
      </c>
      <c r="E50">
        <v>2127965</v>
      </c>
      <c r="F50">
        <v>0.05</v>
      </c>
      <c r="G50">
        <v>38511068</v>
      </c>
      <c r="H50">
        <v>15459998</v>
      </c>
      <c r="I50">
        <v>4595145</v>
      </c>
      <c r="J50">
        <v>20055143</v>
      </c>
      <c r="K50">
        <v>0</v>
      </c>
      <c r="L50">
        <v>18455925</v>
      </c>
    </row>
    <row r="51" spans="1:12" ht="16" customHeight="1" x14ac:dyDescent="0.2">
      <c r="A51" t="s">
        <v>50</v>
      </c>
      <c r="B51">
        <v>373243944</v>
      </c>
      <c r="C51">
        <v>50600000</v>
      </c>
      <c r="D51">
        <v>0.14000000000000001</v>
      </c>
      <c r="E51">
        <v>0</v>
      </c>
      <c r="F51">
        <v>0</v>
      </c>
      <c r="G51">
        <v>322643944</v>
      </c>
      <c r="H51">
        <v>59953740</v>
      </c>
      <c r="I51">
        <v>68332947</v>
      </c>
      <c r="J51">
        <v>128286687</v>
      </c>
      <c r="K51">
        <v>0</v>
      </c>
      <c r="L51">
        <v>194357257</v>
      </c>
    </row>
    <row r="52" spans="1:12" ht="16" customHeight="1" x14ac:dyDescent="0.2">
      <c r="A52" t="s">
        <v>51</v>
      </c>
      <c r="B52">
        <v>736484842</v>
      </c>
      <c r="C52">
        <v>0</v>
      </c>
      <c r="D52">
        <v>0</v>
      </c>
      <c r="E52">
        <v>31235772</v>
      </c>
      <c r="F52">
        <v>0.04</v>
      </c>
      <c r="G52">
        <v>705249070</v>
      </c>
      <c r="H52">
        <v>87452719</v>
      </c>
      <c r="I52">
        <v>381739108</v>
      </c>
      <c r="J52">
        <v>469191827</v>
      </c>
      <c r="K52">
        <v>227688508</v>
      </c>
      <c r="L52">
        <v>8368735</v>
      </c>
    </row>
    <row r="53" spans="1:12" ht="16" customHeight="1" x14ac:dyDescent="0.2">
      <c r="A53" t="s">
        <v>52</v>
      </c>
      <c r="B53">
        <v>136272652</v>
      </c>
      <c r="C53">
        <v>0</v>
      </c>
      <c r="D53">
        <v>0</v>
      </c>
      <c r="E53">
        <v>3207000</v>
      </c>
      <c r="F53">
        <v>0.02</v>
      </c>
      <c r="G53">
        <v>133065652</v>
      </c>
      <c r="H53">
        <v>27052872</v>
      </c>
      <c r="I53">
        <v>36110311</v>
      </c>
      <c r="J53">
        <v>63163183</v>
      </c>
      <c r="K53">
        <v>2540101</v>
      </c>
      <c r="L53">
        <v>67362368</v>
      </c>
    </row>
    <row r="54" spans="1:12" ht="16" customHeight="1" x14ac:dyDescent="0.2">
      <c r="A54" t="s">
        <v>53</v>
      </c>
      <c r="B54">
        <v>47353181</v>
      </c>
      <c r="C54">
        <v>9224074</v>
      </c>
      <c r="D54">
        <v>0.19</v>
      </c>
      <c r="E54">
        <v>4735318</v>
      </c>
      <c r="F54">
        <v>0.1</v>
      </c>
      <c r="G54">
        <v>33393789</v>
      </c>
      <c r="H54">
        <v>24194046</v>
      </c>
      <c r="I54">
        <v>9199743</v>
      </c>
      <c r="J54">
        <v>33393789</v>
      </c>
      <c r="K54">
        <v>0</v>
      </c>
      <c r="L54">
        <v>0</v>
      </c>
    </row>
    <row r="55" spans="1:12" ht="16" customHeight="1" x14ac:dyDescent="0.2">
      <c r="A55" t="s">
        <v>54</v>
      </c>
      <c r="B55">
        <v>163114060</v>
      </c>
      <c r="C55">
        <v>5300000</v>
      </c>
      <c r="D55">
        <v>0.03</v>
      </c>
      <c r="E55">
        <v>14028500</v>
      </c>
      <c r="F55">
        <v>0.09</v>
      </c>
      <c r="G55">
        <v>143785560</v>
      </c>
      <c r="H55">
        <v>43936635</v>
      </c>
      <c r="I55">
        <v>81924038</v>
      </c>
      <c r="J55">
        <v>125860673</v>
      </c>
      <c r="K55">
        <v>547273</v>
      </c>
      <c r="L55">
        <v>17377614</v>
      </c>
    </row>
    <row r="56" spans="1:12" ht="16" customHeight="1" x14ac:dyDescent="0.2">
      <c r="A56" t="s">
        <v>55</v>
      </c>
      <c r="B56">
        <v>400775342</v>
      </c>
      <c r="C56">
        <v>104625871</v>
      </c>
      <c r="D56">
        <v>0.26</v>
      </c>
      <c r="E56">
        <v>7395919</v>
      </c>
      <c r="F56">
        <v>0.02</v>
      </c>
      <c r="G56">
        <v>288753552</v>
      </c>
      <c r="H56">
        <v>92578553</v>
      </c>
      <c r="I56">
        <v>119943026</v>
      </c>
      <c r="J56">
        <v>212521579</v>
      </c>
      <c r="K56">
        <v>76086238</v>
      </c>
      <c r="L56">
        <v>145735</v>
      </c>
    </row>
    <row r="57" spans="1:12" ht="16" customHeight="1" x14ac:dyDescent="0.2">
      <c r="A57" t="s">
        <v>56</v>
      </c>
      <c r="B57">
        <v>141418741</v>
      </c>
      <c r="C57">
        <v>0</v>
      </c>
      <c r="D57">
        <v>0</v>
      </c>
      <c r="E57">
        <v>11017631</v>
      </c>
      <c r="F57">
        <v>0.08</v>
      </c>
      <c r="G57">
        <v>130401110</v>
      </c>
      <c r="H57">
        <v>22855699</v>
      </c>
      <c r="I57">
        <v>49248600</v>
      </c>
      <c r="J57">
        <v>72104299</v>
      </c>
      <c r="K57">
        <v>0</v>
      </c>
      <c r="L57">
        <v>58296811</v>
      </c>
    </row>
    <row r="58" spans="1:12" ht="16" customHeight="1" x14ac:dyDescent="0.2">
      <c r="A58" t="s">
        <v>57</v>
      </c>
      <c r="B58">
        <v>314499354</v>
      </c>
      <c r="C58">
        <v>62899870</v>
      </c>
      <c r="D58">
        <v>0.2</v>
      </c>
      <c r="E58">
        <v>13420500</v>
      </c>
      <c r="F58">
        <v>0.04</v>
      </c>
      <c r="G58">
        <v>238178984</v>
      </c>
      <c r="H58">
        <v>71446388</v>
      </c>
      <c r="I58">
        <v>165522264</v>
      </c>
      <c r="J58">
        <v>236968652</v>
      </c>
      <c r="K58">
        <v>1210332</v>
      </c>
      <c r="L58">
        <v>0</v>
      </c>
    </row>
    <row r="59" spans="1:12" ht="16" customHeight="1" x14ac:dyDescent="0.2">
      <c r="A59" t="s">
        <v>58</v>
      </c>
      <c r="B59">
        <v>66823397</v>
      </c>
      <c r="C59">
        <v>-2145</v>
      </c>
      <c r="D59">
        <v>0</v>
      </c>
      <c r="E59">
        <v>1836032</v>
      </c>
      <c r="F59">
        <v>0.03</v>
      </c>
      <c r="G59">
        <v>64989510</v>
      </c>
      <c r="H59">
        <v>2682353</v>
      </c>
      <c r="I59">
        <v>13456612</v>
      </c>
      <c r="J59">
        <v>16138965</v>
      </c>
      <c r="K59">
        <v>4011353</v>
      </c>
      <c r="L59">
        <v>44839192</v>
      </c>
    </row>
    <row r="60" spans="1:12" ht="16" customHeight="1" x14ac:dyDescent="0.2">
      <c r="A60" t="s">
        <v>117</v>
      </c>
      <c r="B60">
        <v>20861935627</v>
      </c>
      <c r="C60">
        <v>2028315209</v>
      </c>
      <c r="D60" t="s">
        <v>134</v>
      </c>
      <c r="E60">
        <v>1170291360</v>
      </c>
      <c r="F60" t="s">
        <v>134</v>
      </c>
      <c r="G60">
        <v>17663329058</v>
      </c>
      <c r="H60">
        <v>5723010386</v>
      </c>
      <c r="I60">
        <v>7913761777</v>
      </c>
      <c r="J60">
        <v>13636772163</v>
      </c>
      <c r="K60">
        <v>2087462414</v>
      </c>
      <c r="L60">
        <v>1886222626</v>
      </c>
    </row>
    <row r="61" spans="1:12" ht="16" customHeight="1" x14ac:dyDescent="0.2">
      <c r="A61" t="s">
        <v>307</v>
      </c>
      <c r="B61">
        <v>1</v>
      </c>
      <c r="C61">
        <v>0.1</v>
      </c>
      <c r="D61" t="s">
        <v>134</v>
      </c>
      <c r="E61">
        <v>0.06</v>
      </c>
      <c r="F61" t="s">
        <v>134</v>
      </c>
      <c r="G61">
        <v>0.85</v>
      </c>
      <c r="H61">
        <v>0.42</v>
      </c>
      <c r="I61">
        <v>0.57999999999999996</v>
      </c>
      <c r="J61">
        <v>1</v>
      </c>
      <c r="K61">
        <v>0.12</v>
      </c>
      <c r="L61">
        <v>0.11</v>
      </c>
    </row>
  </sheetData>
  <sheetProtection insertColumns="0" insertRows="0" insertHyperlinks="0" selectLockedCells="1"/>
  <phoneticPr fontId="13" type="noConversion"/>
  <hyperlinks>
    <hyperlink ref="C7" location="FootnotesTANF!A1" display="2"/>
    <hyperlink ref="A61" location="FootnotesTANF!A1" tooltip="footnote 9" display="Percentages 9/10/11/"/>
    <hyperlink ref="B7" location="FootnotesTANF!A1" display="3"/>
  </hyperlinks>
  <pageMargins left="0.25" right="0.25" top="0.5" bottom="0.25" header="0.25" footer="0.25"/>
  <pageSetup orientation="landscape"/>
  <headerFooter>
    <oddHeader>&amp;C&amp;"Arial,Bold"TANF FINANCIAL DATA&amp;R&amp;8&amp;D &amp;T</oddHeader>
    <oddFooter>&amp;C&amp;8&amp;P of &amp;N</oddFooter>
  </headerFooter>
  <legacy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enableFormatConditionsCalculation="0"/>
  <dimension ref="A1:AA60"/>
  <sheetViews>
    <sheetView topLeftCell="A29" zoomScaleSheetLayoutView="115" workbookViewId="0">
      <selection activeCell="I1" sqref="I1:K1048576"/>
    </sheetView>
  </sheetViews>
  <sheetFormatPr baseColWidth="10" defaultColWidth="9.1640625" defaultRowHeight="16" customHeight="1" x14ac:dyDescent="0.2"/>
  <cols>
    <col min="1" max="1" width="15.5" customWidth="1"/>
    <col min="2" max="2" width="11.1640625" customWidth="1"/>
    <col min="3" max="3" width="10.83203125" customWidth="1"/>
    <col min="4" max="4" width="11.33203125" bestFit="1" customWidth="1"/>
    <col min="5" max="5" width="10.1640625" customWidth="1"/>
    <col min="6" max="6" width="7.5" customWidth="1"/>
    <col min="7" max="7" width="10" bestFit="1" customWidth="1"/>
    <col min="8" max="8" width="9.83203125" bestFit="1" customWidth="1"/>
    <col min="9" max="11" width="12.5" customWidth="1"/>
    <col min="12" max="12" width="10" bestFit="1" customWidth="1"/>
    <col min="13" max="13" width="8.6640625" customWidth="1"/>
    <col min="14" max="14" width="12.6640625" customWidth="1"/>
    <col min="15" max="15" width="7.5" customWidth="1"/>
  </cols>
  <sheetData>
    <row r="1" spans="1:27" ht="16" customHeight="1" x14ac:dyDescent="0.2">
      <c r="A1" t="s">
        <v>236</v>
      </c>
      <c r="P1" t="s">
        <v>199</v>
      </c>
    </row>
    <row r="2" spans="1:27" ht="16" customHeight="1" x14ac:dyDescent="0.2">
      <c r="A2" t="s">
        <v>227</v>
      </c>
      <c r="AA2" t="s">
        <v>237</v>
      </c>
    </row>
    <row r="3" spans="1:27" ht="16" customHeight="1" x14ac:dyDescent="0.2">
      <c r="A3" t="s">
        <v>176</v>
      </c>
      <c r="AA3" t="s">
        <v>236</v>
      </c>
    </row>
    <row r="4" spans="1:27" ht="16" customHeight="1" x14ac:dyDescent="0.2">
      <c r="AA4" t="s">
        <v>184</v>
      </c>
    </row>
    <row r="5" spans="1:27"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27" ht="16" customHeight="1" x14ac:dyDescent="0.2">
      <c r="B6" t="s">
        <v>186</v>
      </c>
      <c r="C6" t="s">
        <v>187</v>
      </c>
      <c r="D6" t="s">
        <v>4</v>
      </c>
      <c r="E6" t="s">
        <v>188</v>
      </c>
      <c r="F6" t="s">
        <v>128</v>
      </c>
      <c r="G6" t="s">
        <v>64</v>
      </c>
      <c r="H6" t="s">
        <v>158</v>
      </c>
      <c r="I6" t="s">
        <v>189</v>
      </c>
      <c r="J6" t="s">
        <v>171</v>
      </c>
      <c r="K6" t="s">
        <v>172</v>
      </c>
      <c r="L6" t="s">
        <v>173</v>
      </c>
      <c r="M6" t="s">
        <v>70</v>
      </c>
      <c r="N6" t="s">
        <v>72</v>
      </c>
    </row>
    <row r="7" spans="1:27" ht="16" customHeight="1" x14ac:dyDescent="0.2">
      <c r="A7" t="s">
        <v>8</v>
      </c>
      <c r="B7">
        <v>26114327</v>
      </c>
      <c r="C7">
        <v>0</v>
      </c>
      <c r="D7">
        <v>0</v>
      </c>
      <c r="E7">
        <v>0</v>
      </c>
      <c r="F7">
        <v>0</v>
      </c>
      <c r="G7">
        <v>0</v>
      </c>
      <c r="H7">
        <v>0</v>
      </c>
      <c r="I7">
        <v>0</v>
      </c>
      <c r="J7">
        <v>0</v>
      </c>
      <c r="K7">
        <v>0</v>
      </c>
      <c r="L7">
        <v>369366</v>
      </c>
      <c r="M7">
        <v>0</v>
      </c>
      <c r="N7">
        <v>25744961</v>
      </c>
    </row>
    <row r="8" spans="1:27" ht="16" customHeight="1" x14ac:dyDescent="0.2">
      <c r="A8" t="s">
        <v>9</v>
      </c>
      <c r="B8">
        <v>0</v>
      </c>
      <c r="C8">
        <v>0</v>
      </c>
      <c r="D8">
        <v>0</v>
      </c>
      <c r="E8">
        <v>0</v>
      </c>
      <c r="F8">
        <v>0</v>
      </c>
      <c r="G8">
        <v>0</v>
      </c>
      <c r="H8">
        <v>0</v>
      </c>
      <c r="I8">
        <v>0</v>
      </c>
      <c r="J8">
        <v>0</v>
      </c>
      <c r="K8">
        <v>0</v>
      </c>
      <c r="L8">
        <v>0</v>
      </c>
      <c r="M8">
        <v>0</v>
      </c>
      <c r="N8">
        <v>0</v>
      </c>
    </row>
    <row r="9" spans="1:27" ht="16" customHeight="1" x14ac:dyDescent="0.2">
      <c r="A9" t="s">
        <v>10</v>
      </c>
      <c r="B9">
        <v>11148972</v>
      </c>
      <c r="C9">
        <v>0</v>
      </c>
      <c r="D9">
        <v>10032936</v>
      </c>
      <c r="E9">
        <v>0</v>
      </c>
      <c r="F9">
        <v>0</v>
      </c>
      <c r="G9">
        <v>0</v>
      </c>
      <c r="H9">
        <v>0</v>
      </c>
      <c r="I9">
        <v>0</v>
      </c>
      <c r="J9">
        <v>0</v>
      </c>
      <c r="K9">
        <v>1116036</v>
      </c>
      <c r="L9">
        <v>0</v>
      </c>
      <c r="M9">
        <v>0</v>
      </c>
      <c r="N9">
        <v>0</v>
      </c>
    </row>
    <row r="10" spans="1:27" ht="16" customHeight="1" x14ac:dyDescent="0.2">
      <c r="A10" t="s">
        <v>11</v>
      </c>
      <c r="B10">
        <v>0</v>
      </c>
      <c r="C10">
        <v>0</v>
      </c>
      <c r="D10">
        <v>0</v>
      </c>
      <c r="E10">
        <v>0</v>
      </c>
      <c r="F10">
        <v>0</v>
      </c>
      <c r="G10">
        <v>0</v>
      </c>
      <c r="H10">
        <v>0</v>
      </c>
      <c r="I10">
        <v>0</v>
      </c>
      <c r="J10">
        <v>0</v>
      </c>
      <c r="K10">
        <v>0</v>
      </c>
      <c r="L10">
        <v>0</v>
      </c>
      <c r="M10">
        <v>0</v>
      </c>
      <c r="N10">
        <v>0</v>
      </c>
    </row>
    <row r="11" spans="1:27" ht="16" customHeight="1" x14ac:dyDescent="0.2">
      <c r="A11" t="s">
        <v>12</v>
      </c>
      <c r="B11">
        <v>14758785</v>
      </c>
      <c r="C11">
        <v>1756737</v>
      </c>
      <c r="D11">
        <v>327320</v>
      </c>
      <c r="E11">
        <v>164403</v>
      </c>
      <c r="F11">
        <v>0</v>
      </c>
      <c r="G11">
        <v>0</v>
      </c>
      <c r="H11">
        <v>0</v>
      </c>
      <c r="I11">
        <v>121587</v>
      </c>
      <c r="J11">
        <v>609022</v>
      </c>
      <c r="K11">
        <v>324386</v>
      </c>
      <c r="L11">
        <v>4867360</v>
      </c>
      <c r="M11">
        <v>382776</v>
      </c>
      <c r="N11">
        <v>6205194</v>
      </c>
    </row>
    <row r="12" spans="1:27" ht="16" customHeight="1" x14ac:dyDescent="0.2">
      <c r="A12" t="s">
        <v>13</v>
      </c>
      <c r="B12">
        <v>0</v>
      </c>
      <c r="C12">
        <v>0</v>
      </c>
      <c r="D12">
        <v>0</v>
      </c>
      <c r="E12">
        <v>0</v>
      </c>
      <c r="F12">
        <v>0</v>
      </c>
      <c r="G12">
        <v>0</v>
      </c>
      <c r="H12">
        <v>0</v>
      </c>
      <c r="I12">
        <v>0</v>
      </c>
      <c r="J12">
        <v>0</v>
      </c>
      <c r="K12">
        <v>0</v>
      </c>
      <c r="L12">
        <v>0</v>
      </c>
      <c r="M12">
        <v>0</v>
      </c>
      <c r="N12">
        <v>0</v>
      </c>
    </row>
    <row r="13" spans="1:27" ht="16" customHeight="1" x14ac:dyDescent="0.2">
      <c r="A13" t="s">
        <v>14</v>
      </c>
      <c r="B13">
        <v>87194159</v>
      </c>
      <c r="C13">
        <v>125131</v>
      </c>
      <c r="D13">
        <v>31838512</v>
      </c>
      <c r="E13">
        <v>971653</v>
      </c>
      <c r="F13">
        <v>0</v>
      </c>
      <c r="G13">
        <v>0</v>
      </c>
      <c r="H13">
        <v>0</v>
      </c>
      <c r="I13">
        <v>0</v>
      </c>
      <c r="J13">
        <v>0</v>
      </c>
      <c r="K13">
        <v>0</v>
      </c>
      <c r="L13">
        <v>0</v>
      </c>
      <c r="M13">
        <v>0</v>
      </c>
      <c r="N13">
        <v>54258863</v>
      </c>
    </row>
    <row r="14" spans="1:27" ht="16" customHeight="1" x14ac:dyDescent="0.2">
      <c r="A14" t="s">
        <v>15</v>
      </c>
      <c r="B14">
        <v>0</v>
      </c>
      <c r="C14">
        <v>0</v>
      </c>
      <c r="D14">
        <v>0</v>
      </c>
      <c r="E14">
        <v>0</v>
      </c>
      <c r="F14">
        <v>0</v>
      </c>
      <c r="G14">
        <v>0</v>
      </c>
      <c r="H14">
        <v>0</v>
      </c>
      <c r="I14">
        <v>0</v>
      </c>
      <c r="J14">
        <v>0</v>
      </c>
      <c r="K14">
        <v>0</v>
      </c>
      <c r="L14">
        <v>0</v>
      </c>
      <c r="M14">
        <v>0</v>
      </c>
      <c r="N14">
        <v>0</v>
      </c>
    </row>
    <row r="15" spans="1:27" ht="16" customHeight="1" x14ac:dyDescent="0.2">
      <c r="A15" t="s">
        <v>16</v>
      </c>
      <c r="B15">
        <v>0</v>
      </c>
      <c r="C15">
        <v>0</v>
      </c>
      <c r="D15">
        <v>0</v>
      </c>
      <c r="E15">
        <v>0</v>
      </c>
      <c r="F15">
        <v>0</v>
      </c>
      <c r="G15">
        <v>0</v>
      </c>
      <c r="H15">
        <v>0</v>
      </c>
      <c r="I15">
        <v>0</v>
      </c>
      <c r="J15">
        <v>0</v>
      </c>
      <c r="K15">
        <v>0</v>
      </c>
      <c r="L15">
        <v>0</v>
      </c>
      <c r="M15">
        <v>0</v>
      </c>
      <c r="N15">
        <v>0</v>
      </c>
    </row>
    <row r="16" spans="1:27"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20194936</v>
      </c>
      <c r="C18">
        <v>0</v>
      </c>
      <c r="D18">
        <v>18508311</v>
      </c>
      <c r="E18">
        <v>0</v>
      </c>
      <c r="F18">
        <v>0</v>
      </c>
      <c r="G18">
        <v>0</v>
      </c>
      <c r="H18">
        <v>0</v>
      </c>
      <c r="I18">
        <v>0</v>
      </c>
      <c r="J18">
        <v>0</v>
      </c>
      <c r="K18">
        <v>0</v>
      </c>
      <c r="L18">
        <v>1494195</v>
      </c>
      <c r="M18">
        <v>192430</v>
      </c>
      <c r="N18">
        <v>0</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0</v>
      </c>
      <c r="C20">
        <v>0</v>
      </c>
      <c r="D20">
        <v>0</v>
      </c>
      <c r="E20">
        <v>0</v>
      </c>
      <c r="F20">
        <v>0</v>
      </c>
      <c r="G20">
        <v>0</v>
      </c>
      <c r="H20">
        <v>0</v>
      </c>
      <c r="I20">
        <v>0</v>
      </c>
      <c r="J20">
        <v>0</v>
      </c>
      <c r="K20">
        <v>0</v>
      </c>
      <c r="L20">
        <v>0</v>
      </c>
      <c r="M20">
        <v>0</v>
      </c>
      <c r="N20">
        <v>0</v>
      </c>
    </row>
    <row r="21" spans="1:14" ht="16" customHeight="1" x14ac:dyDescent="0.2">
      <c r="A21" t="s">
        <v>22</v>
      </c>
      <c r="B21">
        <v>55669168</v>
      </c>
      <c r="C21">
        <v>4306577</v>
      </c>
      <c r="D21">
        <v>0</v>
      </c>
      <c r="E21">
        <v>0</v>
      </c>
      <c r="F21">
        <v>70518</v>
      </c>
      <c r="G21">
        <v>39760119</v>
      </c>
      <c r="H21">
        <v>0</v>
      </c>
      <c r="I21">
        <v>0</v>
      </c>
      <c r="J21">
        <v>0</v>
      </c>
      <c r="K21">
        <v>0</v>
      </c>
      <c r="L21">
        <v>0</v>
      </c>
      <c r="M21">
        <v>0</v>
      </c>
      <c r="N21">
        <v>11531954</v>
      </c>
    </row>
    <row r="22" spans="1:14" ht="16" customHeight="1" x14ac:dyDescent="0.2">
      <c r="A22" t="s">
        <v>23</v>
      </c>
      <c r="B22">
        <v>9085334</v>
      </c>
      <c r="C22">
        <v>186960</v>
      </c>
      <c r="D22">
        <v>7719691</v>
      </c>
      <c r="E22">
        <v>1178683</v>
      </c>
      <c r="F22">
        <v>0</v>
      </c>
      <c r="G22">
        <v>0</v>
      </c>
      <c r="H22">
        <v>0</v>
      </c>
      <c r="I22">
        <v>0</v>
      </c>
      <c r="J22">
        <v>0</v>
      </c>
      <c r="K22">
        <v>0</v>
      </c>
      <c r="L22">
        <v>0</v>
      </c>
      <c r="M22">
        <v>0</v>
      </c>
      <c r="N22">
        <v>0</v>
      </c>
    </row>
    <row r="23" spans="1:14" ht="16" customHeight="1" x14ac:dyDescent="0.2">
      <c r="A23" t="s">
        <v>24</v>
      </c>
      <c r="B23">
        <v>56391425</v>
      </c>
      <c r="C23">
        <v>0</v>
      </c>
      <c r="D23">
        <v>0</v>
      </c>
      <c r="E23">
        <v>0</v>
      </c>
      <c r="F23">
        <v>0</v>
      </c>
      <c r="G23">
        <v>29447608</v>
      </c>
      <c r="H23">
        <v>0</v>
      </c>
      <c r="I23">
        <v>0</v>
      </c>
      <c r="J23">
        <v>0</v>
      </c>
      <c r="K23">
        <v>0</v>
      </c>
      <c r="L23">
        <v>0</v>
      </c>
      <c r="M23">
        <v>0</v>
      </c>
      <c r="N23">
        <v>26943817</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26875352</v>
      </c>
      <c r="C25">
        <v>0</v>
      </c>
      <c r="D25">
        <v>0</v>
      </c>
      <c r="E25">
        <v>0</v>
      </c>
      <c r="F25">
        <v>0</v>
      </c>
      <c r="G25">
        <v>0</v>
      </c>
      <c r="H25">
        <v>0</v>
      </c>
      <c r="I25">
        <v>0</v>
      </c>
      <c r="J25">
        <v>0</v>
      </c>
      <c r="K25">
        <v>0</v>
      </c>
      <c r="L25">
        <v>161380</v>
      </c>
      <c r="M25">
        <v>0</v>
      </c>
      <c r="N25">
        <v>26713972</v>
      </c>
    </row>
    <row r="26" spans="1:14" ht="16" customHeight="1" x14ac:dyDescent="0.2">
      <c r="A26" t="s">
        <v>27</v>
      </c>
      <c r="B26">
        <v>3712323</v>
      </c>
      <c r="C26">
        <v>0</v>
      </c>
      <c r="D26">
        <v>1634166</v>
      </c>
      <c r="E26">
        <v>2078157</v>
      </c>
      <c r="F26">
        <v>0</v>
      </c>
      <c r="G26">
        <v>0</v>
      </c>
      <c r="H26">
        <v>0</v>
      </c>
      <c r="I26">
        <v>0</v>
      </c>
      <c r="J26">
        <v>0</v>
      </c>
      <c r="K26">
        <v>0</v>
      </c>
      <c r="L26">
        <v>0</v>
      </c>
      <c r="M26">
        <v>0</v>
      </c>
      <c r="N26">
        <v>0</v>
      </c>
    </row>
    <row r="27" spans="1:14" ht="16" customHeight="1" x14ac:dyDescent="0.2">
      <c r="A27" t="s">
        <v>28</v>
      </c>
      <c r="B27">
        <v>121387166</v>
      </c>
      <c r="C27">
        <v>0</v>
      </c>
      <c r="D27">
        <v>141599</v>
      </c>
      <c r="E27">
        <v>186141</v>
      </c>
      <c r="F27">
        <v>0</v>
      </c>
      <c r="G27">
        <v>110563049</v>
      </c>
      <c r="H27">
        <v>0</v>
      </c>
      <c r="I27">
        <v>8390102</v>
      </c>
      <c r="J27">
        <v>0</v>
      </c>
      <c r="K27">
        <v>0</v>
      </c>
      <c r="L27">
        <v>2106275</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73185198</v>
      </c>
      <c r="C29">
        <v>0</v>
      </c>
      <c r="D29">
        <v>0</v>
      </c>
      <c r="E29">
        <v>0</v>
      </c>
      <c r="F29">
        <v>0</v>
      </c>
      <c r="G29">
        <v>0</v>
      </c>
      <c r="H29">
        <v>0</v>
      </c>
      <c r="I29">
        <v>0</v>
      </c>
      <c r="J29">
        <v>70482930</v>
      </c>
      <c r="K29">
        <v>2702268</v>
      </c>
      <c r="L29">
        <v>0</v>
      </c>
      <c r="M29">
        <v>0</v>
      </c>
      <c r="N29">
        <v>0</v>
      </c>
    </row>
    <row r="30" spans="1:14" ht="16" customHeight="1" x14ac:dyDescent="0.2">
      <c r="A30" t="s">
        <v>31</v>
      </c>
      <c r="B30">
        <v>441902</v>
      </c>
      <c r="C30">
        <v>0</v>
      </c>
      <c r="D30">
        <v>0</v>
      </c>
      <c r="E30">
        <v>0</v>
      </c>
      <c r="F30">
        <v>0</v>
      </c>
      <c r="G30">
        <v>0</v>
      </c>
      <c r="H30">
        <v>0</v>
      </c>
      <c r="I30">
        <v>0</v>
      </c>
      <c r="J30">
        <v>0</v>
      </c>
      <c r="K30">
        <v>0</v>
      </c>
      <c r="L30">
        <v>0</v>
      </c>
      <c r="M30">
        <v>0</v>
      </c>
      <c r="N30">
        <v>441902</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40908545</v>
      </c>
      <c r="C32">
        <v>0</v>
      </c>
      <c r="D32">
        <v>0</v>
      </c>
      <c r="E32">
        <v>0</v>
      </c>
      <c r="F32">
        <v>0</v>
      </c>
      <c r="G32">
        <v>0</v>
      </c>
      <c r="H32">
        <v>0</v>
      </c>
      <c r="I32">
        <v>0</v>
      </c>
      <c r="J32">
        <v>40908545</v>
      </c>
      <c r="K32">
        <v>0</v>
      </c>
      <c r="L32">
        <v>0</v>
      </c>
      <c r="M32">
        <v>0</v>
      </c>
      <c r="N32">
        <v>0</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23245</v>
      </c>
      <c r="C34">
        <v>23245</v>
      </c>
      <c r="D34">
        <v>0</v>
      </c>
      <c r="E34">
        <v>0</v>
      </c>
      <c r="F34">
        <v>0</v>
      </c>
      <c r="G34">
        <v>0</v>
      </c>
      <c r="H34">
        <v>0</v>
      </c>
      <c r="I34">
        <v>0</v>
      </c>
      <c r="J34">
        <v>0</v>
      </c>
      <c r="K34">
        <v>0</v>
      </c>
      <c r="L34">
        <v>0</v>
      </c>
      <c r="M34">
        <v>0</v>
      </c>
      <c r="N34">
        <v>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15275364</v>
      </c>
      <c r="C36">
        <v>0</v>
      </c>
      <c r="D36">
        <v>0</v>
      </c>
      <c r="E36">
        <v>0</v>
      </c>
      <c r="F36">
        <v>0</v>
      </c>
      <c r="G36">
        <v>0</v>
      </c>
      <c r="H36">
        <v>0</v>
      </c>
      <c r="I36">
        <v>3711191</v>
      </c>
      <c r="J36">
        <v>11564173</v>
      </c>
      <c r="K36">
        <v>0</v>
      </c>
      <c r="L36">
        <v>0</v>
      </c>
      <c r="M36">
        <v>0</v>
      </c>
      <c r="N36">
        <v>0</v>
      </c>
    </row>
    <row r="37" spans="1:14" ht="16" customHeight="1" x14ac:dyDescent="0.2">
      <c r="A37" t="s">
        <v>38</v>
      </c>
      <c r="B37">
        <v>365989681</v>
      </c>
      <c r="C37">
        <v>9709980</v>
      </c>
      <c r="D37">
        <v>0</v>
      </c>
      <c r="E37">
        <v>2776739</v>
      </c>
      <c r="F37">
        <v>0</v>
      </c>
      <c r="G37">
        <v>0</v>
      </c>
      <c r="H37">
        <v>0</v>
      </c>
      <c r="I37">
        <v>636713</v>
      </c>
      <c r="J37">
        <v>347553904</v>
      </c>
      <c r="K37">
        <v>0</v>
      </c>
      <c r="L37">
        <v>390913</v>
      </c>
      <c r="M37">
        <v>0</v>
      </c>
      <c r="N37">
        <v>4921432</v>
      </c>
    </row>
    <row r="38" spans="1:14" ht="16" customHeight="1" x14ac:dyDescent="0.2">
      <c r="A38" t="s">
        <v>39</v>
      </c>
      <c r="B38">
        <v>2450000</v>
      </c>
      <c r="C38">
        <v>0</v>
      </c>
      <c r="D38">
        <v>0</v>
      </c>
      <c r="E38">
        <v>0</v>
      </c>
      <c r="F38">
        <v>0</v>
      </c>
      <c r="G38">
        <v>2450000</v>
      </c>
      <c r="H38">
        <v>0</v>
      </c>
      <c r="I38">
        <v>0</v>
      </c>
      <c r="J38">
        <v>0</v>
      </c>
      <c r="K38">
        <v>0</v>
      </c>
      <c r="L38">
        <v>0</v>
      </c>
      <c r="M38">
        <v>0</v>
      </c>
      <c r="N38">
        <v>0</v>
      </c>
    </row>
    <row r="39" spans="1:14" ht="16" customHeight="1" x14ac:dyDescent="0.2">
      <c r="A39" t="s">
        <v>40</v>
      </c>
      <c r="B39">
        <v>1280392732</v>
      </c>
      <c r="C39">
        <v>1632</v>
      </c>
      <c r="D39">
        <v>0</v>
      </c>
      <c r="E39">
        <v>45871</v>
      </c>
      <c r="F39">
        <v>0</v>
      </c>
      <c r="G39">
        <v>683308906</v>
      </c>
      <c r="H39">
        <v>220389311</v>
      </c>
      <c r="I39">
        <v>18592892</v>
      </c>
      <c r="J39">
        <v>168162385</v>
      </c>
      <c r="K39">
        <v>0</v>
      </c>
      <c r="L39">
        <v>13530678</v>
      </c>
      <c r="M39">
        <v>0</v>
      </c>
      <c r="N39">
        <v>176361057</v>
      </c>
    </row>
    <row r="40" spans="1:14" ht="16" customHeight="1" x14ac:dyDescent="0.2">
      <c r="A40" t="s">
        <v>41</v>
      </c>
      <c r="B40">
        <v>0</v>
      </c>
      <c r="C40">
        <v>0</v>
      </c>
      <c r="D40">
        <v>0</v>
      </c>
      <c r="E40">
        <v>0</v>
      </c>
      <c r="F40">
        <v>0</v>
      </c>
      <c r="G40">
        <v>0</v>
      </c>
      <c r="H40">
        <v>0</v>
      </c>
      <c r="I40">
        <v>0</v>
      </c>
      <c r="J40">
        <v>0</v>
      </c>
      <c r="K40">
        <v>0</v>
      </c>
      <c r="L40">
        <v>0</v>
      </c>
      <c r="M40">
        <v>0</v>
      </c>
      <c r="N40">
        <v>0</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47715919</v>
      </c>
      <c r="C42">
        <v>0</v>
      </c>
      <c r="D42">
        <v>0</v>
      </c>
      <c r="E42">
        <v>0</v>
      </c>
      <c r="F42">
        <v>0</v>
      </c>
      <c r="G42">
        <v>0</v>
      </c>
      <c r="H42">
        <v>0</v>
      </c>
      <c r="I42">
        <v>0</v>
      </c>
      <c r="J42">
        <v>47715919</v>
      </c>
      <c r="K42">
        <v>0</v>
      </c>
      <c r="L42">
        <v>0</v>
      </c>
      <c r="M42">
        <v>0</v>
      </c>
      <c r="N42">
        <v>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718461</v>
      </c>
      <c r="C44">
        <v>717870</v>
      </c>
      <c r="D44">
        <v>0</v>
      </c>
      <c r="E44">
        <v>0</v>
      </c>
      <c r="F44">
        <v>0</v>
      </c>
      <c r="G44">
        <v>0</v>
      </c>
      <c r="H44">
        <v>0</v>
      </c>
      <c r="I44">
        <v>0</v>
      </c>
      <c r="J44">
        <v>0</v>
      </c>
      <c r="K44">
        <v>0</v>
      </c>
      <c r="L44">
        <v>591</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143</v>
      </c>
      <c r="B46">
        <v>0</v>
      </c>
      <c r="C46">
        <v>0</v>
      </c>
      <c r="D46">
        <v>0</v>
      </c>
      <c r="E46">
        <v>0</v>
      </c>
      <c r="F46">
        <v>0</v>
      </c>
      <c r="G46">
        <v>0</v>
      </c>
      <c r="H46">
        <v>0</v>
      </c>
      <c r="I46">
        <v>0</v>
      </c>
      <c r="J46">
        <v>0</v>
      </c>
      <c r="K46">
        <v>0</v>
      </c>
      <c r="L46">
        <v>0</v>
      </c>
      <c r="M46">
        <v>0</v>
      </c>
      <c r="N46">
        <v>0</v>
      </c>
    </row>
    <row r="47" spans="1:14" ht="16" customHeight="1" x14ac:dyDescent="0.2">
      <c r="A47" t="s">
        <v>47</v>
      </c>
      <c r="B47">
        <v>3901941</v>
      </c>
      <c r="C47">
        <v>0</v>
      </c>
      <c r="D47">
        <v>0</v>
      </c>
      <c r="E47">
        <v>0</v>
      </c>
      <c r="F47">
        <v>0</v>
      </c>
      <c r="G47">
        <v>3697312</v>
      </c>
      <c r="H47">
        <v>0</v>
      </c>
      <c r="I47">
        <v>0</v>
      </c>
      <c r="J47">
        <v>0</v>
      </c>
      <c r="K47">
        <v>0</v>
      </c>
      <c r="L47">
        <v>0</v>
      </c>
      <c r="M47">
        <v>0</v>
      </c>
      <c r="N47">
        <v>204629</v>
      </c>
    </row>
    <row r="48" spans="1:14" ht="16" customHeight="1" x14ac:dyDescent="0.2">
      <c r="A48" t="s">
        <v>48</v>
      </c>
      <c r="B48">
        <v>0</v>
      </c>
      <c r="C48">
        <v>0</v>
      </c>
      <c r="D48">
        <v>0</v>
      </c>
      <c r="E48">
        <v>0</v>
      </c>
      <c r="F48">
        <v>0</v>
      </c>
      <c r="G48">
        <v>0</v>
      </c>
      <c r="H48">
        <v>0</v>
      </c>
      <c r="I48">
        <v>0</v>
      </c>
      <c r="J48">
        <v>0</v>
      </c>
      <c r="K48">
        <v>0</v>
      </c>
      <c r="L48">
        <v>0</v>
      </c>
      <c r="M48">
        <v>0</v>
      </c>
      <c r="N48">
        <v>0</v>
      </c>
    </row>
    <row r="49" spans="1:14" ht="16" customHeight="1" x14ac:dyDescent="0.2">
      <c r="A49" t="s">
        <v>49</v>
      </c>
      <c r="B49">
        <v>0</v>
      </c>
      <c r="C49">
        <v>0</v>
      </c>
      <c r="D49">
        <v>0</v>
      </c>
      <c r="E49">
        <v>0</v>
      </c>
      <c r="F49">
        <v>0</v>
      </c>
      <c r="G49">
        <v>0</v>
      </c>
      <c r="H49">
        <v>0</v>
      </c>
      <c r="I49">
        <v>0</v>
      </c>
      <c r="J49">
        <v>0</v>
      </c>
      <c r="K49">
        <v>0</v>
      </c>
      <c r="L49">
        <v>0</v>
      </c>
      <c r="M49">
        <v>0</v>
      </c>
      <c r="N49">
        <v>0</v>
      </c>
    </row>
    <row r="50" spans="1:14" ht="16" customHeight="1" x14ac:dyDescent="0.2">
      <c r="A50" t="s">
        <v>50</v>
      </c>
      <c r="B50">
        <v>1082767</v>
      </c>
      <c r="C50">
        <v>767738</v>
      </c>
      <c r="D50">
        <v>0</v>
      </c>
      <c r="E50">
        <v>66405</v>
      </c>
      <c r="F50">
        <v>0</v>
      </c>
      <c r="G50">
        <v>0</v>
      </c>
      <c r="H50">
        <v>0</v>
      </c>
      <c r="I50">
        <v>0</v>
      </c>
      <c r="J50">
        <v>0</v>
      </c>
      <c r="K50">
        <v>0</v>
      </c>
      <c r="L50">
        <v>192267</v>
      </c>
      <c r="M50">
        <v>153</v>
      </c>
      <c r="N50">
        <v>56204</v>
      </c>
    </row>
    <row r="51" spans="1:14" ht="16" customHeight="1" x14ac:dyDescent="0.2">
      <c r="A51" t="s">
        <v>51</v>
      </c>
      <c r="B51">
        <v>1731261</v>
      </c>
      <c r="C51">
        <v>0</v>
      </c>
      <c r="D51">
        <v>0</v>
      </c>
      <c r="E51">
        <v>0</v>
      </c>
      <c r="F51">
        <v>0</v>
      </c>
      <c r="G51">
        <v>0</v>
      </c>
      <c r="H51">
        <v>0</v>
      </c>
      <c r="I51">
        <v>0</v>
      </c>
      <c r="J51">
        <v>0</v>
      </c>
      <c r="K51">
        <v>0</v>
      </c>
      <c r="L51">
        <v>1725866</v>
      </c>
      <c r="M51">
        <v>5395</v>
      </c>
      <c r="N51">
        <v>0</v>
      </c>
    </row>
    <row r="52" spans="1:14" ht="16" customHeight="1" x14ac:dyDescent="0.2">
      <c r="A52" t="s">
        <v>52</v>
      </c>
      <c r="B52">
        <v>0</v>
      </c>
      <c r="C52">
        <v>0</v>
      </c>
      <c r="D52">
        <v>0</v>
      </c>
      <c r="E52">
        <v>0</v>
      </c>
      <c r="F52">
        <v>0</v>
      </c>
      <c r="G52">
        <v>0</v>
      </c>
      <c r="H52">
        <v>0</v>
      </c>
      <c r="I52">
        <v>0</v>
      </c>
      <c r="J52">
        <v>0</v>
      </c>
      <c r="K52">
        <v>0</v>
      </c>
      <c r="L52">
        <v>0</v>
      </c>
      <c r="M52">
        <v>0</v>
      </c>
      <c r="N52">
        <v>0</v>
      </c>
    </row>
    <row r="53" spans="1:14" ht="16" customHeight="1" x14ac:dyDescent="0.2">
      <c r="A53" t="s">
        <v>53</v>
      </c>
      <c r="B53">
        <v>11512024</v>
      </c>
      <c r="C53">
        <v>0</v>
      </c>
      <c r="D53">
        <v>3861452</v>
      </c>
      <c r="E53">
        <v>0</v>
      </c>
      <c r="F53">
        <v>0</v>
      </c>
      <c r="G53">
        <v>7650572</v>
      </c>
      <c r="H53">
        <v>0</v>
      </c>
      <c r="I53">
        <v>0</v>
      </c>
      <c r="J53">
        <v>0</v>
      </c>
      <c r="K53">
        <v>0</v>
      </c>
      <c r="L53">
        <v>0</v>
      </c>
      <c r="M53">
        <v>0</v>
      </c>
      <c r="N53">
        <v>0</v>
      </c>
    </row>
    <row r="54" spans="1:14" ht="16" customHeight="1" x14ac:dyDescent="0.2">
      <c r="A54" t="s">
        <v>54</v>
      </c>
      <c r="B54">
        <v>0</v>
      </c>
      <c r="C54">
        <v>0</v>
      </c>
      <c r="D54">
        <v>0</v>
      </c>
      <c r="E54">
        <v>0</v>
      </c>
      <c r="F54">
        <v>0</v>
      </c>
      <c r="G54">
        <v>0</v>
      </c>
      <c r="H54">
        <v>0</v>
      </c>
      <c r="I54">
        <v>0</v>
      </c>
      <c r="J54">
        <v>0</v>
      </c>
      <c r="K54">
        <v>0</v>
      </c>
      <c r="L54">
        <v>0</v>
      </c>
      <c r="M54">
        <v>0</v>
      </c>
      <c r="N54">
        <v>0</v>
      </c>
    </row>
    <row r="55" spans="1:14" ht="16" customHeight="1" x14ac:dyDescent="0.2">
      <c r="A55" t="s">
        <v>55</v>
      </c>
      <c r="B55">
        <v>0</v>
      </c>
      <c r="C55">
        <v>0</v>
      </c>
      <c r="D55">
        <v>0</v>
      </c>
      <c r="E55">
        <v>0</v>
      </c>
      <c r="F55">
        <v>0</v>
      </c>
      <c r="G55">
        <v>0</v>
      </c>
      <c r="H55">
        <v>0</v>
      </c>
      <c r="I55">
        <v>0</v>
      </c>
      <c r="J55">
        <v>0</v>
      </c>
      <c r="K55">
        <v>0</v>
      </c>
      <c r="L55">
        <v>0</v>
      </c>
      <c r="M55">
        <v>0</v>
      </c>
      <c r="N55">
        <v>0</v>
      </c>
    </row>
    <row r="56" spans="1:14" ht="16" customHeight="1" x14ac:dyDescent="0.2">
      <c r="A56" t="s">
        <v>56</v>
      </c>
      <c r="B56">
        <v>0</v>
      </c>
      <c r="C56">
        <v>0</v>
      </c>
      <c r="D56">
        <v>0</v>
      </c>
      <c r="E56">
        <v>0</v>
      </c>
      <c r="F56">
        <v>0</v>
      </c>
      <c r="G56">
        <v>0</v>
      </c>
      <c r="H56">
        <v>0</v>
      </c>
      <c r="I56">
        <v>0</v>
      </c>
      <c r="J56">
        <v>0</v>
      </c>
      <c r="K56">
        <v>0</v>
      </c>
      <c r="L56">
        <v>0</v>
      </c>
      <c r="M56">
        <v>0</v>
      </c>
      <c r="N56">
        <v>0</v>
      </c>
    </row>
    <row r="57" spans="1:14" ht="16" customHeight="1" x14ac:dyDescent="0.2">
      <c r="A57" t="s">
        <v>57</v>
      </c>
      <c r="B57">
        <v>1145752</v>
      </c>
      <c r="C57">
        <v>307717</v>
      </c>
      <c r="D57">
        <v>0</v>
      </c>
      <c r="E57">
        <v>0</v>
      </c>
      <c r="F57">
        <v>0</v>
      </c>
      <c r="G57">
        <v>0</v>
      </c>
      <c r="H57">
        <v>0</v>
      </c>
      <c r="I57">
        <v>0</v>
      </c>
      <c r="J57">
        <v>0</v>
      </c>
      <c r="K57">
        <v>0</v>
      </c>
      <c r="L57">
        <v>0</v>
      </c>
      <c r="M57">
        <v>0</v>
      </c>
      <c r="N57">
        <v>838035</v>
      </c>
    </row>
    <row r="58" spans="1:14" ht="16" customHeight="1" x14ac:dyDescent="0.2">
      <c r="A58" t="s">
        <v>58</v>
      </c>
      <c r="B58">
        <v>0</v>
      </c>
      <c r="C58">
        <v>0</v>
      </c>
      <c r="D58">
        <v>0</v>
      </c>
      <c r="E58">
        <v>0</v>
      </c>
      <c r="F58">
        <v>0</v>
      </c>
      <c r="G58">
        <v>0</v>
      </c>
      <c r="H58">
        <v>0</v>
      </c>
      <c r="I58">
        <v>0</v>
      </c>
      <c r="J58">
        <v>0</v>
      </c>
      <c r="K58">
        <v>0</v>
      </c>
      <c r="L58">
        <v>0</v>
      </c>
      <c r="M58">
        <v>0</v>
      </c>
      <c r="N58">
        <v>0</v>
      </c>
    </row>
    <row r="59" spans="1:14" ht="16" customHeight="1" x14ac:dyDescent="0.2">
      <c r="A59" t="s">
        <v>133</v>
      </c>
      <c r="B59">
        <v>2279006739</v>
      </c>
      <c r="C59">
        <v>17903587</v>
      </c>
      <c r="D59">
        <v>74063987</v>
      </c>
      <c r="E59">
        <v>7468052</v>
      </c>
      <c r="F59">
        <v>70518</v>
      </c>
      <c r="G59">
        <v>876877566</v>
      </c>
      <c r="H59">
        <v>220389311</v>
      </c>
      <c r="I59">
        <v>31452485</v>
      </c>
      <c r="J59">
        <v>686996878</v>
      </c>
      <c r="K59">
        <v>4142690</v>
      </c>
      <c r="L59">
        <v>24838891</v>
      </c>
      <c r="M59">
        <v>580754</v>
      </c>
      <c r="N59">
        <v>334222020</v>
      </c>
    </row>
    <row r="60" spans="1:14" ht="16" customHeight="1" x14ac:dyDescent="0.2">
      <c r="A60" t="s">
        <v>145</v>
      </c>
      <c r="B60">
        <v>0.79</v>
      </c>
      <c r="C60">
        <v>0.01</v>
      </c>
      <c r="D60">
        <v>0.03</v>
      </c>
      <c r="E60">
        <v>0</v>
      </c>
      <c r="F60">
        <v>0</v>
      </c>
      <c r="G60">
        <v>0.3</v>
      </c>
      <c r="H60">
        <v>0.08</v>
      </c>
      <c r="I60">
        <v>0.01</v>
      </c>
      <c r="J60">
        <v>0.24</v>
      </c>
      <c r="K60">
        <v>0</v>
      </c>
      <c r="L60">
        <v>0.01</v>
      </c>
      <c r="M60">
        <v>0</v>
      </c>
      <c r="N60">
        <v>0.12</v>
      </c>
    </row>
  </sheetData>
  <phoneticPr fontId="13" type="noConversion"/>
  <hyperlinks>
    <hyperlink ref="A60"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0" enableFormatConditionsCalculation="0"/>
  <dimension ref="A1:AA60"/>
  <sheetViews>
    <sheetView topLeftCell="A27" zoomScaleSheetLayoutView="100" workbookViewId="0">
      <selection activeCell="I15" sqref="I15"/>
    </sheetView>
  </sheetViews>
  <sheetFormatPr baseColWidth="10" defaultColWidth="8.83203125" defaultRowHeight="16" customHeight="1" x14ac:dyDescent="0.2"/>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x14ac:dyDescent="0.2">
      <c r="A1" t="s">
        <v>234</v>
      </c>
      <c r="I1" t="s">
        <v>193</v>
      </c>
      <c r="AA1">
        <v>1</v>
      </c>
    </row>
    <row r="2" spans="1:27" ht="16" customHeight="1" x14ac:dyDescent="0.2">
      <c r="A2" t="s">
        <v>230</v>
      </c>
      <c r="AA2" t="s">
        <v>235</v>
      </c>
    </row>
    <row r="3" spans="1:27" ht="16" customHeight="1" x14ac:dyDescent="0.2">
      <c r="A3" t="s">
        <v>176</v>
      </c>
      <c r="AA3" t="s">
        <v>234</v>
      </c>
    </row>
    <row r="4" spans="1:27" ht="16" customHeight="1" x14ac:dyDescent="0.2">
      <c r="AA4" t="s">
        <v>184</v>
      </c>
    </row>
    <row r="5" spans="1:27" ht="16" customHeight="1" x14ac:dyDescent="0.2">
      <c r="A5" t="s">
        <v>1</v>
      </c>
      <c r="B5" t="s">
        <v>136</v>
      </c>
      <c r="C5" t="s">
        <v>137</v>
      </c>
      <c r="D5" t="s">
        <v>138</v>
      </c>
      <c r="E5" t="s">
        <v>139</v>
      </c>
      <c r="F5" t="s">
        <v>123</v>
      </c>
      <c r="G5" t="s">
        <v>177</v>
      </c>
    </row>
    <row r="6" spans="1:27" ht="16" customHeight="1" x14ac:dyDescent="0.2">
      <c r="B6" t="s">
        <v>178</v>
      </c>
      <c r="C6" t="s">
        <v>3</v>
      </c>
      <c r="D6" t="s">
        <v>4</v>
      </c>
      <c r="E6" t="s">
        <v>179</v>
      </c>
      <c r="F6" t="s">
        <v>197</v>
      </c>
      <c r="G6" t="s">
        <v>180</v>
      </c>
      <c r="I6">
        <v>2007</v>
      </c>
    </row>
    <row r="7" spans="1:27" ht="16" customHeight="1" x14ac:dyDescent="0.2">
      <c r="A7" t="s">
        <v>8</v>
      </c>
      <c r="B7">
        <v>0</v>
      </c>
      <c r="C7">
        <v>0</v>
      </c>
      <c r="D7">
        <v>0</v>
      </c>
      <c r="E7">
        <v>0</v>
      </c>
      <c r="F7">
        <v>26114327</v>
      </c>
      <c r="G7">
        <v>26114327</v>
      </c>
    </row>
    <row r="8" spans="1:27" ht="16" customHeight="1" x14ac:dyDescent="0.2">
      <c r="A8" t="s">
        <v>9</v>
      </c>
      <c r="B8">
        <v>0</v>
      </c>
      <c r="C8">
        <v>0</v>
      </c>
      <c r="D8">
        <v>0</v>
      </c>
      <c r="E8">
        <v>0</v>
      </c>
      <c r="F8">
        <v>0</v>
      </c>
      <c r="G8">
        <v>0</v>
      </c>
    </row>
    <row r="9" spans="1:27" ht="16" customHeight="1" x14ac:dyDescent="0.2">
      <c r="A9" t="s">
        <v>10</v>
      </c>
      <c r="B9">
        <v>0</v>
      </c>
      <c r="C9">
        <v>0</v>
      </c>
      <c r="D9">
        <v>0</v>
      </c>
      <c r="E9">
        <v>0</v>
      </c>
      <c r="F9">
        <v>11148972</v>
      </c>
      <c r="G9">
        <v>11148972</v>
      </c>
    </row>
    <row r="10" spans="1:27" ht="16" customHeight="1" x14ac:dyDescent="0.2">
      <c r="A10" t="s">
        <v>11</v>
      </c>
      <c r="B10">
        <v>0</v>
      </c>
      <c r="C10">
        <v>0</v>
      </c>
      <c r="D10">
        <v>0</v>
      </c>
      <c r="E10">
        <v>0</v>
      </c>
      <c r="F10">
        <v>0</v>
      </c>
      <c r="G10">
        <v>0</v>
      </c>
    </row>
    <row r="11" spans="1:27" ht="16" customHeight="1" x14ac:dyDescent="0.2">
      <c r="A11" t="s">
        <v>12</v>
      </c>
      <c r="B11">
        <v>27939198</v>
      </c>
      <c r="C11">
        <v>20714499</v>
      </c>
      <c r="D11">
        <v>1113168</v>
      </c>
      <c r="E11">
        <v>6111531</v>
      </c>
      <c r="F11">
        <v>14758785</v>
      </c>
      <c r="G11">
        <v>42697983</v>
      </c>
    </row>
    <row r="12" spans="1:27" ht="16" customHeight="1" x14ac:dyDescent="0.2">
      <c r="A12" t="s">
        <v>13</v>
      </c>
      <c r="B12">
        <v>0</v>
      </c>
      <c r="C12">
        <v>0</v>
      </c>
      <c r="D12">
        <v>0</v>
      </c>
      <c r="E12">
        <v>0</v>
      </c>
      <c r="F12">
        <v>0</v>
      </c>
      <c r="G12">
        <v>0</v>
      </c>
    </row>
    <row r="13" spans="1:27" ht="16" customHeight="1" x14ac:dyDescent="0.2">
      <c r="A13" t="s">
        <v>14</v>
      </c>
      <c r="B13">
        <v>21783360</v>
      </c>
      <c r="C13">
        <v>21783360</v>
      </c>
      <c r="D13">
        <v>0</v>
      </c>
      <c r="E13">
        <v>0</v>
      </c>
      <c r="F13">
        <v>87194159</v>
      </c>
      <c r="G13">
        <v>108977519</v>
      </c>
    </row>
    <row r="14" spans="1:27" ht="16" customHeight="1" x14ac:dyDescent="0.2">
      <c r="A14" t="s">
        <v>15</v>
      </c>
      <c r="B14">
        <v>0</v>
      </c>
      <c r="C14">
        <v>0</v>
      </c>
      <c r="D14">
        <v>0</v>
      </c>
      <c r="E14">
        <v>0</v>
      </c>
      <c r="F14">
        <v>0</v>
      </c>
      <c r="G14">
        <v>0</v>
      </c>
    </row>
    <row r="15" spans="1:27" ht="16" customHeight="1" x14ac:dyDescent="0.2">
      <c r="A15" t="s">
        <v>16</v>
      </c>
      <c r="B15">
        <v>0</v>
      </c>
      <c r="C15">
        <v>0</v>
      </c>
      <c r="D15">
        <v>0</v>
      </c>
      <c r="E15">
        <v>0</v>
      </c>
      <c r="F15">
        <v>0</v>
      </c>
      <c r="G15">
        <v>0</v>
      </c>
    </row>
    <row r="16" spans="1:27" ht="16" customHeight="1" x14ac:dyDescent="0.2">
      <c r="A16" t="s">
        <v>17</v>
      </c>
      <c r="B16">
        <v>0</v>
      </c>
      <c r="C16">
        <v>0</v>
      </c>
      <c r="D16">
        <v>0</v>
      </c>
      <c r="E16">
        <v>0</v>
      </c>
      <c r="F16">
        <v>0</v>
      </c>
      <c r="G16">
        <v>0</v>
      </c>
    </row>
    <row r="17" spans="1:7" ht="16" customHeight="1" x14ac:dyDescent="0.2">
      <c r="A17" t="s">
        <v>18</v>
      </c>
      <c r="B17">
        <v>104390</v>
      </c>
      <c r="C17">
        <v>104390</v>
      </c>
      <c r="D17">
        <v>0</v>
      </c>
      <c r="E17">
        <v>0</v>
      </c>
      <c r="F17">
        <v>0</v>
      </c>
      <c r="G17">
        <v>104390</v>
      </c>
    </row>
    <row r="18" spans="1:7" ht="16" customHeight="1" x14ac:dyDescent="0.2">
      <c r="A18" t="s">
        <v>19</v>
      </c>
      <c r="B18">
        <v>68993092</v>
      </c>
      <c r="C18">
        <v>68993092</v>
      </c>
      <c r="D18">
        <v>0</v>
      </c>
      <c r="E18">
        <v>0</v>
      </c>
      <c r="F18">
        <v>20194936</v>
      </c>
      <c r="G18">
        <v>89188028</v>
      </c>
    </row>
    <row r="19" spans="1:7" ht="16" customHeight="1" x14ac:dyDescent="0.2">
      <c r="A19" t="s">
        <v>20</v>
      </c>
      <c r="B19">
        <v>0</v>
      </c>
      <c r="C19">
        <v>0</v>
      </c>
      <c r="D19">
        <v>0</v>
      </c>
      <c r="E19">
        <v>0</v>
      </c>
      <c r="F19">
        <v>0</v>
      </c>
      <c r="G19">
        <v>0</v>
      </c>
    </row>
    <row r="20" spans="1:7" ht="16" customHeight="1" x14ac:dyDescent="0.2">
      <c r="A20" t="s">
        <v>21</v>
      </c>
      <c r="B20">
        <v>0</v>
      </c>
      <c r="C20">
        <v>0</v>
      </c>
      <c r="D20">
        <v>0</v>
      </c>
      <c r="E20">
        <v>0</v>
      </c>
      <c r="F20">
        <v>0</v>
      </c>
      <c r="G20">
        <v>0</v>
      </c>
    </row>
    <row r="21" spans="1:7" ht="16" customHeight="1" x14ac:dyDescent="0.2">
      <c r="A21" t="s">
        <v>22</v>
      </c>
      <c r="B21">
        <v>5805130</v>
      </c>
      <c r="C21">
        <v>5805130</v>
      </c>
      <c r="D21">
        <v>0</v>
      </c>
      <c r="E21">
        <v>0</v>
      </c>
      <c r="F21">
        <v>55669168</v>
      </c>
      <c r="G21">
        <v>61474298</v>
      </c>
    </row>
    <row r="22" spans="1:7" ht="16" customHeight="1" x14ac:dyDescent="0.2">
      <c r="A22" t="s">
        <v>23</v>
      </c>
      <c r="B22">
        <v>13313004</v>
      </c>
      <c r="C22">
        <v>0</v>
      </c>
      <c r="D22">
        <v>10179650</v>
      </c>
      <c r="E22">
        <v>3133354</v>
      </c>
      <c r="F22">
        <v>9085334</v>
      </c>
      <c r="G22">
        <v>22398338</v>
      </c>
    </row>
    <row r="23" spans="1:7" ht="16" customHeight="1" x14ac:dyDescent="0.2">
      <c r="A23" t="s">
        <v>24</v>
      </c>
      <c r="B23">
        <v>0</v>
      </c>
      <c r="C23">
        <v>0</v>
      </c>
      <c r="D23">
        <v>0</v>
      </c>
      <c r="E23">
        <v>0</v>
      </c>
      <c r="F23">
        <v>56391425</v>
      </c>
      <c r="G23">
        <v>56391425</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26875352</v>
      </c>
      <c r="G25">
        <v>26875352</v>
      </c>
    </row>
    <row r="26" spans="1:7" ht="16" customHeight="1" x14ac:dyDescent="0.2">
      <c r="A26" t="s">
        <v>27</v>
      </c>
      <c r="B26">
        <v>16879847</v>
      </c>
      <c r="C26">
        <v>13955290</v>
      </c>
      <c r="D26">
        <v>1283103</v>
      </c>
      <c r="E26">
        <v>1641454</v>
      </c>
      <c r="F26">
        <v>3712323</v>
      </c>
      <c r="G26">
        <v>20592170</v>
      </c>
    </row>
    <row r="27" spans="1:7" ht="16" customHeight="1" x14ac:dyDescent="0.2">
      <c r="A27" t="s">
        <v>28</v>
      </c>
      <c r="B27">
        <v>6151595</v>
      </c>
      <c r="C27">
        <v>6151595</v>
      </c>
      <c r="D27">
        <v>0</v>
      </c>
      <c r="E27">
        <v>0</v>
      </c>
      <c r="F27">
        <v>121387166</v>
      </c>
      <c r="G27">
        <v>127538761</v>
      </c>
    </row>
    <row r="28" spans="1:7" ht="16" customHeight="1" x14ac:dyDescent="0.2">
      <c r="A28" t="s">
        <v>29</v>
      </c>
      <c r="B28">
        <v>0</v>
      </c>
      <c r="C28">
        <v>0</v>
      </c>
      <c r="D28">
        <v>0</v>
      </c>
      <c r="E28">
        <v>0</v>
      </c>
      <c r="F28">
        <v>0</v>
      </c>
      <c r="G28">
        <v>0</v>
      </c>
    </row>
    <row r="29" spans="1:7" ht="16" customHeight="1" x14ac:dyDescent="0.2">
      <c r="A29" t="s">
        <v>30</v>
      </c>
      <c r="B29">
        <v>0</v>
      </c>
      <c r="C29">
        <v>0</v>
      </c>
      <c r="D29">
        <v>0</v>
      </c>
      <c r="E29">
        <v>0</v>
      </c>
      <c r="F29">
        <v>73185198</v>
      </c>
      <c r="G29">
        <v>73185198</v>
      </c>
    </row>
    <row r="30" spans="1:7" ht="16" customHeight="1" x14ac:dyDescent="0.2">
      <c r="A30" t="s">
        <v>31</v>
      </c>
      <c r="B30">
        <v>0</v>
      </c>
      <c r="C30">
        <v>0</v>
      </c>
      <c r="D30">
        <v>0</v>
      </c>
      <c r="E30">
        <v>0</v>
      </c>
      <c r="F30">
        <v>441902</v>
      </c>
      <c r="G30">
        <v>441902</v>
      </c>
    </row>
    <row r="31" spans="1:7" ht="16" customHeight="1" x14ac:dyDescent="0.2">
      <c r="A31" t="s">
        <v>32</v>
      </c>
      <c r="B31">
        <v>0</v>
      </c>
      <c r="C31">
        <v>0</v>
      </c>
      <c r="D31">
        <v>0</v>
      </c>
      <c r="E31">
        <v>0</v>
      </c>
      <c r="F31">
        <v>0</v>
      </c>
      <c r="G31">
        <v>0</v>
      </c>
    </row>
    <row r="32" spans="1:7" ht="16" customHeight="1" x14ac:dyDescent="0.2">
      <c r="A32" t="s">
        <v>33</v>
      </c>
      <c r="B32">
        <v>6521911</v>
      </c>
      <c r="C32">
        <v>6521911</v>
      </c>
      <c r="D32">
        <v>0</v>
      </c>
      <c r="E32">
        <v>0</v>
      </c>
      <c r="F32">
        <v>40908545</v>
      </c>
      <c r="G32">
        <v>47430456</v>
      </c>
    </row>
    <row r="33" spans="1:7" ht="16" customHeight="1" x14ac:dyDescent="0.2">
      <c r="A33" t="s">
        <v>34</v>
      </c>
      <c r="B33">
        <v>0</v>
      </c>
      <c r="C33">
        <v>0</v>
      </c>
      <c r="D33">
        <v>0</v>
      </c>
      <c r="E33">
        <v>0</v>
      </c>
      <c r="F33">
        <v>0</v>
      </c>
      <c r="G33">
        <v>0</v>
      </c>
    </row>
    <row r="34" spans="1:7" ht="16" customHeight="1" x14ac:dyDescent="0.2">
      <c r="A34" t="s">
        <v>35</v>
      </c>
      <c r="B34">
        <v>10746700</v>
      </c>
      <c r="C34">
        <v>10746700</v>
      </c>
      <c r="D34">
        <v>0</v>
      </c>
      <c r="E34">
        <v>0</v>
      </c>
      <c r="F34">
        <v>23245</v>
      </c>
      <c r="G34">
        <v>10769945</v>
      </c>
    </row>
    <row r="35" spans="1:7" ht="16" customHeight="1" x14ac:dyDescent="0.2">
      <c r="A35" t="s">
        <v>36</v>
      </c>
      <c r="B35">
        <v>8604</v>
      </c>
      <c r="C35">
        <v>8604</v>
      </c>
      <c r="D35">
        <v>0</v>
      </c>
      <c r="E35">
        <v>0</v>
      </c>
      <c r="F35">
        <v>0</v>
      </c>
      <c r="G35">
        <v>8604</v>
      </c>
    </row>
    <row r="36" spans="1:7" ht="16" customHeight="1" x14ac:dyDescent="0.2">
      <c r="A36" t="s">
        <v>37</v>
      </c>
      <c r="B36">
        <v>194987</v>
      </c>
      <c r="C36">
        <v>194987</v>
      </c>
      <c r="D36">
        <v>0</v>
      </c>
      <c r="E36">
        <v>0</v>
      </c>
      <c r="F36">
        <v>15275364</v>
      </c>
      <c r="G36">
        <v>15470351</v>
      </c>
    </row>
    <row r="37" spans="1:7" ht="16" customHeight="1" x14ac:dyDescent="0.2">
      <c r="A37" t="s">
        <v>38</v>
      </c>
      <c r="B37">
        <v>0</v>
      </c>
      <c r="C37">
        <v>0</v>
      </c>
      <c r="D37">
        <v>0</v>
      </c>
      <c r="E37">
        <v>0</v>
      </c>
      <c r="F37">
        <v>365989681</v>
      </c>
      <c r="G37">
        <v>365989681</v>
      </c>
    </row>
    <row r="38" spans="1:7" ht="16" customHeight="1" x14ac:dyDescent="0.2">
      <c r="A38" t="s">
        <v>39</v>
      </c>
      <c r="B38">
        <v>0</v>
      </c>
      <c r="C38">
        <v>0</v>
      </c>
      <c r="D38">
        <v>0</v>
      </c>
      <c r="E38">
        <v>0</v>
      </c>
      <c r="F38">
        <v>2450000</v>
      </c>
      <c r="G38">
        <v>2450000</v>
      </c>
    </row>
    <row r="39" spans="1:7" ht="16" customHeight="1" x14ac:dyDescent="0.2">
      <c r="A39" t="s">
        <v>40</v>
      </c>
      <c r="B39">
        <v>414379045</v>
      </c>
      <c r="C39">
        <v>312395047</v>
      </c>
      <c r="D39">
        <v>101983998</v>
      </c>
      <c r="E39">
        <v>0</v>
      </c>
      <c r="F39">
        <v>1280392732</v>
      </c>
      <c r="G39">
        <v>1694771777</v>
      </c>
    </row>
    <row r="40" spans="1:7" ht="16" customHeight="1" x14ac:dyDescent="0.2">
      <c r="A40" t="s">
        <v>41</v>
      </c>
      <c r="B40">
        <v>0</v>
      </c>
      <c r="C40">
        <v>0</v>
      </c>
      <c r="D40">
        <v>0</v>
      </c>
      <c r="E40">
        <v>0</v>
      </c>
      <c r="F40">
        <v>0</v>
      </c>
      <c r="G40">
        <v>0</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47715919</v>
      </c>
      <c r="G42">
        <v>47715919</v>
      </c>
    </row>
    <row r="43" spans="1:7" ht="16" customHeight="1" x14ac:dyDescent="0.2">
      <c r="A43" t="s">
        <v>44</v>
      </c>
      <c r="B43">
        <v>0</v>
      </c>
      <c r="C43">
        <v>0</v>
      </c>
      <c r="D43">
        <v>0</v>
      </c>
      <c r="E43">
        <v>0</v>
      </c>
      <c r="F43">
        <v>0</v>
      </c>
      <c r="G43">
        <v>0</v>
      </c>
    </row>
    <row r="44" spans="1:7" ht="16" customHeight="1" x14ac:dyDescent="0.2">
      <c r="A44" t="s">
        <v>45</v>
      </c>
      <c r="B44">
        <v>78253</v>
      </c>
      <c r="C44">
        <v>78253</v>
      </c>
      <c r="D44">
        <v>0</v>
      </c>
      <c r="E44">
        <v>0</v>
      </c>
      <c r="F44">
        <v>718461</v>
      </c>
      <c r="G44">
        <v>796714</v>
      </c>
    </row>
    <row r="45" spans="1:7" ht="16" customHeight="1" x14ac:dyDescent="0.2">
      <c r="A45" t="s">
        <v>46</v>
      </c>
      <c r="B45">
        <v>0</v>
      </c>
      <c r="C45">
        <v>0</v>
      </c>
      <c r="D45">
        <v>0</v>
      </c>
      <c r="E45">
        <v>0</v>
      </c>
      <c r="F45">
        <v>0</v>
      </c>
      <c r="G45">
        <v>0</v>
      </c>
    </row>
    <row r="46" spans="1:7" ht="16" customHeight="1" x14ac:dyDescent="0.2">
      <c r="A46" t="s">
        <v>143</v>
      </c>
      <c r="B46">
        <v>0</v>
      </c>
      <c r="C46">
        <v>0</v>
      </c>
      <c r="D46">
        <v>0</v>
      </c>
      <c r="E46">
        <v>0</v>
      </c>
      <c r="F46">
        <v>0</v>
      </c>
      <c r="G46">
        <v>0</v>
      </c>
    </row>
    <row r="47" spans="1:7" ht="16" customHeight="1" x14ac:dyDescent="0.2">
      <c r="A47" t="s">
        <v>47</v>
      </c>
      <c r="B47">
        <v>10530870</v>
      </c>
      <c r="C47">
        <v>10530870</v>
      </c>
      <c r="D47">
        <v>0</v>
      </c>
      <c r="E47">
        <v>0</v>
      </c>
      <c r="F47">
        <v>3901941</v>
      </c>
      <c r="G47">
        <v>14432811</v>
      </c>
    </row>
    <row r="48" spans="1:7" ht="16" customHeight="1" x14ac:dyDescent="0.2">
      <c r="A48" t="s">
        <v>48</v>
      </c>
      <c r="B48">
        <v>0</v>
      </c>
      <c r="C48">
        <v>0</v>
      </c>
      <c r="D48">
        <v>0</v>
      </c>
      <c r="E48">
        <v>0</v>
      </c>
      <c r="F48">
        <v>0</v>
      </c>
      <c r="G48">
        <v>0</v>
      </c>
    </row>
    <row r="49" spans="1:7" ht="16" customHeight="1" x14ac:dyDescent="0.2">
      <c r="A49" t="s">
        <v>49</v>
      </c>
      <c r="B49">
        <v>0</v>
      </c>
      <c r="C49">
        <v>0</v>
      </c>
      <c r="D49">
        <v>0</v>
      </c>
      <c r="E49">
        <v>0</v>
      </c>
      <c r="F49">
        <v>0</v>
      </c>
      <c r="G49">
        <v>0</v>
      </c>
    </row>
    <row r="50" spans="1:7" ht="16" customHeight="1" x14ac:dyDescent="0.2">
      <c r="A50" t="s">
        <v>50</v>
      </c>
      <c r="B50">
        <v>1283383</v>
      </c>
      <c r="C50">
        <v>1177386</v>
      </c>
      <c r="D50">
        <v>0</v>
      </c>
      <c r="E50">
        <v>105997</v>
      </c>
      <c r="F50">
        <v>1082767</v>
      </c>
      <c r="G50">
        <v>2366150</v>
      </c>
    </row>
    <row r="51" spans="1:7" ht="16" customHeight="1" x14ac:dyDescent="0.2">
      <c r="A51" t="s">
        <v>51</v>
      </c>
      <c r="B51">
        <v>4315466</v>
      </c>
      <c r="C51">
        <v>4315466</v>
      </c>
      <c r="D51">
        <v>0</v>
      </c>
      <c r="E51">
        <v>0</v>
      </c>
      <c r="F51">
        <v>1731261</v>
      </c>
      <c r="G51">
        <v>6046727</v>
      </c>
    </row>
    <row r="52" spans="1:7" ht="16" customHeight="1" x14ac:dyDescent="0.2">
      <c r="A52" t="s">
        <v>52</v>
      </c>
      <c r="B52">
        <v>226869</v>
      </c>
      <c r="C52">
        <v>0</v>
      </c>
      <c r="D52">
        <v>0</v>
      </c>
      <c r="E52">
        <v>226869</v>
      </c>
      <c r="F52">
        <v>0</v>
      </c>
      <c r="G52">
        <v>226869</v>
      </c>
    </row>
    <row r="53" spans="1:7" ht="16" customHeight="1" x14ac:dyDescent="0.2">
      <c r="A53" t="s">
        <v>53</v>
      </c>
      <c r="B53">
        <v>0</v>
      </c>
      <c r="C53">
        <v>0</v>
      </c>
      <c r="D53">
        <v>0</v>
      </c>
      <c r="E53">
        <v>0</v>
      </c>
      <c r="F53">
        <v>11512024</v>
      </c>
      <c r="G53">
        <v>11512024</v>
      </c>
    </row>
    <row r="54" spans="1:7" ht="16" customHeight="1" x14ac:dyDescent="0.2">
      <c r="A54" t="s">
        <v>54</v>
      </c>
      <c r="B54">
        <v>5812891</v>
      </c>
      <c r="C54">
        <v>0</v>
      </c>
      <c r="D54">
        <v>5812891</v>
      </c>
      <c r="E54">
        <v>0</v>
      </c>
      <c r="F54">
        <v>0</v>
      </c>
      <c r="G54">
        <v>5812891</v>
      </c>
    </row>
    <row r="55" spans="1:7" ht="16" customHeight="1" x14ac:dyDescent="0.2">
      <c r="A55" t="s">
        <v>55</v>
      </c>
      <c r="B55">
        <v>0</v>
      </c>
      <c r="C55">
        <v>0</v>
      </c>
      <c r="D55">
        <v>0</v>
      </c>
      <c r="E55">
        <v>0</v>
      </c>
      <c r="F55">
        <v>0</v>
      </c>
      <c r="G55">
        <v>0</v>
      </c>
    </row>
    <row r="56" spans="1:7" ht="16" customHeight="1" x14ac:dyDescent="0.2">
      <c r="A56" t="s">
        <v>56</v>
      </c>
      <c r="B56">
        <v>0</v>
      </c>
      <c r="C56">
        <v>0</v>
      </c>
      <c r="D56">
        <v>0</v>
      </c>
      <c r="E56">
        <v>0</v>
      </c>
      <c r="F56">
        <v>0</v>
      </c>
      <c r="G56">
        <v>0</v>
      </c>
    </row>
    <row r="57" spans="1:7" ht="16" customHeight="1" x14ac:dyDescent="0.2">
      <c r="A57" t="s">
        <v>57</v>
      </c>
      <c r="B57">
        <v>1451158</v>
      </c>
      <c r="C57">
        <v>1451158</v>
      </c>
      <c r="D57">
        <v>0</v>
      </c>
      <c r="E57">
        <v>0</v>
      </c>
      <c r="F57">
        <v>1145752</v>
      </c>
      <c r="G57">
        <v>2596910</v>
      </c>
    </row>
    <row r="58" spans="1:7" ht="16" customHeight="1" x14ac:dyDescent="0.2">
      <c r="A58" t="s">
        <v>58</v>
      </c>
      <c r="B58">
        <v>0</v>
      </c>
      <c r="C58">
        <v>0</v>
      </c>
      <c r="D58">
        <v>0</v>
      </c>
      <c r="E58">
        <v>0</v>
      </c>
      <c r="F58">
        <v>0</v>
      </c>
      <c r="G58">
        <v>0</v>
      </c>
    </row>
    <row r="59" spans="1:7" ht="16" customHeight="1" x14ac:dyDescent="0.2">
      <c r="A59" t="s">
        <v>133</v>
      </c>
      <c r="B59">
        <v>616519753</v>
      </c>
      <c r="C59">
        <v>484927738</v>
      </c>
      <c r="D59">
        <v>120372810</v>
      </c>
      <c r="E59">
        <v>11219205</v>
      </c>
      <c r="F59">
        <v>2279006739</v>
      </c>
      <c r="G59">
        <v>2895526492</v>
      </c>
    </row>
    <row r="60" spans="1:7" ht="16" customHeight="1" x14ac:dyDescent="0.2">
      <c r="A60" t="s">
        <v>145</v>
      </c>
      <c r="B60">
        <v>0.21</v>
      </c>
      <c r="C60">
        <v>0.17</v>
      </c>
      <c r="D60">
        <v>0.04</v>
      </c>
      <c r="E60">
        <v>0</v>
      </c>
      <c r="F60">
        <v>0.79</v>
      </c>
      <c r="G60">
        <v>1</v>
      </c>
    </row>
  </sheetData>
  <sheetProtection insertColumns="0" insertRows="0" insertHyperlinks="0" selectLockedCells="1"/>
  <phoneticPr fontId="13" type="noConversion"/>
  <hyperlinks>
    <hyperlink ref="A60"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enableFormatConditionsCalculation="0"/>
  <dimension ref="A1:AA60"/>
  <sheetViews>
    <sheetView zoomScaleSheetLayoutView="115" workbookViewId="0">
      <selection activeCell="I1" sqref="I1:K1048576"/>
    </sheetView>
  </sheetViews>
  <sheetFormatPr baseColWidth="10" defaultColWidth="9.1640625" defaultRowHeight="16" customHeight="1" x14ac:dyDescent="0.2"/>
  <cols>
    <col min="1" max="1" width="15.5" customWidth="1"/>
    <col min="2" max="2" width="11.1640625" customWidth="1"/>
    <col min="3" max="3" width="10.83203125" customWidth="1"/>
    <col min="4" max="4" width="11.1640625" bestFit="1" customWidth="1"/>
    <col min="5" max="5" width="10.1640625" customWidth="1"/>
    <col min="6" max="6" width="7.5" customWidth="1"/>
    <col min="7" max="7" width="9.83203125" bestFit="1" customWidth="1"/>
    <col min="8" max="8" width="9.33203125" bestFit="1" customWidth="1"/>
    <col min="9" max="11" width="11.5" customWidth="1"/>
    <col min="12" max="12" width="9.83203125" bestFit="1" customWidth="1"/>
    <col min="13" max="13" width="8.6640625" customWidth="1"/>
    <col min="14" max="14" width="12.6640625" customWidth="1"/>
    <col min="15" max="15" width="7.5" customWidth="1"/>
  </cols>
  <sheetData>
    <row r="1" spans="1:27" ht="16" customHeight="1" x14ac:dyDescent="0.2">
      <c r="A1" t="s">
        <v>232</v>
      </c>
      <c r="P1" t="s">
        <v>191</v>
      </c>
    </row>
    <row r="2" spans="1:27" ht="16" customHeight="1" x14ac:dyDescent="0.2">
      <c r="A2" t="s">
        <v>227</v>
      </c>
      <c r="AA2" t="s">
        <v>232</v>
      </c>
    </row>
    <row r="3" spans="1:27" ht="16" customHeight="1" x14ac:dyDescent="0.2">
      <c r="A3" t="s">
        <v>176</v>
      </c>
      <c r="AA3" t="s">
        <v>233</v>
      </c>
    </row>
    <row r="4" spans="1:27" ht="16" customHeight="1" x14ac:dyDescent="0.2">
      <c r="AA4" t="s">
        <v>184</v>
      </c>
    </row>
    <row r="5" spans="1:27"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27" ht="16" customHeight="1" x14ac:dyDescent="0.2">
      <c r="B6" t="s">
        <v>186</v>
      </c>
      <c r="C6" t="s">
        <v>187</v>
      </c>
      <c r="D6" t="s">
        <v>4</v>
      </c>
      <c r="E6" t="s">
        <v>188</v>
      </c>
      <c r="F6" t="s">
        <v>128</v>
      </c>
      <c r="G6" t="s">
        <v>64</v>
      </c>
      <c r="H6" t="s">
        <v>158</v>
      </c>
      <c r="I6" t="s">
        <v>189</v>
      </c>
      <c r="J6" t="s">
        <v>171</v>
      </c>
      <c r="K6" t="s">
        <v>172</v>
      </c>
      <c r="L6" t="s">
        <v>173</v>
      </c>
      <c r="M6" t="s">
        <v>70</v>
      </c>
      <c r="N6" t="s">
        <v>72</v>
      </c>
    </row>
    <row r="7" spans="1:27" ht="16" customHeight="1" x14ac:dyDescent="0.2">
      <c r="A7" t="s">
        <v>8</v>
      </c>
      <c r="B7">
        <v>36475726</v>
      </c>
      <c r="C7">
        <v>10785735</v>
      </c>
      <c r="D7">
        <v>6164909</v>
      </c>
      <c r="E7">
        <v>14123</v>
      </c>
      <c r="F7">
        <v>0</v>
      </c>
      <c r="G7">
        <v>0</v>
      </c>
      <c r="H7">
        <v>0</v>
      </c>
      <c r="I7">
        <v>0</v>
      </c>
      <c r="J7">
        <v>0</v>
      </c>
      <c r="K7">
        <v>0</v>
      </c>
      <c r="L7">
        <v>5065667</v>
      </c>
      <c r="M7">
        <v>267549</v>
      </c>
      <c r="N7">
        <v>14177743</v>
      </c>
    </row>
    <row r="8" spans="1:27" ht="16" customHeight="1" x14ac:dyDescent="0.2">
      <c r="A8" t="s">
        <v>9</v>
      </c>
      <c r="B8">
        <v>7225220</v>
      </c>
      <c r="C8">
        <v>648358</v>
      </c>
      <c r="D8">
        <v>0</v>
      </c>
      <c r="E8">
        <v>0</v>
      </c>
      <c r="F8">
        <v>0</v>
      </c>
      <c r="G8">
        <v>0</v>
      </c>
      <c r="H8">
        <v>0</v>
      </c>
      <c r="I8">
        <v>751904</v>
      </c>
      <c r="J8">
        <v>0</v>
      </c>
      <c r="K8">
        <v>0</v>
      </c>
      <c r="L8">
        <v>5736053</v>
      </c>
      <c r="M8">
        <v>88905</v>
      </c>
      <c r="N8">
        <v>0</v>
      </c>
    </row>
    <row r="9" spans="1:27" ht="16" customHeight="1" x14ac:dyDescent="0.2">
      <c r="A9" t="s">
        <v>10</v>
      </c>
      <c r="B9">
        <v>67659715</v>
      </c>
      <c r="C9">
        <v>3826441</v>
      </c>
      <c r="D9">
        <v>44136994</v>
      </c>
      <c r="E9">
        <v>47802</v>
      </c>
      <c r="F9">
        <v>0</v>
      </c>
      <c r="G9">
        <v>0</v>
      </c>
      <c r="H9">
        <v>0</v>
      </c>
      <c r="I9">
        <v>0</v>
      </c>
      <c r="J9">
        <v>0</v>
      </c>
      <c r="K9">
        <v>0</v>
      </c>
      <c r="L9">
        <v>10630380</v>
      </c>
      <c r="M9">
        <v>693163</v>
      </c>
      <c r="N9">
        <v>8324935</v>
      </c>
    </row>
    <row r="10" spans="1:27" ht="16" customHeight="1" x14ac:dyDescent="0.2">
      <c r="A10" t="s">
        <v>11</v>
      </c>
      <c r="B10">
        <v>42330786</v>
      </c>
      <c r="C10">
        <v>5635</v>
      </c>
      <c r="D10">
        <v>41426151</v>
      </c>
      <c r="E10">
        <v>899000</v>
      </c>
      <c r="F10">
        <v>0</v>
      </c>
      <c r="G10">
        <v>0</v>
      </c>
      <c r="H10">
        <v>0</v>
      </c>
      <c r="I10">
        <v>0</v>
      </c>
      <c r="J10">
        <v>0</v>
      </c>
      <c r="K10">
        <v>0</v>
      </c>
      <c r="L10">
        <v>0</v>
      </c>
      <c r="M10">
        <v>0</v>
      </c>
      <c r="N10">
        <v>0</v>
      </c>
    </row>
    <row r="11" spans="1:27" ht="16" customHeight="1" x14ac:dyDescent="0.2">
      <c r="A11" t="s">
        <v>12</v>
      </c>
      <c r="B11">
        <v>1578478733</v>
      </c>
      <c r="C11">
        <v>19237657</v>
      </c>
      <c r="D11">
        <v>554169686</v>
      </c>
      <c r="E11">
        <v>8153508</v>
      </c>
      <c r="F11">
        <v>0</v>
      </c>
      <c r="G11">
        <v>0</v>
      </c>
      <c r="H11">
        <v>0</v>
      </c>
      <c r="I11">
        <v>82752</v>
      </c>
      <c r="J11">
        <v>656335397</v>
      </c>
      <c r="K11">
        <v>0</v>
      </c>
      <c r="L11">
        <v>230154858</v>
      </c>
      <c r="M11">
        <v>117085</v>
      </c>
      <c r="N11">
        <v>110227790</v>
      </c>
    </row>
    <row r="12" spans="1:27" ht="16" customHeight="1" x14ac:dyDescent="0.2">
      <c r="A12" t="s">
        <v>13</v>
      </c>
      <c r="B12">
        <v>81215374</v>
      </c>
      <c r="C12">
        <v>100234</v>
      </c>
      <c r="D12">
        <v>-59661</v>
      </c>
      <c r="E12">
        <v>124</v>
      </c>
      <c r="F12">
        <v>0</v>
      </c>
      <c r="G12">
        <v>6950</v>
      </c>
      <c r="H12">
        <v>4191985</v>
      </c>
      <c r="I12">
        <v>747460</v>
      </c>
      <c r="J12">
        <v>30496</v>
      </c>
      <c r="K12">
        <v>0</v>
      </c>
      <c r="L12">
        <v>4098426</v>
      </c>
      <c r="M12">
        <v>95776</v>
      </c>
      <c r="N12">
        <v>72003584</v>
      </c>
    </row>
    <row r="13" spans="1:27" ht="16" customHeight="1" x14ac:dyDescent="0.2">
      <c r="A13" t="s">
        <v>14</v>
      </c>
      <c r="B13">
        <v>54818040</v>
      </c>
      <c r="C13">
        <v>21677050</v>
      </c>
      <c r="D13">
        <v>0</v>
      </c>
      <c r="E13">
        <v>0</v>
      </c>
      <c r="F13">
        <v>0</v>
      </c>
      <c r="G13">
        <v>0</v>
      </c>
      <c r="H13">
        <v>0</v>
      </c>
      <c r="I13">
        <v>0</v>
      </c>
      <c r="J13">
        <v>0</v>
      </c>
      <c r="K13">
        <v>254546</v>
      </c>
      <c r="L13">
        <v>13136101</v>
      </c>
      <c r="M13">
        <v>856305</v>
      </c>
      <c r="N13">
        <v>18894038</v>
      </c>
    </row>
    <row r="14" spans="1:27" ht="16" customHeight="1" x14ac:dyDescent="0.2">
      <c r="A14" t="s">
        <v>15</v>
      </c>
      <c r="B14">
        <v>35413769</v>
      </c>
      <c r="C14">
        <v>3721306</v>
      </c>
      <c r="D14">
        <v>28845879</v>
      </c>
      <c r="E14">
        <v>0</v>
      </c>
      <c r="F14">
        <v>0</v>
      </c>
      <c r="G14">
        <v>0</v>
      </c>
      <c r="H14">
        <v>0</v>
      </c>
      <c r="I14">
        <v>1173589</v>
      </c>
      <c r="J14">
        <v>472050</v>
      </c>
      <c r="K14">
        <v>0</v>
      </c>
      <c r="L14">
        <v>833593</v>
      </c>
      <c r="M14">
        <v>367352</v>
      </c>
      <c r="N14">
        <v>0</v>
      </c>
    </row>
    <row r="15" spans="1:27" ht="16" customHeight="1" x14ac:dyDescent="0.2">
      <c r="A15" t="s">
        <v>16</v>
      </c>
      <c r="B15">
        <v>62656712</v>
      </c>
      <c r="C15">
        <v>13949577</v>
      </c>
      <c r="D15">
        <v>23668116</v>
      </c>
      <c r="E15">
        <v>0</v>
      </c>
      <c r="F15">
        <v>0</v>
      </c>
      <c r="G15">
        <v>14236277</v>
      </c>
      <c r="H15">
        <v>0</v>
      </c>
      <c r="I15">
        <v>0</v>
      </c>
      <c r="J15">
        <v>0</v>
      </c>
      <c r="K15">
        <v>0</v>
      </c>
      <c r="L15">
        <v>9583077</v>
      </c>
      <c r="M15">
        <v>1219665</v>
      </c>
      <c r="N15">
        <v>0</v>
      </c>
    </row>
    <row r="16" spans="1:27" ht="16" customHeight="1" x14ac:dyDescent="0.2">
      <c r="A16" t="s">
        <v>17</v>
      </c>
      <c r="B16">
        <v>280774457</v>
      </c>
      <c r="C16">
        <v>0</v>
      </c>
      <c r="D16">
        <v>133925050</v>
      </c>
      <c r="E16">
        <v>0</v>
      </c>
      <c r="F16">
        <v>0</v>
      </c>
      <c r="G16">
        <v>0</v>
      </c>
      <c r="H16">
        <v>0</v>
      </c>
      <c r="I16">
        <v>1126858</v>
      </c>
      <c r="J16">
        <v>48692529</v>
      </c>
      <c r="K16">
        <v>3285159</v>
      </c>
      <c r="L16">
        <v>26196164</v>
      </c>
      <c r="M16">
        <v>5219550</v>
      </c>
      <c r="N16">
        <v>62329147</v>
      </c>
    </row>
    <row r="17" spans="1:14" ht="16" customHeight="1" x14ac:dyDescent="0.2">
      <c r="A17" t="s">
        <v>18</v>
      </c>
      <c r="B17">
        <v>120837485</v>
      </c>
      <c r="C17">
        <v>9005944</v>
      </c>
      <c r="D17">
        <v>0</v>
      </c>
      <c r="E17">
        <v>687956</v>
      </c>
      <c r="F17">
        <v>0</v>
      </c>
      <c r="G17">
        <v>0</v>
      </c>
      <c r="H17">
        <v>0</v>
      </c>
      <c r="I17">
        <v>0</v>
      </c>
      <c r="J17">
        <v>337852</v>
      </c>
      <c r="K17">
        <v>0</v>
      </c>
      <c r="L17">
        <v>2488525</v>
      </c>
      <c r="M17">
        <v>428295</v>
      </c>
      <c r="N17">
        <v>107888913</v>
      </c>
    </row>
    <row r="18" spans="1:14" ht="16" customHeight="1" x14ac:dyDescent="0.2">
      <c r="A18" t="s">
        <v>19</v>
      </c>
      <c r="B18">
        <v>13720992</v>
      </c>
      <c r="C18">
        <v>8724863</v>
      </c>
      <c r="D18">
        <v>0</v>
      </c>
      <c r="E18">
        <v>269432</v>
      </c>
      <c r="F18">
        <v>0</v>
      </c>
      <c r="G18">
        <v>0</v>
      </c>
      <c r="H18">
        <v>0</v>
      </c>
      <c r="I18">
        <v>0</v>
      </c>
      <c r="J18">
        <v>0</v>
      </c>
      <c r="K18">
        <v>0</v>
      </c>
      <c r="L18">
        <v>4115381</v>
      </c>
      <c r="M18">
        <v>611316</v>
      </c>
      <c r="N18">
        <v>0</v>
      </c>
    </row>
    <row r="19" spans="1:14" ht="16" customHeight="1" x14ac:dyDescent="0.2">
      <c r="A19" t="s">
        <v>20</v>
      </c>
      <c r="B19">
        <v>13025379</v>
      </c>
      <c r="C19">
        <v>2301741</v>
      </c>
      <c r="D19">
        <v>1175820</v>
      </c>
      <c r="E19">
        <v>67754</v>
      </c>
      <c r="F19">
        <v>0</v>
      </c>
      <c r="G19">
        <v>0</v>
      </c>
      <c r="H19">
        <v>0</v>
      </c>
      <c r="I19">
        <v>181651</v>
      </c>
      <c r="J19">
        <v>0</v>
      </c>
      <c r="K19">
        <v>3097</v>
      </c>
      <c r="L19">
        <v>175434</v>
      </c>
      <c r="M19">
        <v>6271418</v>
      </c>
      <c r="N19">
        <v>2848464</v>
      </c>
    </row>
    <row r="20" spans="1:14" ht="16" customHeight="1" x14ac:dyDescent="0.2">
      <c r="A20" t="s">
        <v>21</v>
      </c>
      <c r="B20">
        <v>437562061</v>
      </c>
      <c r="C20">
        <v>14465243</v>
      </c>
      <c r="D20">
        <v>286898295</v>
      </c>
      <c r="E20">
        <v>39419</v>
      </c>
      <c r="F20">
        <v>0</v>
      </c>
      <c r="G20">
        <v>0</v>
      </c>
      <c r="H20">
        <v>0</v>
      </c>
      <c r="I20">
        <v>0</v>
      </c>
      <c r="J20">
        <v>0</v>
      </c>
      <c r="K20">
        <v>0</v>
      </c>
      <c r="L20">
        <v>9694113</v>
      </c>
      <c r="M20">
        <v>556447</v>
      </c>
      <c r="N20">
        <v>125908544</v>
      </c>
    </row>
    <row r="21" spans="1:14" ht="16" customHeight="1" x14ac:dyDescent="0.2">
      <c r="A21" t="s">
        <v>22</v>
      </c>
      <c r="B21">
        <v>44625091</v>
      </c>
      <c r="C21">
        <v>0</v>
      </c>
      <c r="D21">
        <v>15275266</v>
      </c>
      <c r="E21">
        <v>0</v>
      </c>
      <c r="F21">
        <v>0</v>
      </c>
      <c r="G21">
        <v>0</v>
      </c>
      <c r="H21">
        <v>0</v>
      </c>
      <c r="I21">
        <v>0</v>
      </c>
      <c r="J21">
        <v>0</v>
      </c>
      <c r="K21">
        <v>0</v>
      </c>
      <c r="L21">
        <v>10807138</v>
      </c>
      <c r="M21">
        <v>730736</v>
      </c>
      <c r="N21">
        <v>17811951</v>
      </c>
    </row>
    <row r="22" spans="1:14" ht="16" customHeight="1" x14ac:dyDescent="0.2">
      <c r="A22" t="s">
        <v>23</v>
      </c>
      <c r="B22">
        <v>12464889</v>
      </c>
      <c r="C22">
        <v>5577933</v>
      </c>
      <c r="D22">
        <v>0</v>
      </c>
      <c r="E22">
        <v>0</v>
      </c>
      <c r="F22">
        <v>0</v>
      </c>
      <c r="G22">
        <v>0</v>
      </c>
      <c r="H22">
        <v>0</v>
      </c>
      <c r="I22">
        <v>0</v>
      </c>
      <c r="J22">
        <v>0</v>
      </c>
      <c r="K22">
        <v>0</v>
      </c>
      <c r="L22">
        <v>5795135</v>
      </c>
      <c r="M22">
        <v>1091821</v>
      </c>
      <c r="N22">
        <v>0</v>
      </c>
    </row>
    <row r="23" spans="1:14" ht="16" customHeight="1" x14ac:dyDescent="0.2">
      <c r="A23" t="s">
        <v>24</v>
      </c>
      <c r="B23">
        <v>8910268</v>
      </c>
      <c r="C23">
        <v>0</v>
      </c>
      <c r="D23">
        <v>4829524</v>
      </c>
      <c r="E23">
        <v>0</v>
      </c>
      <c r="F23">
        <v>0</v>
      </c>
      <c r="G23">
        <v>0</v>
      </c>
      <c r="H23">
        <v>0</v>
      </c>
      <c r="I23">
        <v>0</v>
      </c>
      <c r="J23">
        <v>0</v>
      </c>
      <c r="K23">
        <v>0</v>
      </c>
      <c r="L23">
        <v>156781</v>
      </c>
      <c r="M23">
        <v>0</v>
      </c>
      <c r="N23">
        <v>3923963</v>
      </c>
    </row>
    <row r="24" spans="1:14" ht="16" customHeight="1" x14ac:dyDescent="0.2">
      <c r="A24" t="s">
        <v>25</v>
      </c>
      <c r="B24">
        <v>5805432</v>
      </c>
      <c r="C24">
        <v>1656476</v>
      </c>
      <c r="D24">
        <v>3061315</v>
      </c>
      <c r="E24">
        <v>0</v>
      </c>
      <c r="F24">
        <v>0</v>
      </c>
      <c r="G24">
        <v>0</v>
      </c>
      <c r="H24">
        <v>0</v>
      </c>
      <c r="I24">
        <v>0</v>
      </c>
      <c r="J24">
        <v>0</v>
      </c>
      <c r="K24">
        <v>0</v>
      </c>
      <c r="L24">
        <v>1087641</v>
      </c>
      <c r="M24">
        <v>0</v>
      </c>
      <c r="N24">
        <v>0</v>
      </c>
    </row>
    <row r="25" spans="1:14" ht="16" customHeight="1" x14ac:dyDescent="0.2">
      <c r="A25" t="s">
        <v>26</v>
      </c>
      <c r="B25">
        <v>19592720</v>
      </c>
      <c r="C25">
        <v>0</v>
      </c>
      <c r="D25">
        <v>5219488</v>
      </c>
      <c r="E25">
        <v>0</v>
      </c>
      <c r="F25">
        <v>0</v>
      </c>
      <c r="G25">
        <v>0</v>
      </c>
      <c r="H25">
        <v>0</v>
      </c>
      <c r="I25">
        <v>0</v>
      </c>
      <c r="J25">
        <v>0</v>
      </c>
      <c r="K25">
        <v>7545039</v>
      </c>
      <c r="L25">
        <v>1600039</v>
      </c>
      <c r="M25">
        <v>0</v>
      </c>
      <c r="N25">
        <v>5228154</v>
      </c>
    </row>
    <row r="26" spans="1:14" ht="16" customHeight="1" x14ac:dyDescent="0.2">
      <c r="A26" t="s">
        <v>27</v>
      </c>
      <c r="B26">
        <v>-312</v>
      </c>
      <c r="C26">
        <v>0</v>
      </c>
      <c r="D26">
        <v>0</v>
      </c>
      <c r="E26">
        <v>0</v>
      </c>
      <c r="F26">
        <v>0</v>
      </c>
      <c r="G26">
        <v>0</v>
      </c>
      <c r="H26">
        <v>0</v>
      </c>
      <c r="I26">
        <v>-312</v>
      </c>
      <c r="J26">
        <v>0</v>
      </c>
      <c r="K26">
        <v>0</v>
      </c>
      <c r="L26">
        <v>0</v>
      </c>
      <c r="M26">
        <v>0</v>
      </c>
      <c r="N26">
        <v>0</v>
      </c>
    </row>
    <row r="27" spans="1:14" ht="16" customHeight="1" x14ac:dyDescent="0.2">
      <c r="A27" t="s">
        <v>28</v>
      </c>
      <c r="B27">
        <v>44179406</v>
      </c>
      <c r="C27">
        <v>1366333</v>
      </c>
      <c r="D27">
        <v>24331110</v>
      </c>
      <c r="E27">
        <v>0</v>
      </c>
      <c r="F27">
        <v>0</v>
      </c>
      <c r="G27">
        <v>0</v>
      </c>
      <c r="H27">
        <v>0</v>
      </c>
      <c r="I27">
        <v>0</v>
      </c>
      <c r="J27">
        <v>0</v>
      </c>
      <c r="K27">
        <v>7259404</v>
      </c>
      <c r="L27">
        <v>11038505</v>
      </c>
      <c r="M27">
        <v>184054</v>
      </c>
      <c r="N27">
        <v>0</v>
      </c>
    </row>
    <row r="28" spans="1:14" ht="16" customHeight="1" x14ac:dyDescent="0.2">
      <c r="A28" t="s">
        <v>29</v>
      </c>
      <c r="B28">
        <v>340258065</v>
      </c>
      <c r="C28">
        <v>19943930</v>
      </c>
      <c r="D28">
        <v>150980639</v>
      </c>
      <c r="E28">
        <v>1023682</v>
      </c>
      <c r="F28">
        <v>0</v>
      </c>
      <c r="G28">
        <v>38456590</v>
      </c>
      <c r="H28">
        <v>0</v>
      </c>
      <c r="I28">
        <v>17763486</v>
      </c>
      <c r="J28">
        <v>38832304</v>
      </c>
      <c r="K28">
        <v>0</v>
      </c>
      <c r="L28">
        <v>27695226</v>
      </c>
      <c r="M28">
        <v>0</v>
      </c>
      <c r="N28">
        <v>45562208</v>
      </c>
    </row>
    <row r="29" spans="1:14" ht="16" customHeight="1" x14ac:dyDescent="0.2">
      <c r="A29" t="s">
        <v>30</v>
      </c>
      <c r="B29">
        <v>213296911</v>
      </c>
      <c r="C29">
        <v>11178082</v>
      </c>
      <c r="D29">
        <v>115852880</v>
      </c>
      <c r="E29">
        <v>330776</v>
      </c>
      <c r="F29">
        <v>0</v>
      </c>
      <c r="G29">
        <v>0</v>
      </c>
      <c r="H29">
        <v>0</v>
      </c>
      <c r="I29">
        <v>9118019</v>
      </c>
      <c r="J29">
        <v>0</v>
      </c>
      <c r="K29">
        <v>0</v>
      </c>
      <c r="L29">
        <v>11865767</v>
      </c>
      <c r="M29">
        <v>0</v>
      </c>
      <c r="N29">
        <v>64951387</v>
      </c>
    </row>
    <row r="30" spans="1:14" ht="16" customHeight="1" x14ac:dyDescent="0.2">
      <c r="A30" t="s">
        <v>31</v>
      </c>
      <c r="B30">
        <v>130682669</v>
      </c>
      <c r="C30">
        <v>2281319</v>
      </c>
      <c r="D30">
        <v>40133139</v>
      </c>
      <c r="E30">
        <v>0</v>
      </c>
      <c r="F30">
        <v>0</v>
      </c>
      <c r="G30">
        <v>64162000</v>
      </c>
      <c r="H30">
        <v>0</v>
      </c>
      <c r="I30">
        <v>247764</v>
      </c>
      <c r="J30">
        <v>0</v>
      </c>
      <c r="K30">
        <v>0</v>
      </c>
      <c r="L30">
        <v>17384708</v>
      </c>
      <c r="M30">
        <v>773739</v>
      </c>
      <c r="N30">
        <v>5700000</v>
      </c>
    </row>
    <row r="31" spans="1:14" ht="16" customHeight="1" x14ac:dyDescent="0.2">
      <c r="A31" t="s">
        <v>32</v>
      </c>
      <c r="B31">
        <v>20255532</v>
      </c>
      <c r="C31">
        <v>12652444</v>
      </c>
      <c r="D31">
        <v>1715430</v>
      </c>
      <c r="E31">
        <v>5212966</v>
      </c>
      <c r="F31">
        <v>0</v>
      </c>
      <c r="G31">
        <v>0</v>
      </c>
      <c r="H31">
        <v>0</v>
      </c>
      <c r="I31">
        <v>0</v>
      </c>
      <c r="J31">
        <v>73824</v>
      </c>
      <c r="K31">
        <v>0</v>
      </c>
      <c r="L31">
        <v>303957</v>
      </c>
      <c r="M31">
        <v>296911</v>
      </c>
      <c r="N31">
        <v>0</v>
      </c>
    </row>
    <row r="32" spans="1:14" ht="16" customHeight="1" x14ac:dyDescent="0.2">
      <c r="A32" t="s">
        <v>33</v>
      </c>
      <c r="B32">
        <v>48686281</v>
      </c>
      <c r="C32">
        <v>518383</v>
      </c>
      <c r="D32">
        <v>40280343</v>
      </c>
      <c r="E32">
        <v>0</v>
      </c>
      <c r="F32">
        <v>0</v>
      </c>
      <c r="G32">
        <v>0</v>
      </c>
      <c r="H32">
        <v>0</v>
      </c>
      <c r="I32">
        <v>0</v>
      </c>
      <c r="J32">
        <v>0</v>
      </c>
      <c r="K32">
        <v>0</v>
      </c>
      <c r="L32">
        <v>5028175</v>
      </c>
      <c r="M32">
        <v>2859380</v>
      </c>
      <c r="N32">
        <v>0</v>
      </c>
    </row>
    <row r="33" spans="1:14" ht="16" customHeight="1" x14ac:dyDescent="0.2">
      <c r="A33" t="s">
        <v>34</v>
      </c>
      <c r="B33">
        <v>11692244</v>
      </c>
      <c r="C33">
        <v>8703506</v>
      </c>
      <c r="D33">
        <v>0</v>
      </c>
      <c r="E33">
        <v>0</v>
      </c>
      <c r="F33">
        <v>0</v>
      </c>
      <c r="G33">
        <v>0</v>
      </c>
      <c r="H33">
        <v>0</v>
      </c>
      <c r="I33">
        <v>0</v>
      </c>
      <c r="J33">
        <v>0</v>
      </c>
      <c r="K33">
        <v>0</v>
      </c>
      <c r="L33">
        <v>740656</v>
      </c>
      <c r="M33">
        <v>135202</v>
      </c>
      <c r="N33">
        <v>2112880</v>
      </c>
    </row>
    <row r="34" spans="1:14" ht="16" customHeight="1" x14ac:dyDescent="0.2">
      <c r="A34" t="s">
        <v>35</v>
      </c>
      <c r="B34">
        <v>55566558</v>
      </c>
      <c r="C34">
        <v>13463517</v>
      </c>
      <c r="D34">
        <v>6498996</v>
      </c>
      <c r="E34">
        <v>0</v>
      </c>
      <c r="F34">
        <v>0</v>
      </c>
      <c r="G34">
        <v>15563409</v>
      </c>
      <c r="H34">
        <v>6967943</v>
      </c>
      <c r="I34">
        <v>0</v>
      </c>
      <c r="J34">
        <v>7702489</v>
      </c>
      <c r="K34">
        <v>0</v>
      </c>
      <c r="L34">
        <v>0</v>
      </c>
      <c r="M34">
        <v>0</v>
      </c>
      <c r="N34">
        <v>5370204</v>
      </c>
    </row>
    <row r="35" spans="1:14" ht="16" customHeight="1" x14ac:dyDescent="0.2">
      <c r="A35" t="s">
        <v>36</v>
      </c>
      <c r="B35">
        <v>12483398</v>
      </c>
      <c r="C35">
        <v>0</v>
      </c>
      <c r="D35">
        <v>1578506</v>
      </c>
      <c r="E35">
        <v>0</v>
      </c>
      <c r="F35">
        <v>0</v>
      </c>
      <c r="G35">
        <v>0</v>
      </c>
      <c r="H35">
        <v>0</v>
      </c>
      <c r="I35">
        <v>0</v>
      </c>
      <c r="J35">
        <v>0</v>
      </c>
      <c r="K35">
        <v>0</v>
      </c>
      <c r="L35">
        <v>2299575</v>
      </c>
      <c r="M35">
        <v>2962056</v>
      </c>
      <c r="N35">
        <v>5643261</v>
      </c>
    </row>
    <row r="36" spans="1:14" ht="16" customHeight="1" x14ac:dyDescent="0.2">
      <c r="A36" t="s">
        <v>37</v>
      </c>
      <c r="B36">
        <v>17269614</v>
      </c>
      <c r="C36">
        <v>3804269</v>
      </c>
      <c r="D36">
        <v>4581872</v>
      </c>
      <c r="E36">
        <v>744731</v>
      </c>
      <c r="F36">
        <v>0</v>
      </c>
      <c r="G36">
        <v>0</v>
      </c>
      <c r="H36">
        <v>0</v>
      </c>
      <c r="I36">
        <v>1218561</v>
      </c>
      <c r="J36">
        <v>511473</v>
      </c>
      <c r="K36">
        <v>0</v>
      </c>
      <c r="L36">
        <v>2947179</v>
      </c>
      <c r="M36">
        <v>1705093</v>
      </c>
      <c r="N36">
        <v>1756436</v>
      </c>
    </row>
    <row r="37" spans="1:14" ht="16" customHeight="1" x14ac:dyDescent="0.2">
      <c r="A37" t="s">
        <v>38</v>
      </c>
      <c r="B37">
        <v>41234149</v>
      </c>
      <c r="C37">
        <v>21816350</v>
      </c>
      <c r="D37">
        <v>0</v>
      </c>
      <c r="E37">
        <v>0</v>
      </c>
      <c r="F37">
        <v>0</v>
      </c>
      <c r="G37">
        <v>0</v>
      </c>
      <c r="H37">
        <v>0</v>
      </c>
      <c r="I37">
        <v>0</v>
      </c>
      <c r="J37">
        <v>0</v>
      </c>
      <c r="K37">
        <v>0</v>
      </c>
      <c r="L37">
        <v>17948793</v>
      </c>
      <c r="M37">
        <v>641044</v>
      </c>
      <c r="N37">
        <v>827962</v>
      </c>
    </row>
    <row r="38" spans="1:14" ht="16" customHeight="1" x14ac:dyDescent="0.2">
      <c r="A38" t="s">
        <v>39</v>
      </c>
      <c r="B38">
        <v>7312190</v>
      </c>
      <c r="C38">
        <v>0</v>
      </c>
      <c r="D38">
        <v>0</v>
      </c>
      <c r="E38">
        <v>0</v>
      </c>
      <c r="F38">
        <v>0</v>
      </c>
      <c r="G38">
        <v>0</v>
      </c>
      <c r="H38">
        <v>0</v>
      </c>
      <c r="I38">
        <v>0</v>
      </c>
      <c r="J38">
        <v>0</v>
      </c>
      <c r="K38">
        <v>0</v>
      </c>
      <c r="L38">
        <v>0</v>
      </c>
      <c r="M38">
        <v>0</v>
      </c>
      <c r="N38">
        <v>7312190</v>
      </c>
    </row>
    <row r="39" spans="1:14" ht="16" customHeight="1" x14ac:dyDescent="0.2">
      <c r="A39" t="s">
        <v>40</v>
      </c>
      <c r="B39">
        <v>396248842</v>
      </c>
      <c r="C39">
        <v>68804243</v>
      </c>
      <c r="D39">
        <v>0</v>
      </c>
      <c r="E39">
        <v>2952610</v>
      </c>
      <c r="F39">
        <v>0</v>
      </c>
      <c r="G39">
        <v>0</v>
      </c>
      <c r="H39">
        <v>0</v>
      </c>
      <c r="I39">
        <v>48627703</v>
      </c>
      <c r="J39">
        <v>0</v>
      </c>
      <c r="K39">
        <v>0</v>
      </c>
      <c r="L39">
        <v>234145458</v>
      </c>
      <c r="M39">
        <v>6110454</v>
      </c>
      <c r="N39">
        <v>35608374</v>
      </c>
    </row>
    <row r="40" spans="1:14" ht="16" customHeight="1" x14ac:dyDescent="0.2">
      <c r="A40" t="s">
        <v>41</v>
      </c>
      <c r="B40">
        <v>171556476</v>
      </c>
      <c r="C40">
        <v>49525819</v>
      </c>
      <c r="D40">
        <v>70999091</v>
      </c>
      <c r="E40">
        <v>3978626</v>
      </c>
      <c r="F40">
        <v>0</v>
      </c>
      <c r="G40">
        <v>0</v>
      </c>
      <c r="H40">
        <v>0</v>
      </c>
      <c r="I40">
        <v>6565715</v>
      </c>
      <c r="J40">
        <v>0</v>
      </c>
      <c r="K40">
        <v>0</v>
      </c>
      <c r="L40">
        <v>18908526</v>
      </c>
      <c r="M40">
        <v>718065</v>
      </c>
      <c r="N40">
        <v>20860634</v>
      </c>
    </row>
    <row r="41" spans="1:14" ht="16" customHeight="1" x14ac:dyDescent="0.2">
      <c r="A41" t="s">
        <v>42</v>
      </c>
      <c r="B41">
        <v>2233423</v>
      </c>
      <c r="C41">
        <v>0</v>
      </c>
      <c r="D41">
        <v>0</v>
      </c>
      <c r="E41">
        <v>0</v>
      </c>
      <c r="F41">
        <v>0</v>
      </c>
      <c r="G41">
        <v>0</v>
      </c>
      <c r="H41">
        <v>0</v>
      </c>
      <c r="I41">
        <v>678507</v>
      </c>
      <c r="J41">
        <v>0</v>
      </c>
      <c r="K41">
        <v>1554304</v>
      </c>
      <c r="L41">
        <v>612</v>
      </c>
      <c r="M41">
        <v>0</v>
      </c>
      <c r="N41">
        <v>0</v>
      </c>
    </row>
    <row r="42" spans="1:14" ht="16" customHeight="1" x14ac:dyDescent="0.2">
      <c r="A42" t="s">
        <v>43</v>
      </c>
      <c r="B42">
        <v>278869756</v>
      </c>
      <c r="C42">
        <v>21328513</v>
      </c>
      <c r="D42">
        <v>149697351</v>
      </c>
      <c r="E42">
        <v>5173935</v>
      </c>
      <c r="F42">
        <v>0</v>
      </c>
      <c r="G42">
        <v>0</v>
      </c>
      <c r="H42">
        <v>0</v>
      </c>
      <c r="I42">
        <v>22972663</v>
      </c>
      <c r="J42">
        <v>675663</v>
      </c>
      <c r="K42">
        <v>5706689</v>
      </c>
      <c r="L42">
        <v>51260568</v>
      </c>
      <c r="M42">
        <v>0</v>
      </c>
      <c r="N42">
        <v>22054374</v>
      </c>
    </row>
    <row r="43" spans="1:14" ht="16" customHeight="1" x14ac:dyDescent="0.2">
      <c r="A43" t="s">
        <v>44</v>
      </c>
      <c r="B43">
        <v>13686851</v>
      </c>
      <c r="C43">
        <v>0</v>
      </c>
      <c r="D43">
        <v>0</v>
      </c>
      <c r="E43">
        <v>0</v>
      </c>
      <c r="F43">
        <v>0</v>
      </c>
      <c r="G43">
        <v>0</v>
      </c>
      <c r="H43">
        <v>0</v>
      </c>
      <c r="I43">
        <v>625124</v>
      </c>
      <c r="J43">
        <v>691097</v>
      </c>
      <c r="K43">
        <v>1713189</v>
      </c>
      <c r="L43">
        <v>9161518</v>
      </c>
      <c r="M43">
        <v>1495923</v>
      </c>
      <c r="N43">
        <v>0</v>
      </c>
    </row>
    <row r="44" spans="1:14" ht="16" customHeight="1" x14ac:dyDescent="0.2">
      <c r="A44" t="s">
        <v>45</v>
      </c>
      <c r="B44">
        <v>49031802</v>
      </c>
      <c r="C44">
        <v>12977247</v>
      </c>
      <c r="D44">
        <v>212612</v>
      </c>
      <c r="E44">
        <v>846266</v>
      </c>
      <c r="F44">
        <v>0</v>
      </c>
      <c r="G44">
        <v>0</v>
      </c>
      <c r="H44">
        <v>5325786</v>
      </c>
      <c r="I44">
        <v>0</v>
      </c>
      <c r="J44">
        <v>0</v>
      </c>
      <c r="K44">
        <v>0</v>
      </c>
      <c r="L44">
        <v>5992767</v>
      </c>
      <c r="M44">
        <v>61491</v>
      </c>
      <c r="N44">
        <v>23615633</v>
      </c>
    </row>
    <row r="45" spans="1:14" ht="16" customHeight="1" x14ac:dyDescent="0.2">
      <c r="A45" t="s">
        <v>46</v>
      </c>
      <c r="B45">
        <v>286168184</v>
      </c>
      <c r="C45">
        <v>43108813</v>
      </c>
      <c r="D45">
        <v>186555327</v>
      </c>
      <c r="E45">
        <v>1586974</v>
      </c>
      <c r="F45">
        <v>0</v>
      </c>
      <c r="G45">
        <v>0</v>
      </c>
      <c r="H45">
        <v>0</v>
      </c>
      <c r="I45">
        <v>16742555</v>
      </c>
      <c r="J45">
        <v>878561</v>
      </c>
      <c r="K45">
        <v>0</v>
      </c>
      <c r="L45">
        <v>33901181</v>
      </c>
      <c r="M45">
        <v>3394773</v>
      </c>
      <c r="N45">
        <v>0</v>
      </c>
    </row>
    <row r="46" spans="1:14" ht="16" customHeight="1" x14ac:dyDescent="0.2">
      <c r="A46" t="s">
        <v>143</v>
      </c>
      <c r="B46">
        <v>7608171</v>
      </c>
      <c r="C46">
        <v>4290572</v>
      </c>
      <c r="D46">
        <v>0</v>
      </c>
      <c r="E46">
        <v>0</v>
      </c>
      <c r="F46">
        <v>0</v>
      </c>
      <c r="G46">
        <v>0</v>
      </c>
      <c r="H46">
        <v>0</v>
      </c>
      <c r="I46">
        <v>50000</v>
      </c>
      <c r="J46">
        <v>0</v>
      </c>
      <c r="K46">
        <v>0</v>
      </c>
      <c r="L46">
        <v>3177818</v>
      </c>
      <c r="M46">
        <v>89781</v>
      </c>
      <c r="N46">
        <v>0</v>
      </c>
    </row>
    <row r="47" spans="1:14" ht="16" customHeight="1" x14ac:dyDescent="0.2">
      <c r="A47" t="s">
        <v>47</v>
      </c>
      <c r="B47">
        <v>49333845</v>
      </c>
      <c r="C47">
        <v>3055997</v>
      </c>
      <c r="D47">
        <v>15972713</v>
      </c>
      <c r="E47">
        <v>0</v>
      </c>
      <c r="F47">
        <v>0</v>
      </c>
      <c r="G47">
        <v>0</v>
      </c>
      <c r="H47">
        <v>0</v>
      </c>
      <c r="I47">
        <v>0</v>
      </c>
      <c r="J47">
        <v>0</v>
      </c>
      <c r="K47">
        <v>0</v>
      </c>
      <c r="L47">
        <v>4260319</v>
      </c>
      <c r="M47">
        <v>1247057</v>
      </c>
      <c r="N47">
        <v>24797759</v>
      </c>
    </row>
    <row r="48" spans="1:14" ht="16" customHeight="1" x14ac:dyDescent="0.2">
      <c r="A48" t="s">
        <v>48</v>
      </c>
      <c r="B48">
        <v>56001665</v>
      </c>
      <c r="C48">
        <v>10990356</v>
      </c>
      <c r="D48">
        <v>4085272</v>
      </c>
      <c r="E48">
        <v>452507</v>
      </c>
      <c r="F48">
        <v>0</v>
      </c>
      <c r="G48">
        <v>0</v>
      </c>
      <c r="H48">
        <v>0</v>
      </c>
      <c r="I48">
        <v>0</v>
      </c>
      <c r="J48">
        <v>0</v>
      </c>
      <c r="K48">
        <v>0</v>
      </c>
      <c r="L48">
        <v>4527922</v>
      </c>
      <c r="M48">
        <v>1298908</v>
      </c>
      <c r="N48">
        <v>34646700</v>
      </c>
    </row>
    <row r="49" spans="1:14" ht="16" customHeight="1" x14ac:dyDescent="0.2">
      <c r="A49" t="s">
        <v>49</v>
      </c>
      <c r="B49">
        <v>2685629</v>
      </c>
      <c r="C49">
        <v>1353220</v>
      </c>
      <c r="D49">
        <v>0</v>
      </c>
      <c r="E49">
        <v>51409</v>
      </c>
      <c r="F49">
        <v>0</v>
      </c>
      <c r="G49">
        <v>0</v>
      </c>
      <c r="H49">
        <v>0</v>
      </c>
      <c r="I49">
        <v>0</v>
      </c>
      <c r="J49">
        <v>0</v>
      </c>
      <c r="K49">
        <v>0</v>
      </c>
      <c r="L49">
        <v>1281000</v>
      </c>
      <c r="M49">
        <v>0</v>
      </c>
      <c r="N49">
        <v>0</v>
      </c>
    </row>
    <row r="50" spans="1:14" ht="16" customHeight="1" x14ac:dyDescent="0.2">
      <c r="A50" t="s">
        <v>50</v>
      </c>
      <c r="B50">
        <v>105611334</v>
      </c>
      <c r="C50">
        <v>19645917</v>
      </c>
      <c r="D50">
        <v>6435152</v>
      </c>
      <c r="E50">
        <v>2032983</v>
      </c>
      <c r="F50">
        <v>0</v>
      </c>
      <c r="G50">
        <v>0</v>
      </c>
      <c r="H50">
        <v>0</v>
      </c>
      <c r="I50">
        <v>0</v>
      </c>
      <c r="J50">
        <v>0</v>
      </c>
      <c r="K50">
        <v>0</v>
      </c>
      <c r="L50">
        <v>23164392</v>
      </c>
      <c r="M50">
        <v>1955138</v>
      </c>
      <c r="N50">
        <v>52377752</v>
      </c>
    </row>
    <row r="51" spans="1:14" ht="16" customHeight="1" x14ac:dyDescent="0.2">
      <c r="A51" t="s">
        <v>51</v>
      </c>
      <c r="B51">
        <v>246507738</v>
      </c>
      <c r="C51">
        <v>1768467</v>
      </c>
      <c r="D51">
        <v>26856865</v>
      </c>
      <c r="E51">
        <v>0</v>
      </c>
      <c r="F51">
        <v>0</v>
      </c>
      <c r="G51">
        <v>0</v>
      </c>
      <c r="H51">
        <v>0</v>
      </c>
      <c r="I51">
        <v>0</v>
      </c>
      <c r="J51">
        <v>0</v>
      </c>
      <c r="K51">
        <v>0</v>
      </c>
      <c r="L51">
        <v>2151803</v>
      </c>
      <c r="M51">
        <v>69175</v>
      </c>
      <c r="N51">
        <v>215661428</v>
      </c>
    </row>
    <row r="52" spans="1:14" ht="16" customHeight="1" x14ac:dyDescent="0.2">
      <c r="A52" t="s">
        <v>52</v>
      </c>
      <c r="B52">
        <v>21485142</v>
      </c>
      <c r="C52">
        <v>10032114</v>
      </c>
      <c r="D52">
        <v>4474924</v>
      </c>
      <c r="E52">
        <v>0</v>
      </c>
      <c r="F52">
        <v>0</v>
      </c>
      <c r="G52">
        <v>0</v>
      </c>
      <c r="H52">
        <v>0</v>
      </c>
      <c r="I52">
        <v>429418</v>
      </c>
      <c r="J52">
        <v>0</v>
      </c>
      <c r="K52">
        <v>103220</v>
      </c>
      <c r="L52">
        <v>3982246</v>
      </c>
      <c r="M52">
        <v>164377</v>
      </c>
      <c r="N52">
        <v>2298843</v>
      </c>
    </row>
    <row r="53" spans="1:14" ht="16" customHeight="1" x14ac:dyDescent="0.2">
      <c r="A53" t="s">
        <v>53</v>
      </c>
      <c r="B53">
        <v>12267696</v>
      </c>
      <c r="C53">
        <v>4</v>
      </c>
      <c r="D53">
        <v>10490731</v>
      </c>
      <c r="E53">
        <v>0</v>
      </c>
      <c r="F53">
        <v>0</v>
      </c>
      <c r="G53">
        <v>0</v>
      </c>
      <c r="H53">
        <v>0</v>
      </c>
      <c r="I53">
        <v>261985</v>
      </c>
      <c r="J53">
        <v>0</v>
      </c>
      <c r="K53">
        <v>0</v>
      </c>
      <c r="L53">
        <v>1458197</v>
      </c>
      <c r="M53">
        <v>56779</v>
      </c>
      <c r="N53">
        <v>0</v>
      </c>
    </row>
    <row r="54" spans="1:14" ht="16" customHeight="1" x14ac:dyDescent="0.2">
      <c r="A54" t="s">
        <v>54</v>
      </c>
      <c r="B54">
        <v>79988007</v>
      </c>
      <c r="C54">
        <v>36093814</v>
      </c>
      <c r="D54">
        <v>20188258</v>
      </c>
      <c r="E54">
        <v>3099312</v>
      </c>
      <c r="F54">
        <v>159618</v>
      </c>
      <c r="G54">
        <v>0</v>
      </c>
      <c r="H54">
        <v>0</v>
      </c>
      <c r="I54">
        <v>18013</v>
      </c>
      <c r="J54">
        <v>2924</v>
      </c>
      <c r="K54">
        <v>1916659</v>
      </c>
      <c r="L54">
        <v>12253477</v>
      </c>
      <c r="M54">
        <v>1387390</v>
      </c>
      <c r="N54">
        <v>4868542</v>
      </c>
    </row>
    <row r="55" spans="1:14" ht="16" customHeight="1" x14ac:dyDescent="0.2">
      <c r="A55" t="s">
        <v>55</v>
      </c>
      <c r="B55">
        <v>229030795</v>
      </c>
      <c r="C55">
        <v>135503332</v>
      </c>
      <c r="D55">
        <v>49150841</v>
      </c>
      <c r="E55">
        <v>0</v>
      </c>
      <c r="F55">
        <v>0</v>
      </c>
      <c r="G55">
        <v>0</v>
      </c>
      <c r="H55">
        <v>0</v>
      </c>
      <c r="I55">
        <v>11787770</v>
      </c>
      <c r="J55">
        <v>0</v>
      </c>
      <c r="K55">
        <v>0</v>
      </c>
      <c r="L55">
        <v>19465406</v>
      </c>
      <c r="M55">
        <v>4247758</v>
      </c>
      <c r="N55">
        <v>8875688</v>
      </c>
    </row>
    <row r="56" spans="1:14" ht="16" customHeight="1" x14ac:dyDescent="0.2">
      <c r="A56" t="s">
        <v>56</v>
      </c>
      <c r="B56">
        <v>5166969</v>
      </c>
      <c r="C56">
        <v>0</v>
      </c>
      <c r="D56">
        <v>0</v>
      </c>
      <c r="E56">
        <v>0</v>
      </c>
      <c r="F56">
        <v>0</v>
      </c>
      <c r="G56">
        <v>0</v>
      </c>
      <c r="H56">
        <v>0</v>
      </c>
      <c r="I56">
        <v>0</v>
      </c>
      <c r="J56">
        <v>0</v>
      </c>
      <c r="K56">
        <v>0</v>
      </c>
      <c r="L56">
        <v>5166969</v>
      </c>
      <c r="M56">
        <v>0</v>
      </c>
      <c r="N56">
        <v>0</v>
      </c>
    </row>
    <row r="57" spans="1:14" ht="16" customHeight="1" x14ac:dyDescent="0.2">
      <c r="A57" t="s">
        <v>57</v>
      </c>
      <c r="B57">
        <v>189911659</v>
      </c>
      <c r="C57">
        <v>13005074</v>
      </c>
      <c r="D57">
        <v>121039349</v>
      </c>
      <c r="E57">
        <v>538005</v>
      </c>
      <c r="F57">
        <v>0</v>
      </c>
      <c r="G57">
        <v>38424364</v>
      </c>
      <c r="H57">
        <v>0</v>
      </c>
      <c r="I57">
        <v>3287591</v>
      </c>
      <c r="J57">
        <v>1059247</v>
      </c>
      <c r="K57">
        <v>2032562</v>
      </c>
      <c r="L57">
        <v>5503849</v>
      </c>
      <c r="M57">
        <v>0</v>
      </c>
      <c r="N57">
        <v>5021618</v>
      </c>
    </row>
    <row r="58" spans="1:14" ht="16" customHeight="1" x14ac:dyDescent="0.2">
      <c r="A58" t="s">
        <v>58</v>
      </c>
      <c r="B58">
        <v>5474138</v>
      </c>
      <c r="C58">
        <v>246</v>
      </c>
      <c r="D58">
        <v>0</v>
      </c>
      <c r="E58">
        <v>0</v>
      </c>
      <c r="F58">
        <v>0</v>
      </c>
      <c r="G58">
        <v>0</v>
      </c>
      <c r="H58">
        <v>0</v>
      </c>
      <c r="I58">
        <v>0</v>
      </c>
      <c r="J58">
        <v>0</v>
      </c>
      <c r="K58">
        <v>0</v>
      </c>
      <c r="L58">
        <v>802694</v>
      </c>
      <c r="M58">
        <v>92942</v>
      </c>
      <c r="N58">
        <v>4578256</v>
      </c>
    </row>
    <row r="59" spans="1:14" ht="16" customHeight="1" x14ac:dyDescent="0.2">
      <c r="A59" t="s">
        <v>133</v>
      </c>
      <c r="B59">
        <v>6075377676</v>
      </c>
      <c r="C59">
        <v>642896074</v>
      </c>
      <c r="D59">
        <v>2200848233</v>
      </c>
      <c r="E59">
        <v>38203900</v>
      </c>
      <c r="F59">
        <v>159618</v>
      </c>
      <c r="G59">
        <v>170849590</v>
      </c>
      <c r="H59">
        <v>16485714</v>
      </c>
      <c r="I59">
        <v>144458776</v>
      </c>
      <c r="J59">
        <v>756295906</v>
      </c>
      <c r="K59">
        <v>31373868</v>
      </c>
      <c r="L59">
        <v>879173769</v>
      </c>
      <c r="M59">
        <v>50562873</v>
      </c>
      <c r="N59">
        <v>1144069355</v>
      </c>
    </row>
    <row r="60" spans="1:14" ht="16" customHeight="1" x14ac:dyDescent="0.2">
      <c r="A60" t="s">
        <v>145</v>
      </c>
      <c r="B60">
        <v>0.57999999999999996</v>
      </c>
      <c r="C60">
        <v>0.06</v>
      </c>
      <c r="D60">
        <v>0.21</v>
      </c>
      <c r="E60">
        <v>0</v>
      </c>
      <c r="F60">
        <v>0</v>
      </c>
      <c r="G60">
        <v>0.02</v>
      </c>
      <c r="H60">
        <v>0</v>
      </c>
      <c r="I60">
        <v>0.01</v>
      </c>
      <c r="J60">
        <v>7.0000000000000007E-2</v>
      </c>
      <c r="K60">
        <v>0</v>
      </c>
      <c r="L60">
        <v>0.08</v>
      </c>
      <c r="M60">
        <v>0</v>
      </c>
      <c r="N60">
        <v>0.11</v>
      </c>
    </row>
  </sheetData>
  <phoneticPr fontId="13" type="noConversion"/>
  <hyperlinks>
    <hyperlink ref="A60"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2" enableFormatConditionsCalculation="0"/>
  <dimension ref="A1:AA60"/>
  <sheetViews>
    <sheetView zoomScaleSheetLayoutView="100" workbookViewId="0">
      <selection activeCell="L18" sqref="L18"/>
    </sheetView>
  </sheetViews>
  <sheetFormatPr baseColWidth="10" defaultColWidth="8.83203125" defaultRowHeight="16" customHeight="1" x14ac:dyDescent="0.2"/>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x14ac:dyDescent="0.2">
      <c r="A1" t="s">
        <v>229</v>
      </c>
      <c r="I1" t="s">
        <v>175</v>
      </c>
      <c r="AA1">
        <v>1</v>
      </c>
    </row>
    <row r="2" spans="1:27" ht="16" customHeight="1" x14ac:dyDescent="0.2">
      <c r="A2" t="s">
        <v>230</v>
      </c>
      <c r="AA2" t="s">
        <v>229</v>
      </c>
    </row>
    <row r="3" spans="1:27" ht="16" customHeight="1" x14ac:dyDescent="0.2">
      <c r="A3" t="s">
        <v>176</v>
      </c>
      <c r="AA3" t="s">
        <v>231</v>
      </c>
    </row>
    <row r="4" spans="1:27" ht="16" customHeight="1" x14ac:dyDescent="0.2">
      <c r="AA4" t="s">
        <v>184</v>
      </c>
    </row>
    <row r="5" spans="1:27" ht="16" customHeight="1" x14ac:dyDescent="0.2">
      <c r="A5" t="s">
        <v>1</v>
      </c>
      <c r="B5" t="s">
        <v>136</v>
      </c>
      <c r="C5" t="s">
        <v>137</v>
      </c>
      <c r="D5" t="s">
        <v>138</v>
      </c>
      <c r="E5" t="s">
        <v>139</v>
      </c>
      <c r="F5" t="s">
        <v>123</v>
      </c>
      <c r="G5" t="s">
        <v>177</v>
      </c>
    </row>
    <row r="6" spans="1:27" ht="16" customHeight="1" x14ac:dyDescent="0.2">
      <c r="B6" t="s">
        <v>178</v>
      </c>
      <c r="C6" t="s">
        <v>3</v>
      </c>
      <c r="D6" t="s">
        <v>4</v>
      </c>
      <c r="E6" t="s">
        <v>179</v>
      </c>
      <c r="F6" t="s">
        <v>185</v>
      </c>
      <c r="G6" t="s">
        <v>180</v>
      </c>
      <c r="I6">
        <v>2007</v>
      </c>
    </row>
    <row r="7" spans="1:27" ht="16" customHeight="1" x14ac:dyDescent="0.2">
      <c r="A7" t="s">
        <v>8</v>
      </c>
      <c r="B7">
        <v>2738392</v>
      </c>
      <c r="C7">
        <v>0</v>
      </c>
      <c r="D7">
        <v>41866</v>
      </c>
      <c r="E7">
        <v>2696526</v>
      </c>
      <c r="F7">
        <v>36475726</v>
      </c>
      <c r="G7">
        <v>39214118</v>
      </c>
    </row>
    <row r="8" spans="1:27" ht="16" customHeight="1" x14ac:dyDescent="0.2">
      <c r="A8" t="s">
        <v>9</v>
      </c>
      <c r="B8">
        <v>33206826</v>
      </c>
      <c r="C8">
        <v>29662015</v>
      </c>
      <c r="D8">
        <v>3544811</v>
      </c>
      <c r="E8">
        <v>0</v>
      </c>
      <c r="F8">
        <v>7225220</v>
      </c>
      <c r="G8">
        <v>40432046</v>
      </c>
    </row>
    <row r="9" spans="1:27" ht="16" customHeight="1" x14ac:dyDescent="0.2">
      <c r="A9" t="s">
        <v>10</v>
      </c>
      <c r="B9">
        <v>44036727</v>
      </c>
      <c r="C9">
        <v>43981687</v>
      </c>
      <c r="D9">
        <v>0</v>
      </c>
      <c r="E9">
        <v>55040</v>
      </c>
      <c r="F9">
        <v>67659715</v>
      </c>
      <c r="G9">
        <v>111696442</v>
      </c>
    </row>
    <row r="10" spans="1:27" ht="16" customHeight="1" x14ac:dyDescent="0.2">
      <c r="A10" t="s">
        <v>11</v>
      </c>
      <c r="B10">
        <v>2882535</v>
      </c>
      <c r="C10">
        <v>2882535</v>
      </c>
      <c r="D10">
        <v>0</v>
      </c>
      <c r="E10">
        <v>0</v>
      </c>
      <c r="F10">
        <v>42330786</v>
      </c>
      <c r="G10">
        <v>45213321</v>
      </c>
    </row>
    <row r="11" spans="1:27" ht="16" customHeight="1" x14ac:dyDescent="0.2">
      <c r="A11" t="s">
        <v>12</v>
      </c>
      <c r="B11">
        <v>1897718614</v>
      </c>
      <c r="C11">
        <v>1886984983</v>
      </c>
      <c r="D11">
        <v>7794075</v>
      </c>
      <c r="E11">
        <v>2939556</v>
      </c>
      <c r="F11">
        <v>1578478733</v>
      </c>
      <c r="G11">
        <v>3476197347</v>
      </c>
    </row>
    <row r="12" spans="1:27" ht="16" customHeight="1" x14ac:dyDescent="0.2">
      <c r="A12" t="s">
        <v>13</v>
      </c>
      <c r="B12">
        <v>13185033</v>
      </c>
      <c r="C12">
        <v>12342360</v>
      </c>
      <c r="D12">
        <v>0</v>
      </c>
      <c r="E12">
        <v>842673</v>
      </c>
      <c r="F12">
        <v>81215374</v>
      </c>
      <c r="G12">
        <v>94400407</v>
      </c>
    </row>
    <row r="13" spans="1:27" ht="16" customHeight="1" x14ac:dyDescent="0.2">
      <c r="A13" t="s">
        <v>14</v>
      </c>
      <c r="B13">
        <v>85509419</v>
      </c>
      <c r="C13">
        <v>80514199</v>
      </c>
      <c r="D13">
        <v>4995220</v>
      </c>
      <c r="E13">
        <v>0</v>
      </c>
      <c r="F13">
        <v>54818040</v>
      </c>
      <c r="G13">
        <v>140327459</v>
      </c>
    </row>
    <row r="14" spans="1:27" ht="16" customHeight="1" x14ac:dyDescent="0.2">
      <c r="A14" t="s">
        <v>15</v>
      </c>
      <c r="B14">
        <v>4129807</v>
      </c>
      <c r="C14">
        <v>1673995</v>
      </c>
      <c r="D14">
        <v>2455812</v>
      </c>
      <c r="E14">
        <v>0</v>
      </c>
      <c r="F14">
        <v>35413769</v>
      </c>
      <c r="G14">
        <v>39543576</v>
      </c>
    </row>
    <row r="15" spans="1:27" ht="16" customHeight="1" x14ac:dyDescent="0.2">
      <c r="A15" t="s">
        <v>16</v>
      </c>
      <c r="B15">
        <v>12688744</v>
      </c>
      <c r="C15">
        <v>12688744</v>
      </c>
      <c r="D15">
        <v>0</v>
      </c>
      <c r="E15">
        <v>0</v>
      </c>
      <c r="F15">
        <v>62656712</v>
      </c>
      <c r="G15">
        <v>75345456</v>
      </c>
    </row>
    <row r="16" spans="1:27" ht="16" customHeight="1" x14ac:dyDescent="0.2">
      <c r="A16" t="s">
        <v>17</v>
      </c>
      <c r="B16">
        <v>153010752</v>
      </c>
      <c r="C16">
        <v>153010752</v>
      </c>
      <c r="D16">
        <v>0</v>
      </c>
      <c r="E16">
        <v>0</v>
      </c>
      <c r="F16">
        <v>280774457</v>
      </c>
      <c r="G16">
        <v>433785209</v>
      </c>
    </row>
    <row r="17" spans="1:7" ht="16" customHeight="1" x14ac:dyDescent="0.2">
      <c r="A17" t="s">
        <v>18</v>
      </c>
      <c r="B17">
        <v>52531042</v>
      </c>
      <c r="C17">
        <v>26625365</v>
      </c>
      <c r="D17">
        <v>22802608</v>
      </c>
      <c r="E17">
        <v>3103069</v>
      </c>
      <c r="F17">
        <v>120837485</v>
      </c>
      <c r="G17">
        <v>173368527</v>
      </c>
    </row>
    <row r="18" spans="1:7" ht="16" customHeight="1" x14ac:dyDescent="0.2">
      <c r="A18" t="s">
        <v>19</v>
      </c>
      <c r="B18">
        <v>16406275</v>
      </c>
      <c r="C18">
        <v>16406275</v>
      </c>
      <c r="D18">
        <v>0</v>
      </c>
      <c r="E18">
        <v>0</v>
      </c>
      <c r="F18">
        <v>13720992</v>
      </c>
      <c r="G18">
        <v>30127267</v>
      </c>
    </row>
    <row r="19" spans="1:7" ht="16" customHeight="1" x14ac:dyDescent="0.2">
      <c r="A19" t="s">
        <v>20</v>
      </c>
      <c r="B19">
        <v>0</v>
      </c>
      <c r="C19">
        <v>0</v>
      </c>
      <c r="D19">
        <v>0</v>
      </c>
      <c r="E19">
        <v>0</v>
      </c>
      <c r="F19">
        <v>13025379</v>
      </c>
      <c r="G19">
        <v>13025379</v>
      </c>
    </row>
    <row r="20" spans="1:7" ht="16" customHeight="1" x14ac:dyDescent="0.2">
      <c r="A20" t="s">
        <v>21</v>
      </c>
      <c r="B20">
        <v>41706590</v>
      </c>
      <c r="C20">
        <v>41208279</v>
      </c>
      <c r="D20">
        <v>0</v>
      </c>
      <c r="E20">
        <v>498311</v>
      </c>
      <c r="F20">
        <v>437562061</v>
      </c>
      <c r="G20">
        <v>479268651</v>
      </c>
    </row>
    <row r="21" spans="1:7" ht="16" customHeight="1" x14ac:dyDescent="0.2">
      <c r="A21" t="s">
        <v>22</v>
      </c>
      <c r="B21">
        <v>14994501</v>
      </c>
      <c r="C21">
        <v>10640464</v>
      </c>
      <c r="D21">
        <v>0</v>
      </c>
      <c r="E21">
        <v>4354037</v>
      </c>
      <c r="F21">
        <v>44625091</v>
      </c>
      <c r="G21">
        <v>59619592</v>
      </c>
    </row>
    <row r="22" spans="1:7" ht="16" customHeight="1" x14ac:dyDescent="0.2">
      <c r="A22" t="s">
        <v>23</v>
      </c>
      <c r="B22">
        <v>39051328</v>
      </c>
      <c r="C22">
        <v>39051328</v>
      </c>
      <c r="D22">
        <v>0</v>
      </c>
      <c r="E22">
        <v>0</v>
      </c>
      <c r="F22">
        <v>12464889</v>
      </c>
      <c r="G22">
        <v>51516217</v>
      </c>
    </row>
    <row r="23" spans="1:7" ht="16" customHeight="1" x14ac:dyDescent="0.2">
      <c r="A23" t="s">
        <v>24</v>
      </c>
      <c r="B23">
        <v>41509341</v>
      </c>
      <c r="C23">
        <v>32522256</v>
      </c>
      <c r="D23">
        <v>8987085</v>
      </c>
      <c r="E23">
        <v>0</v>
      </c>
      <c r="F23">
        <v>8910268</v>
      </c>
      <c r="G23">
        <v>50419609</v>
      </c>
    </row>
    <row r="24" spans="1:7" ht="16" customHeight="1" x14ac:dyDescent="0.2">
      <c r="A24" t="s">
        <v>25</v>
      </c>
      <c r="B24">
        <v>66107668</v>
      </c>
      <c r="C24">
        <v>58040820</v>
      </c>
      <c r="D24">
        <v>6784989</v>
      </c>
      <c r="E24">
        <v>1281859</v>
      </c>
      <c r="F24">
        <v>5805432</v>
      </c>
      <c r="G24">
        <v>71913100</v>
      </c>
    </row>
    <row r="25" spans="1:7" ht="16" customHeight="1" x14ac:dyDescent="0.2">
      <c r="A25" t="s">
        <v>26</v>
      </c>
      <c r="B25">
        <v>9597114</v>
      </c>
      <c r="C25">
        <v>9597114</v>
      </c>
      <c r="D25">
        <v>0</v>
      </c>
      <c r="E25">
        <v>0</v>
      </c>
      <c r="F25">
        <v>19592720</v>
      </c>
      <c r="G25">
        <v>29189834</v>
      </c>
    </row>
    <row r="26" spans="1:7" ht="16" customHeight="1" x14ac:dyDescent="0.2">
      <c r="A26" t="s">
        <v>27</v>
      </c>
      <c r="B26">
        <v>25018237</v>
      </c>
      <c r="C26">
        <v>23889876</v>
      </c>
      <c r="D26">
        <v>0</v>
      </c>
      <c r="E26">
        <v>1128361</v>
      </c>
      <c r="F26">
        <v>-312</v>
      </c>
      <c r="G26">
        <v>25017925</v>
      </c>
    </row>
    <row r="27" spans="1:7" ht="16" customHeight="1" x14ac:dyDescent="0.2">
      <c r="A27" t="s">
        <v>28</v>
      </c>
      <c r="B27">
        <v>7768048</v>
      </c>
      <c r="C27">
        <v>7768048</v>
      </c>
      <c r="D27">
        <v>0</v>
      </c>
      <c r="E27">
        <v>0</v>
      </c>
      <c r="F27">
        <v>44179406</v>
      </c>
      <c r="G27">
        <v>51947454</v>
      </c>
    </row>
    <row r="28" spans="1:7" ht="16" customHeight="1" x14ac:dyDescent="0.2">
      <c r="A28" t="s">
        <v>29</v>
      </c>
      <c r="B28">
        <v>205901172</v>
      </c>
      <c r="C28">
        <v>205901172</v>
      </c>
      <c r="D28">
        <v>0</v>
      </c>
      <c r="E28">
        <v>0</v>
      </c>
      <c r="F28">
        <v>340258065</v>
      </c>
      <c r="G28">
        <v>546159237</v>
      </c>
    </row>
    <row r="29" spans="1:7" ht="16" customHeight="1" x14ac:dyDescent="0.2">
      <c r="A29" t="s">
        <v>30</v>
      </c>
      <c r="B29">
        <v>254495441</v>
      </c>
      <c r="C29">
        <v>254495441</v>
      </c>
      <c r="D29">
        <v>0</v>
      </c>
      <c r="E29">
        <v>0</v>
      </c>
      <c r="F29">
        <v>213296911</v>
      </c>
      <c r="G29">
        <v>467792352</v>
      </c>
    </row>
    <row r="30" spans="1:7" ht="16" customHeight="1" x14ac:dyDescent="0.2">
      <c r="A30" t="s">
        <v>31</v>
      </c>
      <c r="B30">
        <v>57347848</v>
      </c>
      <c r="C30">
        <v>57347848</v>
      </c>
      <c r="D30">
        <v>0</v>
      </c>
      <c r="E30">
        <v>0</v>
      </c>
      <c r="F30">
        <v>130682669</v>
      </c>
      <c r="G30">
        <v>188030517</v>
      </c>
    </row>
    <row r="31" spans="1:7" ht="16" customHeight="1" x14ac:dyDescent="0.2">
      <c r="A31" t="s">
        <v>32</v>
      </c>
      <c r="B31">
        <v>1468776</v>
      </c>
      <c r="C31">
        <v>1468776</v>
      </c>
      <c r="D31">
        <v>0</v>
      </c>
      <c r="E31">
        <v>0</v>
      </c>
      <c r="F31">
        <v>20255532</v>
      </c>
      <c r="G31">
        <v>21724308</v>
      </c>
    </row>
    <row r="32" spans="1:7" ht="16" customHeight="1" x14ac:dyDescent="0.2">
      <c r="A32" t="s">
        <v>33</v>
      </c>
      <c r="B32">
        <v>61156584</v>
      </c>
      <c r="C32">
        <v>61156584</v>
      </c>
      <c r="D32">
        <v>0</v>
      </c>
      <c r="E32">
        <v>0</v>
      </c>
      <c r="F32">
        <v>48686281</v>
      </c>
      <c r="G32">
        <v>109842865</v>
      </c>
    </row>
    <row r="33" spans="1:7" ht="16" customHeight="1" x14ac:dyDescent="0.2">
      <c r="A33" t="s">
        <v>34</v>
      </c>
      <c r="B33">
        <v>2411851</v>
      </c>
      <c r="C33">
        <v>1097026</v>
      </c>
      <c r="D33">
        <v>1314825</v>
      </c>
      <c r="E33">
        <v>0</v>
      </c>
      <c r="F33">
        <v>11692244</v>
      </c>
      <c r="G33">
        <v>14104095</v>
      </c>
    </row>
    <row r="34" spans="1:7" ht="16" customHeight="1" x14ac:dyDescent="0.2">
      <c r="A34" t="s">
        <v>35</v>
      </c>
      <c r="B34">
        <v>19517619</v>
      </c>
      <c r="C34">
        <v>19517619</v>
      </c>
      <c r="D34">
        <v>0</v>
      </c>
      <c r="E34">
        <v>0</v>
      </c>
      <c r="F34">
        <v>55566558</v>
      </c>
      <c r="G34">
        <v>75084177</v>
      </c>
    </row>
    <row r="35" spans="1:7" ht="16" customHeight="1" x14ac:dyDescent="0.2">
      <c r="A35" t="s">
        <v>36</v>
      </c>
      <c r="B35">
        <v>14696120</v>
      </c>
      <c r="C35">
        <v>9866354</v>
      </c>
      <c r="D35">
        <v>992818</v>
      </c>
      <c r="E35">
        <v>3836948</v>
      </c>
      <c r="F35">
        <v>12483398</v>
      </c>
      <c r="G35">
        <v>27179518</v>
      </c>
    </row>
    <row r="36" spans="1:7" ht="16" customHeight="1" x14ac:dyDescent="0.2">
      <c r="A36" t="s">
        <v>37</v>
      </c>
      <c r="B36">
        <v>14650499</v>
      </c>
      <c r="C36">
        <v>14650499</v>
      </c>
      <c r="D36">
        <v>0</v>
      </c>
      <c r="E36">
        <v>0</v>
      </c>
      <c r="F36">
        <v>17269614</v>
      </c>
      <c r="G36">
        <v>31920113</v>
      </c>
    </row>
    <row r="37" spans="1:7" ht="16" customHeight="1" x14ac:dyDescent="0.2">
      <c r="A37" t="s">
        <v>38</v>
      </c>
      <c r="B37">
        <v>77456635</v>
      </c>
      <c r="C37">
        <v>47303315</v>
      </c>
      <c r="D37">
        <v>26374178</v>
      </c>
      <c r="E37">
        <v>3779142</v>
      </c>
      <c r="F37">
        <v>41234149</v>
      </c>
      <c r="G37">
        <v>118690784</v>
      </c>
    </row>
    <row r="38" spans="1:7" ht="16" customHeight="1" x14ac:dyDescent="0.2">
      <c r="A38" t="s">
        <v>39</v>
      </c>
      <c r="B38">
        <v>24191128</v>
      </c>
      <c r="C38">
        <v>18295460</v>
      </c>
      <c r="D38">
        <v>5895668</v>
      </c>
      <c r="E38">
        <v>0</v>
      </c>
      <c r="F38">
        <v>7312190</v>
      </c>
      <c r="G38">
        <v>31503318</v>
      </c>
    </row>
    <row r="39" spans="1:7" ht="16" customHeight="1" x14ac:dyDescent="0.2">
      <c r="A39" t="s">
        <v>40</v>
      </c>
      <c r="B39">
        <v>208381297</v>
      </c>
      <c r="C39">
        <v>208381297</v>
      </c>
      <c r="D39">
        <v>0</v>
      </c>
      <c r="E39">
        <v>0</v>
      </c>
      <c r="F39">
        <v>396248842</v>
      </c>
      <c r="G39">
        <v>604630139</v>
      </c>
    </row>
    <row r="40" spans="1:7" ht="16" customHeight="1" x14ac:dyDescent="0.2">
      <c r="A40" t="s">
        <v>41</v>
      </c>
      <c r="B40">
        <v>16543289</v>
      </c>
      <c r="C40">
        <v>16543289</v>
      </c>
      <c r="D40">
        <v>0</v>
      </c>
      <c r="E40">
        <v>0</v>
      </c>
      <c r="F40">
        <v>171556476</v>
      </c>
      <c r="G40">
        <v>188099765</v>
      </c>
    </row>
    <row r="41" spans="1:7" ht="16" customHeight="1" x14ac:dyDescent="0.2">
      <c r="A41" t="s">
        <v>42</v>
      </c>
      <c r="B41">
        <v>6835937</v>
      </c>
      <c r="C41">
        <v>5797749</v>
      </c>
      <c r="D41">
        <v>1017036</v>
      </c>
      <c r="E41">
        <v>21152</v>
      </c>
      <c r="F41">
        <v>2233423</v>
      </c>
      <c r="G41">
        <v>9069360</v>
      </c>
    </row>
    <row r="42" spans="1:7" ht="16" customHeight="1" x14ac:dyDescent="0.2">
      <c r="A42" t="s">
        <v>43</v>
      </c>
      <c r="B42">
        <v>100273174</v>
      </c>
      <c r="C42">
        <v>93647825</v>
      </c>
      <c r="D42">
        <v>0</v>
      </c>
      <c r="E42">
        <v>6625349</v>
      </c>
      <c r="F42">
        <v>278869756</v>
      </c>
      <c r="G42">
        <v>379142930</v>
      </c>
    </row>
    <row r="43" spans="1:7" ht="16" customHeight="1" x14ac:dyDescent="0.2">
      <c r="A43" t="s">
        <v>44</v>
      </c>
      <c r="B43">
        <v>47389933</v>
      </c>
      <c r="C43">
        <v>11788276</v>
      </c>
      <c r="D43">
        <v>23873660</v>
      </c>
      <c r="E43">
        <v>11727997</v>
      </c>
      <c r="F43">
        <v>13686851</v>
      </c>
      <c r="G43">
        <v>61076784</v>
      </c>
    </row>
    <row r="44" spans="1:7" ht="16" customHeight="1" x14ac:dyDescent="0.2">
      <c r="A44" t="s">
        <v>45</v>
      </c>
      <c r="B44">
        <v>47916870</v>
      </c>
      <c r="C44">
        <v>31720415</v>
      </c>
      <c r="D44">
        <v>13481387</v>
      </c>
      <c r="E44">
        <v>2715068</v>
      </c>
      <c r="F44">
        <v>49031802</v>
      </c>
      <c r="G44">
        <v>96948672</v>
      </c>
    </row>
    <row r="45" spans="1:7" ht="16" customHeight="1" x14ac:dyDescent="0.2">
      <c r="A45" t="s">
        <v>46</v>
      </c>
      <c r="B45">
        <v>170664901</v>
      </c>
      <c r="C45">
        <v>159783226</v>
      </c>
      <c r="D45">
        <v>0</v>
      </c>
      <c r="E45">
        <v>10881675</v>
      </c>
      <c r="F45">
        <v>286168184</v>
      </c>
      <c r="G45">
        <v>456833085</v>
      </c>
    </row>
    <row r="46" spans="1:7" ht="16" customHeight="1" x14ac:dyDescent="0.2">
      <c r="A46" t="s">
        <v>143</v>
      </c>
      <c r="B46">
        <v>2136571</v>
      </c>
      <c r="C46">
        <v>2136571</v>
      </c>
      <c r="D46">
        <v>0</v>
      </c>
      <c r="E46">
        <v>0</v>
      </c>
      <c r="F46">
        <v>7608171</v>
      </c>
      <c r="G46">
        <v>9744742</v>
      </c>
    </row>
    <row r="47" spans="1:7" ht="16" customHeight="1" x14ac:dyDescent="0.2">
      <c r="A47" t="s">
        <v>47</v>
      </c>
      <c r="B47">
        <v>8229103</v>
      </c>
      <c r="C47">
        <v>2629384</v>
      </c>
      <c r="D47">
        <v>5599719</v>
      </c>
      <c r="E47">
        <v>0</v>
      </c>
      <c r="F47">
        <v>49333845</v>
      </c>
      <c r="G47">
        <v>57562948</v>
      </c>
    </row>
    <row r="48" spans="1:7" ht="16" customHeight="1" x14ac:dyDescent="0.2">
      <c r="A48" t="s">
        <v>48</v>
      </c>
      <c r="B48">
        <v>2386184</v>
      </c>
      <c r="C48">
        <v>1252628</v>
      </c>
      <c r="D48">
        <v>0</v>
      </c>
      <c r="E48">
        <v>1133556</v>
      </c>
      <c r="F48">
        <v>56001665</v>
      </c>
      <c r="G48">
        <v>58387849</v>
      </c>
    </row>
    <row r="49" spans="1:7" ht="16" customHeight="1" x14ac:dyDescent="0.2">
      <c r="A49" t="s">
        <v>49</v>
      </c>
      <c r="B49">
        <v>5854371</v>
      </c>
      <c r="C49">
        <v>5051457</v>
      </c>
      <c r="D49">
        <v>802914</v>
      </c>
      <c r="E49">
        <v>0</v>
      </c>
      <c r="F49">
        <v>2685629</v>
      </c>
      <c r="G49">
        <v>8540000</v>
      </c>
    </row>
    <row r="50" spans="1:7" ht="16" customHeight="1" x14ac:dyDescent="0.2">
      <c r="A50" t="s">
        <v>50</v>
      </c>
      <c r="B50">
        <v>47788243</v>
      </c>
      <c r="C50">
        <v>32752216</v>
      </c>
      <c r="D50">
        <v>12540630</v>
      </c>
      <c r="E50">
        <v>2495397</v>
      </c>
      <c r="F50">
        <v>105611334</v>
      </c>
      <c r="G50">
        <v>153399577</v>
      </c>
    </row>
    <row r="51" spans="1:7" ht="16" customHeight="1" x14ac:dyDescent="0.2">
      <c r="A51" t="s">
        <v>51</v>
      </c>
      <c r="B51">
        <v>67933065</v>
      </c>
      <c r="C51">
        <v>67933065</v>
      </c>
      <c r="D51">
        <v>0</v>
      </c>
      <c r="E51">
        <v>0</v>
      </c>
      <c r="F51">
        <v>246507738</v>
      </c>
      <c r="G51">
        <v>314440803</v>
      </c>
    </row>
    <row r="52" spans="1:7" ht="16" customHeight="1" x14ac:dyDescent="0.2">
      <c r="A52" t="s">
        <v>52</v>
      </c>
      <c r="B52">
        <v>5334601</v>
      </c>
      <c r="C52">
        <v>5328489</v>
      </c>
      <c r="D52">
        <v>0</v>
      </c>
      <c r="E52">
        <v>6112</v>
      </c>
      <c r="F52">
        <v>21485142</v>
      </c>
      <c r="G52">
        <v>26819743</v>
      </c>
    </row>
    <row r="53" spans="1:7" ht="16" customHeight="1" x14ac:dyDescent="0.2">
      <c r="A53" t="s">
        <v>53</v>
      </c>
      <c r="B53">
        <v>12918328</v>
      </c>
      <c r="C53">
        <v>10574745</v>
      </c>
      <c r="D53">
        <v>0</v>
      </c>
      <c r="E53">
        <v>2343583</v>
      </c>
      <c r="F53">
        <v>12267696</v>
      </c>
      <c r="G53">
        <v>25186024</v>
      </c>
    </row>
    <row r="54" spans="1:7" ht="16" customHeight="1" x14ac:dyDescent="0.2">
      <c r="A54" t="s">
        <v>54</v>
      </c>
      <c r="B54">
        <v>43474830</v>
      </c>
      <c r="C54">
        <v>43474830</v>
      </c>
      <c r="D54">
        <v>0</v>
      </c>
      <c r="E54">
        <v>0</v>
      </c>
      <c r="F54">
        <v>79988007</v>
      </c>
      <c r="G54">
        <v>123462837</v>
      </c>
    </row>
    <row r="55" spans="1:7" ht="16" customHeight="1" x14ac:dyDescent="0.2">
      <c r="A55" t="s">
        <v>55</v>
      </c>
      <c r="B55">
        <v>173309784</v>
      </c>
      <c r="C55">
        <v>173309784</v>
      </c>
      <c r="D55">
        <v>0</v>
      </c>
      <c r="E55">
        <v>0</v>
      </c>
      <c r="F55">
        <v>229030795</v>
      </c>
      <c r="G55">
        <v>402340579</v>
      </c>
    </row>
    <row r="56" spans="1:7" ht="16" customHeight="1" x14ac:dyDescent="0.2">
      <c r="A56" t="s">
        <v>56</v>
      </c>
      <c r="B56">
        <v>29279477</v>
      </c>
      <c r="C56">
        <v>26308084</v>
      </c>
      <c r="D56">
        <v>2971393</v>
      </c>
      <c r="E56">
        <v>0</v>
      </c>
      <c r="F56">
        <v>5166969</v>
      </c>
      <c r="G56">
        <v>34446446</v>
      </c>
    </row>
    <row r="57" spans="1:7" ht="16" customHeight="1" x14ac:dyDescent="0.2">
      <c r="A57" t="s">
        <v>57</v>
      </c>
      <c r="B57">
        <v>16287410</v>
      </c>
      <c r="C57">
        <v>16287410</v>
      </c>
      <c r="D57">
        <v>0</v>
      </c>
      <c r="E57">
        <v>0</v>
      </c>
      <c r="F57">
        <v>189911659</v>
      </c>
      <c r="G57">
        <v>206199069</v>
      </c>
    </row>
    <row r="58" spans="1:7" ht="16" customHeight="1" x14ac:dyDescent="0.2">
      <c r="A58" t="s">
        <v>58</v>
      </c>
      <c r="B58">
        <v>4268707</v>
      </c>
      <c r="C58">
        <v>2715000</v>
      </c>
      <c r="D58">
        <v>1553707</v>
      </c>
      <c r="E58">
        <v>0</v>
      </c>
      <c r="F58">
        <v>5474138</v>
      </c>
      <c r="G58">
        <v>9742845</v>
      </c>
    </row>
    <row r="59" spans="1:7" ht="16" customHeight="1" x14ac:dyDescent="0.2">
      <c r="A59" t="s">
        <v>133</v>
      </c>
      <c r="B59">
        <v>4314296741</v>
      </c>
      <c r="C59">
        <v>4098006929</v>
      </c>
      <c r="D59">
        <v>153824401</v>
      </c>
      <c r="E59">
        <v>62465411</v>
      </c>
      <c r="F59">
        <v>6075377676</v>
      </c>
      <c r="G59">
        <v>10389674417</v>
      </c>
    </row>
    <row r="60" spans="1:7" ht="16" customHeight="1" x14ac:dyDescent="0.2">
      <c r="A60" t="s">
        <v>145</v>
      </c>
      <c r="B60">
        <v>0.42</v>
      </c>
      <c r="C60">
        <v>0.39</v>
      </c>
      <c r="D60">
        <v>0.01</v>
      </c>
      <c r="E60">
        <v>0.01</v>
      </c>
      <c r="F60">
        <v>0.57999999999999996</v>
      </c>
      <c r="G60">
        <v>1</v>
      </c>
    </row>
  </sheetData>
  <sheetProtection insertColumns="0" insertRows="0" insertHyperlinks="0" selectLockedCells="1"/>
  <phoneticPr fontId="13" type="noConversion"/>
  <hyperlinks>
    <hyperlink ref="A60"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enableFormatConditionsCalculation="0"/>
  <dimension ref="A1:I61"/>
  <sheetViews>
    <sheetView workbookViewId="0">
      <selection activeCell="K17" sqref="K17"/>
    </sheetView>
  </sheetViews>
  <sheetFormatPr baseColWidth="10" defaultColWidth="9.1640625" defaultRowHeight="16" customHeight="1" x14ac:dyDescent="0.2"/>
  <cols>
    <col min="1" max="1" width="14" customWidth="1"/>
    <col min="2" max="2" width="19.1640625" customWidth="1"/>
    <col min="3" max="3" width="14" customWidth="1"/>
    <col min="4" max="4" width="14.1640625" customWidth="1"/>
    <col min="5" max="5" width="13.83203125" customWidth="1"/>
    <col min="6" max="6" width="12" customWidth="1"/>
    <col min="7" max="7" width="12.33203125" customWidth="1"/>
    <col min="8" max="8" width="10.6640625" customWidth="1"/>
    <col min="9" max="9" width="12.5" customWidth="1"/>
  </cols>
  <sheetData>
    <row r="1" spans="1:9" ht="16" customHeight="1" x14ac:dyDescent="0.2">
      <c r="A1" t="s">
        <v>225</v>
      </c>
    </row>
    <row r="2" spans="1:9" ht="16" customHeight="1" x14ac:dyDescent="0.2">
      <c r="A2" t="s">
        <v>228</v>
      </c>
    </row>
    <row r="3" spans="1:9" ht="16" customHeight="1" x14ac:dyDescent="0.2">
      <c r="A3" t="s">
        <v>163</v>
      </c>
    </row>
    <row r="5" spans="1:9" ht="16" customHeight="1" x14ac:dyDescent="0.2">
      <c r="A5" t="s">
        <v>1</v>
      </c>
      <c r="B5" t="s">
        <v>148</v>
      </c>
      <c r="C5" t="s">
        <v>164</v>
      </c>
      <c r="D5" t="s">
        <v>165</v>
      </c>
      <c r="E5" t="s">
        <v>166</v>
      </c>
      <c r="F5" t="s">
        <v>167</v>
      </c>
      <c r="G5" t="s">
        <v>168</v>
      </c>
      <c r="H5" t="s">
        <v>169</v>
      </c>
      <c r="I5" t="s">
        <v>170</v>
      </c>
    </row>
    <row r="6" spans="1:9" ht="16" customHeight="1" x14ac:dyDescent="0.2">
      <c r="B6" t="s">
        <v>60</v>
      </c>
      <c r="D6" t="s">
        <v>171</v>
      </c>
      <c r="E6" t="s">
        <v>172</v>
      </c>
      <c r="F6" t="s">
        <v>173</v>
      </c>
      <c r="H6" t="s">
        <v>70</v>
      </c>
      <c r="I6" t="s">
        <v>72</v>
      </c>
    </row>
    <row r="7" spans="1:9" ht="16" customHeight="1" x14ac:dyDescent="0.2">
      <c r="B7">
        <v>5</v>
      </c>
    </row>
    <row r="8" spans="1:9" ht="16" customHeight="1" x14ac:dyDescent="0.2">
      <c r="A8" t="s">
        <v>8</v>
      </c>
      <c r="B8">
        <v>43351678</v>
      </c>
      <c r="C8">
        <v>32165333</v>
      </c>
      <c r="D8">
        <v>1537215</v>
      </c>
      <c r="E8">
        <v>0</v>
      </c>
      <c r="F8">
        <v>10206513</v>
      </c>
      <c r="G8">
        <v>0.11</v>
      </c>
      <c r="H8">
        <v>289976</v>
      </c>
      <c r="I8">
        <v>20131629</v>
      </c>
    </row>
    <row r="9" spans="1:9" ht="16" customHeight="1" x14ac:dyDescent="0.2">
      <c r="A9" t="s">
        <v>9</v>
      </c>
      <c r="B9">
        <v>24861605</v>
      </c>
      <c r="C9">
        <v>4222292</v>
      </c>
      <c r="D9">
        <v>477170</v>
      </c>
      <c r="E9">
        <v>32278</v>
      </c>
      <c r="F9">
        <v>3068217</v>
      </c>
      <c r="G9">
        <v>0.08</v>
      </c>
      <c r="H9">
        <v>239446</v>
      </c>
      <c r="I9">
        <v>405181</v>
      </c>
    </row>
    <row r="10" spans="1:9" ht="16" customHeight="1" x14ac:dyDescent="0.2">
      <c r="A10" t="s">
        <v>10</v>
      </c>
      <c r="B10">
        <v>113311415</v>
      </c>
      <c r="C10">
        <v>51762548</v>
      </c>
      <c r="D10">
        <v>0</v>
      </c>
      <c r="E10">
        <v>7</v>
      </c>
      <c r="F10">
        <v>18985649</v>
      </c>
      <c r="G10">
        <v>0.09</v>
      </c>
      <c r="H10">
        <v>3329176</v>
      </c>
      <c r="I10">
        <v>29447716</v>
      </c>
    </row>
    <row r="11" spans="1:9" ht="16" customHeight="1" x14ac:dyDescent="0.2">
      <c r="A11" t="s">
        <v>11</v>
      </c>
      <c r="B11">
        <v>48702839</v>
      </c>
      <c r="C11">
        <v>21285017</v>
      </c>
      <c r="D11">
        <v>496800</v>
      </c>
      <c r="E11">
        <v>1737660</v>
      </c>
      <c r="F11">
        <v>11960319</v>
      </c>
      <c r="G11">
        <v>0.19</v>
      </c>
      <c r="H11">
        <v>1802108</v>
      </c>
      <c r="I11">
        <v>5288130</v>
      </c>
    </row>
    <row r="12" spans="1:9" ht="16" customHeight="1" x14ac:dyDescent="0.2">
      <c r="A12" t="s">
        <v>12</v>
      </c>
      <c r="B12">
        <v>1274802079</v>
      </c>
      <c r="C12">
        <v>684142090</v>
      </c>
      <c r="D12">
        <v>25194198</v>
      </c>
      <c r="E12">
        <v>0</v>
      </c>
      <c r="F12">
        <v>299273375</v>
      </c>
      <c r="G12">
        <v>0.1</v>
      </c>
      <c r="H12">
        <v>70900749</v>
      </c>
      <c r="I12">
        <v>288773768</v>
      </c>
    </row>
    <row r="13" spans="1:9" ht="16" customHeight="1" x14ac:dyDescent="0.2">
      <c r="A13" t="s">
        <v>13</v>
      </c>
      <c r="B13">
        <v>67516351</v>
      </c>
      <c r="C13">
        <v>62503418</v>
      </c>
      <c r="D13">
        <v>4269169</v>
      </c>
      <c r="E13">
        <v>0</v>
      </c>
      <c r="F13">
        <v>5524198</v>
      </c>
      <c r="G13">
        <v>0.05</v>
      </c>
      <c r="H13">
        <v>5218986</v>
      </c>
      <c r="I13">
        <v>47491065</v>
      </c>
    </row>
    <row r="14" spans="1:9" ht="16" customHeight="1" x14ac:dyDescent="0.2">
      <c r="A14" t="s">
        <v>14</v>
      </c>
      <c r="B14">
        <v>228695332</v>
      </c>
      <c r="C14">
        <v>205542857</v>
      </c>
      <c r="D14">
        <v>76190639</v>
      </c>
      <c r="E14">
        <v>9711078</v>
      </c>
      <c r="F14">
        <v>22604593</v>
      </c>
      <c r="G14">
        <v>0.1</v>
      </c>
      <c r="H14">
        <v>0</v>
      </c>
      <c r="I14">
        <v>97036547</v>
      </c>
    </row>
    <row r="15" spans="1:9" ht="16" customHeight="1" x14ac:dyDescent="0.2">
      <c r="A15" t="s">
        <v>15</v>
      </c>
      <c r="B15">
        <v>20159095</v>
      </c>
      <c r="C15">
        <v>2874130</v>
      </c>
      <c r="D15">
        <v>0</v>
      </c>
      <c r="E15">
        <v>0</v>
      </c>
      <c r="F15">
        <v>1772330</v>
      </c>
      <c r="G15">
        <v>7.0000000000000007E-2</v>
      </c>
      <c r="H15">
        <v>1101800</v>
      </c>
      <c r="I15">
        <v>0</v>
      </c>
    </row>
    <row r="16" spans="1:9" ht="16" customHeight="1" x14ac:dyDescent="0.2">
      <c r="A16" t="s">
        <v>16</v>
      </c>
      <c r="B16">
        <v>68046842</v>
      </c>
      <c r="C16">
        <v>38060826</v>
      </c>
      <c r="D16">
        <v>2369427</v>
      </c>
      <c r="E16">
        <v>12000000</v>
      </c>
      <c r="F16">
        <v>6433073</v>
      </c>
      <c r="G16">
        <v>0.09</v>
      </c>
      <c r="H16">
        <v>3324896</v>
      </c>
      <c r="I16">
        <v>13933430</v>
      </c>
    </row>
    <row r="17" spans="1:9" ht="16" customHeight="1" x14ac:dyDescent="0.2">
      <c r="A17" t="s">
        <v>17</v>
      </c>
      <c r="B17">
        <v>385074173</v>
      </c>
      <c r="C17">
        <v>211143817</v>
      </c>
      <c r="D17">
        <v>3209932</v>
      </c>
      <c r="E17">
        <v>314098</v>
      </c>
      <c r="F17">
        <v>-28680174</v>
      </c>
      <c r="G17">
        <v>-7.0000000000000007E-2</v>
      </c>
      <c r="H17">
        <v>2081422</v>
      </c>
      <c r="I17">
        <v>234218539</v>
      </c>
    </row>
    <row r="18" spans="1:9" ht="16" customHeight="1" x14ac:dyDescent="0.2">
      <c r="A18" t="s">
        <v>18</v>
      </c>
      <c r="B18">
        <v>294431316</v>
      </c>
      <c r="C18">
        <v>166954520</v>
      </c>
      <c r="D18">
        <v>19962420</v>
      </c>
      <c r="E18">
        <v>14256374</v>
      </c>
      <c r="F18">
        <v>21013246</v>
      </c>
      <c r="G18">
        <v>0.06</v>
      </c>
      <c r="H18">
        <v>441175</v>
      </c>
      <c r="I18">
        <v>111281305</v>
      </c>
    </row>
    <row r="19" spans="1:9" ht="16" customHeight="1" x14ac:dyDescent="0.2">
      <c r="A19" t="s">
        <v>19</v>
      </c>
      <c r="B19">
        <v>52858639</v>
      </c>
      <c r="C19">
        <v>10544326</v>
      </c>
      <c r="D19">
        <v>0</v>
      </c>
      <c r="E19">
        <v>0</v>
      </c>
      <c r="F19">
        <v>6265771</v>
      </c>
      <c r="G19">
        <v>0.08</v>
      </c>
      <c r="H19">
        <v>4278555</v>
      </c>
      <c r="I19">
        <v>0</v>
      </c>
    </row>
    <row r="20" spans="1:9" ht="16" customHeight="1" x14ac:dyDescent="0.2">
      <c r="A20" t="s">
        <v>20</v>
      </c>
      <c r="B20">
        <v>17871146</v>
      </c>
      <c r="C20">
        <v>11146104</v>
      </c>
      <c r="D20">
        <v>381423</v>
      </c>
      <c r="E20">
        <v>1868605</v>
      </c>
      <c r="F20">
        <v>448272</v>
      </c>
      <c r="G20">
        <v>0.02</v>
      </c>
      <c r="H20">
        <v>3664843</v>
      </c>
      <c r="I20">
        <v>4782961</v>
      </c>
    </row>
    <row r="21" spans="1:9" ht="16" customHeight="1" x14ac:dyDescent="0.2">
      <c r="A21" t="s">
        <v>21</v>
      </c>
      <c r="B21">
        <v>487636127</v>
      </c>
      <c r="C21">
        <v>93018970</v>
      </c>
      <c r="D21">
        <v>800000</v>
      </c>
      <c r="E21">
        <v>0</v>
      </c>
      <c r="F21">
        <v>20159353</v>
      </c>
      <c r="G21">
        <v>0.04</v>
      </c>
      <c r="H21">
        <v>697696</v>
      </c>
      <c r="I21">
        <v>71361921</v>
      </c>
    </row>
    <row r="22" spans="1:9" ht="16" customHeight="1" x14ac:dyDescent="0.2">
      <c r="A22" t="s">
        <v>22</v>
      </c>
      <c r="B22">
        <v>76295506</v>
      </c>
      <c r="C22">
        <v>76295506</v>
      </c>
      <c r="D22">
        <v>1448057</v>
      </c>
      <c r="E22">
        <v>0</v>
      </c>
      <c r="F22">
        <v>13666594</v>
      </c>
      <c r="G22">
        <v>0.08</v>
      </c>
      <c r="H22">
        <v>4789638</v>
      </c>
      <c r="I22">
        <v>56391217</v>
      </c>
    </row>
    <row r="23" spans="1:9" ht="16" customHeight="1" x14ac:dyDescent="0.2">
      <c r="A23" t="s">
        <v>23</v>
      </c>
      <c r="B23">
        <v>66662576</v>
      </c>
      <c r="C23">
        <v>42416026</v>
      </c>
      <c r="D23">
        <v>37842803</v>
      </c>
      <c r="E23">
        <v>99128</v>
      </c>
      <c r="F23">
        <v>2703576</v>
      </c>
      <c r="G23">
        <v>0.03</v>
      </c>
      <c r="H23">
        <v>1570519</v>
      </c>
      <c r="I23">
        <v>200000</v>
      </c>
    </row>
    <row r="24" spans="1:9" ht="16" customHeight="1" x14ac:dyDescent="0.2">
      <c r="A24" t="s">
        <v>24</v>
      </c>
      <c r="B24">
        <v>29280061</v>
      </c>
      <c r="C24">
        <v>20479031</v>
      </c>
      <c r="D24">
        <v>0</v>
      </c>
      <c r="E24">
        <v>0</v>
      </c>
      <c r="F24">
        <v>8445753</v>
      </c>
      <c r="G24">
        <v>0.14000000000000001</v>
      </c>
      <c r="H24">
        <v>1274547</v>
      </c>
      <c r="I24">
        <v>10758731</v>
      </c>
    </row>
    <row r="25" spans="1:9" ht="16" customHeight="1" x14ac:dyDescent="0.2">
      <c r="A25" t="s">
        <v>25</v>
      </c>
      <c r="B25">
        <v>56470972</v>
      </c>
      <c r="C25">
        <v>29778150</v>
      </c>
      <c r="D25">
        <v>0</v>
      </c>
      <c r="E25">
        <v>0</v>
      </c>
      <c r="F25">
        <v>10854739</v>
      </c>
      <c r="G25">
        <v>0.09</v>
      </c>
      <c r="H25">
        <v>3011218</v>
      </c>
      <c r="I25">
        <v>15912193</v>
      </c>
    </row>
    <row r="26" spans="1:9" ht="16" customHeight="1" x14ac:dyDescent="0.2">
      <c r="A26" t="s">
        <v>26</v>
      </c>
      <c r="B26">
        <v>111790875</v>
      </c>
      <c r="C26">
        <v>98496354</v>
      </c>
      <c r="D26">
        <v>30042049</v>
      </c>
      <c r="E26">
        <v>36091999</v>
      </c>
      <c r="F26">
        <v>16028089</v>
      </c>
      <c r="G26">
        <v>0.11</v>
      </c>
      <c r="H26">
        <v>12055251</v>
      </c>
      <c r="I26">
        <v>4278966</v>
      </c>
    </row>
    <row r="27" spans="1:9" ht="16" customHeight="1" x14ac:dyDescent="0.2">
      <c r="A27" t="s">
        <v>27</v>
      </c>
      <c r="B27">
        <v>27673307</v>
      </c>
      <c r="C27">
        <v>8267977</v>
      </c>
      <c r="D27">
        <v>0</v>
      </c>
      <c r="E27">
        <v>0</v>
      </c>
      <c r="F27">
        <v>6734317</v>
      </c>
      <c r="G27">
        <v>0.1</v>
      </c>
      <c r="H27">
        <v>1533660</v>
      </c>
      <c r="I27">
        <v>0</v>
      </c>
    </row>
    <row r="28" spans="1:9" ht="16" customHeight="1" x14ac:dyDescent="0.2">
      <c r="A28" t="s">
        <v>28</v>
      </c>
      <c r="B28">
        <v>124961459</v>
      </c>
      <c r="C28">
        <v>82094136</v>
      </c>
      <c r="D28">
        <v>1060334</v>
      </c>
      <c r="E28">
        <v>50615515</v>
      </c>
      <c r="F28">
        <v>28273521</v>
      </c>
      <c r="G28">
        <v>0.14000000000000001</v>
      </c>
      <c r="H28">
        <v>2144766</v>
      </c>
      <c r="I28">
        <v>0</v>
      </c>
    </row>
    <row r="29" spans="1:9" ht="16" customHeight="1" x14ac:dyDescent="0.2">
      <c r="A29" t="s">
        <v>29</v>
      </c>
      <c r="B29">
        <v>233016577</v>
      </c>
      <c r="C29">
        <v>45285763</v>
      </c>
      <c r="D29">
        <v>6999815</v>
      </c>
      <c r="E29">
        <v>0</v>
      </c>
      <c r="F29">
        <v>10431271</v>
      </c>
      <c r="G29">
        <v>0.03</v>
      </c>
      <c r="H29">
        <v>0</v>
      </c>
      <c r="I29">
        <v>27854677</v>
      </c>
    </row>
    <row r="30" spans="1:9" ht="16" customHeight="1" x14ac:dyDescent="0.2">
      <c r="A30" t="s">
        <v>30</v>
      </c>
      <c r="B30">
        <v>295849381</v>
      </c>
      <c r="C30">
        <v>280082973</v>
      </c>
      <c r="D30">
        <v>37661289</v>
      </c>
      <c r="E30">
        <v>26414751</v>
      </c>
      <c r="F30">
        <v>80323573</v>
      </c>
      <c r="G30">
        <v>0.14000000000000001</v>
      </c>
      <c r="H30">
        <v>10361432</v>
      </c>
      <c r="I30">
        <v>125321928</v>
      </c>
    </row>
    <row r="31" spans="1:9" ht="16" customHeight="1" x14ac:dyDescent="0.2">
      <c r="A31" t="s">
        <v>31</v>
      </c>
      <c r="B31">
        <v>156625489</v>
      </c>
      <c r="C31">
        <v>33155603</v>
      </c>
      <c r="D31">
        <v>0</v>
      </c>
      <c r="E31">
        <v>0</v>
      </c>
      <c r="F31">
        <v>27005057</v>
      </c>
      <c r="G31">
        <v>0.13</v>
      </c>
      <c r="H31">
        <v>901767</v>
      </c>
      <c r="I31">
        <v>5248779</v>
      </c>
    </row>
    <row r="32" spans="1:9" ht="16" customHeight="1" x14ac:dyDescent="0.2">
      <c r="A32" t="s">
        <v>32</v>
      </c>
      <c r="B32">
        <v>41743893</v>
      </c>
      <c r="C32">
        <v>19728065</v>
      </c>
      <c r="D32">
        <v>3423135</v>
      </c>
      <c r="E32">
        <v>754233</v>
      </c>
      <c r="F32">
        <v>5676736</v>
      </c>
      <c r="G32">
        <v>0.09</v>
      </c>
      <c r="H32">
        <v>478869</v>
      </c>
      <c r="I32">
        <v>9395092</v>
      </c>
    </row>
    <row r="33" spans="1:9" ht="16" customHeight="1" x14ac:dyDescent="0.2">
      <c r="A33" t="s">
        <v>33</v>
      </c>
      <c r="B33">
        <v>136372332</v>
      </c>
      <c r="C33">
        <v>7887556</v>
      </c>
      <c r="D33">
        <v>0</v>
      </c>
      <c r="E33">
        <v>0</v>
      </c>
      <c r="F33">
        <v>5150885</v>
      </c>
      <c r="G33">
        <v>0.03</v>
      </c>
      <c r="H33">
        <v>2736671</v>
      </c>
      <c r="I33">
        <v>0</v>
      </c>
    </row>
    <row r="34" spans="1:9" ht="16" customHeight="1" x14ac:dyDescent="0.2">
      <c r="A34" t="s">
        <v>34</v>
      </c>
      <c r="B34">
        <v>10753860</v>
      </c>
      <c r="C34">
        <v>5867895</v>
      </c>
      <c r="D34">
        <v>375207</v>
      </c>
      <c r="E34">
        <v>0</v>
      </c>
      <c r="F34">
        <v>4117641</v>
      </c>
      <c r="G34">
        <v>0.16</v>
      </c>
      <c r="H34">
        <v>707124</v>
      </c>
      <c r="I34">
        <v>667923</v>
      </c>
    </row>
    <row r="35" spans="1:9" ht="16" customHeight="1" x14ac:dyDescent="0.2">
      <c r="A35" t="s">
        <v>35</v>
      </c>
      <c r="B35">
        <v>9374196</v>
      </c>
      <c r="C35">
        <v>5299056</v>
      </c>
      <c r="D35">
        <v>246011</v>
      </c>
      <c r="E35">
        <v>169153</v>
      </c>
      <c r="F35">
        <v>3601562</v>
      </c>
      <c r="G35">
        <v>0.16</v>
      </c>
      <c r="H35">
        <v>1282330</v>
      </c>
      <c r="I35">
        <v>0</v>
      </c>
    </row>
    <row r="36" spans="1:9" ht="16" customHeight="1" x14ac:dyDescent="0.2">
      <c r="A36" t="s">
        <v>36</v>
      </c>
      <c r="B36">
        <v>14253662</v>
      </c>
      <c r="C36">
        <v>8116102</v>
      </c>
      <c r="D36">
        <v>0</v>
      </c>
      <c r="E36">
        <v>0</v>
      </c>
      <c r="F36">
        <v>4152846</v>
      </c>
      <c r="G36">
        <v>0.1</v>
      </c>
      <c r="H36">
        <v>1411286</v>
      </c>
      <c r="I36">
        <v>2551970</v>
      </c>
    </row>
    <row r="37" spans="1:9" ht="16" customHeight="1" x14ac:dyDescent="0.2">
      <c r="A37" t="s">
        <v>37</v>
      </c>
      <c r="B37">
        <v>19780126</v>
      </c>
      <c r="C37">
        <v>12860273</v>
      </c>
      <c r="D37">
        <v>941748</v>
      </c>
      <c r="E37">
        <v>0</v>
      </c>
      <c r="F37">
        <v>4583347</v>
      </c>
      <c r="G37">
        <v>0.11</v>
      </c>
      <c r="H37">
        <v>2557638</v>
      </c>
      <c r="I37">
        <v>4777540</v>
      </c>
    </row>
    <row r="38" spans="1:9" ht="16" customHeight="1" x14ac:dyDescent="0.2">
      <c r="A38" t="s">
        <v>38</v>
      </c>
      <c r="B38">
        <v>154736920</v>
      </c>
      <c r="C38">
        <v>75669735</v>
      </c>
      <c r="D38">
        <v>8643083</v>
      </c>
      <c r="E38">
        <v>6732963</v>
      </c>
      <c r="F38">
        <v>55184108</v>
      </c>
      <c r="G38">
        <v>0.16</v>
      </c>
      <c r="H38">
        <v>2538976</v>
      </c>
      <c r="I38">
        <v>2570605</v>
      </c>
    </row>
    <row r="39" spans="1:9" ht="16" customHeight="1" x14ac:dyDescent="0.2">
      <c r="A39" t="s">
        <v>39</v>
      </c>
      <c r="B39">
        <v>20880796</v>
      </c>
      <c r="C39">
        <v>14237258</v>
      </c>
      <c r="D39">
        <v>0</v>
      </c>
      <c r="E39">
        <v>0</v>
      </c>
      <c r="F39">
        <v>8772206</v>
      </c>
      <c r="G39">
        <v>0.14000000000000001</v>
      </c>
      <c r="H39">
        <v>571956</v>
      </c>
      <c r="I39">
        <v>4893096</v>
      </c>
    </row>
    <row r="40" spans="1:9" ht="16" customHeight="1" x14ac:dyDescent="0.2">
      <c r="A40" t="s">
        <v>40</v>
      </c>
      <c r="B40">
        <v>876780622</v>
      </c>
      <c r="C40">
        <v>609439580</v>
      </c>
      <c r="D40">
        <v>38634683</v>
      </c>
      <c r="E40">
        <v>141144</v>
      </c>
      <c r="F40">
        <v>236664905</v>
      </c>
      <c r="G40">
        <v>0.11</v>
      </c>
      <c r="H40">
        <v>22234793</v>
      </c>
      <c r="I40">
        <v>311764055</v>
      </c>
    </row>
    <row r="41" spans="1:9" ht="16" customHeight="1" x14ac:dyDescent="0.2">
      <c r="A41" t="s">
        <v>41</v>
      </c>
      <c r="B41">
        <v>177977698</v>
      </c>
      <c r="C41">
        <v>24526233</v>
      </c>
      <c r="D41">
        <v>3979</v>
      </c>
      <c r="E41">
        <v>8447</v>
      </c>
      <c r="F41">
        <v>17807884</v>
      </c>
      <c r="G41">
        <v>7.0000000000000007E-2</v>
      </c>
      <c r="H41">
        <v>1515237</v>
      </c>
      <c r="I41">
        <v>5190686</v>
      </c>
    </row>
    <row r="42" spans="1:9" ht="16" customHeight="1" x14ac:dyDescent="0.2">
      <c r="A42" t="s">
        <v>42</v>
      </c>
      <c r="B42">
        <v>14842953</v>
      </c>
      <c r="C42">
        <v>5464688</v>
      </c>
      <c r="D42">
        <v>0</v>
      </c>
      <c r="E42">
        <v>996182</v>
      </c>
      <c r="F42">
        <v>3285006</v>
      </c>
      <c r="G42">
        <v>0.12</v>
      </c>
      <c r="H42">
        <v>785566</v>
      </c>
      <c r="I42">
        <v>397934</v>
      </c>
    </row>
    <row r="43" spans="1:9" ht="16" customHeight="1" x14ac:dyDescent="0.2">
      <c r="A43" t="s">
        <v>43</v>
      </c>
      <c r="B43">
        <v>673577733</v>
      </c>
      <c r="C43">
        <v>367984082</v>
      </c>
      <c r="D43">
        <v>42204853</v>
      </c>
      <c r="E43">
        <v>11737002</v>
      </c>
      <c r="F43">
        <v>86363482</v>
      </c>
      <c r="G43">
        <v>0.09</v>
      </c>
      <c r="H43">
        <v>0</v>
      </c>
      <c r="I43">
        <v>227678745</v>
      </c>
    </row>
    <row r="44" spans="1:9" ht="16" customHeight="1" x14ac:dyDescent="0.2">
      <c r="A44" t="s">
        <v>44</v>
      </c>
      <c r="B44">
        <v>36856531</v>
      </c>
      <c r="C44">
        <v>36032367</v>
      </c>
      <c r="D44">
        <v>840861</v>
      </c>
      <c r="E44">
        <v>2077747</v>
      </c>
      <c r="F44">
        <v>8721766</v>
      </c>
      <c r="G44">
        <v>0.09</v>
      </c>
      <c r="H44">
        <v>1846725</v>
      </c>
      <c r="I44">
        <v>22545268</v>
      </c>
    </row>
    <row r="45" spans="1:9" ht="16" customHeight="1" x14ac:dyDescent="0.2">
      <c r="A45" t="s">
        <v>45</v>
      </c>
      <c r="B45">
        <v>36307733</v>
      </c>
      <c r="C45">
        <v>16747848</v>
      </c>
      <c r="D45">
        <v>0</v>
      </c>
      <c r="E45">
        <v>0</v>
      </c>
      <c r="F45">
        <v>16458294</v>
      </c>
      <c r="G45">
        <v>0.1</v>
      </c>
      <c r="H45">
        <v>3951268</v>
      </c>
      <c r="I45">
        <v>-3661714</v>
      </c>
    </row>
    <row r="46" spans="1:9" ht="16" customHeight="1" x14ac:dyDescent="0.2">
      <c r="A46" t="s">
        <v>46</v>
      </c>
      <c r="B46">
        <v>340633160</v>
      </c>
      <c r="C46">
        <v>87543723</v>
      </c>
      <c r="D46">
        <v>24961158</v>
      </c>
      <c r="E46">
        <v>2591193</v>
      </c>
      <c r="F46">
        <v>50587010</v>
      </c>
      <c r="G46">
        <v>0.11</v>
      </c>
      <c r="H46">
        <v>9224921</v>
      </c>
      <c r="I46">
        <v>179441</v>
      </c>
    </row>
    <row r="47" spans="1:9" ht="16" customHeight="1" x14ac:dyDescent="0.2">
      <c r="A47" t="s">
        <v>143</v>
      </c>
      <c r="B47">
        <v>24240083</v>
      </c>
      <c r="C47">
        <v>15541906</v>
      </c>
      <c r="D47">
        <v>771587</v>
      </c>
      <c r="E47">
        <v>2109248</v>
      </c>
      <c r="F47">
        <v>12316746</v>
      </c>
      <c r="G47">
        <v>0.17</v>
      </c>
      <c r="H47">
        <v>344325</v>
      </c>
      <c r="I47">
        <v>0</v>
      </c>
    </row>
    <row r="48" spans="1:9" ht="16" customHeight="1" x14ac:dyDescent="0.2">
      <c r="A48" t="s">
        <v>47</v>
      </c>
      <c r="B48">
        <v>25789128</v>
      </c>
      <c r="C48">
        <v>21228217</v>
      </c>
      <c r="D48">
        <v>0</v>
      </c>
      <c r="E48">
        <v>0</v>
      </c>
      <c r="F48">
        <v>8110833</v>
      </c>
      <c r="G48">
        <v>0.12</v>
      </c>
      <c r="H48">
        <v>2250849</v>
      </c>
      <c r="I48">
        <v>10866535</v>
      </c>
    </row>
    <row r="49" spans="1:9" ht="16" customHeight="1" x14ac:dyDescent="0.2">
      <c r="A49" t="s">
        <v>48</v>
      </c>
      <c r="B49">
        <v>62843717</v>
      </c>
      <c r="C49">
        <v>62843717</v>
      </c>
      <c r="D49">
        <v>2756849</v>
      </c>
      <c r="E49">
        <v>0</v>
      </c>
      <c r="F49">
        <v>6716463</v>
      </c>
      <c r="G49">
        <v>7.0000000000000007E-2</v>
      </c>
      <c r="H49">
        <v>0</v>
      </c>
      <c r="I49">
        <v>53370405</v>
      </c>
    </row>
    <row r="50" spans="1:9" ht="16" customHeight="1" x14ac:dyDescent="0.2">
      <c r="A50" t="s">
        <v>49</v>
      </c>
      <c r="B50">
        <v>4595145</v>
      </c>
      <c r="C50">
        <v>2529205</v>
      </c>
      <c r="D50">
        <v>0</v>
      </c>
      <c r="E50">
        <v>0</v>
      </c>
      <c r="F50">
        <v>1454652</v>
      </c>
      <c r="G50">
        <v>7.0000000000000007E-2</v>
      </c>
      <c r="H50">
        <v>0</v>
      </c>
      <c r="I50">
        <v>1074553</v>
      </c>
    </row>
    <row r="51" spans="1:9" ht="16" customHeight="1" x14ac:dyDescent="0.2">
      <c r="A51" t="s">
        <v>50</v>
      </c>
      <c r="B51">
        <v>68332947</v>
      </c>
      <c r="C51">
        <v>33836712</v>
      </c>
      <c r="D51">
        <v>0</v>
      </c>
      <c r="E51">
        <v>0</v>
      </c>
      <c r="F51">
        <v>24373340</v>
      </c>
      <c r="G51">
        <v>0.19</v>
      </c>
      <c r="H51">
        <v>5028697</v>
      </c>
      <c r="I51">
        <v>4434675</v>
      </c>
    </row>
    <row r="52" spans="1:9" ht="16" customHeight="1" x14ac:dyDescent="0.2">
      <c r="A52" t="s">
        <v>51</v>
      </c>
      <c r="B52">
        <v>381739108</v>
      </c>
      <c r="C52">
        <v>168955130</v>
      </c>
      <c r="D52">
        <v>4675237</v>
      </c>
      <c r="E52">
        <v>1471600</v>
      </c>
      <c r="F52">
        <v>77036422</v>
      </c>
      <c r="G52">
        <v>0.16</v>
      </c>
      <c r="H52">
        <v>7867099</v>
      </c>
      <c r="I52">
        <v>77904772</v>
      </c>
    </row>
    <row r="53" spans="1:9" ht="16" customHeight="1" x14ac:dyDescent="0.2">
      <c r="A53" t="s">
        <v>52</v>
      </c>
      <c r="B53">
        <v>36110311</v>
      </c>
      <c r="C53">
        <v>10883764</v>
      </c>
      <c r="D53">
        <v>386360</v>
      </c>
      <c r="E53">
        <v>140874</v>
      </c>
      <c r="F53">
        <v>9674286</v>
      </c>
      <c r="G53">
        <v>0.15</v>
      </c>
      <c r="H53">
        <v>664644</v>
      </c>
      <c r="I53">
        <v>17600</v>
      </c>
    </row>
    <row r="54" spans="1:9" ht="16" customHeight="1" x14ac:dyDescent="0.2">
      <c r="A54" t="s">
        <v>53</v>
      </c>
      <c r="B54">
        <v>9199743</v>
      </c>
      <c r="C54">
        <v>4895072</v>
      </c>
      <c r="D54">
        <v>0</v>
      </c>
      <c r="E54">
        <v>0</v>
      </c>
      <c r="F54">
        <v>4436301</v>
      </c>
      <c r="G54">
        <v>0.13</v>
      </c>
      <c r="H54">
        <v>458771</v>
      </c>
      <c r="I54">
        <v>0</v>
      </c>
    </row>
    <row r="55" spans="1:9" ht="16" customHeight="1" x14ac:dyDescent="0.2">
      <c r="A55" t="s">
        <v>54</v>
      </c>
      <c r="B55">
        <v>81924038</v>
      </c>
      <c r="C55">
        <v>21308449</v>
      </c>
      <c r="D55">
        <v>1024753</v>
      </c>
      <c r="E55">
        <v>4542671</v>
      </c>
      <c r="F55">
        <v>5662479</v>
      </c>
      <c r="G55">
        <v>0.04</v>
      </c>
      <c r="H55">
        <v>2928843</v>
      </c>
      <c r="I55">
        <v>7149703</v>
      </c>
    </row>
    <row r="56" spans="1:9" ht="16" customHeight="1" x14ac:dyDescent="0.2">
      <c r="A56" t="s">
        <v>55</v>
      </c>
      <c r="B56">
        <v>119943026</v>
      </c>
      <c r="C56">
        <v>37108048</v>
      </c>
      <c r="D56">
        <v>0</v>
      </c>
      <c r="E56">
        <v>0</v>
      </c>
      <c r="F56">
        <v>23306322</v>
      </c>
      <c r="G56">
        <v>0.11</v>
      </c>
      <c r="H56">
        <v>13801726</v>
      </c>
      <c r="I56">
        <v>0</v>
      </c>
    </row>
    <row r="57" spans="1:9" ht="16" customHeight="1" x14ac:dyDescent="0.2">
      <c r="A57" t="s">
        <v>56</v>
      </c>
      <c r="B57">
        <v>49248600</v>
      </c>
      <c r="C57">
        <v>31507329</v>
      </c>
      <c r="D57">
        <v>495843</v>
      </c>
      <c r="E57">
        <v>0</v>
      </c>
      <c r="F57">
        <v>11624286</v>
      </c>
      <c r="G57">
        <v>0.16</v>
      </c>
      <c r="H57">
        <v>9226899</v>
      </c>
      <c r="I57">
        <v>10160301</v>
      </c>
    </row>
    <row r="58" spans="1:9" ht="16" customHeight="1" x14ac:dyDescent="0.2">
      <c r="A58" t="s">
        <v>57</v>
      </c>
      <c r="B58">
        <v>165522264</v>
      </c>
      <c r="C58">
        <v>33956156</v>
      </c>
      <c r="D58">
        <v>622467</v>
      </c>
      <c r="E58">
        <v>7366354</v>
      </c>
      <c r="F58">
        <v>17438361</v>
      </c>
      <c r="G58">
        <v>7.0000000000000007E-2</v>
      </c>
      <c r="H58">
        <v>6448514</v>
      </c>
      <c r="I58">
        <v>2080460</v>
      </c>
    </row>
    <row r="59" spans="1:9" ht="16" customHeight="1" x14ac:dyDescent="0.2">
      <c r="A59" t="s">
        <v>58</v>
      </c>
      <c r="B59">
        <v>13456612</v>
      </c>
      <c r="C59">
        <v>10790919</v>
      </c>
      <c r="D59">
        <v>0</v>
      </c>
      <c r="E59">
        <v>0</v>
      </c>
      <c r="F59">
        <v>493913</v>
      </c>
      <c r="G59">
        <v>0.03</v>
      </c>
      <c r="H59">
        <v>78752</v>
      </c>
      <c r="I59">
        <v>10218254</v>
      </c>
    </row>
    <row r="60" spans="1:9" ht="16" customHeight="1" x14ac:dyDescent="0.2">
      <c r="A60" t="s">
        <v>133</v>
      </c>
      <c r="B60">
        <v>7913761777</v>
      </c>
      <c r="C60">
        <v>4064506852</v>
      </c>
      <c r="D60">
        <v>380950554</v>
      </c>
      <c r="E60">
        <v>193980304</v>
      </c>
      <c r="F60">
        <v>1317273307</v>
      </c>
      <c r="G60" t="s">
        <v>134</v>
      </c>
      <c r="H60">
        <v>235956105</v>
      </c>
      <c r="I60">
        <v>1936346582</v>
      </c>
    </row>
    <row r="61" spans="1:9" ht="16" customHeight="1" x14ac:dyDescent="0.2">
      <c r="A61" t="s">
        <v>145</v>
      </c>
      <c r="B61">
        <v>0.57999999999999996</v>
      </c>
      <c r="C61">
        <v>0.3</v>
      </c>
      <c r="D61">
        <v>0.03</v>
      </c>
      <c r="E61">
        <v>0.01</v>
      </c>
      <c r="F61">
        <v>0.1</v>
      </c>
      <c r="G61" t="s">
        <v>134</v>
      </c>
      <c r="H61">
        <v>0.02</v>
      </c>
      <c r="I61">
        <v>0.14000000000000001</v>
      </c>
    </row>
  </sheetData>
  <phoneticPr fontId="13" type="noConversion"/>
  <hyperlinks>
    <hyperlink ref="B7" location="FootnotesTANF!A1" display="5"/>
    <hyperlink ref="A61"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enableFormatConditionsCalculation="0"/>
  <dimension ref="A1:L62"/>
  <sheetViews>
    <sheetView workbookViewId="0">
      <selection activeCell="N15" sqref="N15"/>
    </sheetView>
  </sheetViews>
  <sheetFormatPr baseColWidth="10" defaultColWidth="9.1640625" defaultRowHeight="16" customHeight="1" x14ac:dyDescent="0.2"/>
  <cols>
    <col min="1" max="1" width="14.5" customWidth="1"/>
    <col min="2" max="2" width="12.83203125" customWidth="1"/>
    <col min="3" max="3" width="11.1640625" bestFit="1" customWidth="1"/>
    <col min="4" max="4" width="11.1640625" customWidth="1"/>
    <col min="5" max="5" width="13.5" customWidth="1"/>
    <col min="6" max="6" width="9.83203125" customWidth="1"/>
    <col min="7" max="7" width="11.83203125" customWidth="1"/>
    <col min="8" max="8" width="10.5" customWidth="1"/>
    <col min="9" max="9" width="11.1640625" customWidth="1"/>
    <col min="10" max="10" width="10" customWidth="1"/>
    <col min="11" max="11" width="11.5" customWidth="1"/>
    <col min="12" max="12" width="8" customWidth="1"/>
  </cols>
  <sheetData>
    <row r="1" spans="1:12" ht="16" customHeight="1" x14ac:dyDescent="0.2">
      <c r="A1" t="s">
        <v>225</v>
      </c>
    </row>
    <row r="2" spans="1:12" ht="16" customHeight="1" x14ac:dyDescent="0.2">
      <c r="A2" t="s">
        <v>227</v>
      </c>
    </row>
    <row r="3" spans="1:12" ht="16" customHeight="1" x14ac:dyDescent="0.2">
      <c r="A3" t="s">
        <v>135</v>
      </c>
    </row>
    <row r="5" spans="1:12" ht="16" customHeight="1" x14ac:dyDescent="0.2">
      <c r="A5" t="s">
        <v>1</v>
      </c>
      <c r="B5" t="s">
        <v>148</v>
      </c>
      <c r="C5" t="s">
        <v>149</v>
      </c>
      <c r="D5" t="s">
        <v>150</v>
      </c>
      <c r="E5" t="s">
        <v>151</v>
      </c>
      <c r="F5" t="s">
        <v>127</v>
      </c>
      <c r="G5" t="s">
        <v>152</v>
      </c>
      <c r="H5" t="s">
        <v>153</v>
      </c>
      <c r="I5" t="s">
        <v>154</v>
      </c>
      <c r="J5" t="s">
        <v>155</v>
      </c>
      <c r="K5" t="s">
        <v>156</v>
      </c>
      <c r="L5" t="s">
        <v>157</v>
      </c>
    </row>
    <row r="6" spans="1:12" ht="16" customHeight="1" x14ac:dyDescent="0.2">
      <c r="B6" t="s">
        <v>60</v>
      </c>
      <c r="C6" t="s">
        <v>126</v>
      </c>
      <c r="D6" t="s">
        <v>4</v>
      </c>
      <c r="E6" t="s">
        <v>62</v>
      </c>
      <c r="F6" t="s">
        <v>128</v>
      </c>
      <c r="G6" t="s">
        <v>64</v>
      </c>
      <c r="H6" t="s">
        <v>158</v>
      </c>
      <c r="I6" t="s">
        <v>159</v>
      </c>
      <c r="J6" t="s">
        <v>160</v>
      </c>
    </row>
    <row r="7" spans="1:12" ht="16" customHeight="1" x14ac:dyDescent="0.2">
      <c r="B7">
        <v>5</v>
      </c>
      <c r="L7">
        <v>2</v>
      </c>
    </row>
    <row r="8" spans="1:12" ht="16" customHeight="1" x14ac:dyDescent="0.2">
      <c r="A8" t="s">
        <v>8</v>
      </c>
      <c r="B8">
        <v>43351678</v>
      </c>
      <c r="C8">
        <v>10571626</v>
      </c>
      <c r="D8">
        <v>0</v>
      </c>
      <c r="E8">
        <v>548719</v>
      </c>
      <c r="F8">
        <v>0</v>
      </c>
      <c r="G8">
        <v>0</v>
      </c>
      <c r="H8">
        <v>0</v>
      </c>
      <c r="I8">
        <v>66000</v>
      </c>
      <c r="J8">
        <v>0</v>
      </c>
      <c r="K8">
        <v>32165333</v>
      </c>
      <c r="L8">
        <v>0.48</v>
      </c>
    </row>
    <row r="9" spans="1:12" ht="16" customHeight="1" x14ac:dyDescent="0.2">
      <c r="A9" t="s">
        <v>9</v>
      </c>
      <c r="B9">
        <v>24861605</v>
      </c>
      <c r="C9">
        <v>11442918</v>
      </c>
      <c r="D9">
        <v>8705712</v>
      </c>
      <c r="E9">
        <v>195240</v>
      </c>
      <c r="F9">
        <v>0</v>
      </c>
      <c r="G9">
        <v>0</v>
      </c>
      <c r="H9">
        <v>0</v>
      </c>
      <c r="I9">
        <v>295443</v>
      </c>
      <c r="J9">
        <v>0</v>
      </c>
      <c r="K9">
        <v>4222292</v>
      </c>
      <c r="L9">
        <v>0.67</v>
      </c>
    </row>
    <row r="10" spans="1:12" ht="16" customHeight="1" x14ac:dyDescent="0.2">
      <c r="A10" t="s">
        <v>10</v>
      </c>
      <c r="B10">
        <v>113311415</v>
      </c>
      <c r="C10">
        <v>6395719</v>
      </c>
      <c r="D10">
        <v>9866249</v>
      </c>
      <c r="E10">
        <v>605990</v>
      </c>
      <c r="F10">
        <v>0</v>
      </c>
      <c r="G10">
        <v>0</v>
      </c>
      <c r="H10">
        <v>0</v>
      </c>
      <c r="I10">
        <v>562730</v>
      </c>
      <c r="J10">
        <v>44118179</v>
      </c>
      <c r="K10">
        <v>51762548</v>
      </c>
      <c r="L10">
        <v>0.56000000000000005</v>
      </c>
    </row>
    <row r="11" spans="1:12" ht="16" customHeight="1" x14ac:dyDescent="0.2">
      <c r="A11" t="s">
        <v>11</v>
      </c>
      <c r="B11">
        <v>48702839</v>
      </c>
      <c r="C11">
        <v>22059507</v>
      </c>
      <c r="D11">
        <v>414917</v>
      </c>
      <c r="E11">
        <v>3361844</v>
      </c>
      <c r="F11">
        <v>1432347</v>
      </c>
      <c r="G11">
        <v>0</v>
      </c>
      <c r="H11">
        <v>0</v>
      </c>
      <c r="I11">
        <v>149207</v>
      </c>
      <c r="J11">
        <v>0</v>
      </c>
      <c r="K11">
        <v>21285017</v>
      </c>
      <c r="L11">
        <v>0.78</v>
      </c>
    </row>
    <row r="12" spans="1:12" ht="16" customHeight="1" x14ac:dyDescent="0.2">
      <c r="A12" t="s">
        <v>12</v>
      </c>
      <c r="B12">
        <v>1274802079</v>
      </c>
      <c r="C12">
        <v>454231117</v>
      </c>
      <c r="D12">
        <v>97963124</v>
      </c>
      <c r="E12">
        <v>36963470</v>
      </c>
      <c r="F12">
        <v>0</v>
      </c>
      <c r="G12">
        <v>0</v>
      </c>
      <c r="H12">
        <v>0</v>
      </c>
      <c r="I12">
        <v>1502278</v>
      </c>
      <c r="J12">
        <v>0</v>
      </c>
      <c r="K12">
        <v>684142090</v>
      </c>
      <c r="L12">
        <v>0.42</v>
      </c>
    </row>
    <row r="13" spans="1:12" ht="16" customHeight="1" x14ac:dyDescent="0.2">
      <c r="A13" t="s">
        <v>13</v>
      </c>
      <c r="B13">
        <v>67516351</v>
      </c>
      <c r="C13">
        <v>454341</v>
      </c>
      <c r="D13">
        <v>-258170</v>
      </c>
      <c r="E13">
        <v>567</v>
      </c>
      <c r="F13">
        <v>0</v>
      </c>
      <c r="G13">
        <v>0</v>
      </c>
      <c r="H13">
        <v>0</v>
      </c>
      <c r="I13">
        <v>3468739</v>
      </c>
      <c r="J13">
        <v>1347456</v>
      </c>
      <c r="K13">
        <v>62503418</v>
      </c>
      <c r="L13">
        <v>0.64</v>
      </c>
    </row>
    <row r="14" spans="1:12" ht="16" customHeight="1" x14ac:dyDescent="0.2">
      <c r="A14" t="s">
        <v>14</v>
      </c>
      <c r="B14">
        <v>228695332</v>
      </c>
      <c r="C14">
        <v>1144857</v>
      </c>
      <c r="D14">
        <v>0</v>
      </c>
      <c r="E14">
        <v>3263695</v>
      </c>
      <c r="F14">
        <v>0</v>
      </c>
      <c r="G14">
        <v>0</v>
      </c>
      <c r="H14">
        <v>0</v>
      </c>
      <c r="I14">
        <v>17433</v>
      </c>
      <c r="J14">
        <v>18726490</v>
      </c>
      <c r="K14">
        <v>205542857</v>
      </c>
      <c r="L14">
        <v>0.97</v>
      </c>
    </row>
    <row r="15" spans="1:12" ht="16" customHeight="1" x14ac:dyDescent="0.2">
      <c r="A15" t="s">
        <v>15</v>
      </c>
      <c r="B15">
        <v>20159095</v>
      </c>
      <c r="C15">
        <v>15795248</v>
      </c>
      <c r="D15">
        <v>0</v>
      </c>
      <c r="E15">
        <v>0</v>
      </c>
      <c r="F15">
        <v>0</v>
      </c>
      <c r="G15">
        <v>0</v>
      </c>
      <c r="H15">
        <v>0</v>
      </c>
      <c r="I15">
        <v>1489717</v>
      </c>
      <c r="J15">
        <v>0</v>
      </c>
      <c r="K15">
        <v>2874130</v>
      </c>
      <c r="L15">
        <v>0.82</v>
      </c>
    </row>
    <row r="16" spans="1:12" ht="16" customHeight="1" x14ac:dyDescent="0.2">
      <c r="A16" t="s">
        <v>16</v>
      </c>
      <c r="B16">
        <v>68046842</v>
      </c>
      <c r="C16">
        <v>6861856</v>
      </c>
      <c r="D16">
        <v>23124160</v>
      </c>
      <c r="E16">
        <v>0</v>
      </c>
      <c r="F16">
        <v>0</v>
      </c>
      <c r="G16">
        <v>0</v>
      </c>
      <c r="H16">
        <v>0</v>
      </c>
      <c r="I16">
        <v>0</v>
      </c>
      <c r="J16">
        <v>0</v>
      </c>
      <c r="K16">
        <v>38060826</v>
      </c>
      <c r="L16">
        <v>0.92</v>
      </c>
    </row>
    <row r="17" spans="1:12" ht="16" customHeight="1" x14ac:dyDescent="0.2">
      <c r="A17" t="s">
        <v>17</v>
      </c>
      <c r="B17">
        <v>385074173</v>
      </c>
      <c r="C17">
        <v>70734537</v>
      </c>
      <c r="D17">
        <v>95609427</v>
      </c>
      <c r="E17">
        <v>6207368</v>
      </c>
      <c r="F17">
        <v>0</v>
      </c>
      <c r="G17">
        <v>0</v>
      </c>
      <c r="H17">
        <v>0</v>
      </c>
      <c r="I17">
        <v>1379024</v>
      </c>
      <c r="J17">
        <v>0</v>
      </c>
      <c r="K17">
        <v>211143817</v>
      </c>
      <c r="L17">
        <v>0.96</v>
      </c>
    </row>
    <row r="18" spans="1:12" ht="16" customHeight="1" x14ac:dyDescent="0.2">
      <c r="A18" t="s">
        <v>18</v>
      </c>
      <c r="B18">
        <v>294431316</v>
      </c>
      <c r="C18">
        <v>47491926</v>
      </c>
      <c r="D18">
        <v>0</v>
      </c>
      <c r="E18">
        <v>0</v>
      </c>
      <c r="F18">
        <v>0</v>
      </c>
      <c r="G18">
        <v>0</v>
      </c>
      <c r="H18">
        <v>0</v>
      </c>
      <c r="I18">
        <v>0</v>
      </c>
      <c r="J18">
        <v>79984870</v>
      </c>
      <c r="K18">
        <v>166954520</v>
      </c>
      <c r="L18">
        <v>0.9</v>
      </c>
    </row>
    <row r="19" spans="1:12" ht="16" customHeight="1" x14ac:dyDescent="0.2">
      <c r="A19" t="s">
        <v>19</v>
      </c>
      <c r="B19">
        <v>52858639</v>
      </c>
      <c r="C19">
        <v>41236421</v>
      </c>
      <c r="D19">
        <v>0</v>
      </c>
      <c r="E19">
        <v>1077892</v>
      </c>
      <c r="F19">
        <v>0</v>
      </c>
      <c r="G19">
        <v>0</v>
      </c>
      <c r="H19">
        <v>0</v>
      </c>
      <c r="I19">
        <v>0</v>
      </c>
      <c r="J19">
        <v>0</v>
      </c>
      <c r="K19">
        <v>10544326</v>
      </c>
      <c r="L19">
        <v>0.64</v>
      </c>
    </row>
    <row r="20" spans="1:12" ht="16" customHeight="1" x14ac:dyDescent="0.2">
      <c r="A20" t="s">
        <v>20</v>
      </c>
      <c r="B20">
        <v>17871146</v>
      </c>
      <c r="C20">
        <v>3096661</v>
      </c>
      <c r="D20">
        <v>0</v>
      </c>
      <c r="E20">
        <v>0</v>
      </c>
      <c r="F20">
        <v>0</v>
      </c>
      <c r="G20">
        <v>0</v>
      </c>
      <c r="H20">
        <v>0</v>
      </c>
      <c r="I20">
        <v>851607</v>
      </c>
      <c r="J20">
        <v>2776774</v>
      </c>
      <c r="K20">
        <v>11146104</v>
      </c>
      <c r="L20">
        <v>0.74</v>
      </c>
    </row>
    <row r="21" spans="1:12" ht="16" customHeight="1" x14ac:dyDescent="0.2">
      <c r="A21" t="s">
        <v>21</v>
      </c>
      <c r="B21">
        <v>487636127</v>
      </c>
      <c r="C21">
        <v>71582982</v>
      </c>
      <c r="D21">
        <v>108531680</v>
      </c>
      <c r="E21">
        <v>890556</v>
      </c>
      <c r="F21">
        <v>0</v>
      </c>
      <c r="G21">
        <v>13858094</v>
      </c>
      <c r="H21">
        <v>0</v>
      </c>
      <c r="I21">
        <v>0</v>
      </c>
      <c r="J21">
        <v>199753845</v>
      </c>
      <c r="K21">
        <v>93018970</v>
      </c>
      <c r="L21">
        <v>0.89</v>
      </c>
    </row>
    <row r="22" spans="1:12" ht="16" customHeight="1" x14ac:dyDescent="0.2">
      <c r="A22" t="s">
        <v>22</v>
      </c>
      <c r="B22">
        <v>76295506</v>
      </c>
      <c r="C22">
        <v>0</v>
      </c>
      <c r="D22">
        <v>0</v>
      </c>
      <c r="E22">
        <v>0</v>
      </c>
      <c r="F22">
        <v>0</v>
      </c>
      <c r="G22">
        <v>0</v>
      </c>
      <c r="H22">
        <v>0</v>
      </c>
      <c r="I22">
        <v>0</v>
      </c>
      <c r="J22">
        <v>0</v>
      </c>
      <c r="K22">
        <v>76295506</v>
      </c>
      <c r="L22">
        <v>0.47</v>
      </c>
    </row>
    <row r="23" spans="1:12" ht="16" customHeight="1" x14ac:dyDescent="0.2">
      <c r="A23" t="s">
        <v>23</v>
      </c>
      <c r="B23">
        <v>66662576</v>
      </c>
      <c r="C23">
        <v>12507112</v>
      </c>
      <c r="D23">
        <v>1636</v>
      </c>
      <c r="E23">
        <v>857294</v>
      </c>
      <c r="F23">
        <v>0</v>
      </c>
      <c r="G23">
        <v>0</v>
      </c>
      <c r="H23">
        <v>0</v>
      </c>
      <c r="I23">
        <v>575006</v>
      </c>
      <c r="J23">
        <v>10305502</v>
      </c>
      <c r="K23">
        <v>42416026</v>
      </c>
      <c r="L23">
        <v>0.72</v>
      </c>
    </row>
    <row r="24" spans="1:12" ht="16" customHeight="1" x14ac:dyDescent="0.2">
      <c r="A24" t="s">
        <v>24</v>
      </c>
      <c r="B24">
        <v>29280061</v>
      </c>
      <c r="C24">
        <v>2457697</v>
      </c>
      <c r="D24">
        <v>3989115</v>
      </c>
      <c r="E24">
        <v>2354218</v>
      </c>
      <c r="F24">
        <v>0</v>
      </c>
      <c r="G24">
        <v>0</v>
      </c>
      <c r="H24">
        <v>0</v>
      </c>
      <c r="I24">
        <v>0</v>
      </c>
      <c r="J24">
        <v>0</v>
      </c>
      <c r="K24">
        <v>20479031</v>
      </c>
      <c r="L24">
        <v>0.47</v>
      </c>
    </row>
    <row r="25" spans="1:12" ht="16" customHeight="1" x14ac:dyDescent="0.2">
      <c r="A25" t="s">
        <v>25</v>
      </c>
      <c r="B25">
        <v>56470972</v>
      </c>
      <c r="C25">
        <v>21084549</v>
      </c>
      <c r="D25">
        <v>3574778</v>
      </c>
      <c r="E25">
        <v>2033495</v>
      </c>
      <c r="F25">
        <v>0</v>
      </c>
      <c r="G25">
        <v>0</v>
      </c>
      <c r="H25">
        <v>0</v>
      </c>
      <c r="I25">
        <v>0</v>
      </c>
      <c r="J25">
        <v>0</v>
      </c>
      <c r="K25">
        <v>29778150</v>
      </c>
      <c r="L25">
        <v>0.44</v>
      </c>
    </row>
    <row r="26" spans="1:12" ht="16" customHeight="1" x14ac:dyDescent="0.2">
      <c r="A26" t="s">
        <v>26</v>
      </c>
      <c r="B26">
        <v>111790875</v>
      </c>
      <c r="C26">
        <v>8250118</v>
      </c>
      <c r="D26">
        <v>0</v>
      </c>
      <c r="E26">
        <v>4735585</v>
      </c>
      <c r="F26">
        <v>308818</v>
      </c>
      <c r="G26">
        <v>0</v>
      </c>
      <c r="H26">
        <v>0</v>
      </c>
      <c r="I26">
        <v>0</v>
      </c>
      <c r="J26">
        <v>0</v>
      </c>
      <c r="K26">
        <v>98496354</v>
      </c>
      <c r="L26">
        <v>0.77</v>
      </c>
    </row>
    <row r="27" spans="1:12" ht="16" customHeight="1" x14ac:dyDescent="0.2">
      <c r="A27" t="s">
        <v>27</v>
      </c>
      <c r="B27">
        <v>27673307</v>
      </c>
      <c r="C27">
        <v>5421298</v>
      </c>
      <c r="D27">
        <v>7061089</v>
      </c>
      <c r="E27">
        <v>5716992</v>
      </c>
      <c r="F27">
        <v>0</v>
      </c>
      <c r="G27">
        <v>0</v>
      </c>
      <c r="H27">
        <v>0</v>
      </c>
      <c r="I27">
        <v>1205951</v>
      </c>
      <c r="J27">
        <v>0</v>
      </c>
      <c r="K27">
        <v>8267977</v>
      </c>
      <c r="L27">
        <v>0.43</v>
      </c>
    </row>
    <row r="28" spans="1:12" ht="16" customHeight="1" x14ac:dyDescent="0.2">
      <c r="A28" t="s">
        <v>28</v>
      </c>
      <c r="B28">
        <v>124961459</v>
      </c>
      <c r="C28">
        <v>29615227</v>
      </c>
      <c r="D28">
        <v>587869</v>
      </c>
      <c r="E28">
        <v>11890797</v>
      </c>
      <c r="F28">
        <v>0</v>
      </c>
      <c r="G28">
        <v>0</v>
      </c>
      <c r="H28">
        <v>0</v>
      </c>
      <c r="I28">
        <v>773430</v>
      </c>
      <c r="J28">
        <v>0</v>
      </c>
      <c r="K28">
        <v>82094136</v>
      </c>
      <c r="L28">
        <v>0.61</v>
      </c>
    </row>
    <row r="29" spans="1:12" ht="16" customHeight="1" x14ac:dyDescent="0.2">
      <c r="A29" t="s">
        <v>29</v>
      </c>
      <c r="B29">
        <v>233016577</v>
      </c>
      <c r="C29">
        <v>6778755</v>
      </c>
      <c r="D29">
        <v>117383349</v>
      </c>
      <c r="E29">
        <v>277233</v>
      </c>
      <c r="F29">
        <v>0</v>
      </c>
      <c r="G29">
        <v>40000000</v>
      </c>
      <c r="H29">
        <v>0</v>
      </c>
      <c r="I29">
        <v>23291477</v>
      </c>
      <c r="J29">
        <v>0</v>
      </c>
      <c r="K29">
        <v>45285763</v>
      </c>
      <c r="L29">
        <v>0.72</v>
      </c>
    </row>
    <row r="30" spans="1:12" ht="16" customHeight="1" x14ac:dyDescent="0.2">
      <c r="A30" t="s">
        <v>30</v>
      </c>
      <c r="B30">
        <v>295849381</v>
      </c>
      <c r="C30">
        <v>78419290</v>
      </c>
      <c r="D30">
        <v>0</v>
      </c>
      <c r="E30">
        <v>380789</v>
      </c>
      <c r="F30">
        <v>325383</v>
      </c>
      <c r="G30">
        <v>0</v>
      </c>
      <c r="H30">
        <v>0</v>
      </c>
      <c r="I30">
        <v>0</v>
      </c>
      <c r="J30">
        <v>-63359054</v>
      </c>
      <c r="K30">
        <v>280082973</v>
      </c>
      <c r="L30">
        <v>0.5</v>
      </c>
    </row>
    <row r="31" spans="1:12" ht="16" customHeight="1" x14ac:dyDescent="0.2">
      <c r="A31" t="s">
        <v>31</v>
      </c>
      <c r="B31">
        <v>156625489</v>
      </c>
      <c r="C31">
        <v>58533894</v>
      </c>
      <c r="D31">
        <v>0</v>
      </c>
      <c r="E31">
        <v>4682929</v>
      </c>
      <c r="F31">
        <v>0</v>
      </c>
      <c r="G31">
        <v>17971000</v>
      </c>
      <c r="H31">
        <v>0</v>
      </c>
      <c r="I31">
        <v>42282063</v>
      </c>
      <c r="J31">
        <v>0</v>
      </c>
      <c r="K31">
        <v>33155603</v>
      </c>
      <c r="L31">
        <v>0.76</v>
      </c>
    </row>
    <row r="32" spans="1:12" ht="16" customHeight="1" x14ac:dyDescent="0.2">
      <c r="A32" t="s">
        <v>32</v>
      </c>
      <c r="B32">
        <v>41743893</v>
      </c>
      <c r="C32">
        <v>12954356</v>
      </c>
      <c r="D32">
        <v>-17348</v>
      </c>
      <c r="E32">
        <v>6844844</v>
      </c>
      <c r="F32">
        <v>0</v>
      </c>
      <c r="G32">
        <v>0</v>
      </c>
      <c r="H32">
        <v>0</v>
      </c>
      <c r="I32">
        <v>2233976</v>
      </c>
      <c r="J32">
        <v>0</v>
      </c>
      <c r="K32">
        <v>19728065</v>
      </c>
      <c r="L32">
        <v>0.68</v>
      </c>
    </row>
    <row r="33" spans="1:12" ht="16" customHeight="1" x14ac:dyDescent="0.2">
      <c r="A33" t="s">
        <v>33</v>
      </c>
      <c r="B33">
        <v>136372332</v>
      </c>
      <c r="C33">
        <v>27921602</v>
      </c>
      <c r="D33">
        <v>0</v>
      </c>
      <c r="E33">
        <v>0</v>
      </c>
      <c r="F33">
        <v>0</v>
      </c>
      <c r="G33">
        <v>0</v>
      </c>
      <c r="H33">
        <v>0</v>
      </c>
      <c r="I33">
        <v>0</v>
      </c>
      <c r="J33">
        <v>100563174</v>
      </c>
      <c r="K33">
        <v>7887556</v>
      </c>
      <c r="L33">
        <v>0.74</v>
      </c>
    </row>
    <row r="34" spans="1:12" ht="16" customHeight="1" x14ac:dyDescent="0.2">
      <c r="A34" t="s">
        <v>34</v>
      </c>
      <c r="B34">
        <v>10753860</v>
      </c>
      <c r="C34">
        <v>3154662</v>
      </c>
      <c r="D34">
        <v>4431</v>
      </c>
      <c r="E34">
        <v>0</v>
      </c>
      <c r="F34">
        <v>0</v>
      </c>
      <c r="G34">
        <v>0</v>
      </c>
      <c r="H34">
        <v>0</v>
      </c>
      <c r="I34">
        <v>574500</v>
      </c>
      <c r="J34">
        <v>1152372</v>
      </c>
      <c r="K34">
        <v>5867895</v>
      </c>
      <c r="L34">
        <v>0.41</v>
      </c>
    </row>
    <row r="35" spans="1:12" ht="16" customHeight="1" x14ac:dyDescent="0.2">
      <c r="A35" t="s">
        <v>35</v>
      </c>
      <c r="B35">
        <v>9374196</v>
      </c>
      <c r="C35">
        <v>4075140</v>
      </c>
      <c r="D35">
        <v>0</v>
      </c>
      <c r="E35">
        <v>0</v>
      </c>
      <c r="F35">
        <v>0</v>
      </c>
      <c r="G35">
        <v>0</v>
      </c>
      <c r="H35">
        <v>0</v>
      </c>
      <c r="I35">
        <v>0</v>
      </c>
      <c r="J35">
        <v>0</v>
      </c>
      <c r="K35">
        <v>5299056</v>
      </c>
      <c r="L35">
        <v>0.42</v>
      </c>
    </row>
    <row r="36" spans="1:12" ht="16" customHeight="1" x14ac:dyDescent="0.2">
      <c r="A36" t="s">
        <v>36</v>
      </c>
      <c r="B36">
        <v>14253662</v>
      </c>
      <c r="C36">
        <v>1003851</v>
      </c>
      <c r="D36">
        <v>0</v>
      </c>
      <c r="E36">
        <v>262055</v>
      </c>
      <c r="F36">
        <v>0</v>
      </c>
      <c r="G36">
        <v>0</v>
      </c>
      <c r="H36">
        <v>0</v>
      </c>
      <c r="I36">
        <v>66405</v>
      </c>
      <c r="J36">
        <v>4805249</v>
      </c>
      <c r="K36">
        <v>8116102</v>
      </c>
      <c r="L36">
        <v>0.35</v>
      </c>
    </row>
    <row r="37" spans="1:12" ht="16" customHeight="1" x14ac:dyDescent="0.2">
      <c r="A37" t="s">
        <v>37</v>
      </c>
      <c r="B37">
        <v>19780126</v>
      </c>
      <c r="C37">
        <v>4844931</v>
      </c>
      <c r="D37">
        <v>0</v>
      </c>
      <c r="E37">
        <v>529352</v>
      </c>
      <c r="F37">
        <v>0</v>
      </c>
      <c r="G37">
        <v>0</v>
      </c>
      <c r="H37">
        <v>0</v>
      </c>
      <c r="I37">
        <v>1546247</v>
      </c>
      <c r="J37">
        <v>-677</v>
      </c>
      <c r="K37">
        <v>12860273</v>
      </c>
      <c r="L37">
        <v>0.49</v>
      </c>
    </row>
    <row r="38" spans="1:12" ht="16" customHeight="1" x14ac:dyDescent="0.2">
      <c r="A38" t="s">
        <v>38</v>
      </c>
      <c r="B38">
        <v>154736920</v>
      </c>
      <c r="C38">
        <v>52742468</v>
      </c>
      <c r="D38">
        <v>0</v>
      </c>
      <c r="E38">
        <v>906127</v>
      </c>
      <c r="F38">
        <v>179241</v>
      </c>
      <c r="G38">
        <v>18393000</v>
      </c>
      <c r="H38">
        <v>0</v>
      </c>
      <c r="I38">
        <v>6349</v>
      </c>
      <c r="J38">
        <v>6840000</v>
      </c>
      <c r="K38">
        <v>75669735</v>
      </c>
      <c r="L38">
        <v>0.45</v>
      </c>
    </row>
    <row r="39" spans="1:12" ht="16" customHeight="1" x14ac:dyDescent="0.2">
      <c r="A39" t="s">
        <v>39</v>
      </c>
      <c r="B39">
        <v>20880796</v>
      </c>
      <c r="C39">
        <v>6530225</v>
      </c>
      <c r="D39">
        <v>0</v>
      </c>
      <c r="E39">
        <v>113313</v>
      </c>
      <c r="F39">
        <v>0</v>
      </c>
      <c r="G39">
        <v>0</v>
      </c>
      <c r="H39">
        <v>0</v>
      </c>
      <c r="I39">
        <v>0</v>
      </c>
      <c r="J39">
        <v>0</v>
      </c>
      <c r="K39">
        <v>14237258</v>
      </c>
      <c r="L39">
        <v>0.34</v>
      </c>
    </row>
    <row r="40" spans="1:12" ht="16" customHeight="1" x14ac:dyDescent="0.2">
      <c r="A40" t="s">
        <v>40</v>
      </c>
      <c r="B40">
        <v>876780622</v>
      </c>
      <c r="C40">
        <v>126731166</v>
      </c>
      <c r="D40">
        <v>0</v>
      </c>
      <c r="E40">
        <v>7008763</v>
      </c>
      <c r="F40">
        <v>0</v>
      </c>
      <c r="G40">
        <v>0</v>
      </c>
      <c r="H40">
        <v>0</v>
      </c>
      <c r="I40">
        <v>49526600</v>
      </c>
      <c r="J40">
        <v>84074513</v>
      </c>
      <c r="K40">
        <v>609439580</v>
      </c>
      <c r="L40">
        <v>0.42</v>
      </c>
    </row>
    <row r="41" spans="1:12" ht="16" customHeight="1" x14ac:dyDescent="0.2">
      <c r="A41" t="s">
        <v>41</v>
      </c>
      <c r="B41">
        <v>177977698</v>
      </c>
      <c r="C41">
        <v>10189813</v>
      </c>
      <c r="D41">
        <v>50267856</v>
      </c>
      <c r="E41">
        <v>907479</v>
      </c>
      <c r="F41">
        <v>0</v>
      </c>
      <c r="G41">
        <v>0</v>
      </c>
      <c r="H41">
        <v>0</v>
      </c>
      <c r="I41">
        <v>3236822</v>
      </c>
      <c r="J41">
        <v>88849495</v>
      </c>
      <c r="K41">
        <v>24526233</v>
      </c>
      <c r="L41">
        <v>0.72</v>
      </c>
    </row>
    <row r="42" spans="1:12" ht="16" customHeight="1" x14ac:dyDescent="0.2">
      <c r="A42" t="s">
        <v>42</v>
      </c>
      <c r="B42">
        <v>14842953</v>
      </c>
      <c r="C42">
        <v>3215770</v>
      </c>
      <c r="D42">
        <v>794239</v>
      </c>
      <c r="E42">
        <v>1125505</v>
      </c>
      <c r="F42">
        <v>0</v>
      </c>
      <c r="G42">
        <v>0</v>
      </c>
      <c r="H42">
        <v>0</v>
      </c>
      <c r="I42">
        <v>1704147</v>
      </c>
      <c r="J42">
        <v>2538604</v>
      </c>
      <c r="K42">
        <v>5464688</v>
      </c>
      <c r="L42">
        <v>0.56000000000000005</v>
      </c>
    </row>
    <row r="43" spans="1:12" ht="16" customHeight="1" x14ac:dyDescent="0.2">
      <c r="A43" t="s">
        <v>43</v>
      </c>
      <c r="B43">
        <v>673577733</v>
      </c>
      <c r="C43">
        <v>40555615</v>
      </c>
      <c r="D43">
        <v>213027919</v>
      </c>
      <c r="E43">
        <v>12166472</v>
      </c>
      <c r="F43">
        <v>3034</v>
      </c>
      <c r="G43">
        <v>0</v>
      </c>
      <c r="H43">
        <v>0</v>
      </c>
      <c r="I43">
        <v>39840611</v>
      </c>
      <c r="J43">
        <v>0</v>
      </c>
      <c r="K43">
        <v>367984082</v>
      </c>
      <c r="L43">
        <v>0.74</v>
      </c>
    </row>
    <row r="44" spans="1:12" ht="16" customHeight="1" x14ac:dyDescent="0.2">
      <c r="A44" t="s">
        <v>44</v>
      </c>
      <c r="B44">
        <v>36856531</v>
      </c>
      <c r="C44">
        <v>0</v>
      </c>
      <c r="D44">
        <v>0</v>
      </c>
      <c r="E44">
        <v>0</v>
      </c>
      <c r="F44">
        <v>0</v>
      </c>
      <c r="G44">
        <v>0</v>
      </c>
      <c r="H44">
        <v>0</v>
      </c>
      <c r="I44">
        <v>824164</v>
      </c>
      <c r="J44">
        <v>0</v>
      </c>
      <c r="K44">
        <v>36032367</v>
      </c>
      <c r="L44">
        <v>0.4</v>
      </c>
    </row>
    <row r="45" spans="1:12" ht="16" customHeight="1" x14ac:dyDescent="0.2">
      <c r="A45" t="s">
        <v>45</v>
      </c>
      <c r="B45">
        <v>36307733</v>
      </c>
      <c r="C45">
        <v>18362338</v>
      </c>
      <c r="D45">
        <v>190099</v>
      </c>
      <c r="E45">
        <v>1007448</v>
      </c>
      <c r="F45">
        <v>0</v>
      </c>
      <c r="G45">
        <v>0</v>
      </c>
      <c r="H45">
        <v>0</v>
      </c>
      <c r="I45">
        <v>0</v>
      </c>
      <c r="J45">
        <v>0</v>
      </c>
      <c r="K45">
        <v>16747848</v>
      </c>
      <c r="L45">
        <v>0.23</v>
      </c>
    </row>
    <row r="46" spans="1:12" ht="16" customHeight="1" x14ac:dyDescent="0.2">
      <c r="A46" t="s">
        <v>46</v>
      </c>
      <c r="B46">
        <v>340633160</v>
      </c>
      <c r="C46">
        <v>119999513</v>
      </c>
      <c r="D46">
        <v>23578595</v>
      </c>
      <c r="E46">
        <v>2467853</v>
      </c>
      <c r="F46">
        <v>0</v>
      </c>
      <c r="G46">
        <v>0</v>
      </c>
      <c r="H46">
        <v>0</v>
      </c>
      <c r="I46">
        <v>12524766</v>
      </c>
      <c r="J46">
        <v>94518710</v>
      </c>
      <c r="K46">
        <v>87543723</v>
      </c>
      <c r="L46">
        <v>0.77</v>
      </c>
    </row>
    <row r="47" spans="1:12" ht="16" customHeight="1" x14ac:dyDescent="0.2">
      <c r="A47" t="s">
        <v>143</v>
      </c>
      <c r="B47">
        <v>24240083</v>
      </c>
      <c r="C47">
        <v>7484596</v>
      </c>
      <c r="D47">
        <v>1046778</v>
      </c>
      <c r="E47">
        <v>166803</v>
      </c>
      <c r="F47">
        <v>0</v>
      </c>
      <c r="G47">
        <v>0</v>
      </c>
      <c r="H47">
        <v>0</v>
      </c>
      <c r="I47">
        <v>0</v>
      </c>
      <c r="J47">
        <v>0</v>
      </c>
      <c r="K47">
        <v>15541906</v>
      </c>
      <c r="L47">
        <v>0.33</v>
      </c>
    </row>
    <row r="48" spans="1:12" ht="16" customHeight="1" x14ac:dyDescent="0.2">
      <c r="A48" t="s">
        <v>47</v>
      </c>
      <c r="B48">
        <v>25789128</v>
      </c>
      <c r="C48">
        <v>4560911</v>
      </c>
      <c r="D48">
        <v>0</v>
      </c>
      <c r="E48">
        <v>0</v>
      </c>
      <c r="F48">
        <v>0</v>
      </c>
      <c r="G48">
        <v>0</v>
      </c>
      <c r="H48">
        <v>0</v>
      </c>
      <c r="I48">
        <v>0</v>
      </c>
      <c r="J48">
        <v>0</v>
      </c>
      <c r="K48">
        <v>21228217</v>
      </c>
      <c r="L48">
        <v>0.37</v>
      </c>
    </row>
    <row r="49" spans="1:12" ht="16" customHeight="1" x14ac:dyDescent="0.2">
      <c r="A49" t="s">
        <v>48</v>
      </c>
      <c r="B49">
        <v>62843717</v>
      </c>
      <c r="C49">
        <v>0</v>
      </c>
      <c r="D49">
        <v>0</v>
      </c>
      <c r="E49">
        <v>0</v>
      </c>
      <c r="F49">
        <v>0</v>
      </c>
      <c r="G49">
        <v>0</v>
      </c>
      <c r="H49">
        <v>0</v>
      </c>
      <c r="I49">
        <v>0</v>
      </c>
      <c r="J49">
        <v>0</v>
      </c>
      <c r="K49">
        <v>62843717</v>
      </c>
      <c r="L49">
        <v>0.67</v>
      </c>
    </row>
    <row r="50" spans="1:12" ht="16" customHeight="1" x14ac:dyDescent="0.2">
      <c r="A50" t="s">
        <v>49</v>
      </c>
      <c r="B50">
        <v>4595145</v>
      </c>
      <c r="C50">
        <v>2014531</v>
      </c>
      <c r="D50">
        <v>0</v>
      </c>
      <c r="E50">
        <v>51409</v>
      </c>
      <c r="F50">
        <v>0</v>
      </c>
      <c r="G50">
        <v>0</v>
      </c>
      <c r="H50">
        <v>0</v>
      </c>
      <c r="I50">
        <v>0</v>
      </c>
      <c r="J50">
        <v>0</v>
      </c>
      <c r="K50">
        <v>2529205</v>
      </c>
      <c r="L50">
        <v>0.23</v>
      </c>
    </row>
    <row r="51" spans="1:12" ht="16" customHeight="1" x14ac:dyDescent="0.2">
      <c r="A51" t="s">
        <v>50</v>
      </c>
      <c r="B51">
        <v>68332947</v>
      </c>
      <c r="C51">
        <v>16509385</v>
      </c>
      <c r="D51">
        <v>15995134</v>
      </c>
      <c r="E51">
        <v>1991716</v>
      </c>
      <c r="F51">
        <v>0</v>
      </c>
      <c r="G51">
        <v>0</v>
      </c>
      <c r="H51">
        <v>0</v>
      </c>
      <c r="I51">
        <v>0</v>
      </c>
      <c r="J51">
        <v>0</v>
      </c>
      <c r="K51">
        <v>33836712</v>
      </c>
      <c r="L51">
        <v>0.53</v>
      </c>
    </row>
    <row r="52" spans="1:12" ht="16" customHeight="1" x14ac:dyDescent="0.2">
      <c r="A52" t="s">
        <v>51</v>
      </c>
      <c r="B52">
        <v>381739108</v>
      </c>
      <c r="C52">
        <v>85390655</v>
      </c>
      <c r="D52">
        <v>0</v>
      </c>
      <c r="E52">
        <v>489573</v>
      </c>
      <c r="F52">
        <v>40604</v>
      </c>
      <c r="G52">
        <v>0</v>
      </c>
      <c r="H52">
        <v>0</v>
      </c>
      <c r="I52">
        <v>7001634</v>
      </c>
      <c r="J52">
        <v>119861512</v>
      </c>
      <c r="K52">
        <v>168955130</v>
      </c>
      <c r="L52">
        <v>0.81</v>
      </c>
    </row>
    <row r="53" spans="1:12" ht="16" customHeight="1" x14ac:dyDescent="0.2">
      <c r="A53" t="s">
        <v>52</v>
      </c>
      <c r="B53">
        <v>36110311</v>
      </c>
      <c r="C53">
        <v>24534983</v>
      </c>
      <c r="D53">
        <v>0</v>
      </c>
      <c r="E53">
        <v>61582</v>
      </c>
      <c r="F53">
        <v>0</v>
      </c>
      <c r="G53">
        <v>0</v>
      </c>
      <c r="H53">
        <v>0</v>
      </c>
      <c r="I53">
        <v>629982</v>
      </c>
      <c r="J53">
        <v>0</v>
      </c>
      <c r="K53">
        <v>10883764</v>
      </c>
      <c r="L53">
        <v>0.56999999999999995</v>
      </c>
    </row>
    <row r="54" spans="1:12" ht="16" customHeight="1" x14ac:dyDescent="0.2">
      <c r="A54" t="s">
        <v>53</v>
      </c>
      <c r="B54">
        <v>9199743</v>
      </c>
      <c r="C54">
        <v>284856</v>
      </c>
      <c r="D54">
        <v>3194171</v>
      </c>
      <c r="E54">
        <v>0</v>
      </c>
      <c r="F54">
        <v>0</v>
      </c>
      <c r="G54">
        <v>0</v>
      </c>
      <c r="H54">
        <v>0</v>
      </c>
      <c r="I54">
        <v>825644</v>
      </c>
      <c r="J54">
        <v>0</v>
      </c>
      <c r="K54">
        <v>4895072</v>
      </c>
      <c r="L54">
        <v>0.28000000000000003</v>
      </c>
    </row>
    <row r="55" spans="1:12" ht="16" customHeight="1" x14ac:dyDescent="0.2">
      <c r="A55" t="s">
        <v>54</v>
      </c>
      <c r="B55">
        <v>81924038</v>
      </c>
      <c r="C55">
        <v>52112781</v>
      </c>
      <c r="D55">
        <v>582553</v>
      </c>
      <c r="E55">
        <v>4051952</v>
      </c>
      <c r="F55">
        <v>0</v>
      </c>
      <c r="G55">
        <v>0</v>
      </c>
      <c r="H55">
        <v>0</v>
      </c>
      <c r="I55">
        <v>3868303</v>
      </c>
      <c r="J55">
        <v>0</v>
      </c>
      <c r="K55">
        <v>21308449</v>
      </c>
      <c r="L55">
        <v>0.65</v>
      </c>
    </row>
    <row r="56" spans="1:12" ht="16" customHeight="1" x14ac:dyDescent="0.2">
      <c r="A56" t="s">
        <v>55</v>
      </c>
      <c r="B56">
        <v>119943026</v>
      </c>
      <c r="C56">
        <v>45674754</v>
      </c>
      <c r="D56">
        <v>17257172</v>
      </c>
      <c r="E56">
        <v>3064591</v>
      </c>
      <c r="F56">
        <v>0</v>
      </c>
      <c r="G56">
        <v>0</v>
      </c>
      <c r="H56">
        <v>0</v>
      </c>
      <c r="I56">
        <v>0</v>
      </c>
      <c r="J56">
        <v>16838461</v>
      </c>
      <c r="K56">
        <v>37108048</v>
      </c>
      <c r="L56">
        <v>0.56000000000000005</v>
      </c>
    </row>
    <row r="57" spans="1:12" ht="16" customHeight="1" x14ac:dyDescent="0.2">
      <c r="A57" t="s">
        <v>56</v>
      </c>
      <c r="B57">
        <v>49248600</v>
      </c>
      <c r="C57">
        <v>801263</v>
      </c>
      <c r="D57">
        <v>15331063</v>
      </c>
      <c r="E57">
        <v>0</v>
      </c>
      <c r="F57">
        <v>0</v>
      </c>
      <c r="G57">
        <v>0</v>
      </c>
      <c r="H57">
        <v>0</v>
      </c>
      <c r="I57">
        <v>1608945</v>
      </c>
      <c r="J57">
        <v>0</v>
      </c>
      <c r="K57">
        <v>31507329</v>
      </c>
      <c r="L57">
        <v>0.68</v>
      </c>
    </row>
    <row r="58" spans="1:12" ht="16" customHeight="1" x14ac:dyDescent="0.2">
      <c r="A58" t="s">
        <v>57</v>
      </c>
      <c r="B58">
        <v>165522264</v>
      </c>
      <c r="C58">
        <v>19313347</v>
      </c>
      <c r="D58">
        <v>81687651</v>
      </c>
      <c r="E58">
        <v>1218950</v>
      </c>
      <c r="F58">
        <v>0</v>
      </c>
      <c r="G58">
        <v>25231998</v>
      </c>
      <c r="H58">
        <v>0</v>
      </c>
      <c r="I58">
        <v>4114162</v>
      </c>
      <c r="J58">
        <v>0</v>
      </c>
      <c r="K58">
        <v>33956156</v>
      </c>
      <c r="L58">
        <v>0.7</v>
      </c>
    </row>
    <row r="59" spans="1:12" ht="16" customHeight="1" x14ac:dyDescent="0.2">
      <c r="A59" t="s">
        <v>58</v>
      </c>
      <c r="B59">
        <v>13456612</v>
      </c>
      <c r="C59">
        <v>565394</v>
      </c>
      <c r="D59">
        <v>2100000</v>
      </c>
      <c r="E59">
        <v>299</v>
      </c>
      <c r="F59">
        <v>0</v>
      </c>
      <c r="G59">
        <v>0</v>
      </c>
      <c r="H59">
        <v>0</v>
      </c>
      <c r="I59">
        <v>0</v>
      </c>
      <c r="J59">
        <v>0</v>
      </c>
      <c r="K59">
        <v>10790919</v>
      </c>
      <c r="L59">
        <v>0.83</v>
      </c>
    </row>
    <row r="60" spans="1:12" ht="16" customHeight="1" x14ac:dyDescent="0.2">
      <c r="A60" t="s">
        <v>133</v>
      </c>
      <c r="B60">
        <v>7913761777</v>
      </c>
      <c r="C60">
        <v>1677696562</v>
      </c>
      <c r="D60">
        <v>901595248</v>
      </c>
      <c r="E60">
        <v>130480759</v>
      </c>
      <c r="F60">
        <v>2289427</v>
      </c>
      <c r="G60">
        <v>115454092</v>
      </c>
      <c r="H60">
        <v>0</v>
      </c>
      <c r="I60">
        <v>208043362</v>
      </c>
      <c r="J60">
        <v>813695475</v>
      </c>
      <c r="K60">
        <v>4064506852</v>
      </c>
      <c r="L60" t="s">
        <v>134</v>
      </c>
    </row>
    <row r="61" spans="1:12" ht="16" customHeight="1" x14ac:dyDescent="0.2">
      <c r="A61" t="s">
        <v>161</v>
      </c>
      <c r="B61">
        <v>1</v>
      </c>
      <c r="C61">
        <v>0.21</v>
      </c>
      <c r="D61">
        <v>0.11</v>
      </c>
      <c r="E61">
        <v>0.02</v>
      </c>
      <c r="F61">
        <v>0</v>
      </c>
      <c r="G61">
        <v>0.01</v>
      </c>
      <c r="H61">
        <v>0</v>
      </c>
      <c r="I61">
        <v>0.03</v>
      </c>
      <c r="J61">
        <v>0.1</v>
      </c>
      <c r="K61">
        <v>0.51</v>
      </c>
      <c r="L61" t="s">
        <v>134</v>
      </c>
    </row>
    <row r="62" spans="1:12" ht="16" customHeight="1" x14ac:dyDescent="0.2">
      <c r="A62" t="s">
        <v>145</v>
      </c>
      <c r="B62">
        <v>0.57999999999999996</v>
      </c>
      <c r="C62">
        <v>0.12</v>
      </c>
      <c r="D62">
        <v>7.0000000000000007E-2</v>
      </c>
      <c r="E62">
        <v>0.01</v>
      </c>
      <c r="F62">
        <v>0</v>
      </c>
      <c r="G62">
        <v>0.01</v>
      </c>
      <c r="H62">
        <v>0</v>
      </c>
      <c r="I62">
        <v>0.02</v>
      </c>
      <c r="J62">
        <v>0.06</v>
      </c>
      <c r="K62">
        <v>0.3</v>
      </c>
      <c r="L62" t="s">
        <v>134</v>
      </c>
    </row>
  </sheetData>
  <phoneticPr fontId="13" type="noConversion"/>
  <hyperlinks>
    <hyperlink ref="B7" location="FootnotesTANF!A1" display="5"/>
    <hyperlink ref="A61" location="FootnotesTANF!A1" tooltip="footnote 8" display="Percentages 8/"/>
    <hyperlink ref="A62" location="FootnotesTANF!A1" tooltip="footnote 7" display="Percentages 7/"/>
    <hyperlink ref="L7" location="FootnotesTANF!A1" display="2"/>
  </hyperlinks>
  <pageMargins left="0.25" right="0.25" top="0.46" bottom="0.25" header="0.25" footer="0.25"/>
  <pageSetup orientation="landscape"/>
  <headerFooter>
    <oddHeader>&amp;C&amp;"Arial,Bold"TANF FINANCIAL DATA&amp;R&amp;8&amp;D &amp;T</oddHeader>
    <oddFooter>&amp;C&amp;8&amp;P of &amp;N</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enableFormatConditionsCalculation="0"/>
  <dimension ref="A1:G62"/>
  <sheetViews>
    <sheetView workbookViewId="0">
      <selection activeCell="J10" sqref="J10"/>
    </sheetView>
  </sheetViews>
  <sheetFormatPr baseColWidth="10" defaultColWidth="9.1640625" defaultRowHeight="16" customHeight="1" x14ac:dyDescent="0.2"/>
  <cols>
    <col min="1" max="1" width="18" customWidth="1"/>
    <col min="2" max="2" width="16.6640625" customWidth="1"/>
    <col min="3" max="3" width="14.1640625" customWidth="1"/>
    <col min="4" max="4" width="14" customWidth="1"/>
    <col min="5" max="6" width="15.1640625" customWidth="1"/>
    <col min="7" max="7" width="16.5" customWidth="1"/>
  </cols>
  <sheetData>
    <row r="1" spans="1:7" ht="16" customHeight="1" x14ac:dyDescent="0.2">
      <c r="A1" t="s">
        <v>225</v>
      </c>
    </row>
    <row r="2" spans="1:7" ht="16" customHeight="1" x14ac:dyDescent="0.2">
      <c r="A2" t="s">
        <v>226</v>
      </c>
    </row>
    <row r="3" spans="1:7" ht="16" customHeight="1" x14ac:dyDescent="0.2">
      <c r="A3" t="s">
        <v>135</v>
      </c>
    </row>
    <row r="5" spans="1:7" ht="16" customHeight="1" x14ac:dyDescent="0.2">
      <c r="A5" t="s">
        <v>1</v>
      </c>
      <c r="B5" t="s">
        <v>136</v>
      </c>
      <c r="C5" t="s">
        <v>137</v>
      </c>
      <c r="D5" t="s">
        <v>138</v>
      </c>
      <c r="E5" t="s">
        <v>139</v>
      </c>
      <c r="F5" t="s">
        <v>140</v>
      </c>
      <c r="G5" t="s">
        <v>141</v>
      </c>
    </row>
    <row r="6" spans="1:7" ht="16" customHeight="1" x14ac:dyDescent="0.2">
      <c r="B6" t="s">
        <v>2</v>
      </c>
      <c r="C6" t="s">
        <v>3</v>
      </c>
      <c r="D6" t="s">
        <v>4</v>
      </c>
      <c r="E6" t="s">
        <v>62</v>
      </c>
      <c r="F6" t="s">
        <v>142</v>
      </c>
    </row>
    <row r="7" spans="1:7" ht="16" customHeight="1" x14ac:dyDescent="0.2">
      <c r="B7">
        <v>5</v>
      </c>
    </row>
    <row r="8" spans="1:7" ht="16" customHeight="1" x14ac:dyDescent="0.2">
      <c r="A8" t="s">
        <v>8</v>
      </c>
      <c r="B8">
        <v>47108445</v>
      </c>
      <c r="C8">
        <v>45868772</v>
      </c>
      <c r="D8">
        <v>4735</v>
      </c>
      <c r="E8">
        <v>1234938</v>
      </c>
      <c r="F8">
        <v>0</v>
      </c>
      <c r="G8">
        <v>0.52</v>
      </c>
    </row>
    <row r="9" spans="1:7" ht="16" customHeight="1" x14ac:dyDescent="0.2">
      <c r="A9" t="s">
        <v>9</v>
      </c>
      <c r="B9">
        <v>12314632</v>
      </c>
      <c r="C9">
        <v>7632663</v>
      </c>
      <c r="D9">
        <v>4058015</v>
      </c>
      <c r="E9">
        <v>623954</v>
      </c>
      <c r="F9">
        <v>0</v>
      </c>
      <c r="G9">
        <v>0.33</v>
      </c>
    </row>
    <row r="10" spans="1:7" ht="16" customHeight="1" x14ac:dyDescent="0.2">
      <c r="A10" t="s">
        <v>10</v>
      </c>
      <c r="B10">
        <v>88950379</v>
      </c>
      <c r="C10">
        <v>87538639</v>
      </c>
      <c r="D10">
        <v>0</v>
      </c>
      <c r="E10">
        <v>1411740</v>
      </c>
      <c r="F10">
        <v>0</v>
      </c>
      <c r="G10">
        <v>0.44</v>
      </c>
    </row>
    <row r="11" spans="1:7" ht="16" customHeight="1" x14ac:dyDescent="0.2">
      <c r="A11" t="s">
        <v>11</v>
      </c>
      <c r="B11">
        <v>13407277</v>
      </c>
      <c r="C11">
        <v>13407277</v>
      </c>
      <c r="D11">
        <v>0</v>
      </c>
      <c r="E11">
        <v>0</v>
      </c>
      <c r="F11">
        <v>0</v>
      </c>
      <c r="G11">
        <v>0.22</v>
      </c>
    </row>
    <row r="12" spans="1:7" ht="16" customHeight="1" x14ac:dyDescent="0.2">
      <c r="A12" t="s">
        <v>12</v>
      </c>
      <c r="B12">
        <v>1792431535</v>
      </c>
      <c r="C12">
        <v>1382060938</v>
      </c>
      <c r="D12">
        <v>158415164</v>
      </c>
      <c r="E12">
        <v>110108617</v>
      </c>
      <c r="F12">
        <v>141846816</v>
      </c>
      <c r="G12">
        <v>0.57999999999999996</v>
      </c>
    </row>
    <row r="13" spans="1:7" ht="16" customHeight="1" x14ac:dyDescent="0.2">
      <c r="A13" t="s">
        <v>13</v>
      </c>
      <c r="B13">
        <v>38383794</v>
      </c>
      <c r="C13">
        <v>35838327</v>
      </c>
      <c r="D13">
        <v>0</v>
      </c>
      <c r="E13">
        <v>2545467</v>
      </c>
      <c r="F13">
        <v>0</v>
      </c>
      <c r="G13">
        <v>0.36</v>
      </c>
    </row>
    <row r="14" spans="1:7" ht="16" customHeight="1" x14ac:dyDescent="0.2">
      <c r="A14" t="s">
        <v>14</v>
      </c>
      <c r="B14">
        <v>7091999</v>
      </c>
      <c r="C14">
        <v>4546511</v>
      </c>
      <c r="D14">
        <v>0</v>
      </c>
      <c r="E14">
        <v>0</v>
      </c>
      <c r="F14">
        <v>2545488</v>
      </c>
      <c r="G14">
        <v>0.03</v>
      </c>
    </row>
    <row r="15" spans="1:7" ht="16" customHeight="1" x14ac:dyDescent="0.2">
      <c r="A15" t="s">
        <v>15</v>
      </c>
      <c r="B15">
        <v>4504443</v>
      </c>
      <c r="C15">
        <v>12400826</v>
      </c>
      <c r="D15">
        <v>1595462</v>
      </c>
      <c r="E15">
        <v>-9491845</v>
      </c>
      <c r="F15">
        <v>0</v>
      </c>
      <c r="G15">
        <v>0.18</v>
      </c>
    </row>
    <row r="16" spans="1:7" ht="16" customHeight="1" x14ac:dyDescent="0.2">
      <c r="A16" t="s">
        <v>16</v>
      </c>
      <c r="B16">
        <v>5988690</v>
      </c>
      <c r="C16">
        <v>5988690</v>
      </c>
      <c r="D16">
        <v>0</v>
      </c>
      <c r="E16">
        <v>0</v>
      </c>
      <c r="F16">
        <v>0</v>
      </c>
      <c r="G16">
        <v>0.08</v>
      </c>
    </row>
    <row r="17" spans="1:7" ht="16" customHeight="1" x14ac:dyDescent="0.2">
      <c r="A17" t="s">
        <v>17</v>
      </c>
      <c r="B17">
        <v>15247506</v>
      </c>
      <c r="C17">
        <v>0</v>
      </c>
      <c r="D17">
        <v>17204040</v>
      </c>
      <c r="E17">
        <v>814974</v>
      </c>
      <c r="F17">
        <v>-2771508</v>
      </c>
      <c r="G17">
        <v>0.04</v>
      </c>
    </row>
    <row r="18" spans="1:7" ht="16" customHeight="1" x14ac:dyDescent="0.2">
      <c r="A18" t="s">
        <v>18</v>
      </c>
      <c r="B18">
        <v>31883829</v>
      </c>
      <c r="C18">
        <v>24535584</v>
      </c>
      <c r="D18">
        <v>0</v>
      </c>
      <c r="E18">
        <v>7348245</v>
      </c>
      <c r="F18">
        <v>0</v>
      </c>
      <c r="G18">
        <v>0.1</v>
      </c>
    </row>
    <row r="19" spans="1:7" ht="16" customHeight="1" x14ac:dyDescent="0.2">
      <c r="A19" t="s">
        <v>19</v>
      </c>
      <c r="B19">
        <v>29600000</v>
      </c>
      <c r="C19">
        <v>29600000</v>
      </c>
      <c r="D19">
        <v>0</v>
      </c>
      <c r="E19">
        <v>0</v>
      </c>
      <c r="F19">
        <v>0</v>
      </c>
      <c r="G19">
        <v>0.36</v>
      </c>
    </row>
    <row r="20" spans="1:7" ht="16" customHeight="1" x14ac:dyDescent="0.2">
      <c r="A20" t="s">
        <v>20</v>
      </c>
      <c r="B20">
        <v>6439165</v>
      </c>
      <c r="C20">
        <v>5953783</v>
      </c>
      <c r="D20">
        <v>0</v>
      </c>
      <c r="E20">
        <v>25588</v>
      </c>
      <c r="F20">
        <v>459794</v>
      </c>
      <c r="G20">
        <v>0.26</v>
      </c>
    </row>
    <row r="21" spans="1:7" ht="16" customHeight="1" x14ac:dyDescent="0.2">
      <c r="A21" t="s">
        <v>21</v>
      </c>
      <c r="B21">
        <v>57753657</v>
      </c>
      <c r="C21">
        <v>54438676</v>
      </c>
      <c r="D21">
        <v>0</v>
      </c>
      <c r="E21">
        <v>3314981</v>
      </c>
      <c r="F21">
        <v>0</v>
      </c>
      <c r="G21">
        <v>0.11</v>
      </c>
    </row>
    <row r="22" spans="1:7" ht="16" customHeight="1" x14ac:dyDescent="0.2">
      <c r="A22" t="s">
        <v>22</v>
      </c>
      <c r="B22">
        <v>87145118</v>
      </c>
      <c r="C22">
        <v>85829781</v>
      </c>
      <c r="D22">
        <v>0</v>
      </c>
      <c r="E22">
        <v>1315337</v>
      </c>
      <c r="F22">
        <v>0</v>
      </c>
      <c r="G22">
        <v>0.53</v>
      </c>
    </row>
    <row r="23" spans="1:7" ht="16" customHeight="1" x14ac:dyDescent="0.2">
      <c r="A23" t="s">
        <v>23</v>
      </c>
      <c r="B23">
        <v>25853714</v>
      </c>
      <c r="C23">
        <v>25853714</v>
      </c>
      <c r="D23">
        <v>0</v>
      </c>
      <c r="E23">
        <v>0</v>
      </c>
      <c r="F23">
        <v>0</v>
      </c>
      <c r="G23">
        <v>0.28000000000000003</v>
      </c>
    </row>
    <row r="24" spans="1:7" ht="16" customHeight="1" x14ac:dyDescent="0.2">
      <c r="A24" t="s">
        <v>24</v>
      </c>
      <c r="B24">
        <v>32843716</v>
      </c>
      <c r="C24">
        <v>21889302</v>
      </c>
      <c r="D24">
        <v>0</v>
      </c>
      <c r="E24">
        <v>4924199</v>
      </c>
      <c r="F24">
        <v>6030215</v>
      </c>
      <c r="G24">
        <v>0.53</v>
      </c>
    </row>
    <row r="25" spans="1:7" ht="16" customHeight="1" x14ac:dyDescent="0.2">
      <c r="A25" t="s">
        <v>25</v>
      </c>
      <c r="B25">
        <v>70910788</v>
      </c>
      <c r="C25">
        <v>63804501</v>
      </c>
      <c r="D25">
        <v>4129715</v>
      </c>
      <c r="E25">
        <v>2976572</v>
      </c>
      <c r="F25">
        <v>0</v>
      </c>
      <c r="G25">
        <v>0.56000000000000005</v>
      </c>
    </row>
    <row r="26" spans="1:7" ht="16" customHeight="1" x14ac:dyDescent="0.2">
      <c r="A26" t="s">
        <v>26</v>
      </c>
      <c r="B26">
        <v>33328084</v>
      </c>
      <c r="C26">
        <v>31839328</v>
      </c>
      <c r="D26">
        <v>0</v>
      </c>
      <c r="E26">
        <v>1488756</v>
      </c>
      <c r="F26">
        <v>0</v>
      </c>
      <c r="G26">
        <v>0.23</v>
      </c>
    </row>
    <row r="27" spans="1:7" ht="16" customHeight="1" x14ac:dyDescent="0.2">
      <c r="A27" t="s">
        <v>27</v>
      </c>
      <c r="B27">
        <v>36508898</v>
      </c>
      <c r="C27">
        <v>23888020</v>
      </c>
      <c r="D27">
        <v>5713306</v>
      </c>
      <c r="E27">
        <v>6907572</v>
      </c>
      <c r="F27">
        <v>0</v>
      </c>
      <c r="G27">
        <v>0.56999999999999995</v>
      </c>
    </row>
    <row r="28" spans="1:7" ht="16" customHeight="1" x14ac:dyDescent="0.2">
      <c r="A28" t="s">
        <v>28</v>
      </c>
      <c r="B28">
        <v>80043152</v>
      </c>
      <c r="C28">
        <v>80043152</v>
      </c>
      <c r="D28">
        <v>0</v>
      </c>
      <c r="E28">
        <v>0</v>
      </c>
      <c r="F28">
        <v>0</v>
      </c>
      <c r="G28">
        <v>0.39</v>
      </c>
    </row>
    <row r="29" spans="1:7" ht="16" customHeight="1" x14ac:dyDescent="0.2">
      <c r="A29" t="s">
        <v>29</v>
      </c>
      <c r="B29">
        <v>89406658</v>
      </c>
      <c r="C29">
        <v>89395442</v>
      </c>
      <c r="D29">
        <v>11216</v>
      </c>
      <c r="E29">
        <v>0</v>
      </c>
      <c r="F29">
        <v>0</v>
      </c>
      <c r="G29">
        <v>0.28000000000000003</v>
      </c>
    </row>
    <row r="30" spans="1:7" ht="16" customHeight="1" x14ac:dyDescent="0.2">
      <c r="A30" t="s">
        <v>30</v>
      </c>
      <c r="B30">
        <v>296870753</v>
      </c>
      <c r="C30">
        <v>126440535</v>
      </c>
      <c r="D30">
        <v>40515016</v>
      </c>
      <c r="E30">
        <v>0</v>
      </c>
      <c r="F30">
        <v>129915202</v>
      </c>
      <c r="G30">
        <v>0.5</v>
      </c>
    </row>
    <row r="31" spans="1:7" ht="16" customHeight="1" x14ac:dyDescent="0.2">
      <c r="A31" t="s">
        <v>31</v>
      </c>
      <c r="B31">
        <v>48921958</v>
      </c>
      <c r="C31">
        <v>48921958</v>
      </c>
      <c r="D31">
        <v>0</v>
      </c>
      <c r="E31">
        <v>0</v>
      </c>
      <c r="F31">
        <v>0</v>
      </c>
      <c r="G31">
        <v>0.24</v>
      </c>
    </row>
    <row r="32" spans="1:7" ht="16" customHeight="1" x14ac:dyDescent="0.2">
      <c r="A32" t="s">
        <v>32</v>
      </c>
      <c r="B32">
        <v>19263628</v>
      </c>
      <c r="C32">
        <v>18972248</v>
      </c>
      <c r="D32">
        <v>3113888</v>
      </c>
      <c r="E32">
        <v>-2822508</v>
      </c>
      <c r="F32">
        <v>0</v>
      </c>
      <c r="G32">
        <v>0.32</v>
      </c>
    </row>
    <row r="33" spans="1:7" ht="16" customHeight="1" x14ac:dyDescent="0.2">
      <c r="A33" t="s">
        <v>33</v>
      </c>
      <c r="B33">
        <v>47786217</v>
      </c>
      <c r="C33">
        <v>47786217</v>
      </c>
      <c r="D33">
        <v>0</v>
      </c>
      <c r="E33">
        <v>0</v>
      </c>
      <c r="F33">
        <v>0</v>
      </c>
      <c r="G33">
        <v>0.26</v>
      </c>
    </row>
    <row r="34" spans="1:7" ht="16" customHeight="1" x14ac:dyDescent="0.2">
      <c r="A34" t="s">
        <v>34</v>
      </c>
      <c r="B34">
        <v>15630074</v>
      </c>
      <c r="C34">
        <v>13433171</v>
      </c>
      <c r="D34">
        <v>0</v>
      </c>
      <c r="E34">
        <v>0</v>
      </c>
      <c r="F34">
        <v>2196903</v>
      </c>
      <c r="G34">
        <v>0.59</v>
      </c>
    </row>
    <row r="35" spans="1:7" ht="16" customHeight="1" x14ac:dyDescent="0.2">
      <c r="A35" t="s">
        <v>35</v>
      </c>
      <c r="B35">
        <v>13188343</v>
      </c>
      <c r="C35">
        <v>13188343</v>
      </c>
      <c r="D35">
        <v>0</v>
      </c>
      <c r="E35">
        <v>0</v>
      </c>
      <c r="F35">
        <v>0</v>
      </c>
      <c r="G35">
        <v>0.57999999999999996</v>
      </c>
    </row>
    <row r="36" spans="1:7" ht="16" customHeight="1" x14ac:dyDescent="0.2">
      <c r="A36" t="s">
        <v>36</v>
      </c>
      <c r="B36">
        <v>27059308</v>
      </c>
      <c r="C36">
        <v>23936856</v>
      </c>
      <c r="D36">
        <v>417671</v>
      </c>
      <c r="E36">
        <v>2704781</v>
      </c>
      <c r="F36">
        <v>0</v>
      </c>
      <c r="G36">
        <v>0.65</v>
      </c>
    </row>
    <row r="37" spans="1:7" ht="16" customHeight="1" x14ac:dyDescent="0.2">
      <c r="A37" t="s">
        <v>37</v>
      </c>
      <c r="B37">
        <v>20706345</v>
      </c>
      <c r="C37">
        <v>13985719</v>
      </c>
      <c r="D37">
        <v>0</v>
      </c>
      <c r="E37">
        <v>0</v>
      </c>
      <c r="F37">
        <v>6720626</v>
      </c>
      <c r="G37">
        <v>0.51</v>
      </c>
    </row>
    <row r="38" spans="1:7" ht="16" customHeight="1" x14ac:dyDescent="0.2">
      <c r="A38" t="s">
        <v>38</v>
      </c>
      <c r="B38">
        <v>191155523</v>
      </c>
      <c r="C38">
        <v>179347905</v>
      </c>
      <c r="D38">
        <v>0</v>
      </c>
      <c r="E38">
        <v>11807618</v>
      </c>
      <c r="F38">
        <v>0</v>
      </c>
      <c r="G38">
        <v>0.55000000000000004</v>
      </c>
    </row>
    <row r="39" spans="1:7" ht="16" customHeight="1" x14ac:dyDescent="0.2">
      <c r="A39" t="s">
        <v>39</v>
      </c>
      <c r="B39">
        <v>40851583</v>
      </c>
      <c r="C39">
        <v>40584089</v>
      </c>
      <c r="D39">
        <v>0</v>
      </c>
      <c r="E39">
        <v>267494</v>
      </c>
      <c r="F39">
        <v>0</v>
      </c>
      <c r="G39">
        <v>0.66</v>
      </c>
    </row>
    <row r="40" spans="1:7" ht="16" customHeight="1" x14ac:dyDescent="0.2">
      <c r="A40" t="s">
        <v>40</v>
      </c>
      <c r="B40">
        <v>1223529635</v>
      </c>
      <c r="C40">
        <v>953303238</v>
      </c>
      <c r="D40">
        <v>0</v>
      </c>
      <c r="E40">
        <v>0</v>
      </c>
      <c r="F40">
        <v>270226397</v>
      </c>
      <c r="G40">
        <v>0.57999999999999996</v>
      </c>
    </row>
    <row r="41" spans="1:7" ht="16" customHeight="1" x14ac:dyDescent="0.2">
      <c r="A41" t="s">
        <v>41</v>
      </c>
      <c r="B41">
        <v>69168058</v>
      </c>
      <c r="C41">
        <v>67193060</v>
      </c>
      <c r="D41">
        <v>0</v>
      </c>
      <c r="E41">
        <v>0</v>
      </c>
      <c r="F41">
        <v>1974998</v>
      </c>
      <c r="G41">
        <v>0.28000000000000003</v>
      </c>
    </row>
    <row r="42" spans="1:7" ht="16" customHeight="1" x14ac:dyDescent="0.2">
      <c r="A42" t="s">
        <v>42</v>
      </c>
      <c r="B42">
        <v>11820601</v>
      </c>
      <c r="C42">
        <v>2405181</v>
      </c>
      <c r="D42">
        <v>108716</v>
      </c>
      <c r="E42">
        <v>337023</v>
      </c>
      <c r="F42">
        <v>8969681</v>
      </c>
      <c r="G42">
        <v>0.44</v>
      </c>
    </row>
    <row r="43" spans="1:7" ht="16" customHeight="1" x14ac:dyDescent="0.2">
      <c r="A43" t="s">
        <v>43</v>
      </c>
      <c r="B43">
        <v>238680289</v>
      </c>
      <c r="C43">
        <v>220253999</v>
      </c>
      <c r="D43">
        <v>0</v>
      </c>
      <c r="E43">
        <v>18426290</v>
      </c>
      <c r="F43">
        <v>0</v>
      </c>
      <c r="G43">
        <v>0.26</v>
      </c>
    </row>
    <row r="44" spans="1:7" ht="16" customHeight="1" x14ac:dyDescent="0.2">
      <c r="A44" t="s">
        <v>44</v>
      </c>
      <c r="B44">
        <v>55138479</v>
      </c>
      <c r="C44">
        <v>14491251</v>
      </c>
      <c r="D44">
        <v>17357127</v>
      </c>
      <c r="E44">
        <v>14229040</v>
      </c>
      <c r="F44">
        <v>9061061</v>
      </c>
      <c r="G44">
        <v>0.6</v>
      </c>
    </row>
    <row r="45" spans="1:7" ht="16" customHeight="1" x14ac:dyDescent="0.2">
      <c r="A45" t="s">
        <v>45</v>
      </c>
      <c r="B45">
        <v>123395416</v>
      </c>
      <c r="C45">
        <v>52054386</v>
      </c>
      <c r="D45">
        <v>1764437</v>
      </c>
      <c r="E45">
        <v>2542131</v>
      </c>
      <c r="F45">
        <v>67034462</v>
      </c>
      <c r="G45">
        <v>0.77</v>
      </c>
    </row>
    <row r="46" spans="1:7" ht="16" customHeight="1" x14ac:dyDescent="0.2">
      <c r="A46" t="s">
        <v>46</v>
      </c>
      <c r="B46">
        <v>100265559</v>
      </c>
      <c r="C46">
        <v>87511552</v>
      </c>
      <c r="D46">
        <v>0</v>
      </c>
      <c r="E46">
        <v>12754007</v>
      </c>
      <c r="F46">
        <v>0</v>
      </c>
      <c r="G46">
        <v>0.23</v>
      </c>
    </row>
    <row r="47" spans="1:7" ht="16" customHeight="1" x14ac:dyDescent="0.2">
      <c r="A47" t="s">
        <v>143</v>
      </c>
      <c r="B47">
        <v>50007155</v>
      </c>
      <c r="C47">
        <v>44137061</v>
      </c>
      <c r="D47">
        <v>2551243</v>
      </c>
      <c r="E47">
        <v>3318851</v>
      </c>
      <c r="F47">
        <v>0</v>
      </c>
      <c r="G47">
        <v>0.67</v>
      </c>
    </row>
    <row r="48" spans="1:7" ht="16" customHeight="1" x14ac:dyDescent="0.2">
      <c r="A48" t="s">
        <v>47</v>
      </c>
      <c r="B48">
        <v>44430089</v>
      </c>
      <c r="C48">
        <v>44240280</v>
      </c>
      <c r="D48">
        <v>0</v>
      </c>
      <c r="E48">
        <v>189809</v>
      </c>
      <c r="F48">
        <v>0</v>
      </c>
      <c r="G48">
        <v>0.63</v>
      </c>
    </row>
    <row r="49" spans="1:7" ht="16" customHeight="1" x14ac:dyDescent="0.2">
      <c r="A49" t="s">
        <v>48</v>
      </c>
      <c r="B49">
        <v>30382891</v>
      </c>
      <c r="C49">
        <v>30382891</v>
      </c>
      <c r="D49">
        <v>0</v>
      </c>
      <c r="E49">
        <v>0</v>
      </c>
      <c r="F49">
        <v>0</v>
      </c>
      <c r="G49">
        <v>0.33</v>
      </c>
    </row>
    <row r="50" spans="1:7" ht="16" customHeight="1" x14ac:dyDescent="0.2">
      <c r="A50" t="s">
        <v>49</v>
      </c>
      <c r="B50">
        <v>15459998</v>
      </c>
      <c r="C50">
        <v>7487852</v>
      </c>
      <c r="D50">
        <v>0</v>
      </c>
      <c r="E50">
        <v>0</v>
      </c>
      <c r="F50">
        <v>7972146</v>
      </c>
      <c r="G50">
        <v>0.77</v>
      </c>
    </row>
    <row r="51" spans="1:7" ht="16" customHeight="1" x14ac:dyDescent="0.2">
      <c r="A51" t="s">
        <v>50</v>
      </c>
      <c r="B51">
        <v>59953740</v>
      </c>
      <c r="C51">
        <v>57352538</v>
      </c>
      <c r="D51">
        <v>0</v>
      </c>
      <c r="E51">
        <v>2601202</v>
      </c>
      <c r="F51">
        <v>0</v>
      </c>
      <c r="G51">
        <v>0.47</v>
      </c>
    </row>
    <row r="52" spans="1:7" ht="16" customHeight="1" x14ac:dyDescent="0.2">
      <c r="A52" t="s">
        <v>51</v>
      </c>
      <c r="B52">
        <v>87452719</v>
      </c>
      <c r="C52">
        <v>37473227</v>
      </c>
      <c r="D52">
        <v>0</v>
      </c>
      <c r="E52">
        <v>1142435</v>
      </c>
      <c r="F52">
        <v>48837057</v>
      </c>
      <c r="G52">
        <v>0.19</v>
      </c>
    </row>
    <row r="53" spans="1:7" ht="16" customHeight="1" x14ac:dyDescent="0.2">
      <c r="A53" t="s">
        <v>52</v>
      </c>
      <c r="B53">
        <v>27052872</v>
      </c>
      <c r="C53">
        <v>19917483</v>
      </c>
      <c r="D53">
        <v>6108314</v>
      </c>
      <c r="E53">
        <v>1027075</v>
      </c>
      <c r="F53">
        <v>0</v>
      </c>
      <c r="G53">
        <v>0.43</v>
      </c>
    </row>
    <row r="54" spans="1:7" ht="16" customHeight="1" x14ac:dyDescent="0.2">
      <c r="A54" t="s">
        <v>53</v>
      </c>
      <c r="B54">
        <v>24194046</v>
      </c>
      <c r="C54">
        <v>20354196</v>
      </c>
      <c r="D54">
        <v>0</v>
      </c>
      <c r="E54">
        <v>3839850</v>
      </c>
      <c r="F54">
        <v>0</v>
      </c>
      <c r="G54">
        <v>0.72</v>
      </c>
    </row>
    <row r="55" spans="1:7" ht="16" customHeight="1" x14ac:dyDescent="0.2">
      <c r="A55" t="s">
        <v>54</v>
      </c>
      <c r="B55">
        <v>43936635</v>
      </c>
      <c r="C55">
        <v>42038879</v>
      </c>
      <c r="D55">
        <v>1897756</v>
      </c>
      <c r="E55">
        <v>0</v>
      </c>
      <c r="F55">
        <v>0</v>
      </c>
      <c r="G55">
        <v>0.35</v>
      </c>
    </row>
    <row r="56" spans="1:7" ht="16" customHeight="1" x14ac:dyDescent="0.2">
      <c r="A56" t="s">
        <v>55</v>
      </c>
      <c r="B56">
        <v>92578553</v>
      </c>
      <c r="C56">
        <v>92578553</v>
      </c>
      <c r="D56">
        <v>0</v>
      </c>
      <c r="E56">
        <v>0</v>
      </c>
      <c r="F56">
        <v>0</v>
      </c>
      <c r="G56">
        <v>0.44</v>
      </c>
    </row>
    <row r="57" spans="1:7" ht="16" customHeight="1" x14ac:dyDescent="0.2">
      <c r="A57" t="s">
        <v>56</v>
      </c>
      <c r="B57">
        <v>22855699</v>
      </c>
      <c r="C57">
        <v>6877267</v>
      </c>
      <c r="D57">
        <v>1065496</v>
      </c>
      <c r="E57">
        <v>14912936</v>
      </c>
      <c r="F57">
        <v>0</v>
      </c>
      <c r="G57">
        <v>0.32</v>
      </c>
    </row>
    <row r="58" spans="1:7" ht="16" customHeight="1" x14ac:dyDescent="0.2">
      <c r="A58" t="s">
        <v>57</v>
      </c>
      <c r="B58">
        <v>71446388</v>
      </c>
      <c r="C58">
        <v>71446388</v>
      </c>
      <c r="D58">
        <v>0</v>
      </c>
      <c r="E58">
        <v>0</v>
      </c>
      <c r="F58">
        <v>0</v>
      </c>
      <c r="G58">
        <v>0.3</v>
      </c>
    </row>
    <row r="59" spans="1:7" ht="16" customHeight="1" x14ac:dyDescent="0.2">
      <c r="A59" t="s">
        <v>58</v>
      </c>
      <c r="B59">
        <v>2682353</v>
      </c>
      <c r="C59">
        <v>1819576</v>
      </c>
      <c r="D59">
        <v>0</v>
      </c>
      <c r="E59">
        <v>862777</v>
      </c>
      <c r="F59">
        <v>0</v>
      </c>
      <c r="G59">
        <v>0.17</v>
      </c>
    </row>
    <row r="60" spans="1:7" ht="16" customHeight="1" x14ac:dyDescent="0.2">
      <c r="A60" t="s">
        <v>117</v>
      </c>
      <c r="B60">
        <v>5723010386</v>
      </c>
      <c r="C60">
        <v>4532269825</v>
      </c>
      <c r="D60">
        <v>266031317</v>
      </c>
      <c r="E60">
        <v>223689906</v>
      </c>
      <c r="F60">
        <v>701019338</v>
      </c>
      <c r="G60" t="s">
        <v>134</v>
      </c>
    </row>
    <row r="61" spans="1:7" ht="16" customHeight="1" x14ac:dyDescent="0.2">
      <c r="A61" t="s">
        <v>144</v>
      </c>
      <c r="B61">
        <v>1</v>
      </c>
      <c r="C61">
        <v>0.79</v>
      </c>
      <c r="D61">
        <v>0.05</v>
      </c>
      <c r="E61">
        <v>0.04</v>
      </c>
      <c r="F61">
        <v>0.12</v>
      </c>
      <c r="G61" t="s">
        <v>134</v>
      </c>
    </row>
    <row r="62" spans="1:7" ht="16" customHeight="1" x14ac:dyDescent="0.2">
      <c r="A62" t="s">
        <v>145</v>
      </c>
      <c r="B62">
        <v>0.42</v>
      </c>
      <c r="C62">
        <v>0.33</v>
      </c>
      <c r="D62">
        <v>0.02</v>
      </c>
      <c r="E62">
        <v>0.02</v>
      </c>
      <c r="F62">
        <v>0.05</v>
      </c>
      <c r="G62" t="s">
        <v>134</v>
      </c>
    </row>
  </sheetData>
  <phoneticPr fontId="13" type="noConversion"/>
  <hyperlinks>
    <hyperlink ref="B7" location="FootnotesTANF!A1" display="5"/>
    <hyperlink ref="A61" location="FootnotesTANF!A1" tooltip="footnote 6" display="Percentages 6/"/>
    <hyperlink ref="A62" location="FootnotesTANF!A1" tooltip="footnote 7" display="Percentages 7/"/>
  </hyperlinks>
  <pageMargins left="0.25" right="0.25" top="0.75" bottom="0.25" header="0.25" footer="0.25"/>
  <pageSetup orientation="landscape"/>
  <headerFooter>
    <oddHeader>&amp;CT&amp;"Arial,Bold"ANF FINANCIAL DATA&amp;R&amp;8&amp;D &amp;T</oddHeader>
    <oddFooter>&amp;C&amp;8&amp;P of &amp;N&amp;R&amp;8_x000D_</oddFooter>
  </headerFooter>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dimension ref="A1:AA60"/>
  <sheetViews>
    <sheetView topLeftCell="A45" zoomScaleSheetLayoutView="100" workbookViewId="0">
      <selection activeCell="G69" sqref="G69"/>
    </sheetView>
  </sheetViews>
  <sheetFormatPr baseColWidth="10" defaultColWidth="8.83203125" defaultRowHeight="16" customHeight="1" x14ac:dyDescent="0.2"/>
  <cols>
    <col min="1" max="1" width="13.33203125" customWidth="1"/>
    <col min="2" max="2" width="11.6640625" customWidth="1"/>
    <col min="3" max="3" width="18.1640625" customWidth="1"/>
    <col min="4" max="4" width="6.33203125" customWidth="1"/>
    <col min="5" max="5" width="20.5" customWidth="1"/>
    <col min="6" max="6" width="6.6640625" customWidth="1"/>
    <col min="7" max="7" width="12.5" customWidth="1"/>
    <col min="8" max="8" width="11.5" customWidth="1"/>
    <col min="9" max="9" width="12" customWidth="1"/>
    <col min="10" max="10" width="13.33203125" customWidth="1"/>
    <col min="11" max="11" width="12.33203125" customWidth="1"/>
    <col min="12" max="12" width="10.83203125" customWidth="1"/>
    <col min="14" max="14" width="4.1640625" customWidth="1"/>
    <col min="15" max="15" width="2.1640625" customWidth="1"/>
    <col min="16" max="16" width="3.1640625" customWidth="1"/>
    <col min="17" max="17" width="3.5" customWidth="1"/>
    <col min="18" max="18" width="3.1640625" customWidth="1"/>
    <col min="19" max="19" width="2.83203125" customWidth="1"/>
    <col min="20" max="20" width="2.5" customWidth="1"/>
    <col min="21" max="22" width="3" customWidth="1"/>
    <col min="23" max="23" width="3.33203125" customWidth="1"/>
    <col min="24" max="25" width="3.6640625" customWidth="1"/>
    <col min="26" max="26" width="4.5" customWidth="1"/>
    <col min="27" max="27" width="45.5" customWidth="1"/>
  </cols>
  <sheetData>
    <row r="1" spans="1:27" ht="16" customHeight="1" x14ac:dyDescent="0.2">
      <c r="A1" t="s">
        <v>146</v>
      </c>
      <c r="AA1">
        <v>1</v>
      </c>
    </row>
    <row r="2" spans="1:27" ht="16" customHeight="1" x14ac:dyDescent="0.2">
      <c r="A2" t="s">
        <v>309</v>
      </c>
    </row>
    <row r="3" spans="1:27" ht="16" customHeight="1" x14ac:dyDescent="0.2">
      <c r="A3" t="s">
        <v>135</v>
      </c>
    </row>
    <row r="5" spans="1:27" ht="16" customHeight="1" x14ac:dyDescent="0.2">
      <c r="B5" t="s">
        <v>238</v>
      </c>
      <c r="C5" t="s">
        <v>239</v>
      </c>
      <c r="D5" t="s">
        <v>240</v>
      </c>
      <c r="E5" t="s">
        <v>241</v>
      </c>
      <c r="F5" t="s">
        <v>242</v>
      </c>
      <c r="G5" t="s">
        <v>243</v>
      </c>
      <c r="H5" t="s">
        <v>136</v>
      </c>
      <c r="I5" t="s">
        <v>148</v>
      </c>
      <c r="J5" t="s">
        <v>244</v>
      </c>
      <c r="K5" t="s">
        <v>245</v>
      </c>
      <c r="L5" t="s">
        <v>246</v>
      </c>
    </row>
    <row r="6" spans="1:27" ht="16" customHeight="1" x14ac:dyDescent="0.2">
      <c r="A6" t="s">
        <v>1</v>
      </c>
      <c r="B6" t="s">
        <v>247</v>
      </c>
      <c r="C6" t="s">
        <v>248</v>
      </c>
      <c r="E6" t="s">
        <v>249</v>
      </c>
      <c r="G6" t="s">
        <v>250</v>
      </c>
      <c r="H6" t="s">
        <v>251</v>
      </c>
      <c r="I6" t="s">
        <v>252</v>
      </c>
      <c r="J6" t="s">
        <v>253</v>
      </c>
      <c r="K6" t="s">
        <v>202</v>
      </c>
      <c r="L6" t="s">
        <v>254</v>
      </c>
      <c r="M6">
        <v>2008</v>
      </c>
    </row>
    <row r="7" spans="1:27" ht="16" customHeight="1" x14ac:dyDescent="0.2">
      <c r="B7">
        <v>3</v>
      </c>
      <c r="C7">
        <v>2</v>
      </c>
    </row>
    <row r="8" spans="1:27" ht="16" customHeight="1" x14ac:dyDescent="0.2">
      <c r="A8" t="s">
        <v>255</v>
      </c>
      <c r="B8">
        <v>147700943</v>
      </c>
      <c r="C8">
        <v>19166834</v>
      </c>
      <c r="D8">
        <v>0.13</v>
      </c>
      <c r="E8">
        <v>10440846</v>
      </c>
      <c r="F8">
        <v>7.0000000000000007E-2</v>
      </c>
      <c r="G8">
        <v>118093263</v>
      </c>
      <c r="H8">
        <v>43116727</v>
      </c>
      <c r="I8">
        <v>48362982</v>
      </c>
      <c r="J8">
        <v>91479709</v>
      </c>
      <c r="K8">
        <v>4023000</v>
      </c>
      <c r="L8">
        <v>22590554</v>
      </c>
    </row>
    <row r="9" spans="1:27" ht="16" customHeight="1" x14ac:dyDescent="0.2">
      <c r="A9" t="s">
        <v>256</v>
      </c>
      <c r="B9">
        <v>93334627</v>
      </c>
      <c r="C9">
        <v>11972400</v>
      </c>
      <c r="D9">
        <v>0.13</v>
      </c>
      <c r="E9">
        <v>5100000</v>
      </c>
      <c r="F9">
        <v>0.05</v>
      </c>
      <c r="G9">
        <v>76262227</v>
      </c>
      <c r="H9">
        <v>10758657</v>
      </c>
      <c r="I9">
        <v>12620565</v>
      </c>
      <c r="J9">
        <v>23379222</v>
      </c>
      <c r="K9">
        <v>0</v>
      </c>
      <c r="L9">
        <v>52883005</v>
      </c>
    </row>
    <row r="10" spans="1:27" ht="16" customHeight="1" x14ac:dyDescent="0.2">
      <c r="A10" t="s">
        <v>257</v>
      </c>
      <c r="B10">
        <v>244430813</v>
      </c>
      <c r="C10">
        <v>0</v>
      </c>
      <c r="D10">
        <v>0</v>
      </c>
      <c r="E10">
        <v>22530846</v>
      </c>
      <c r="F10">
        <v>0.09</v>
      </c>
      <c r="G10">
        <v>221899967</v>
      </c>
      <c r="H10">
        <v>41118374</v>
      </c>
      <c r="I10">
        <v>155473223</v>
      </c>
      <c r="J10">
        <v>196591597</v>
      </c>
      <c r="K10">
        <v>25308372</v>
      </c>
      <c r="L10">
        <v>-2</v>
      </c>
    </row>
    <row r="11" spans="1:27" ht="16" customHeight="1" x14ac:dyDescent="0.2">
      <c r="A11" t="s">
        <v>258</v>
      </c>
      <c r="B11">
        <v>160236821</v>
      </c>
      <c r="C11">
        <v>12500000</v>
      </c>
      <c r="D11">
        <v>0.08</v>
      </c>
      <c r="E11">
        <v>2000000</v>
      </c>
      <c r="F11">
        <v>0.01</v>
      </c>
      <c r="G11">
        <v>145736821</v>
      </c>
      <c r="H11">
        <v>13515457</v>
      </c>
      <c r="I11">
        <v>44625668</v>
      </c>
      <c r="J11">
        <v>58141125</v>
      </c>
      <c r="K11">
        <v>2585681</v>
      </c>
      <c r="L11">
        <v>85010015</v>
      </c>
    </row>
    <row r="12" spans="1:27" ht="16" customHeight="1" x14ac:dyDescent="0.2">
      <c r="A12" t="s">
        <v>259</v>
      </c>
      <c r="B12">
        <v>4041837875</v>
      </c>
      <c r="C12">
        <v>-19310395</v>
      </c>
      <c r="D12">
        <v>0</v>
      </c>
      <c r="E12">
        <v>365558000</v>
      </c>
      <c r="F12">
        <v>0.09</v>
      </c>
      <c r="G12">
        <v>3695590270</v>
      </c>
      <c r="H12">
        <v>2326846764</v>
      </c>
      <c r="I12">
        <v>1368743506</v>
      </c>
      <c r="J12">
        <v>3695590270</v>
      </c>
      <c r="K12">
        <v>0</v>
      </c>
      <c r="L12">
        <v>0</v>
      </c>
    </row>
    <row r="13" spans="1:27" ht="16" customHeight="1" x14ac:dyDescent="0.2">
      <c r="A13" t="s">
        <v>260</v>
      </c>
      <c r="B13">
        <v>266637015</v>
      </c>
      <c r="C13">
        <v>29925276</v>
      </c>
      <c r="D13">
        <v>0.11</v>
      </c>
      <c r="E13">
        <v>14962638</v>
      </c>
      <c r="F13">
        <v>0.06</v>
      </c>
      <c r="G13">
        <v>221749101</v>
      </c>
      <c r="H13">
        <v>34493834</v>
      </c>
      <c r="I13">
        <v>78623198</v>
      </c>
      <c r="J13">
        <v>113117032</v>
      </c>
      <c r="K13">
        <v>0</v>
      </c>
      <c r="L13">
        <v>108632069</v>
      </c>
    </row>
    <row r="14" spans="1:27" ht="16" customHeight="1" x14ac:dyDescent="0.2">
      <c r="A14" t="s">
        <v>261</v>
      </c>
      <c r="B14">
        <v>266788107</v>
      </c>
      <c r="C14">
        <v>0</v>
      </c>
      <c r="D14">
        <v>0</v>
      </c>
      <c r="E14">
        <v>26678810</v>
      </c>
      <c r="F14">
        <v>0.1</v>
      </c>
      <c r="G14">
        <v>240109297</v>
      </c>
      <c r="H14">
        <v>16033097</v>
      </c>
      <c r="I14">
        <v>224076200</v>
      </c>
      <c r="J14">
        <v>240109297</v>
      </c>
      <c r="K14">
        <v>0</v>
      </c>
      <c r="L14">
        <v>0</v>
      </c>
    </row>
    <row r="15" spans="1:27" ht="16" customHeight="1" x14ac:dyDescent="0.2">
      <c r="A15" t="s">
        <v>262</v>
      </c>
      <c r="B15">
        <v>37894350</v>
      </c>
      <c r="C15">
        <v>6458196</v>
      </c>
      <c r="D15">
        <v>0.17</v>
      </c>
      <c r="E15">
        <v>3082353</v>
      </c>
      <c r="F15">
        <v>0.08</v>
      </c>
      <c r="G15">
        <v>28353801</v>
      </c>
      <c r="H15">
        <v>2241307</v>
      </c>
      <c r="I15">
        <v>15762692</v>
      </c>
      <c r="J15">
        <v>18003999</v>
      </c>
      <c r="K15">
        <v>0</v>
      </c>
      <c r="L15">
        <v>10349802</v>
      </c>
    </row>
    <row r="16" spans="1:27" ht="16" customHeight="1" x14ac:dyDescent="0.2">
      <c r="A16" t="s">
        <v>263</v>
      </c>
      <c r="B16">
        <v>135115494</v>
      </c>
      <c r="C16">
        <v>0</v>
      </c>
      <c r="D16">
        <v>0</v>
      </c>
      <c r="E16">
        <v>3935917</v>
      </c>
      <c r="F16">
        <v>0.03</v>
      </c>
      <c r="G16">
        <v>131179577</v>
      </c>
      <c r="H16">
        <v>5694715</v>
      </c>
      <c r="I16">
        <v>79688604</v>
      </c>
      <c r="J16">
        <v>85383319</v>
      </c>
      <c r="K16">
        <v>2541745</v>
      </c>
      <c r="L16">
        <v>43254513</v>
      </c>
    </row>
    <row r="17" spans="1:12" ht="16" customHeight="1" x14ac:dyDescent="0.2">
      <c r="A17" t="s">
        <v>264</v>
      </c>
      <c r="B17">
        <v>695963305</v>
      </c>
      <c r="C17">
        <v>122549156</v>
      </c>
      <c r="D17">
        <v>0.18</v>
      </c>
      <c r="E17">
        <v>62274578</v>
      </c>
      <c r="F17">
        <v>0.09</v>
      </c>
      <c r="G17">
        <v>511139571</v>
      </c>
      <c r="H17">
        <v>48307517</v>
      </c>
      <c r="I17">
        <v>423056244</v>
      </c>
      <c r="J17">
        <v>471363761</v>
      </c>
      <c r="K17">
        <v>39775810</v>
      </c>
      <c r="L17">
        <v>0</v>
      </c>
    </row>
    <row r="18" spans="1:12" ht="16" customHeight="1" x14ac:dyDescent="0.2">
      <c r="A18" t="s">
        <v>265</v>
      </c>
      <c r="B18">
        <v>521296600</v>
      </c>
      <c r="C18">
        <v>0</v>
      </c>
      <c r="D18">
        <v>0</v>
      </c>
      <c r="E18">
        <v>7000000</v>
      </c>
      <c r="F18">
        <v>0.01</v>
      </c>
      <c r="G18">
        <v>514296600</v>
      </c>
      <c r="H18">
        <v>83746253</v>
      </c>
      <c r="I18">
        <v>357856087</v>
      </c>
      <c r="J18">
        <v>441602340</v>
      </c>
      <c r="K18">
        <v>28739121</v>
      </c>
      <c r="L18">
        <v>43955139</v>
      </c>
    </row>
    <row r="19" spans="1:12" ht="16" customHeight="1" x14ac:dyDescent="0.2">
      <c r="A19" t="s">
        <v>266</v>
      </c>
      <c r="B19">
        <v>240945411</v>
      </c>
      <c r="C19">
        <v>19900000</v>
      </c>
      <c r="D19">
        <v>0.08</v>
      </c>
      <c r="E19">
        <v>9890001</v>
      </c>
      <c r="F19">
        <v>0.04</v>
      </c>
      <c r="G19">
        <v>211155410</v>
      </c>
      <c r="H19">
        <v>38097839</v>
      </c>
      <c r="I19">
        <v>65776082</v>
      </c>
      <c r="J19">
        <v>103873921</v>
      </c>
      <c r="K19">
        <v>37788639</v>
      </c>
      <c r="L19">
        <v>69492850</v>
      </c>
    </row>
    <row r="20" spans="1:12" ht="16" customHeight="1" x14ac:dyDescent="0.2">
      <c r="A20" t="s">
        <v>267</v>
      </c>
      <c r="B20">
        <v>39838529</v>
      </c>
      <c r="C20">
        <v>8731982</v>
      </c>
      <c r="D20">
        <v>0.22</v>
      </c>
      <c r="E20">
        <v>1441201</v>
      </c>
      <c r="F20">
        <v>0.04</v>
      </c>
      <c r="G20">
        <v>29665346</v>
      </c>
      <c r="H20">
        <v>5588046</v>
      </c>
      <c r="I20">
        <v>16123559</v>
      </c>
      <c r="J20">
        <v>21711605</v>
      </c>
      <c r="K20">
        <v>7953741</v>
      </c>
      <c r="L20">
        <v>0</v>
      </c>
    </row>
    <row r="21" spans="1:12" ht="16" customHeight="1" x14ac:dyDescent="0.2">
      <c r="A21" t="s">
        <v>268</v>
      </c>
      <c r="B21">
        <v>585056960</v>
      </c>
      <c r="C21">
        <v>0</v>
      </c>
      <c r="D21">
        <v>0</v>
      </c>
      <c r="E21">
        <v>41574111</v>
      </c>
      <c r="F21">
        <v>7.0000000000000007E-2</v>
      </c>
      <c r="G21">
        <v>543482849</v>
      </c>
      <c r="H21">
        <v>16670941</v>
      </c>
      <c r="I21">
        <v>526811908</v>
      </c>
      <c r="J21">
        <v>543482849</v>
      </c>
      <c r="K21">
        <v>0</v>
      </c>
      <c r="L21">
        <v>0</v>
      </c>
    </row>
    <row r="22" spans="1:12" ht="16" customHeight="1" x14ac:dyDescent="0.2">
      <c r="A22" t="s">
        <v>269</v>
      </c>
      <c r="B22">
        <v>280729268</v>
      </c>
      <c r="C22">
        <v>37158599</v>
      </c>
      <c r="D22">
        <v>0.13</v>
      </c>
      <c r="E22">
        <v>2000000</v>
      </c>
      <c r="F22">
        <v>0.01</v>
      </c>
      <c r="G22">
        <v>241570669</v>
      </c>
      <c r="H22">
        <v>73706929</v>
      </c>
      <c r="I22">
        <v>101883802</v>
      </c>
      <c r="J22">
        <v>175590731</v>
      </c>
      <c r="K22">
        <v>65979936</v>
      </c>
      <c r="L22">
        <v>2</v>
      </c>
    </row>
    <row r="23" spans="1:12" ht="16" customHeight="1" x14ac:dyDescent="0.2">
      <c r="A23" t="s">
        <v>270</v>
      </c>
      <c r="B23">
        <v>156937453</v>
      </c>
      <c r="C23">
        <v>26236177</v>
      </c>
      <c r="D23">
        <v>0.17</v>
      </c>
      <c r="E23">
        <v>12962008</v>
      </c>
      <c r="F23">
        <v>0.08</v>
      </c>
      <c r="G23">
        <v>117739268</v>
      </c>
      <c r="H23">
        <v>19180715</v>
      </c>
      <c r="I23">
        <v>70174464</v>
      </c>
      <c r="J23">
        <v>89355179</v>
      </c>
      <c r="K23">
        <v>3266666</v>
      </c>
      <c r="L23">
        <v>25117423</v>
      </c>
    </row>
    <row r="24" spans="1:12" ht="16" customHeight="1" x14ac:dyDescent="0.2">
      <c r="A24" t="s">
        <v>271</v>
      </c>
      <c r="B24">
        <v>113904183</v>
      </c>
      <c r="C24">
        <v>22197104</v>
      </c>
      <c r="D24">
        <v>0.19</v>
      </c>
      <c r="E24">
        <v>7191254</v>
      </c>
      <c r="F24">
        <v>0.06</v>
      </c>
      <c r="G24">
        <v>84515825</v>
      </c>
      <c r="H24">
        <v>28936056</v>
      </c>
      <c r="I24">
        <v>38612387</v>
      </c>
      <c r="J24">
        <v>67548443</v>
      </c>
      <c r="K24">
        <v>0</v>
      </c>
      <c r="L24">
        <v>16967382</v>
      </c>
    </row>
    <row r="25" spans="1:12" ht="16" customHeight="1" x14ac:dyDescent="0.2">
      <c r="A25" t="s">
        <v>272</v>
      </c>
      <c r="B25">
        <v>238298672</v>
      </c>
      <c r="C25">
        <v>54380858</v>
      </c>
      <c r="D25">
        <v>0.23</v>
      </c>
      <c r="E25">
        <v>0</v>
      </c>
      <c r="F25">
        <v>0</v>
      </c>
      <c r="G25">
        <v>183917814</v>
      </c>
      <c r="H25">
        <v>63718488</v>
      </c>
      <c r="I25">
        <v>57265297</v>
      </c>
      <c r="J25">
        <v>120983785</v>
      </c>
      <c r="K25">
        <v>0</v>
      </c>
      <c r="L25">
        <v>62934029</v>
      </c>
    </row>
    <row r="26" spans="1:12" ht="16" customHeight="1" x14ac:dyDescent="0.2">
      <c r="A26" t="s">
        <v>273</v>
      </c>
      <c r="B26">
        <v>197118593</v>
      </c>
      <c r="C26">
        <v>37521379</v>
      </c>
      <c r="D26">
        <v>0.19</v>
      </c>
      <c r="E26">
        <v>16397199</v>
      </c>
      <c r="F26">
        <v>0.08</v>
      </c>
      <c r="G26">
        <v>143200015</v>
      </c>
      <c r="H26">
        <v>39205588</v>
      </c>
      <c r="I26">
        <v>76840459</v>
      </c>
      <c r="J26">
        <v>116046047</v>
      </c>
      <c r="K26">
        <v>27153968</v>
      </c>
      <c r="L26">
        <v>0</v>
      </c>
    </row>
    <row r="27" spans="1:12" ht="16" customHeight="1" x14ac:dyDescent="0.2">
      <c r="A27" t="s">
        <v>274</v>
      </c>
      <c r="B27">
        <v>85718142</v>
      </c>
      <c r="C27">
        <v>-984906</v>
      </c>
      <c r="D27">
        <v>-0.01</v>
      </c>
      <c r="E27">
        <v>3961250</v>
      </c>
      <c r="F27">
        <v>0.05</v>
      </c>
      <c r="G27">
        <v>82741798</v>
      </c>
      <c r="H27">
        <v>54140642</v>
      </c>
      <c r="I27">
        <v>28586195</v>
      </c>
      <c r="J27">
        <v>82726837</v>
      </c>
      <c r="K27">
        <v>0</v>
      </c>
      <c r="L27">
        <v>14961</v>
      </c>
    </row>
    <row r="28" spans="1:12" ht="16" customHeight="1" x14ac:dyDescent="0.2">
      <c r="A28" t="s">
        <v>275</v>
      </c>
      <c r="B28">
        <v>343747454</v>
      </c>
      <c r="C28">
        <v>10285667</v>
      </c>
      <c r="D28">
        <v>0.03</v>
      </c>
      <c r="E28">
        <v>22909803</v>
      </c>
      <c r="F28">
        <v>7.0000000000000007E-2</v>
      </c>
      <c r="G28">
        <v>310551984</v>
      </c>
      <c r="H28">
        <v>104724053</v>
      </c>
      <c r="I28">
        <v>123231994</v>
      </c>
      <c r="J28">
        <v>227956047</v>
      </c>
      <c r="K28">
        <v>3722834</v>
      </c>
      <c r="L28">
        <v>78873103</v>
      </c>
    </row>
    <row r="29" spans="1:12" ht="16" customHeight="1" x14ac:dyDescent="0.2">
      <c r="A29" t="s">
        <v>276</v>
      </c>
      <c r="B29">
        <v>465561116</v>
      </c>
      <c r="C29">
        <v>91874224</v>
      </c>
      <c r="D29">
        <v>0.2</v>
      </c>
      <c r="E29">
        <v>45937113</v>
      </c>
      <c r="F29">
        <v>0.1</v>
      </c>
      <c r="G29">
        <v>327749779</v>
      </c>
      <c r="H29">
        <v>69323042</v>
      </c>
      <c r="I29">
        <v>252236737</v>
      </c>
      <c r="J29">
        <v>321559779</v>
      </c>
      <c r="K29">
        <v>6190000</v>
      </c>
      <c r="L29">
        <v>0</v>
      </c>
    </row>
    <row r="30" spans="1:12" ht="16" customHeight="1" x14ac:dyDescent="0.2">
      <c r="A30" t="s">
        <v>277</v>
      </c>
      <c r="B30">
        <v>775687696</v>
      </c>
      <c r="C30">
        <v>99664576</v>
      </c>
      <c r="D30">
        <v>0.13</v>
      </c>
      <c r="E30">
        <v>71149002</v>
      </c>
      <c r="F30">
        <v>0.09</v>
      </c>
      <c r="G30">
        <v>604874118</v>
      </c>
      <c r="H30">
        <v>62291049</v>
      </c>
      <c r="I30">
        <v>377415457</v>
      </c>
      <c r="J30">
        <v>439706506</v>
      </c>
      <c r="K30">
        <v>13797805</v>
      </c>
      <c r="L30">
        <v>151369807</v>
      </c>
    </row>
    <row r="31" spans="1:12" ht="16" customHeight="1" x14ac:dyDescent="0.2">
      <c r="A31" t="s">
        <v>278</v>
      </c>
      <c r="B31">
        <v>344373625</v>
      </c>
      <c r="C31">
        <v>31123000</v>
      </c>
      <c r="D31">
        <v>0.09</v>
      </c>
      <c r="E31">
        <v>9440000</v>
      </c>
      <c r="F31">
        <v>0.03</v>
      </c>
      <c r="G31">
        <v>303810625</v>
      </c>
      <c r="H31">
        <v>54682591</v>
      </c>
      <c r="I31">
        <v>121900303</v>
      </c>
      <c r="J31">
        <v>176582894</v>
      </c>
      <c r="K31">
        <v>57586498</v>
      </c>
      <c r="L31">
        <v>69641233</v>
      </c>
    </row>
    <row r="32" spans="1:12" ht="16" customHeight="1" x14ac:dyDescent="0.2">
      <c r="A32" t="s">
        <v>279</v>
      </c>
      <c r="B32">
        <v>137949056</v>
      </c>
      <c r="C32">
        <v>19160650</v>
      </c>
      <c r="D32">
        <v>0.14000000000000001</v>
      </c>
      <c r="E32">
        <v>9321860</v>
      </c>
      <c r="F32">
        <v>7.0000000000000007E-2</v>
      </c>
      <c r="G32">
        <v>109466546</v>
      </c>
      <c r="H32">
        <v>23129264</v>
      </c>
      <c r="I32">
        <v>46250471</v>
      </c>
      <c r="J32">
        <v>69379735</v>
      </c>
      <c r="K32">
        <v>17551080</v>
      </c>
      <c r="L32">
        <v>22535731</v>
      </c>
    </row>
    <row r="33" spans="1:12" ht="16" customHeight="1" x14ac:dyDescent="0.2">
      <c r="A33" t="s">
        <v>280</v>
      </c>
      <c r="B33">
        <v>220961137</v>
      </c>
      <c r="C33">
        <v>23000000</v>
      </c>
      <c r="D33">
        <v>0.1</v>
      </c>
      <c r="E33">
        <v>21705174</v>
      </c>
      <c r="F33">
        <v>0.1</v>
      </c>
      <c r="G33">
        <v>176255963</v>
      </c>
      <c r="H33">
        <v>73370301</v>
      </c>
      <c r="I33">
        <v>100702197</v>
      </c>
      <c r="J33">
        <v>174072498</v>
      </c>
      <c r="K33">
        <v>3</v>
      </c>
      <c r="L33">
        <v>2183462</v>
      </c>
    </row>
    <row r="34" spans="1:12" ht="16" customHeight="1" x14ac:dyDescent="0.2">
      <c r="A34" t="s">
        <v>281</v>
      </c>
      <c r="B34">
        <v>78235657</v>
      </c>
      <c r="C34">
        <v>7676010</v>
      </c>
      <c r="D34">
        <v>0.1</v>
      </c>
      <c r="E34">
        <v>1998226</v>
      </c>
      <c r="F34">
        <v>0.03</v>
      </c>
      <c r="G34">
        <v>68561421</v>
      </c>
      <c r="H34">
        <v>15965719</v>
      </c>
      <c r="I34">
        <v>9743298</v>
      </c>
      <c r="J34">
        <v>25709017</v>
      </c>
      <c r="K34">
        <v>1500000</v>
      </c>
      <c r="L34">
        <v>41352404</v>
      </c>
    </row>
    <row r="35" spans="1:12" ht="16" customHeight="1" x14ac:dyDescent="0.2">
      <c r="A35" t="s">
        <v>282</v>
      </c>
      <c r="B35">
        <v>81149276</v>
      </c>
      <c r="C35">
        <v>15000000</v>
      </c>
      <c r="D35">
        <v>0.18</v>
      </c>
      <c r="E35">
        <v>0</v>
      </c>
      <c r="F35">
        <v>0</v>
      </c>
      <c r="G35">
        <v>66149276</v>
      </c>
      <c r="H35">
        <v>9628613</v>
      </c>
      <c r="I35">
        <v>25963447</v>
      </c>
      <c r="J35">
        <v>35592060</v>
      </c>
      <c r="K35">
        <v>165829</v>
      </c>
      <c r="L35">
        <v>30391387</v>
      </c>
    </row>
    <row r="36" spans="1:12" ht="16" customHeight="1" x14ac:dyDescent="0.2">
      <c r="A36" t="s">
        <v>283</v>
      </c>
      <c r="B36">
        <v>76791792</v>
      </c>
      <c r="C36">
        <v>0</v>
      </c>
      <c r="D36">
        <v>0</v>
      </c>
      <c r="E36">
        <v>2604454</v>
      </c>
      <c r="F36">
        <v>0.03</v>
      </c>
      <c r="G36">
        <v>74187338</v>
      </c>
      <c r="H36">
        <v>28557329</v>
      </c>
      <c r="I36">
        <v>20122618</v>
      </c>
      <c r="J36">
        <v>48679947</v>
      </c>
      <c r="K36">
        <v>0</v>
      </c>
      <c r="L36">
        <v>25507391</v>
      </c>
    </row>
    <row r="37" spans="1:12" ht="16" customHeight="1" x14ac:dyDescent="0.2">
      <c r="A37" t="s">
        <v>284</v>
      </c>
      <c r="B37">
        <v>70214738</v>
      </c>
      <c r="C37">
        <v>4597398</v>
      </c>
      <c r="D37">
        <v>7.0000000000000007E-2</v>
      </c>
      <c r="E37">
        <v>2644753</v>
      </c>
      <c r="F37">
        <v>0.04</v>
      </c>
      <c r="G37">
        <v>62972587</v>
      </c>
      <c r="H37">
        <v>18054004</v>
      </c>
      <c r="I37">
        <v>20581239</v>
      </c>
      <c r="J37">
        <v>38635243</v>
      </c>
      <c r="K37">
        <v>0</v>
      </c>
      <c r="L37">
        <v>24337344</v>
      </c>
    </row>
    <row r="38" spans="1:12" ht="16" customHeight="1" x14ac:dyDescent="0.2">
      <c r="A38" t="s">
        <v>285</v>
      </c>
      <c r="B38">
        <v>523372393</v>
      </c>
      <c r="C38">
        <v>76996451</v>
      </c>
      <c r="D38">
        <v>0.15</v>
      </c>
      <c r="E38">
        <v>15682000</v>
      </c>
      <c r="F38">
        <v>0.03</v>
      </c>
      <c r="G38">
        <v>430693942</v>
      </c>
      <c r="H38">
        <v>163224878</v>
      </c>
      <c r="I38">
        <v>148505030</v>
      </c>
      <c r="J38">
        <v>311729908</v>
      </c>
      <c r="K38">
        <v>4066858</v>
      </c>
      <c r="L38">
        <v>114897176</v>
      </c>
    </row>
    <row r="39" spans="1:12" ht="16" customHeight="1" x14ac:dyDescent="0.2">
      <c r="A39" t="s">
        <v>286</v>
      </c>
      <c r="B39">
        <v>169528234</v>
      </c>
      <c r="C39">
        <v>32278781</v>
      </c>
      <c r="D39">
        <v>0.19</v>
      </c>
      <c r="E39">
        <v>0</v>
      </c>
      <c r="F39">
        <v>0</v>
      </c>
      <c r="G39">
        <v>137249453</v>
      </c>
      <c r="H39">
        <v>53349692</v>
      </c>
      <c r="I39">
        <v>33274670</v>
      </c>
      <c r="J39">
        <v>86624362</v>
      </c>
      <c r="K39">
        <v>50625090</v>
      </c>
      <c r="L39">
        <v>1</v>
      </c>
    </row>
    <row r="40" spans="1:12" ht="16" customHeight="1" x14ac:dyDescent="0.2">
      <c r="A40" t="s">
        <v>287</v>
      </c>
      <c r="B40">
        <v>2657316093</v>
      </c>
      <c r="C40">
        <v>371270488</v>
      </c>
      <c r="D40">
        <v>0.14000000000000001</v>
      </c>
      <c r="E40">
        <v>125639424</v>
      </c>
      <c r="F40">
        <v>0.05</v>
      </c>
      <c r="G40">
        <v>2160406181</v>
      </c>
      <c r="H40">
        <v>1010261342</v>
      </c>
      <c r="I40">
        <v>886934844</v>
      </c>
      <c r="J40">
        <v>1897196186</v>
      </c>
      <c r="K40">
        <v>142731161</v>
      </c>
      <c r="L40">
        <v>120478834</v>
      </c>
    </row>
    <row r="41" spans="1:12" ht="16" customHeight="1" x14ac:dyDescent="0.2">
      <c r="A41" t="s">
        <v>288</v>
      </c>
      <c r="B41">
        <v>571880137</v>
      </c>
      <c r="C41">
        <v>74885731</v>
      </c>
      <c r="D41">
        <v>0.13</v>
      </c>
      <c r="E41">
        <v>16944657</v>
      </c>
      <c r="F41">
        <v>0.03</v>
      </c>
      <c r="G41">
        <v>480049749</v>
      </c>
      <c r="H41">
        <v>64351443</v>
      </c>
      <c r="I41">
        <v>179054858</v>
      </c>
      <c r="J41">
        <v>243406301</v>
      </c>
      <c r="K41">
        <v>233125797</v>
      </c>
      <c r="L41">
        <v>3517651</v>
      </c>
    </row>
    <row r="42" spans="1:12" ht="16" customHeight="1" x14ac:dyDescent="0.2">
      <c r="A42" t="s">
        <v>289</v>
      </c>
      <c r="B42">
        <v>45447041</v>
      </c>
      <c r="C42">
        <v>229249</v>
      </c>
      <c r="D42">
        <v>0.01</v>
      </c>
      <c r="E42">
        <v>0</v>
      </c>
      <c r="F42">
        <v>0</v>
      </c>
      <c r="G42">
        <v>45217792</v>
      </c>
      <c r="H42">
        <v>11356288</v>
      </c>
      <c r="I42">
        <v>16660770</v>
      </c>
      <c r="J42">
        <v>28017058</v>
      </c>
      <c r="K42">
        <v>0</v>
      </c>
      <c r="L42">
        <v>17200734</v>
      </c>
    </row>
    <row r="43" spans="1:12" ht="16" customHeight="1" x14ac:dyDescent="0.2">
      <c r="A43" t="s">
        <v>290</v>
      </c>
      <c r="B43">
        <v>1317125650</v>
      </c>
      <c r="C43">
        <v>0</v>
      </c>
      <c r="D43">
        <v>0</v>
      </c>
      <c r="E43">
        <v>57167392</v>
      </c>
      <c r="F43">
        <v>0.04</v>
      </c>
      <c r="G43">
        <v>1259958258</v>
      </c>
      <c r="H43">
        <v>221399729</v>
      </c>
      <c r="I43">
        <v>842467981</v>
      </c>
      <c r="J43">
        <v>1063867710</v>
      </c>
      <c r="K43">
        <v>196089837</v>
      </c>
      <c r="L43">
        <v>711</v>
      </c>
    </row>
    <row r="44" spans="1:12" ht="16" customHeight="1" x14ac:dyDescent="0.2">
      <c r="A44" t="s">
        <v>291</v>
      </c>
      <c r="B44">
        <v>257483468</v>
      </c>
      <c r="C44">
        <v>29171927</v>
      </c>
      <c r="D44">
        <v>0.11</v>
      </c>
      <c r="E44">
        <v>14585963</v>
      </c>
      <c r="F44">
        <v>0.06</v>
      </c>
      <c r="G44">
        <v>213725578</v>
      </c>
      <c r="H44">
        <v>26480230</v>
      </c>
      <c r="I44">
        <v>89078866</v>
      </c>
      <c r="J44">
        <v>115559096</v>
      </c>
      <c r="K44">
        <v>93279569</v>
      </c>
      <c r="L44">
        <v>4886913</v>
      </c>
    </row>
    <row r="45" spans="1:12" ht="16" customHeight="1" x14ac:dyDescent="0.2">
      <c r="A45" t="s">
        <v>292</v>
      </c>
      <c r="B45">
        <v>217737307</v>
      </c>
      <c r="C45">
        <v>0</v>
      </c>
      <c r="D45">
        <v>0</v>
      </c>
      <c r="E45">
        <v>0</v>
      </c>
      <c r="F45">
        <v>0</v>
      </c>
      <c r="G45">
        <v>217737307</v>
      </c>
      <c r="H45">
        <v>122928685</v>
      </c>
      <c r="I45">
        <v>82761488</v>
      </c>
      <c r="J45">
        <v>205690173</v>
      </c>
      <c r="K45">
        <v>0</v>
      </c>
      <c r="L45">
        <v>12047134</v>
      </c>
    </row>
    <row r="46" spans="1:12" ht="16" customHeight="1" x14ac:dyDescent="0.2">
      <c r="A46" t="s">
        <v>293</v>
      </c>
      <c r="B46">
        <v>819815516</v>
      </c>
      <c r="C46">
        <v>137908000</v>
      </c>
      <c r="D46">
        <v>0.17</v>
      </c>
      <c r="E46">
        <v>35760250</v>
      </c>
      <c r="F46">
        <v>0.04</v>
      </c>
      <c r="G46">
        <v>646147266</v>
      </c>
      <c r="H46">
        <v>190367124</v>
      </c>
      <c r="I46">
        <v>311496724</v>
      </c>
      <c r="J46">
        <v>501863848</v>
      </c>
      <c r="K46">
        <v>95696439</v>
      </c>
      <c r="L46">
        <v>48586979</v>
      </c>
    </row>
    <row r="47" spans="1:12" ht="16" customHeight="1" x14ac:dyDescent="0.2">
      <c r="A47" t="s">
        <v>295</v>
      </c>
      <c r="B47">
        <v>97138519</v>
      </c>
      <c r="C47">
        <v>11724622</v>
      </c>
      <c r="D47">
        <v>0.12</v>
      </c>
      <c r="E47">
        <v>6926593</v>
      </c>
      <c r="F47">
        <v>7.0000000000000007E-2</v>
      </c>
      <c r="G47">
        <v>78487304</v>
      </c>
      <c r="H47">
        <v>39325662</v>
      </c>
      <c r="I47">
        <v>34848250</v>
      </c>
      <c r="J47">
        <v>74173912</v>
      </c>
      <c r="K47">
        <v>0</v>
      </c>
      <c r="L47">
        <v>4313392</v>
      </c>
    </row>
    <row r="48" spans="1:12" ht="16" customHeight="1" x14ac:dyDescent="0.2">
      <c r="A48" t="s">
        <v>296</v>
      </c>
      <c r="B48">
        <v>152664867</v>
      </c>
      <c r="C48">
        <v>0</v>
      </c>
      <c r="D48">
        <v>0</v>
      </c>
      <c r="E48">
        <v>5000000</v>
      </c>
      <c r="F48">
        <v>0.03</v>
      </c>
      <c r="G48">
        <v>147664867</v>
      </c>
      <c r="H48">
        <v>36834443</v>
      </c>
      <c r="I48">
        <v>75139957</v>
      </c>
      <c r="J48">
        <v>111974400</v>
      </c>
      <c r="K48">
        <v>0</v>
      </c>
      <c r="L48">
        <v>35690467</v>
      </c>
    </row>
    <row r="49" spans="1:12" ht="16" customHeight="1" x14ac:dyDescent="0.2">
      <c r="A49" t="s">
        <v>297</v>
      </c>
      <c r="B49">
        <v>39735576</v>
      </c>
      <c r="C49">
        <v>0</v>
      </c>
      <c r="D49">
        <v>0</v>
      </c>
      <c r="E49">
        <v>2127965</v>
      </c>
      <c r="F49">
        <v>0.05</v>
      </c>
      <c r="G49">
        <v>37607611</v>
      </c>
      <c r="H49">
        <v>15015506</v>
      </c>
      <c r="I49">
        <v>4989771</v>
      </c>
      <c r="J49">
        <v>20005277</v>
      </c>
      <c r="K49">
        <v>0</v>
      </c>
      <c r="L49">
        <v>17602334</v>
      </c>
    </row>
    <row r="50" spans="1:12" ht="16" customHeight="1" x14ac:dyDescent="0.2">
      <c r="A50" t="s">
        <v>298</v>
      </c>
      <c r="B50">
        <v>349989058</v>
      </c>
      <c r="C50">
        <v>59500613</v>
      </c>
      <c r="D50">
        <v>0.17</v>
      </c>
      <c r="E50">
        <v>0</v>
      </c>
      <c r="F50">
        <v>0</v>
      </c>
      <c r="G50">
        <v>290488445</v>
      </c>
      <c r="H50">
        <v>76163706</v>
      </c>
      <c r="I50">
        <v>68642976</v>
      </c>
      <c r="J50">
        <v>144806682</v>
      </c>
      <c r="K50">
        <v>0</v>
      </c>
      <c r="L50">
        <v>145681763</v>
      </c>
    </row>
    <row r="51" spans="1:12" ht="16" customHeight="1" x14ac:dyDescent="0.2">
      <c r="A51" t="s">
        <v>299</v>
      </c>
      <c r="B51">
        <v>775021769</v>
      </c>
      <c r="C51">
        <v>0</v>
      </c>
      <c r="D51">
        <v>0</v>
      </c>
      <c r="E51">
        <v>30735235</v>
      </c>
      <c r="F51">
        <v>0.04</v>
      </c>
      <c r="G51">
        <v>744286534</v>
      </c>
      <c r="H51">
        <v>84736194</v>
      </c>
      <c r="I51">
        <v>485698552</v>
      </c>
      <c r="J51">
        <v>570434746</v>
      </c>
      <c r="K51">
        <v>173851788</v>
      </c>
      <c r="L51">
        <v>0</v>
      </c>
    </row>
    <row r="52" spans="1:12" ht="16" customHeight="1" x14ac:dyDescent="0.2">
      <c r="A52" t="s">
        <v>300</v>
      </c>
      <c r="B52">
        <v>154216340</v>
      </c>
      <c r="C52">
        <v>0</v>
      </c>
      <c r="D52">
        <v>0</v>
      </c>
      <c r="E52">
        <v>7407000</v>
      </c>
      <c r="F52">
        <v>0.05</v>
      </c>
      <c r="G52">
        <v>146809340</v>
      </c>
      <c r="H52">
        <v>31890324</v>
      </c>
      <c r="I52">
        <v>28928974</v>
      </c>
      <c r="J52">
        <v>60819298</v>
      </c>
      <c r="K52">
        <v>695815</v>
      </c>
      <c r="L52">
        <v>85294227</v>
      </c>
    </row>
    <row r="53" spans="1:12" ht="16" customHeight="1" x14ac:dyDescent="0.2">
      <c r="A53" t="s">
        <v>301</v>
      </c>
      <c r="B53">
        <v>47353181</v>
      </c>
      <c r="C53">
        <v>9224074</v>
      </c>
      <c r="D53">
        <v>0.19</v>
      </c>
      <c r="E53">
        <v>4735318</v>
      </c>
      <c r="F53">
        <v>0.1</v>
      </c>
      <c r="G53">
        <v>33393789</v>
      </c>
      <c r="H53">
        <v>10030408</v>
      </c>
      <c r="I53">
        <v>23363381</v>
      </c>
      <c r="J53">
        <v>33393789</v>
      </c>
      <c r="K53">
        <v>0</v>
      </c>
      <c r="L53">
        <v>0</v>
      </c>
    </row>
    <row r="54" spans="1:12" ht="16" customHeight="1" x14ac:dyDescent="0.2">
      <c r="A54" t="s">
        <v>302</v>
      </c>
      <c r="B54">
        <v>176210059</v>
      </c>
      <c r="C54">
        <v>17300000</v>
      </c>
      <c r="D54">
        <v>0.1</v>
      </c>
      <c r="E54">
        <v>15828500</v>
      </c>
      <c r="F54">
        <v>0.09</v>
      </c>
      <c r="G54">
        <v>143081559</v>
      </c>
      <c r="H54">
        <v>57723780</v>
      </c>
      <c r="I54">
        <v>84214799</v>
      </c>
      <c r="J54">
        <v>141938579</v>
      </c>
      <c r="K54">
        <v>658355</v>
      </c>
      <c r="L54">
        <v>484625</v>
      </c>
    </row>
    <row r="55" spans="1:12" ht="16" customHeight="1" x14ac:dyDescent="0.2">
      <c r="A55" t="s">
        <v>303</v>
      </c>
      <c r="B55">
        <v>457186464</v>
      </c>
      <c r="C55">
        <v>104737497</v>
      </c>
      <c r="D55">
        <v>0.23</v>
      </c>
      <c r="E55">
        <v>9692081</v>
      </c>
      <c r="F55">
        <v>0.02</v>
      </c>
      <c r="G55">
        <v>342756886</v>
      </c>
      <c r="H55">
        <v>104625985</v>
      </c>
      <c r="I55">
        <v>105993478</v>
      </c>
      <c r="J55">
        <v>210619463</v>
      </c>
      <c r="K55">
        <v>0</v>
      </c>
      <c r="L55">
        <v>132137423</v>
      </c>
    </row>
    <row r="56" spans="1:12" ht="16" customHeight="1" x14ac:dyDescent="0.2">
      <c r="A56" t="s">
        <v>304</v>
      </c>
      <c r="B56">
        <v>168473121</v>
      </c>
      <c r="C56">
        <v>0</v>
      </c>
      <c r="D56">
        <v>0</v>
      </c>
      <c r="E56">
        <v>11017631</v>
      </c>
      <c r="F56">
        <v>7.0000000000000007E-2</v>
      </c>
      <c r="G56">
        <v>157455490</v>
      </c>
      <c r="H56">
        <v>20929548</v>
      </c>
      <c r="I56">
        <v>59805843</v>
      </c>
      <c r="J56">
        <v>80735391</v>
      </c>
      <c r="K56">
        <v>0</v>
      </c>
      <c r="L56">
        <v>76720099</v>
      </c>
    </row>
    <row r="57" spans="1:12" ht="16" customHeight="1" x14ac:dyDescent="0.2">
      <c r="A57" t="s">
        <v>305</v>
      </c>
      <c r="B57">
        <v>315709686</v>
      </c>
      <c r="C57">
        <v>62899870</v>
      </c>
      <c r="D57">
        <v>0.2</v>
      </c>
      <c r="E57">
        <v>13420500</v>
      </c>
      <c r="F57">
        <v>0.04</v>
      </c>
      <c r="G57">
        <v>239389316</v>
      </c>
      <c r="H57">
        <v>59504472</v>
      </c>
      <c r="I57">
        <v>179884844</v>
      </c>
      <c r="J57">
        <v>239389316</v>
      </c>
      <c r="K57">
        <v>0</v>
      </c>
      <c r="L57">
        <v>0</v>
      </c>
    </row>
    <row r="58" spans="1:12" ht="16" customHeight="1" x14ac:dyDescent="0.2">
      <c r="A58" t="s">
        <v>306</v>
      </c>
      <c r="B58">
        <v>67351075</v>
      </c>
      <c r="C58">
        <v>0</v>
      </c>
      <c r="D58">
        <v>0</v>
      </c>
      <c r="E58">
        <v>1850053</v>
      </c>
      <c r="F58">
        <v>0.03</v>
      </c>
      <c r="G58">
        <v>65501022</v>
      </c>
      <c r="H58">
        <v>9012242</v>
      </c>
      <c r="I58">
        <v>8711034</v>
      </c>
      <c r="J58">
        <v>17723276</v>
      </c>
      <c r="K58">
        <v>3994687</v>
      </c>
      <c r="L58">
        <v>43783059</v>
      </c>
    </row>
    <row r="59" spans="1:12" ht="16" customHeight="1" x14ac:dyDescent="0.2">
      <c r="A59" t="s">
        <v>117</v>
      </c>
      <c r="B59">
        <v>20525210262</v>
      </c>
      <c r="C59">
        <v>1678911488</v>
      </c>
      <c r="D59" t="s">
        <v>134</v>
      </c>
      <c r="E59">
        <v>1181211959</v>
      </c>
      <c r="F59" t="s">
        <v>134</v>
      </c>
      <c r="G59">
        <v>17665086815</v>
      </c>
      <c r="H59">
        <v>5834355592</v>
      </c>
      <c r="I59">
        <v>8639567973</v>
      </c>
      <c r="J59">
        <v>14473923565</v>
      </c>
      <c r="K59">
        <v>1340446124</v>
      </c>
      <c r="L59">
        <v>1850717126</v>
      </c>
    </row>
    <row r="60" spans="1:12" ht="16" customHeight="1" x14ac:dyDescent="0.2">
      <c r="A60" t="s">
        <v>307</v>
      </c>
      <c r="B60">
        <v>1</v>
      </c>
      <c r="C60">
        <v>0.08</v>
      </c>
      <c r="D60" t="s">
        <v>308</v>
      </c>
      <c r="E60">
        <v>0.06</v>
      </c>
      <c r="F60" t="s">
        <v>308</v>
      </c>
      <c r="G60">
        <v>0.86</v>
      </c>
      <c r="H60">
        <v>0.4</v>
      </c>
      <c r="I60">
        <v>0.6</v>
      </c>
      <c r="J60">
        <v>1</v>
      </c>
      <c r="K60">
        <v>0.08</v>
      </c>
      <c r="L60">
        <v>0.11</v>
      </c>
    </row>
  </sheetData>
  <sheetProtection insertColumns="0" insertRows="0" insertHyperlinks="0" selectLockedCells="1"/>
  <phoneticPr fontId="13" type="noConversion"/>
  <hyperlinks>
    <hyperlink ref="C7" location="FootnotesTANF!A1" display="2"/>
    <hyperlink ref="A60" location="FootnotesTANF!A1" tooltip="footnote 9" display="Percentages 9/10/11/"/>
    <hyperlink ref="B7" location="FootnotesTANF!A1" display="3"/>
  </hyperlinks>
  <pageMargins left="0.25" right="0.25" top="0.5" bottom="0.25" header="0.25" footer="0.25"/>
  <pageSetup orientation="landscape"/>
  <headerFooter>
    <oddHeader>&amp;C&amp;"Arial,Bold"TANF FINANCIAL DATA&amp;R&amp;8&amp;D &amp;T</oddHeader>
    <oddFooter>&amp;C&amp;8&amp;P of &amp;N</oddFooter>
  </headerFooter>
  <legacy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enableFormatConditionsCalculation="0"/>
  <dimension ref="A1:AA59"/>
  <sheetViews>
    <sheetView zoomScaleSheetLayoutView="115" workbookViewId="0">
      <selection activeCell="Q12" sqref="Q12"/>
    </sheetView>
  </sheetViews>
  <sheetFormatPr baseColWidth="10" defaultColWidth="9.1640625" defaultRowHeight="16" customHeight="1" x14ac:dyDescent="0.2"/>
  <cols>
    <col min="1" max="1" width="15.5" customWidth="1"/>
    <col min="2" max="2" width="11.1640625" customWidth="1"/>
    <col min="3" max="3" width="10.83203125" customWidth="1"/>
    <col min="4" max="4" width="11.33203125" bestFit="1" customWidth="1"/>
    <col min="5" max="5" width="10.1640625" customWidth="1"/>
    <col min="6" max="6" width="7.5" customWidth="1"/>
    <col min="7" max="7" width="10" bestFit="1" customWidth="1"/>
    <col min="8" max="8" width="9.83203125" bestFit="1" customWidth="1"/>
    <col min="9" max="11" width="10" customWidth="1"/>
    <col min="12" max="12" width="10" bestFit="1" customWidth="1"/>
    <col min="13" max="13" width="8.6640625" customWidth="1"/>
    <col min="14" max="14" width="12.6640625" customWidth="1"/>
    <col min="15" max="15" width="7.5" customWidth="1"/>
  </cols>
  <sheetData>
    <row r="1" spans="1:27" ht="16" customHeight="1" x14ac:dyDescent="0.2">
      <c r="A1" t="s">
        <v>198</v>
      </c>
      <c r="P1" t="s">
        <v>199</v>
      </c>
    </row>
    <row r="2" spans="1:27" ht="16" customHeight="1" x14ac:dyDescent="0.2">
      <c r="A2" t="s">
        <v>200</v>
      </c>
      <c r="AA2" t="s">
        <v>201</v>
      </c>
    </row>
    <row r="3" spans="1:27" ht="16" customHeight="1" x14ac:dyDescent="0.2">
      <c r="A3" t="s">
        <v>176</v>
      </c>
      <c r="AA3" t="s">
        <v>198</v>
      </c>
    </row>
    <row r="4" spans="1:27" ht="16" customHeight="1" x14ac:dyDescent="0.2">
      <c r="AA4" t="s">
        <v>184</v>
      </c>
    </row>
    <row r="5" spans="1:27"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27" ht="16" customHeight="1" x14ac:dyDescent="0.2">
      <c r="B6" t="s">
        <v>186</v>
      </c>
      <c r="C6" t="s">
        <v>187</v>
      </c>
      <c r="D6" t="s">
        <v>4</v>
      </c>
      <c r="E6" t="s">
        <v>188</v>
      </c>
      <c r="F6" t="s">
        <v>128</v>
      </c>
      <c r="G6" t="s">
        <v>64</v>
      </c>
      <c r="H6" t="s">
        <v>158</v>
      </c>
      <c r="I6" t="s">
        <v>189</v>
      </c>
      <c r="J6" t="s">
        <v>171</v>
      </c>
      <c r="K6" t="s">
        <v>172</v>
      </c>
      <c r="L6" t="s">
        <v>173</v>
      </c>
      <c r="M6" t="s">
        <v>70</v>
      </c>
      <c r="N6" t="s">
        <v>72</v>
      </c>
    </row>
    <row r="7" spans="1:27" ht="16" customHeight="1" x14ac:dyDescent="0.2">
      <c r="A7" t="s">
        <v>8</v>
      </c>
      <c r="B7">
        <v>12009623</v>
      </c>
      <c r="C7">
        <v>0</v>
      </c>
      <c r="D7">
        <v>0</v>
      </c>
      <c r="E7">
        <v>0</v>
      </c>
      <c r="F7">
        <v>0</v>
      </c>
      <c r="G7">
        <v>0</v>
      </c>
      <c r="H7">
        <v>0</v>
      </c>
      <c r="I7">
        <v>0</v>
      </c>
      <c r="J7">
        <v>0</v>
      </c>
      <c r="K7">
        <v>0</v>
      </c>
      <c r="L7">
        <v>12273</v>
      </c>
      <c r="M7">
        <v>0</v>
      </c>
      <c r="N7">
        <v>11997350</v>
      </c>
    </row>
    <row r="8" spans="1:27" ht="16" customHeight="1" x14ac:dyDescent="0.2">
      <c r="A8" t="s">
        <v>9</v>
      </c>
      <c r="B8">
        <v>0</v>
      </c>
      <c r="C8">
        <v>0</v>
      </c>
      <c r="D8">
        <v>0</v>
      </c>
      <c r="E8">
        <v>0</v>
      </c>
      <c r="F8">
        <v>0</v>
      </c>
      <c r="G8">
        <v>0</v>
      </c>
      <c r="H8">
        <v>0</v>
      </c>
      <c r="I8">
        <v>0</v>
      </c>
      <c r="J8">
        <v>0</v>
      </c>
      <c r="K8">
        <v>0</v>
      </c>
      <c r="L8">
        <v>0</v>
      </c>
      <c r="M8">
        <v>0</v>
      </c>
      <c r="N8">
        <v>0</v>
      </c>
    </row>
    <row r="9" spans="1:27" ht="16" customHeight="1" x14ac:dyDescent="0.2">
      <c r="A9" t="s">
        <v>10</v>
      </c>
      <c r="B9">
        <v>0</v>
      </c>
      <c r="C9">
        <v>0</v>
      </c>
      <c r="D9">
        <v>0</v>
      </c>
      <c r="E9">
        <v>0</v>
      </c>
      <c r="F9">
        <v>0</v>
      </c>
      <c r="G9">
        <v>0</v>
      </c>
      <c r="H9">
        <v>0</v>
      </c>
      <c r="I9">
        <v>0</v>
      </c>
      <c r="J9">
        <v>0</v>
      </c>
      <c r="K9">
        <v>0</v>
      </c>
      <c r="L9">
        <v>0</v>
      </c>
      <c r="M9">
        <v>0</v>
      </c>
      <c r="N9">
        <v>0</v>
      </c>
    </row>
    <row r="10" spans="1:27" ht="16" customHeight="1" x14ac:dyDescent="0.2">
      <c r="A10" t="s">
        <v>11</v>
      </c>
      <c r="B10">
        <v>0</v>
      </c>
      <c r="C10">
        <v>0</v>
      </c>
      <c r="D10">
        <v>0</v>
      </c>
      <c r="E10">
        <v>0</v>
      </c>
      <c r="F10">
        <v>0</v>
      </c>
      <c r="G10">
        <v>0</v>
      </c>
      <c r="H10">
        <v>0</v>
      </c>
      <c r="I10">
        <v>0</v>
      </c>
      <c r="J10">
        <v>0</v>
      </c>
      <c r="K10">
        <v>0</v>
      </c>
      <c r="L10">
        <v>0</v>
      </c>
      <c r="M10">
        <v>0</v>
      </c>
      <c r="N10">
        <v>0</v>
      </c>
    </row>
    <row r="11" spans="1:27" ht="16" customHeight="1" x14ac:dyDescent="0.2">
      <c r="A11" t="s">
        <v>12</v>
      </c>
      <c r="B11">
        <v>25190380</v>
      </c>
      <c r="C11">
        <v>2072362</v>
      </c>
      <c r="D11">
        <v>471975</v>
      </c>
      <c r="E11">
        <v>251336</v>
      </c>
      <c r="F11">
        <v>0</v>
      </c>
      <c r="G11">
        <v>0</v>
      </c>
      <c r="H11">
        <v>0</v>
      </c>
      <c r="I11">
        <v>217742</v>
      </c>
      <c r="J11">
        <v>2147650</v>
      </c>
      <c r="K11">
        <v>541744</v>
      </c>
      <c r="L11">
        <v>5998041</v>
      </c>
      <c r="M11">
        <v>703022</v>
      </c>
      <c r="N11">
        <v>12786508</v>
      </c>
    </row>
    <row r="12" spans="1:27" ht="16" customHeight="1" x14ac:dyDescent="0.2">
      <c r="A12" t="s">
        <v>13</v>
      </c>
      <c r="B12">
        <v>0</v>
      </c>
      <c r="C12">
        <v>0</v>
      </c>
      <c r="D12">
        <v>0</v>
      </c>
      <c r="E12">
        <v>0</v>
      </c>
      <c r="F12">
        <v>0</v>
      </c>
      <c r="G12">
        <v>0</v>
      </c>
      <c r="H12">
        <v>0</v>
      </c>
      <c r="I12">
        <v>0</v>
      </c>
      <c r="J12">
        <v>0</v>
      </c>
      <c r="K12">
        <v>0</v>
      </c>
      <c r="L12">
        <v>0</v>
      </c>
      <c r="M12">
        <v>0</v>
      </c>
      <c r="N12">
        <v>0</v>
      </c>
    </row>
    <row r="13" spans="1:27" ht="16" customHeight="1" x14ac:dyDescent="0.2">
      <c r="A13" t="s">
        <v>14</v>
      </c>
      <c r="B13">
        <v>109454822</v>
      </c>
      <c r="C13">
        <v>218452</v>
      </c>
      <c r="D13">
        <v>48941142</v>
      </c>
      <c r="E13">
        <v>2556337</v>
      </c>
      <c r="F13">
        <v>0</v>
      </c>
      <c r="G13">
        <v>0</v>
      </c>
      <c r="H13">
        <v>0</v>
      </c>
      <c r="I13">
        <v>0</v>
      </c>
      <c r="J13">
        <v>0</v>
      </c>
      <c r="K13">
        <v>0</v>
      </c>
      <c r="L13">
        <v>0</v>
      </c>
      <c r="M13">
        <v>0</v>
      </c>
      <c r="N13">
        <v>57738891</v>
      </c>
    </row>
    <row r="14" spans="1:27" ht="16" customHeight="1" x14ac:dyDescent="0.2">
      <c r="A14" t="s">
        <v>15</v>
      </c>
      <c r="B14">
        <v>0</v>
      </c>
      <c r="C14">
        <v>0</v>
      </c>
      <c r="D14">
        <v>0</v>
      </c>
      <c r="E14">
        <v>0</v>
      </c>
      <c r="F14">
        <v>0</v>
      </c>
      <c r="G14">
        <v>0</v>
      </c>
      <c r="H14">
        <v>0</v>
      </c>
      <c r="I14">
        <v>0</v>
      </c>
      <c r="J14">
        <v>0</v>
      </c>
      <c r="K14">
        <v>0</v>
      </c>
      <c r="L14">
        <v>0</v>
      </c>
      <c r="M14">
        <v>0</v>
      </c>
      <c r="N14">
        <v>0</v>
      </c>
    </row>
    <row r="15" spans="1:27" ht="16" customHeight="1" x14ac:dyDescent="0.2">
      <c r="A15" t="s">
        <v>16</v>
      </c>
      <c r="B15">
        <v>0</v>
      </c>
      <c r="C15">
        <v>0</v>
      </c>
      <c r="D15">
        <v>0</v>
      </c>
      <c r="E15">
        <v>0</v>
      </c>
      <c r="F15">
        <v>0</v>
      </c>
      <c r="G15">
        <v>0</v>
      </c>
      <c r="H15">
        <v>0</v>
      </c>
      <c r="I15">
        <v>0</v>
      </c>
      <c r="J15">
        <v>0</v>
      </c>
      <c r="K15">
        <v>0</v>
      </c>
      <c r="L15">
        <v>0</v>
      </c>
      <c r="M15">
        <v>0</v>
      </c>
      <c r="N15">
        <v>0</v>
      </c>
    </row>
    <row r="16" spans="1:27" ht="16" customHeight="1" x14ac:dyDescent="0.2">
      <c r="A16" t="s">
        <v>17</v>
      </c>
      <c r="B16">
        <v>0</v>
      </c>
      <c r="C16">
        <v>0</v>
      </c>
      <c r="D16">
        <v>0</v>
      </c>
      <c r="E16">
        <v>0</v>
      </c>
      <c r="F16">
        <v>0</v>
      </c>
      <c r="G16">
        <v>0</v>
      </c>
      <c r="H16">
        <v>0</v>
      </c>
      <c r="I16">
        <v>0</v>
      </c>
      <c r="J16">
        <v>0</v>
      </c>
      <c r="K16">
        <v>0</v>
      </c>
      <c r="L16">
        <v>0</v>
      </c>
      <c r="M16">
        <v>0</v>
      </c>
      <c r="N16">
        <v>0</v>
      </c>
    </row>
    <row r="17" spans="1:14" ht="16" customHeight="1" x14ac:dyDescent="0.2">
      <c r="A17" t="s">
        <v>18</v>
      </c>
      <c r="B17">
        <v>0</v>
      </c>
      <c r="C17">
        <v>0</v>
      </c>
      <c r="D17">
        <v>0</v>
      </c>
      <c r="E17">
        <v>0</v>
      </c>
      <c r="F17">
        <v>0</v>
      </c>
      <c r="G17">
        <v>0</v>
      </c>
      <c r="H17">
        <v>0</v>
      </c>
      <c r="I17">
        <v>0</v>
      </c>
      <c r="J17">
        <v>0</v>
      </c>
      <c r="K17">
        <v>0</v>
      </c>
      <c r="L17">
        <v>0</v>
      </c>
      <c r="M17">
        <v>0</v>
      </c>
      <c r="N17">
        <v>0</v>
      </c>
    </row>
    <row r="18" spans="1:14" ht="16" customHeight="1" x14ac:dyDescent="0.2">
      <c r="A18" t="s">
        <v>19</v>
      </c>
      <c r="B18">
        <v>91388885</v>
      </c>
      <c r="C18">
        <v>0</v>
      </c>
      <c r="D18">
        <v>10934046</v>
      </c>
      <c r="E18">
        <v>0</v>
      </c>
      <c r="F18">
        <v>0</v>
      </c>
      <c r="G18">
        <v>0</v>
      </c>
      <c r="H18">
        <v>0</v>
      </c>
      <c r="I18">
        <v>0</v>
      </c>
      <c r="J18">
        <v>0</v>
      </c>
      <c r="K18">
        <v>0</v>
      </c>
      <c r="L18">
        <v>57778</v>
      </c>
      <c r="M18">
        <v>290572</v>
      </c>
      <c r="N18">
        <v>80106489</v>
      </c>
    </row>
    <row r="19" spans="1:14" ht="16" customHeight="1" x14ac:dyDescent="0.2">
      <c r="A19" t="s">
        <v>20</v>
      </c>
      <c r="B19">
        <v>0</v>
      </c>
      <c r="C19">
        <v>0</v>
      </c>
      <c r="D19">
        <v>0</v>
      </c>
      <c r="E19">
        <v>0</v>
      </c>
      <c r="F19">
        <v>0</v>
      </c>
      <c r="G19">
        <v>0</v>
      </c>
      <c r="H19">
        <v>0</v>
      </c>
      <c r="I19">
        <v>0</v>
      </c>
      <c r="J19">
        <v>0</v>
      </c>
      <c r="K19">
        <v>0</v>
      </c>
      <c r="L19">
        <v>0</v>
      </c>
      <c r="M19">
        <v>0</v>
      </c>
      <c r="N19">
        <v>0</v>
      </c>
    </row>
    <row r="20" spans="1:14" ht="16" customHeight="1" x14ac:dyDescent="0.2">
      <c r="A20" t="s">
        <v>21</v>
      </c>
      <c r="B20">
        <v>0</v>
      </c>
      <c r="C20">
        <v>0</v>
      </c>
      <c r="D20">
        <v>0</v>
      </c>
      <c r="E20">
        <v>0</v>
      </c>
      <c r="F20">
        <v>0</v>
      </c>
      <c r="G20">
        <v>0</v>
      </c>
      <c r="H20">
        <v>0</v>
      </c>
      <c r="I20">
        <v>0</v>
      </c>
      <c r="J20">
        <v>0</v>
      </c>
      <c r="K20">
        <v>0</v>
      </c>
      <c r="L20">
        <v>0</v>
      </c>
      <c r="M20">
        <v>0</v>
      </c>
      <c r="N20">
        <v>0</v>
      </c>
    </row>
    <row r="21" spans="1:14" ht="16" customHeight="1" x14ac:dyDescent="0.2">
      <c r="A21" t="s">
        <v>22</v>
      </c>
      <c r="B21">
        <v>80619177</v>
      </c>
      <c r="C21">
        <v>4106091</v>
      </c>
      <c r="D21">
        <v>0</v>
      </c>
      <c r="E21">
        <v>0</v>
      </c>
      <c r="F21">
        <v>451623</v>
      </c>
      <c r="G21">
        <v>43488932</v>
      </c>
      <c r="H21">
        <v>0</v>
      </c>
      <c r="I21">
        <v>0</v>
      </c>
      <c r="J21">
        <v>0</v>
      </c>
      <c r="K21">
        <v>0</v>
      </c>
      <c r="L21">
        <v>0</v>
      </c>
      <c r="M21">
        <v>0</v>
      </c>
      <c r="N21">
        <v>32572531</v>
      </c>
    </row>
    <row r="22" spans="1:14" ht="16" customHeight="1" x14ac:dyDescent="0.2">
      <c r="A22" t="s">
        <v>23</v>
      </c>
      <c r="B22">
        <v>13384345</v>
      </c>
      <c r="C22">
        <v>213283</v>
      </c>
      <c r="D22">
        <v>433021</v>
      </c>
      <c r="E22">
        <v>1040558</v>
      </c>
      <c r="F22">
        <v>0</v>
      </c>
      <c r="G22">
        <v>11697483</v>
      </c>
      <c r="H22">
        <v>0</v>
      </c>
      <c r="I22">
        <v>0</v>
      </c>
      <c r="J22">
        <v>0</v>
      </c>
      <c r="K22">
        <v>0</v>
      </c>
      <c r="L22">
        <v>0</v>
      </c>
      <c r="M22">
        <v>0</v>
      </c>
      <c r="N22">
        <v>0</v>
      </c>
    </row>
    <row r="23" spans="1:14" ht="16" customHeight="1" x14ac:dyDescent="0.2">
      <c r="A23" t="s">
        <v>24</v>
      </c>
      <c r="B23">
        <v>60483257</v>
      </c>
      <c r="C23">
        <v>0</v>
      </c>
      <c r="D23">
        <v>0</v>
      </c>
      <c r="E23">
        <v>0</v>
      </c>
      <c r="F23">
        <v>0</v>
      </c>
      <c r="G23">
        <v>36760380</v>
      </c>
      <c r="H23">
        <v>0</v>
      </c>
      <c r="I23">
        <v>0</v>
      </c>
      <c r="J23">
        <v>0</v>
      </c>
      <c r="K23">
        <v>0</v>
      </c>
      <c r="L23">
        <v>0</v>
      </c>
      <c r="M23">
        <v>0</v>
      </c>
      <c r="N23">
        <v>23722877</v>
      </c>
    </row>
    <row r="24" spans="1:14" ht="16" customHeight="1" x14ac:dyDescent="0.2">
      <c r="A24" t="s">
        <v>25</v>
      </c>
      <c r="B24">
        <v>0</v>
      </c>
      <c r="C24">
        <v>0</v>
      </c>
      <c r="D24">
        <v>0</v>
      </c>
      <c r="E24">
        <v>0</v>
      </c>
      <c r="F24">
        <v>0</v>
      </c>
      <c r="G24">
        <v>0</v>
      </c>
      <c r="H24">
        <v>0</v>
      </c>
      <c r="I24">
        <v>0</v>
      </c>
      <c r="J24">
        <v>0</v>
      </c>
      <c r="K24">
        <v>0</v>
      </c>
      <c r="L24">
        <v>0</v>
      </c>
      <c r="M24">
        <v>0</v>
      </c>
      <c r="N24">
        <v>0</v>
      </c>
    </row>
    <row r="25" spans="1:14" ht="16" customHeight="1" x14ac:dyDescent="0.2">
      <c r="A25" t="s">
        <v>26</v>
      </c>
      <c r="B25">
        <v>35651628</v>
      </c>
      <c r="C25">
        <v>0</v>
      </c>
      <c r="D25">
        <v>0</v>
      </c>
      <c r="E25">
        <v>0</v>
      </c>
      <c r="F25">
        <v>0</v>
      </c>
      <c r="G25">
        <v>0</v>
      </c>
      <c r="H25">
        <v>0</v>
      </c>
      <c r="I25">
        <v>0</v>
      </c>
      <c r="J25">
        <v>12817866</v>
      </c>
      <c r="K25">
        <v>7739272</v>
      </c>
      <c r="L25">
        <v>719384</v>
      </c>
      <c r="M25">
        <v>0</v>
      </c>
      <c r="N25">
        <v>14375106</v>
      </c>
    </row>
    <row r="26" spans="1:14" ht="16" customHeight="1" x14ac:dyDescent="0.2">
      <c r="A26" t="s">
        <v>27</v>
      </c>
      <c r="B26">
        <v>2079443</v>
      </c>
      <c r="C26">
        <v>0</v>
      </c>
      <c r="D26">
        <v>1185919</v>
      </c>
      <c r="E26">
        <v>893524</v>
      </c>
      <c r="F26">
        <v>0</v>
      </c>
      <c r="G26">
        <v>0</v>
      </c>
      <c r="H26">
        <v>0</v>
      </c>
      <c r="I26">
        <v>0</v>
      </c>
      <c r="J26">
        <v>0</v>
      </c>
      <c r="K26">
        <v>0</v>
      </c>
      <c r="L26">
        <v>0</v>
      </c>
      <c r="M26">
        <v>0</v>
      </c>
      <c r="N26">
        <v>0</v>
      </c>
    </row>
    <row r="27" spans="1:14" ht="16" customHeight="1" x14ac:dyDescent="0.2">
      <c r="A27" t="s">
        <v>28</v>
      </c>
      <c r="B27">
        <v>108522026</v>
      </c>
      <c r="C27">
        <v>946854</v>
      </c>
      <c r="D27">
        <v>0</v>
      </c>
      <c r="E27">
        <v>0</v>
      </c>
      <c r="F27">
        <v>0</v>
      </c>
      <c r="G27">
        <v>82295675</v>
      </c>
      <c r="H27">
        <v>0</v>
      </c>
      <c r="I27">
        <v>20757323</v>
      </c>
      <c r="J27">
        <v>0</v>
      </c>
      <c r="K27">
        <v>4080822</v>
      </c>
      <c r="L27">
        <v>441352</v>
      </c>
      <c r="M27">
        <v>0</v>
      </c>
      <c r="N27">
        <v>0</v>
      </c>
    </row>
    <row r="28" spans="1:14" ht="16" customHeight="1" x14ac:dyDescent="0.2">
      <c r="A28" t="s">
        <v>29</v>
      </c>
      <c r="B28">
        <v>0</v>
      </c>
      <c r="C28">
        <v>0</v>
      </c>
      <c r="D28">
        <v>0</v>
      </c>
      <c r="E28">
        <v>0</v>
      </c>
      <c r="F28">
        <v>0</v>
      </c>
      <c r="G28">
        <v>0</v>
      </c>
      <c r="H28">
        <v>0</v>
      </c>
      <c r="I28">
        <v>0</v>
      </c>
      <c r="J28">
        <v>0</v>
      </c>
      <c r="K28">
        <v>0</v>
      </c>
      <c r="L28">
        <v>0</v>
      </c>
      <c r="M28">
        <v>0</v>
      </c>
      <c r="N28">
        <v>0</v>
      </c>
    </row>
    <row r="29" spans="1:14" ht="16" customHeight="1" x14ac:dyDescent="0.2">
      <c r="A29" t="s">
        <v>30</v>
      </c>
      <c r="B29">
        <v>0</v>
      </c>
      <c r="C29">
        <v>0</v>
      </c>
      <c r="D29">
        <v>0</v>
      </c>
      <c r="E29">
        <v>0</v>
      </c>
      <c r="F29">
        <v>0</v>
      </c>
      <c r="G29">
        <v>0</v>
      </c>
      <c r="H29">
        <v>0</v>
      </c>
      <c r="I29">
        <v>0</v>
      </c>
      <c r="J29">
        <v>0</v>
      </c>
      <c r="K29">
        <v>0</v>
      </c>
      <c r="L29">
        <v>0</v>
      </c>
      <c r="M29">
        <v>0</v>
      </c>
      <c r="N29">
        <v>0</v>
      </c>
    </row>
    <row r="30" spans="1:14" ht="16" customHeight="1" x14ac:dyDescent="0.2">
      <c r="A30" t="s">
        <v>31</v>
      </c>
      <c r="B30">
        <v>57377000</v>
      </c>
      <c r="C30">
        <v>0</v>
      </c>
      <c r="D30">
        <v>0</v>
      </c>
      <c r="E30">
        <v>0</v>
      </c>
      <c r="F30">
        <v>0</v>
      </c>
      <c r="G30">
        <v>0</v>
      </c>
      <c r="H30">
        <v>10993000</v>
      </c>
      <c r="I30">
        <v>0</v>
      </c>
      <c r="J30">
        <v>0</v>
      </c>
      <c r="K30">
        <v>0</v>
      </c>
      <c r="L30">
        <v>0</v>
      </c>
      <c r="M30">
        <v>0</v>
      </c>
      <c r="N30">
        <v>46384000</v>
      </c>
    </row>
    <row r="31" spans="1:14" ht="16" customHeight="1" x14ac:dyDescent="0.2">
      <c r="A31" t="s">
        <v>32</v>
      </c>
      <c r="B31">
        <v>0</v>
      </c>
      <c r="C31">
        <v>0</v>
      </c>
      <c r="D31">
        <v>0</v>
      </c>
      <c r="E31">
        <v>0</v>
      </c>
      <c r="F31">
        <v>0</v>
      </c>
      <c r="G31">
        <v>0</v>
      </c>
      <c r="H31">
        <v>0</v>
      </c>
      <c r="I31">
        <v>0</v>
      </c>
      <c r="J31">
        <v>0</v>
      </c>
      <c r="K31">
        <v>0</v>
      </c>
      <c r="L31">
        <v>0</v>
      </c>
      <c r="M31">
        <v>0</v>
      </c>
      <c r="N31">
        <v>0</v>
      </c>
    </row>
    <row r="32" spans="1:14" ht="16" customHeight="1" x14ac:dyDescent="0.2">
      <c r="A32" t="s">
        <v>33</v>
      </c>
      <c r="B32">
        <v>51827373</v>
      </c>
      <c r="C32">
        <v>0</v>
      </c>
      <c r="D32">
        <v>0</v>
      </c>
      <c r="E32">
        <v>0</v>
      </c>
      <c r="F32">
        <v>0</v>
      </c>
      <c r="G32">
        <v>0</v>
      </c>
      <c r="H32">
        <v>0</v>
      </c>
      <c r="I32">
        <v>0</v>
      </c>
      <c r="J32">
        <v>0</v>
      </c>
      <c r="K32">
        <v>0</v>
      </c>
      <c r="L32">
        <v>0</v>
      </c>
      <c r="M32">
        <v>0</v>
      </c>
      <c r="N32">
        <v>51827373</v>
      </c>
    </row>
    <row r="33" spans="1:14" ht="16" customHeight="1" x14ac:dyDescent="0.2">
      <c r="A33" t="s">
        <v>34</v>
      </c>
      <c r="B33">
        <v>0</v>
      </c>
      <c r="C33">
        <v>0</v>
      </c>
      <c r="D33">
        <v>0</v>
      </c>
      <c r="E33">
        <v>0</v>
      </c>
      <c r="F33">
        <v>0</v>
      </c>
      <c r="G33">
        <v>0</v>
      </c>
      <c r="H33">
        <v>0</v>
      </c>
      <c r="I33">
        <v>0</v>
      </c>
      <c r="J33">
        <v>0</v>
      </c>
      <c r="K33">
        <v>0</v>
      </c>
      <c r="L33">
        <v>0</v>
      </c>
      <c r="M33">
        <v>0</v>
      </c>
      <c r="N33">
        <v>0</v>
      </c>
    </row>
    <row r="34" spans="1:14" ht="16" customHeight="1" x14ac:dyDescent="0.2">
      <c r="A34" t="s">
        <v>35</v>
      </c>
      <c r="B34">
        <v>28663126</v>
      </c>
      <c r="C34">
        <v>76630</v>
      </c>
      <c r="D34">
        <v>0</v>
      </c>
      <c r="E34">
        <v>0</v>
      </c>
      <c r="F34">
        <v>0</v>
      </c>
      <c r="G34">
        <v>21365313</v>
      </c>
      <c r="H34">
        <v>6905273</v>
      </c>
      <c r="I34">
        <v>0</v>
      </c>
      <c r="J34">
        <v>0</v>
      </c>
      <c r="K34">
        <v>0</v>
      </c>
      <c r="L34">
        <v>0</v>
      </c>
      <c r="M34">
        <v>0</v>
      </c>
      <c r="N34">
        <v>315910</v>
      </c>
    </row>
    <row r="35" spans="1:14" ht="16" customHeight="1" x14ac:dyDescent="0.2">
      <c r="A35" t="s">
        <v>36</v>
      </c>
      <c r="B35">
        <v>0</v>
      </c>
      <c r="C35">
        <v>0</v>
      </c>
      <c r="D35">
        <v>0</v>
      </c>
      <c r="E35">
        <v>0</v>
      </c>
      <c r="F35">
        <v>0</v>
      </c>
      <c r="G35">
        <v>0</v>
      </c>
      <c r="H35">
        <v>0</v>
      </c>
      <c r="I35">
        <v>0</v>
      </c>
      <c r="J35">
        <v>0</v>
      </c>
      <c r="K35">
        <v>0</v>
      </c>
      <c r="L35">
        <v>0</v>
      </c>
      <c r="M35">
        <v>0</v>
      </c>
      <c r="N35">
        <v>0</v>
      </c>
    </row>
    <row r="36" spans="1:14" ht="16" customHeight="1" x14ac:dyDescent="0.2">
      <c r="A36" t="s">
        <v>37</v>
      </c>
      <c r="B36">
        <v>14546976</v>
      </c>
      <c r="C36">
        <v>0</v>
      </c>
      <c r="D36">
        <v>0</v>
      </c>
      <c r="E36">
        <v>0</v>
      </c>
      <c r="F36">
        <v>0</v>
      </c>
      <c r="G36">
        <v>0</v>
      </c>
      <c r="H36">
        <v>0</v>
      </c>
      <c r="I36">
        <v>4578920</v>
      </c>
      <c r="J36">
        <v>9968056</v>
      </c>
      <c r="K36">
        <v>0</v>
      </c>
      <c r="L36">
        <v>0</v>
      </c>
      <c r="M36">
        <v>0</v>
      </c>
      <c r="N36">
        <v>0</v>
      </c>
    </row>
    <row r="37" spans="1:14" ht="16" customHeight="1" x14ac:dyDescent="0.2">
      <c r="A37" t="s">
        <v>38</v>
      </c>
      <c r="B37">
        <v>402489456</v>
      </c>
      <c r="C37">
        <v>9374926</v>
      </c>
      <c r="D37">
        <v>0</v>
      </c>
      <c r="E37">
        <v>2774859</v>
      </c>
      <c r="F37">
        <v>0</v>
      </c>
      <c r="G37">
        <v>0</v>
      </c>
      <c r="H37">
        <v>0</v>
      </c>
      <c r="I37">
        <v>0</v>
      </c>
      <c r="J37">
        <v>385585697</v>
      </c>
      <c r="K37">
        <v>0</v>
      </c>
      <c r="L37">
        <v>310438</v>
      </c>
      <c r="M37">
        <v>0</v>
      </c>
      <c r="N37">
        <v>4443536</v>
      </c>
    </row>
    <row r="38" spans="1:14" ht="16" customHeight="1" x14ac:dyDescent="0.2">
      <c r="A38" t="s">
        <v>39</v>
      </c>
      <c r="B38">
        <v>24723216</v>
      </c>
      <c r="C38">
        <v>0</v>
      </c>
      <c r="D38">
        <v>0</v>
      </c>
      <c r="E38">
        <v>0</v>
      </c>
      <c r="F38">
        <v>0</v>
      </c>
      <c r="G38">
        <v>24250000</v>
      </c>
      <c r="H38">
        <v>0</v>
      </c>
      <c r="I38">
        <v>0</v>
      </c>
      <c r="J38">
        <v>0</v>
      </c>
      <c r="K38">
        <v>0</v>
      </c>
      <c r="L38">
        <v>0</v>
      </c>
      <c r="M38">
        <v>0</v>
      </c>
      <c r="N38">
        <v>473216</v>
      </c>
    </row>
    <row r="39" spans="1:14" ht="16" customHeight="1" x14ac:dyDescent="0.2">
      <c r="A39" t="s">
        <v>40</v>
      </c>
      <c r="B39">
        <v>1357897087</v>
      </c>
      <c r="C39">
        <v>1179</v>
      </c>
      <c r="D39">
        <v>0</v>
      </c>
      <c r="E39">
        <v>157702</v>
      </c>
      <c r="F39">
        <v>0</v>
      </c>
      <c r="G39">
        <v>707000803</v>
      </c>
      <c r="H39">
        <v>187690897</v>
      </c>
      <c r="I39">
        <v>38357725</v>
      </c>
      <c r="J39">
        <v>216957334</v>
      </c>
      <c r="K39">
        <v>0</v>
      </c>
      <c r="L39">
        <v>4733726</v>
      </c>
      <c r="M39">
        <v>0</v>
      </c>
      <c r="N39">
        <v>202997721</v>
      </c>
    </row>
    <row r="40" spans="1:14" ht="16" customHeight="1" x14ac:dyDescent="0.2">
      <c r="A40" t="s">
        <v>41</v>
      </c>
      <c r="B40">
        <v>0</v>
      </c>
      <c r="C40">
        <v>0</v>
      </c>
      <c r="D40">
        <v>0</v>
      </c>
      <c r="E40">
        <v>0</v>
      </c>
      <c r="F40">
        <v>0</v>
      </c>
      <c r="G40">
        <v>0</v>
      </c>
      <c r="H40">
        <v>0</v>
      </c>
      <c r="I40">
        <v>0</v>
      </c>
      <c r="J40">
        <v>0</v>
      </c>
      <c r="K40">
        <v>0</v>
      </c>
      <c r="L40">
        <v>0</v>
      </c>
      <c r="M40">
        <v>0</v>
      </c>
      <c r="N40">
        <v>0</v>
      </c>
    </row>
    <row r="41" spans="1:14" ht="16" customHeight="1" x14ac:dyDescent="0.2">
      <c r="A41" t="s">
        <v>42</v>
      </c>
      <c r="B41">
        <v>0</v>
      </c>
      <c r="C41">
        <v>0</v>
      </c>
      <c r="D41">
        <v>0</v>
      </c>
      <c r="E41">
        <v>0</v>
      </c>
      <c r="F41">
        <v>0</v>
      </c>
      <c r="G41">
        <v>0</v>
      </c>
      <c r="H41">
        <v>0</v>
      </c>
      <c r="I41">
        <v>0</v>
      </c>
      <c r="J41">
        <v>0</v>
      </c>
      <c r="K41">
        <v>0</v>
      </c>
      <c r="L41">
        <v>0</v>
      </c>
      <c r="M41">
        <v>0</v>
      </c>
      <c r="N41">
        <v>0</v>
      </c>
    </row>
    <row r="42" spans="1:14" ht="16" customHeight="1" x14ac:dyDescent="0.2">
      <c r="A42" t="s">
        <v>43</v>
      </c>
      <c r="B42">
        <v>104202343</v>
      </c>
      <c r="C42">
        <v>0</v>
      </c>
      <c r="D42">
        <v>0</v>
      </c>
      <c r="E42">
        <v>0</v>
      </c>
      <c r="F42">
        <v>0</v>
      </c>
      <c r="G42">
        <v>0</v>
      </c>
      <c r="H42">
        <v>0</v>
      </c>
      <c r="I42">
        <v>0</v>
      </c>
      <c r="J42">
        <v>104202343</v>
      </c>
      <c r="K42">
        <v>0</v>
      </c>
      <c r="L42">
        <v>0</v>
      </c>
      <c r="M42">
        <v>0</v>
      </c>
      <c r="N42">
        <v>0</v>
      </c>
    </row>
    <row r="43" spans="1:14" ht="16" customHeight="1" x14ac:dyDescent="0.2">
      <c r="A43" t="s">
        <v>44</v>
      </c>
      <c r="B43">
        <v>0</v>
      </c>
      <c r="C43">
        <v>0</v>
      </c>
      <c r="D43">
        <v>0</v>
      </c>
      <c r="E43">
        <v>0</v>
      </c>
      <c r="F43">
        <v>0</v>
      </c>
      <c r="G43">
        <v>0</v>
      </c>
      <c r="H43">
        <v>0</v>
      </c>
      <c r="I43">
        <v>0</v>
      </c>
      <c r="J43">
        <v>0</v>
      </c>
      <c r="K43">
        <v>0</v>
      </c>
      <c r="L43">
        <v>0</v>
      </c>
      <c r="M43">
        <v>0</v>
      </c>
      <c r="N43">
        <v>0</v>
      </c>
    </row>
    <row r="44" spans="1:14" ht="16" customHeight="1" x14ac:dyDescent="0.2">
      <c r="A44" t="s">
        <v>45</v>
      </c>
      <c r="B44">
        <v>2325428</v>
      </c>
      <c r="C44">
        <v>2316581</v>
      </c>
      <c r="D44">
        <v>0</v>
      </c>
      <c r="E44">
        <v>0</v>
      </c>
      <c r="F44">
        <v>0</v>
      </c>
      <c r="G44">
        <v>0</v>
      </c>
      <c r="H44">
        <v>0</v>
      </c>
      <c r="I44">
        <v>0</v>
      </c>
      <c r="J44">
        <v>0</v>
      </c>
      <c r="K44">
        <v>0</v>
      </c>
      <c r="L44">
        <v>8847</v>
      </c>
      <c r="M44">
        <v>0</v>
      </c>
      <c r="N44">
        <v>0</v>
      </c>
    </row>
    <row r="45" spans="1:14" ht="16" customHeight="1" x14ac:dyDescent="0.2">
      <c r="A45" t="s">
        <v>46</v>
      </c>
      <c r="B45">
        <v>0</v>
      </c>
      <c r="C45">
        <v>0</v>
      </c>
      <c r="D45">
        <v>0</v>
      </c>
      <c r="E45">
        <v>0</v>
      </c>
      <c r="F45">
        <v>0</v>
      </c>
      <c r="G45">
        <v>0</v>
      </c>
      <c r="H45">
        <v>0</v>
      </c>
      <c r="I45">
        <v>0</v>
      </c>
      <c r="J45">
        <v>0</v>
      </c>
      <c r="K45">
        <v>0</v>
      </c>
      <c r="L45">
        <v>0</v>
      </c>
      <c r="M45">
        <v>0</v>
      </c>
      <c r="N45">
        <v>0</v>
      </c>
    </row>
    <row r="46" spans="1:14" ht="16" customHeight="1" x14ac:dyDescent="0.2">
      <c r="A46" t="s">
        <v>47</v>
      </c>
      <c r="B46">
        <v>6963690</v>
      </c>
      <c r="C46">
        <v>2627170</v>
      </c>
      <c r="D46">
        <v>0</v>
      </c>
      <c r="E46">
        <v>0</v>
      </c>
      <c r="F46">
        <v>0</v>
      </c>
      <c r="G46">
        <v>4221320</v>
      </c>
      <c r="H46">
        <v>0</v>
      </c>
      <c r="I46">
        <v>0</v>
      </c>
      <c r="J46">
        <v>0</v>
      </c>
      <c r="K46">
        <v>0</v>
      </c>
      <c r="L46">
        <v>0</v>
      </c>
      <c r="M46">
        <v>0</v>
      </c>
      <c r="N46">
        <v>115200</v>
      </c>
    </row>
    <row r="47" spans="1:14" ht="16" customHeight="1" x14ac:dyDescent="0.2">
      <c r="A47" t="s">
        <v>48</v>
      </c>
      <c r="B47">
        <v>0</v>
      </c>
      <c r="C47">
        <v>0</v>
      </c>
      <c r="D47">
        <v>0</v>
      </c>
      <c r="E47">
        <v>0</v>
      </c>
      <c r="F47">
        <v>0</v>
      </c>
      <c r="G47">
        <v>0</v>
      </c>
      <c r="H47">
        <v>0</v>
      </c>
      <c r="I47">
        <v>0</v>
      </c>
      <c r="J47">
        <v>0</v>
      </c>
      <c r="K47">
        <v>0</v>
      </c>
      <c r="L47">
        <v>0</v>
      </c>
      <c r="M47">
        <v>0</v>
      </c>
      <c r="N47">
        <v>0</v>
      </c>
    </row>
    <row r="48" spans="1:14" ht="16" customHeight="1" x14ac:dyDescent="0.2">
      <c r="A48" t="s">
        <v>49</v>
      </c>
      <c r="B48">
        <v>0</v>
      </c>
      <c r="C48">
        <v>0</v>
      </c>
      <c r="D48">
        <v>0</v>
      </c>
      <c r="E48">
        <v>0</v>
      </c>
      <c r="F48">
        <v>0</v>
      </c>
      <c r="G48">
        <v>0</v>
      </c>
      <c r="H48">
        <v>0</v>
      </c>
      <c r="I48">
        <v>0</v>
      </c>
      <c r="J48">
        <v>0</v>
      </c>
      <c r="K48">
        <v>0</v>
      </c>
      <c r="L48">
        <v>0</v>
      </c>
      <c r="M48">
        <v>0</v>
      </c>
      <c r="N48">
        <v>0</v>
      </c>
    </row>
    <row r="49" spans="1:14" ht="16" customHeight="1" x14ac:dyDescent="0.2">
      <c r="A49" t="s">
        <v>50</v>
      </c>
      <c r="B49">
        <v>0</v>
      </c>
      <c r="C49">
        <v>0</v>
      </c>
      <c r="D49">
        <v>0</v>
      </c>
      <c r="E49">
        <v>0</v>
      </c>
      <c r="F49">
        <v>0</v>
      </c>
      <c r="G49">
        <v>0</v>
      </c>
      <c r="H49">
        <v>0</v>
      </c>
      <c r="I49">
        <v>0</v>
      </c>
      <c r="J49">
        <v>0</v>
      </c>
      <c r="K49">
        <v>0</v>
      </c>
      <c r="L49">
        <v>0</v>
      </c>
      <c r="M49">
        <v>0</v>
      </c>
      <c r="N49">
        <v>0</v>
      </c>
    </row>
    <row r="50" spans="1:14" ht="16" customHeight="1" x14ac:dyDescent="0.2">
      <c r="A50" t="s">
        <v>51</v>
      </c>
      <c r="B50">
        <v>0</v>
      </c>
      <c r="C50">
        <v>0</v>
      </c>
      <c r="D50">
        <v>0</v>
      </c>
      <c r="E50">
        <v>0</v>
      </c>
      <c r="F50">
        <v>0</v>
      </c>
      <c r="G50">
        <v>0</v>
      </c>
      <c r="H50">
        <v>0</v>
      </c>
      <c r="I50">
        <v>0</v>
      </c>
      <c r="J50">
        <v>0</v>
      </c>
      <c r="K50">
        <v>0</v>
      </c>
      <c r="L50">
        <v>0</v>
      </c>
      <c r="M50">
        <v>0</v>
      </c>
      <c r="N50">
        <v>0</v>
      </c>
    </row>
    <row r="51" spans="1:14" ht="16" customHeight="1" x14ac:dyDescent="0.2">
      <c r="A51" t="s">
        <v>52</v>
      </c>
      <c r="B51">
        <v>2694336</v>
      </c>
      <c r="C51">
        <v>0</v>
      </c>
      <c r="D51">
        <v>0</v>
      </c>
      <c r="E51">
        <v>0</v>
      </c>
      <c r="F51">
        <v>0</v>
      </c>
      <c r="G51">
        <v>0</v>
      </c>
      <c r="H51">
        <v>0</v>
      </c>
      <c r="I51">
        <v>0</v>
      </c>
      <c r="J51">
        <v>0</v>
      </c>
      <c r="K51">
        <v>0</v>
      </c>
      <c r="L51">
        <v>0</v>
      </c>
      <c r="M51">
        <v>0</v>
      </c>
      <c r="N51">
        <v>2694336</v>
      </c>
    </row>
    <row r="52" spans="1:14" ht="16" customHeight="1" x14ac:dyDescent="0.2">
      <c r="A52" t="s">
        <v>53</v>
      </c>
      <c r="B52">
        <v>13754950</v>
      </c>
      <c r="C52">
        <v>0</v>
      </c>
      <c r="D52">
        <v>13754950</v>
      </c>
      <c r="E52">
        <v>0</v>
      </c>
      <c r="F52">
        <v>0</v>
      </c>
      <c r="G52">
        <v>0</v>
      </c>
      <c r="H52">
        <v>0</v>
      </c>
      <c r="I52">
        <v>0</v>
      </c>
      <c r="J52">
        <v>0</v>
      </c>
      <c r="K52">
        <v>0</v>
      </c>
      <c r="L52">
        <v>0</v>
      </c>
      <c r="M52">
        <v>0</v>
      </c>
      <c r="N52">
        <v>0</v>
      </c>
    </row>
    <row r="53" spans="1:14" ht="16" customHeight="1" x14ac:dyDescent="0.2">
      <c r="A53" t="s">
        <v>54</v>
      </c>
      <c r="B53">
        <v>0</v>
      </c>
      <c r="C53">
        <v>0</v>
      </c>
      <c r="D53">
        <v>0</v>
      </c>
      <c r="E53">
        <v>0</v>
      </c>
      <c r="F53">
        <v>0</v>
      </c>
      <c r="G53">
        <v>0</v>
      </c>
      <c r="H53">
        <v>0</v>
      </c>
      <c r="I53">
        <v>0</v>
      </c>
      <c r="J53">
        <v>0</v>
      </c>
      <c r="K53">
        <v>0</v>
      </c>
      <c r="L53">
        <v>0</v>
      </c>
      <c r="M53">
        <v>0</v>
      </c>
      <c r="N53">
        <v>0</v>
      </c>
    </row>
    <row r="54" spans="1:14" ht="16" customHeight="1" x14ac:dyDescent="0.2">
      <c r="A54" t="s">
        <v>55</v>
      </c>
      <c r="B54">
        <v>0</v>
      </c>
      <c r="C54">
        <v>0</v>
      </c>
      <c r="D54">
        <v>0</v>
      </c>
      <c r="E54">
        <v>0</v>
      </c>
      <c r="F54">
        <v>0</v>
      </c>
      <c r="G54">
        <v>0</v>
      </c>
      <c r="H54">
        <v>0</v>
      </c>
      <c r="I54">
        <v>0</v>
      </c>
      <c r="J54">
        <v>0</v>
      </c>
      <c r="K54">
        <v>0</v>
      </c>
      <c r="L54">
        <v>0</v>
      </c>
      <c r="M54">
        <v>0</v>
      </c>
      <c r="N54">
        <v>0</v>
      </c>
    </row>
    <row r="55" spans="1:14" ht="16" customHeight="1" x14ac:dyDescent="0.2">
      <c r="A55" t="s">
        <v>56</v>
      </c>
      <c r="B55">
        <v>0</v>
      </c>
      <c r="C55">
        <v>0</v>
      </c>
      <c r="D55">
        <v>0</v>
      </c>
      <c r="E55">
        <v>0</v>
      </c>
      <c r="F55">
        <v>0</v>
      </c>
      <c r="G55">
        <v>0</v>
      </c>
      <c r="H55">
        <v>0</v>
      </c>
      <c r="I55">
        <v>0</v>
      </c>
      <c r="J55">
        <v>0</v>
      </c>
      <c r="K55">
        <v>0</v>
      </c>
      <c r="L55">
        <v>0</v>
      </c>
      <c r="M55">
        <v>0</v>
      </c>
      <c r="N55">
        <v>0</v>
      </c>
    </row>
    <row r="56" spans="1:14" ht="16" customHeight="1" x14ac:dyDescent="0.2">
      <c r="A56" t="s">
        <v>57</v>
      </c>
      <c r="B56">
        <v>1209217</v>
      </c>
      <c r="C56">
        <v>334902</v>
      </c>
      <c r="D56">
        <v>0</v>
      </c>
      <c r="E56">
        <v>0</v>
      </c>
      <c r="F56">
        <v>0</v>
      </c>
      <c r="G56">
        <v>0</v>
      </c>
      <c r="H56">
        <v>0</v>
      </c>
      <c r="I56">
        <v>0</v>
      </c>
      <c r="J56">
        <v>0</v>
      </c>
      <c r="K56">
        <v>0</v>
      </c>
      <c r="L56">
        <v>0</v>
      </c>
      <c r="M56">
        <v>0</v>
      </c>
      <c r="N56">
        <v>874315</v>
      </c>
    </row>
    <row r="57" spans="1:14" ht="16" customHeight="1" x14ac:dyDescent="0.2">
      <c r="A57" t="s">
        <v>58</v>
      </c>
      <c r="B57">
        <v>0</v>
      </c>
      <c r="C57">
        <v>0</v>
      </c>
      <c r="D57">
        <v>0</v>
      </c>
      <c r="E57">
        <v>0</v>
      </c>
      <c r="F57">
        <v>0</v>
      </c>
      <c r="G57">
        <v>0</v>
      </c>
      <c r="H57">
        <v>0</v>
      </c>
      <c r="I57">
        <v>0</v>
      </c>
      <c r="J57">
        <v>0</v>
      </c>
      <c r="K57">
        <v>0</v>
      </c>
      <c r="L57">
        <v>0</v>
      </c>
      <c r="M57">
        <v>0</v>
      </c>
      <c r="N57">
        <v>0</v>
      </c>
    </row>
    <row r="58" spans="1:14" ht="16" customHeight="1" x14ac:dyDescent="0.2">
      <c r="A58" t="s">
        <v>133</v>
      </c>
      <c r="B58">
        <v>2607457784</v>
      </c>
      <c r="C58">
        <v>22288430</v>
      </c>
      <c r="D58">
        <v>75721053</v>
      </c>
      <c r="E58">
        <v>7674316</v>
      </c>
      <c r="F58">
        <v>451623</v>
      </c>
      <c r="G58">
        <v>931079906</v>
      </c>
      <c r="H58">
        <v>205589170</v>
      </c>
      <c r="I58">
        <v>63911710</v>
      </c>
      <c r="J58">
        <v>731678946</v>
      </c>
      <c r="K58">
        <v>12361838</v>
      </c>
      <c r="L58">
        <v>12281839</v>
      </c>
      <c r="M58">
        <v>993594</v>
      </c>
      <c r="N58">
        <v>543425359</v>
      </c>
    </row>
    <row r="59" spans="1:14" ht="16" customHeight="1" x14ac:dyDescent="0.2">
      <c r="A59" t="s">
        <v>145</v>
      </c>
      <c r="B59">
        <v>0.83</v>
      </c>
      <c r="C59">
        <v>0.01</v>
      </c>
      <c r="D59">
        <v>0.02</v>
      </c>
      <c r="E59">
        <v>0</v>
      </c>
      <c r="F59">
        <v>0</v>
      </c>
      <c r="G59">
        <v>0.3</v>
      </c>
      <c r="H59">
        <v>7.0000000000000007E-2</v>
      </c>
      <c r="I59">
        <v>0.02</v>
      </c>
      <c r="J59">
        <v>0.23</v>
      </c>
      <c r="K59">
        <v>0</v>
      </c>
      <c r="L59">
        <v>0</v>
      </c>
      <c r="M59">
        <v>0</v>
      </c>
      <c r="N59">
        <v>0.17</v>
      </c>
    </row>
  </sheetData>
  <phoneticPr fontId="13" type="noConversion"/>
  <hyperlinks>
    <hyperlink ref="A59"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7" enableFormatConditionsCalculation="0"/>
  <dimension ref="A1:AA59"/>
  <sheetViews>
    <sheetView zoomScaleSheetLayoutView="100" workbookViewId="0">
      <selection activeCell="J11" sqref="J11"/>
    </sheetView>
  </sheetViews>
  <sheetFormatPr baseColWidth="10" defaultColWidth="8.83203125" defaultRowHeight="16" customHeight="1" x14ac:dyDescent="0.2"/>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x14ac:dyDescent="0.2">
      <c r="A1" t="s">
        <v>194</v>
      </c>
      <c r="I1" t="s">
        <v>193</v>
      </c>
      <c r="AA1">
        <v>1</v>
      </c>
    </row>
    <row r="2" spans="1:27" ht="16" customHeight="1" x14ac:dyDescent="0.2">
      <c r="A2" t="s">
        <v>195</v>
      </c>
      <c r="AA2" t="s">
        <v>196</v>
      </c>
    </row>
    <row r="3" spans="1:27" ht="16" customHeight="1" x14ac:dyDescent="0.2">
      <c r="A3" t="s">
        <v>176</v>
      </c>
      <c r="AA3" t="s">
        <v>194</v>
      </c>
    </row>
    <row r="4" spans="1:27" ht="16" customHeight="1" x14ac:dyDescent="0.2">
      <c r="AA4" t="s">
        <v>184</v>
      </c>
    </row>
    <row r="5" spans="1:27" ht="16" customHeight="1" x14ac:dyDescent="0.2">
      <c r="A5" t="s">
        <v>1</v>
      </c>
      <c r="B5" t="s">
        <v>136</v>
      </c>
      <c r="C5" t="s">
        <v>137</v>
      </c>
      <c r="D5" t="s">
        <v>138</v>
      </c>
      <c r="E5" t="s">
        <v>139</v>
      </c>
      <c r="F5" t="s">
        <v>123</v>
      </c>
      <c r="G5" t="s">
        <v>177</v>
      </c>
    </row>
    <row r="6" spans="1:27" ht="16" customHeight="1" x14ac:dyDescent="0.2">
      <c r="B6" s="4" t="s">
        <v>178</v>
      </c>
      <c r="C6" t="s">
        <v>3</v>
      </c>
      <c r="D6" t="s">
        <v>4</v>
      </c>
      <c r="E6" t="s">
        <v>179</v>
      </c>
      <c r="F6" s="4" t="s">
        <v>197</v>
      </c>
      <c r="G6" t="s">
        <v>180</v>
      </c>
      <c r="I6">
        <v>2006</v>
      </c>
    </row>
    <row r="7" spans="1:27" ht="16" customHeight="1" x14ac:dyDescent="0.2">
      <c r="A7" t="s">
        <v>8</v>
      </c>
      <c r="B7">
        <v>0</v>
      </c>
      <c r="C7">
        <v>0</v>
      </c>
      <c r="D7">
        <v>0</v>
      </c>
      <c r="E7">
        <v>0</v>
      </c>
      <c r="F7">
        <v>12009623</v>
      </c>
      <c r="G7">
        <v>12009623</v>
      </c>
    </row>
    <row r="8" spans="1:27" ht="16" customHeight="1" x14ac:dyDescent="0.2">
      <c r="A8" t="s">
        <v>9</v>
      </c>
      <c r="B8">
        <v>0</v>
      </c>
      <c r="C8">
        <v>0</v>
      </c>
      <c r="D8">
        <v>0</v>
      </c>
      <c r="E8">
        <v>0</v>
      </c>
      <c r="F8">
        <v>0</v>
      </c>
      <c r="G8">
        <v>0</v>
      </c>
    </row>
    <row r="9" spans="1:27" ht="16" customHeight="1" x14ac:dyDescent="0.2">
      <c r="A9" t="s">
        <v>10</v>
      </c>
      <c r="B9">
        <v>0</v>
      </c>
      <c r="C9">
        <v>0</v>
      </c>
      <c r="D9">
        <v>0</v>
      </c>
      <c r="E9">
        <v>0</v>
      </c>
      <c r="F9">
        <v>0</v>
      </c>
      <c r="G9">
        <v>0</v>
      </c>
    </row>
    <row r="10" spans="1:27" ht="16" customHeight="1" x14ac:dyDescent="0.2">
      <c r="A10" t="s">
        <v>11</v>
      </c>
      <c r="B10">
        <v>0</v>
      </c>
      <c r="C10">
        <v>0</v>
      </c>
      <c r="D10">
        <v>0</v>
      </c>
      <c r="E10">
        <v>0</v>
      </c>
      <c r="F10">
        <v>0</v>
      </c>
      <c r="G10">
        <v>0</v>
      </c>
    </row>
    <row r="11" spans="1:27" ht="16" customHeight="1" x14ac:dyDescent="0.2">
      <c r="A11" t="s">
        <v>12</v>
      </c>
      <c r="B11">
        <v>26802951</v>
      </c>
      <c r="C11">
        <v>20320108</v>
      </c>
      <c r="D11">
        <v>667083</v>
      </c>
      <c r="E11">
        <v>5815760</v>
      </c>
      <c r="F11">
        <v>25190380</v>
      </c>
      <c r="G11">
        <v>51993331</v>
      </c>
    </row>
    <row r="12" spans="1:27" ht="16" customHeight="1" x14ac:dyDescent="0.2">
      <c r="A12" t="s">
        <v>13</v>
      </c>
      <c r="B12">
        <v>0</v>
      </c>
      <c r="C12">
        <v>0</v>
      </c>
      <c r="D12">
        <v>0</v>
      </c>
      <c r="E12">
        <v>0</v>
      </c>
      <c r="F12">
        <v>0</v>
      </c>
      <c r="G12">
        <v>0</v>
      </c>
    </row>
    <row r="13" spans="1:27" ht="16" customHeight="1" x14ac:dyDescent="0.2">
      <c r="A13" t="s">
        <v>14</v>
      </c>
      <c r="B13">
        <v>0</v>
      </c>
      <c r="C13">
        <v>0</v>
      </c>
      <c r="D13">
        <v>0</v>
      </c>
      <c r="E13">
        <v>0</v>
      </c>
      <c r="F13">
        <v>109454822</v>
      </c>
      <c r="G13">
        <v>109454822</v>
      </c>
    </row>
    <row r="14" spans="1:27" ht="16" customHeight="1" x14ac:dyDescent="0.2">
      <c r="A14" t="s">
        <v>15</v>
      </c>
      <c r="B14">
        <v>410455</v>
      </c>
      <c r="C14">
        <v>410455</v>
      </c>
      <c r="D14">
        <v>0</v>
      </c>
      <c r="E14">
        <v>0</v>
      </c>
      <c r="F14">
        <v>0</v>
      </c>
      <c r="G14">
        <v>410455</v>
      </c>
    </row>
    <row r="15" spans="1:27" ht="16" customHeight="1" x14ac:dyDescent="0.2">
      <c r="A15" t="s">
        <v>16</v>
      </c>
      <c r="B15">
        <v>0</v>
      </c>
      <c r="C15">
        <v>0</v>
      </c>
      <c r="D15">
        <v>0</v>
      </c>
      <c r="E15">
        <v>0</v>
      </c>
      <c r="F15">
        <v>0</v>
      </c>
      <c r="G15">
        <v>0</v>
      </c>
    </row>
    <row r="16" spans="1:27" ht="16" customHeight="1" x14ac:dyDescent="0.2">
      <c r="A16" t="s">
        <v>17</v>
      </c>
      <c r="B16">
        <v>0</v>
      </c>
      <c r="C16">
        <v>0</v>
      </c>
      <c r="D16">
        <v>0</v>
      </c>
      <c r="E16">
        <v>0</v>
      </c>
      <c r="F16">
        <v>0</v>
      </c>
      <c r="G16">
        <v>0</v>
      </c>
    </row>
    <row r="17" spans="1:7" ht="16" customHeight="1" x14ac:dyDescent="0.2">
      <c r="A17" t="s">
        <v>18</v>
      </c>
      <c r="B17">
        <v>0</v>
      </c>
      <c r="C17">
        <v>0</v>
      </c>
      <c r="D17">
        <v>0</v>
      </c>
      <c r="E17">
        <v>0</v>
      </c>
      <c r="F17">
        <v>0</v>
      </c>
      <c r="G17">
        <v>0</v>
      </c>
    </row>
    <row r="18" spans="1:7" ht="16" customHeight="1" x14ac:dyDescent="0.2">
      <c r="A18" t="s">
        <v>19</v>
      </c>
      <c r="B18">
        <v>5898587</v>
      </c>
      <c r="C18">
        <v>5898587</v>
      </c>
      <c r="D18">
        <v>0</v>
      </c>
      <c r="E18">
        <v>0</v>
      </c>
      <c r="F18">
        <v>91388885</v>
      </c>
      <c r="G18">
        <v>97287472</v>
      </c>
    </row>
    <row r="19" spans="1:7" ht="16" customHeight="1" x14ac:dyDescent="0.2">
      <c r="A19" t="s">
        <v>20</v>
      </c>
      <c r="B19">
        <v>0</v>
      </c>
      <c r="C19">
        <v>0</v>
      </c>
      <c r="D19">
        <v>0</v>
      </c>
      <c r="E19">
        <v>0</v>
      </c>
      <c r="F19">
        <v>0</v>
      </c>
      <c r="G19">
        <v>0</v>
      </c>
    </row>
    <row r="20" spans="1:7" ht="16" customHeight="1" x14ac:dyDescent="0.2">
      <c r="A20" t="s">
        <v>21</v>
      </c>
      <c r="B20">
        <v>0</v>
      </c>
      <c r="C20">
        <v>0</v>
      </c>
      <c r="D20">
        <v>0</v>
      </c>
      <c r="E20">
        <v>0</v>
      </c>
      <c r="F20">
        <v>0</v>
      </c>
      <c r="G20">
        <v>0</v>
      </c>
    </row>
    <row r="21" spans="1:7" ht="16" customHeight="1" x14ac:dyDescent="0.2">
      <c r="A21" t="s">
        <v>22</v>
      </c>
      <c r="B21">
        <v>0</v>
      </c>
      <c r="C21">
        <v>0</v>
      </c>
      <c r="D21">
        <v>0</v>
      </c>
      <c r="E21">
        <v>0</v>
      </c>
      <c r="F21">
        <v>80619177</v>
      </c>
      <c r="G21">
        <v>80619177</v>
      </c>
    </row>
    <row r="22" spans="1:7" ht="16" customHeight="1" x14ac:dyDescent="0.2">
      <c r="A22" t="s">
        <v>23</v>
      </c>
      <c r="B22">
        <v>13207921</v>
      </c>
      <c r="C22">
        <v>0</v>
      </c>
      <c r="D22">
        <v>10194971</v>
      </c>
      <c r="E22">
        <v>3012950</v>
      </c>
      <c r="F22">
        <v>13384345</v>
      </c>
      <c r="G22">
        <v>26592266</v>
      </c>
    </row>
    <row r="23" spans="1:7" ht="16" customHeight="1" x14ac:dyDescent="0.2">
      <c r="A23" t="s">
        <v>24</v>
      </c>
      <c r="B23">
        <v>0</v>
      </c>
      <c r="C23">
        <v>0</v>
      </c>
      <c r="D23">
        <v>0</v>
      </c>
      <c r="E23">
        <v>0</v>
      </c>
      <c r="F23">
        <v>60483257</v>
      </c>
      <c r="G23">
        <v>60483257</v>
      </c>
    </row>
    <row r="24" spans="1:7" ht="16" customHeight="1" x14ac:dyDescent="0.2">
      <c r="A24" t="s">
        <v>25</v>
      </c>
      <c r="B24">
        <v>0</v>
      </c>
      <c r="C24">
        <v>0</v>
      </c>
      <c r="D24">
        <v>0</v>
      </c>
      <c r="E24">
        <v>0</v>
      </c>
      <c r="F24">
        <v>0</v>
      </c>
      <c r="G24">
        <v>0</v>
      </c>
    </row>
    <row r="25" spans="1:7" ht="16" customHeight="1" x14ac:dyDescent="0.2">
      <c r="A25" t="s">
        <v>26</v>
      </c>
      <c r="B25">
        <v>0</v>
      </c>
      <c r="C25">
        <v>0</v>
      </c>
      <c r="D25">
        <v>0</v>
      </c>
      <c r="E25">
        <v>0</v>
      </c>
      <c r="F25">
        <v>35651628</v>
      </c>
      <c r="G25">
        <v>35651628</v>
      </c>
    </row>
    <row r="26" spans="1:7" ht="16" customHeight="1" x14ac:dyDescent="0.2">
      <c r="A26" t="s">
        <v>27</v>
      </c>
      <c r="B26">
        <v>19840305</v>
      </c>
      <c r="C26">
        <v>15683591</v>
      </c>
      <c r="D26">
        <v>1449457</v>
      </c>
      <c r="E26">
        <v>2707257</v>
      </c>
      <c r="F26">
        <v>2079443</v>
      </c>
      <c r="G26">
        <v>21919748</v>
      </c>
    </row>
    <row r="27" spans="1:7" ht="16" customHeight="1" x14ac:dyDescent="0.2">
      <c r="A27" t="s">
        <v>28</v>
      </c>
      <c r="B27">
        <v>4646911</v>
      </c>
      <c r="C27">
        <v>4435567</v>
      </c>
      <c r="D27">
        <v>124464</v>
      </c>
      <c r="E27">
        <v>86880</v>
      </c>
      <c r="F27">
        <v>108522026</v>
      </c>
      <c r="G27">
        <v>113168937</v>
      </c>
    </row>
    <row r="28" spans="1:7" ht="16" customHeight="1" x14ac:dyDescent="0.2">
      <c r="A28" t="s">
        <v>29</v>
      </c>
      <c r="B28">
        <v>913373</v>
      </c>
      <c r="C28">
        <v>913373</v>
      </c>
      <c r="D28">
        <v>0</v>
      </c>
      <c r="E28">
        <v>0</v>
      </c>
      <c r="F28">
        <v>0</v>
      </c>
      <c r="G28">
        <v>913373</v>
      </c>
    </row>
    <row r="29" spans="1:7" ht="16" customHeight="1" x14ac:dyDescent="0.2">
      <c r="A29" t="s">
        <v>30</v>
      </c>
      <c r="B29">
        <v>0</v>
      </c>
      <c r="C29">
        <v>0</v>
      </c>
      <c r="D29">
        <v>0</v>
      </c>
      <c r="E29">
        <v>0</v>
      </c>
      <c r="F29">
        <v>0</v>
      </c>
      <c r="G29">
        <v>0</v>
      </c>
    </row>
    <row r="30" spans="1:7" ht="16" customHeight="1" x14ac:dyDescent="0.2">
      <c r="A30" t="s">
        <v>31</v>
      </c>
      <c r="B30">
        <v>0</v>
      </c>
      <c r="C30">
        <v>0</v>
      </c>
      <c r="D30">
        <v>0</v>
      </c>
      <c r="E30">
        <v>0</v>
      </c>
      <c r="F30">
        <v>57377000</v>
      </c>
      <c r="G30">
        <v>57377000</v>
      </c>
    </row>
    <row r="31" spans="1:7" ht="16" customHeight="1" x14ac:dyDescent="0.2">
      <c r="A31" t="s">
        <v>32</v>
      </c>
      <c r="B31">
        <v>0</v>
      </c>
      <c r="C31">
        <v>0</v>
      </c>
      <c r="D31">
        <v>0</v>
      </c>
      <c r="E31">
        <v>0</v>
      </c>
      <c r="F31">
        <v>0</v>
      </c>
      <c r="G31">
        <v>0</v>
      </c>
    </row>
    <row r="32" spans="1:7" ht="16" customHeight="1" x14ac:dyDescent="0.2">
      <c r="A32" t="s">
        <v>33</v>
      </c>
      <c r="B32">
        <v>6573091</v>
      </c>
      <c r="C32">
        <v>6573091</v>
      </c>
      <c r="D32">
        <v>0</v>
      </c>
      <c r="E32">
        <v>0</v>
      </c>
      <c r="F32">
        <v>51827373</v>
      </c>
      <c r="G32">
        <v>58400464</v>
      </c>
    </row>
    <row r="33" spans="1:7" ht="16" customHeight="1" x14ac:dyDescent="0.2">
      <c r="A33" t="s">
        <v>34</v>
      </c>
      <c r="B33">
        <v>0</v>
      </c>
      <c r="C33">
        <v>0</v>
      </c>
      <c r="D33">
        <v>0</v>
      </c>
      <c r="E33">
        <v>0</v>
      </c>
      <c r="F33">
        <v>0</v>
      </c>
      <c r="G33">
        <v>0</v>
      </c>
    </row>
    <row r="34" spans="1:7" ht="16" customHeight="1" x14ac:dyDescent="0.2">
      <c r="A34" t="s">
        <v>35</v>
      </c>
      <c r="B34">
        <v>3691691</v>
      </c>
      <c r="C34">
        <v>3691691</v>
      </c>
      <c r="D34">
        <v>0</v>
      </c>
      <c r="E34">
        <v>0</v>
      </c>
      <c r="F34">
        <v>28663126</v>
      </c>
      <c r="G34">
        <v>32354817</v>
      </c>
    </row>
    <row r="35" spans="1:7" ht="16" customHeight="1" x14ac:dyDescent="0.2">
      <c r="A35" t="s">
        <v>36</v>
      </c>
      <c r="B35">
        <v>0</v>
      </c>
      <c r="C35">
        <v>0</v>
      </c>
      <c r="D35">
        <v>0</v>
      </c>
      <c r="E35">
        <v>0</v>
      </c>
      <c r="F35">
        <v>0</v>
      </c>
      <c r="G35">
        <v>0</v>
      </c>
    </row>
    <row r="36" spans="1:7" ht="16" customHeight="1" x14ac:dyDescent="0.2">
      <c r="A36" t="s">
        <v>37</v>
      </c>
      <c r="B36">
        <v>214673</v>
      </c>
      <c r="C36">
        <v>214673</v>
      </c>
      <c r="D36">
        <v>0</v>
      </c>
      <c r="E36">
        <v>0</v>
      </c>
      <c r="F36">
        <v>14546976</v>
      </c>
      <c r="G36">
        <v>14761649</v>
      </c>
    </row>
    <row r="37" spans="1:7" ht="16" customHeight="1" x14ac:dyDescent="0.2">
      <c r="A37" t="s">
        <v>38</v>
      </c>
      <c r="B37">
        <v>0</v>
      </c>
      <c r="C37">
        <v>0</v>
      </c>
      <c r="D37">
        <v>0</v>
      </c>
      <c r="E37">
        <v>0</v>
      </c>
      <c r="F37">
        <v>402489456</v>
      </c>
      <c r="G37">
        <v>402489456</v>
      </c>
    </row>
    <row r="38" spans="1:7" ht="16" customHeight="1" x14ac:dyDescent="0.2">
      <c r="A38" t="s">
        <v>39</v>
      </c>
      <c r="B38">
        <v>0</v>
      </c>
      <c r="C38">
        <v>0</v>
      </c>
      <c r="D38">
        <v>0</v>
      </c>
      <c r="E38">
        <v>0</v>
      </c>
      <c r="F38">
        <v>24723216</v>
      </c>
      <c r="G38">
        <v>24723216</v>
      </c>
    </row>
    <row r="39" spans="1:7" ht="16" customHeight="1" x14ac:dyDescent="0.2">
      <c r="A39" t="s">
        <v>40</v>
      </c>
      <c r="B39">
        <v>430326315</v>
      </c>
      <c r="C39">
        <v>328342317</v>
      </c>
      <c r="D39">
        <v>101983998</v>
      </c>
      <c r="E39">
        <v>0</v>
      </c>
      <c r="F39">
        <v>1357897087</v>
      </c>
      <c r="G39">
        <v>1788223402</v>
      </c>
    </row>
    <row r="40" spans="1:7" ht="16" customHeight="1" x14ac:dyDescent="0.2">
      <c r="A40" t="s">
        <v>41</v>
      </c>
      <c r="B40">
        <v>0</v>
      </c>
      <c r="C40">
        <v>0</v>
      </c>
      <c r="D40">
        <v>0</v>
      </c>
      <c r="E40">
        <v>0</v>
      </c>
      <c r="F40">
        <v>0</v>
      </c>
      <c r="G40">
        <v>0</v>
      </c>
    </row>
    <row r="41" spans="1:7" ht="16" customHeight="1" x14ac:dyDescent="0.2">
      <c r="A41" t="s">
        <v>42</v>
      </c>
      <c r="B41">
        <v>0</v>
      </c>
      <c r="C41">
        <v>0</v>
      </c>
      <c r="D41">
        <v>0</v>
      </c>
      <c r="E41">
        <v>0</v>
      </c>
      <c r="F41">
        <v>0</v>
      </c>
      <c r="G41">
        <v>0</v>
      </c>
    </row>
    <row r="42" spans="1:7" ht="16" customHeight="1" x14ac:dyDescent="0.2">
      <c r="A42" t="s">
        <v>43</v>
      </c>
      <c r="B42">
        <v>0</v>
      </c>
      <c r="C42">
        <v>0</v>
      </c>
      <c r="D42">
        <v>0</v>
      </c>
      <c r="E42">
        <v>0</v>
      </c>
      <c r="F42">
        <v>104202343</v>
      </c>
      <c r="G42">
        <v>104202343</v>
      </c>
    </row>
    <row r="43" spans="1:7" ht="16" customHeight="1" x14ac:dyDescent="0.2">
      <c r="A43" t="s">
        <v>44</v>
      </c>
      <c r="B43">
        <v>0</v>
      </c>
      <c r="C43">
        <v>0</v>
      </c>
      <c r="D43">
        <v>0</v>
      </c>
      <c r="E43">
        <v>0</v>
      </c>
      <c r="F43">
        <v>0</v>
      </c>
      <c r="G43">
        <v>0</v>
      </c>
    </row>
    <row r="44" spans="1:7" ht="16" customHeight="1" x14ac:dyDescent="0.2">
      <c r="A44" t="s">
        <v>45</v>
      </c>
      <c r="B44">
        <v>3415625</v>
      </c>
      <c r="C44">
        <v>3415625</v>
      </c>
      <c r="D44">
        <v>0</v>
      </c>
      <c r="E44">
        <v>0</v>
      </c>
      <c r="F44">
        <v>2325428</v>
      </c>
      <c r="G44">
        <v>5741053</v>
      </c>
    </row>
    <row r="45" spans="1:7" ht="16" customHeight="1" x14ac:dyDescent="0.2">
      <c r="A45" t="s">
        <v>46</v>
      </c>
      <c r="B45">
        <v>0</v>
      </c>
      <c r="C45">
        <v>0</v>
      </c>
      <c r="D45">
        <v>0</v>
      </c>
      <c r="E45">
        <v>0</v>
      </c>
      <c r="F45">
        <v>0</v>
      </c>
      <c r="G45">
        <v>0</v>
      </c>
    </row>
    <row r="46" spans="1:7" ht="16" customHeight="1" x14ac:dyDescent="0.2">
      <c r="A46" t="s">
        <v>47</v>
      </c>
      <c r="B46">
        <v>541996</v>
      </c>
      <c r="C46">
        <v>541996</v>
      </c>
      <c r="D46">
        <v>0</v>
      </c>
      <c r="E46">
        <v>0</v>
      </c>
      <c r="F46">
        <v>6963690</v>
      </c>
      <c r="G46">
        <v>7505686</v>
      </c>
    </row>
    <row r="47" spans="1:7" ht="16" customHeight="1" x14ac:dyDescent="0.2">
      <c r="A47" t="s">
        <v>48</v>
      </c>
      <c r="B47">
        <v>0</v>
      </c>
      <c r="C47">
        <v>0</v>
      </c>
      <c r="D47">
        <v>0</v>
      </c>
      <c r="E47">
        <v>0</v>
      </c>
      <c r="F47">
        <v>0</v>
      </c>
      <c r="G47">
        <v>0</v>
      </c>
    </row>
    <row r="48" spans="1:7" ht="16" customHeight="1" x14ac:dyDescent="0.2">
      <c r="A48" t="s">
        <v>49</v>
      </c>
      <c r="B48">
        <v>0</v>
      </c>
      <c r="C48">
        <v>0</v>
      </c>
      <c r="D48">
        <v>0</v>
      </c>
      <c r="E48">
        <v>0</v>
      </c>
      <c r="F48">
        <v>0</v>
      </c>
      <c r="G48">
        <v>0</v>
      </c>
    </row>
    <row r="49" spans="1:7" ht="16" customHeight="1" x14ac:dyDescent="0.2">
      <c r="A49" t="s">
        <v>50</v>
      </c>
      <c r="B49">
        <v>0</v>
      </c>
      <c r="C49">
        <v>0</v>
      </c>
      <c r="D49">
        <v>0</v>
      </c>
      <c r="E49">
        <v>0</v>
      </c>
      <c r="F49">
        <v>0</v>
      </c>
      <c r="G49">
        <v>0</v>
      </c>
    </row>
    <row r="50" spans="1:7" ht="16" customHeight="1" x14ac:dyDescent="0.2">
      <c r="A50" t="s">
        <v>51</v>
      </c>
      <c r="B50">
        <v>0</v>
      </c>
      <c r="C50">
        <v>0</v>
      </c>
      <c r="D50">
        <v>0</v>
      </c>
      <c r="E50">
        <v>0</v>
      </c>
      <c r="F50">
        <v>0</v>
      </c>
      <c r="G50">
        <v>0</v>
      </c>
    </row>
    <row r="51" spans="1:7" ht="16" customHeight="1" x14ac:dyDescent="0.2">
      <c r="A51" t="s">
        <v>52</v>
      </c>
      <c r="B51">
        <v>0</v>
      </c>
      <c r="C51">
        <v>0</v>
      </c>
      <c r="D51">
        <v>0</v>
      </c>
      <c r="E51">
        <v>0</v>
      </c>
      <c r="F51">
        <v>2694336</v>
      </c>
      <c r="G51">
        <v>2694336</v>
      </c>
    </row>
    <row r="52" spans="1:7" ht="16" customHeight="1" x14ac:dyDescent="0.2">
      <c r="A52" t="s">
        <v>53</v>
      </c>
      <c r="B52">
        <v>229858</v>
      </c>
      <c r="C52">
        <v>229858</v>
      </c>
      <c r="D52">
        <v>0</v>
      </c>
      <c r="E52">
        <v>0</v>
      </c>
      <c r="F52">
        <v>13754950</v>
      </c>
      <c r="G52">
        <v>13984808</v>
      </c>
    </row>
    <row r="53" spans="1:7" ht="16" customHeight="1" x14ac:dyDescent="0.2">
      <c r="A53" t="s">
        <v>54</v>
      </c>
      <c r="B53">
        <v>4814587</v>
      </c>
      <c r="C53">
        <v>0</v>
      </c>
      <c r="D53">
        <v>4814587</v>
      </c>
      <c r="E53">
        <v>0</v>
      </c>
      <c r="F53">
        <v>0</v>
      </c>
      <c r="G53">
        <v>4814587</v>
      </c>
    </row>
    <row r="54" spans="1:7" ht="16" customHeight="1" x14ac:dyDescent="0.2">
      <c r="A54" t="s">
        <v>55</v>
      </c>
      <c r="B54">
        <v>2358086</v>
      </c>
      <c r="C54">
        <v>2358086</v>
      </c>
      <c r="D54">
        <v>0</v>
      </c>
      <c r="E54">
        <v>0</v>
      </c>
      <c r="F54">
        <v>0</v>
      </c>
      <c r="G54">
        <v>2358086</v>
      </c>
    </row>
    <row r="55" spans="1:7" ht="16" customHeight="1" x14ac:dyDescent="0.2">
      <c r="A55" t="s">
        <v>56</v>
      </c>
      <c r="B55">
        <v>0</v>
      </c>
      <c r="C55">
        <v>0</v>
      </c>
      <c r="D55">
        <v>0</v>
      </c>
      <c r="E55">
        <v>0</v>
      </c>
      <c r="F55">
        <v>0</v>
      </c>
      <c r="G55">
        <v>0</v>
      </c>
    </row>
    <row r="56" spans="1:7" ht="16" customHeight="1" x14ac:dyDescent="0.2">
      <c r="A56" t="s">
        <v>57</v>
      </c>
      <c r="B56">
        <v>1282389</v>
      </c>
      <c r="C56">
        <v>1282389</v>
      </c>
      <c r="D56">
        <v>0</v>
      </c>
      <c r="E56">
        <v>0</v>
      </c>
      <c r="F56">
        <v>1209217</v>
      </c>
      <c r="G56">
        <v>2491606</v>
      </c>
    </row>
    <row r="57" spans="1:7" ht="16" customHeight="1" x14ac:dyDescent="0.2">
      <c r="A57" t="s">
        <v>58</v>
      </c>
      <c r="B57">
        <v>0</v>
      </c>
      <c r="C57">
        <v>0</v>
      </c>
      <c r="D57">
        <v>0</v>
      </c>
      <c r="E57">
        <v>0</v>
      </c>
      <c r="F57">
        <v>0</v>
      </c>
      <c r="G57">
        <v>0</v>
      </c>
    </row>
    <row r="58" spans="1:7" ht="16" customHeight="1" x14ac:dyDescent="0.2">
      <c r="A58" t="s">
        <v>133</v>
      </c>
      <c r="B58">
        <v>525168814</v>
      </c>
      <c r="C58">
        <v>394311407</v>
      </c>
      <c r="D58">
        <v>119234560</v>
      </c>
      <c r="E58">
        <v>11622847</v>
      </c>
      <c r="F58">
        <v>2607457784</v>
      </c>
      <c r="G58">
        <v>3132626598</v>
      </c>
    </row>
    <row r="59" spans="1:7" ht="16" customHeight="1" x14ac:dyDescent="0.2">
      <c r="A59" t="s">
        <v>145</v>
      </c>
      <c r="B59">
        <v>0.17</v>
      </c>
      <c r="C59">
        <v>0.13</v>
      </c>
      <c r="D59">
        <v>0.04</v>
      </c>
      <c r="E59">
        <v>0</v>
      </c>
      <c r="F59">
        <v>0.83</v>
      </c>
      <c r="G59">
        <v>1</v>
      </c>
    </row>
  </sheetData>
  <sheetProtection insertColumns="0" insertRows="0" insertHyperlinks="0" selectLockedCells="1"/>
  <phoneticPr fontId="13" type="noConversion"/>
  <hyperlinks>
    <hyperlink ref="A59"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enableFormatConditionsCalculation="0"/>
  <dimension ref="A1:AA59"/>
  <sheetViews>
    <sheetView zoomScaleSheetLayoutView="115" workbookViewId="0">
      <selection activeCell="F67" sqref="F67"/>
    </sheetView>
  </sheetViews>
  <sheetFormatPr baseColWidth="10" defaultColWidth="9.1640625" defaultRowHeight="16" customHeight="1" x14ac:dyDescent="0.2"/>
  <cols>
    <col min="1" max="1" width="15.5" customWidth="1"/>
    <col min="2" max="2" width="11.1640625" customWidth="1"/>
    <col min="3" max="3" width="10.83203125" customWidth="1"/>
    <col min="4" max="4" width="11.1640625" bestFit="1" customWidth="1"/>
    <col min="5" max="5" width="10.1640625" customWidth="1"/>
    <col min="6" max="6" width="7.5" customWidth="1"/>
    <col min="7" max="7" width="9.83203125" bestFit="1" customWidth="1"/>
    <col min="8" max="8" width="9.33203125" bestFit="1" customWidth="1"/>
    <col min="9" max="11" width="13.6640625" customWidth="1"/>
    <col min="12" max="12" width="9.83203125" bestFit="1" customWidth="1"/>
    <col min="13" max="13" width="8.6640625" customWidth="1"/>
    <col min="14" max="14" width="12.6640625" customWidth="1"/>
    <col min="15" max="15" width="7.5" customWidth="1"/>
  </cols>
  <sheetData>
    <row r="1" spans="1:27" ht="16" customHeight="1" x14ac:dyDescent="0.2">
      <c r="A1" t="s">
        <v>190</v>
      </c>
      <c r="P1" t="s">
        <v>191</v>
      </c>
    </row>
    <row r="2" spans="1:27" ht="16" customHeight="1" x14ac:dyDescent="0.2">
      <c r="A2" t="s">
        <v>162</v>
      </c>
      <c r="AA2" t="s">
        <v>190</v>
      </c>
    </row>
    <row r="3" spans="1:27" ht="16" customHeight="1" x14ac:dyDescent="0.2">
      <c r="A3" t="s">
        <v>176</v>
      </c>
      <c r="AA3" t="s">
        <v>192</v>
      </c>
    </row>
    <row r="4" spans="1:27" ht="16" customHeight="1" x14ac:dyDescent="0.2">
      <c r="AA4" t="s">
        <v>184</v>
      </c>
    </row>
    <row r="5" spans="1:27" ht="16" customHeight="1" x14ac:dyDescent="0.2">
      <c r="A5" t="s">
        <v>1</v>
      </c>
      <c r="B5" t="s">
        <v>148</v>
      </c>
      <c r="C5" t="s">
        <v>149</v>
      </c>
      <c r="D5" t="s">
        <v>150</v>
      </c>
      <c r="E5" t="s">
        <v>151</v>
      </c>
      <c r="F5" t="s">
        <v>127</v>
      </c>
      <c r="G5" t="s">
        <v>152</v>
      </c>
      <c r="H5" t="s">
        <v>153</v>
      </c>
      <c r="I5" t="s">
        <v>154</v>
      </c>
      <c r="J5" t="s">
        <v>165</v>
      </c>
      <c r="K5" t="s">
        <v>166</v>
      </c>
      <c r="L5" t="s">
        <v>167</v>
      </c>
      <c r="M5" t="s">
        <v>169</v>
      </c>
      <c r="N5" t="s">
        <v>170</v>
      </c>
    </row>
    <row r="6" spans="1:27" ht="16" customHeight="1" x14ac:dyDescent="0.2">
      <c r="B6" t="s">
        <v>186</v>
      </c>
      <c r="C6" t="s">
        <v>187</v>
      </c>
      <c r="D6" t="s">
        <v>4</v>
      </c>
      <c r="E6" t="s">
        <v>188</v>
      </c>
      <c r="F6" t="s">
        <v>128</v>
      </c>
      <c r="G6" t="s">
        <v>64</v>
      </c>
      <c r="H6" t="s">
        <v>158</v>
      </c>
      <c r="I6" s="4" t="s">
        <v>189</v>
      </c>
      <c r="J6" t="s">
        <v>171</v>
      </c>
      <c r="K6" t="s">
        <v>172</v>
      </c>
      <c r="L6" t="s">
        <v>173</v>
      </c>
      <c r="M6" t="s">
        <v>70</v>
      </c>
      <c r="N6" t="s">
        <v>72</v>
      </c>
    </row>
    <row r="7" spans="1:27" ht="16" customHeight="1" x14ac:dyDescent="0.2">
      <c r="A7" t="s">
        <v>8</v>
      </c>
      <c r="B7">
        <v>36679638</v>
      </c>
      <c r="C7">
        <v>9077941</v>
      </c>
      <c r="D7">
        <v>5479464</v>
      </c>
      <c r="E7">
        <v>25310</v>
      </c>
      <c r="F7">
        <v>0</v>
      </c>
      <c r="G7">
        <v>0</v>
      </c>
      <c r="H7">
        <v>0</v>
      </c>
      <c r="I7">
        <v>0</v>
      </c>
      <c r="J7">
        <v>0</v>
      </c>
      <c r="K7">
        <v>0</v>
      </c>
      <c r="L7">
        <v>4824449</v>
      </c>
      <c r="M7">
        <v>251125</v>
      </c>
      <c r="N7">
        <v>17021349</v>
      </c>
    </row>
    <row r="8" spans="1:27" ht="16" customHeight="1" x14ac:dyDescent="0.2">
      <c r="A8" t="s">
        <v>9</v>
      </c>
      <c r="B8">
        <v>8165377</v>
      </c>
      <c r="C8">
        <v>4910262</v>
      </c>
      <c r="D8">
        <v>0</v>
      </c>
      <c r="E8">
        <v>0</v>
      </c>
      <c r="F8">
        <v>0</v>
      </c>
      <c r="G8">
        <v>0</v>
      </c>
      <c r="H8">
        <v>0</v>
      </c>
      <c r="I8">
        <v>675768</v>
      </c>
      <c r="J8">
        <v>0</v>
      </c>
      <c r="K8">
        <v>0</v>
      </c>
      <c r="L8">
        <v>2543111</v>
      </c>
      <c r="M8">
        <v>36236</v>
      </c>
      <c r="N8">
        <v>0</v>
      </c>
    </row>
    <row r="9" spans="1:27" ht="16" customHeight="1" x14ac:dyDescent="0.2">
      <c r="A9" t="s">
        <v>10</v>
      </c>
      <c r="B9">
        <v>69984053</v>
      </c>
      <c r="C9">
        <v>3522032</v>
      </c>
      <c r="D9">
        <v>24061597</v>
      </c>
      <c r="E9">
        <v>11184</v>
      </c>
      <c r="F9">
        <v>0</v>
      </c>
      <c r="G9">
        <v>0</v>
      </c>
      <c r="H9">
        <v>0</v>
      </c>
      <c r="I9">
        <v>0</v>
      </c>
      <c r="J9">
        <v>0</v>
      </c>
      <c r="K9">
        <v>1015154</v>
      </c>
      <c r="L9">
        <v>6432684</v>
      </c>
      <c r="M9">
        <v>207552</v>
      </c>
      <c r="N9">
        <v>34733850</v>
      </c>
    </row>
    <row r="10" spans="1:27" ht="16" customHeight="1" x14ac:dyDescent="0.2">
      <c r="A10" t="s">
        <v>11</v>
      </c>
      <c r="B10">
        <v>86287933</v>
      </c>
      <c r="C10">
        <v>1001054</v>
      </c>
      <c r="D10">
        <v>1886540</v>
      </c>
      <c r="E10">
        <v>864000</v>
      </c>
      <c r="F10">
        <v>0</v>
      </c>
      <c r="G10">
        <v>0</v>
      </c>
      <c r="H10">
        <v>0</v>
      </c>
      <c r="I10">
        <v>0</v>
      </c>
      <c r="J10">
        <v>80895898</v>
      </c>
      <c r="K10">
        <v>0</v>
      </c>
      <c r="L10">
        <v>1640441</v>
      </c>
      <c r="M10">
        <v>0</v>
      </c>
      <c r="N10">
        <v>0</v>
      </c>
    </row>
    <row r="11" spans="1:27" ht="16" customHeight="1" x14ac:dyDescent="0.2">
      <c r="A11" t="s">
        <v>12</v>
      </c>
      <c r="B11">
        <v>1543376209</v>
      </c>
      <c r="C11">
        <v>8180532</v>
      </c>
      <c r="D11">
        <v>850671391</v>
      </c>
      <c r="E11">
        <v>7664424</v>
      </c>
      <c r="F11">
        <v>0</v>
      </c>
      <c r="G11">
        <v>0</v>
      </c>
      <c r="H11">
        <v>0</v>
      </c>
      <c r="I11">
        <v>57781</v>
      </c>
      <c r="J11">
        <v>303269660</v>
      </c>
      <c r="K11">
        <v>0</v>
      </c>
      <c r="L11">
        <v>250934545</v>
      </c>
      <c r="M11">
        <v>1642743</v>
      </c>
      <c r="N11">
        <v>120955133</v>
      </c>
    </row>
    <row r="12" spans="1:27" ht="16" customHeight="1" x14ac:dyDescent="0.2">
      <c r="A12" t="s">
        <v>13</v>
      </c>
      <c r="B12">
        <v>106625149</v>
      </c>
      <c r="C12">
        <v>99318</v>
      </c>
      <c r="D12">
        <v>0</v>
      </c>
      <c r="E12">
        <v>55189</v>
      </c>
      <c r="F12">
        <v>0</v>
      </c>
      <c r="G12">
        <v>5883</v>
      </c>
      <c r="H12">
        <v>4123360</v>
      </c>
      <c r="I12">
        <v>1280147</v>
      </c>
      <c r="J12">
        <v>111668</v>
      </c>
      <c r="K12">
        <v>0</v>
      </c>
      <c r="L12">
        <v>5142561</v>
      </c>
      <c r="M12">
        <v>134356</v>
      </c>
      <c r="N12">
        <v>95672667</v>
      </c>
    </row>
    <row r="13" spans="1:27" ht="16" customHeight="1" x14ac:dyDescent="0.2">
      <c r="A13" t="s">
        <v>14</v>
      </c>
      <c r="B13">
        <v>56140974</v>
      </c>
      <c r="C13">
        <v>22418002</v>
      </c>
      <c r="D13">
        <v>0</v>
      </c>
      <c r="E13">
        <v>0</v>
      </c>
      <c r="F13">
        <v>0</v>
      </c>
      <c r="G13">
        <v>0</v>
      </c>
      <c r="H13">
        <v>0</v>
      </c>
      <c r="I13">
        <v>0</v>
      </c>
      <c r="J13">
        <v>0</v>
      </c>
      <c r="K13">
        <v>242227</v>
      </c>
      <c r="L13">
        <v>6381110</v>
      </c>
      <c r="M13">
        <v>621793</v>
      </c>
      <c r="N13">
        <v>26477842</v>
      </c>
    </row>
    <row r="14" spans="1:27" ht="16" customHeight="1" x14ac:dyDescent="0.2">
      <c r="A14" t="s">
        <v>15</v>
      </c>
      <c r="B14">
        <v>37150938</v>
      </c>
      <c r="C14">
        <v>6176779</v>
      </c>
      <c r="D14">
        <v>14630025</v>
      </c>
      <c r="E14">
        <v>0</v>
      </c>
      <c r="F14">
        <v>0</v>
      </c>
      <c r="G14">
        <v>0</v>
      </c>
      <c r="H14">
        <v>0</v>
      </c>
      <c r="I14">
        <v>10825590</v>
      </c>
      <c r="J14">
        <v>461467</v>
      </c>
      <c r="K14">
        <v>3923978</v>
      </c>
      <c r="L14">
        <v>689869</v>
      </c>
      <c r="M14">
        <v>443230</v>
      </c>
      <c r="N14">
        <v>0</v>
      </c>
    </row>
    <row r="15" spans="1:27" ht="16" customHeight="1" x14ac:dyDescent="0.2">
      <c r="A15" t="s">
        <v>16</v>
      </c>
      <c r="B15">
        <v>59725245</v>
      </c>
      <c r="C15">
        <v>12407211</v>
      </c>
      <c r="D15">
        <v>20315050</v>
      </c>
      <c r="E15">
        <v>0</v>
      </c>
      <c r="F15">
        <v>0</v>
      </c>
      <c r="G15">
        <v>15868940</v>
      </c>
      <c r="H15">
        <v>0</v>
      </c>
      <c r="I15">
        <v>0</v>
      </c>
      <c r="J15">
        <v>0</v>
      </c>
      <c r="K15">
        <v>0</v>
      </c>
      <c r="L15">
        <v>6924345</v>
      </c>
      <c r="M15">
        <v>1209699</v>
      </c>
      <c r="N15">
        <v>3000000</v>
      </c>
    </row>
    <row r="16" spans="1:27" ht="16" customHeight="1" x14ac:dyDescent="0.2">
      <c r="A16" t="s">
        <v>17</v>
      </c>
      <c r="B16">
        <v>349822648</v>
      </c>
      <c r="C16">
        <v>0</v>
      </c>
      <c r="D16">
        <v>128925050</v>
      </c>
      <c r="E16">
        <v>0</v>
      </c>
      <c r="F16">
        <v>0</v>
      </c>
      <c r="G16">
        <v>0</v>
      </c>
      <c r="H16">
        <v>0</v>
      </c>
      <c r="I16">
        <v>1014681</v>
      </c>
      <c r="J16">
        <v>61774443</v>
      </c>
      <c r="K16">
        <v>6318614</v>
      </c>
      <c r="L16">
        <v>28111305</v>
      </c>
      <c r="M16">
        <v>4194225</v>
      </c>
      <c r="N16">
        <v>119484330</v>
      </c>
    </row>
    <row r="17" spans="1:14" ht="16" customHeight="1" x14ac:dyDescent="0.2">
      <c r="A17" t="s">
        <v>18</v>
      </c>
      <c r="B17">
        <v>140964788</v>
      </c>
      <c r="C17">
        <v>4601500</v>
      </c>
      <c r="D17">
        <v>0</v>
      </c>
      <c r="E17">
        <v>723202</v>
      </c>
      <c r="F17">
        <v>0</v>
      </c>
      <c r="G17">
        <v>0</v>
      </c>
      <c r="H17">
        <v>0</v>
      </c>
      <c r="I17">
        <v>0</v>
      </c>
      <c r="J17">
        <v>5</v>
      </c>
      <c r="K17">
        <v>0</v>
      </c>
      <c r="L17">
        <v>14887158</v>
      </c>
      <c r="M17">
        <v>446482</v>
      </c>
      <c r="N17">
        <v>120306441</v>
      </c>
    </row>
    <row r="18" spans="1:14" ht="16" customHeight="1" x14ac:dyDescent="0.2">
      <c r="A18" t="s">
        <v>19</v>
      </c>
      <c r="B18">
        <v>23313585</v>
      </c>
      <c r="C18">
        <v>16162774</v>
      </c>
      <c r="D18">
        <v>0</v>
      </c>
      <c r="E18">
        <v>1594087</v>
      </c>
      <c r="F18">
        <v>0</v>
      </c>
      <c r="G18">
        <v>0</v>
      </c>
      <c r="H18">
        <v>0</v>
      </c>
      <c r="I18">
        <v>0</v>
      </c>
      <c r="J18">
        <v>0</v>
      </c>
      <c r="K18">
        <v>0</v>
      </c>
      <c r="L18">
        <v>4805538</v>
      </c>
      <c r="M18">
        <v>751186</v>
      </c>
      <c r="N18">
        <v>0</v>
      </c>
    </row>
    <row r="19" spans="1:14" ht="16" customHeight="1" x14ac:dyDescent="0.2">
      <c r="A19" t="s">
        <v>20</v>
      </c>
      <c r="B19">
        <v>13025378</v>
      </c>
      <c r="C19">
        <v>4514539</v>
      </c>
      <c r="D19">
        <v>1175820</v>
      </c>
      <c r="E19">
        <v>91509</v>
      </c>
      <c r="F19">
        <v>0</v>
      </c>
      <c r="G19">
        <v>0</v>
      </c>
      <c r="H19">
        <v>0</v>
      </c>
      <c r="I19">
        <v>134967</v>
      </c>
      <c r="J19">
        <v>0</v>
      </c>
      <c r="K19">
        <v>58</v>
      </c>
      <c r="L19">
        <v>249333</v>
      </c>
      <c r="M19">
        <v>5448478</v>
      </c>
      <c r="N19">
        <v>1410674</v>
      </c>
    </row>
    <row r="20" spans="1:14" ht="16" customHeight="1" x14ac:dyDescent="0.2">
      <c r="A20" t="s">
        <v>21</v>
      </c>
      <c r="B20">
        <v>423537054</v>
      </c>
      <c r="C20">
        <v>12138318</v>
      </c>
      <c r="D20">
        <v>268586366</v>
      </c>
      <c r="E20">
        <v>15843</v>
      </c>
      <c r="F20">
        <v>0</v>
      </c>
      <c r="G20">
        <v>0</v>
      </c>
      <c r="H20">
        <v>0</v>
      </c>
      <c r="I20">
        <v>0</v>
      </c>
      <c r="J20">
        <v>0</v>
      </c>
      <c r="K20">
        <v>0</v>
      </c>
      <c r="L20">
        <v>12276785</v>
      </c>
      <c r="M20">
        <v>593399</v>
      </c>
      <c r="N20">
        <v>129926343</v>
      </c>
    </row>
    <row r="21" spans="1:14" ht="16" customHeight="1" x14ac:dyDescent="0.2">
      <c r="A21" t="s">
        <v>22</v>
      </c>
      <c r="B21">
        <v>50708546</v>
      </c>
      <c r="C21">
        <v>4036281</v>
      </c>
      <c r="D21">
        <v>15356947</v>
      </c>
      <c r="E21">
        <v>0</v>
      </c>
      <c r="F21">
        <v>0</v>
      </c>
      <c r="G21">
        <v>0</v>
      </c>
      <c r="H21">
        <v>0</v>
      </c>
      <c r="I21">
        <v>0</v>
      </c>
      <c r="J21">
        <v>0</v>
      </c>
      <c r="K21">
        <v>0</v>
      </c>
      <c r="L21">
        <v>9643308</v>
      </c>
      <c r="M21">
        <v>1107726</v>
      </c>
      <c r="N21">
        <v>20564284</v>
      </c>
    </row>
    <row r="22" spans="1:14" ht="16" customHeight="1" x14ac:dyDescent="0.2">
      <c r="A22" t="s">
        <v>23</v>
      </c>
      <c r="B22">
        <v>15666421</v>
      </c>
      <c r="C22">
        <v>8018927</v>
      </c>
      <c r="D22">
        <v>0</v>
      </c>
      <c r="E22">
        <v>0</v>
      </c>
      <c r="F22">
        <v>0</v>
      </c>
      <c r="G22">
        <v>0</v>
      </c>
      <c r="H22">
        <v>0</v>
      </c>
      <c r="I22">
        <v>0</v>
      </c>
      <c r="J22">
        <v>0</v>
      </c>
      <c r="K22">
        <v>0</v>
      </c>
      <c r="L22">
        <v>6457357</v>
      </c>
      <c r="M22">
        <v>1190137</v>
      </c>
      <c r="N22">
        <v>0</v>
      </c>
    </row>
    <row r="23" spans="1:14" ht="16" customHeight="1" x14ac:dyDescent="0.2">
      <c r="A23" t="s">
        <v>24</v>
      </c>
      <c r="B23">
        <v>9237581</v>
      </c>
      <c r="C23">
        <v>0</v>
      </c>
      <c r="D23">
        <v>4915993</v>
      </c>
      <c r="E23">
        <v>0</v>
      </c>
      <c r="F23">
        <v>0</v>
      </c>
      <c r="G23">
        <v>0</v>
      </c>
      <c r="H23">
        <v>0</v>
      </c>
      <c r="I23">
        <v>0</v>
      </c>
      <c r="J23">
        <v>0</v>
      </c>
      <c r="K23">
        <v>0</v>
      </c>
      <c r="L23">
        <v>0</v>
      </c>
      <c r="M23">
        <v>0</v>
      </c>
      <c r="N23">
        <v>4321588</v>
      </c>
    </row>
    <row r="24" spans="1:14" ht="16" customHeight="1" x14ac:dyDescent="0.2">
      <c r="A24" t="s">
        <v>25</v>
      </c>
      <c r="B24">
        <v>11720196</v>
      </c>
      <c r="C24">
        <v>1196911</v>
      </c>
      <c r="D24">
        <v>1123966</v>
      </c>
      <c r="E24">
        <v>0</v>
      </c>
      <c r="F24">
        <v>0</v>
      </c>
      <c r="G24">
        <v>0</v>
      </c>
      <c r="H24">
        <v>0</v>
      </c>
      <c r="I24">
        <v>0</v>
      </c>
      <c r="J24">
        <v>0</v>
      </c>
      <c r="K24">
        <v>0</v>
      </c>
      <c r="L24">
        <v>857774</v>
      </c>
      <c r="M24">
        <v>0</v>
      </c>
      <c r="N24">
        <v>8541545</v>
      </c>
    </row>
    <row r="25" spans="1:14" ht="16" customHeight="1" x14ac:dyDescent="0.2">
      <c r="A25" t="s">
        <v>26</v>
      </c>
      <c r="B25">
        <v>12722771</v>
      </c>
      <c r="C25">
        <v>67822</v>
      </c>
      <c r="D25">
        <v>5219488</v>
      </c>
      <c r="E25">
        <v>0</v>
      </c>
      <c r="F25">
        <v>0</v>
      </c>
      <c r="G25">
        <v>0</v>
      </c>
      <c r="H25">
        <v>0</v>
      </c>
      <c r="I25">
        <v>0</v>
      </c>
      <c r="J25">
        <v>0</v>
      </c>
      <c r="K25">
        <v>0</v>
      </c>
      <c r="L25">
        <v>1610616</v>
      </c>
      <c r="M25">
        <v>2092937</v>
      </c>
      <c r="N25">
        <v>3731908</v>
      </c>
    </row>
    <row r="26" spans="1:14" ht="16" customHeight="1" x14ac:dyDescent="0.2">
      <c r="A26" t="s">
        <v>27</v>
      </c>
      <c r="B26">
        <v>0</v>
      </c>
      <c r="C26">
        <v>0</v>
      </c>
      <c r="D26">
        <v>0</v>
      </c>
      <c r="E26">
        <v>0</v>
      </c>
      <c r="F26">
        <v>0</v>
      </c>
      <c r="G26">
        <v>0</v>
      </c>
      <c r="H26">
        <v>0</v>
      </c>
      <c r="I26">
        <v>0</v>
      </c>
      <c r="J26">
        <v>0</v>
      </c>
      <c r="K26">
        <v>0</v>
      </c>
      <c r="L26">
        <v>0</v>
      </c>
      <c r="M26">
        <v>0</v>
      </c>
      <c r="N26">
        <v>0</v>
      </c>
    </row>
    <row r="27" spans="1:14" ht="16" customHeight="1" x14ac:dyDescent="0.2">
      <c r="A27" t="s">
        <v>28</v>
      </c>
      <c r="B27">
        <v>60150938</v>
      </c>
      <c r="C27">
        <v>1617877</v>
      </c>
      <c r="D27">
        <v>24853387</v>
      </c>
      <c r="E27">
        <v>0</v>
      </c>
      <c r="F27">
        <v>0</v>
      </c>
      <c r="G27">
        <v>0</v>
      </c>
      <c r="H27">
        <v>0</v>
      </c>
      <c r="I27">
        <v>0</v>
      </c>
      <c r="J27">
        <v>0</v>
      </c>
      <c r="K27">
        <v>6100305</v>
      </c>
      <c r="L27">
        <v>26574694</v>
      </c>
      <c r="M27">
        <v>1004675</v>
      </c>
      <c r="N27">
        <v>0</v>
      </c>
    </row>
    <row r="28" spans="1:14" ht="16" customHeight="1" x14ac:dyDescent="0.2">
      <c r="A28" t="s">
        <v>29</v>
      </c>
      <c r="B28">
        <v>369440813</v>
      </c>
      <c r="C28">
        <v>25833347</v>
      </c>
      <c r="D28">
        <v>44973372</v>
      </c>
      <c r="E28">
        <v>1719973</v>
      </c>
      <c r="F28">
        <v>0</v>
      </c>
      <c r="G28">
        <v>82113005</v>
      </c>
      <c r="H28">
        <v>0</v>
      </c>
      <c r="I28">
        <v>27667219</v>
      </c>
      <c r="J28">
        <v>47964085</v>
      </c>
      <c r="K28">
        <v>0</v>
      </c>
      <c r="L28">
        <v>40378156</v>
      </c>
      <c r="M28">
        <v>0</v>
      </c>
      <c r="N28">
        <v>98791656</v>
      </c>
    </row>
    <row r="29" spans="1:14" ht="16" customHeight="1" x14ac:dyDescent="0.2">
      <c r="A29" t="s">
        <v>30</v>
      </c>
      <c r="B29">
        <v>491381323</v>
      </c>
      <c r="C29">
        <v>36581602</v>
      </c>
      <c r="D29">
        <v>24411364</v>
      </c>
      <c r="E29">
        <v>110329</v>
      </c>
      <c r="F29">
        <v>0</v>
      </c>
      <c r="G29">
        <v>0</v>
      </c>
      <c r="H29">
        <v>0</v>
      </c>
      <c r="I29">
        <v>11478828</v>
      </c>
      <c r="J29">
        <v>216619718</v>
      </c>
      <c r="K29">
        <v>14868237</v>
      </c>
      <c r="L29">
        <v>67825621</v>
      </c>
      <c r="M29">
        <v>0</v>
      </c>
      <c r="N29">
        <v>119485624</v>
      </c>
    </row>
    <row r="30" spans="1:14" ht="16" customHeight="1" x14ac:dyDescent="0.2">
      <c r="A30" t="s">
        <v>31</v>
      </c>
      <c r="B30">
        <v>184359382</v>
      </c>
      <c r="C30">
        <v>3442569</v>
      </c>
      <c r="D30">
        <v>65769699</v>
      </c>
      <c r="E30">
        <v>0</v>
      </c>
      <c r="F30">
        <v>0</v>
      </c>
      <c r="G30">
        <v>90844827</v>
      </c>
      <c r="H30">
        <v>0</v>
      </c>
      <c r="I30">
        <v>112395</v>
      </c>
      <c r="J30">
        <v>0</v>
      </c>
      <c r="K30">
        <v>0</v>
      </c>
      <c r="L30">
        <v>16933132</v>
      </c>
      <c r="M30">
        <v>894238</v>
      </c>
      <c r="N30">
        <v>6362522</v>
      </c>
    </row>
    <row r="31" spans="1:14" ht="16" customHeight="1" x14ac:dyDescent="0.2">
      <c r="A31" t="s">
        <v>32</v>
      </c>
      <c r="B31">
        <v>19549989</v>
      </c>
      <c r="C31">
        <v>11809370</v>
      </c>
      <c r="D31">
        <v>1715430</v>
      </c>
      <c r="E31">
        <v>5279040</v>
      </c>
      <c r="F31">
        <v>0</v>
      </c>
      <c r="G31">
        <v>0</v>
      </c>
      <c r="H31">
        <v>0</v>
      </c>
      <c r="I31">
        <v>0</v>
      </c>
      <c r="J31">
        <v>2101</v>
      </c>
      <c r="K31">
        <v>0</v>
      </c>
      <c r="L31">
        <v>510454</v>
      </c>
      <c r="M31">
        <v>233594</v>
      </c>
      <c r="N31">
        <v>0</v>
      </c>
    </row>
    <row r="32" spans="1:14" ht="16" customHeight="1" x14ac:dyDescent="0.2">
      <c r="A32" t="s">
        <v>33</v>
      </c>
      <c r="B32">
        <v>66168738</v>
      </c>
      <c r="C32">
        <v>2189603</v>
      </c>
      <c r="D32">
        <v>56470938</v>
      </c>
      <c r="E32">
        <v>0</v>
      </c>
      <c r="F32">
        <v>0</v>
      </c>
      <c r="G32">
        <v>0</v>
      </c>
      <c r="H32">
        <v>0</v>
      </c>
      <c r="I32">
        <v>0</v>
      </c>
      <c r="J32">
        <v>0</v>
      </c>
      <c r="K32">
        <v>0</v>
      </c>
      <c r="L32">
        <v>5102361</v>
      </c>
      <c r="M32">
        <v>2405836</v>
      </c>
      <c r="N32">
        <v>0</v>
      </c>
    </row>
    <row r="33" spans="1:14" ht="16" customHeight="1" x14ac:dyDescent="0.2">
      <c r="A33" t="s">
        <v>34</v>
      </c>
      <c r="B33">
        <v>11678749</v>
      </c>
      <c r="C33">
        <v>9676615</v>
      </c>
      <c r="D33">
        <v>0</v>
      </c>
      <c r="E33">
        <v>0</v>
      </c>
      <c r="F33">
        <v>0</v>
      </c>
      <c r="G33">
        <v>0</v>
      </c>
      <c r="H33">
        <v>0</v>
      </c>
      <c r="I33">
        <v>0</v>
      </c>
      <c r="J33">
        <v>0</v>
      </c>
      <c r="K33">
        <v>0</v>
      </c>
      <c r="L33">
        <v>1050559</v>
      </c>
      <c r="M33">
        <v>264395</v>
      </c>
      <c r="N33">
        <v>687180</v>
      </c>
    </row>
    <row r="34" spans="1:14" ht="16" customHeight="1" x14ac:dyDescent="0.2">
      <c r="A34" t="s">
        <v>35</v>
      </c>
      <c r="B34">
        <v>16319021</v>
      </c>
      <c r="C34">
        <v>7955620</v>
      </c>
      <c r="D34">
        <v>6498998</v>
      </c>
      <c r="E34">
        <v>0</v>
      </c>
      <c r="F34">
        <v>0</v>
      </c>
      <c r="G34">
        <v>0</v>
      </c>
      <c r="H34">
        <v>0</v>
      </c>
      <c r="I34">
        <v>1864403</v>
      </c>
      <c r="J34">
        <v>0</v>
      </c>
      <c r="K34">
        <v>0</v>
      </c>
      <c r="L34">
        <v>0</v>
      </c>
      <c r="M34">
        <v>0</v>
      </c>
      <c r="N34">
        <v>0</v>
      </c>
    </row>
    <row r="35" spans="1:14" ht="16" customHeight="1" x14ac:dyDescent="0.2">
      <c r="A35" t="s">
        <v>36</v>
      </c>
      <c r="B35">
        <v>33849119</v>
      </c>
      <c r="C35">
        <v>0</v>
      </c>
      <c r="D35">
        <v>1168879</v>
      </c>
      <c r="E35">
        <v>0</v>
      </c>
      <c r="F35">
        <v>0</v>
      </c>
      <c r="G35">
        <v>0</v>
      </c>
      <c r="H35">
        <v>0</v>
      </c>
      <c r="I35">
        <v>0</v>
      </c>
      <c r="J35">
        <v>0</v>
      </c>
      <c r="K35">
        <v>0</v>
      </c>
      <c r="L35">
        <v>3757563</v>
      </c>
      <c r="M35">
        <v>4208729</v>
      </c>
      <c r="N35">
        <v>24713948</v>
      </c>
    </row>
    <row r="36" spans="1:14" ht="16" customHeight="1" x14ac:dyDescent="0.2">
      <c r="A36" t="s">
        <v>37</v>
      </c>
      <c r="B36">
        <v>19647711</v>
      </c>
      <c r="C36">
        <v>3097577</v>
      </c>
      <c r="D36">
        <v>4581870</v>
      </c>
      <c r="E36">
        <v>334960</v>
      </c>
      <c r="F36">
        <v>0</v>
      </c>
      <c r="G36">
        <v>0</v>
      </c>
      <c r="H36">
        <v>0</v>
      </c>
      <c r="I36">
        <v>1759776</v>
      </c>
      <c r="J36">
        <v>76775</v>
      </c>
      <c r="K36">
        <v>0</v>
      </c>
      <c r="L36">
        <v>5293131</v>
      </c>
      <c r="M36">
        <v>1797336</v>
      </c>
      <c r="N36">
        <v>2706286</v>
      </c>
    </row>
    <row r="37" spans="1:14" ht="16" customHeight="1" x14ac:dyDescent="0.2">
      <c r="A37" t="s">
        <v>38</v>
      </c>
      <c r="B37">
        <v>159997542</v>
      </c>
      <c r="C37">
        <v>29582952</v>
      </c>
      <c r="D37">
        <v>0</v>
      </c>
      <c r="E37">
        <v>0</v>
      </c>
      <c r="F37">
        <v>0</v>
      </c>
      <c r="G37">
        <v>98894131</v>
      </c>
      <c r="H37">
        <v>0</v>
      </c>
      <c r="I37">
        <v>0</v>
      </c>
      <c r="J37">
        <v>0</v>
      </c>
      <c r="K37">
        <v>0</v>
      </c>
      <c r="L37">
        <v>30361696</v>
      </c>
      <c r="M37">
        <v>405938</v>
      </c>
      <c r="N37">
        <v>752825</v>
      </c>
    </row>
    <row r="38" spans="1:14" ht="16" customHeight="1" x14ac:dyDescent="0.2">
      <c r="A38" t="s">
        <v>39</v>
      </c>
      <c r="B38">
        <v>12593160</v>
      </c>
      <c r="C38">
        <v>0</v>
      </c>
      <c r="D38">
        <v>0</v>
      </c>
      <c r="E38">
        <v>0</v>
      </c>
      <c r="F38">
        <v>0</v>
      </c>
      <c r="G38">
        <v>0</v>
      </c>
      <c r="H38">
        <v>0</v>
      </c>
      <c r="I38">
        <v>0</v>
      </c>
      <c r="J38">
        <v>0</v>
      </c>
      <c r="K38">
        <v>5711952</v>
      </c>
      <c r="L38">
        <v>0</v>
      </c>
      <c r="M38">
        <v>0</v>
      </c>
      <c r="N38">
        <v>6881208</v>
      </c>
    </row>
    <row r="39" spans="1:14" ht="16" customHeight="1" x14ac:dyDescent="0.2">
      <c r="A39" t="s">
        <v>40</v>
      </c>
      <c r="B39">
        <v>387237287</v>
      </c>
      <c r="C39">
        <v>62345372</v>
      </c>
      <c r="D39">
        <v>0</v>
      </c>
      <c r="E39">
        <v>1754785</v>
      </c>
      <c r="F39">
        <v>0</v>
      </c>
      <c r="G39">
        <v>0</v>
      </c>
      <c r="H39">
        <v>0</v>
      </c>
      <c r="I39">
        <v>67414852</v>
      </c>
      <c r="J39">
        <v>0</v>
      </c>
      <c r="K39">
        <v>0</v>
      </c>
      <c r="L39">
        <v>217291298</v>
      </c>
      <c r="M39">
        <v>6153629</v>
      </c>
      <c r="N39">
        <v>32277351</v>
      </c>
    </row>
    <row r="40" spans="1:14" ht="16" customHeight="1" x14ac:dyDescent="0.2">
      <c r="A40" t="s">
        <v>41</v>
      </c>
      <c r="B40">
        <v>186956098</v>
      </c>
      <c r="C40">
        <v>47366945</v>
      </c>
      <c r="D40">
        <v>81246120</v>
      </c>
      <c r="E40">
        <v>3724596</v>
      </c>
      <c r="F40">
        <v>0</v>
      </c>
      <c r="G40">
        <v>0</v>
      </c>
      <c r="H40">
        <v>0</v>
      </c>
      <c r="I40">
        <v>5334000</v>
      </c>
      <c r="J40">
        <v>0</v>
      </c>
      <c r="K40">
        <v>0</v>
      </c>
      <c r="L40">
        <v>22082097</v>
      </c>
      <c r="M40">
        <v>835505</v>
      </c>
      <c r="N40">
        <v>26366835</v>
      </c>
    </row>
    <row r="41" spans="1:14" ht="16" customHeight="1" x14ac:dyDescent="0.2">
      <c r="A41" t="s">
        <v>42</v>
      </c>
      <c r="B41">
        <v>2184342</v>
      </c>
      <c r="C41">
        <v>0</v>
      </c>
      <c r="D41">
        <v>0</v>
      </c>
      <c r="E41">
        <v>247614</v>
      </c>
      <c r="F41">
        <v>0</v>
      </c>
      <c r="G41">
        <v>0</v>
      </c>
      <c r="H41">
        <v>0</v>
      </c>
      <c r="I41">
        <v>1936728</v>
      </c>
      <c r="J41">
        <v>0</v>
      </c>
      <c r="K41">
        <v>0</v>
      </c>
      <c r="L41">
        <v>0</v>
      </c>
      <c r="M41">
        <v>0</v>
      </c>
      <c r="N41">
        <v>0</v>
      </c>
    </row>
    <row r="42" spans="1:14" ht="16" customHeight="1" x14ac:dyDescent="0.2">
      <c r="A42" t="s">
        <v>43</v>
      </c>
      <c r="B42">
        <v>236586360</v>
      </c>
      <c r="C42">
        <v>16380484</v>
      </c>
      <c r="D42">
        <v>103403953</v>
      </c>
      <c r="E42">
        <v>3300522</v>
      </c>
      <c r="F42">
        <v>23152</v>
      </c>
      <c r="G42">
        <v>0</v>
      </c>
      <c r="H42">
        <v>0</v>
      </c>
      <c r="I42">
        <v>16033047</v>
      </c>
      <c r="J42">
        <v>1050234</v>
      </c>
      <c r="K42">
        <v>2677457</v>
      </c>
      <c r="L42">
        <v>64193822</v>
      </c>
      <c r="M42">
        <v>0</v>
      </c>
      <c r="N42">
        <v>29523689</v>
      </c>
    </row>
    <row r="43" spans="1:14" ht="16" customHeight="1" x14ac:dyDescent="0.2">
      <c r="A43" t="s">
        <v>44</v>
      </c>
      <c r="B43">
        <v>25345820</v>
      </c>
      <c r="C43">
        <v>0</v>
      </c>
      <c r="D43">
        <v>0</v>
      </c>
      <c r="E43">
        <v>0</v>
      </c>
      <c r="F43">
        <v>0</v>
      </c>
      <c r="G43">
        <v>0</v>
      </c>
      <c r="H43">
        <v>0</v>
      </c>
      <c r="I43">
        <v>380146</v>
      </c>
      <c r="J43">
        <v>861032</v>
      </c>
      <c r="K43">
        <v>3189739</v>
      </c>
      <c r="L43">
        <v>9053847</v>
      </c>
      <c r="M43">
        <v>1435535</v>
      </c>
      <c r="N43">
        <v>10425521</v>
      </c>
    </row>
    <row r="44" spans="1:14" ht="16" customHeight="1" x14ac:dyDescent="0.2">
      <c r="A44" t="s">
        <v>45</v>
      </c>
      <c r="B44">
        <v>72786856</v>
      </c>
      <c r="C44">
        <v>21309755</v>
      </c>
      <c r="D44">
        <v>260123</v>
      </c>
      <c r="E44">
        <v>1194690</v>
      </c>
      <c r="F44">
        <v>0</v>
      </c>
      <c r="G44">
        <v>0</v>
      </c>
      <c r="H44">
        <v>1834268</v>
      </c>
      <c r="I44">
        <v>0</v>
      </c>
      <c r="J44">
        <v>0</v>
      </c>
      <c r="K44">
        <v>0</v>
      </c>
      <c r="L44">
        <v>1011962</v>
      </c>
      <c r="M44">
        <v>45272</v>
      </c>
      <c r="N44">
        <v>47130786</v>
      </c>
    </row>
    <row r="45" spans="1:14" ht="16" customHeight="1" x14ac:dyDescent="0.2">
      <c r="A45" t="s">
        <v>46</v>
      </c>
      <c r="B45">
        <v>412278471</v>
      </c>
      <c r="C45">
        <v>26842674</v>
      </c>
      <c r="D45">
        <v>302804344</v>
      </c>
      <c r="E45">
        <v>1002828</v>
      </c>
      <c r="F45">
        <v>0</v>
      </c>
      <c r="G45">
        <v>0</v>
      </c>
      <c r="H45">
        <v>0</v>
      </c>
      <c r="I45">
        <v>17297951</v>
      </c>
      <c r="J45">
        <v>32017807</v>
      </c>
      <c r="K45">
        <v>0</v>
      </c>
      <c r="L45">
        <v>29031779</v>
      </c>
      <c r="M45">
        <v>3281088</v>
      </c>
      <c r="N45">
        <v>0</v>
      </c>
    </row>
    <row r="46" spans="1:14" ht="16" customHeight="1" x14ac:dyDescent="0.2">
      <c r="A46" t="s">
        <v>47</v>
      </c>
      <c r="B46">
        <v>24914033</v>
      </c>
      <c r="C46">
        <v>0</v>
      </c>
      <c r="D46">
        <v>4905833</v>
      </c>
      <c r="E46">
        <v>0</v>
      </c>
      <c r="F46">
        <v>0</v>
      </c>
      <c r="G46">
        <v>0</v>
      </c>
      <c r="H46">
        <v>0</v>
      </c>
      <c r="I46">
        <v>0</v>
      </c>
      <c r="J46">
        <v>0</v>
      </c>
      <c r="K46">
        <v>0</v>
      </c>
      <c r="L46">
        <v>3321939</v>
      </c>
      <c r="M46">
        <v>1220799</v>
      </c>
      <c r="N46">
        <v>15465462</v>
      </c>
    </row>
    <row r="47" spans="1:14" ht="16" customHeight="1" x14ac:dyDescent="0.2">
      <c r="A47" t="s">
        <v>48</v>
      </c>
      <c r="B47">
        <v>57346326</v>
      </c>
      <c r="C47">
        <v>3427676</v>
      </c>
      <c r="D47">
        <v>4085272</v>
      </c>
      <c r="E47">
        <v>1125507</v>
      </c>
      <c r="F47">
        <v>0</v>
      </c>
      <c r="G47">
        <v>0</v>
      </c>
      <c r="H47">
        <v>0</v>
      </c>
      <c r="I47">
        <v>0</v>
      </c>
      <c r="J47">
        <v>0</v>
      </c>
      <c r="K47">
        <v>0</v>
      </c>
      <c r="L47">
        <v>3769243</v>
      </c>
      <c r="M47">
        <v>1568077</v>
      </c>
      <c r="N47">
        <v>43370551</v>
      </c>
    </row>
    <row r="48" spans="1:14" ht="16" customHeight="1" x14ac:dyDescent="0.2">
      <c r="A48" t="s">
        <v>49</v>
      </c>
      <c r="B48">
        <v>2741317</v>
      </c>
      <c r="C48">
        <v>1415520</v>
      </c>
      <c r="D48">
        <v>0</v>
      </c>
      <c r="E48">
        <v>44797</v>
      </c>
      <c r="F48">
        <v>0</v>
      </c>
      <c r="G48">
        <v>0</v>
      </c>
      <c r="H48">
        <v>0</v>
      </c>
      <c r="I48">
        <v>0</v>
      </c>
      <c r="J48">
        <v>0</v>
      </c>
      <c r="K48">
        <v>0</v>
      </c>
      <c r="L48">
        <v>1281000</v>
      </c>
      <c r="M48">
        <v>0</v>
      </c>
      <c r="N48">
        <v>0</v>
      </c>
    </row>
    <row r="49" spans="1:14" ht="16" customHeight="1" x14ac:dyDescent="0.2">
      <c r="A49" t="s">
        <v>50</v>
      </c>
      <c r="B49">
        <v>103446062</v>
      </c>
      <c r="C49">
        <v>14910043</v>
      </c>
      <c r="D49">
        <v>6331749</v>
      </c>
      <c r="E49">
        <v>273894</v>
      </c>
      <c r="F49">
        <v>0</v>
      </c>
      <c r="G49">
        <v>0</v>
      </c>
      <c r="H49">
        <v>0</v>
      </c>
      <c r="I49">
        <v>0</v>
      </c>
      <c r="J49">
        <v>0</v>
      </c>
      <c r="K49">
        <v>0</v>
      </c>
      <c r="L49">
        <v>12338666</v>
      </c>
      <c r="M49">
        <v>1864768</v>
      </c>
      <c r="N49">
        <v>67726942</v>
      </c>
    </row>
    <row r="50" spans="1:14" ht="16" customHeight="1" x14ac:dyDescent="0.2">
      <c r="A50" t="s">
        <v>51</v>
      </c>
      <c r="B50">
        <v>191376156</v>
      </c>
      <c r="C50">
        <v>2264997</v>
      </c>
      <c r="D50">
        <v>26806200</v>
      </c>
      <c r="E50">
        <v>0</v>
      </c>
      <c r="F50">
        <v>0</v>
      </c>
      <c r="G50">
        <v>0</v>
      </c>
      <c r="H50">
        <v>0</v>
      </c>
      <c r="I50">
        <v>0</v>
      </c>
      <c r="J50">
        <v>0</v>
      </c>
      <c r="K50">
        <v>0</v>
      </c>
      <c r="L50">
        <v>4135700</v>
      </c>
      <c r="M50">
        <v>0</v>
      </c>
      <c r="N50">
        <v>158169259</v>
      </c>
    </row>
    <row r="51" spans="1:14" ht="16" customHeight="1" x14ac:dyDescent="0.2">
      <c r="A51" t="s">
        <v>52</v>
      </c>
      <c r="B51">
        <v>21163619</v>
      </c>
      <c r="C51">
        <v>12798329</v>
      </c>
      <c r="D51">
        <v>4474924</v>
      </c>
      <c r="E51">
        <v>0</v>
      </c>
      <c r="F51">
        <v>0</v>
      </c>
      <c r="G51">
        <v>0</v>
      </c>
      <c r="H51">
        <v>0</v>
      </c>
      <c r="I51">
        <v>0</v>
      </c>
      <c r="J51">
        <v>0</v>
      </c>
      <c r="K51">
        <v>0</v>
      </c>
      <c r="L51">
        <v>3733355</v>
      </c>
      <c r="M51">
        <v>157011</v>
      </c>
      <c r="N51">
        <v>0</v>
      </c>
    </row>
    <row r="52" spans="1:14" ht="16" customHeight="1" x14ac:dyDescent="0.2">
      <c r="A52" t="s">
        <v>53</v>
      </c>
      <c r="B52">
        <v>2845835</v>
      </c>
      <c r="C52">
        <v>0</v>
      </c>
      <c r="D52">
        <v>5579</v>
      </c>
      <c r="E52">
        <v>0</v>
      </c>
      <c r="F52">
        <v>0</v>
      </c>
      <c r="G52">
        <v>0</v>
      </c>
      <c r="H52">
        <v>0</v>
      </c>
      <c r="I52">
        <v>466952</v>
      </c>
      <c r="J52">
        <v>0</v>
      </c>
      <c r="K52">
        <v>0</v>
      </c>
      <c r="L52">
        <v>2373304</v>
      </c>
      <c r="M52">
        <v>0</v>
      </c>
      <c r="N52">
        <v>0</v>
      </c>
    </row>
    <row r="53" spans="1:14" ht="16" customHeight="1" x14ac:dyDescent="0.2">
      <c r="A53" t="s">
        <v>54</v>
      </c>
      <c r="B53">
        <v>87403972</v>
      </c>
      <c r="C53">
        <v>33096043</v>
      </c>
      <c r="D53">
        <v>21266499</v>
      </c>
      <c r="E53">
        <v>3396856</v>
      </c>
      <c r="F53">
        <v>43179</v>
      </c>
      <c r="G53">
        <v>0</v>
      </c>
      <c r="H53">
        <v>0</v>
      </c>
      <c r="I53">
        <v>11845</v>
      </c>
      <c r="J53">
        <v>0</v>
      </c>
      <c r="K53">
        <v>0</v>
      </c>
      <c r="L53">
        <v>15343881</v>
      </c>
      <c r="M53">
        <v>942618</v>
      </c>
      <c r="N53">
        <v>13303051</v>
      </c>
    </row>
    <row r="54" spans="1:14" ht="16" customHeight="1" x14ac:dyDescent="0.2">
      <c r="A54" t="s">
        <v>55</v>
      </c>
      <c r="B54">
        <v>331091411</v>
      </c>
      <c r="C54">
        <v>48937779</v>
      </c>
      <c r="D54">
        <v>44798989</v>
      </c>
      <c r="E54">
        <v>1095332</v>
      </c>
      <c r="F54">
        <v>0</v>
      </c>
      <c r="G54">
        <v>0</v>
      </c>
      <c r="H54">
        <v>0</v>
      </c>
      <c r="I54">
        <v>10180885</v>
      </c>
      <c r="J54">
        <v>183471720</v>
      </c>
      <c r="K54">
        <v>18500</v>
      </c>
      <c r="L54">
        <v>26016369</v>
      </c>
      <c r="M54">
        <v>4758560</v>
      </c>
      <c r="N54">
        <v>11813277</v>
      </c>
    </row>
    <row r="55" spans="1:14" ht="16" customHeight="1" x14ac:dyDescent="0.2">
      <c r="A55" t="s">
        <v>56</v>
      </c>
      <c r="B55">
        <v>5166969</v>
      </c>
      <c r="C55">
        <v>0</v>
      </c>
      <c r="D55">
        <v>0</v>
      </c>
      <c r="E55">
        <v>0</v>
      </c>
      <c r="F55">
        <v>0</v>
      </c>
      <c r="G55">
        <v>0</v>
      </c>
      <c r="H55">
        <v>0</v>
      </c>
      <c r="I55">
        <v>0</v>
      </c>
      <c r="J55">
        <v>0</v>
      </c>
      <c r="K55">
        <v>0</v>
      </c>
      <c r="L55">
        <v>5166969</v>
      </c>
      <c r="M55">
        <v>0</v>
      </c>
      <c r="N55">
        <v>0</v>
      </c>
    </row>
    <row r="56" spans="1:14" ht="16" customHeight="1" x14ac:dyDescent="0.2">
      <c r="A56" t="s">
        <v>57</v>
      </c>
      <c r="B56">
        <v>182304643</v>
      </c>
      <c r="C56">
        <v>10601813</v>
      </c>
      <c r="D56">
        <v>112878182</v>
      </c>
      <c r="E56">
        <v>513279</v>
      </c>
      <c r="F56">
        <v>0</v>
      </c>
      <c r="G56">
        <v>44374889</v>
      </c>
      <c r="H56">
        <v>0</v>
      </c>
      <c r="I56">
        <v>3372046</v>
      </c>
      <c r="J56">
        <v>781967</v>
      </c>
      <c r="K56">
        <v>2271254</v>
      </c>
      <c r="L56">
        <v>3566785</v>
      </c>
      <c r="M56">
        <v>0</v>
      </c>
      <c r="N56">
        <v>3944428</v>
      </c>
    </row>
    <row r="57" spans="1:14" ht="16" customHeight="1" x14ac:dyDescent="0.2">
      <c r="A57" t="s">
        <v>58</v>
      </c>
      <c r="B57">
        <v>2799663</v>
      </c>
      <c r="C57">
        <v>80</v>
      </c>
      <c r="D57">
        <v>0</v>
      </c>
      <c r="E57">
        <v>0</v>
      </c>
      <c r="F57">
        <v>0</v>
      </c>
      <c r="G57">
        <v>0</v>
      </c>
      <c r="H57">
        <v>0</v>
      </c>
      <c r="I57">
        <v>0</v>
      </c>
      <c r="J57">
        <v>0</v>
      </c>
      <c r="K57">
        <v>0</v>
      </c>
      <c r="L57">
        <v>629556</v>
      </c>
      <c r="M57">
        <v>112880</v>
      </c>
      <c r="N57">
        <v>2057147</v>
      </c>
    </row>
    <row r="58" spans="1:14" ht="16" customHeight="1" x14ac:dyDescent="0.2">
      <c r="A58" t="s">
        <v>133</v>
      </c>
      <c r="B58">
        <v>6835966209</v>
      </c>
      <c r="C58">
        <v>552014845</v>
      </c>
      <c r="D58">
        <v>2286059401</v>
      </c>
      <c r="E58">
        <v>36163750</v>
      </c>
      <c r="F58">
        <v>66331</v>
      </c>
      <c r="G58">
        <v>332101675</v>
      </c>
      <c r="H58">
        <v>5957628</v>
      </c>
      <c r="I58">
        <v>179300007</v>
      </c>
      <c r="J58">
        <v>929358580</v>
      </c>
      <c r="K58">
        <v>46337475</v>
      </c>
      <c r="L58">
        <v>986541228</v>
      </c>
      <c r="M58">
        <v>53961787</v>
      </c>
      <c r="N58">
        <v>1428103502</v>
      </c>
    </row>
    <row r="59" spans="1:14" ht="16" customHeight="1" x14ac:dyDescent="0.2">
      <c r="A59" t="s">
        <v>145</v>
      </c>
      <c r="B59">
        <v>0.65</v>
      </c>
      <c r="C59">
        <v>0.05</v>
      </c>
      <c r="D59">
        <v>0.22</v>
      </c>
      <c r="E59">
        <v>0</v>
      </c>
      <c r="F59">
        <v>0</v>
      </c>
      <c r="G59">
        <v>0.03</v>
      </c>
      <c r="H59">
        <v>0</v>
      </c>
      <c r="I59">
        <v>0.02</v>
      </c>
      <c r="J59">
        <v>0.09</v>
      </c>
      <c r="K59">
        <v>0</v>
      </c>
      <c r="L59">
        <v>0.09</v>
      </c>
      <c r="M59">
        <v>0.01</v>
      </c>
      <c r="N59">
        <v>0.14000000000000001</v>
      </c>
    </row>
  </sheetData>
  <phoneticPr fontId="13" type="noConversion"/>
  <hyperlinks>
    <hyperlink ref="A59" location="FootnotesTANF!A1" tooltip="footnote 7" display="Percentages 7/"/>
  </hyperlinks>
  <pageMargins left="0.25" right="0.25" top="0.75" bottom="0.25" header="0.25" footer="0.25"/>
  <pageSetup scale="98" orientation="landscape"/>
  <headerFooter>
    <oddHeader>&amp;C&amp;"Arial,Bold"TANF FINANCIAL DATA&amp;R&amp;8&amp;D &amp;T</oddHeader>
    <oddFooter>&amp;C&amp;8&amp;P of &amp;N&amp;R_x000D_</oddFooter>
  </headerFooter>
  <colBreaks count="1" manualBreakCount="1">
    <brk id="14" max="1048575" man="1"/>
  </colBreak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9" enableFormatConditionsCalculation="0"/>
  <dimension ref="A1:AA59"/>
  <sheetViews>
    <sheetView zoomScaleSheetLayoutView="100" workbookViewId="0">
      <selection activeCell="Q19" sqref="Q19"/>
    </sheetView>
  </sheetViews>
  <sheetFormatPr baseColWidth="10" defaultColWidth="8.83203125" defaultRowHeight="16" customHeight="1" x14ac:dyDescent="0.2"/>
  <cols>
    <col min="1" max="1" width="13.33203125" customWidth="1"/>
    <col min="2" max="2" width="20.5" customWidth="1"/>
    <col min="3" max="3" width="16.33203125" customWidth="1"/>
    <col min="4" max="4" width="10.83203125" customWidth="1"/>
    <col min="5" max="5" width="17.33203125" customWidth="1"/>
    <col min="6" max="6" width="14.6640625" customWidth="1"/>
    <col min="7" max="7" width="19.83203125" customWidth="1"/>
    <col min="10" max="10" width="4" customWidth="1"/>
    <col min="11" max="12" width="3.6640625" customWidth="1"/>
    <col min="13" max="13" width="2.83203125" customWidth="1"/>
    <col min="14" max="14" width="3" customWidth="1"/>
    <col min="15" max="15" width="2.5" customWidth="1"/>
    <col min="16" max="16" width="3" customWidth="1"/>
    <col min="17" max="17" width="3.33203125" customWidth="1"/>
    <col min="18" max="18" width="3" customWidth="1"/>
    <col min="19" max="19" width="4.1640625" customWidth="1"/>
    <col min="20" max="20" width="3.6640625" customWidth="1"/>
    <col min="21" max="21" width="3.5" customWidth="1"/>
    <col min="22" max="22" width="2.83203125" customWidth="1"/>
    <col min="23" max="23" width="4.33203125" customWidth="1"/>
    <col min="24" max="24" width="4.1640625" customWidth="1"/>
    <col min="25" max="25" width="5.1640625" customWidth="1"/>
    <col min="26" max="26" width="5" customWidth="1"/>
  </cols>
  <sheetData>
    <row r="1" spans="1:27" ht="16" customHeight="1" x14ac:dyDescent="0.2">
      <c r="A1" t="s">
        <v>181</v>
      </c>
      <c r="I1" t="s">
        <v>175</v>
      </c>
      <c r="AA1">
        <v>1</v>
      </c>
    </row>
    <row r="2" spans="1:27" ht="16" customHeight="1" x14ac:dyDescent="0.2">
      <c r="A2" t="s">
        <v>182</v>
      </c>
      <c r="AA2" t="s">
        <v>181</v>
      </c>
    </row>
    <row r="3" spans="1:27" ht="16" customHeight="1" x14ac:dyDescent="0.2">
      <c r="A3" t="s">
        <v>176</v>
      </c>
      <c r="AA3" t="s">
        <v>183</v>
      </c>
    </row>
    <row r="4" spans="1:27" ht="16" customHeight="1" x14ac:dyDescent="0.2">
      <c r="AA4" t="s">
        <v>184</v>
      </c>
    </row>
    <row r="5" spans="1:27" ht="16" customHeight="1" x14ac:dyDescent="0.2">
      <c r="A5" t="s">
        <v>1</v>
      </c>
      <c r="B5" t="s">
        <v>136</v>
      </c>
      <c r="C5" t="s">
        <v>137</v>
      </c>
      <c r="D5" t="s">
        <v>138</v>
      </c>
      <c r="E5" t="s">
        <v>139</v>
      </c>
      <c r="F5" t="s">
        <v>123</v>
      </c>
      <c r="G5" t="s">
        <v>177</v>
      </c>
    </row>
    <row r="6" spans="1:27" ht="16" customHeight="1" x14ac:dyDescent="0.2">
      <c r="B6" t="s">
        <v>178</v>
      </c>
      <c r="C6" t="s">
        <v>3</v>
      </c>
      <c r="D6" t="s">
        <v>4</v>
      </c>
      <c r="E6" t="s">
        <v>179</v>
      </c>
      <c r="F6" t="s">
        <v>185</v>
      </c>
      <c r="G6" t="s">
        <v>180</v>
      </c>
      <c r="I6">
        <v>2008</v>
      </c>
    </row>
    <row r="7" spans="1:27" ht="16" customHeight="1" x14ac:dyDescent="0.2">
      <c r="A7" t="s">
        <v>8</v>
      </c>
      <c r="B7">
        <v>2534480</v>
      </c>
      <c r="C7">
        <v>0</v>
      </c>
      <c r="D7">
        <v>37671</v>
      </c>
      <c r="E7">
        <v>2496809</v>
      </c>
      <c r="F7">
        <v>36679638</v>
      </c>
      <c r="G7">
        <v>39214118</v>
      </c>
    </row>
    <row r="8" spans="1:27" ht="16" customHeight="1" x14ac:dyDescent="0.2">
      <c r="A8" t="s">
        <v>9</v>
      </c>
      <c r="B8">
        <v>31073944</v>
      </c>
      <c r="C8">
        <v>27529133</v>
      </c>
      <c r="D8">
        <v>3544811</v>
      </c>
      <c r="E8">
        <v>0</v>
      </c>
      <c r="F8">
        <v>8165377</v>
      </c>
      <c r="G8">
        <v>39239321</v>
      </c>
    </row>
    <row r="9" spans="1:27" ht="16" customHeight="1" x14ac:dyDescent="0.2">
      <c r="A9" t="s">
        <v>10</v>
      </c>
      <c r="B9">
        <v>82072713</v>
      </c>
      <c r="C9">
        <v>81940035</v>
      </c>
      <c r="D9">
        <v>0</v>
      </c>
      <c r="E9">
        <v>132678</v>
      </c>
      <c r="F9">
        <v>69984053</v>
      </c>
      <c r="G9">
        <v>152056766</v>
      </c>
    </row>
    <row r="10" spans="1:27" ht="16" customHeight="1" x14ac:dyDescent="0.2">
      <c r="A10" t="s">
        <v>11</v>
      </c>
      <c r="B10">
        <v>0</v>
      </c>
      <c r="C10">
        <v>0</v>
      </c>
      <c r="D10">
        <v>0</v>
      </c>
      <c r="E10">
        <v>0</v>
      </c>
      <c r="F10">
        <v>86287933</v>
      </c>
      <c r="G10">
        <v>86287933</v>
      </c>
    </row>
    <row r="11" spans="1:27" ht="16" customHeight="1" x14ac:dyDescent="0.2">
      <c r="A11" t="s">
        <v>12</v>
      </c>
      <c r="B11">
        <v>1396337270</v>
      </c>
      <c r="C11">
        <v>1385656872</v>
      </c>
      <c r="D11">
        <v>7603168</v>
      </c>
      <c r="E11">
        <v>3077230</v>
      </c>
      <c r="F11">
        <v>1543376209</v>
      </c>
      <c r="G11">
        <v>2939713479</v>
      </c>
    </row>
    <row r="12" spans="1:27" ht="16" customHeight="1" x14ac:dyDescent="0.2">
      <c r="A12" t="s">
        <v>13</v>
      </c>
      <c r="B12">
        <v>10780642</v>
      </c>
      <c r="C12">
        <v>9933739</v>
      </c>
      <c r="D12">
        <v>0</v>
      </c>
      <c r="E12">
        <v>846903</v>
      </c>
      <c r="F12">
        <v>106625149</v>
      </c>
      <c r="G12">
        <v>117405791</v>
      </c>
    </row>
    <row r="13" spans="1:27" ht="16" customHeight="1" x14ac:dyDescent="0.2">
      <c r="A13" t="s">
        <v>14</v>
      </c>
      <c r="B13">
        <v>90728529</v>
      </c>
      <c r="C13">
        <v>86248142</v>
      </c>
      <c r="D13">
        <v>4480387</v>
      </c>
      <c r="E13">
        <v>0</v>
      </c>
      <c r="F13">
        <v>56140974</v>
      </c>
      <c r="G13">
        <v>146869503</v>
      </c>
    </row>
    <row r="14" spans="1:27" ht="16" customHeight="1" x14ac:dyDescent="0.2">
      <c r="A14" t="s">
        <v>15</v>
      </c>
      <c r="B14">
        <v>12445477</v>
      </c>
      <c r="C14">
        <v>11659248</v>
      </c>
      <c r="D14">
        <v>786229</v>
      </c>
      <c r="E14">
        <v>0</v>
      </c>
      <c r="F14">
        <v>37150938</v>
      </c>
      <c r="G14">
        <v>49596415</v>
      </c>
    </row>
    <row r="15" spans="1:27" ht="16" customHeight="1" x14ac:dyDescent="0.2">
      <c r="A15" t="s">
        <v>16</v>
      </c>
      <c r="B15">
        <v>15720246</v>
      </c>
      <c r="C15">
        <v>15720246</v>
      </c>
      <c r="D15">
        <v>0</v>
      </c>
      <c r="E15">
        <v>0</v>
      </c>
      <c r="F15">
        <v>59725245</v>
      </c>
      <c r="G15">
        <v>75445491</v>
      </c>
    </row>
    <row r="16" spans="1:27" ht="16" customHeight="1" x14ac:dyDescent="0.2">
      <c r="A16" t="s">
        <v>17</v>
      </c>
      <c r="B16">
        <v>127141061</v>
      </c>
      <c r="C16">
        <v>127141061</v>
      </c>
      <c r="D16">
        <v>0</v>
      </c>
      <c r="E16">
        <v>0</v>
      </c>
      <c r="F16">
        <v>349822648</v>
      </c>
      <c r="G16">
        <v>476963709</v>
      </c>
    </row>
    <row r="17" spans="1:7" ht="16" customHeight="1" x14ac:dyDescent="0.2">
      <c r="A17" t="s">
        <v>18</v>
      </c>
      <c r="B17">
        <v>32403739</v>
      </c>
      <c r="C17">
        <v>3385317</v>
      </c>
      <c r="D17">
        <v>23098641</v>
      </c>
      <c r="E17">
        <v>5919781</v>
      </c>
      <c r="F17">
        <v>140964788</v>
      </c>
      <c r="G17">
        <v>173368527</v>
      </c>
    </row>
    <row r="18" spans="1:7" ht="16" customHeight="1" x14ac:dyDescent="0.2">
      <c r="A18" t="s">
        <v>19</v>
      </c>
      <c r="B18">
        <v>4686049</v>
      </c>
      <c r="C18">
        <v>4686049</v>
      </c>
      <c r="D18">
        <v>0</v>
      </c>
      <c r="E18">
        <v>0</v>
      </c>
      <c r="F18">
        <v>23313585</v>
      </c>
      <c r="G18">
        <v>27999634</v>
      </c>
    </row>
    <row r="19" spans="1:7" ht="16" customHeight="1" x14ac:dyDescent="0.2">
      <c r="A19" t="s">
        <v>20</v>
      </c>
      <c r="B19">
        <v>0</v>
      </c>
      <c r="C19">
        <v>0</v>
      </c>
      <c r="D19">
        <v>0</v>
      </c>
      <c r="E19">
        <v>0</v>
      </c>
      <c r="F19">
        <v>13025378</v>
      </c>
      <c r="G19">
        <v>13025378</v>
      </c>
    </row>
    <row r="20" spans="1:7" ht="16" customHeight="1" x14ac:dyDescent="0.2">
      <c r="A20" t="s">
        <v>21</v>
      </c>
      <c r="B20">
        <v>46278799</v>
      </c>
      <c r="C20">
        <v>46090822</v>
      </c>
      <c r="D20">
        <v>0</v>
      </c>
      <c r="E20">
        <v>187977</v>
      </c>
      <c r="F20">
        <v>423537054</v>
      </c>
      <c r="G20">
        <v>469815853</v>
      </c>
    </row>
    <row r="21" spans="1:7" ht="16" customHeight="1" x14ac:dyDescent="0.2">
      <c r="A21" t="s">
        <v>22</v>
      </c>
      <c r="B21">
        <v>995821</v>
      </c>
      <c r="C21">
        <v>995821</v>
      </c>
      <c r="D21">
        <v>0</v>
      </c>
      <c r="E21">
        <v>0</v>
      </c>
      <c r="F21">
        <v>50708546</v>
      </c>
      <c r="G21">
        <v>51704367</v>
      </c>
    </row>
    <row r="22" spans="1:7" ht="16" customHeight="1" x14ac:dyDescent="0.2">
      <c r="A22" t="s">
        <v>23</v>
      </c>
      <c r="B22">
        <v>40925713</v>
      </c>
      <c r="C22">
        <v>40925713</v>
      </c>
      <c r="D22">
        <v>0</v>
      </c>
      <c r="E22">
        <v>0</v>
      </c>
      <c r="F22">
        <v>15666421</v>
      </c>
      <c r="G22">
        <v>56592134</v>
      </c>
    </row>
    <row r="23" spans="1:7" ht="16" customHeight="1" x14ac:dyDescent="0.2">
      <c r="A23" t="s">
        <v>24</v>
      </c>
      <c r="B23">
        <v>38886321</v>
      </c>
      <c r="C23">
        <v>29095813</v>
      </c>
      <c r="D23">
        <v>9790508</v>
      </c>
      <c r="E23">
        <v>0</v>
      </c>
      <c r="F23">
        <v>9237581</v>
      </c>
      <c r="G23">
        <v>48123902</v>
      </c>
    </row>
    <row r="24" spans="1:7" ht="16" customHeight="1" x14ac:dyDescent="0.2">
      <c r="A24" t="s">
        <v>25</v>
      </c>
      <c r="B24">
        <v>60451402</v>
      </c>
      <c r="C24">
        <v>56902542</v>
      </c>
      <c r="D24">
        <v>13215</v>
      </c>
      <c r="E24">
        <v>3535645</v>
      </c>
      <c r="F24">
        <v>11720196</v>
      </c>
      <c r="G24">
        <v>72171598</v>
      </c>
    </row>
    <row r="25" spans="1:7" ht="16" customHeight="1" x14ac:dyDescent="0.2">
      <c r="A25" t="s">
        <v>26</v>
      </c>
      <c r="B25">
        <v>8363511</v>
      </c>
      <c r="C25">
        <v>6894937</v>
      </c>
      <c r="D25">
        <v>1368771</v>
      </c>
      <c r="E25">
        <v>99803</v>
      </c>
      <c r="F25">
        <v>12722771</v>
      </c>
      <c r="G25">
        <v>21086282</v>
      </c>
    </row>
    <row r="26" spans="1:7" ht="16" customHeight="1" x14ac:dyDescent="0.2">
      <c r="A26" t="s">
        <v>27</v>
      </c>
      <c r="B26">
        <v>22178690</v>
      </c>
      <c r="C26">
        <v>16902868</v>
      </c>
      <c r="D26">
        <v>3525902</v>
      </c>
      <c r="E26">
        <v>1749920</v>
      </c>
      <c r="F26">
        <v>0</v>
      </c>
      <c r="G26">
        <v>22178690</v>
      </c>
    </row>
    <row r="27" spans="1:7" ht="16" customHeight="1" x14ac:dyDescent="0.2">
      <c r="A27" t="s">
        <v>28</v>
      </c>
      <c r="B27">
        <v>3871751</v>
      </c>
      <c r="C27">
        <v>3871751</v>
      </c>
      <c r="D27">
        <v>0</v>
      </c>
      <c r="E27">
        <v>0</v>
      </c>
      <c r="F27">
        <v>60150938</v>
      </c>
      <c r="G27">
        <v>64022689</v>
      </c>
    </row>
    <row r="28" spans="1:7" ht="16" customHeight="1" x14ac:dyDescent="0.2">
      <c r="A28" t="s">
        <v>29</v>
      </c>
      <c r="B28">
        <v>223114705</v>
      </c>
      <c r="C28">
        <v>223114705</v>
      </c>
      <c r="D28">
        <v>0</v>
      </c>
      <c r="E28">
        <v>0</v>
      </c>
      <c r="F28">
        <v>369440813</v>
      </c>
      <c r="G28">
        <v>592555518</v>
      </c>
    </row>
    <row r="29" spans="1:7" ht="16" customHeight="1" x14ac:dyDescent="0.2">
      <c r="A29" t="s">
        <v>30</v>
      </c>
      <c r="B29">
        <v>298517565</v>
      </c>
      <c r="C29">
        <v>298517565</v>
      </c>
      <c r="D29">
        <v>0</v>
      </c>
      <c r="E29">
        <v>0</v>
      </c>
      <c r="F29">
        <v>491381323</v>
      </c>
      <c r="G29">
        <v>789898888</v>
      </c>
    </row>
    <row r="30" spans="1:7" ht="16" customHeight="1" x14ac:dyDescent="0.2">
      <c r="A30" t="s">
        <v>31</v>
      </c>
      <c r="B30">
        <v>16200513</v>
      </c>
      <c r="C30">
        <v>16200513</v>
      </c>
      <c r="D30">
        <v>0</v>
      </c>
      <c r="E30">
        <v>0</v>
      </c>
      <c r="F30">
        <v>184359382</v>
      </c>
      <c r="G30">
        <v>200559895</v>
      </c>
    </row>
    <row r="31" spans="1:7" ht="16" customHeight="1" x14ac:dyDescent="0.2">
      <c r="A31" t="s">
        <v>32</v>
      </c>
      <c r="B31">
        <v>2174319</v>
      </c>
      <c r="C31">
        <v>2174319</v>
      </c>
      <c r="D31">
        <v>0</v>
      </c>
      <c r="E31">
        <v>0</v>
      </c>
      <c r="F31">
        <v>19549989</v>
      </c>
      <c r="G31">
        <v>21724308</v>
      </c>
    </row>
    <row r="32" spans="1:7" ht="16" customHeight="1" x14ac:dyDescent="0.2">
      <c r="A32" t="s">
        <v>33</v>
      </c>
      <c r="B32">
        <v>33835416</v>
      </c>
      <c r="C32">
        <v>33835416</v>
      </c>
      <c r="D32">
        <v>0</v>
      </c>
      <c r="E32">
        <v>0</v>
      </c>
      <c r="F32">
        <v>66168738</v>
      </c>
      <c r="G32">
        <v>100004154</v>
      </c>
    </row>
    <row r="33" spans="1:7" ht="16" customHeight="1" x14ac:dyDescent="0.2">
      <c r="A33" t="s">
        <v>34</v>
      </c>
      <c r="B33">
        <v>1752690</v>
      </c>
      <c r="C33">
        <v>438700</v>
      </c>
      <c r="D33">
        <v>1313990</v>
      </c>
      <c r="E33">
        <v>0</v>
      </c>
      <c r="F33">
        <v>11678749</v>
      </c>
      <c r="G33">
        <v>13431439</v>
      </c>
    </row>
    <row r="34" spans="1:7" ht="16" customHeight="1" x14ac:dyDescent="0.2">
      <c r="A34" t="s">
        <v>35</v>
      </c>
      <c r="B34">
        <v>9847053</v>
      </c>
      <c r="C34">
        <v>9847053</v>
      </c>
      <c r="D34">
        <v>0</v>
      </c>
      <c r="E34">
        <v>0</v>
      </c>
      <c r="F34">
        <v>16319021</v>
      </c>
      <c r="G34">
        <v>26166074</v>
      </c>
    </row>
    <row r="35" spans="1:7" ht="16" customHeight="1" x14ac:dyDescent="0.2">
      <c r="A35" t="s">
        <v>36</v>
      </c>
      <c r="B35">
        <v>2176584</v>
      </c>
      <c r="C35">
        <v>765042</v>
      </c>
      <c r="D35">
        <v>1411542</v>
      </c>
      <c r="E35">
        <v>0</v>
      </c>
      <c r="F35">
        <v>33849119</v>
      </c>
      <c r="G35">
        <v>36025703</v>
      </c>
    </row>
    <row r="36" spans="1:7" ht="16" customHeight="1" x14ac:dyDescent="0.2">
      <c r="A36" t="s">
        <v>37</v>
      </c>
      <c r="B36">
        <v>12252717</v>
      </c>
      <c r="C36">
        <v>12252717</v>
      </c>
      <c r="D36">
        <v>0</v>
      </c>
      <c r="E36">
        <v>0</v>
      </c>
      <c r="F36">
        <v>19647711</v>
      </c>
      <c r="G36">
        <v>31900428</v>
      </c>
    </row>
    <row r="37" spans="1:7" ht="16" customHeight="1" x14ac:dyDescent="0.2">
      <c r="A37" t="s">
        <v>38</v>
      </c>
      <c r="B37">
        <v>80332283</v>
      </c>
      <c r="C37">
        <v>49749416</v>
      </c>
      <c r="D37">
        <v>26374178</v>
      </c>
      <c r="E37">
        <v>4208689</v>
      </c>
      <c r="F37">
        <v>159997542</v>
      </c>
      <c r="G37">
        <v>240329825</v>
      </c>
    </row>
    <row r="38" spans="1:7" ht="16" customHeight="1" x14ac:dyDescent="0.2">
      <c r="A38" t="s">
        <v>39</v>
      </c>
      <c r="B38">
        <v>4751696</v>
      </c>
      <c r="C38">
        <v>1856438</v>
      </c>
      <c r="D38">
        <v>2895258</v>
      </c>
      <c r="E38">
        <v>0</v>
      </c>
      <c r="F38">
        <v>12593160</v>
      </c>
      <c r="G38">
        <v>17344856</v>
      </c>
    </row>
    <row r="39" spans="1:7" ht="16" customHeight="1" x14ac:dyDescent="0.2">
      <c r="A39" t="s">
        <v>40</v>
      </c>
      <c r="B39">
        <v>350197740</v>
      </c>
      <c r="C39">
        <v>350197740</v>
      </c>
      <c r="D39">
        <v>0</v>
      </c>
      <c r="E39">
        <v>0</v>
      </c>
      <c r="F39">
        <v>387237287</v>
      </c>
      <c r="G39">
        <v>737435027</v>
      </c>
    </row>
    <row r="40" spans="1:7" ht="16" customHeight="1" x14ac:dyDescent="0.2">
      <c r="A40" t="s">
        <v>41</v>
      </c>
      <c r="B40">
        <v>16530682</v>
      </c>
      <c r="C40">
        <v>16530682</v>
      </c>
      <c r="D40">
        <v>0</v>
      </c>
      <c r="E40">
        <v>0</v>
      </c>
      <c r="F40">
        <v>186956098</v>
      </c>
      <c r="G40">
        <v>203486780</v>
      </c>
    </row>
    <row r="41" spans="1:7" ht="16" customHeight="1" x14ac:dyDescent="0.2">
      <c r="A41" t="s">
        <v>42</v>
      </c>
      <c r="B41">
        <v>6884944</v>
      </c>
      <c r="C41">
        <v>5841474</v>
      </c>
      <c r="D41">
        <v>1017036</v>
      </c>
      <c r="E41">
        <v>26434</v>
      </c>
      <c r="F41">
        <v>2184342</v>
      </c>
      <c r="G41">
        <v>9069286</v>
      </c>
    </row>
    <row r="42" spans="1:7" ht="16" customHeight="1" x14ac:dyDescent="0.2">
      <c r="A42" t="s">
        <v>43</v>
      </c>
      <c r="B42">
        <v>96506663</v>
      </c>
      <c r="C42">
        <v>91707468</v>
      </c>
      <c r="D42">
        <v>0</v>
      </c>
      <c r="E42">
        <v>4799195</v>
      </c>
      <c r="F42">
        <v>236586360</v>
      </c>
      <c r="G42">
        <v>333093023</v>
      </c>
    </row>
    <row r="43" spans="1:7" ht="16" customHeight="1" x14ac:dyDescent="0.2">
      <c r="A43" t="s">
        <v>44</v>
      </c>
      <c r="B43">
        <v>35013161</v>
      </c>
      <c r="C43">
        <v>12572206</v>
      </c>
      <c r="D43">
        <v>10848105</v>
      </c>
      <c r="E43">
        <v>11592850</v>
      </c>
      <c r="F43">
        <v>25345820</v>
      </c>
      <c r="G43">
        <v>60358981</v>
      </c>
    </row>
    <row r="44" spans="1:7" ht="16" customHeight="1" x14ac:dyDescent="0.2">
      <c r="A44" t="s">
        <v>45</v>
      </c>
      <c r="B44">
        <v>24958530</v>
      </c>
      <c r="C44">
        <v>3389449</v>
      </c>
      <c r="D44">
        <v>16418753</v>
      </c>
      <c r="E44">
        <v>5150328</v>
      </c>
      <c r="F44">
        <v>72786856</v>
      </c>
      <c r="G44">
        <v>97745386</v>
      </c>
    </row>
    <row r="45" spans="1:7" ht="16" customHeight="1" x14ac:dyDescent="0.2">
      <c r="A45" t="s">
        <v>46</v>
      </c>
      <c r="B45">
        <v>47410053</v>
      </c>
      <c r="C45">
        <v>41007585</v>
      </c>
      <c r="D45">
        <v>0</v>
      </c>
      <c r="E45">
        <v>6402468</v>
      </c>
      <c r="F45">
        <v>412278471</v>
      </c>
      <c r="G45">
        <v>459688524</v>
      </c>
    </row>
    <row r="46" spans="1:7" ht="16" customHeight="1" x14ac:dyDescent="0.2">
      <c r="A46" t="s">
        <v>47</v>
      </c>
      <c r="B46">
        <v>2589307</v>
      </c>
      <c r="C46">
        <v>2174014</v>
      </c>
      <c r="D46">
        <v>415293</v>
      </c>
      <c r="E46">
        <v>0</v>
      </c>
      <c r="F46">
        <v>24914033</v>
      </c>
      <c r="G46">
        <v>27503340</v>
      </c>
    </row>
    <row r="47" spans="1:7" ht="16" customHeight="1" x14ac:dyDescent="0.2">
      <c r="A47" t="s">
        <v>48</v>
      </c>
      <c r="B47">
        <v>1041523</v>
      </c>
      <c r="C47">
        <v>414501</v>
      </c>
      <c r="D47">
        <v>0</v>
      </c>
      <c r="E47">
        <v>627022</v>
      </c>
      <c r="F47">
        <v>57346326</v>
      </c>
      <c r="G47">
        <v>58387849</v>
      </c>
    </row>
    <row r="48" spans="1:7" ht="16" customHeight="1" x14ac:dyDescent="0.2">
      <c r="A48" t="s">
        <v>49</v>
      </c>
      <c r="B48">
        <v>5798683</v>
      </c>
      <c r="C48">
        <v>4995769</v>
      </c>
      <c r="D48">
        <v>802914</v>
      </c>
      <c r="E48">
        <v>0</v>
      </c>
      <c r="F48">
        <v>2741317</v>
      </c>
      <c r="G48">
        <v>8540000</v>
      </c>
    </row>
    <row r="49" spans="1:7" ht="16" customHeight="1" x14ac:dyDescent="0.2">
      <c r="A49" t="s">
        <v>50</v>
      </c>
      <c r="B49">
        <v>41941123</v>
      </c>
      <c r="C49">
        <v>28992131</v>
      </c>
      <c r="D49">
        <v>12644693</v>
      </c>
      <c r="E49">
        <v>304299</v>
      </c>
      <c r="F49">
        <v>103446062</v>
      </c>
      <c r="G49">
        <v>145387185</v>
      </c>
    </row>
    <row r="50" spans="1:7" ht="16" customHeight="1" x14ac:dyDescent="0.2">
      <c r="A50" t="s">
        <v>51</v>
      </c>
      <c r="B50">
        <v>60064648</v>
      </c>
      <c r="C50">
        <v>60064648</v>
      </c>
      <c r="D50">
        <v>0</v>
      </c>
      <c r="E50">
        <v>0</v>
      </c>
      <c r="F50">
        <v>191376156</v>
      </c>
      <c r="G50">
        <v>251440804</v>
      </c>
    </row>
    <row r="51" spans="1:7" ht="16" customHeight="1" x14ac:dyDescent="0.2">
      <c r="A51" t="s">
        <v>52</v>
      </c>
      <c r="B51">
        <v>1031082</v>
      </c>
      <c r="C51">
        <v>984637</v>
      </c>
      <c r="D51">
        <v>0</v>
      </c>
      <c r="E51">
        <v>46445</v>
      </c>
      <c r="F51">
        <v>21163619</v>
      </c>
      <c r="G51">
        <v>22194701</v>
      </c>
    </row>
    <row r="52" spans="1:7" ht="16" customHeight="1" x14ac:dyDescent="0.2">
      <c r="A52" t="s">
        <v>53</v>
      </c>
      <c r="B52">
        <v>21919136</v>
      </c>
      <c r="C52">
        <v>18217681</v>
      </c>
      <c r="D52">
        <v>0</v>
      </c>
      <c r="E52">
        <v>3701455</v>
      </c>
      <c r="F52">
        <v>2845835</v>
      </c>
      <c r="G52">
        <v>24764971</v>
      </c>
    </row>
    <row r="53" spans="1:7" ht="16" customHeight="1" x14ac:dyDescent="0.2">
      <c r="A53" t="s">
        <v>54</v>
      </c>
      <c r="B53">
        <v>36919519</v>
      </c>
      <c r="C53">
        <v>36919519</v>
      </c>
      <c r="D53">
        <v>0</v>
      </c>
      <c r="E53">
        <v>0</v>
      </c>
      <c r="F53">
        <v>87403972</v>
      </c>
      <c r="G53">
        <v>124323491</v>
      </c>
    </row>
    <row r="54" spans="1:7" ht="16" customHeight="1" x14ac:dyDescent="0.2">
      <c r="A54" t="s">
        <v>55</v>
      </c>
      <c r="B54">
        <v>160879944</v>
      </c>
      <c r="C54">
        <v>160879944</v>
      </c>
      <c r="D54">
        <v>0</v>
      </c>
      <c r="E54">
        <v>0</v>
      </c>
      <c r="F54">
        <v>331091411</v>
      </c>
      <c r="G54">
        <v>491971355</v>
      </c>
    </row>
    <row r="55" spans="1:7" ht="16" customHeight="1" x14ac:dyDescent="0.2">
      <c r="A55" t="s">
        <v>56</v>
      </c>
      <c r="B55">
        <v>29279477</v>
      </c>
      <c r="C55">
        <v>26308084</v>
      </c>
      <c r="D55">
        <v>2971393</v>
      </c>
      <c r="E55">
        <v>0</v>
      </c>
      <c r="F55">
        <v>5166969</v>
      </c>
      <c r="G55">
        <v>34446446</v>
      </c>
    </row>
    <row r="56" spans="1:7" ht="16" customHeight="1" x14ac:dyDescent="0.2">
      <c r="A56" t="s">
        <v>57</v>
      </c>
      <c r="B56">
        <v>28699333</v>
      </c>
      <c r="C56">
        <v>28699333</v>
      </c>
      <c r="D56">
        <v>0</v>
      </c>
      <c r="E56">
        <v>0</v>
      </c>
      <c r="F56">
        <v>182304643</v>
      </c>
      <c r="G56">
        <v>211003976</v>
      </c>
    </row>
    <row r="57" spans="1:7" ht="16" customHeight="1" x14ac:dyDescent="0.2">
      <c r="A57" t="s">
        <v>58</v>
      </c>
      <c r="B57">
        <v>6731473</v>
      </c>
      <c r="C57">
        <v>5177766</v>
      </c>
      <c r="D57">
        <v>1553707</v>
      </c>
      <c r="E57">
        <v>0</v>
      </c>
      <c r="F57">
        <v>2799663</v>
      </c>
      <c r="G57">
        <v>9531136</v>
      </c>
    </row>
    <row r="58" spans="1:7" ht="16" customHeight="1" x14ac:dyDescent="0.2">
      <c r="A58" t="s">
        <v>133</v>
      </c>
      <c r="B58">
        <v>3687228720</v>
      </c>
      <c r="C58">
        <v>3499406624</v>
      </c>
      <c r="D58">
        <v>132916165</v>
      </c>
      <c r="E58">
        <v>54905931</v>
      </c>
      <c r="F58">
        <v>6835966209</v>
      </c>
      <c r="G58">
        <v>10523194929</v>
      </c>
    </row>
    <row r="59" spans="1:7" ht="16" customHeight="1" x14ac:dyDescent="0.2">
      <c r="A59" t="s">
        <v>145</v>
      </c>
      <c r="B59">
        <v>0.35</v>
      </c>
      <c r="C59">
        <v>0.33</v>
      </c>
      <c r="D59">
        <v>0.01</v>
      </c>
      <c r="E59">
        <v>0.01</v>
      </c>
      <c r="F59">
        <v>0.65</v>
      </c>
      <c r="G59">
        <v>1</v>
      </c>
    </row>
  </sheetData>
  <sheetProtection insertColumns="0" insertRows="0" insertHyperlinks="0" selectLockedCells="1"/>
  <phoneticPr fontId="13" type="noConversion"/>
  <hyperlinks>
    <hyperlink ref="A59"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&amp;N&amp;R_x000D_</oddFooter>
  </headerFooter>
  <legacy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enableFormatConditionsCalculation="0"/>
  <dimension ref="A1:I60"/>
  <sheetViews>
    <sheetView workbookViewId="0">
      <selection activeCell="L58" sqref="L58"/>
    </sheetView>
  </sheetViews>
  <sheetFormatPr baseColWidth="10" defaultColWidth="9.1640625" defaultRowHeight="16" customHeight="1" x14ac:dyDescent="0.2"/>
  <cols>
    <col min="1" max="1" width="14" customWidth="1"/>
    <col min="2" max="2" width="19.1640625" customWidth="1"/>
    <col min="3" max="3" width="14" customWidth="1"/>
    <col min="4" max="4" width="14.1640625" customWidth="1"/>
    <col min="5" max="5" width="13.83203125" customWidth="1"/>
    <col min="6" max="6" width="12" customWidth="1"/>
    <col min="7" max="7" width="12.33203125" customWidth="1"/>
    <col min="8" max="8" width="10.6640625" customWidth="1"/>
    <col min="9" max="9" width="12.5" customWidth="1"/>
  </cols>
  <sheetData>
    <row r="1" spans="1:9" ht="16" customHeight="1" x14ac:dyDescent="0.2">
      <c r="A1" t="s">
        <v>146</v>
      </c>
    </row>
    <row r="2" spans="1:9" ht="16" customHeight="1" x14ac:dyDescent="0.2">
      <c r="A2" t="s">
        <v>174</v>
      </c>
    </row>
    <row r="3" spans="1:9" ht="16" customHeight="1" x14ac:dyDescent="0.2">
      <c r="A3" t="s">
        <v>163</v>
      </c>
    </row>
    <row r="5" spans="1:9" ht="16" customHeight="1" x14ac:dyDescent="0.2">
      <c r="A5" t="s">
        <v>1</v>
      </c>
      <c r="B5" t="s">
        <v>148</v>
      </c>
      <c r="C5" t="s">
        <v>164</v>
      </c>
      <c r="D5" t="s">
        <v>165</v>
      </c>
      <c r="E5" t="s">
        <v>166</v>
      </c>
      <c r="F5" t="s">
        <v>167</v>
      </c>
      <c r="G5" t="s">
        <v>168</v>
      </c>
      <c r="H5" t="s">
        <v>169</v>
      </c>
      <c r="I5" t="s">
        <v>170</v>
      </c>
    </row>
    <row r="6" spans="1:9" ht="16" customHeight="1" x14ac:dyDescent="0.2">
      <c r="B6" t="s">
        <v>60</v>
      </c>
      <c r="D6" t="s">
        <v>171</v>
      </c>
      <c r="E6" t="s">
        <v>172</v>
      </c>
      <c r="F6" t="s">
        <v>173</v>
      </c>
      <c r="H6" t="s">
        <v>70</v>
      </c>
      <c r="I6" t="s">
        <v>72</v>
      </c>
    </row>
    <row r="7" spans="1:9" ht="16" customHeight="1" x14ac:dyDescent="0.2">
      <c r="B7">
        <v>5</v>
      </c>
    </row>
    <row r="8" spans="1:9" ht="16" customHeight="1" x14ac:dyDescent="0.2">
      <c r="A8" t="s">
        <v>8</v>
      </c>
      <c r="B8">
        <v>48362982</v>
      </c>
      <c r="C8">
        <v>35280235</v>
      </c>
      <c r="D8">
        <v>2380219</v>
      </c>
      <c r="E8">
        <v>2835258</v>
      </c>
      <c r="F8">
        <v>10426963</v>
      </c>
      <c r="G8">
        <v>0.11</v>
      </c>
      <c r="H8">
        <v>272573</v>
      </c>
      <c r="I8">
        <v>19365222</v>
      </c>
    </row>
    <row r="9" spans="1:9" ht="16" customHeight="1" x14ac:dyDescent="0.2">
      <c r="A9" t="s">
        <v>9</v>
      </c>
      <c r="B9">
        <v>12620565</v>
      </c>
      <c r="C9">
        <v>3229984</v>
      </c>
      <c r="D9">
        <v>350841</v>
      </c>
      <c r="E9">
        <v>0</v>
      </c>
      <c r="F9">
        <v>2770437</v>
      </c>
      <c r="G9">
        <v>0.12</v>
      </c>
      <c r="H9">
        <v>108706</v>
      </c>
      <c r="I9">
        <v>0</v>
      </c>
    </row>
    <row r="10" spans="1:9" ht="16" customHeight="1" x14ac:dyDescent="0.2">
      <c r="A10" t="s">
        <v>10</v>
      </c>
      <c r="B10">
        <v>155473223</v>
      </c>
      <c r="C10">
        <v>65023553</v>
      </c>
      <c r="D10">
        <v>0</v>
      </c>
      <c r="E10">
        <v>0</v>
      </c>
      <c r="F10">
        <v>36100396</v>
      </c>
      <c r="G10">
        <v>0.18</v>
      </c>
      <c r="H10">
        <v>2814839</v>
      </c>
      <c r="I10">
        <v>26108318</v>
      </c>
    </row>
    <row r="11" spans="1:9" ht="16" customHeight="1" x14ac:dyDescent="0.2">
      <c r="A11" t="s">
        <v>11</v>
      </c>
      <c r="B11">
        <v>44625668</v>
      </c>
      <c r="C11">
        <v>19139495</v>
      </c>
      <c r="D11">
        <v>447037</v>
      </c>
      <c r="E11">
        <v>1549841</v>
      </c>
      <c r="F11">
        <v>10107428</v>
      </c>
      <c r="G11">
        <v>0.17</v>
      </c>
      <c r="H11">
        <v>1898101</v>
      </c>
      <c r="I11">
        <v>5137088</v>
      </c>
    </row>
    <row r="12" spans="1:9" ht="16" customHeight="1" x14ac:dyDescent="0.2">
      <c r="A12" t="s">
        <v>12</v>
      </c>
      <c r="B12">
        <v>1368743506</v>
      </c>
      <c r="C12">
        <v>710253726</v>
      </c>
      <c r="D12">
        <v>23161869</v>
      </c>
      <c r="E12">
        <v>0</v>
      </c>
      <c r="F12">
        <v>331850202</v>
      </c>
      <c r="G12">
        <v>0.09</v>
      </c>
      <c r="H12">
        <v>60879065</v>
      </c>
      <c r="I12">
        <v>294362590</v>
      </c>
    </row>
    <row r="13" spans="1:9" ht="16" customHeight="1" x14ac:dyDescent="0.2">
      <c r="A13" t="s">
        <v>13</v>
      </c>
      <c r="B13">
        <v>78623198</v>
      </c>
      <c r="C13">
        <v>70763058</v>
      </c>
      <c r="D13">
        <v>4884139</v>
      </c>
      <c r="E13">
        <v>0</v>
      </c>
      <c r="F13">
        <v>8010455</v>
      </c>
      <c r="G13">
        <v>7.0000000000000007E-2</v>
      </c>
      <c r="H13">
        <v>5819058</v>
      </c>
      <c r="I13">
        <v>52049406</v>
      </c>
    </row>
    <row r="14" spans="1:9" ht="16" customHeight="1" x14ac:dyDescent="0.2">
      <c r="A14" t="s">
        <v>14</v>
      </c>
      <c r="B14">
        <v>224076200</v>
      </c>
      <c r="C14">
        <v>202307665</v>
      </c>
      <c r="D14">
        <v>72484661</v>
      </c>
      <c r="E14">
        <v>8989918</v>
      </c>
      <c r="F14">
        <v>27858267</v>
      </c>
      <c r="G14">
        <v>0.12</v>
      </c>
      <c r="H14">
        <v>0</v>
      </c>
      <c r="I14">
        <v>92974819</v>
      </c>
    </row>
    <row r="15" spans="1:9" ht="16" customHeight="1" x14ac:dyDescent="0.2">
      <c r="A15" t="s">
        <v>15</v>
      </c>
      <c r="B15">
        <v>15762692</v>
      </c>
      <c r="C15">
        <v>2879450</v>
      </c>
      <c r="D15">
        <v>0</v>
      </c>
      <c r="E15">
        <v>0</v>
      </c>
      <c r="F15">
        <v>1814754</v>
      </c>
      <c r="G15">
        <v>0.1</v>
      </c>
      <c r="H15">
        <v>1064696</v>
      </c>
      <c r="I15">
        <v>0</v>
      </c>
    </row>
    <row r="16" spans="1:9" ht="16" customHeight="1" x14ac:dyDescent="0.2">
      <c r="A16" t="s">
        <v>16</v>
      </c>
      <c r="B16">
        <v>79688604</v>
      </c>
      <c r="C16">
        <v>36109872</v>
      </c>
      <c r="D16">
        <v>1271526</v>
      </c>
      <c r="E16">
        <v>10500000</v>
      </c>
      <c r="F16">
        <v>6638998</v>
      </c>
      <c r="G16">
        <v>0.08</v>
      </c>
      <c r="H16">
        <v>3475969</v>
      </c>
      <c r="I16">
        <v>14223379</v>
      </c>
    </row>
    <row r="17" spans="1:9" ht="16" customHeight="1" x14ac:dyDescent="0.2">
      <c r="A17" t="s">
        <v>17</v>
      </c>
      <c r="B17">
        <v>423056244</v>
      </c>
      <c r="C17">
        <v>222073376</v>
      </c>
      <c r="D17">
        <v>4677146</v>
      </c>
      <c r="E17">
        <v>241506</v>
      </c>
      <c r="F17">
        <v>13053709</v>
      </c>
      <c r="G17">
        <v>0.03</v>
      </c>
      <c r="H17">
        <v>1950186</v>
      </c>
      <c r="I17">
        <v>202150829</v>
      </c>
    </row>
    <row r="18" spans="1:9" ht="16" customHeight="1" x14ac:dyDescent="0.2">
      <c r="A18" t="s">
        <v>18</v>
      </c>
      <c r="B18">
        <v>357856087</v>
      </c>
      <c r="C18">
        <v>238479032</v>
      </c>
      <c r="D18">
        <v>23374262</v>
      </c>
      <c r="E18">
        <v>12988781</v>
      </c>
      <c r="F18">
        <v>25524625</v>
      </c>
      <c r="G18">
        <v>0.06</v>
      </c>
      <c r="H18">
        <v>455862</v>
      </c>
      <c r="I18">
        <v>176135502</v>
      </c>
    </row>
    <row r="19" spans="1:9" ht="16" customHeight="1" x14ac:dyDescent="0.2">
      <c r="A19" t="s">
        <v>19</v>
      </c>
      <c r="B19">
        <v>65776082</v>
      </c>
      <c r="C19">
        <v>9224355</v>
      </c>
      <c r="D19">
        <v>0</v>
      </c>
      <c r="E19">
        <v>0</v>
      </c>
      <c r="F19">
        <v>7060181</v>
      </c>
      <c r="G19">
        <v>7.0000000000000007E-2</v>
      </c>
      <c r="H19">
        <v>2164174</v>
      </c>
      <c r="I19">
        <v>0</v>
      </c>
    </row>
    <row r="20" spans="1:9" ht="16" customHeight="1" x14ac:dyDescent="0.2">
      <c r="A20" t="s">
        <v>20</v>
      </c>
      <c r="B20">
        <v>16123559</v>
      </c>
      <c r="C20">
        <v>10673694</v>
      </c>
      <c r="D20">
        <v>400220</v>
      </c>
      <c r="E20">
        <v>2793509</v>
      </c>
      <c r="F20">
        <v>1239679</v>
      </c>
      <c r="G20">
        <v>0.06</v>
      </c>
      <c r="H20">
        <v>3563811</v>
      </c>
      <c r="I20">
        <v>2676475</v>
      </c>
    </row>
    <row r="21" spans="1:9" ht="16" customHeight="1" x14ac:dyDescent="0.2">
      <c r="A21" t="s">
        <v>21</v>
      </c>
      <c r="B21">
        <v>526811908</v>
      </c>
      <c r="C21">
        <v>64216460</v>
      </c>
      <c r="D21">
        <v>0</v>
      </c>
      <c r="E21">
        <v>0</v>
      </c>
      <c r="F21">
        <v>14193577</v>
      </c>
      <c r="G21">
        <v>0.03</v>
      </c>
      <c r="H21">
        <v>315143</v>
      </c>
      <c r="I21">
        <v>49707740</v>
      </c>
    </row>
    <row r="22" spans="1:9" ht="16" customHeight="1" x14ac:dyDescent="0.2">
      <c r="A22" t="s">
        <v>22</v>
      </c>
      <c r="B22">
        <v>101883802</v>
      </c>
      <c r="C22">
        <v>80546590</v>
      </c>
      <c r="D22">
        <v>1459398</v>
      </c>
      <c r="E22">
        <v>0</v>
      </c>
      <c r="F22">
        <v>12721119</v>
      </c>
      <c r="G22">
        <v>7.0000000000000007E-2</v>
      </c>
      <c r="H22">
        <v>8341305</v>
      </c>
      <c r="I22">
        <v>58024768</v>
      </c>
    </row>
    <row r="23" spans="1:9" ht="16" customHeight="1" x14ac:dyDescent="0.2">
      <c r="A23" t="s">
        <v>23</v>
      </c>
      <c r="B23">
        <v>70174464</v>
      </c>
      <c r="C23">
        <v>43112859</v>
      </c>
      <c r="D23">
        <v>38570127</v>
      </c>
      <c r="E23">
        <v>144526</v>
      </c>
      <c r="F23">
        <v>2283995</v>
      </c>
      <c r="G23">
        <v>0.03</v>
      </c>
      <c r="H23">
        <v>2114211</v>
      </c>
      <c r="I23">
        <v>0</v>
      </c>
    </row>
    <row r="24" spans="1:9" ht="16" customHeight="1" x14ac:dyDescent="0.2">
      <c r="A24" t="s">
        <v>24</v>
      </c>
      <c r="B24">
        <v>38612387</v>
      </c>
      <c r="C24">
        <v>25073555</v>
      </c>
      <c r="D24">
        <v>0</v>
      </c>
      <c r="E24">
        <v>0</v>
      </c>
      <c r="F24">
        <v>10279617</v>
      </c>
      <c r="G24">
        <v>0.15</v>
      </c>
      <c r="H24">
        <v>1767024</v>
      </c>
      <c r="I24">
        <v>13026914</v>
      </c>
    </row>
    <row r="25" spans="1:9" ht="16" customHeight="1" x14ac:dyDescent="0.2">
      <c r="A25" t="s">
        <v>25</v>
      </c>
      <c r="B25">
        <v>57265297</v>
      </c>
      <c r="C25">
        <v>27450655</v>
      </c>
      <c r="D25">
        <v>0</v>
      </c>
      <c r="E25">
        <v>0</v>
      </c>
      <c r="F25">
        <v>9698245</v>
      </c>
      <c r="G25">
        <v>0.08</v>
      </c>
      <c r="H25">
        <v>3207672</v>
      </c>
      <c r="I25">
        <v>14544738</v>
      </c>
    </row>
    <row r="26" spans="1:9" ht="16" customHeight="1" x14ac:dyDescent="0.2">
      <c r="A26" t="s">
        <v>26</v>
      </c>
      <c r="B26">
        <v>76840459</v>
      </c>
      <c r="C26">
        <v>63679704</v>
      </c>
      <c r="D26">
        <v>31943193</v>
      </c>
      <c r="E26">
        <v>12840263</v>
      </c>
      <c r="F26">
        <v>16007332</v>
      </c>
      <c r="G26">
        <v>0.14000000000000001</v>
      </c>
      <c r="H26">
        <v>685256</v>
      </c>
      <c r="I26">
        <v>2203660</v>
      </c>
    </row>
    <row r="27" spans="1:9" ht="16" customHeight="1" x14ac:dyDescent="0.2">
      <c r="A27" t="s">
        <v>27</v>
      </c>
      <c r="B27">
        <v>28586195</v>
      </c>
      <c r="C27">
        <v>2287366</v>
      </c>
      <c r="D27">
        <v>0</v>
      </c>
      <c r="E27">
        <v>0</v>
      </c>
      <c r="F27">
        <v>2386025</v>
      </c>
      <c r="G27">
        <v>0.03</v>
      </c>
      <c r="H27">
        <v>-98659</v>
      </c>
      <c r="I27">
        <v>0</v>
      </c>
    </row>
    <row r="28" spans="1:9" ht="16" customHeight="1" x14ac:dyDescent="0.2">
      <c r="A28" t="s">
        <v>28</v>
      </c>
      <c r="B28">
        <v>123231994</v>
      </c>
      <c r="C28">
        <v>80415942</v>
      </c>
      <c r="D28">
        <v>4054881</v>
      </c>
      <c r="E28">
        <v>58790003</v>
      </c>
      <c r="F28">
        <v>16112373</v>
      </c>
      <c r="G28">
        <v>7.0000000000000007E-2</v>
      </c>
      <c r="H28">
        <v>1458685</v>
      </c>
      <c r="I28">
        <v>0</v>
      </c>
    </row>
    <row r="29" spans="1:9" ht="16" customHeight="1" x14ac:dyDescent="0.2">
      <c r="A29" t="s">
        <v>29</v>
      </c>
      <c r="B29">
        <v>252236737</v>
      </c>
      <c r="C29">
        <v>78212107</v>
      </c>
      <c r="D29">
        <v>37239517</v>
      </c>
      <c r="E29">
        <v>0</v>
      </c>
      <c r="F29">
        <v>14424564</v>
      </c>
      <c r="G29">
        <v>0.04</v>
      </c>
      <c r="H29">
        <v>0</v>
      </c>
      <c r="I29">
        <v>26548026</v>
      </c>
    </row>
    <row r="30" spans="1:9" ht="16" customHeight="1" x14ac:dyDescent="0.2">
      <c r="A30" t="s">
        <v>30</v>
      </c>
      <c r="B30">
        <v>377415457</v>
      </c>
      <c r="C30">
        <v>133177857</v>
      </c>
      <c r="D30">
        <v>95358502</v>
      </c>
      <c r="E30">
        <v>11079011</v>
      </c>
      <c r="F30">
        <v>18683677</v>
      </c>
      <c r="G30">
        <v>0.04</v>
      </c>
      <c r="H30">
        <v>16697896</v>
      </c>
      <c r="I30">
        <v>-8641229</v>
      </c>
    </row>
    <row r="31" spans="1:9" ht="16" customHeight="1" x14ac:dyDescent="0.2">
      <c r="A31" t="s">
        <v>31</v>
      </c>
      <c r="B31">
        <v>121900303</v>
      </c>
      <c r="C31">
        <v>21843033</v>
      </c>
      <c r="D31">
        <v>1050309</v>
      </c>
      <c r="E31">
        <v>0</v>
      </c>
      <c r="F31">
        <v>15510755</v>
      </c>
      <c r="G31">
        <v>0.09</v>
      </c>
      <c r="H31">
        <v>667792</v>
      </c>
      <c r="I31">
        <v>4614177</v>
      </c>
    </row>
    <row r="32" spans="1:9" ht="16" customHeight="1" x14ac:dyDescent="0.2">
      <c r="A32" t="s">
        <v>32</v>
      </c>
      <c r="B32">
        <v>46250471</v>
      </c>
      <c r="C32">
        <v>24391864</v>
      </c>
      <c r="D32">
        <v>8076261</v>
      </c>
      <c r="E32">
        <v>2755548</v>
      </c>
      <c r="F32">
        <v>4027625</v>
      </c>
      <c r="G32">
        <v>0.06</v>
      </c>
      <c r="H32">
        <v>463812</v>
      </c>
      <c r="I32">
        <v>9068618</v>
      </c>
    </row>
    <row r="33" spans="1:9" ht="16" customHeight="1" x14ac:dyDescent="0.2">
      <c r="A33" t="s">
        <v>33</v>
      </c>
      <c r="B33">
        <v>100702197</v>
      </c>
      <c r="C33">
        <v>7508197</v>
      </c>
      <c r="D33">
        <v>0</v>
      </c>
      <c r="E33">
        <v>0</v>
      </c>
      <c r="F33">
        <v>5102361</v>
      </c>
      <c r="G33">
        <v>0.03</v>
      </c>
      <c r="H33">
        <v>2405836</v>
      </c>
      <c r="I33">
        <v>0</v>
      </c>
    </row>
    <row r="34" spans="1:9" ht="16" customHeight="1" x14ac:dyDescent="0.2">
      <c r="A34" t="s">
        <v>34</v>
      </c>
      <c r="B34">
        <v>9743298</v>
      </c>
      <c r="C34">
        <v>5929888</v>
      </c>
      <c r="D34">
        <v>422130</v>
      </c>
      <c r="E34">
        <v>0</v>
      </c>
      <c r="F34">
        <v>4110950</v>
      </c>
      <c r="G34">
        <v>0.16</v>
      </c>
      <c r="H34">
        <v>744594</v>
      </c>
      <c r="I34">
        <v>652214</v>
      </c>
    </row>
    <row r="35" spans="1:9" ht="16" customHeight="1" x14ac:dyDescent="0.2">
      <c r="A35" t="s">
        <v>35</v>
      </c>
      <c r="B35">
        <v>25963447</v>
      </c>
      <c r="C35">
        <v>4827272</v>
      </c>
      <c r="D35">
        <v>296001</v>
      </c>
      <c r="E35">
        <v>95179</v>
      </c>
      <c r="F35">
        <v>3311355</v>
      </c>
      <c r="G35">
        <v>0.09</v>
      </c>
      <c r="H35">
        <v>1124737</v>
      </c>
      <c r="I35">
        <v>0</v>
      </c>
    </row>
    <row r="36" spans="1:9" ht="16" customHeight="1" x14ac:dyDescent="0.2">
      <c r="A36" t="s">
        <v>36</v>
      </c>
      <c r="B36">
        <v>20122618</v>
      </c>
      <c r="C36">
        <v>12810309</v>
      </c>
      <c r="D36">
        <v>0</v>
      </c>
      <c r="E36">
        <v>0</v>
      </c>
      <c r="F36">
        <v>5296699</v>
      </c>
      <c r="G36">
        <v>0.11</v>
      </c>
      <c r="H36">
        <v>6375461</v>
      </c>
      <c r="I36">
        <v>1138149</v>
      </c>
    </row>
    <row r="37" spans="1:9" ht="16" customHeight="1" x14ac:dyDescent="0.2">
      <c r="A37" t="s">
        <v>37</v>
      </c>
      <c r="B37">
        <v>20581239</v>
      </c>
      <c r="C37">
        <v>10384401</v>
      </c>
      <c r="D37">
        <v>1859098</v>
      </c>
      <c r="E37">
        <v>0</v>
      </c>
      <c r="F37">
        <v>2457690</v>
      </c>
      <c r="G37">
        <v>0.06</v>
      </c>
      <c r="H37">
        <v>2696005</v>
      </c>
      <c r="I37">
        <v>3371608</v>
      </c>
    </row>
    <row r="38" spans="1:9" ht="16" customHeight="1" x14ac:dyDescent="0.2">
      <c r="A38" t="s">
        <v>38</v>
      </c>
      <c r="B38">
        <v>148505030</v>
      </c>
      <c r="C38">
        <v>53734894</v>
      </c>
      <c r="D38">
        <v>10026065</v>
      </c>
      <c r="E38">
        <v>5355844</v>
      </c>
      <c r="F38">
        <v>33272226</v>
      </c>
      <c r="G38">
        <v>0.11</v>
      </c>
      <c r="H38">
        <v>2761632</v>
      </c>
      <c r="I38">
        <v>2319127</v>
      </c>
    </row>
    <row r="39" spans="1:9" ht="16" customHeight="1" x14ac:dyDescent="0.2">
      <c r="A39" t="s">
        <v>39</v>
      </c>
      <c r="B39">
        <v>33274670</v>
      </c>
      <c r="C39">
        <v>13224232</v>
      </c>
      <c r="D39">
        <v>0</v>
      </c>
      <c r="E39">
        <v>666122</v>
      </c>
      <c r="F39">
        <v>9551389</v>
      </c>
      <c r="G39">
        <v>0.11</v>
      </c>
      <c r="H39">
        <v>427386</v>
      </c>
      <c r="I39">
        <v>2579335</v>
      </c>
    </row>
    <row r="40" spans="1:9" ht="16" customHeight="1" x14ac:dyDescent="0.2">
      <c r="A40" t="s">
        <v>40</v>
      </c>
      <c r="B40">
        <v>886934844</v>
      </c>
      <c r="C40">
        <v>567705311</v>
      </c>
      <c r="D40">
        <v>42929994</v>
      </c>
      <c r="E40">
        <v>100261</v>
      </c>
      <c r="F40">
        <v>226498955</v>
      </c>
      <c r="G40">
        <v>0.12</v>
      </c>
      <c r="H40">
        <v>22474945</v>
      </c>
      <c r="I40">
        <v>275701156</v>
      </c>
    </row>
    <row r="41" spans="1:9" ht="16" customHeight="1" x14ac:dyDescent="0.2">
      <c r="A41" t="s">
        <v>41</v>
      </c>
      <c r="B41">
        <v>179054858</v>
      </c>
      <c r="C41">
        <v>17754826</v>
      </c>
      <c r="D41">
        <v>264</v>
      </c>
      <c r="E41">
        <v>2650</v>
      </c>
      <c r="F41">
        <v>17949233</v>
      </c>
      <c r="G41">
        <v>7.0000000000000007E-2</v>
      </c>
      <c r="H41">
        <v>591806</v>
      </c>
      <c r="I41">
        <v>-789127</v>
      </c>
    </row>
    <row r="42" spans="1:9" ht="16" customHeight="1" x14ac:dyDescent="0.2">
      <c r="A42" t="s">
        <v>42</v>
      </c>
      <c r="B42">
        <v>16660770</v>
      </c>
      <c r="C42">
        <v>8090665</v>
      </c>
      <c r="D42">
        <v>0</v>
      </c>
      <c r="E42">
        <v>3441493</v>
      </c>
      <c r="F42">
        <v>3661975</v>
      </c>
      <c r="G42">
        <v>0.13</v>
      </c>
      <c r="H42">
        <v>742122</v>
      </c>
      <c r="I42">
        <v>245075</v>
      </c>
    </row>
    <row r="43" spans="1:9" ht="16" customHeight="1" x14ac:dyDescent="0.2">
      <c r="A43" t="s">
        <v>43</v>
      </c>
      <c r="B43">
        <v>842467981</v>
      </c>
      <c r="C43">
        <v>460552400</v>
      </c>
      <c r="D43">
        <v>108499080</v>
      </c>
      <c r="E43">
        <v>8865457</v>
      </c>
      <c r="F43">
        <v>107758182</v>
      </c>
      <c r="G43">
        <v>0.1</v>
      </c>
      <c r="H43">
        <v>0</v>
      </c>
      <c r="I43">
        <v>235429681</v>
      </c>
    </row>
    <row r="44" spans="1:9" ht="16" customHeight="1" x14ac:dyDescent="0.2">
      <c r="A44" t="s">
        <v>44</v>
      </c>
      <c r="B44">
        <v>89078866</v>
      </c>
      <c r="C44">
        <v>34191414</v>
      </c>
      <c r="D44">
        <v>557136</v>
      </c>
      <c r="E44">
        <v>2063939</v>
      </c>
      <c r="F44">
        <v>6852507</v>
      </c>
      <c r="G44">
        <v>0.06</v>
      </c>
      <c r="H44">
        <v>928871</v>
      </c>
      <c r="I44">
        <v>23788961</v>
      </c>
    </row>
    <row r="45" spans="1:9" ht="16" customHeight="1" x14ac:dyDescent="0.2">
      <c r="A45" t="s">
        <v>45</v>
      </c>
      <c r="B45">
        <v>82761488</v>
      </c>
      <c r="C45">
        <v>69128155</v>
      </c>
      <c r="D45">
        <v>0</v>
      </c>
      <c r="E45">
        <v>0</v>
      </c>
      <c r="F45">
        <v>16638034</v>
      </c>
      <c r="G45">
        <v>0.08</v>
      </c>
      <c r="H45">
        <v>3589711</v>
      </c>
      <c r="I45">
        <v>48900410</v>
      </c>
    </row>
    <row r="46" spans="1:9" ht="16" customHeight="1" x14ac:dyDescent="0.2">
      <c r="A46" t="s">
        <v>46</v>
      </c>
      <c r="B46">
        <v>311496724</v>
      </c>
      <c r="C46">
        <v>89443058</v>
      </c>
      <c r="D46">
        <v>29366066</v>
      </c>
      <c r="E46">
        <v>2322583</v>
      </c>
      <c r="F46">
        <v>47655606</v>
      </c>
      <c r="G46">
        <v>0.09</v>
      </c>
      <c r="H46">
        <v>9507314</v>
      </c>
      <c r="I46">
        <v>591489</v>
      </c>
    </row>
    <row r="47" spans="1:9" ht="16" customHeight="1" x14ac:dyDescent="0.2">
      <c r="A47" t="s">
        <v>47</v>
      </c>
      <c r="B47">
        <v>34848250</v>
      </c>
      <c r="C47">
        <v>21684423</v>
      </c>
      <c r="D47">
        <v>0</v>
      </c>
      <c r="E47">
        <v>0</v>
      </c>
      <c r="F47">
        <v>8390237</v>
      </c>
      <c r="G47">
        <v>0.11</v>
      </c>
      <c r="H47">
        <v>2612198</v>
      </c>
      <c r="I47">
        <v>10681988</v>
      </c>
    </row>
    <row r="48" spans="1:9" ht="16" customHeight="1" x14ac:dyDescent="0.2">
      <c r="A48" t="s">
        <v>48</v>
      </c>
      <c r="B48">
        <v>75139957</v>
      </c>
      <c r="C48">
        <v>58161690</v>
      </c>
      <c r="D48">
        <v>3197936</v>
      </c>
      <c r="E48">
        <v>0</v>
      </c>
      <c r="F48">
        <v>2812125</v>
      </c>
      <c r="G48">
        <v>0.03</v>
      </c>
      <c r="H48">
        <v>0</v>
      </c>
      <c r="I48">
        <v>52151629</v>
      </c>
    </row>
    <row r="49" spans="1:9" ht="16" customHeight="1" x14ac:dyDescent="0.2">
      <c r="A49" t="s">
        <v>49</v>
      </c>
      <c r="B49">
        <v>4989771</v>
      </c>
      <c r="C49">
        <v>2435182</v>
      </c>
      <c r="D49">
        <v>0</v>
      </c>
      <c r="E49">
        <v>0</v>
      </c>
      <c r="F49">
        <v>1110543</v>
      </c>
      <c r="G49">
        <v>0.06</v>
      </c>
      <c r="H49">
        <v>0</v>
      </c>
      <c r="I49">
        <v>1324639</v>
      </c>
    </row>
    <row r="50" spans="1:9" ht="16" customHeight="1" x14ac:dyDescent="0.2">
      <c r="A50" t="s">
        <v>50</v>
      </c>
      <c r="B50">
        <v>68642976</v>
      </c>
      <c r="C50">
        <v>34368851</v>
      </c>
      <c r="D50">
        <v>0</v>
      </c>
      <c r="E50">
        <v>0</v>
      </c>
      <c r="F50">
        <v>21597786</v>
      </c>
      <c r="G50">
        <v>0.15</v>
      </c>
      <c r="H50">
        <v>4230381</v>
      </c>
      <c r="I50">
        <v>8540684</v>
      </c>
    </row>
    <row r="51" spans="1:9" ht="16" customHeight="1" x14ac:dyDescent="0.2">
      <c r="A51" t="s">
        <v>51</v>
      </c>
      <c r="B51">
        <v>485698552</v>
      </c>
      <c r="C51">
        <v>138228035</v>
      </c>
      <c r="D51">
        <v>4481432</v>
      </c>
      <c r="E51">
        <v>7157313</v>
      </c>
      <c r="F51">
        <v>75652391</v>
      </c>
      <c r="G51">
        <v>0.13</v>
      </c>
      <c r="H51">
        <v>14278411</v>
      </c>
      <c r="I51">
        <v>36658488</v>
      </c>
    </row>
    <row r="52" spans="1:9" ht="16" customHeight="1" x14ac:dyDescent="0.2">
      <c r="A52" t="s">
        <v>52</v>
      </c>
      <c r="B52">
        <v>28928974</v>
      </c>
      <c r="C52">
        <v>8521818</v>
      </c>
      <c r="D52">
        <v>397626</v>
      </c>
      <c r="E52">
        <v>299752</v>
      </c>
      <c r="F52">
        <v>6782696</v>
      </c>
      <c r="G52">
        <v>0.11</v>
      </c>
      <c r="H52">
        <v>1041744</v>
      </c>
      <c r="I52">
        <v>0</v>
      </c>
    </row>
    <row r="53" spans="1:9" ht="16" customHeight="1" x14ac:dyDescent="0.2">
      <c r="A53" t="s">
        <v>53</v>
      </c>
      <c r="B53">
        <v>23363381</v>
      </c>
      <c r="C53">
        <v>4842321</v>
      </c>
      <c r="D53">
        <v>0</v>
      </c>
      <c r="E53">
        <v>0</v>
      </c>
      <c r="F53">
        <v>4194263</v>
      </c>
      <c r="G53">
        <v>0.13</v>
      </c>
      <c r="H53">
        <v>648058</v>
      </c>
      <c r="I53">
        <v>0</v>
      </c>
    </row>
    <row r="54" spans="1:9" ht="16" customHeight="1" x14ac:dyDescent="0.2">
      <c r="A54" t="s">
        <v>54</v>
      </c>
      <c r="B54">
        <v>84214799</v>
      </c>
      <c r="C54">
        <v>43340477</v>
      </c>
      <c r="D54">
        <v>514650</v>
      </c>
      <c r="E54">
        <v>21085868</v>
      </c>
      <c r="F54">
        <v>17546533</v>
      </c>
      <c r="G54">
        <v>0.12</v>
      </c>
      <c r="H54">
        <v>942618</v>
      </c>
      <c r="I54">
        <v>3250808</v>
      </c>
    </row>
    <row r="55" spans="1:9" ht="16" customHeight="1" x14ac:dyDescent="0.2">
      <c r="A55" t="s">
        <v>55</v>
      </c>
      <c r="B55">
        <v>105993478</v>
      </c>
      <c r="C55">
        <v>35907115</v>
      </c>
      <c r="D55">
        <v>0</v>
      </c>
      <c r="E55">
        <v>0</v>
      </c>
      <c r="F55">
        <v>32426804</v>
      </c>
      <c r="G55">
        <v>0.15</v>
      </c>
      <c r="H55">
        <v>3480311</v>
      </c>
      <c r="I55">
        <v>0</v>
      </c>
    </row>
    <row r="56" spans="1:9" ht="16" customHeight="1" x14ac:dyDescent="0.2">
      <c r="A56" t="s">
        <v>56</v>
      </c>
      <c r="B56">
        <v>59805843</v>
      </c>
      <c r="C56">
        <v>38866209</v>
      </c>
      <c r="D56">
        <v>0</v>
      </c>
      <c r="E56">
        <v>4722665</v>
      </c>
      <c r="F56">
        <v>9992544</v>
      </c>
      <c r="G56">
        <v>0.12</v>
      </c>
      <c r="H56">
        <v>10806632</v>
      </c>
      <c r="I56">
        <v>13344368</v>
      </c>
    </row>
    <row r="57" spans="1:9" ht="16" customHeight="1" x14ac:dyDescent="0.2">
      <c r="A57" t="s">
        <v>57</v>
      </c>
      <c r="B57">
        <v>179884844</v>
      </c>
      <c r="C57">
        <v>31221487</v>
      </c>
      <c r="D57">
        <v>571204</v>
      </c>
      <c r="E57">
        <v>6812393</v>
      </c>
      <c r="F57">
        <v>15125591</v>
      </c>
      <c r="G57">
        <v>0.06</v>
      </c>
      <c r="H57">
        <v>6002908</v>
      </c>
      <c r="I57">
        <v>2709391</v>
      </c>
    </row>
    <row r="58" spans="1:9" ht="16" customHeight="1" x14ac:dyDescent="0.2">
      <c r="A58" t="s">
        <v>58</v>
      </c>
      <c r="B58">
        <v>8711034</v>
      </c>
      <c r="C58">
        <v>8530261</v>
      </c>
      <c r="D58">
        <v>0</v>
      </c>
      <c r="E58">
        <v>0</v>
      </c>
      <c r="F58">
        <v>325217</v>
      </c>
      <c r="G58">
        <v>0.02</v>
      </c>
      <c r="H58">
        <v>47677</v>
      </c>
      <c r="I58">
        <v>8157367</v>
      </c>
    </row>
    <row r="59" spans="1:9" ht="16" customHeight="1" x14ac:dyDescent="0.2">
      <c r="A59" t="s">
        <v>133</v>
      </c>
      <c r="B59">
        <v>8639567973</v>
      </c>
      <c r="C59">
        <v>4051238378</v>
      </c>
      <c r="D59">
        <v>554302790</v>
      </c>
      <c r="E59">
        <v>188499683</v>
      </c>
      <c r="F59">
        <v>1304858890</v>
      </c>
      <c r="G59" t="s">
        <v>134</v>
      </c>
      <c r="H59">
        <v>218548535</v>
      </c>
      <c r="I59">
        <v>1785028480</v>
      </c>
    </row>
    <row r="60" spans="1:9" ht="16" customHeight="1" x14ac:dyDescent="0.2">
      <c r="A60" t="s">
        <v>145</v>
      </c>
      <c r="B60">
        <v>0.6</v>
      </c>
      <c r="C60">
        <v>0.28000000000000003</v>
      </c>
      <c r="D60">
        <v>0.04</v>
      </c>
      <c r="E60">
        <v>0.01</v>
      </c>
      <c r="F60">
        <v>0.09</v>
      </c>
      <c r="G60" t="s">
        <v>134</v>
      </c>
      <c r="H60">
        <v>0.02</v>
      </c>
      <c r="I60">
        <v>0.12</v>
      </c>
    </row>
  </sheetData>
  <phoneticPr fontId="13" type="noConversion"/>
  <hyperlinks>
    <hyperlink ref="B7" location="FootnotesTANF!A1" display="5"/>
    <hyperlink ref="A60" location="FootnotesTANF!A1" tooltip="footnote 7" display="Percentages 7/"/>
  </hyperlinks>
  <pageMargins left="0.25" right="0.25" top="0.5" bottom="0.25" header="0.25" footer="0.25"/>
  <pageSetup orientation="landscape"/>
  <headerFooter>
    <oddHeader>&amp;C&amp;"Arial,Bold"TANF FINANCIAL DATA&amp;R&amp;8&amp;D &amp;T</oddHeader>
    <oddFooter>&amp;C&amp;8&amp;P of &amp;N</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enableFormatConditionsCalculation="0"/>
  <dimension ref="A1:L61"/>
  <sheetViews>
    <sheetView workbookViewId="0">
      <selection activeCell="O54" sqref="O54"/>
    </sheetView>
  </sheetViews>
  <sheetFormatPr baseColWidth="10" defaultColWidth="9.1640625" defaultRowHeight="16" customHeight="1" x14ac:dyDescent="0.2"/>
  <cols>
    <col min="1" max="1" width="14.5" customWidth="1"/>
    <col min="2" max="2" width="12.83203125" customWidth="1"/>
    <col min="3" max="3" width="11.1640625" bestFit="1" customWidth="1"/>
    <col min="4" max="4" width="11.1640625" customWidth="1"/>
    <col min="5" max="5" width="13.5" customWidth="1"/>
    <col min="6" max="6" width="9.83203125" customWidth="1"/>
    <col min="7" max="7" width="11.83203125" customWidth="1"/>
    <col min="8" max="8" width="10.5" customWidth="1"/>
    <col min="9" max="9" width="11.1640625" customWidth="1"/>
    <col min="10" max="10" width="10" customWidth="1"/>
    <col min="11" max="11" width="11.5" customWidth="1"/>
    <col min="12" max="12" width="8" customWidth="1"/>
  </cols>
  <sheetData>
    <row r="1" spans="1:12" ht="16" customHeight="1" x14ac:dyDescent="0.2">
      <c r="A1" t="s">
        <v>146</v>
      </c>
    </row>
    <row r="2" spans="1:12" ht="16" customHeight="1" x14ac:dyDescent="0.2">
      <c r="A2" t="s">
        <v>162</v>
      </c>
    </row>
    <row r="3" spans="1:12" ht="16" customHeight="1" x14ac:dyDescent="0.2">
      <c r="A3" t="s">
        <v>135</v>
      </c>
    </row>
    <row r="5" spans="1:12" ht="16" customHeight="1" x14ac:dyDescent="0.2">
      <c r="A5" t="s">
        <v>1</v>
      </c>
      <c r="B5" t="s">
        <v>148</v>
      </c>
      <c r="C5" t="s">
        <v>149</v>
      </c>
      <c r="D5" t="s">
        <v>150</v>
      </c>
      <c r="E5" t="s">
        <v>151</v>
      </c>
      <c r="F5" t="s">
        <v>127</v>
      </c>
      <c r="G5" t="s">
        <v>152</v>
      </c>
      <c r="H5" t="s">
        <v>153</v>
      </c>
      <c r="I5" t="s">
        <v>154</v>
      </c>
      <c r="J5" t="s">
        <v>155</v>
      </c>
      <c r="K5" t="s">
        <v>156</v>
      </c>
      <c r="L5" t="s">
        <v>157</v>
      </c>
    </row>
    <row r="6" spans="1:12" ht="16" customHeight="1" x14ac:dyDescent="0.2">
      <c r="B6" t="s">
        <v>60</v>
      </c>
      <c r="C6" t="s">
        <v>126</v>
      </c>
      <c r="D6" t="s">
        <v>4</v>
      </c>
      <c r="E6" t="s">
        <v>62</v>
      </c>
      <c r="F6" t="s">
        <v>128</v>
      </c>
      <c r="G6" t="s">
        <v>64</v>
      </c>
      <c r="H6" t="s">
        <v>158</v>
      </c>
      <c r="I6" t="s">
        <v>159</v>
      </c>
      <c r="J6" t="s">
        <v>160</v>
      </c>
    </row>
    <row r="7" spans="1:12" ht="16" customHeight="1" x14ac:dyDescent="0.2">
      <c r="B7">
        <v>5</v>
      </c>
      <c r="L7">
        <v>2</v>
      </c>
    </row>
    <row r="8" spans="1:12" ht="16" customHeight="1" x14ac:dyDescent="0.2">
      <c r="A8" t="s">
        <v>8</v>
      </c>
      <c r="B8">
        <v>48362982</v>
      </c>
      <c r="C8">
        <v>12504069</v>
      </c>
      <c r="D8">
        <v>0</v>
      </c>
      <c r="E8">
        <v>578678</v>
      </c>
      <c r="F8">
        <v>0</v>
      </c>
      <c r="G8">
        <v>0</v>
      </c>
      <c r="H8">
        <v>0</v>
      </c>
      <c r="I8">
        <v>0</v>
      </c>
      <c r="J8">
        <v>0</v>
      </c>
      <c r="K8">
        <v>35280235</v>
      </c>
      <c r="L8">
        <v>0.53</v>
      </c>
    </row>
    <row r="9" spans="1:12" ht="16" customHeight="1" x14ac:dyDescent="0.2">
      <c r="A9" t="s">
        <v>9</v>
      </c>
      <c r="B9">
        <v>12620565</v>
      </c>
      <c r="C9">
        <v>3090496</v>
      </c>
      <c r="D9">
        <v>6000000</v>
      </c>
      <c r="E9">
        <v>118588</v>
      </c>
      <c r="F9">
        <v>0</v>
      </c>
      <c r="G9">
        <v>0</v>
      </c>
      <c r="H9">
        <v>0</v>
      </c>
      <c r="I9">
        <v>181497</v>
      </c>
      <c r="J9">
        <v>0</v>
      </c>
      <c r="K9">
        <v>3229984</v>
      </c>
      <c r="L9">
        <v>0.54</v>
      </c>
    </row>
    <row r="10" spans="1:12" ht="16" customHeight="1" x14ac:dyDescent="0.2">
      <c r="A10" t="s">
        <v>10</v>
      </c>
      <c r="B10">
        <v>155473223</v>
      </c>
      <c r="C10">
        <v>10674794</v>
      </c>
      <c r="D10">
        <v>20243687</v>
      </c>
      <c r="E10">
        <v>123670</v>
      </c>
      <c r="F10">
        <v>0</v>
      </c>
      <c r="G10">
        <v>0</v>
      </c>
      <c r="H10">
        <v>0</v>
      </c>
      <c r="I10">
        <v>2165126</v>
      </c>
      <c r="J10">
        <v>57242393</v>
      </c>
      <c r="K10">
        <v>65023553</v>
      </c>
      <c r="L10">
        <v>0.79</v>
      </c>
    </row>
    <row r="11" spans="1:12" ht="16" customHeight="1" x14ac:dyDescent="0.2">
      <c r="A11" t="s">
        <v>11</v>
      </c>
      <c r="B11">
        <v>44625668</v>
      </c>
      <c r="C11">
        <v>20752077</v>
      </c>
      <c r="D11">
        <v>986344</v>
      </c>
      <c r="E11">
        <v>3315010</v>
      </c>
      <c r="F11">
        <v>575677</v>
      </c>
      <c r="G11">
        <v>0</v>
      </c>
      <c r="H11">
        <v>0</v>
      </c>
      <c r="I11">
        <v>-142935</v>
      </c>
      <c r="J11">
        <v>0</v>
      </c>
      <c r="K11">
        <v>19139495</v>
      </c>
      <c r="L11">
        <v>0.77</v>
      </c>
    </row>
    <row r="12" spans="1:12" ht="16" customHeight="1" x14ac:dyDescent="0.2">
      <c r="A12" t="s">
        <v>12</v>
      </c>
      <c r="B12">
        <v>1368743506</v>
      </c>
      <c r="C12">
        <v>457339515</v>
      </c>
      <c r="D12">
        <v>153052943</v>
      </c>
      <c r="E12">
        <v>46873690</v>
      </c>
      <c r="F12">
        <v>0</v>
      </c>
      <c r="G12">
        <v>0</v>
      </c>
      <c r="H12">
        <v>0</v>
      </c>
      <c r="I12">
        <v>1223632</v>
      </c>
      <c r="J12">
        <v>0</v>
      </c>
      <c r="K12">
        <v>710253726</v>
      </c>
      <c r="L12">
        <v>0.37</v>
      </c>
    </row>
    <row r="13" spans="1:12" ht="16" customHeight="1" x14ac:dyDescent="0.2">
      <c r="A13" t="s">
        <v>13</v>
      </c>
      <c r="B13">
        <v>78623198</v>
      </c>
      <c r="C13">
        <v>335592</v>
      </c>
      <c r="D13">
        <v>80160</v>
      </c>
      <c r="E13">
        <v>226705</v>
      </c>
      <c r="F13">
        <v>0</v>
      </c>
      <c r="G13">
        <v>0</v>
      </c>
      <c r="H13">
        <v>0</v>
      </c>
      <c r="I13">
        <v>5577732</v>
      </c>
      <c r="J13">
        <v>1639951</v>
      </c>
      <c r="K13">
        <v>70763058</v>
      </c>
      <c r="L13">
        <v>0.7</v>
      </c>
    </row>
    <row r="14" spans="1:12" ht="16" customHeight="1" x14ac:dyDescent="0.2">
      <c r="A14" t="s">
        <v>14</v>
      </c>
      <c r="B14">
        <v>224076200</v>
      </c>
      <c r="C14">
        <v>0</v>
      </c>
      <c r="D14">
        <v>0</v>
      </c>
      <c r="E14">
        <v>3593301</v>
      </c>
      <c r="F14">
        <v>0</v>
      </c>
      <c r="G14">
        <v>0</v>
      </c>
      <c r="H14">
        <v>0</v>
      </c>
      <c r="I14">
        <v>10112</v>
      </c>
      <c r="J14">
        <v>18165122</v>
      </c>
      <c r="K14">
        <v>202307665</v>
      </c>
      <c r="L14">
        <v>0.93</v>
      </c>
    </row>
    <row r="15" spans="1:12" ht="16" customHeight="1" x14ac:dyDescent="0.2">
      <c r="A15" t="s">
        <v>15</v>
      </c>
      <c r="B15">
        <v>15762692</v>
      </c>
      <c r="C15">
        <v>9097277</v>
      </c>
      <c r="D15">
        <v>3785965</v>
      </c>
      <c r="E15">
        <v>0</v>
      </c>
      <c r="F15">
        <v>0</v>
      </c>
      <c r="G15">
        <v>0</v>
      </c>
      <c r="H15">
        <v>0</v>
      </c>
      <c r="I15">
        <v>0</v>
      </c>
      <c r="J15">
        <v>0</v>
      </c>
      <c r="K15">
        <v>2879450</v>
      </c>
      <c r="L15">
        <v>0.88</v>
      </c>
    </row>
    <row r="16" spans="1:12" ht="16" customHeight="1" x14ac:dyDescent="0.2">
      <c r="A16" t="s">
        <v>16</v>
      </c>
      <c r="B16">
        <v>79688604</v>
      </c>
      <c r="C16">
        <v>6387750</v>
      </c>
      <c r="D16">
        <v>37190982</v>
      </c>
      <c r="E16">
        <v>0</v>
      </c>
      <c r="F16">
        <v>0</v>
      </c>
      <c r="G16">
        <v>0</v>
      </c>
      <c r="H16">
        <v>0</v>
      </c>
      <c r="I16">
        <v>0</v>
      </c>
      <c r="J16">
        <v>0</v>
      </c>
      <c r="K16">
        <v>36109872</v>
      </c>
      <c r="L16">
        <v>0.93</v>
      </c>
    </row>
    <row r="17" spans="1:12" ht="16" customHeight="1" x14ac:dyDescent="0.2">
      <c r="A17" t="s">
        <v>17</v>
      </c>
      <c r="B17">
        <v>423056244</v>
      </c>
      <c r="C17">
        <v>81162369</v>
      </c>
      <c r="D17">
        <v>115984542</v>
      </c>
      <c r="E17">
        <v>2906238</v>
      </c>
      <c r="F17">
        <v>0</v>
      </c>
      <c r="G17">
        <v>0</v>
      </c>
      <c r="H17">
        <v>0</v>
      </c>
      <c r="I17">
        <v>929719</v>
      </c>
      <c r="J17">
        <v>0</v>
      </c>
      <c r="K17">
        <v>222073376</v>
      </c>
      <c r="L17">
        <v>0.9</v>
      </c>
    </row>
    <row r="18" spans="1:12" ht="16" customHeight="1" x14ac:dyDescent="0.2">
      <c r="A18" t="s">
        <v>18</v>
      </c>
      <c r="B18">
        <v>357856087</v>
      </c>
      <c r="C18">
        <v>32825186</v>
      </c>
      <c r="D18">
        <v>0</v>
      </c>
      <c r="E18">
        <v>0</v>
      </c>
      <c r="F18">
        <v>0</v>
      </c>
      <c r="G18">
        <v>0</v>
      </c>
      <c r="H18">
        <v>0</v>
      </c>
      <c r="I18">
        <v>0</v>
      </c>
      <c r="J18">
        <v>86551869</v>
      </c>
      <c r="K18">
        <v>238479032</v>
      </c>
      <c r="L18">
        <v>0.81</v>
      </c>
    </row>
    <row r="19" spans="1:12" ht="16" customHeight="1" x14ac:dyDescent="0.2">
      <c r="A19" t="s">
        <v>19</v>
      </c>
      <c r="B19">
        <v>65776082</v>
      </c>
      <c r="C19">
        <v>56247950</v>
      </c>
      <c r="D19">
        <v>0</v>
      </c>
      <c r="E19">
        <v>303777</v>
      </c>
      <c r="F19">
        <v>0</v>
      </c>
      <c r="G19">
        <v>0</v>
      </c>
      <c r="H19">
        <v>0</v>
      </c>
      <c r="I19">
        <v>0</v>
      </c>
      <c r="J19">
        <v>0</v>
      </c>
      <c r="K19">
        <v>9224355</v>
      </c>
      <c r="L19">
        <v>0.63</v>
      </c>
    </row>
    <row r="20" spans="1:12" ht="16" customHeight="1" x14ac:dyDescent="0.2">
      <c r="A20" t="s">
        <v>20</v>
      </c>
      <c r="B20">
        <v>16123559</v>
      </c>
      <c r="C20">
        <v>1630958</v>
      </c>
      <c r="D20">
        <v>0</v>
      </c>
      <c r="E20">
        <v>0</v>
      </c>
      <c r="F20">
        <v>0</v>
      </c>
      <c r="G20">
        <v>0</v>
      </c>
      <c r="H20">
        <v>0</v>
      </c>
      <c r="I20">
        <v>1149532</v>
      </c>
      <c r="J20">
        <v>2669375</v>
      </c>
      <c r="K20">
        <v>10673694</v>
      </c>
      <c r="L20">
        <v>0.74</v>
      </c>
    </row>
    <row r="21" spans="1:12" ht="16" customHeight="1" x14ac:dyDescent="0.2">
      <c r="A21" t="s">
        <v>21</v>
      </c>
      <c r="B21">
        <v>526811908</v>
      </c>
      <c r="C21">
        <v>58865664</v>
      </c>
      <c r="D21">
        <v>168034659</v>
      </c>
      <c r="E21">
        <v>1066652</v>
      </c>
      <c r="F21">
        <v>0</v>
      </c>
      <c r="G21">
        <v>14336738</v>
      </c>
      <c r="H21">
        <v>0</v>
      </c>
      <c r="I21">
        <v>0</v>
      </c>
      <c r="J21">
        <v>220291735</v>
      </c>
      <c r="K21">
        <v>64216460</v>
      </c>
      <c r="L21">
        <v>0.97</v>
      </c>
    </row>
    <row r="22" spans="1:12" ht="16" customHeight="1" x14ac:dyDescent="0.2">
      <c r="A22" t="s">
        <v>22</v>
      </c>
      <c r="B22">
        <v>101883802</v>
      </c>
      <c r="C22">
        <v>1315337</v>
      </c>
      <c r="D22">
        <v>0</v>
      </c>
      <c r="E22">
        <v>0</v>
      </c>
      <c r="F22">
        <v>0</v>
      </c>
      <c r="G22">
        <v>0</v>
      </c>
      <c r="H22">
        <v>0</v>
      </c>
      <c r="I22">
        <v>20021875</v>
      </c>
      <c r="J22">
        <v>0</v>
      </c>
      <c r="K22">
        <v>80546590</v>
      </c>
      <c r="L22">
        <v>0.57999999999999996</v>
      </c>
    </row>
    <row r="23" spans="1:12" ht="16" customHeight="1" x14ac:dyDescent="0.2">
      <c r="A23" t="s">
        <v>23</v>
      </c>
      <c r="B23">
        <v>70174464</v>
      </c>
      <c r="C23">
        <v>12148304</v>
      </c>
      <c r="D23">
        <v>9587013</v>
      </c>
      <c r="E23">
        <v>1015054</v>
      </c>
      <c r="F23">
        <v>0</v>
      </c>
      <c r="G23">
        <v>0</v>
      </c>
      <c r="H23">
        <v>0</v>
      </c>
      <c r="I23">
        <v>446370</v>
      </c>
      <c r="J23">
        <v>3864864</v>
      </c>
      <c r="K23">
        <v>43112859</v>
      </c>
      <c r="L23">
        <v>0.79</v>
      </c>
    </row>
    <row r="24" spans="1:12" ht="16" customHeight="1" x14ac:dyDescent="0.2">
      <c r="A24" t="s">
        <v>24</v>
      </c>
      <c r="B24">
        <v>38612387</v>
      </c>
      <c r="C24">
        <v>2748280</v>
      </c>
      <c r="D24">
        <v>8443734</v>
      </c>
      <c r="E24">
        <v>2346818</v>
      </c>
      <c r="F24">
        <v>0</v>
      </c>
      <c r="G24">
        <v>0</v>
      </c>
      <c r="H24">
        <v>0</v>
      </c>
      <c r="I24">
        <v>0</v>
      </c>
      <c r="J24">
        <v>0</v>
      </c>
      <c r="K24">
        <v>25073555</v>
      </c>
      <c r="L24">
        <v>0.56999999999999995</v>
      </c>
    </row>
    <row r="25" spans="1:12" ht="16" customHeight="1" x14ac:dyDescent="0.2">
      <c r="A25" t="s">
        <v>25</v>
      </c>
      <c r="B25">
        <v>57265297</v>
      </c>
      <c r="C25">
        <v>21409684</v>
      </c>
      <c r="D25">
        <v>6522770</v>
      </c>
      <c r="E25">
        <v>1882188</v>
      </c>
      <c r="F25">
        <v>0</v>
      </c>
      <c r="G25">
        <v>0</v>
      </c>
      <c r="H25">
        <v>0</v>
      </c>
      <c r="I25">
        <v>0</v>
      </c>
      <c r="J25">
        <v>0</v>
      </c>
      <c r="K25">
        <v>27450655</v>
      </c>
      <c r="L25">
        <v>0.47</v>
      </c>
    </row>
    <row r="26" spans="1:12" ht="16" customHeight="1" x14ac:dyDescent="0.2">
      <c r="A26" t="s">
        <v>26</v>
      </c>
      <c r="B26">
        <v>76840459</v>
      </c>
      <c r="C26">
        <v>8034518</v>
      </c>
      <c r="D26">
        <v>0</v>
      </c>
      <c r="E26">
        <v>4479607</v>
      </c>
      <c r="F26">
        <v>646630</v>
      </c>
      <c r="G26">
        <v>0</v>
      </c>
      <c r="H26">
        <v>0</v>
      </c>
      <c r="I26">
        <v>0</v>
      </c>
      <c r="J26">
        <v>0</v>
      </c>
      <c r="K26">
        <v>63679704</v>
      </c>
      <c r="L26">
        <v>0.66</v>
      </c>
    </row>
    <row r="27" spans="1:12" ht="16" customHeight="1" x14ac:dyDescent="0.2">
      <c r="A27" t="s">
        <v>27</v>
      </c>
      <c r="B27">
        <v>28586195</v>
      </c>
      <c r="C27">
        <v>18651264</v>
      </c>
      <c r="D27">
        <v>3399743</v>
      </c>
      <c r="E27">
        <v>3056500</v>
      </c>
      <c r="F27">
        <v>0</v>
      </c>
      <c r="G27">
        <v>0</v>
      </c>
      <c r="H27">
        <v>0</v>
      </c>
      <c r="I27">
        <v>198088</v>
      </c>
      <c r="J27">
        <v>993234</v>
      </c>
      <c r="K27">
        <v>2287366</v>
      </c>
      <c r="L27">
        <v>0.35</v>
      </c>
    </row>
    <row r="28" spans="1:12" ht="16" customHeight="1" x14ac:dyDescent="0.2">
      <c r="A28" t="s">
        <v>28</v>
      </c>
      <c r="B28">
        <v>123231994</v>
      </c>
      <c r="C28">
        <v>32182430</v>
      </c>
      <c r="D28">
        <v>520502</v>
      </c>
      <c r="E28">
        <v>9381951</v>
      </c>
      <c r="F28">
        <v>0</v>
      </c>
      <c r="G28">
        <v>0</v>
      </c>
      <c r="H28">
        <v>0</v>
      </c>
      <c r="I28">
        <v>731169</v>
      </c>
      <c r="J28">
        <v>0</v>
      </c>
      <c r="K28">
        <v>80415942</v>
      </c>
      <c r="L28">
        <v>0.54</v>
      </c>
    </row>
    <row r="29" spans="1:12" ht="16" customHeight="1" x14ac:dyDescent="0.2">
      <c r="A29" t="s">
        <v>29</v>
      </c>
      <c r="B29">
        <v>252236737</v>
      </c>
      <c r="C29">
        <v>57198</v>
      </c>
      <c r="D29">
        <v>164322819</v>
      </c>
      <c r="E29">
        <v>0</v>
      </c>
      <c r="F29">
        <v>0</v>
      </c>
      <c r="G29">
        <v>0</v>
      </c>
      <c r="H29">
        <v>0</v>
      </c>
      <c r="I29">
        <v>9644613</v>
      </c>
      <c r="J29">
        <v>0</v>
      </c>
      <c r="K29">
        <v>78212107</v>
      </c>
      <c r="L29">
        <v>0.78</v>
      </c>
    </row>
    <row r="30" spans="1:12" ht="16" customHeight="1" x14ac:dyDescent="0.2">
      <c r="A30" t="s">
        <v>30</v>
      </c>
      <c r="B30">
        <v>377415457</v>
      </c>
      <c r="C30">
        <v>50170973</v>
      </c>
      <c r="D30">
        <v>75789989</v>
      </c>
      <c r="E30">
        <v>4495883</v>
      </c>
      <c r="F30">
        <v>158125</v>
      </c>
      <c r="G30">
        <v>0</v>
      </c>
      <c r="H30">
        <v>0</v>
      </c>
      <c r="I30">
        <v>0</v>
      </c>
      <c r="J30">
        <v>113622630</v>
      </c>
      <c r="K30">
        <v>133177857</v>
      </c>
      <c r="L30">
        <v>0.86</v>
      </c>
    </row>
    <row r="31" spans="1:12" ht="16" customHeight="1" x14ac:dyDescent="0.2">
      <c r="A31" t="s">
        <v>31</v>
      </c>
      <c r="B31">
        <v>121900303</v>
      </c>
      <c r="C31">
        <v>49451307</v>
      </c>
      <c r="D31">
        <v>0</v>
      </c>
      <c r="E31">
        <v>3913724</v>
      </c>
      <c r="F31">
        <v>0</v>
      </c>
      <c r="G31">
        <v>19426000</v>
      </c>
      <c r="H31">
        <v>0</v>
      </c>
      <c r="I31">
        <v>27266239</v>
      </c>
      <c r="J31">
        <v>0</v>
      </c>
      <c r="K31">
        <v>21843033</v>
      </c>
      <c r="L31">
        <v>0.69</v>
      </c>
    </row>
    <row r="32" spans="1:12" ht="16" customHeight="1" x14ac:dyDescent="0.2">
      <c r="A32" t="s">
        <v>32</v>
      </c>
      <c r="B32">
        <v>46250471</v>
      </c>
      <c r="C32">
        <v>11382488</v>
      </c>
      <c r="D32">
        <v>-6150</v>
      </c>
      <c r="E32">
        <v>10483269</v>
      </c>
      <c r="F32">
        <v>0</v>
      </c>
      <c r="G32">
        <v>0</v>
      </c>
      <c r="H32">
        <v>0</v>
      </c>
      <c r="I32">
        <v>-1000</v>
      </c>
      <c r="J32">
        <v>0</v>
      </c>
      <c r="K32">
        <v>24391864</v>
      </c>
      <c r="L32">
        <v>0.67</v>
      </c>
    </row>
    <row r="33" spans="1:12" ht="16" customHeight="1" x14ac:dyDescent="0.2">
      <c r="A33" t="s">
        <v>33</v>
      </c>
      <c r="B33">
        <v>100702197</v>
      </c>
      <c r="C33">
        <v>24445969</v>
      </c>
      <c r="D33">
        <v>0</v>
      </c>
      <c r="E33">
        <v>0</v>
      </c>
      <c r="F33">
        <v>0</v>
      </c>
      <c r="G33">
        <v>0</v>
      </c>
      <c r="H33">
        <v>0</v>
      </c>
      <c r="I33">
        <v>0</v>
      </c>
      <c r="J33">
        <v>68748031</v>
      </c>
      <c r="K33">
        <v>7508197</v>
      </c>
      <c r="L33">
        <v>0.57999999999999996</v>
      </c>
    </row>
    <row r="34" spans="1:12" ht="16" customHeight="1" x14ac:dyDescent="0.2">
      <c r="A34" t="s">
        <v>34</v>
      </c>
      <c r="B34">
        <v>9743298</v>
      </c>
      <c r="C34">
        <v>1679802</v>
      </c>
      <c r="D34">
        <v>388467</v>
      </c>
      <c r="E34">
        <v>0</v>
      </c>
      <c r="F34">
        <v>0</v>
      </c>
      <c r="G34">
        <v>0</v>
      </c>
      <c r="H34">
        <v>0</v>
      </c>
      <c r="I34">
        <v>403500</v>
      </c>
      <c r="J34">
        <v>1341641</v>
      </c>
      <c r="K34">
        <v>5929888</v>
      </c>
      <c r="L34">
        <v>0.38</v>
      </c>
    </row>
    <row r="35" spans="1:12" ht="16" customHeight="1" x14ac:dyDescent="0.2">
      <c r="A35" t="s">
        <v>35</v>
      </c>
      <c r="B35">
        <v>25963447</v>
      </c>
      <c r="C35">
        <v>17007372</v>
      </c>
      <c r="D35">
        <v>0</v>
      </c>
      <c r="E35">
        <v>0</v>
      </c>
      <c r="F35">
        <v>0</v>
      </c>
      <c r="G35">
        <v>0</v>
      </c>
      <c r="H35">
        <v>0</v>
      </c>
      <c r="I35">
        <v>4128803</v>
      </c>
      <c r="J35">
        <v>0</v>
      </c>
      <c r="K35">
        <v>4827272</v>
      </c>
      <c r="L35">
        <v>0.73</v>
      </c>
    </row>
    <row r="36" spans="1:12" ht="16" customHeight="1" x14ac:dyDescent="0.2">
      <c r="A36" t="s">
        <v>36</v>
      </c>
      <c r="B36">
        <v>20122618</v>
      </c>
      <c r="C36">
        <v>379918</v>
      </c>
      <c r="D36">
        <v>0</v>
      </c>
      <c r="E36">
        <v>543036</v>
      </c>
      <c r="F36">
        <v>0</v>
      </c>
      <c r="G36">
        <v>0</v>
      </c>
      <c r="H36">
        <v>0</v>
      </c>
      <c r="I36">
        <v>17405</v>
      </c>
      <c r="J36">
        <v>6371950</v>
      </c>
      <c r="K36">
        <v>12810309</v>
      </c>
      <c r="L36">
        <v>0.41</v>
      </c>
    </row>
    <row r="37" spans="1:12" ht="16" customHeight="1" x14ac:dyDescent="0.2">
      <c r="A37" t="s">
        <v>37</v>
      </c>
      <c r="B37">
        <v>20581239</v>
      </c>
      <c r="C37">
        <v>6839312</v>
      </c>
      <c r="D37">
        <v>0</v>
      </c>
      <c r="E37">
        <v>1462046</v>
      </c>
      <c r="F37">
        <v>0</v>
      </c>
      <c r="G37">
        <v>0</v>
      </c>
      <c r="H37">
        <v>0</v>
      </c>
      <c r="I37">
        <v>1895480</v>
      </c>
      <c r="J37">
        <v>0</v>
      </c>
      <c r="K37">
        <v>10384401</v>
      </c>
      <c r="L37">
        <v>0.53</v>
      </c>
    </row>
    <row r="38" spans="1:12" ht="16" customHeight="1" x14ac:dyDescent="0.2">
      <c r="A38" t="s">
        <v>38</v>
      </c>
      <c r="B38">
        <v>148505030</v>
      </c>
      <c r="C38">
        <v>68176730</v>
      </c>
      <c r="D38">
        <v>0</v>
      </c>
      <c r="E38">
        <v>929943</v>
      </c>
      <c r="F38">
        <v>430463</v>
      </c>
      <c r="G38">
        <v>18393000</v>
      </c>
      <c r="H38">
        <v>0</v>
      </c>
      <c r="I38">
        <v>0</v>
      </c>
      <c r="J38">
        <v>6840000</v>
      </c>
      <c r="K38">
        <v>53734894</v>
      </c>
      <c r="L38">
        <v>0.48</v>
      </c>
    </row>
    <row r="39" spans="1:12" ht="16" customHeight="1" x14ac:dyDescent="0.2">
      <c r="A39" t="s">
        <v>39</v>
      </c>
      <c r="B39">
        <v>33274670</v>
      </c>
      <c r="C39">
        <v>19176340</v>
      </c>
      <c r="D39">
        <v>0</v>
      </c>
      <c r="E39">
        <v>874098</v>
      </c>
      <c r="F39">
        <v>0</v>
      </c>
      <c r="G39">
        <v>0</v>
      </c>
      <c r="H39">
        <v>0</v>
      </c>
      <c r="I39">
        <v>0</v>
      </c>
      <c r="J39">
        <v>0</v>
      </c>
      <c r="K39">
        <v>13224232</v>
      </c>
      <c r="L39">
        <v>0.38</v>
      </c>
    </row>
    <row r="40" spans="1:12" ht="16" customHeight="1" x14ac:dyDescent="0.2">
      <c r="A40" t="s">
        <v>40</v>
      </c>
      <c r="B40">
        <v>886934844</v>
      </c>
      <c r="C40">
        <v>153142260</v>
      </c>
      <c r="D40">
        <v>0</v>
      </c>
      <c r="E40">
        <v>8953622</v>
      </c>
      <c r="F40">
        <v>0</v>
      </c>
      <c r="G40">
        <v>0</v>
      </c>
      <c r="H40">
        <v>0</v>
      </c>
      <c r="I40">
        <v>67452271</v>
      </c>
      <c r="J40">
        <v>89681380</v>
      </c>
      <c r="K40">
        <v>567705311</v>
      </c>
      <c r="L40">
        <v>0.47</v>
      </c>
    </row>
    <row r="41" spans="1:12" ht="16" customHeight="1" x14ac:dyDescent="0.2">
      <c r="A41" t="s">
        <v>41</v>
      </c>
      <c r="B41">
        <v>179054858</v>
      </c>
      <c r="C41">
        <v>9291370</v>
      </c>
      <c r="D41">
        <v>56838796</v>
      </c>
      <c r="E41">
        <v>1567145</v>
      </c>
      <c r="F41">
        <v>1000</v>
      </c>
      <c r="G41">
        <v>0</v>
      </c>
      <c r="H41">
        <v>0</v>
      </c>
      <c r="I41">
        <v>3448839</v>
      </c>
      <c r="J41">
        <v>90152882</v>
      </c>
      <c r="K41">
        <v>17754826</v>
      </c>
      <c r="L41">
        <v>0.74</v>
      </c>
    </row>
    <row r="42" spans="1:12" ht="16" customHeight="1" x14ac:dyDescent="0.2">
      <c r="A42" t="s">
        <v>42</v>
      </c>
      <c r="B42">
        <v>16660770</v>
      </c>
      <c r="C42">
        <v>3063443</v>
      </c>
      <c r="D42">
        <v>11309</v>
      </c>
      <c r="E42">
        <v>1220766</v>
      </c>
      <c r="F42">
        <v>0</v>
      </c>
      <c r="G42">
        <v>0</v>
      </c>
      <c r="H42">
        <v>0</v>
      </c>
      <c r="I42">
        <v>721570</v>
      </c>
      <c r="J42">
        <v>3553017</v>
      </c>
      <c r="K42">
        <v>8090665</v>
      </c>
      <c r="L42">
        <v>0.59</v>
      </c>
    </row>
    <row r="43" spans="1:12" ht="16" customHeight="1" x14ac:dyDescent="0.2">
      <c r="A43" t="s">
        <v>43</v>
      </c>
      <c r="B43">
        <v>842467981</v>
      </c>
      <c r="C43">
        <v>39334497</v>
      </c>
      <c r="D43">
        <v>275218461</v>
      </c>
      <c r="E43">
        <v>13719712</v>
      </c>
      <c r="F43">
        <v>22833</v>
      </c>
      <c r="G43">
        <v>0</v>
      </c>
      <c r="H43">
        <v>0</v>
      </c>
      <c r="I43">
        <v>53620078</v>
      </c>
      <c r="J43">
        <v>0</v>
      </c>
      <c r="K43">
        <v>460552400</v>
      </c>
      <c r="L43">
        <v>0.79</v>
      </c>
    </row>
    <row r="44" spans="1:12" ht="16" customHeight="1" x14ac:dyDescent="0.2">
      <c r="A44" t="s">
        <v>44</v>
      </c>
      <c r="B44">
        <v>89078866</v>
      </c>
      <c r="C44">
        <v>0</v>
      </c>
      <c r="D44">
        <v>54641476</v>
      </c>
      <c r="E44">
        <v>0</v>
      </c>
      <c r="F44">
        <v>0</v>
      </c>
      <c r="G44">
        <v>0</v>
      </c>
      <c r="H44">
        <v>0</v>
      </c>
      <c r="I44">
        <v>245976</v>
      </c>
      <c r="J44">
        <v>0</v>
      </c>
      <c r="K44">
        <v>34191414</v>
      </c>
      <c r="L44">
        <v>0.77</v>
      </c>
    </row>
    <row r="45" spans="1:12" ht="16" customHeight="1" x14ac:dyDescent="0.2">
      <c r="A45" t="s">
        <v>45</v>
      </c>
      <c r="B45">
        <v>82761488</v>
      </c>
      <c r="C45">
        <v>12567969</v>
      </c>
      <c r="D45">
        <v>166119</v>
      </c>
      <c r="E45">
        <v>899245</v>
      </c>
      <c r="F45">
        <v>0</v>
      </c>
      <c r="G45">
        <v>0</v>
      </c>
      <c r="H45">
        <v>0</v>
      </c>
      <c r="I45">
        <v>0</v>
      </c>
      <c r="J45">
        <v>0</v>
      </c>
      <c r="K45">
        <v>69128155</v>
      </c>
      <c r="L45">
        <v>0.4</v>
      </c>
    </row>
    <row r="46" spans="1:12" ht="16" customHeight="1" x14ac:dyDescent="0.2">
      <c r="A46" t="s">
        <v>46</v>
      </c>
      <c r="B46">
        <v>311496724</v>
      </c>
      <c r="C46">
        <v>119152236</v>
      </c>
      <c r="D46">
        <v>27013471</v>
      </c>
      <c r="E46">
        <v>2349262</v>
      </c>
      <c r="F46">
        <v>0</v>
      </c>
      <c r="G46">
        <v>0</v>
      </c>
      <c r="H46">
        <v>0</v>
      </c>
      <c r="I46">
        <v>15258763</v>
      </c>
      <c r="J46">
        <v>58279934</v>
      </c>
      <c r="K46">
        <v>89443058</v>
      </c>
      <c r="L46">
        <v>0.62</v>
      </c>
    </row>
    <row r="47" spans="1:12" ht="16" customHeight="1" x14ac:dyDescent="0.2">
      <c r="A47" t="s">
        <v>47</v>
      </c>
      <c r="B47">
        <v>34848250</v>
      </c>
      <c r="C47">
        <v>4470827</v>
      </c>
      <c r="D47">
        <v>8693000</v>
      </c>
      <c r="E47">
        <v>0</v>
      </c>
      <c r="F47">
        <v>0</v>
      </c>
      <c r="G47">
        <v>0</v>
      </c>
      <c r="H47">
        <v>0</v>
      </c>
      <c r="I47">
        <v>0</v>
      </c>
      <c r="J47">
        <v>0</v>
      </c>
      <c r="K47">
        <v>21684423</v>
      </c>
      <c r="L47">
        <v>0.47</v>
      </c>
    </row>
    <row r="48" spans="1:12" ht="16" customHeight="1" x14ac:dyDescent="0.2">
      <c r="A48" t="s">
        <v>48</v>
      </c>
      <c r="B48">
        <v>75139957</v>
      </c>
      <c r="C48">
        <v>16447727</v>
      </c>
      <c r="D48">
        <v>0</v>
      </c>
      <c r="E48">
        <v>530540</v>
      </c>
      <c r="F48">
        <v>0</v>
      </c>
      <c r="G48">
        <v>0</v>
      </c>
      <c r="H48">
        <v>0</v>
      </c>
      <c r="I48">
        <v>0</v>
      </c>
      <c r="J48">
        <v>0</v>
      </c>
      <c r="K48">
        <v>58161690</v>
      </c>
      <c r="L48">
        <v>0.67</v>
      </c>
    </row>
    <row r="49" spans="1:12" ht="16" customHeight="1" x14ac:dyDescent="0.2">
      <c r="A49" t="s">
        <v>49</v>
      </c>
      <c r="B49">
        <v>4989771</v>
      </c>
      <c r="C49">
        <v>2509792</v>
      </c>
      <c r="D49">
        <v>0</v>
      </c>
      <c r="E49">
        <v>44797</v>
      </c>
      <c r="F49">
        <v>0</v>
      </c>
      <c r="G49">
        <v>0</v>
      </c>
      <c r="H49">
        <v>0</v>
      </c>
      <c r="I49">
        <v>0</v>
      </c>
      <c r="J49">
        <v>0</v>
      </c>
      <c r="K49">
        <v>2435182</v>
      </c>
      <c r="L49">
        <v>0.25</v>
      </c>
    </row>
    <row r="50" spans="1:12" ht="16" customHeight="1" x14ac:dyDescent="0.2">
      <c r="A50" t="s">
        <v>50</v>
      </c>
      <c r="B50">
        <v>68642976</v>
      </c>
      <c r="C50">
        <v>31119834</v>
      </c>
      <c r="D50">
        <v>3019388</v>
      </c>
      <c r="E50">
        <v>134903</v>
      </c>
      <c r="F50">
        <v>0</v>
      </c>
      <c r="G50">
        <v>0</v>
      </c>
      <c r="H50">
        <v>0</v>
      </c>
      <c r="I50">
        <v>0</v>
      </c>
      <c r="J50">
        <v>0</v>
      </c>
      <c r="K50">
        <v>34368851</v>
      </c>
      <c r="L50">
        <v>0.47</v>
      </c>
    </row>
    <row r="51" spans="1:12" ht="16" customHeight="1" x14ac:dyDescent="0.2">
      <c r="A51" t="s">
        <v>51</v>
      </c>
      <c r="B51">
        <v>485698552</v>
      </c>
      <c r="C51">
        <v>77333796</v>
      </c>
      <c r="D51">
        <v>0</v>
      </c>
      <c r="E51">
        <v>852755</v>
      </c>
      <c r="F51">
        <v>0</v>
      </c>
      <c r="G51">
        <v>0</v>
      </c>
      <c r="H51">
        <v>0</v>
      </c>
      <c r="I51">
        <v>6134599</v>
      </c>
      <c r="J51">
        <v>263149367</v>
      </c>
      <c r="K51">
        <v>138228035</v>
      </c>
      <c r="L51">
        <v>0.85</v>
      </c>
    </row>
    <row r="52" spans="1:12" ht="16" customHeight="1" x14ac:dyDescent="0.2">
      <c r="A52" t="s">
        <v>52</v>
      </c>
      <c r="B52">
        <v>28928974</v>
      </c>
      <c r="C52">
        <v>19383586</v>
      </c>
      <c r="D52">
        <v>0</v>
      </c>
      <c r="E52">
        <v>30296</v>
      </c>
      <c r="F52">
        <v>0</v>
      </c>
      <c r="G52">
        <v>0</v>
      </c>
      <c r="H52">
        <v>0</v>
      </c>
      <c r="I52">
        <v>993274</v>
      </c>
      <c r="J52">
        <v>0</v>
      </c>
      <c r="K52">
        <v>8521818</v>
      </c>
      <c r="L52">
        <v>0.48</v>
      </c>
    </row>
    <row r="53" spans="1:12" ht="16" customHeight="1" x14ac:dyDescent="0.2">
      <c r="A53" t="s">
        <v>53</v>
      </c>
      <c r="B53">
        <v>23363381</v>
      </c>
      <c r="C53">
        <v>0</v>
      </c>
      <c r="D53">
        <v>1755659</v>
      </c>
      <c r="E53">
        <v>0</v>
      </c>
      <c r="F53">
        <v>0</v>
      </c>
      <c r="G53">
        <v>15956635</v>
      </c>
      <c r="H53">
        <v>0</v>
      </c>
      <c r="I53">
        <v>808766</v>
      </c>
      <c r="J53">
        <v>0</v>
      </c>
      <c r="K53">
        <v>4842321</v>
      </c>
      <c r="L53">
        <v>0.7</v>
      </c>
    </row>
    <row r="54" spans="1:12" ht="16" customHeight="1" x14ac:dyDescent="0.2">
      <c r="A54" t="s">
        <v>54</v>
      </c>
      <c r="B54">
        <v>84214799</v>
      </c>
      <c r="C54">
        <v>28751736</v>
      </c>
      <c r="D54">
        <v>449901</v>
      </c>
      <c r="E54">
        <v>4416812</v>
      </c>
      <c r="F54">
        <v>1239</v>
      </c>
      <c r="G54">
        <v>0</v>
      </c>
      <c r="H54">
        <v>0</v>
      </c>
      <c r="I54">
        <v>7254634</v>
      </c>
      <c r="J54">
        <v>0</v>
      </c>
      <c r="K54">
        <v>43340477</v>
      </c>
      <c r="L54">
        <v>0.59</v>
      </c>
    </row>
    <row r="55" spans="1:12" ht="16" customHeight="1" x14ac:dyDescent="0.2">
      <c r="A55" t="s">
        <v>55</v>
      </c>
      <c r="B55">
        <v>105993478</v>
      </c>
      <c r="C55">
        <v>57673672</v>
      </c>
      <c r="D55">
        <v>247738</v>
      </c>
      <c r="E55">
        <v>2598164</v>
      </c>
      <c r="F55">
        <v>0</v>
      </c>
      <c r="G55">
        <v>0</v>
      </c>
      <c r="H55">
        <v>0</v>
      </c>
      <c r="I55">
        <v>0</v>
      </c>
      <c r="J55">
        <v>9566789</v>
      </c>
      <c r="K55">
        <v>35907115</v>
      </c>
      <c r="L55">
        <v>0.5</v>
      </c>
    </row>
    <row r="56" spans="1:12" ht="16" customHeight="1" x14ac:dyDescent="0.2">
      <c r="A56" t="s">
        <v>56</v>
      </c>
      <c r="B56">
        <v>59805843</v>
      </c>
      <c r="C56">
        <v>1671785</v>
      </c>
      <c r="D56">
        <v>17768620</v>
      </c>
      <c r="E56">
        <v>0</v>
      </c>
      <c r="F56">
        <v>0</v>
      </c>
      <c r="G56">
        <v>0</v>
      </c>
      <c r="H56">
        <v>0</v>
      </c>
      <c r="I56">
        <v>1499229</v>
      </c>
      <c r="J56">
        <v>0</v>
      </c>
      <c r="K56">
        <v>38866209</v>
      </c>
      <c r="L56">
        <v>0.74</v>
      </c>
    </row>
    <row r="57" spans="1:12" ht="16" customHeight="1" x14ac:dyDescent="0.2">
      <c r="A57" t="s">
        <v>57</v>
      </c>
      <c r="B57">
        <v>179884844</v>
      </c>
      <c r="C57">
        <v>23396216</v>
      </c>
      <c r="D57">
        <v>99686948</v>
      </c>
      <c r="E57">
        <v>962572</v>
      </c>
      <c r="F57">
        <v>0</v>
      </c>
      <c r="G57">
        <v>21125400</v>
      </c>
      <c r="H57">
        <v>0</v>
      </c>
      <c r="I57">
        <v>3492221</v>
      </c>
      <c r="J57">
        <v>0</v>
      </c>
      <c r="K57">
        <v>31221487</v>
      </c>
      <c r="L57">
        <v>0.75</v>
      </c>
    </row>
    <row r="58" spans="1:12" ht="16" customHeight="1" x14ac:dyDescent="0.2">
      <c r="A58" t="s">
        <v>58</v>
      </c>
      <c r="B58">
        <v>8711034</v>
      </c>
      <c r="C58">
        <v>180773</v>
      </c>
      <c r="D58">
        <v>0</v>
      </c>
      <c r="E58">
        <v>0</v>
      </c>
      <c r="F58">
        <v>0</v>
      </c>
      <c r="G58">
        <v>0</v>
      </c>
      <c r="H58">
        <v>0</v>
      </c>
      <c r="I58">
        <v>0</v>
      </c>
      <c r="J58">
        <v>0</v>
      </c>
      <c r="K58">
        <v>8530261</v>
      </c>
      <c r="L58">
        <v>0.49</v>
      </c>
    </row>
    <row r="59" spans="1:12" ht="16" customHeight="1" x14ac:dyDescent="0.2">
      <c r="A59" t="s">
        <v>133</v>
      </c>
      <c r="B59">
        <v>8639567973</v>
      </c>
      <c r="C59">
        <v>1695662442</v>
      </c>
      <c r="D59">
        <v>1319839055</v>
      </c>
      <c r="E59">
        <v>142251017</v>
      </c>
      <c r="F59">
        <v>1835967</v>
      </c>
      <c r="G59">
        <v>89237773</v>
      </c>
      <c r="H59">
        <v>0</v>
      </c>
      <c r="I59">
        <v>236777177</v>
      </c>
      <c r="J59">
        <v>1102726164</v>
      </c>
      <c r="K59">
        <v>4051238378</v>
      </c>
      <c r="L59" t="s">
        <v>134</v>
      </c>
    </row>
    <row r="60" spans="1:12" ht="16" customHeight="1" x14ac:dyDescent="0.2">
      <c r="A60" t="s">
        <v>161</v>
      </c>
      <c r="B60">
        <v>1</v>
      </c>
      <c r="C60">
        <v>0.2</v>
      </c>
      <c r="D60">
        <v>0.15</v>
      </c>
      <c r="E60">
        <v>0.02</v>
      </c>
      <c r="F60">
        <v>0</v>
      </c>
      <c r="G60">
        <v>0.01</v>
      </c>
      <c r="H60">
        <v>0</v>
      </c>
      <c r="I60">
        <v>0.03</v>
      </c>
      <c r="J60">
        <v>0.13</v>
      </c>
      <c r="K60">
        <v>0.47</v>
      </c>
      <c r="L60" t="s">
        <v>134</v>
      </c>
    </row>
    <row r="61" spans="1:12" ht="16" customHeight="1" x14ac:dyDescent="0.2">
      <c r="A61" t="s">
        <v>145</v>
      </c>
      <c r="B61">
        <v>0.6</v>
      </c>
      <c r="C61">
        <v>0.12</v>
      </c>
      <c r="D61">
        <v>0.09</v>
      </c>
      <c r="E61">
        <v>0.01</v>
      </c>
      <c r="F61">
        <v>0</v>
      </c>
      <c r="G61">
        <v>0.01</v>
      </c>
      <c r="H61">
        <v>0</v>
      </c>
      <c r="I61">
        <v>0.02</v>
      </c>
      <c r="J61">
        <v>0.08</v>
      </c>
      <c r="K61">
        <v>0.28000000000000003</v>
      </c>
      <c r="L61" t="s">
        <v>134</v>
      </c>
    </row>
  </sheetData>
  <phoneticPr fontId="13" type="noConversion"/>
  <hyperlinks>
    <hyperlink ref="B7" location="FootnotesTANF!A1" display="5"/>
    <hyperlink ref="A60" location="FootnotesTANF!A1" tooltip="footnote 8" display="Percentages 8/"/>
    <hyperlink ref="A61" location="FootnotesTANF!A1" tooltip="footnote 7" display="Percentages 7/"/>
    <hyperlink ref="L7" location="FootnotesTANF!A1" display="2"/>
  </hyperlinks>
  <pageMargins left="0.25" right="0.25" top="0.46" bottom="0.25" header="0.25" footer="0.25"/>
  <pageSetup orientation="landscape"/>
  <headerFooter>
    <oddHeader>&amp;C&amp;"Arial,Bold"TANF FINANCIAL DATA&amp;R&amp;8&amp;D &amp;T</oddHeader>
    <oddFooter>&amp;C&amp;8&amp;P of &amp;N</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enableFormatConditionsCalculation="0"/>
  <dimension ref="A1:G61"/>
  <sheetViews>
    <sheetView topLeftCell="A23" workbookViewId="0">
      <selection activeCell="I48" sqref="I48"/>
    </sheetView>
  </sheetViews>
  <sheetFormatPr baseColWidth="10" defaultColWidth="9.1640625" defaultRowHeight="16" customHeight="1" x14ac:dyDescent="0.2"/>
  <cols>
    <col min="1" max="1" width="18" customWidth="1"/>
    <col min="2" max="2" width="16.6640625" customWidth="1"/>
    <col min="3" max="3" width="14.1640625" customWidth="1"/>
    <col min="4" max="4" width="14" customWidth="1"/>
    <col min="5" max="6" width="15.1640625" customWidth="1"/>
    <col min="7" max="7" width="16.5" customWidth="1"/>
  </cols>
  <sheetData>
    <row r="1" spans="1:7" ht="16" customHeight="1" x14ac:dyDescent="0.2">
      <c r="A1" t="s">
        <v>146</v>
      </c>
    </row>
    <row r="2" spans="1:7" ht="16" customHeight="1" x14ac:dyDescent="0.2">
      <c r="A2" t="s">
        <v>147</v>
      </c>
    </row>
    <row r="3" spans="1:7" ht="16" customHeight="1" x14ac:dyDescent="0.2">
      <c r="A3" t="s">
        <v>135</v>
      </c>
    </row>
    <row r="5" spans="1:7" ht="16" customHeight="1" x14ac:dyDescent="0.2">
      <c r="A5" t="s">
        <v>1</v>
      </c>
      <c r="B5" t="s">
        <v>136</v>
      </c>
      <c r="C5" t="s">
        <v>137</v>
      </c>
      <c r="D5" t="s">
        <v>138</v>
      </c>
      <c r="E5" t="s">
        <v>139</v>
      </c>
      <c r="F5" t="s">
        <v>140</v>
      </c>
      <c r="G5" t="s">
        <v>141</v>
      </c>
    </row>
    <row r="6" spans="1:7" ht="16" customHeight="1" x14ac:dyDescent="0.2">
      <c r="B6" t="s">
        <v>2</v>
      </c>
      <c r="C6" t="s">
        <v>3</v>
      </c>
      <c r="D6" t="s">
        <v>4</v>
      </c>
      <c r="E6" t="s">
        <v>62</v>
      </c>
      <c r="F6" t="s">
        <v>142</v>
      </c>
    </row>
    <row r="7" spans="1:7" ht="16" customHeight="1" x14ac:dyDescent="0.2">
      <c r="B7">
        <v>5</v>
      </c>
    </row>
    <row r="8" spans="1:7" ht="16" customHeight="1" x14ac:dyDescent="0.2">
      <c r="A8" t="s">
        <v>8</v>
      </c>
      <c r="B8">
        <v>43116727</v>
      </c>
      <c r="C8">
        <v>40713175</v>
      </c>
      <c r="D8">
        <v>0</v>
      </c>
      <c r="E8">
        <v>2403552</v>
      </c>
      <c r="F8">
        <v>0</v>
      </c>
      <c r="G8">
        <v>0.47</v>
      </c>
    </row>
    <row r="9" spans="1:7" ht="16" customHeight="1" x14ac:dyDescent="0.2">
      <c r="A9" t="s">
        <v>9</v>
      </c>
      <c r="B9">
        <v>10758657</v>
      </c>
      <c r="C9">
        <v>5978752</v>
      </c>
      <c r="D9">
        <v>3899052</v>
      </c>
      <c r="E9">
        <v>880853</v>
      </c>
      <c r="F9">
        <v>0</v>
      </c>
      <c r="G9">
        <v>0.46</v>
      </c>
    </row>
    <row r="10" spans="1:7" ht="16" customHeight="1" x14ac:dyDescent="0.2">
      <c r="A10" t="s">
        <v>10</v>
      </c>
      <c r="B10">
        <v>41118374</v>
      </c>
      <c r="C10">
        <v>39827026</v>
      </c>
      <c r="D10">
        <v>0</v>
      </c>
      <c r="E10">
        <v>1291348</v>
      </c>
      <c r="F10">
        <v>0</v>
      </c>
      <c r="G10">
        <v>0.21</v>
      </c>
    </row>
    <row r="11" spans="1:7" ht="16" customHeight="1" x14ac:dyDescent="0.2">
      <c r="A11" t="s">
        <v>11</v>
      </c>
      <c r="B11">
        <v>13515457</v>
      </c>
      <c r="C11">
        <v>13515457</v>
      </c>
      <c r="D11">
        <v>0</v>
      </c>
      <c r="E11">
        <v>0</v>
      </c>
      <c r="F11">
        <v>0</v>
      </c>
      <c r="G11">
        <v>0.23</v>
      </c>
    </row>
    <row r="12" spans="1:7" ht="16" customHeight="1" x14ac:dyDescent="0.2">
      <c r="A12" t="s">
        <v>12</v>
      </c>
      <c r="B12">
        <v>2326846764</v>
      </c>
      <c r="C12">
        <v>1846030970</v>
      </c>
      <c r="D12">
        <v>184491143</v>
      </c>
      <c r="E12">
        <v>130889115</v>
      </c>
      <c r="F12">
        <v>165435536</v>
      </c>
      <c r="G12">
        <v>0.63</v>
      </c>
    </row>
    <row r="13" spans="1:7" ht="16" customHeight="1" x14ac:dyDescent="0.2">
      <c r="A13" t="s">
        <v>13</v>
      </c>
      <c r="B13">
        <v>34493834</v>
      </c>
      <c r="C13">
        <v>32706152</v>
      </c>
      <c r="D13">
        <v>0</v>
      </c>
      <c r="E13">
        <v>1787682</v>
      </c>
      <c r="F13">
        <v>0</v>
      </c>
      <c r="G13">
        <v>0.3</v>
      </c>
    </row>
    <row r="14" spans="1:7" ht="16" customHeight="1" x14ac:dyDescent="0.2">
      <c r="A14" t="s">
        <v>14</v>
      </c>
      <c r="B14">
        <v>16033097</v>
      </c>
      <c r="C14">
        <v>14234753</v>
      </c>
      <c r="D14">
        <v>0</v>
      </c>
      <c r="E14">
        <v>0</v>
      </c>
      <c r="F14">
        <v>1798344</v>
      </c>
      <c r="G14">
        <v>7.0000000000000007E-2</v>
      </c>
    </row>
    <row r="15" spans="1:7" ht="16" customHeight="1" x14ac:dyDescent="0.2">
      <c r="A15" t="s">
        <v>15</v>
      </c>
      <c r="B15">
        <v>2241307</v>
      </c>
      <c r="C15">
        <v>1406182</v>
      </c>
      <c r="D15">
        <v>835125</v>
      </c>
      <c r="E15">
        <v>0</v>
      </c>
      <c r="F15">
        <v>0</v>
      </c>
      <c r="G15">
        <v>0.12</v>
      </c>
    </row>
    <row r="16" spans="1:7" ht="16" customHeight="1" x14ac:dyDescent="0.2">
      <c r="A16" t="s">
        <v>16</v>
      </c>
      <c r="B16">
        <v>5694715</v>
      </c>
      <c r="C16">
        <v>5694715</v>
      </c>
      <c r="D16">
        <v>0</v>
      </c>
      <c r="E16">
        <v>0</v>
      </c>
      <c r="F16">
        <v>0</v>
      </c>
      <c r="G16">
        <v>7.0000000000000007E-2</v>
      </c>
    </row>
    <row r="17" spans="1:7" ht="16" customHeight="1" x14ac:dyDescent="0.2">
      <c r="A17" t="s">
        <v>17</v>
      </c>
      <c r="B17">
        <v>48307517</v>
      </c>
      <c r="C17">
        <v>31772672</v>
      </c>
      <c r="D17">
        <v>15898847</v>
      </c>
      <c r="E17">
        <v>635998</v>
      </c>
      <c r="F17">
        <v>0</v>
      </c>
      <c r="G17">
        <v>0.1</v>
      </c>
    </row>
    <row r="18" spans="1:7" ht="16" customHeight="1" x14ac:dyDescent="0.2">
      <c r="A18" t="s">
        <v>18</v>
      </c>
      <c r="B18">
        <v>83746253</v>
      </c>
      <c r="C18">
        <v>70688403</v>
      </c>
      <c r="D18">
        <v>0</v>
      </c>
      <c r="E18">
        <v>13057850</v>
      </c>
      <c r="F18">
        <v>0</v>
      </c>
      <c r="G18">
        <v>0.19</v>
      </c>
    </row>
    <row r="19" spans="1:7" ht="16" customHeight="1" x14ac:dyDescent="0.2">
      <c r="A19" t="s">
        <v>19</v>
      </c>
      <c r="B19">
        <v>38097839</v>
      </c>
      <c r="C19">
        <v>38097839</v>
      </c>
      <c r="D19">
        <v>0</v>
      </c>
      <c r="E19">
        <v>0</v>
      </c>
      <c r="F19">
        <v>0</v>
      </c>
      <c r="G19">
        <v>0.37</v>
      </c>
    </row>
    <row r="20" spans="1:7" ht="16" customHeight="1" x14ac:dyDescent="0.2">
      <c r="A20" t="s">
        <v>20</v>
      </c>
      <c r="B20">
        <v>5588046</v>
      </c>
      <c r="C20">
        <v>5505784</v>
      </c>
      <c r="D20">
        <v>0</v>
      </c>
      <c r="E20">
        <v>82262</v>
      </c>
      <c r="F20">
        <v>0</v>
      </c>
      <c r="G20">
        <v>0.26</v>
      </c>
    </row>
    <row r="21" spans="1:7" ht="16" customHeight="1" x14ac:dyDescent="0.2">
      <c r="A21" t="s">
        <v>21</v>
      </c>
      <c r="B21">
        <v>16670941</v>
      </c>
      <c r="C21">
        <v>14395701</v>
      </c>
      <c r="D21">
        <v>0</v>
      </c>
      <c r="E21">
        <v>2275240</v>
      </c>
      <c r="F21">
        <v>0</v>
      </c>
      <c r="G21">
        <v>0.03</v>
      </c>
    </row>
    <row r="22" spans="1:7" ht="16" customHeight="1" x14ac:dyDescent="0.2">
      <c r="A22" t="s">
        <v>22</v>
      </c>
      <c r="B22">
        <v>73706929</v>
      </c>
      <c r="C22">
        <v>75022266</v>
      </c>
      <c r="D22">
        <v>0</v>
      </c>
      <c r="E22">
        <v>-1315337</v>
      </c>
      <c r="F22">
        <v>0</v>
      </c>
      <c r="G22">
        <v>0.42</v>
      </c>
    </row>
    <row r="23" spans="1:7" ht="16" customHeight="1" x14ac:dyDescent="0.2">
      <c r="A23" t="s">
        <v>23</v>
      </c>
      <c r="B23">
        <v>19180715</v>
      </c>
      <c r="C23">
        <v>19180715</v>
      </c>
      <c r="D23">
        <v>0</v>
      </c>
      <c r="E23">
        <v>0</v>
      </c>
      <c r="F23">
        <v>0</v>
      </c>
      <c r="G23">
        <v>0.21</v>
      </c>
    </row>
    <row r="24" spans="1:7" ht="16" customHeight="1" x14ac:dyDescent="0.2">
      <c r="A24" t="s">
        <v>24</v>
      </c>
      <c r="B24">
        <v>28936056</v>
      </c>
      <c r="C24">
        <v>17036497</v>
      </c>
      <c r="D24">
        <v>0</v>
      </c>
      <c r="E24">
        <v>7440574</v>
      </c>
      <c r="F24">
        <v>4458985</v>
      </c>
      <c r="G24">
        <v>0.43</v>
      </c>
    </row>
    <row r="25" spans="1:7" ht="16" customHeight="1" x14ac:dyDescent="0.2">
      <c r="A25" t="s">
        <v>25</v>
      </c>
      <c r="B25">
        <v>63718488</v>
      </c>
      <c r="C25">
        <v>49248870</v>
      </c>
      <c r="D25">
        <v>11815237</v>
      </c>
      <c r="E25">
        <v>2654381</v>
      </c>
      <c r="F25">
        <v>0</v>
      </c>
      <c r="G25">
        <v>0.53</v>
      </c>
    </row>
    <row r="26" spans="1:7" ht="16" customHeight="1" x14ac:dyDescent="0.2">
      <c r="A26" t="s">
        <v>26</v>
      </c>
      <c r="B26">
        <v>39205588</v>
      </c>
      <c r="C26">
        <v>30965372</v>
      </c>
      <c r="D26">
        <v>6999303</v>
      </c>
      <c r="E26">
        <v>1240913</v>
      </c>
      <c r="F26">
        <v>0</v>
      </c>
      <c r="G26">
        <v>0.34</v>
      </c>
    </row>
    <row r="27" spans="1:7" ht="16" customHeight="1" x14ac:dyDescent="0.2">
      <c r="A27" t="s">
        <v>27</v>
      </c>
      <c r="B27">
        <v>54140642</v>
      </c>
      <c r="C27">
        <v>37613578</v>
      </c>
      <c r="D27">
        <v>2674421</v>
      </c>
      <c r="E27">
        <v>13852643</v>
      </c>
      <c r="F27">
        <v>0</v>
      </c>
      <c r="G27">
        <v>0.65</v>
      </c>
    </row>
    <row r="28" spans="1:7" ht="16" customHeight="1" x14ac:dyDescent="0.2">
      <c r="A28" t="s">
        <v>28</v>
      </c>
      <c r="B28">
        <v>104724053</v>
      </c>
      <c r="C28">
        <v>104724053</v>
      </c>
      <c r="D28">
        <v>0</v>
      </c>
      <c r="E28">
        <v>0</v>
      </c>
      <c r="F28">
        <v>0</v>
      </c>
      <c r="G28">
        <v>0.46</v>
      </c>
    </row>
    <row r="29" spans="1:7" ht="16" customHeight="1" x14ac:dyDescent="0.2">
      <c r="A29" t="s">
        <v>29</v>
      </c>
      <c r="B29">
        <v>69323042</v>
      </c>
      <c r="C29">
        <v>69323042</v>
      </c>
      <c r="D29">
        <v>0</v>
      </c>
      <c r="E29">
        <v>0</v>
      </c>
      <c r="F29">
        <v>0</v>
      </c>
      <c r="G29">
        <v>0.22</v>
      </c>
    </row>
    <row r="30" spans="1:7" ht="16" customHeight="1" x14ac:dyDescent="0.2">
      <c r="A30" t="s">
        <v>30</v>
      </c>
      <c r="B30">
        <v>62291049</v>
      </c>
      <c r="C30">
        <v>39432116</v>
      </c>
      <c r="D30">
        <v>47083998</v>
      </c>
      <c r="E30">
        <v>0</v>
      </c>
      <c r="F30">
        <v>-24225065</v>
      </c>
      <c r="G30">
        <v>0.14000000000000001</v>
      </c>
    </row>
    <row r="31" spans="1:7" ht="16" customHeight="1" x14ac:dyDescent="0.2">
      <c r="A31" t="s">
        <v>31</v>
      </c>
      <c r="B31">
        <v>54682591</v>
      </c>
      <c r="C31">
        <v>54682591</v>
      </c>
      <c r="D31">
        <v>0</v>
      </c>
      <c r="E31">
        <v>0</v>
      </c>
      <c r="F31">
        <v>0</v>
      </c>
      <c r="G31">
        <v>0.31</v>
      </c>
    </row>
    <row r="32" spans="1:7" ht="16" customHeight="1" x14ac:dyDescent="0.2">
      <c r="A32" t="s">
        <v>32</v>
      </c>
      <c r="B32">
        <v>23129264</v>
      </c>
      <c r="C32">
        <v>16307381</v>
      </c>
      <c r="D32">
        <v>0</v>
      </c>
      <c r="E32">
        <v>6821883</v>
      </c>
      <c r="F32">
        <v>0</v>
      </c>
      <c r="G32">
        <v>0.33</v>
      </c>
    </row>
    <row r="33" spans="1:7" ht="16" customHeight="1" x14ac:dyDescent="0.2">
      <c r="A33" t="s">
        <v>33</v>
      </c>
      <c r="B33">
        <v>73370301</v>
      </c>
      <c r="C33">
        <v>73370301</v>
      </c>
      <c r="D33">
        <v>0</v>
      </c>
      <c r="E33">
        <v>0</v>
      </c>
      <c r="F33">
        <v>0</v>
      </c>
      <c r="G33">
        <v>0.42</v>
      </c>
    </row>
    <row r="34" spans="1:7" ht="16" customHeight="1" x14ac:dyDescent="0.2">
      <c r="A34" t="s">
        <v>34</v>
      </c>
      <c r="B34">
        <v>15965719</v>
      </c>
      <c r="C34">
        <v>13788140</v>
      </c>
      <c r="D34">
        <v>0</v>
      </c>
      <c r="E34">
        <v>0</v>
      </c>
      <c r="F34">
        <v>2177579</v>
      </c>
      <c r="G34">
        <v>0.62</v>
      </c>
    </row>
    <row r="35" spans="1:7" ht="16" customHeight="1" x14ac:dyDescent="0.2">
      <c r="A35" t="s">
        <v>35</v>
      </c>
      <c r="B35">
        <v>9628613</v>
      </c>
      <c r="C35">
        <v>9628613</v>
      </c>
      <c r="D35">
        <v>0</v>
      </c>
      <c r="E35">
        <v>0</v>
      </c>
      <c r="F35">
        <v>0</v>
      </c>
      <c r="G35">
        <v>0.27</v>
      </c>
    </row>
    <row r="36" spans="1:7" ht="16" customHeight="1" x14ac:dyDescent="0.2">
      <c r="A36" t="s">
        <v>36</v>
      </c>
      <c r="B36">
        <v>28557329</v>
      </c>
      <c r="C36">
        <v>23527296</v>
      </c>
      <c r="D36">
        <v>0</v>
      </c>
      <c r="E36">
        <v>5030033</v>
      </c>
      <c r="F36">
        <v>0</v>
      </c>
      <c r="G36">
        <v>0.59</v>
      </c>
    </row>
    <row r="37" spans="1:7" ht="16" customHeight="1" x14ac:dyDescent="0.2">
      <c r="A37" t="s">
        <v>37</v>
      </c>
      <c r="B37">
        <v>18054004</v>
      </c>
      <c r="C37">
        <v>11356805</v>
      </c>
      <c r="D37">
        <v>0</v>
      </c>
      <c r="E37">
        <v>0</v>
      </c>
      <c r="F37">
        <v>6697199</v>
      </c>
      <c r="G37">
        <v>0.47</v>
      </c>
    </row>
    <row r="38" spans="1:7" ht="16" customHeight="1" x14ac:dyDescent="0.2">
      <c r="A38" t="s">
        <v>38</v>
      </c>
      <c r="B38">
        <v>163224878</v>
      </c>
      <c r="C38">
        <v>150316264</v>
      </c>
      <c r="D38">
        <v>0</v>
      </c>
      <c r="E38">
        <v>12908614</v>
      </c>
      <c r="F38">
        <v>0</v>
      </c>
      <c r="G38">
        <v>0.52</v>
      </c>
    </row>
    <row r="39" spans="1:7" ht="16" customHeight="1" x14ac:dyDescent="0.2">
      <c r="A39" t="s">
        <v>39</v>
      </c>
      <c r="B39">
        <v>53349692</v>
      </c>
      <c r="C39">
        <v>53150437</v>
      </c>
      <c r="D39">
        <v>0</v>
      </c>
      <c r="E39">
        <v>199255</v>
      </c>
      <c r="F39">
        <v>0</v>
      </c>
      <c r="G39">
        <v>0.62</v>
      </c>
    </row>
    <row r="40" spans="1:7" ht="16" customHeight="1" x14ac:dyDescent="0.2">
      <c r="A40" t="s">
        <v>40</v>
      </c>
      <c r="B40">
        <v>1010261342</v>
      </c>
      <c r="C40">
        <v>749702316</v>
      </c>
      <c r="D40">
        <v>0</v>
      </c>
      <c r="E40">
        <v>0</v>
      </c>
      <c r="F40">
        <v>260559026</v>
      </c>
      <c r="G40">
        <v>0.53</v>
      </c>
    </row>
    <row r="41" spans="1:7" ht="16" customHeight="1" x14ac:dyDescent="0.2">
      <c r="A41" t="s">
        <v>41</v>
      </c>
      <c r="B41">
        <v>64351443</v>
      </c>
      <c r="C41">
        <v>63360995</v>
      </c>
      <c r="D41">
        <v>0</v>
      </c>
      <c r="E41">
        <v>0</v>
      </c>
      <c r="F41">
        <v>990448</v>
      </c>
      <c r="G41">
        <v>0.26</v>
      </c>
    </row>
    <row r="42" spans="1:7" ht="16" customHeight="1" x14ac:dyDescent="0.2">
      <c r="A42" t="s">
        <v>42</v>
      </c>
      <c r="B42">
        <v>11356288</v>
      </c>
      <c r="C42">
        <v>1788811</v>
      </c>
      <c r="D42">
        <v>-430</v>
      </c>
      <c r="E42">
        <v>100196</v>
      </c>
      <c r="F42">
        <v>9467711</v>
      </c>
      <c r="G42">
        <v>0.41</v>
      </c>
    </row>
    <row r="43" spans="1:7" ht="16" customHeight="1" x14ac:dyDescent="0.2">
      <c r="A43" t="s">
        <v>43</v>
      </c>
      <c r="B43">
        <v>221399729</v>
      </c>
      <c r="C43">
        <v>215496470</v>
      </c>
      <c r="D43">
        <v>0</v>
      </c>
      <c r="E43">
        <v>5903259</v>
      </c>
      <c r="F43">
        <v>0</v>
      </c>
      <c r="G43">
        <v>0.21</v>
      </c>
    </row>
    <row r="44" spans="1:7" ht="16" customHeight="1" x14ac:dyDescent="0.2">
      <c r="A44" t="s">
        <v>44</v>
      </c>
      <c r="B44">
        <v>26480230</v>
      </c>
      <c r="C44">
        <v>8134919</v>
      </c>
      <c r="D44">
        <v>140976</v>
      </c>
      <c r="E44">
        <v>7501221</v>
      </c>
      <c r="F44">
        <v>10703114</v>
      </c>
      <c r="G44">
        <v>0.23</v>
      </c>
    </row>
    <row r="45" spans="1:7" ht="16" customHeight="1" x14ac:dyDescent="0.2">
      <c r="A45" t="s">
        <v>45</v>
      </c>
      <c r="B45">
        <v>122928685</v>
      </c>
      <c r="C45">
        <v>84919531</v>
      </c>
      <c r="D45">
        <v>6985561</v>
      </c>
      <c r="E45">
        <v>3238337</v>
      </c>
      <c r="F45">
        <v>27785256</v>
      </c>
      <c r="G45">
        <v>0.6</v>
      </c>
    </row>
    <row r="46" spans="1:7" ht="16" customHeight="1" x14ac:dyDescent="0.2">
      <c r="A46" t="s">
        <v>46</v>
      </c>
      <c r="B46">
        <v>190367124</v>
      </c>
      <c r="C46">
        <v>177523242</v>
      </c>
      <c r="D46">
        <v>0</v>
      </c>
      <c r="E46">
        <v>12843882</v>
      </c>
      <c r="F46">
        <v>0</v>
      </c>
      <c r="G46">
        <v>0.38</v>
      </c>
    </row>
    <row r="47" spans="1:7" ht="16" customHeight="1" x14ac:dyDescent="0.2">
      <c r="A47" t="s">
        <v>47</v>
      </c>
      <c r="B47">
        <v>39325662</v>
      </c>
      <c r="C47">
        <v>38014632</v>
      </c>
      <c r="D47">
        <v>1153679</v>
      </c>
      <c r="E47">
        <v>157351</v>
      </c>
      <c r="F47">
        <v>0</v>
      </c>
      <c r="G47">
        <v>0.53</v>
      </c>
    </row>
    <row r="48" spans="1:7" ht="16" customHeight="1" x14ac:dyDescent="0.2">
      <c r="A48" t="s">
        <v>48</v>
      </c>
      <c r="B48">
        <v>36834443</v>
      </c>
      <c r="C48">
        <v>34214114</v>
      </c>
      <c r="D48">
        <v>0</v>
      </c>
      <c r="E48">
        <v>2620329</v>
      </c>
      <c r="F48">
        <v>0</v>
      </c>
      <c r="G48">
        <v>0.33</v>
      </c>
    </row>
    <row r="49" spans="1:7" ht="16" customHeight="1" x14ac:dyDescent="0.2">
      <c r="A49" t="s">
        <v>49</v>
      </c>
      <c r="B49">
        <v>15015506</v>
      </c>
      <c r="C49">
        <v>7788646</v>
      </c>
      <c r="D49">
        <v>0</v>
      </c>
      <c r="E49">
        <v>0</v>
      </c>
      <c r="F49">
        <v>7226860</v>
      </c>
      <c r="G49">
        <v>0.75</v>
      </c>
    </row>
    <row r="50" spans="1:7" ht="16" customHeight="1" x14ac:dyDescent="0.2">
      <c r="A50" t="s">
        <v>50</v>
      </c>
      <c r="B50">
        <v>76163706</v>
      </c>
      <c r="C50">
        <v>64730206</v>
      </c>
      <c r="D50">
        <v>11283621</v>
      </c>
      <c r="E50">
        <v>149879</v>
      </c>
      <c r="F50">
        <v>0</v>
      </c>
      <c r="G50">
        <v>0.53</v>
      </c>
    </row>
    <row r="51" spans="1:7" ht="16" customHeight="1" x14ac:dyDescent="0.2">
      <c r="A51" t="s">
        <v>51</v>
      </c>
      <c r="B51">
        <v>84736194</v>
      </c>
      <c r="C51">
        <v>38063369</v>
      </c>
      <c r="D51">
        <v>0</v>
      </c>
      <c r="E51">
        <v>249439</v>
      </c>
      <c r="F51">
        <v>46423386</v>
      </c>
      <c r="G51">
        <v>0.15</v>
      </c>
    </row>
    <row r="52" spans="1:7" ht="16" customHeight="1" x14ac:dyDescent="0.2">
      <c r="A52" t="s">
        <v>52</v>
      </c>
      <c r="B52">
        <v>31890324</v>
      </c>
      <c r="C52">
        <v>23906859</v>
      </c>
      <c r="D52">
        <v>6482243</v>
      </c>
      <c r="E52">
        <v>1501222</v>
      </c>
      <c r="F52">
        <v>0</v>
      </c>
      <c r="G52">
        <v>0.52</v>
      </c>
    </row>
    <row r="53" spans="1:7" ht="16" customHeight="1" x14ac:dyDescent="0.2">
      <c r="A53" t="s">
        <v>53</v>
      </c>
      <c r="B53">
        <v>10030408</v>
      </c>
      <c r="C53">
        <v>7610918</v>
      </c>
      <c r="D53">
        <v>0</v>
      </c>
      <c r="E53">
        <v>2419490</v>
      </c>
      <c r="F53">
        <v>0</v>
      </c>
      <c r="G53">
        <v>0.3</v>
      </c>
    </row>
    <row r="54" spans="1:7" ht="16" customHeight="1" x14ac:dyDescent="0.2">
      <c r="A54" t="s">
        <v>54</v>
      </c>
      <c r="B54">
        <v>57723780</v>
      </c>
      <c r="C54">
        <v>56075459</v>
      </c>
      <c r="D54">
        <v>1648321</v>
      </c>
      <c r="E54">
        <v>0</v>
      </c>
      <c r="F54">
        <v>0</v>
      </c>
      <c r="G54">
        <v>0.41</v>
      </c>
    </row>
    <row r="55" spans="1:7" ht="16" customHeight="1" x14ac:dyDescent="0.2">
      <c r="A55" t="s">
        <v>55</v>
      </c>
      <c r="B55">
        <v>104625985</v>
      </c>
      <c r="C55">
        <v>104625985</v>
      </c>
      <c r="D55">
        <v>0</v>
      </c>
      <c r="E55">
        <v>0</v>
      </c>
      <c r="F55">
        <v>0</v>
      </c>
      <c r="G55">
        <v>0.5</v>
      </c>
    </row>
    <row r="56" spans="1:7" ht="16" customHeight="1" x14ac:dyDescent="0.2">
      <c r="A56" t="s">
        <v>56</v>
      </c>
      <c r="B56">
        <v>20929548</v>
      </c>
      <c r="C56">
        <v>4840371</v>
      </c>
      <c r="D56">
        <v>1137326</v>
      </c>
      <c r="E56">
        <v>14951851</v>
      </c>
      <c r="F56">
        <v>0</v>
      </c>
      <c r="G56">
        <v>0.26</v>
      </c>
    </row>
    <row r="57" spans="1:7" ht="16" customHeight="1" x14ac:dyDescent="0.2">
      <c r="A57" t="s">
        <v>57</v>
      </c>
      <c r="B57">
        <v>59504472</v>
      </c>
      <c r="C57">
        <v>59504472</v>
      </c>
      <c r="D57">
        <v>0</v>
      </c>
      <c r="E57">
        <v>0</v>
      </c>
      <c r="F57">
        <v>0</v>
      </c>
      <c r="G57">
        <v>0.25</v>
      </c>
    </row>
    <row r="58" spans="1:7" ht="16" customHeight="1" x14ac:dyDescent="0.2">
      <c r="A58" t="s">
        <v>58</v>
      </c>
      <c r="B58">
        <v>9012242</v>
      </c>
      <c r="C58">
        <v>5708755</v>
      </c>
      <c r="D58">
        <v>0</v>
      </c>
      <c r="E58">
        <v>3303487</v>
      </c>
      <c r="F58">
        <v>0</v>
      </c>
      <c r="G58">
        <v>0.51</v>
      </c>
    </row>
    <row r="59" spans="1:7" ht="16" customHeight="1" x14ac:dyDescent="0.2">
      <c r="A59" t="s">
        <v>117</v>
      </c>
      <c r="B59">
        <v>5834355592</v>
      </c>
      <c r="C59">
        <v>4755251988</v>
      </c>
      <c r="D59">
        <v>302528423</v>
      </c>
      <c r="E59">
        <v>257076802</v>
      </c>
      <c r="F59">
        <v>519498379</v>
      </c>
      <c r="G59" t="s">
        <v>134</v>
      </c>
    </row>
    <row r="60" spans="1:7" ht="16" customHeight="1" x14ac:dyDescent="0.2">
      <c r="A60" t="s">
        <v>144</v>
      </c>
      <c r="B60">
        <v>1</v>
      </c>
      <c r="C60">
        <v>0.82</v>
      </c>
      <c r="D60">
        <v>0.05</v>
      </c>
      <c r="E60">
        <v>0.04</v>
      </c>
      <c r="F60">
        <v>0.09</v>
      </c>
      <c r="G60" t="s">
        <v>134</v>
      </c>
    </row>
    <row r="61" spans="1:7" ht="16" customHeight="1" x14ac:dyDescent="0.2">
      <c r="A61" t="s">
        <v>145</v>
      </c>
      <c r="B61">
        <v>0.4</v>
      </c>
      <c r="C61">
        <v>0.33</v>
      </c>
      <c r="D61">
        <v>0.02</v>
      </c>
      <c r="E61">
        <v>0.02</v>
      </c>
      <c r="F61">
        <v>0.04</v>
      </c>
      <c r="G61" t="s">
        <v>134</v>
      </c>
    </row>
  </sheetData>
  <phoneticPr fontId="13" type="noConversion"/>
  <hyperlinks>
    <hyperlink ref="B7" location="FootnotesTANF!A1" display="5"/>
    <hyperlink ref="A61" location="FootnotesTANF!A1" tooltip="footnote 7" display="Percentages 7/"/>
    <hyperlink ref="A60" location="FootnotesTANF!A1" tooltip="footnote 6" display="Percentages 6/"/>
  </hyperlinks>
  <pageMargins left="0.25" right="0.25" top="0.75" bottom="0.25" header="0.25" footer="0.25"/>
  <pageSetup orientation="landscape"/>
  <headerFooter>
    <oddHeader>&amp;CT&amp;"Arial,Bold"ANF FINANCIAL DATA&amp;R&amp;8&amp;D &amp;T</oddHeader>
    <oddFooter>&amp;C&amp;8&amp;P of &amp;N&amp;R&amp;8_x000D_</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workbookViewId="0">
      <selection activeCell="B5" sqref="B5"/>
    </sheetView>
  </sheetViews>
  <sheetFormatPr baseColWidth="10" defaultColWidth="7.5" defaultRowHeight="16" customHeight="1" x14ac:dyDescent="0.2"/>
  <cols>
    <col min="1" max="1" width="15.1640625" customWidth="1"/>
  </cols>
  <sheetData>
    <row r="1" spans="1:14" ht="16" customHeight="1" x14ac:dyDescent="0.2">
      <c r="A1" t="s">
        <v>762</v>
      </c>
    </row>
    <row r="2" spans="1:14" ht="16" customHeight="1" x14ac:dyDescent="0.2">
      <c r="A2" t="s">
        <v>757</v>
      </c>
    </row>
    <row r="3" spans="1:14" ht="16" customHeight="1" x14ac:dyDescent="0.2">
      <c r="A3" t="s">
        <v>184</v>
      </c>
    </row>
    <row r="4" spans="1:14" ht="16" customHeight="1" x14ac:dyDescent="0.2">
      <c r="A4" t="s">
        <v>1</v>
      </c>
      <c r="B4" t="s">
        <v>123</v>
      </c>
      <c r="C4" t="s">
        <v>149</v>
      </c>
      <c r="D4" t="s">
        <v>150</v>
      </c>
      <c r="E4" t="s">
        <v>151</v>
      </c>
      <c r="F4" t="s">
        <v>127</v>
      </c>
      <c r="G4" t="s">
        <v>152</v>
      </c>
      <c r="H4" t="s">
        <v>153</v>
      </c>
      <c r="I4" t="s">
        <v>154</v>
      </c>
      <c r="J4" t="s">
        <v>165</v>
      </c>
      <c r="K4" t="s">
        <v>166</v>
      </c>
      <c r="L4" t="s">
        <v>167</v>
      </c>
      <c r="M4" t="s">
        <v>169</v>
      </c>
      <c r="N4" t="s">
        <v>170</v>
      </c>
    </row>
    <row r="5" spans="1:14" ht="16" customHeight="1" x14ac:dyDescent="0.2">
      <c r="B5" t="s">
        <v>60</v>
      </c>
      <c r="C5" t="s">
        <v>126</v>
      </c>
      <c r="D5" t="s">
        <v>4</v>
      </c>
      <c r="E5" t="s">
        <v>62</v>
      </c>
      <c r="F5" t="s">
        <v>128</v>
      </c>
      <c r="G5" t="s">
        <v>64</v>
      </c>
      <c r="H5" t="s">
        <v>158</v>
      </c>
      <c r="I5" t="s">
        <v>129</v>
      </c>
      <c r="J5" t="s">
        <v>171</v>
      </c>
      <c r="K5" t="s">
        <v>172</v>
      </c>
      <c r="L5" t="s">
        <v>173</v>
      </c>
      <c r="M5" t="s">
        <v>70</v>
      </c>
      <c r="N5" t="s">
        <v>72</v>
      </c>
    </row>
    <row r="6" spans="1:14" ht="16" customHeight="1" x14ac:dyDescent="0.2">
      <c r="B6" t="s">
        <v>758</v>
      </c>
      <c r="C6" t="s">
        <v>763</v>
      </c>
      <c r="E6" t="s">
        <v>763</v>
      </c>
      <c r="I6" t="s">
        <v>130</v>
      </c>
    </row>
    <row r="7" spans="1:14" ht="16" customHeight="1" x14ac:dyDescent="0.2">
      <c r="I7" t="s">
        <v>131</v>
      </c>
    </row>
    <row r="8" spans="1:14" ht="16" customHeight="1" x14ac:dyDescent="0.2">
      <c r="A8" t="s">
        <v>8</v>
      </c>
      <c r="B8">
        <v>26550350</v>
      </c>
      <c r="C8">
        <v>0</v>
      </c>
      <c r="D8">
        <v>0</v>
      </c>
      <c r="E8">
        <v>0</v>
      </c>
      <c r="F8">
        <v>0</v>
      </c>
      <c r="G8">
        <v>0</v>
      </c>
      <c r="H8">
        <v>0</v>
      </c>
      <c r="I8">
        <v>0</v>
      </c>
      <c r="J8">
        <v>435939</v>
      </c>
      <c r="K8">
        <v>696610</v>
      </c>
      <c r="L8">
        <v>1419749</v>
      </c>
      <c r="M8">
        <v>0</v>
      </c>
      <c r="N8">
        <v>23998052</v>
      </c>
    </row>
    <row r="9" spans="1:14" ht="16" customHeight="1" x14ac:dyDescent="0.2">
      <c r="A9" t="s">
        <v>9</v>
      </c>
      <c r="B9">
        <v>0</v>
      </c>
      <c r="C9">
        <v>0</v>
      </c>
      <c r="D9">
        <v>0</v>
      </c>
      <c r="E9">
        <v>0</v>
      </c>
      <c r="F9">
        <v>0</v>
      </c>
      <c r="G9">
        <v>0</v>
      </c>
      <c r="H9">
        <v>0</v>
      </c>
      <c r="I9">
        <v>0</v>
      </c>
      <c r="J9">
        <v>0</v>
      </c>
      <c r="K9">
        <v>0</v>
      </c>
      <c r="L9">
        <v>0</v>
      </c>
      <c r="M9">
        <v>0</v>
      </c>
      <c r="N9">
        <v>0</v>
      </c>
    </row>
    <row r="10" spans="1:14" ht="16" customHeight="1" x14ac:dyDescent="0.2">
      <c r="A10" t="s">
        <v>10</v>
      </c>
      <c r="B10">
        <v>0</v>
      </c>
      <c r="C10">
        <v>0</v>
      </c>
      <c r="D10">
        <v>0</v>
      </c>
      <c r="E10">
        <v>0</v>
      </c>
      <c r="F10">
        <v>0</v>
      </c>
      <c r="G10">
        <v>0</v>
      </c>
      <c r="H10">
        <v>0</v>
      </c>
      <c r="I10">
        <v>0</v>
      </c>
      <c r="J10">
        <v>0</v>
      </c>
      <c r="K10">
        <v>0</v>
      </c>
      <c r="L10">
        <v>0</v>
      </c>
      <c r="M10">
        <v>0</v>
      </c>
      <c r="N10">
        <v>0</v>
      </c>
    </row>
    <row r="11" spans="1:14" ht="16" customHeight="1" x14ac:dyDescent="0.2">
      <c r="A11" t="s">
        <v>11</v>
      </c>
      <c r="B11">
        <v>0</v>
      </c>
      <c r="C11">
        <v>0</v>
      </c>
      <c r="D11">
        <v>0</v>
      </c>
      <c r="E11">
        <v>0</v>
      </c>
      <c r="F11">
        <v>0</v>
      </c>
      <c r="G11">
        <v>0</v>
      </c>
      <c r="H11">
        <v>0</v>
      </c>
      <c r="I11">
        <v>0</v>
      </c>
      <c r="J11">
        <v>0</v>
      </c>
      <c r="K11">
        <v>0</v>
      </c>
      <c r="L11">
        <v>0</v>
      </c>
      <c r="M11">
        <v>0</v>
      </c>
      <c r="N11">
        <v>0</v>
      </c>
    </row>
    <row r="12" spans="1:14" ht="16" customHeight="1" x14ac:dyDescent="0.2">
      <c r="A12" t="s">
        <v>12</v>
      </c>
      <c r="B12">
        <v>26232536</v>
      </c>
      <c r="C12">
        <v>2761510</v>
      </c>
      <c r="D12">
        <v>604868</v>
      </c>
      <c r="E12">
        <v>804725</v>
      </c>
      <c r="F12">
        <v>0</v>
      </c>
      <c r="G12">
        <v>0</v>
      </c>
      <c r="H12">
        <v>0</v>
      </c>
      <c r="I12">
        <v>290688</v>
      </c>
      <c r="J12">
        <v>1589440</v>
      </c>
      <c r="K12">
        <v>528733</v>
      </c>
      <c r="L12">
        <v>8400752</v>
      </c>
      <c r="M12">
        <v>1376041</v>
      </c>
      <c r="N12">
        <v>9875779</v>
      </c>
    </row>
    <row r="13" spans="1:14" ht="16" customHeight="1" x14ac:dyDescent="0.2">
      <c r="A13" t="s">
        <v>13</v>
      </c>
      <c r="B13">
        <v>0</v>
      </c>
      <c r="C13">
        <v>0</v>
      </c>
      <c r="D13">
        <v>0</v>
      </c>
      <c r="E13">
        <v>0</v>
      </c>
      <c r="F13">
        <v>0</v>
      </c>
      <c r="G13">
        <v>0</v>
      </c>
      <c r="H13">
        <v>0</v>
      </c>
      <c r="I13">
        <v>0</v>
      </c>
      <c r="J13">
        <v>0</v>
      </c>
      <c r="K13">
        <v>0</v>
      </c>
      <c r="L13">
        <v>0</v>
      </c>
      <c r="M13">
        <v>0</v>
      </c>
      <c r="N13">
        <v>0</v>
      </c>
    </row>
    <row r="14" spans="1:14" ht="16" customHeight="1" x14ac:dyDescent="0.2">
      <c r="A14" t="s">
        <v>14</v>
      </c>
      <c r="B14">
        <v>90859221</v>
      </c>
      <c r="C14">
        <v>202493</v>
      </c>
      <c r="D14">
        <v>22833614</v>
      </c>
      <c r="E14">
        <v>2343856</v>
      </c>
      <c r="F14">
        <v>0</v>
      </c>
      <c r="G14">
        <v>0</v>
      </c>
      <c r="H14">
        <v>0</v>
      </c>
      <c r="I14">
        <v>0</v>
      </c>
      <c r="J14">
        <v>0</v>
      </c>
      <c r="K14">
        <v>0</v>
      </c>
      <c r="L14">
        <v>0</v>
      </c>
      <c r="M14">
        <v>0</v>
      </c>
      <c r="N14">
        <v>65479258</v>
      </c>
    </row>
    <row r="15" spans="1:14" ht="16" customHeight="1" x14ac:dyDescent="0.2">
      <c r="A15" t="s">
        <v>15</v>
      </c>
      <c r="B15">
        <v>0</v>
      </c>
      <c r="C15">
        <v>0</v>
      </c>
      <c r="D15">
        <v>0</v>
      </c>
      <c r="E15">
        <v>0</v>
      </c>
      <c r="F15">
        <v>0</v>
      </c>
      <c r="G15">
        <v>0</v>
      </c>
      <c r="H15">
        <v>0</v>
      </c>
      <c r="I15">
        <v>0</v>
      </c>
      <c r="J15">
        <v>0</v>
      </c>
      <c r="K15">
        <v>0</v>
      </c>
      <c r="L15">
        <v>0</v>
      </c>
      <c r="M15">
        <v>0</v>
      </c>
      <c r="N15">
        <v>0</v>
      </c>
    </row>
    <row r="16" spans="1:14" ht="16" customHeight="1" x14ac:dyDescent="0.2">
      <c r="A16" t="s">
        <v>16</v>
      </c>
      <c r="B16">
        <v>0</v>
      </c>
      <c r="C16">
        <v>0</v>
      </c>
      <c r="D16">
        <v>0</v>
      </c>
      <c r="E16">
        <v>0</v>
      </c>
      <c r="F16">
        <v>0</v>
      </c>
      <c r="G16">
        <v>0</v>
      </c>
      <c r="H16">
        <v>0</v>
      </c>
      <c r="I16">
        <v>0</v>
      </c>
      <c r="J16">
        <v>0</v>
      </c>
      <c r="K16">
        <v>0</v>
      </c>
      <c r="L16">
        <v>0</v>
      </c>
      <c r="M16">
        <v>0</v>
      </c>
      <c r="N16">
        <v>0</v>
      </c>
    </row>
    <row r="17" spans="1:14" ht="16" customHeight="1" x14ac:dyDescent="0.2">
      <c r="A17" t="s">
        <v>17</v>
      </c>
      <c r="B17">
        <v>0</v>
      </c>
      <c r="C17">
        <v>0</v>
      </c>
      <c r="D17">
        <v>0</v>
      </c>
      <c r="E17">
        <v>0</v>
      </c>
      <c r="F17">
        <v>0</v>
      </c>
      <c r="G17">
        <v>0</v>
      </c>
      <c r="H17">
        <v>0</v>
      </c>
      <c r="I17">
        <v>0</v>
      </c>
      <c r="J17">
        <v>0</v>
      </c>
      <c r="K17">
        <v>0</v>
      </c>
      <c r="L17">
        <v>0</v>
      </c>
      <c r="M17">
        <v>0</v>
      </c>
      <c r="N17">
        <v>0</v>
      </c>
    </row>
    <row r="18" spans="1:14" ht="16" customHeight="1" x14ac:dyDescent="0.2">
      <c r="A18" t="s">
        <v>18</v>
      </c>
      <c r="B18">
        <v>0</v>
      </c>
      <c r="C18">
        <v>0</v>
      </c>
      <c r="D18">
        <v>0</v>
      </c>
      <c r="E18">
        <v>0</v>
      </c>
      <c r="F18">
        <v>0</v>
      </c>
      <c r="G18">
        <v>0</v>
      </c>
      <c r="H18">
        <v>0</v>
      </c>
      <c r="I18">
        <v>0</v>
      </c>
      <c r="J18">
        <v>0</v>
      </c>
      <c r="K18">
        <v>0</v>
      </c>
      <c r="L18">
        <v>0</v>
      </c>
      <c r="M18">
        <v>0</v>
      </c>
      <c r="N18">
        <v>0</v>
      </c>
    </row>
    <row r="19" spans="1:14" ht="16" customHeight="1" x14ac:dyDescent="0.2">
      <c r="A19" t="s">
        <v>19</v>
      </c>
      <c r="B19">
        <v>1974726</v>
      </c>
      <c r="C19">
        <v>350490</v>
      </c>
      <c r="D19">
        <v>0</v>
      </c>
      <c r="E19">
        <v>267368</v>
      </c>
      <c r="F19">
        <v>0</v>
      </c>
      <c r="G19">
        <v>0</v>
      </c>
      <c r="H19">
        <v>0</v>
      </c>
      <c r="I19">
        <v>9114</v>
      </c>
      <c r="J19">
        <v>0</v>
      </c>
      <c r="K19">
        <v>0</v>
      </c>
      <c r="L19">
        <v>1047719</v>
      </c>
      <c r="M19">
        <v>300035</v>
      </c>
      <c r="N19">
        <v>0</v>
      </c>
    </row>
    <row r="20" spans="1:14" ht="16" customHeight="1" x14ac:dyDescent="0.2">
      <c r="A20" t="s">
        <v>20</v>
      </c>
      <c r="B20">
        <v>0</v>
      </c>
      <c r="C20">
        <v>0</v>
      </c>
      <c r="D20">
        <v>0</v>
      </c>
      <c r="E20">
        <v>0</v>
      </c>
      <c r="F20">
        <v>0</v>
      </c>
      <c r="G20">
        <v>0</v>
      </c>
      <c r="H20">
        <v>0</v>
      </c>
      <c r="I20">
        <v>0</v>
      </c>
      <c r="J20">
        <v>0</v>
      </c>
      <c r="K20">
        <v>0</v>
      </c>
      <c r="L20">
        <v>0</v>
      </c>
      <c r="M20">
        <v>0</v>
      </c>
      <c r="N20">
        <v>0</v>
      </c>
    </row>
    <row r="21" spans="1:14" ht="16" customHeight="1" x14ac:dyDescent="0.2">
      <c r="A21" t="s">
        <v>21</v>
      </c>
      <c r="B21">
        <v>0</v>
      </c>
      <c r="C21">
        <v>0</v>
      </c>
      <c r="D21">
        <v>0</v>
      </c>
      <c r="E21">
        <v>0</v>
      </c>
      <c r="F21">
        <v>0</v>
      </c>
      <c r="G21">
        <v>0</v>
      </c>
      <c r="H21">
        <v>0</v>
      </c>
      <c r="I21">
        <v>0</v>
      </c>
      <c r="J21">
        <v>0</v>
      </c>
      <c r="K21">
        <v>0</v>
      </c>
      <c r="L21">
        <v>0</v>
      </c>
      <c r="M21">
        <v>0</v>
      </c>
      <c r="N21">
        <v>0</v>
      </c>
    </row>
    <row r="22" spans="1:14" ht="16" customHeight="1" x14ac:dyDescent="0.2">
      <c r="A22" t="s">
        <v>22</v>
      </c>
      <c r="B22">
        <v>70816628</v>
      </c>
      <c r="C22">
        <v>3926886</v>
      </c>
      <c r="D22">
        <v>0</v>
      </c>
      <c r="E22">
        <v>0</v>
      </c>
      <c r="F22">
        <v>455415</v>
      </c>
      <c r="G22">
        <v>31734226</v>
      </c>
      <c r="H22">
        <v>0</v>
      </c>
      <c r="I22">
        <v>0</v>
      </c>
      <c r="J22">
        <v>0</v>
      </c>
      <c r="K22">
        <v>0</v>
      </c>
      <c r="L22">
        <v>0</v>
      </c>
      <c r="M22">
        <v>0</v>
      </c>
      <c r="N22">
        <v>34700101</v>
      </c>
    </row>
    <row r="23" spans="1:14" ht="16" customHeight="1" x14ac:dyDescent="0.2">
      <c r="A23" t="s">
        <v>23</v>
      </c>
      <c r="B23">
        <v>16075855</v>
      </c>
      <c r="C23">
        <v>192471</v>
      </c>
      <c r="D23">
        <v>654056</v>
      </c>
      <c r="E23">
        <v>1046532</v>
      </c>
      <c r="F23">
        <v>0</v>
      </c>
      <c r="G23">
        <v>12064657</v>
      </c>
      <c r="H23">
        <v>0</v>
      </c>
      <c r="I23">
        <v>2118139</v>
      </c>
      <c r="J23">
        <v>0</v>
      </c>
      <c r="K23">
        <v>0</v>
      </c>
      <c r="L23">
        <v>0</v>
      </c>
      <c r="M23">
        <v>0</v>
      </c>
      <c r="N23">
        <v>0</v>
      </c>
    </row>
    <row r="24" spans="1:14" ht="16" customHeight="1" x14ac:dyDescent="0.2">
      <c r="A24" t="s">
        <v>24</v>
      </c>
      <c r="B24">
        <v>534322</v>
      </c>
      <c r="C24">
        <v>0</v>
      </c>
      <c r="D24">
        <v>0</v>
      </c>
      <c r="E24">
        <v>0</v>
      </c>
      <c r="F24">
        <v>0</v>
      </c>
      <c r="G24">
        <v>0</v>
      </c>
      <c r="H24">
        <v>0</v>
      </c>
      <c r="I24">
        <v>0</v>
      </c>
      <c r="J24">
        <v>0</v>
      </c>
      <c r="K24">
        <v>0</v>
      </c>
      <c r="L24">
        <v>0</v>
      </c>
      <c r="M24">
        <v>0</v>
      </c>
      <c r="N24">
        <v>534322</v>
      </c>
    </row>
    <row r="25" spans="1:14" ht="16" customHeight="1" x14ac:dyDescent="0.2">
      <c r="A25" t="s">
        <v>25</v>
      </c>
      <c r="B25">
        <v>388708</v>
      </c>
      <c r="C25">
        <v>0</v>
      </c>
      <c r="D25">
        <v>0</v>
      </c>
      <c r="E25">
        <v>0</v>
      </c>
      <c r="F25">
        <v>0</v>
      </c>
      <c r="G25">
        <v>0</v>
      </c>
      <c r="H25">
        <v>0</v>
      </c>
      <c r="I25">
        <v>0</v>
      </c>
      <c r="J25">
        <v>0</v>
      </c>
      <c r="K25">
        <v>0</v>
      </c>
      <c r="L25">
        <v>0</v>
      </c>
      <c r="M25">
        <v>0</v>
      </c>
      <c r="N25">
        <v>388708</v>
      </c>
    </row>
    <row r="26" spans="1:14" ht="16" customHeight="1" x14ac:dyDescent="0.2">
      <c r="A26" t="s">
        <v>26</v>
      </c>
      <c r="B26">
        <v>58123655</v>
      </c>
      <c r="C26">
        <v>0</v>
      </c>
      <c r="D26">
        <v>1032923</v>
      </c>
      <c r="E26">
        <v>0</v>
      </c>
      <c r="F26">
        <v>0</v>
      </c>
      <c r="G26">
        <v>0</v>
      </c>
      <c r="H26">
        <v>0</v>
      </c>
      <c r="I26">
        <v>0</v>
      </c>
      <c r="J26">
        <v>34627470</v>
      </c>
      <c r="K26">
        <v>4441381</v>
      </c>
      <c r="L26">
        <v>0</v>
      </c>
      <c r="M26">
        <v>0</v>
      </c>
      <c r="N26">
        <v>18021881</v>
      </c>
    </row>
    <row r="27" spans="1:14" ht="16" customHeight="1" x14ac:dyDescent="0.2">
      <c r="A27" t="s">
        <v>27</v>
      </c>
      <c r="B27">
        <v>2308261</v>
      </c>
      <c r="C27">
        <v>218862</v>
      </c>
      <c r="D27">
        <v>1244460</v>
      </c>
      <c r="E27">
        <v>844939</v>
      </c>
      <c r="F27">
        <v>0</v>
      </c>
      <c r="G27">
        <v>0</v>
      </c>
      <c r="H27">
        <v>0</v>
      </c>
      <c r="I27">
        <v>0</v>
      </c>
      <c r="J27">
        <v>0</v>
      </c>
      <c r="K27">
        <v>0</v>
      </c>
      <c r="L27">
        <v>0</v>
      </c>
      <c r="M27">
        <v>0</v>
      </c>
      <c r="N27">
        <v>0</v>
      </c>
    </row>
    <row r="28" spans="1:14" ht="16" customHeight="1" x14ac:dyDescent="0.2">
      <c r="A28" t="s">
        <v>28</v>
      </c>
      <c r="B28">
        <v>0</v>
      </c>
      <c r="C28">
        <v>0</v>
      </c>
      <c r="D28">
        <v>0</v>
      </c>
      <c r="E28">
        <v>0</v>
      </c>
      <c r="F28">
        <v>0</v>
      </c>
      <c r="G28">
        <v>0</v>
      </c>
      <c r="H28">
        <v>0</v>
      </c>
      <c r="I28">
        <v>0</v>
      </c>
      <c r="J28">
        <v>0</v>
      </c>
      <c r="K28">
        <v>0</v>
      </c>
      <c r="L28">
        <v>0</v>
      </c>
      <c r="M28">
        <v>0</v>
      </c>
      <c r="N28">
        <v>0</v>
      </c>
    </row>
    <row r="29" spans="1:14" ht="16" customHeight="1" x14ac:dyDescent="0.2">
      <c r="A29" t="s">
        <v>29</v>
      </c>
      <c r="B29">
        <v>0</v>
      </c>
      <c r="C29">
        <v>0</v>
      </c>
      <c r="D29">
        <v>0</v>
      </c>
      <c r="E29">
        <v>0</v>
      </c>
      <c r="F29">
        <v>0</v>
      </c>
      <c r="G29">
        <v>0</v>
      </c>
      <c r="H29">
        <v>0</v>
      </c>
      <c r="I29">
        <v>0</v>
      </c>
      <c r="J29">
        <v>0</v>
      </c>
      <c r="K29">
        <v>0</v>
      </c>
      <c r="L29">
        <v>0</v>
      </c>
      <c r="M29">
        <v>0</v>
      </c>
      <c r="N29">
        <v>0</v>
      </c>
    </row>
    <row r="30" spans="1:14" ht="16" customHeight="1" x14ac:dyDescent="0.2">
      <c r="A30" t="s">
        <v>30</v>
      </c>
      <c r="B30">
        <v>0</v>
      </c>
      <c r="C30">
        <v>0</v>
      </c>
      <c r="D30">
        <v>0</v>
      </c>
      <c r="E30">
        <v>0</v>
      </c>
      <c r="F30">
        <v>0</v>
      </c>
      <c r="G30">
        <v>0</v>
      </c>
      <c r="H30">
        <v>0</v>
      </c>
      <c r="I30">
        <v>0</v>
      </c>
      <c r="J30">
        <v>0</v>
      </c>
      <c r="K30">
        <v>0</v>
      </c>
      <c r="L30">
        <v>0</v>
      </c>
      <c r="M30">
        <v>0</v>
      </c>
      <c r="N30">
        <v>0</v>
      </c>
    </row>
    <row r="31" spans="1:14" ht="16" customHeight="1" x14ac:dyDescent="0.2">
      <c r="A31" t="s">
        <v>31</v>
      </c>
      <c r="B31">
        <v>0</v>
      </c>
      <c r="C31">
        <v>0</v>
      </c>
      <c r="D31">
        <v>0</v>
      </c>
      <c r="E31">
        <v>0</v>
      </c>
      <c r="F31">
        <v>0</v>
      </c>
      <c r="G31">
        <v>0</v>
      </c>
      <c r="H31">
        <v>0</v>
      </c>
      <c r="I31">
        <v>0</v>
      </c>
      <c r="J31">
        <v>0</v>
      </c>
      <c r="K31">
        <v>0</v>
      </c>
      <c r="L31">
        <v>0</v>
      </c>
      <c r="M31">
        <v>0</v>
      </c>
      <c r="N31">
        <v>0</v>
      </c>
    </row>
    <row r="32" spans="1:14" ht="16" customHeight="1" x14ac:dyDescent="0.2">
      <c r="A32" t="s">
        <v>32</v>
      </c>
      <c r="B32">
        <v>0</v>
      </c>
      <c r="C32">
        <v>0</v>
      </c>
      <c r="D32">
        <v>0</v>
      </c>
      <c r="E32">
        <v>0</v>
      </c>
      <c r="F32">
        <v>0</v>
      </c>
      <c r="G32">
        <v>0</v>
      </c>
      <c r="H32">
        <v>0</v>
      </c>
      <c r="I32">
        <v>0</v>
      </c>
      <c r="J32">
        <v>0</v>
      </c>
      <c r="K32">
        <v>0</v>
      </c>
      <c r="L32">
        <v>0</v>
      </c>
      <c r="M32">
        <v>0</v>
      </c>
      <c r="N32">
        <v>0</v>
      </c>
    </row>
    <row r="33" spans="1:14" ht="16" customHeight="1" x14ac:dyDescent="0.2">
      <c r="A33" t="s">
        <v>33</v>
      </c>
      <c r="B33">
        <v>50711743</v>
      </c>
      <c r="C33">
        <v>0</v>
      </c>
      <c r="D33">
        <v>0</v>
      </c>
      <c r="E33">
        <v>0</v>
      </c>
      <c r="F33">
        <v>0</v>
      </c>
      <c r="G33">
        <v>0</v>
      </c>
      <c r="H33">
        <v>0</v>
      </c>
      <c r="I33">
        <v>0</v>
      </c>
      <c r="J33">
        <v>0</v>
      </c>
      <c r="K33">
        <v>0</v>
      </c>
      <c r="L33">
        <v>0</v>
      </c>
      <c r="M33">
        <v>0</v>
      </c>
      <c r="N33">
        <v>50711743</v>
      </c>
    </row>
    <row r="34" spans="1:14" ht="16" customHeight="1" x14ac:dyDescent="0.2">
      <c r="A34" t="s">
        <v>34</v>
      </c>
      <c r="B34">
        <v>0</v>
      </c>
      <c r="C34">
        <v>0</v>
      </c>
      <c r="D34">
        <v>0</v>
      </c>
      <c r="E34">
        <v>0</v>
      </c>
      <c r="F34">
        <v>0</v>
      </c>
      <c r="G34">
        <v>0</v>
      </c>
      <c r="H34">
        <v>0</v>
      </c>
      <c r="I34">
        <v>0</v>
      </c>
      <c r="J34">
        <v>0</v>
      </c>
      <c r="K34">
        <v>0</v>
      </c>
      <c r="L34">
        <v>0</v>
      </c>
      <c r="M34">
        <v>0</v>
      </c>
      <c r="N34">
        <v>0</v>
      </c>
    </row>
    <row r="35" spans="1:14" ht="16" customHeight="1" x14ac:dyDescent="0.2">
      <c r="A35" t="s">
        <v>35</v>
      </c>
      <c r="B35">
        <v>29692657</v>
      </c>
      <c r="C35">
        <v>80177</v>
      </c>
      <c r="D35">
        <v>0</v>
      </c>
      <c r="E35">
        <v>0</v>
      </c>
      <c r="F35">
        <v>0</v>
      </c>
      <c r="G35">
        <v>22534405</v>
      </c>
      <c r="H35">
        <v>6827303</v>
      </c>
      <c r="I35">
        <v>0</v>
      </c>
      <c r="J35">
        <v>0</v>
      </c>
      <c r="K35">
        <v>0</v>
      </c>
      <c r="L35">
        <v>0</v>
      </c>
      <c r="M35">
        <v>0</v>
      </c>
      <c r="N35">
        <v>250772</v>
      </c>
    </row>
    <row r="36" spans="1:14" ht="16" customHeight="1" x14ac:dyDescent="0.2">
      <c r="A36" t="s">
        <v>36</v>
      </c>
      <c r="B36">
        <v>0</v>
      </c>
      <c r="C36">
        <v>0</v>
      </c>
      <c r="D36">
        <v>0</v>
      </c>
      <c r="E36">
        <v>0</v>
      </c>
      <c r="F36">
        <v>0</v>
      </c>
      <c r="G36">
        <v>0</v>
      </c>
      <c r="H36">
        <v>0</v>
      </c>
      <c r="I36">
        <v>0</v>
      </c>
      <c r="J36">
        <v>0</v>
      </c>
      <c r="K36">
        <v>0</v>
      </c>
      <c r="L36">
        <v>0</v>
      </c>
      <c r="M36">
        <v>0</v>
      </c>
      <c r="N36">
        <v>0</v>
      </c>
    </row>
    <row r="37" spans="1:14" ht="16" customHeight="1" x14ac:dyDescent="0.2">
      <c r="A37" t="s">
        <v>37</v>
      </c>
      <c r="B37">
        <v>5917376</v>
      </c>
      <c r="C37">
        <v>0</v>
      </c>
      <c r="D37">
        <v>0</v>
      </c>
      <c r="E37">
        <v>0</v>
      </c>
      <c r="F37">
        <v>0</v>
      </c>
      <c r="G37">
        <v>0</v>
      </c>
      <c r="H37">
        <v>0</v>
      </c>
      <c r="I37">
        <v>2379280</v>
      </c>
      <c r="J37">
        <v>501542</v>
      </c>
      <c r="K37">
        <v>767061</v>
      </c>
      <c r="L37">
        <v>0</v>
      </c>
      <c r="M37">
        <v>0</v>
      </c>
      <c r="N37">
        <v>2269493</v>
      </c>
    </row>
    <row r="38" spans="1:14" ht="16" customHeight="1" x14ac:dyDescent="0.2">
      <c r="A38" t="s">
        <v>38</v>
      </c>
      <c r="B38">
        <v>453921486</v>
      </c>
      <c r="C38">
        <v>8535768</v>
      </c>
      <c r="D38">
        <v>0</v>
      </c>
      <c r="E38">
        <v>2713800</v>
      </c>
      <c r="F38">
        <v>0</v>
      </c>
      <c r="G38">
        <v>0</v>
      </c>
      <c r="H38">
        <v>0</v>
      </c>
      <c r="I38">
        <v>0</v>
      </c>
      <c r="J38">
        <v>436381823</v>
      </c>
      <c r="K38">
        <v>0</v>
      </c>
      <c r="L38">
        <v>335697</v>
      </c>
      <c r="M38">
        <v>0</v>
      </c>
      <c r="N38">
        <v>5954398</v>
      </c>
    </row>
    <row r="39" spans="1:14" ht="16" customHeight="1" x14ac:dyDescent="0.2">
      <c r="A39" t="s">
        <v>39</v>
      </c>
      <c r="B39">
        <v>0</v>
      </c>
      <c r="C39">
        <v>0</v>
      </c>
      <c r="D39">
        <v>0</v>
      </c>
      <c r="E39">
        <v>0</v>
      </c>
      <c r="F39">
        <v>0</v>
      </c>
      <c r="G39">
        <v>0</v>
      </c>
      <c r="H39">
        <v>0</v>
      </c>
      <c r="I39">
        <v>0</v>
      </c>
      <c r="J39">
        <v>0</v>
      </c>
      <c r="K39">
        <v>0</v>
      </c>
      <c r="L39">
        <v>0</v>
      </c>
      <c r="M39">
        <v>0</v>
      </c>
      <c r="N39">
        <v>0</v>
      </c>
    </row>
    <row r="40" spans="1:14" ht="16" customHeight="1" x14ac:dyDescent="0.2">
      <c r="A40" t="s">
        <v>40</v>
      </c>
      <c r="B40">
        <v>0</v>
      </c>
      <c r="C40">
        <v>0</v>
      </c>
      <c r="D40">
        <v>0</v>
      </c>
      <c r="E40">
        <v>0</v>
      </c>
      <c r="F40">
        <v>0</v>
      </c>
      <c r="G40">
        <v>0</v>
      </c>
      <c r="H40">
        <v>0</v>
      </c>
      <c r="I40">
        <v>0</v>
      </c>
      <c r="J40">
        <v>0</v>
      </c>
      <c r="K40">
        <v>0</v>
      </c>
      <c r="L40">
        <v>0</v>
      </c>
      <c r="M40">
        <v>0</v>
      </c>
      <c r="N40">
        <v>0</v>
      </c>
    </row>
    <row r="41" spans="1:14" ht="16" customHeight="1" x14ac:dyDescent="0.2">
      <c r="A41" t="s">
        <v>41</v>
      </c>
      <c r="B41">
        <v>0</v>
      </c>
      <c r="C41">
        <v>0</v>
      </c>
      <c r="D41">
        <v>0</v>
      </c>
      <c r="E41">
        <v>0</v>
      </c>
      <c r="F41">
        <v>0</v>
      </c>
      <c r="G41">
        <v>0</v>
      </c>
      <c r="H41">
        <v>0</v>
      </c>
      <c r="I41">
        <v>0</v>
      </c>
      <c r="J41">
        <v>0</v>
      </c>
      <c r="K41">
        <v>0</v>
      </c>
      <c r="L41">
        <v>0</v>
      </c>
      <c r="M41">
        <v>0</v>
      </c>
      <c r="N41">
        <v>0</v>
      </c>
    </row>
    <row r="42" spans="1:14" ht="16" customHeight="1" x14ac:dyDescent="0.2">
      <c r="A42" t="s">
        <v>42</v>
      </c>
      <c r="B42">
        <v>0</v>
      </c>
      <c r="C42">
        <v>0</v>
      </c>
      <c r="D42">
        <v>0</v>
      </c>
      <c r="E42">
        <v>0</v>
      </c>
      <c r="F42">
        <v>0</v>
      </c>
      <c r="G42">
        <v>0</v>
      </c>
      <c r="H42">
        <v>0</v>
      </c>
      <c r="I42">
        <v>0</v>
      </c>
      <c r="J42">
        <v>0</v>
      </c>
      <c r="K42">
        <v>0</v>
      </c>
      <c r="L42">
        <v>0</v>
      </c>
      <c r="M42">
        <v>0</v>
      </c>
      <c r="N42">
        <v>0</v>
      </c>
    </row>
    <row r="43" spans="1:14" ht="16" customHeight="1" x14ac:dyDescent="0.2">
      <c r="A43" t="s">
        <v>43</v>
      </c>
      <c r="B43">
        <v>0</v>
      </c>
      <c r="C43">
        <v>0</v>
      </c>
      <c r="D43">
        <v>0</v>
      </c>
      <c r="E43">
        <v>0</v>
      </c>
      <c r="F43">
        <v>0</v>
      </c>
      <c r="G43">
        <v>0</v>
      </c>
      <c r="H43">
        <v>0</v>
      </c>
      <c r="I43">
        <v>0</v>
      </c>
      <c r="J43">
        <v>0</v>
      </c>
      <c r="K43">
        <v>0</v>
      </c>
      <c r="L43">
        <v>0</v>
      </c>
      <c r="M43">
        <v>0</v>
      </c>
      <c r="N43">
        <v>0</v>
      </c>
    </row>
    <row r="44" spans="1:14" ht="16" customHeight="1" x14ac:dyDescent="0.2">
      <c r="A44" t="s">
        <v>44</v>
      </c>
      <c r="B44">
        <v>0</v>
      </c>
      <c r="C44">
        <v>0</v>
      </c>
      <c r="D44">
        <v>0</v>
      </c>
      <c r="E44">
        <v>0</v>
      </c>
      <c r="F44">
        <v>0</v>
      </c>
      <c r="G44">
        <v>0</v>
      </c>
      <c r="H44">
        <v>0</v>
      </c>
      <c r="I44">
        <v>0</v>
      </c>
      <c r="J44">
        <v>0</v>
      </c>
      <c r="K44">
        <v>0</v>
      </c>
      <c r="L44">
        <v>0</v>
      </c>
      <c r="M44">
        <v>0</v>
      </c>
      <c r="N44">
        <v>0</v>
      </c>
    </row>
    <row r="45" spans="1:14" ht="16" customHeight="1" x14ac:dyDescent="0.2">
      <c r="A45" t="s">
        <v>45</v>
      </c>
      <c r="B45">
        <v>1949753</v>
      </c>
      <c r="C45">
        <v>1933884</v>
      </c>
      <c r="D45">
        <v>0</v>
      </c>
      <c r="E45">
        <v>0</v>
      </c>
      <c r="F45">
        <v>0</v>
      </c>
      <c r="G45">
        <v>0</v>
      </c>
      <c r="H45">
        <v>0</v>
      </c>
      <c r="I45">
        <v>0</v>
      </c>
      <c r="J45">
        <v>0</v>
      </c>
      <c r="K45">
        <v>0</v>
      </c>
      <c r="L45">
        <v>15869</v>
      </c>
      <c r="M45">
        <v>0</v>
      </c>
      <c r="N45">
        <v>0</v>
      </c>
    </row>
    <row r="46" spans="1:14" ht="16" customHeight="1" x14ac:dyDescent="0.2">
      <c r="A46" t="s">
        <v>46</v>
      </c>
      <c r="B46">
        <v>0</v>
      </c>
      <c r="C46">
        <v>0</v>
      </c>
      <c r="D46">
        <v>0</v>
      </c>
      <c r="E46">
        <v>0</v>
      </c>
      <c r="F46">
        <v>0</v>
      </c>
      <c r="G46">
        <v>0</v>
      </c>
      <c r="H46">
        <v>0</v>
      </c>
      <c r="I46">
        <v>0</v>
      </c>
      <c r="J46">
        <v>0</v>
      </c>
      <c r="K46">
        <v>0</v>
      </c>
      <c r="L46">
        <v>0</v>
      </c>
      <c r="M46">
        <v>0</v>
      </c>
      <c r="N46">
        <v>0</v>
      </c>
    </row>
    <row r="47" spans="1:14" ht="16" customHeight="1" x14ac:dyDescent="0.2">
      <c r="A47" t="s">
        <v>47</v>
      </c>
      <c r="B47">
        <v>6142292</v>
      </c>
      <c r="C47">
        <v>1699543</v>
      </c>
      <c r="D47">
        <v>0</v>
      </c>
      <c r="E47">
        <v>0</v>
      </c>
      <c r="F47">
        <v>0</v>
      </c>
      <c r="G47">
        <v>4442749</v>
      </c>
      <c r="H47">
        <v>0</v>
      </c>
      <c r="I47">
        <v>0</v>
      </c>
      <c r="J47">
        <v>0</v>
      </c>
      <c r="K47">
        <v>0</v>
      </c>
      <c r="L47">
        <v>0</v>
      </c>
      <c r="M47">
        <v>0</v>
      </c>
      <c r="N47">
        <v>0</v>
      </c>
    </row>
    <row r="48" spans="1:14" ht="16" customHeight="1" x14ac:dyDescent="0.2">
      <c r="A48" t="s">
        <v>48</v>
      </c>
      <c r="B48">
        <v>0</v>
      </c>
      <c r="C48">
        <v>0</v>
      </c>
      <c r="D48">
        <v>0</v>
      </c>
      <c r="E48">
        <v>0</v>
      </c>
      <c r="F48">
        <v>0</v>
      </c>
      <c r="G48">
        <v>0</v>
      </c>
      <c r="H48">
        <v>0</v>
      </c>
      <c r="I48">
        <v>0</v>
      </c>
      <c r="J48">
        <v>0</v>
      </c>
      <c r="K48">
        <v>0</v>
      </c>
      <c r="L48">
        <v>0</v>
      </c>
      <c r="M48">
        <v>0</v>
      </c>
      <c r="N48">
        <v>0</v>
      </c>
    </row>
    <row r="49" spans="1:14" ht="16" customHeight="1" x14ac:dyDescent="0.2">
      <c r="A49" t="s">
        <v>49</v>
      </c>
      <c r="B49">
        <v>0</v>
      </c>
      <c r="C49">
        <v>0</v>
      </c>
      <c r="D49">
        <v>0</v>
      </c>
      <c r="E49">
        <v>0</v>
      </c>
      <c r="F49">
        <v>0</v>
      </c>
      <c r="G49">
        <v>0</v>
      </c>
      <c r="H49">
        <v>0</v>
      </c>
      <c r="I49">
        <v>0</v>
      </c>
      <c r="J49">
        <v>0</v>
      </c>
      <c r="K49">
        <v>0</v>
      </c>
      <c r="L49">
        <v>0</v>
      </c>
      <c r="M49">
        <v>0</v>
      </c>
      <c r="N49">
        <v>0</v>
      </c>
    </row>
    <row r="50" spans="1:14" ht="16" customHeight="1" x14ac:dyDescent="0.2">
      <c r="A50" t="s">
        <v>50</v>
      </c>
      <c r="B50">
        <v>0</v>
      </c>
      <c r="C50">
        <v>0</v>
      </c>
      <c r="D50">
        <v>0</v>
      </c>
      <c r="E50">
        <v>0</v>
      </c>
      <c r="F50">
        <v>0</v>
      </c>
      <c r="G50">
        <v>0</v>
      </c>
      <c r="H50">
        <v>0</v>
      </c>
      <c r="I50">
        <v>0</v>
      </c>
      <c r="J50">
        <v>0</v>
      </c>
      <c r="K50">
        <v>0</v>
      </c>
      <c r="L50">
        <v>0</v>
      </c>
      <c r="M50">
        <v>0</v>
      </c>
      <c r="N50">
        <v>0</v>
      </c>
    </row>
    <row r="51" spans="1:14" ht="16" customHeight="1" x14ac:dyDescent="0.2">
      <c r="A51" t="s">
        <v>51</v>
      </c>
      <c r="B51">
        <v>0</v>
      </c>
      <c r="C51">
        <v>0</v>
      </c>
      <c r="D51">
        <v>0</v>
      </c>
      <c r="E51">
        <v>0</v>
      </c>
      <c r="F51">
        <v>0</v>
      </c>
      <c r="G51">
        <v>0</v>
      </c>
      <c r="H51">
        <v>0</v>
      </c>
      <c r="I51">
        <v>0</v>
      </c>
      <c r="J51">
        <v>0</v>
      </c>
      <c r="K51">
        <v>0</v>
      </c>
      <c r="L51">
        <v>0</v>
      </c>
      <c r="M51">
        <v>0</v>
      </c>
      <c r="N51">
        <v>0</v>
      </c>
    </row>
    <row r="52" spans="1:14" ht="16" customHeight="1" x14ac:dyDescent="0.2">
      <c r="A52" t="s">
        <v>52</v>
      </c>
      <c r="B52">
        <v>0</v>
      </c>
      <c r="C52">
        <v>0</v>
      </c>
      <c r="D52">
        <v>0</v>
      </c>
      <c r="E52">
        <v>0</v>
      </c>
      <c r="F52">
        <v>0</v>
      </c>
      <c r="G52">
        <v>0</v>
      </c>
      <c r="H52">
        <v>0</v>
      </c>
      <c r="I52">
        <v>0</v>
      </c>
      <c r="J52">
        <v>0</v>
      </c>
      <c r="K52">
        <v>0</v>
      </c>
      <c r="L52">
        <v>0</v>
      </c>
      <c r="M52">
        <v>0</v>
      </c>
      <c r="N52">
        <v>0</v>
      </c>
    </row>
    <row r="53" spans="1:14" ht="16" customHeight="1" x14ac:dyDescent="0.2">
      <c r="A53" t="s">
        <v>53</v>
      </c>
      <c r="B53">
        <v>12115143</v>
      </c>
      <c r="C53">
        <v>0</v>
      </c>
      <c r="D53">
        <v>12115143</v>
      </c>
      <c r="E53">
        <v>0</v>
      </c>
      <c r="F53">
        <v>0</v>
      </c>
      <c r="G53">
        <v>0</v>
      </c>
      <c r="H53">
        <v>0</v>
      </c>
      <c r="I53">
        <v>0</v>
      </c>
      <c r="J53">
        <v>0</v>
      </c>
      <c r="K53">
        <v>0</v>
      </c>
      <c r="L53">
        <v>0</v>
      </c>
      <c r="M53">
        <v>0</v>
      </c>
      <c r="N53">
        <v>0</v>
      </c>
    </row>
    <row r="54" spans="1:14" ht="16" customHeight="1" x14ac:dyDescent="0.2">
      <c r="A54" t="s">
        <v>54</v>
      </c>
      <c r="B54">
        <v>0</v>
      </c>
      <c r="C54">
        <v>0</v>
      </c>
      <c r="D54">
        <v>0</v>
      </c>
      <c r="E54">
        <v>0</v>
      </c>
      <c r="F54">
        <v>0</v>
      </c>
      <c r="G54">
        <v>0</v>
      </c>
      <c r="H54">
        <v>0</v>
      </c>
      <c r="I54">
        <v>0</v>
      </c>
      <c r="J54">
        <v>0</v>
      </c>
      <c r="K54">
        <v>0</v>
      </c>
      <c r="L54">
        <v>0</v>
      </c>
      <c r="M54">
        <v>0</v>
      </c>
      <c r="N54">
        <v>0</v>
      </c>
    </row>
    <row r="55" spans="1:14" ht="16" customHeight="1" x14ac:dyDescent="0.2">
      <c r="A55" t="s">
        <v>55</v>
      </c>
      <c r="B55">
        <v>0</v>
      </c>
      <c r="C55">
        <v>0</v>
      </c>
      <c r="D55">
        <v>0</v>
      </c>
      <c r="E55">
        <v>0</v>
      </c>
      <c r="F55">
        <v>0</v>
      </c>
      <c r="G55">
        <v>0</v>
      </c>
      <c r="H55">
        <v>0</v>
      </c>
      <c r="I55">
        <v>0</v>
      </c>
      <c r="J55">
        <v>0</v>
      </c>
      <c r="K55">
        <v>0</v>
      </c>
      <c r="L55">
        <v>0</v>
      </c>
      <c r="M55">
        <v>0</v>
      </c>
      <c r="N55">
        <v>0</v>
      </c>
    </row>
    <row r="56" spans="1:14" ht="16" customHeight="1" x14ac:dyDescent="0.2">
      <c r="A56" t="s">
        <v>56</v>
      </c>
      <c r="B56">
        <v>0</v>
      </c>
      <c r="C56">
        <v>0</v>
      </c>
      <c r="D56">
        <v>0</v>
      </c>
      <c r="E56">
        <v>0</v>
      </c>
      <c r="F56">
        <v>0</v>
      </c>
      <c r="G56">
        <v>0</v>
      </c>
      <c r="H56">
        <v>0</v>
      </c>
      <c r="I56">
        <v>0</v>
      </c>
      <c r="J56">
        <v>0</v>
      </c>
      <c r="K56">
        <v>0</v>
      </c>
      <c r="L56">
        <v>0</v>
      </c>
      <c r="M56">
        <v>0</v>
      </c>
      <c r="N56">
        <v>0</v>
      </c>
    </row>
    <row r="57" spans="1:14" ht="16" customHeight="1" x14ac:dyDescent="0.2">
      <c r="A57" t="s">
        <v>57</v>
      </c>
      <c r="B57">
        <v>0</v>
      </c>
      <c r="C57">
        <v>0</v>
      </c>
      <c r="D57">
        <v>0</v>
      </c>
      <c r="E57">
        <v>0</v>
      </c>
      <c r="F57">
        <v>0</v>
      </c>
      <c r="G57">
        <v>0</v>
      </c>
      <c r="H57">
        <v>0</v>
      </c>
      <c r="I57">
        <v>0</v>
      </c>
      <c r="J57">
        <v>0</v>
      </c>
      <c r="K57">
        <v>0</v>
      </c>
      <c r="L57">
        <v>0</v>
      </c>
      <c r="M57">
        <v>0</v>
      </c>
      <c r="N57">
        <v>0</v>
      </c>
    </row>
    <row r="58" spans="1:14" ht="16" customHeight="1" x14ac:dyDescent="0.2">
      <c r="A58" t="s">
        <v>58</v>
      </c>
      <c r="B58">
        <v>0</v>
      </c>
      <c r="C58">
        <v>0</v>
      </c>
      <c r="D58">
        <v>0</v>
      </c>
      <c r="E58">
        <v>0</v>
      </c>
      <c r="F58">
        <v>0</v>
      </c>
      <c r="G58">
        <v>0</v>
      </c>
      <c r="H58">
        <v>0</v>
      </c>
      <c r="I58">
        <v>0</v>
      </c>
      <c r="J58">
        <v>0</v>
      </c>
      <c r="K58">
        <v>0</v>
      </c>
      <c r="L58">
        <v>0</v>
      </c>
      <c r="M58">
        <v>0</v>
      </c>
      <c r="N58">
        <v>0</v>
      </c>
    </row>
    <row r="60" spans="1:14" ht="16" customHeight="1" x14ac:dyDescent="0.2">
      <c r="A60" t="s">
        <v>133</v>
      </c>
      <c r="B60">
        <v>854314712</v>
      </c>
      <c r="C60">
        <v>19902084</v>
      </c>
      <c r="D60">
        <v>38485064</v>
      </c>
      <c r="E60">
        <v>8021220</v>
      </c>
      <c r="F60">
        <v>455415</v>
      </c>
      <c r="G60">
        <v>70776037</v>
      </c>
      <c r="H60">
        <v>6827303</v>
      </c>
      <c r="I60">
        <v>4797221</v>
      </c>
      <c r="J60">
        <v>473536214</v>
      </c>
      <c r="K60">
        <v>6433785</v>
      </c>
      <c r="L60">
        <v>11219786</v>
      </c>
      <c r="M60">
        <v>1676076</v>
      </c>
      <c r="N60">
        <v>212184507</v>
      </c>
    </row>
    <row r="62" spans="1:14" ht="16" customHeight="1" x14ac:dyDescent="0.2">
      <c r="A62" t="s">
        <v>145</v>
      </c>
      <c r="B62">
        <v>0.8</v>
      </c>
      <c r="C62">
        <v>0.02</v>
      </c>
      <c r="D62">
        <v>0.04</v>
      </c>
      <c r="E62">
        <v>0.01</v>
      </c>
      <c r="F62">
        <v>0</v>
      </c>
      <c r="G62">
        <v>7.0000000000000007E-2</v>
      </c>
      <c r="H62">
        <v>0.01</v>
      </c>
      <c r="I62">
        <v>0</v>
      </c>
      <c r="J62">
        <v>0.44</v>
      </c>
      <c r="K62">
        <v>0.01</v>
      </c>
      <c r="L62">
        <v>0.01</v>
      </c>
      <c r="M62">
        <v>0</v>
      </c>
      <c r="N62">
        <v>0.2</v>
      </c>
    </row>
  </sheetData>
  <hyperlinks>
    <hyperlink ref="A62" r:id="rId1" tooltip="footnote 7"/>
  </hyperlinks>
  <pageMargins left="0.7" right="0.7" top="0.75" bottom="0.75" header="0.5" footer="0.5"/>
  <pageSetup orientation="portrai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workbookViewId="0">
      <selection activeCell="G61" sqref="G61"/>
    </sheetView>
  </sheetViews>
  <sheetFormatPr baseColWidth="10" defaultColWidth="7.5" defaultRowHeight="16" customHeight="1" x14ac:dyDescent="0.2"/>
  <cols>
    <col min="1" max="1" width="15.1640625" customWidth="1"/>
  </cols>
  <sheetData>
    <row r="1" spans="1:7" ht="16" customHeight="1" x14ac:dyDescent="0.2">
      <c r="A1" t="s">
        <v>760</v>
      </c>
    </row>
    <row r="2" spans="1:7" ht="16" customHeight="1" x14ac:dyDescent="0.2">
      <c r="A2" t="s">
        <v>750</v>
      </c>
    </row>
    <row r="3" spans="1:7" ht="16" customHeight="1" x14ac:dyDescent="0.2">
      <c r="A3" t="s">
        <v>184</v>
      </c>
    </row>
    <row r="4" spans="1:7" ht="16" customHeight="1" x14ac:dyDescent="0.2">
      <c r="A4" t="s">
        <v>1</v>
      </c>
      <c r="B4" t="s">
        <v>136</v>
      </c>
      <c r="C4" t="s">
        <v>137</v>
      </c>
      <c r="D4" t="s">
        <v>138</v>
      </c>
      <c r="E4" t="s">
        <v>139</v>
      </c>
      <c r="F4" t="s">
        <v>123</v>
      </c>
      <c r="G4" t="s">
        <v>244</v>
      </c>
    </row>
    <row r="5" spans="1:7" ht="16" customHeight="1" x14ac:dyDescent="0.2">
      <c r="B5" t="s">
        <v>117</v>
      </c>
      <c r="C5" t="s">
        <v>3</v>
      </c>
      <c r="D5" t="s">
        <v>4</v>
      </c>
      <c r="E5" t="s">
        <v>62</v>
      </c>
      <c r="F5" t="s">
        <v>117</v>
      </c>
      <c r="G5" t="s">
        <v>117</v>
      </c>
    </row>
    <row r="6" spans="1:7" ht="16" customHeight="1" x14ac:dyDescent="0.2">
      <c r="B6" t="s">
        <v>122</v>
      </c>
      <c r="E6" t="s">
        <v>751</v>
      </c>
      <c r="F6" t="s">
        <v>122</v>
      </c>
      <c r="G6" t="s">
        <v>122</v>
      </c>
    </row>
    <row r="7" spans="1:7" ht="16" customHeight="1" x14ac:dyDescent="0.2">
      <c r="B7" t="s">
        <v>124</v>
      </c>
      <c r="E7" t="s">
        <v>752</v>
      </c>
      <c r="F7" t="s">
        <v>124</v>
      </c>
      <c r="G7" t="s">
        <v>728</v>
      </c>
    </row>
    <row r="8" spans="1:7" ht="16" customHeight="1" x14ac:dyDescent="0.2">
      <c r="B8" t="s">
        <v>75</v>
      </c>
      <c r="E8" t="s">
        <v>753</v>
      </c>
      <c r="F8" t="s">
        <v>125</v>
      </c>
    </row>
    <row r="9" spans="1:7" ht="16" customHeight="1" x14ac:dyDescent="0.2">
      <c r="B9" t="s">
        <v>754</v>
      </c>
      <c r="F9" t="s">
        <v>761</v>
      </c>
    </row>
    <row r="10" spans="1:7" ht="16" customHeight="1" x14ac:dyDescent="0.2">
      <c r="A10" t="s">
        <v>8</v>
      </c>
      <c r="B10">
        <v>0</v>
      </c>
      <c r="C10">
        <v>0</v>
      </c>
      <c r="D10">
        <v>0</v>
      </c>
      <c r="E10">
        <v>0</v>
      </c>
      <c r="F10">
        <v>26550350</v>
      </c>
      <c r="G10">
        <v>26550350</v>
      </c>
    </row>
    <row r="11" spans="1:7" ht="16" customHeight="1" x14ac:dyDescent="0.2">
      <c r="A11" t="s">
        <v>9</v>
      </c>
      <c r="B11">
        <v>0</v>
      </c>
      <c r="C11">
        <v>0</v>
      </c>
      <c r="D11">
        <v>0</v>
      </c>
      <c r="E11">
        <v>0</v>
      </c>
      <c r="F11">
        <v>0</v>
      </c>
      <c r="G11">
        <v>0</v>
      </c>
    </row>
    <row r="12" spans="1:7" ht="16" customHeight="1" x14ac:dyDescent="0.2">
      <c r="A12" t="s">
        <v>10</v>
      </c>
      <c r="B12">
        <v>0</v>
      </c>
      <c r="C12">
        <v>0</v>
      </c>
      <c r="D12">
        <v>0</v>
      </c>
      <c r="E12">
        <v>0</v>
      </c>
      <c r="F12">
        <v>0</v>
      </c>
      <c r="G12">
        <v>0</v>
      </c>
    </row>
    <row r="13" spans="1:7" ht="16" customHeight="1" x14ac:dyDescent="0.2">
      <c r="A13" t="s">
        <v>11</v>
      </c>
      <c r="B13">
        <v>0</v>
      </c>
      <c r="C13">
        <v>0</v>
      </c>
      <c r="D13">
        <v>0</v>
      </c>
      <c r="E13">
        <v>0</v>
      </c>
      <c r="F13">
        <v>0</v>
      </c>
      <c r="G13">
        <v>0</v>
      </c>
    </row>
    <row r="14" spans="1:7" ht="16" customHeight="1" x14ac:dyDescent="0.2">
      <c r="A14" t="s">
        <v>12</v>
      </c>
      <c r="B14">
        <v>29770958</v>
      </c>
      <c r="C14">
        <v>18158973</v>
      </c>
      <c r="D14">
        <v>1275607</v>
      </c>
      <c r="E14">
        <v>10336378</v>
      </c>
      <c r="F14">
        <v>26232536</v>
      </c>
      <c r="G14">
        <v>56003494</v>
      </c>
    </row>
    <row r="15" spans="1:7" ht="16" customHeight="1" x14ac:dyDescent="0.2">
      <c r="A15" t="s">
        <v>13</v>
      </c>
      <c r="B15">
        <v>0</v>
      </c>
      <c r="C15">
        <v>0</v>
      </c>
      <c r="D15">
        <v>0</v>
      </c>
      <c r="E15">
        <v>0</v>
      </c>
      <c r="F15">
        <v>0</v>
      </c>
      <c r="G15">
        <v>0</v>
      </c>
    </row>
    <row r="16" spans="1:7" ht="16" customHeight="1" x14ac:dyDescent="0.2">
      <c r="A16" t="s">
        <v>14</v>
      </c>
      <c r="B16">
        <v>0</v>
      </c>
      <c r="C16">
        <v>0</v>
      </c>
      <c r="D16">
        <v>0</v>
      </c>
      <c r="E16">
        <v>0</v>
      </c>
      <c r="F16">
        <v>90859221</v>
      </c>
      <c r="G16">
        <v>90859221</v>
      </c>
    </row>
    <row r="17" spans="1:7" ht="16" customHeight="1" x14ac:dyDescent="0.2">
      <c r="A17" t="s">
        <v>15</v>
      </c>
      <c r="B17">
        <v>1426581</v>
      </c>
      <c r="C17">
        <v>1426581</v>
      </c>
      <c r="D17">
        <v>0</v>
      </c>
      <c r="E17">
        <v>0</v>
      </c>
      <c r="F17">
        <v>0</v>
      </c>
      <c r="G17">
        <v>1426581</v>
      </c>
    </row>
    <row r="18" spans="1:7" ht="16" customHeight="1" x14ac:dyDescent="0.2">
      <c r="A18" t="s">
        <v>16</v>
      </c>
      <c r="B18">
        <v>0</v>
      </c>
      <c r="C18">
        <v>0</v>
      </c>
      <c r="D18">
        <v>0</v>
      </c>
      <c r="E18">
        <v>0</v>
      </c>
      <c r="F18">
        <v>0</v>
      </c>
      <c r="G18">
        <v>0</v>
      </c>
    </row>
    <row r="19" spans="1:7" ht="16" customHeight="1" x14ac:dyDescent="0.2">
      <c r="A19" t="s">
        <v>17</v>
      </c>
      <c r="B19">
        <v>0</v>
      </c>
      <c r="C19">
        <v>0</v>
      </c>
      <c r="D19">
        <v>0</v>
      </c>
      <c r="E19">
        <v>0</v>
      </c>
      <c r="F19">
        <v>0</v>
      </c>
      <c r="G19">
        <v>0</v>
      </c>
    </row>
    <row r="20" spans="1:7" ht="16" customHeight="1" x14ac:dyDescent="0.2">
      <c r="A20" t="s">
        <v>18</v>
      </c>
      <c r="B20">
        <v>0</v>
      </c>
      <c r="C20">
        <v>0</v>
      </c>
      <c r="D20">
        <v>0</v>
      </c>
      <c r="E20">
        <v>0</v>
      </c>
      <c r="F20">
        <v>0</v>
      </c>
      <c r="G20">
        <v>0</v>
      </c>
    </row>
    <row r="21" spans="1:7" ht="16" customHeight="1" x14ac:dyDescent="0.2">
      <c r="A21" t="s">
        <v>19</v>
      </c>
      <c r="B21">
        <v>14683931</v>
      </c>
      <c r="C21">
        <v>14664043</v>
      </c>
      <c r="D21">
        <v>0</v>
      </c>
      <c r="E21">
        <v>19888</v>
      </c>
      <c r="F21">
        <v>1974726</v>
      </c>
      <c r="G21">
        <v>16658657</v>
      </c>
    </row>
    <row r="22" spans="1:7" ht="16" customHeight="1" x14ac:dyDescent="0.2">
      <c r="A22" t="s">
        <v>20</v>
      </c>
      <c r="B22">
        <v>0</v>
      </c>
      <c r="C22">
        <v>0</v>
      </c>
      <c r="D22">
        <v>0</v>
      </c>
      <c r="E22">
        <v>0</v>
      </c>
      <c r="F22">
        <v>0</v>
      </c>
      <c r="G22">
        <v>0</v>
      </c>
    </row>
    <row r="23" spans="1:7" ht="16" customHeight="1" x14ac:dyDescent="0.2">
      <c r="A23" t="s">
        <v>21</v>
      </c>
      <c r="B23">
        <v>0</v>
      </c>
      <c r="C23">
        <v>0</v>
      </c>
      <c r="D23">
        <v>0</v>
      </c>
      <c r="E23">
        <v>0</v>
      </c>
      <c r="F23">
        <v>0</v>
      </c>
      <c r="G23">
        <v>0</v>
      </c>
    </row>
    <row r="24" spans="1:7" ht="16" customHeight="1" x14ac:dyDescent="0.2">
      <c r="A24" t="s">
        <v>22</v>
      </c>
      <c r="B24">
        <v>0</v>
      </c>
      <c r="C24">
        <v>0</v>
      </c>
      <c r="D24">
        <v>0</v>
      </c>
      <c r="E24">
        <v>0</v>
      </c>
      <c r="F24">
        <v>70816628</v>
      </c>
      <c r="G24">
        <v>70816628</v>
      </c>
    </row>
    <row r="25" spans="1:7" ht="16" customHeight="1" x14ac:dyDescent="0.2">
      <c r="A25" t="s">
        <v>23</v>
      </c>
      <c r="B25">
        <v>14266319</v>
      </c>
      <c r="C25">
        <v>0</v>
      </c>
      <c r="D25">
        <v>10366722</v>
      </c>
      <c r="E25">
        <v>3899597</v>
      </c>
      <c r="F25">
        <v>16075855</v>
      </c>
      <c r="G25">
        <v>30342174</v>
      </c>
    </row>
    <row r="26" spans="1:7" ht="16" customHeight="1" x14ac:dyDescent="0.2">
      <c r="A26" t="s">
        <v>24</v>
      </c>
      <c r="B26">
        <v>0</v>
      </c>
      <c r="C26">
        <v>0</v>
      </c>
      <c r="D26">
        <v>0</v>
      </c>
      <c r="E26">
        <v>0</v>
      </c>
      <c r="F26">
        <v>534322</v>
      </c>
      <c r="G26">
        <v>534322</v>
      </c>
    </row>
    <row r="27" spans="1:7" ht="16" customHeight="1" x14ac:dyDescent="0.2">
      <c r="A27" t="s">
        <v>25</v>
      </c>
      <c r="B27">
        <v>7274537</v>
      </c>
      <c r="C27">
        <v>0</v>
      </c>
      <c r="D27">
        <v>7274537</v>
      </c>
      <c r="E27">
        <v>0</v>
      </c>
      <c r="F27">
        <v>388708</v>
      </c>
      <c r="G27">
        <v>7663245</v>
      </c>
    </row>
    <row r="28" spans="1:7" ht="16" customHeight="1" x14ac:dyDescent="0.2">
      <c r="A28" t="s">
        <v>26</v>
      </c>
      <c r="B28">
        <v>0</v>
      </c>
      <c r="C28">
        <v>0</v>
      </c>
      <c r="D28">
        <v>0</v>
      </c>
      <c r="E28">
        <v>0</v>
      </c>
      <c r="F28">
        <v>58123655</v>
      </c>
      <c r="G28">
        <v>58123655</v>
      </c>
    </row>
    <row r="29" spans="1:7" ht="16" customHeight="1" x14ac:dyDescent="0.2">
      <c r="A29" t="s">
        <v>27</v>
      </c>
      <c r="B29">
        <v>21316363</v>
      </c>
      <c r="C29">
        <v>17215317</v>
      </c>
      <c r="D29">
        <v>1379612</v>
      </c>
      <c r="E29">
        <v>2721434</v>
      </c>
      <c r="F29">
        <v>2308261</v>
      </c>
      <c r="G29">
        <v>23624624</v>
      </c>
    </row>
    <row r="30" spans="1:7" ht="16" customHeight="1" x14ac:dyDescent="0.2">
      <c r="A30" t="s">
        <v>28</v>
      </c>
      <c r="B30">
        <v>48789</v>
      </c>
      <c r="C30">
        <v>48789</v>
      </c>
      <c r="D30">
        <v>0</v>
      </c>
      <c r="E30">
        <v>0</v>
      </c>
      <c r="F30">
        <v>0</v>
      </c>
      <c r="G30">
        <v>48789</v>
      </c>
    </row>
    <row r="31" spans="1:7" ht="16" customHeight="1" x14ac:dyDescent="0.2">
      <c r="A31" t="s">
        <v>29</v>
      </c>
      <c r="B31">
        <v>1050216</v>
      </c>
      <c r="C31">
        <v>1050216</v>
      </c>
      <c r="D31">
        <v>0</v>
      </c>
      <c r="E31">
        <v>0</v>
      </c>
      <c r="F31">
        <v>0</v>
      </c>
      <c r="G31">
        <v>1050216</v>
      </c>
    </row>
    <row r="32" spans="1:7" ht="16" customHeight="1" x14ac:dyDescent="0.2">
      <c r="A32" t="s">
        <v>30</v>
      </c>
      <c r="B32">
        <v>0</v>
      </c>
      <c r="C32">
        <v>0</v>
      </c>
      <c r="D32">
        <v>0</v>
      </c>
      <c r="E32">
        <v>0</v>
      </c>
      <c r="F32">
        <v>0</v>
      </c>
      <c r="G32">
        <v>0</v>
      </c>
    </row>
    <row r="33" spans="1:7" ht="16" customHeight="1" x14ac:dyDescent="0.2">
      <c r="A33" t="s">
        <v>31</v>
      </c>
      <c r="B33">
        <v>0</v>
      </c>
      <c r="C33">
        <v>0</v>
      </c>
      <c r="D33">
        <v>0</v>
      </c>
      <c r="E33">
        <v>0</v>
      </c>
      <c r="F33">
        <v>0</v>
      </c>
      <c r="G33">
        <v>0</v>
      </c>
    </row>
    <row r="34" spans="1:7" ht="16" customHeight="1" x14ac:dyDescent="0.2">
      <c r="A34" t="s">
        <v>32</v>
      </c>
      <c r="B34">
        <v>0</v>
      </c>
      <c r="C34">
        <v>0</v>
      </c>
      <c r="D34">
        <v>0</v>
      </c>
      <c r="E34">
        <v>0</v>
      </c>
      <c r="F34">
        <v>0</v>
      </c>
      <c r="G34">
        <v>0</v>
      </c>
    </row>
    <row r="35" spans="1:7" ht="16" customHeight="1" x14ac:dyDescent="0.2">
      <c r="A35" t="s">
        <v>33</v>
      </c>
      <c r="B35">
        <v>7208674</v>
      </c>
      <c r="C35">
        <v>7208674</v>
      </c>
      <c r="D35">
        <v>0</v>
      </c>
      <c r="E35">
        <v>0</v>
      </c>
      <c r="F35">
        <v>50711743</v>
      </c>
      <c r="G35">
        <v>57920417</v>
      </c>
    </row>
    <row r="36" spans="1:7" ht="16" customHeight="1" x14ac:dyDescent="0.2">
      <c r="A36" t="s">
        <v>34</v>
      </c>
      <c r="B36">
        <v>0</v>
      </c>
      <c r="C36">
        <v>0</v>
      </c>
      <c r="D36">
        <v>0</v>
      </c>
      <c r="E36">
        <v>0</v>
      </c>
      <c r="F36">
        <v>0</v>
      </c>
      <c r="G36">
        <v>0</v>
      </c>
    </row>
    <row r="37" spans="1:7" ht="16" customHeight="1" x14ac:dyDescent="0.2">
      <c r="A37" t="s">
        <v>35</v>
      </c>
      <c r="B37">
        <v>3118502</v>
      </c>
      <c r="C37">
        <v>3118502</v>
      </c>
      <c r="D37">
        <v>0</v>
      </c>
      <c r="E37">
        <v>0</v>
      </c>
      <c r="F37">
        <v>29692657</v>
      </c>
      <c r="G37">
        <v>32811159</v>
      </c>
    </row>
    <row r="38" spans="1:7" ht="16" customHeight="1" x14ac:dyDescent="0.2">
      <c r="A38" t="s">
        <v>36</v>
      </c>
      <c r="B38">
        <v>0</v>
      </c>
      <c r="C38">
        <v>0</v>
      </c>
      <c r="D38">
        <v>0</v>
      </c>
      <c r="E38">
        <v>0</v>
      </c>
      <c r="F38">
        <v>0</v>
      </c>
      <c r="G38">
        <v>0</v>
      </c>
    </row>
    <row r="39" spans="1:7" ht="16" customHeight="1" x14ac:dyDescent="0.2">
      <c r="A39" t="s">
        <v>37</v>
      </c>
      <c r="B39">
        <v>758097</v>
      </c>
      <c r="C39">
        <v>758097</v>
      </c>
      <c r="D39">
        <v>0</v>
      </c>
      <c r="E39">
        <v>0</v>
      </c>
      <c r="F39">
        <v>5917376</v>
      </c>
      <c r="G39">
        <v>6675473</v>
      </c>
    </row>
    <row r="40" spans="1:7" ht="16" customHeight="1" x14ac:dyDescent="0.2">
      <c r="A40" t="s">
        <v>38</v>
      </c>
      <c r="B40">
        <v>0</v>
      </c>
      <c r="C40">
        <v>0</v>
      </c>
      <c r="D40">
        <v>0</v>
      </c>
      <c r="E40">
        <v>0</v>
      </c>
      <c r="F40">
        <v>453921486</v>
      </c>
      <c r="G40">
        <v>453921486</v>
      </c>
    </row>
    <row r="41" spans="1:7" ht="16" customHeight="1" x14ac:dyDescent="0.2">
      <c r="A41" t="s">
        <v>39</v>
      </c>
      <c r="B41">
        <v>0</v>
      </c>
      <c r="C41">
        <v>0</v>
      </c>
      <c r="D41">
        <v>0</v>
      </c>
      <c r="E41">
        <v>0</v>
      </c>
      <c r="F41">
        <v>0</v>
      </c>
      <c r="G41">
        <v>0</v>
      </c>
    </row>
    <row r="42" spans="1:7" ht="16" customHeight="1" x14ac:dyDescent="0.2">
      <c r="A42" t="s">
        <v>40</v>
      </c>
      <c r="B42">
        <v>101983998</v>
      </c>
      <c r="C42">
        <v>0</v>
      </c>
      <c r="D42">
        <v>101983998</v>
      </c>
      <c r="E42">
        <v>0</v>
      </c>
      <c r="F42">
        <v>0</v>
      </c>
      <c r="G42">
        <v>101983998</v>
      </c>
    </row>
    <row r="43" spans="1:7" ht="16" customHeight="1" x14ac:dyDescent="0.2">
      <c r="A43" t="s">
        <v>41</v>
      </c>
      <c r="B43">
        <v>0</v>
      </c>
      <c r="C43">
        <v>0</v>
      </c>
      <c r="D43">
        <v>0</v>
      </c>
      <c r="E43">
        <v>0</v>
      </c>
      <c r="F43">
        <v>0</v>
      </c>
      <c r="G43">
        <v>0</v>
      </c>
    </row>
    <row r="44" spans="1:7" ht="16" customHeight="1" x14ac:dyDescent="0.2">
      <c r="A44" t="s">
        <v>42</v>
      </c>
      <c r="B44">
        <v>0</v>
      </c>
      <c r="C44">
        <v>0</v>
      </c>
      <c r="D44">
        <v>0</v>
      </c>
      <c r="E44">
        <v>0</v>
      </c>
      <c r="F44">
        <v>0</v>
      </c>
      <c r="G44">
        <v>0</v>
      </c>
    </row>
    <row r="45" spans="1:7" ht="16" customHeight="1" x14ac:dyDescent="0.2">
      <c r="A45" t="s">
        <v>43</v>
      </c>
      <c r="B45">
        <v>0</v>
      </c>
      <c r="C45">
        <v>0</v>
      </c>
      <c r="D45">
        <v>0</v>
      </c>
      <c r="E45">
        <v>0</v>
      </c>
      <c r="F45">
        <v>0</v>
      </c>
      <c r="G45">
        <v>0</v>
      </c>
    </row>
    <row r="46" spans="1:7" ht="16" customHeight="1" x14ac:dyDescent="0.2">
      <c r="A46" t="s">
        <v>44</v>
      </c>
      <c r="B46">
        <v>0</v>
      </c>
      <c r="C46">
        <v>0</v>
      </c>
      <c r="D46">
        <v>0</v>
      </c>
      <c r="E46">
        <v>0</v>
      </c>
      <c r="F46">
        <v>0</v>
      </c>
      <c r="G46">
        <v>0</v>
      </c>
    </row>
    <row r="47" spans="1:7" ht="16" customHeight="1" x14ac:dyDescent="0.2">
      <c r="A47" t="s">
        <v>45</v>
      </c>
      <c r="B47">
        <v>6719345</v>
      </c>
      <c r="C47">
        <v>6719345</v>
      </c>
      <c r="D47">
        <v>0</v>
      </c>
      <c r="E47">
        <v>0</v>
      </c>
      <c r="F47">
        <v>1949753</v>
      </c>
      <c r="G47">
        <v>8669098</v>
      </c>
    </row>
    <row r="48" spans="1:7" ht="16" customHeight="1" x14ac:dyDescent="0.2">
      <c r="A48" t="s">
        <v>46</v>
      </c>
      <c r="B48">
        <v>0</v>
      </c>
      <c r="C48">
        <v>0</v>
      </c>
      <c r="D48">
        <v>0</v>
      </c>
      <c r="E48">
        <v>0</v>
      </c>
      <c r="F48">
        <v>0</v>
      </c>
      <c r="G48">
        <v>0</v>
      </c>
    </row>
    <row r="49" spans="1:7" ht="16" customHeight="1" x14ac:dyDescent="0.2">
      <c r="A49" t="s">
        <v>47</v>
      </c>
      <c r="B49">
        <v>331695</v>
      </c>
      <c r="C49">
        <v>331695</v>
      </c>
      <c r="D49">
        <v>0</v>
      </c>
      <c r="E49">
        <v>0</v>
      </c>
      <c r="F49">
        <v>6142292</v>
      </c>
      <c r="G49">
        <v>6473987</v>
      </c>
    </row>
    <row r="50" spans="1:7" ht="16" customHeight="1" x14ac:dyDescent="0.2">
      <c r="A50" t="s">
        <v>48</v>
      </c>
      <c r="B50">
        <v>0</v>
      </c>
      <c r="C50">
        <v>0</v>
      </c>
      <c r="D50">
        <v>0</v>
      </c>
      <c r="E50">
        <v>0</v>
      </c>
      <c r="F50">
        <v>0</v>
      </c>
      <c r="G50">
        <v>0</v>
      </c>
    </row>
    <row r="51" spans="1:7" ht="16" customHeight="1" x14ac:dyDescent="0.2">
      <c r="A51" t="s">
        <v>49</v>
      </c>
      <c r="B51">
        <v>0</v>
      </c>
      <c r="C51">
        <v>0</v>
      </c>
      <c r="D51">
        <v>0</v>
      </c>
      <c r="E51">
        <v>0</v>
      </c>
      <c r="F51">
        <v>0</v>
      </c>
      <c r="G51">
        <v>0</v>
      </c>
    </row>
    <row r="52" spans="1:7" ht="16" customHeight="1" x14ac:dyDescent="0.2">
      <c r="A52" t="s">
        <v>50</v>
      </c>
      <c r="B52">
        <v>0</v>
      </c>
      <c r="C52">
        <v>0</v>
      </c>
      <c r="D52">
        <v>0</v>
      </c>
      <c r="E52">
        <v>0</v>
      </c>
      <c r="F52">
        <v>0</v>
      </c>
      <c r="G52">
        <v>0</v>
      </c>
    </row>
    <row r="53" spans="1:7" ht="16" customHeight="1" x14ac:dyDescent="0.2">
      <c r="A53" t="s">
        <v>51</v>
      </c>
      <c r="B53">
        <v>0</v>
      </c>
      <c r="C53">
        <v>0</v>
      </c>
      <c r="D53">
        <v>0</v>
      </c>
      <c r="E53">
        <v>0</v>
      </c>
      <c r="F53">
        <v>0</v>
      </c>
      <c r="G53">
        <v>0</v>
      </c>
    </row>
    <row r="54" spans="1:7" ht="16" customHeight="1" x14ac:dyDescent="0.2">
      <c r="A54" t="s">
        <v>52</v>
      </c>
      <c r="B54">
        <v>0</v>
      </c>
      <c r="C54">
        <v>0</v>
      </c>
      <c r="D54">
        <v>0</v>
      </c>
      <c r="E54">
        <v>0</v>
      </c>
      <c r="F54">
        <v>0</v>
      </c>
      <c r="G54">
        <v>0</v>
      </c>
    </row>
    <row r="55" spans="1:7" ht="16" customHeight="1" x14ac:dyDescent="0.2">
      <c r="A55" t="s">
        <v>53</v>
      </c>
      <c r="B55">
        <v>722007</v>
      </c>
      <c r="C55">
        <v>722007</v>
      </c>
      <c r="D55">
        <v>0</v>
      </c>
      <c r="E55">
        <v>0</v>
      </c>
      <c r="F55">
        <v>12115143</v>
      </c>
      <c r="G55">
        <v>12837150</v>
      </c>
    </row>
    <row r="56" spans="1:7" ht="16" customHeight="1" x14ac:dyDescent="0.2">
      <c r="A56" t="s">
        <v>54</v>
      </c>
      <c r="B56">
        <v>3521975</v>
      </c>
      <c r="C56">
        <v>0</v>
      </c>
      <c r="D56">
        <v>3521975</v>
      </c>
      <c r="E56">
        <v>0</v>
      </c>
      <c r="F56">
        <v>0</v>
      </c>
      <c r="G56">
        <v>3521975</v>
      </c>
    </row>
    <row r="57" spans="1:7" ht="16" customHeight="1" x14ac:dyDescent="0.2">
      <c r="A57" t="s">
        <v>55</v>
      </c>
      <c r="B57">
        <v>3816116</v>
      </c>
      <c r="C57">
        <v>3816116</v>
      </c>
      <c r="D57">
        <v>0</v>
      </c>
      <c r="E57">
        <v>0</v>
      </c>
      <c r="F57">
        <v>0</v>
      </c>
      <c r="G57">
        <v>3816116</v>
      </c>
    </row>
    <row r="58" spans="1:7" ht="16" customHeight="1" x14ac:dyDescent="0.2">
      <c r="A58" t="s">
        <v>56</v>
      </c>
      <c r="B58">
        <v>0</v>
      </c>
      <c r="C58">
        <v>0</v>
      </c>
      <c r="D58">
        <v>0</v>
      </c>
      <c r="E58">
        <v>0</v>
      </c>
      <c r="F58">
        <v>0</v>
      </c>
      <c r="G58">
        <v>0</v>
      </c>
    </row>
    <row r="59" spans="1:7" ht="16" customHeight="1" x14ac:dyDescent="0.2">
      <c r="A59" t="s">
        <v>57</v>
      </c>
      <c r="B59">
        <v>0</v>
      </c>
      <c r="C59">
        <v>0</v>
      </c>
      <c r="D59">
        <v>0</v>
      </c>
      <c r="E59">
        <v>0</v>
      </c>
      <c r="F59">
        <v>0</v>
      </c>
      <c r="G59">
        <v>0</v>
      </c>
    </row>
    <row r="60" spans="1:7" ht="16" customHeight="1" x14ac:dyDescent="0.2">
      <c r="A60" t="s">
        <v>58</v>
      </c>
      <c r="B60">
        <v>0</v>
      </c>
      <c r="C60">
        <v>0</v>
      </c>
      <c r="D60">
        <v>0</v>
      </c>
      <c r="E60">
        <v>0</v>
      </c>
      <c r="F60">
        <v>0</v>
      </c>
      <c r="G60">
        <v>0</v>
      </c>
    </row>
    <row r="62" spans="1:7" ht="16" customHeight="1" x14ac:dyDescent="0.2">
      <c r="A62" t="s">
        <v>133</v>
      </c>
      <c r="B62">
        <v>218018103</v>
      </c>
      <c r="C62">
        <v>75238355</v>
      </c>
      <c r="D62">
        <v>125802451</v>
      </c>
      <c r="E62">
        <v>16977297</v>
      </c>
      <c r="F62">
        <v>854314712</v>
      </c>
      <c r="G62">
        <v>1072332815</v>
      </c>
    </row>
    <row r="64" spans="1:7" ht="16" customHeight="1" x14ac:dyDescent="0.2">
      <c r="A64" t="s">
        <v>145</v>
      </c>
      <c r="B64">
        <v>0.2</v>
      </c>
      <c r="C64">
        <v>7.0000000000000007E-2</v>
      </c>
      <c r="D64">
        <v>0.12</v>
      </c>
      <c r="E64">
        <v>0.02</v>
      </c>
      <c r="F64">
        <v>0.8</v>
      </c>
      <c r="G64">
        <v>1</v>
      </c>
    </row>
  </sheetData>
  <hyperlinks>
    <hyperlink ref="A64" r:id="rId1" tooltip="footnote 7"/>
  </hyperlinks>
  <pageMargins left="0.7" right="0.7" top="0.75" bottom="0.75" header="0.5" footer="0.5"/>
  <pageSetup orientation="portrai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workbookViewId="0">
      <selection activeCell="S20" sqref="S20"/>
    </sheetView>
  </sheetViews>
  <sheetFormatPr baseColWidth="10" defaultColWidth="7.5" defaultRowHeight="16" customHeight="1" x14ac:dyDescent="0.2"/>
  <cols>
    <col min="1" max="1" width="15.1640625" customWidth="1"/>
  </cols>
  <sheetData>
    <row r="1" spans="1:14" ht="16" customHeight="1" x14ac:dyDescent="0.2">
      <c r="A1" t="s">
        <v>756</v>
      </c>
    </row>
    <row r="2" spans="1:14" ht="16" customHeight="1" x14ac:dyDescent="0.2">
      <c r="A2" t="s">
        <v>757</v>
      </c>
    </row>
    <row r="3" spans="1:14" ht="16" customHeight="1" x14ac:dyDescent="0.2">
      <c r="A3" t="s">
        <v>176</v>
      </c>
    </row>
    <row r="4" spans="1:14" ht="16" customHeight="1" x14ac:dyDescent="0.2">
      <c r="A4" t="s">
        <v>1</v>
      </c>
      <c r="B4" t="s">
        <v>123</v>
      </c>
      <c r="C4" t="s">
        <v>149</v>
      </c>
      <c r="D4" t="s">
        <v>150</v>
      </c>
      <c r="E4" t="s">
        <v>151</v>
      </c>
      <c r="F4" t="s">
        <v>127</v>
      </c>
      <c r="G4" t="s">
        <v>152</v>
      </c>
      <c r="H4" t="s">
        <v>153</v>
      </c>
      <c r="I4" t="s">
        <v>154</v>
      </c>
      <c r="J4" t="s">
        <v>165</v>
      </c>
      <c r="K4" t="s">
        <v>166</v>
      </c>
      <c r="L4" t="s">
        <v>167</v>
      </c>
      <c r="M4" t="s">
        <v>169</v>
      </c>
      <c r="N4" t="s">
        <v>170</v>
      </c>
    </row>
    <row r="5" spans="1:14" ht="16" customHeight="1" x14ac:dyDescent="0.2">
      <c r="B5" t="s">
        <v>60</v>
      </c>
      <c r="C5" t="s">
        <v>126</v>
      </c>
      <c r="D5" t="s">
        <v>4</v>
      </c>
      <c r="E5" t="s">
        <v>62</v>
      </c>
      <c r="F5" t="s">
        <v>128</v>
      </c>
      <c r="G5" t="s">
        <v>64</v>
      </c>
      <c r="H5" t="s">
        <v>158</v>
      </c>
      <c r="I5" t="s">
        <v>129</v>
      </c>
      <c r="J5" t="s">
        <v>171</v>
      </c>
      <c r="K5" t="s">
        <v>172</v>
      </c>
      <c r="L5" t="s">
        <v>173</v>
      </c>
      <c r="M5" t="s">
        <v>70</v>
      </c>
      <c r="N5" t="s">
        <v>72</v>
      </c>
    </row>
    <row r="6" spans="1:14" ht="16" customHeight="1" x14ac:dyDescent="0.2">
      <c r="B6" t="s">
        <v>758</v>
      </c>
      <c r="C6" t="s">
        <v>759</v>
      </c>
      <c r="E6" t="s">
        <v>759</v>
      </c>
      <c r="I6" t="s">
        <v>130</v>
      </c>
    </row>
    <row r="7" spans="1:14" ht="16" customHeight="1" x14ac:dyDescent="0.2">
      <c r="I7" t="s">
        <v>131</v>
      </c>
    </row>
    <row r="8" spans="1:14" ht="16" customHeight="1" x14ac:dyDescent="0.2">
      <c r="A8" t="s">
        <v>8</v>
      </c>
      <c r="B8">
        <v>29429427</v>
      </c>
      <c r="C8">
        <v>9433074</v>
      </c>
      <c r="D8">
        <v>5467811</v>
      </c>
      <c r="E8">
        <v>23723</v>
      </c>
      <c r="F8">
        <v>0</v>
      </c>
      <c r="G8">
        <v>0</v>
      </c>
      <c r="H8">
        <v>0</v>
      </c>
      <c r="I8">
        <v>0</v>
      </c>
      <c r="J8">
        <v>0</v>
      </c>
      <c r="K8">
        <v>0</v>
      </c>
      <c r="L8">
        <v>5531900</v>
      </c>
      <c r="M8">
        <v>440427</v>
      </c>
      <c r="N8">
        <v>8532492</v>
      </c>
    </row>
    <row r="9" spans="1:14" ht="16" customHeight="1" x14ac:dyDescent="0.2">
      <c r="A9" t="s">
        <v>9</v>
      </c>
      <c r="B9">
        <v>7821132</v>
      </c>
      <c r="C9">
        <v>2458077</v>
      </c>
      <c r="D9">
        <v>1853279</v>
      </c>
      <c r="E9">
        <v>0</v>
      </c>
      <c r="F9">
        <v>0</v>
      </c>
      <c r="G9">
        <v>0</v>
      </c>
      <c r="H9">
        <v>0</v>
      </c>
      <c r="I9">
        <v>433276</v>
      </c>
      <c r="J9">
        <v>0</v>
      </c>
      <c r="K9">
        <v>0</v>
      </c>
      <c r="L9">
        <v>3039481</v>
      </c>
      <c r="M9">
        <v>37019</v>
      </c>
      <c r="N9">
        <v>0</v>
      </c>
    </row>
    <row r="10" spans="1:14" ht="16" customHeight="1" x14ac:dyDescent="0.2">
      <c r="A10" t="s">
        <v>10</v>
      </c>
      <c r="B10">
        <v>82706706</v>
      </c>
      <c r="C10">
        <v>1188020</v>
      </c>
      <c r="D10">
        <v>10032936</v>
      </c>
      <c r="E10">
        <v>233</v>
      </c>
      <c r="F10">
        <v>0</v>
      </c>
      <c r="G10">
        <v>0</v>
      </c>
      <c r="H10">
        <v>0</v>
      </c>
      <c r="I10">
        <v>0</v>
      </c>
      <c r="J10">
        <v>0</v>
      </c>
      <c r="K10">
        <v>425415</v>
      </c>
      <c r="L10">
        <v>13503667</v>
      </c>
      <c r="M10">
        <v>438630</v>
      </c>
      <c r="N10">
        <v>57117805</v>
      </c>
    </row>
    <row r="11" spans="1:14" ht="16" customHeight="1" x14ac:dyDescent="0.2">
      <c r="A11" t="s">
        <v>11</v>
      </c>
      <c r="B11">
        <v>63323739</v>
      </c>
      <c r="C11">
        <v>213200</v>
      </c>
      <c r="D11">
        <v>1787686</v>
      </c>
      <c r="E11">
        <v>784200</v>
      </c>
      <c r="F11">
        <v>0</v>
      </c>
      <c r="G11">
        <v>0</v>
      </c>
      <c r="H11">
        <v>0</v>
      </c>
      <c r="I11">
        <v>0</v>
      </c>
      <c r="J11">
        <v>57898003</v>
      </c>
      <c r="K11">
        <v>0</v>
      </c>
      <c r="L11">
        <v>2640650</v>
      </c>
      <c r="M11">
        <v>0</v>
      </c>
      <c r="N11">
        <v>0</v>
      </c>
    </row>
    <row r="12" spans="1:14" ht="16" customHeight="1" x14ac:dyDescent="0.2">
      <c r="A12" t="s">
        <v>12</v>
      </c>
      <c r="B12">
        <v>1205556214</v>
      </c>
      <c r="C12">
        <v>10289470</v>
      </c>
      <c r="D12">
        <v>705396417</v>
      </c>
      <c r="E12">
        <v>7351179</v>
      </c>
      <c r="F12">
        <v>0</v>
      </c>
      <c r="G12">
        <v>0</v>
      </c>
      <c r="H12">
        <v>0</v>
      </c>
      <c r="I12">
        <v>21025</v>
      </c>
      <c r="J12">
        <v>118735034</v>
      </c>
      <c r="K12">
        <v>0</v>
      </c>
      <c r="L12">
        <v>247243435</v>
      </c>
      <c r="M12">
        <v>1818425</v>
      </c>
      <c r="N12">
        <v>114701229</v>
      </c>
    </row>
    <row r="13" spans="1:14" ht="16" customHeight="1" x14ac:dyDescent="0.2">
      <c r="A13" t="s">
        <v>13</v>
      </c>
      <c r="B13">
        <v>163371593</v>
      </c>
      <c r="C13">
        <v>127263</v>
      </c>
      <c r="D13">
        <v>57272</v>
      </c>
      <c r="E13">
        <v>98281</v>
      </c>
      <c r="F13">
        <v>0</v>
      </c>
      <c r="G13">
        <v>993</v>
      </c>
      <c r="H13">
        <v>3885648</v>
      </c>
      <c r="I13">
        <v>747437</v>
      </c>
      <c r="J13">
        <v>53226</v>
      </c>
      <c r="K13">
        <v>0</v>
      </c>
      <c r="L13">
        <v>5195885</v>
      </c>
      <c r="M13">
        <v>111818</v>
      </c>
      <c r="N13">
        <v>153093770</v>
      </c>
    </row>
    <row r="14" spans="1:14" ht="16" customHeight="1" x14ac:dyDescent="0.2">
      <c r="A14" t="s">
        <v>14</v>
      </c>
      <c r="B14">
        <v>62577637</v>
      </c>
      <c r="C14">
        <v>18737536</v>
      </c>
      <c r="D14">
        <v>0</v>
      </c>
      <c r="E14">
        <v>0</v>
      </c>
      <c r="F14">
        <v>0</v>
      </c>
      <c r="G14">
        <v>0</v>
      </c>
      <c r="H14">
        <v>0</v>
      </c>
      <c r="I14">
        <v>0</v>
      </c>
      <c r="J14">
        <v>0</v>
      </c>
      <c r="K14">
        <v>250000</v>
      </c>
      <c r="L14">
        <v>18540781</v>
      </c>
      <c r="M14">
        <v>464247</v>
      </c>
      <c r="N14">
        <v>24585073</v>
      </c>
    </row>
    <row r="15" spans="1:14" ht="16" customHeight="1" x14ac:dyDescent="0.2">
      <c r="A15" t="s">
        <v>15</v>
      </c>
      <c r="B15">
        <v>5837928</v>
      </c>
      <c r="C15">
        <v>43646</v>
      </c>
      <c r="D15">
        <v>2704804</v>
      </c>
      <c r="E15">
        <v>0</v>
      </c>
      <c r="F15">
        <v>0</v>
      </c>
      <c r="G15">
        <v>0</v>
      </c>
      <c r="H15">
        <v>0</v>
      </c>
      <c r="I15">
        <v>384675</v>
      </c>
      <c r="J15">
        <v>0</v>
      </c>
      <c r="K15">
        <v>0</v>
      </c>
      <c r="L15">
        <v>2704803</v>
      </c>
      <c r="M15">
        <v>0</v>
      </c>
      <c r="N15">
        <v>0</v>
      </c>
    </row>
    <row r="16" spans="1:14" ht="16" customHeight="1" x14ac:dyDescent="0.2">
      <c r="A16" t="s">
        <v>16</v>
      </c>
      <c r="B16">
        <v>65355212</v>
      </c>
      <c r="C16">
        <v>12223301</v>
      </c>
      <c r="D16">
        <v>41672129</v>
      </c>
      <c r="E16">
        <v>0</v>
      </c>
      <c r="F16">
        <v>0</v>
      </c>
      <c r="G16">
        <v>3904778</v>
      </c>
      <c r="H16">
        <v>0</v>
      </c>
      <c r="I16">
        <v>0</v>
      </c>
      <c r="J16">
        <v>0</v>
      </c>
      <c r="K16">
        <v>0</v>
      </c>
      <c r="L16">
        <v>2131461</v>
      </c>
      <c r="M16">
        <v>502749</v>
      </c>
      <c r="N16">
        <v>4920794</v>
      </c>
    </row>
    <row r="17" spans="1:14" ht="16" customHeight="1" x14ac:dyDescent="0.2">
      <c r="A17" t="s">
        <v>17</v>
      </c>
      <c r="B17">
        <v>272697231</v>
      </c>
      <c r="C17">
        <v>0</v>
      </c>
      <c r="D17">
        <v>128925050</v>
      </c>
      <c r="E17">
        <v>0</v>
      </c>
      <c r="F17">
        <v>0</v>
      </c>
      <c r="G17">
        <v>0</v>
      </c>
      <c r="H17">
        <v>0</v>
      </c>
      <c r="I17">
        <v>437531</v>
      </c>
      <c r="J17">
        <v>3091207</v>
      </c>
      <c r="K17">
        <v>0</v>
      </c>
      <c r="L17">
        <v>14856233</v>
      </c>
      <c r="M17">
        <v>6349656</v>
      </c>
      <c r="N17">
        <v>119037554</v>
      </c>
    </row>
    <row r="18" spans="1:14" ht="16" customHeight="1" x14ac:dyDescent="0.2">
      <c r="A18" t="s">
        <v>18</v>
      </c>
      <c r="B18">
        <v>141445062</v>
      </c>
      <c r="C18">
        <v>3676711</v>
      </c>
      <c r="D18">
        <v>0</v>
      </c>
      <c r="E18">
        <v>861283</v>
      </c>
      <c r="F18">
        <v>0</v>
      </c>
      <c r="G18">
        <v>0</v>
      </c>
      <c r="H18">
        <v>0</v>
      </c>
      <c r="I18">
        <v>0</v>
      </c>
      <c r="J18">
        <v>12307</v>
      </c>
      <c r="K18">
        <v>0</v>
      </c>
      <c r="L18">
        <v>1453680</v>
      </c>
      <c r="M18">
        <v>331796</v>
      </c>
      <c r="N18">
        <v>135109285</v>
      </c>
    </row>
    <row r="19" spans="1:14" ht="16" customHeight="1" x14ac:dyDescent="0.2">
      <c r="A19" t="s">
        <v>19</v>
      </c>
      <c r="B19">
        <v>191717021</v>
      </c>
      <c r="C19">
        <v>94178777</v>
      </c>
      <c r="D19">
        <v>14495356</v>
      </c>
      <c r="E19">
        <v>552651</v>
      </c>
      <c r="F19">
        <v>0</v>
      </c>
      <c r="G19">
        <v>0</v>
      </c>
      <c r="H19">
        <v>0</v>
      </c>
      <c r="I19">
        <v>8114567</v>
      </c>
      <c r="J19">
        <v>31374253</v>
      </c>
      <c r="K19">
        <v>31635</v>
      </c>
      <c r="L19">
        <v>3918680</v>
      </c>
      <c r="M19">
        <v>735256</v>
      </c>
      <c r="N19">
        <v>38315846</v>
      </c>
    </row>
    <row r="20" spans="1:14" ht="16" customHeight="1" x14ac:dyDescent="0.2">
      <c r="A20" t="s">
        <v>20</v>
      </c>
      <c r="B20">
        <v>13025379</v>
      </c>
      <c r="C20">
        <v>4215286</v>
      </c>
      <c r="D20">
        <v>1175820</v>
      </c>
      <c r="E20">
        <v>28744</v>
      </c>
      <c r="F20">
        <v>0</v>
      </c>
      <c r="G20">
        <v>0</v>
      </c>
      <c r="H20">
        <v>0</v>
      </c>
      <c r="I20">
        <v>168129</v>
      </c>
      <c r="J20">
        <v>0</v>
      </c>
      <c r="K20">
        <v>0</v>
      </c>
      <c r="L20">
        <v>957790</v>
      </c>
      <c r="M20">
        <v>5238514</v>
      </c>
      <c r="N20">
        <v>1241096</v>
      </c>
    </row>
    <row r="21" spans="1:14" ht="16" customHeight="1" x14ac:dyDescent="0.2">
      <c r="A21" t="s">
        <v>21</v>
      </c>
      <c r="B21">
        <v>500691022</v>
      </c>
      <c r="C21">
        <v>16483598</v>
      </c>
      <c r="D21">
        <v>351991654</v>
      </c>
      <c r="E21">
        <v>78552</v>
      </c>
      <c r="F21">
        <v>0</v>
      </c>
      <c r="G21">
        <v>0</v>
      </c>
      <c r="H21">
        <v>0</v>
      </c>
      <c r="I21">
        <v>0</v>
      </c>
      <c r="J21">
        <v>0</v>
      </c>
      <c r="K21">
        <v>0</v>
      </c>
      <c r="L21">
        <v>13272541</v>
      </c>
      <c r="M21">
        <v>938731</v>
      </c>
      <c r="N21">
        <v>117925946</v>
      </c>
    </row>
    <row r="22" spans="1:14" ht="16" customHeight="1" x14ac:dyDescent="0.2">
      <c r="A22" t="s">
        <v>22</v>
      </c>
      <c r="B22">
        <v>36510826</v>
      </c>
      <c r="C22">
        <v>740924</v>
      </c>
      <c r="D22">
        <v>15356947</v>
      </c>
      <c r="E22">
        <v>0</v>
      </c>
      <c r="F22">
        <v>0</v>
      </c>
      <c r="G22">
        <v>0</v>
      </c>
      <c r="H22">
        <v>0</v>
      </c>
      <c r="I22">
        <v>0</v>
      </c>
      <c r="J22">
        <v>91498</v>
      </c>
      <c r="K22">
        <v>0</v>
      </c>
      <c r="L22">
        <v>7554369</v>
      </c>
      <c r="M22">
        <v>0</v>
      </c>
      <c r="N22">
        <v>12767088</v>
      </c>
    </row>
    <row r="23" spans="1:14" ht="16" customHeight="1" x14ac:dyDescent="0.2">
      <c r="A23" t="s">
        <v>23</v>
      </c>
      <c r="B23">
        <v>14478057</v>
      </c>
      <c r="C23">
        <v>7230547</v>
      </c>
      <c r="D23">
        <v>0</v>
      </c>
      <c r="E23">
        <v>0</v>
      </c>
      <c r="F23">
        <v>0</v>
      </c>
      <c r="G23">
        <v>0</v>
      </c>
      <c r="H23">
        <v>0</v>
      </c>
      <c r="I23">
        <v>0</v>
      </c>
      <c r="J23">
        <v>0</v>
      </c>
      <c r="K23">
        <v>0</v>
      </c>
      <c r="L23">
        <v>5873377</v>
      </c>
      <c r="M23">
        <v>1374133</v>
      </c>
      <c r="N23">
        <v>0</v>
      </c>
    </row>
    <row r="24" spans="1:14" ht="16" customHeight="1" x14ac:dyDescent="0.2">
      <c r="A24" t="s">
        <v>24</v>
      </c>
      <c r="B24">
        <v>65846209</v>
      </c>
      <c r="C24">
        <v>0</v>
      </c>
      <c r="D24">
        <v>1397675</v>
      </c>
      <c r="E24">
        <v>0</v>
      </c>
      <c r="F24">
        <v>0</v>
      </c>
      <c r="G24">
        <v>37126071</v>
      </c>
      <c r="H24">
        <v>0</v>
      </c>
      <c r="I24">
        <v>0</v>
      </c>
      <c r="J24">
        <v>0</v>
      </c>
      <c r="K24">
        <v>0</v>
      </c>
      <c r="L24">
        <v>0</v>
      </c>
      <c r="M24">
        <v>0</v>
      </c>
      <c r="N24">
        <v>27322463</v>
      </c>
    </row>
    <row r="25" spans="1:14" ht="16" customHeight="1" x14ac:dyDescent="0.2">
      <c r="A25" t="s">
        <v>25</v>
      </c>
      <c r="B25">
        <v>11707117</v>
      </c>
      <c r="C25">
        <v>566948</v>
      </c>
      <c r="D25">
        <v>1752</v>
      </c>
      <c r="E25">
        <v>0</v>
      </c>
      <c r="F25">
        <v>0</v>
      </c>
      <c r="G25">
        <v>0</v>
      </c>
      <c r="H25">
        <v>0</v>
      </c>
      <c r="I25">
        <v>0</v>
      </c>
      <c r="J25">
        <v>0</v>
      </c>
      <c r="K25">
        <v>0</v>
      </c>
      <c r="L25">
        <v>758848</v>
      </c>
      <c r="M25">
        <v>0</v>
      </c>
      <c r="N25">
        <v>10379569</v>
      </c>
    </row>
    <row r="26" spans="1:14" ht="16" customHeight="1" x14ac:dyDescent="0.2">
      <c r="A26" t="s">
        <v>26</v>
      </c>
      <c r="B26">
        <v>5934995</v>
      </c>
      <c r="C26">
        <v>0</v>
      </c>
      <c r="D26">
        <v>4618126</v>
      </c>
      <c r="E26">
        <v>0</v>
      </c>
      <c r="F26">
        <v>0</v>
      </c>
      <c r="G26">
        <v>0</v>
      </c>
      <c r="H26">
        <v>0</v>
      </c>
      <c r="I26">
        <v>0</v>
      </c>
      <c r="J26">
        <v>0</v>
      </c>
      <c r="K26">
        <v>0</v>
      </c>
      <c r="L26">
        <v>0</v>
      </c>
      <c r="M26">
        <v>207716</v>
      </c>
      <c r="N26">
        <v>1109153</v>
      </c>
    </row>
    <row r="27" spans="1:14" ht="16" customHeight="1" x14ac:dyDescent="0.2">
      <c r="A27" t="s">
        <v>27</v>
      </c>
      <c r="B27">
        <v>0</v>
      </c>
      <c r="C27">
        <v>0</v>
      </c>
      <c r="D27">
        <v>0</v>
      </c>
      <c r="E27">
        <v>0</v>
      </c>
      <c r="F27">
        <v>0</v>
      </c>
      <c r="G27">
        <v>0</v>
      </c>
      <c r="H27">
        <v>0</v>
      </c>
      <c r="I27">
        <v>0</v>
      </c>
      <c r="J27">
        <v>0</v>
      </c>
      <c r="K27">
        <v>0</v>
      </c>
      <c r="L27">
        <v>0</v>
      </c>
      <c r="M27">
        <v>0</v>
      </c>
      <c r="N27">
        <v>0</v>
      </c>
    </row>
    <row r="28" spans="1:14" ht="16" customHeight="1" x14ac:dyDescent="0.2">
      <c r="A28" t="s">
        <v>28</v>
      </c>
      <c r="B28">
        <v>225992578</v>
      </c>
      <c r="C28">
        <v>1137424</v>
      </c>
      <c r="D28">
        <v>25147840</v>
      </c>
      <c r="E28">
        <v>0</v>
      </c>
      <c r="F28">
        <v>0</v>
      </c>
      <c r="G28">
        <v>127974314</v>
      </c>
      <c r="H28">
        <v>0</v>
      </c>
      <c r="I28">
        <v>47847709</v>
      </c>
      <c r="J28">
        <v>0</v>
      </c>
      <c r="K28">
        <v>17128992</v>
      </c>
      <c r="L28">
        <v>6142610</v>
      </c>
      <c r="M28">
        <v>613689</v>
      </c>
      <c r="N28">
        <v>0</v>
      </c>
    </row>
    <row r="29" spans="1:14" ht="16" customHeight="1" x14ac:dyDescent="0.2">
      <c r="A29" t="s">
        <v>29</v>
      </c>
      <c r="B29">
        <v>314508875</v>
      </c>
      <c r="C29">
        <v>22840859</v>
      </c>
      <c r="D29">
        <v>44973368</v>
      </c>
      <c r="E29">
        <v>907164</v>
      </c>
      <c r="F29">
        <v>0</v>
      </c>
      <c r="G29">
        <v>0</v>
      </c>
      <c r="H29">
        <v>86200374</v>
      </c>
      <c r="I29">
        <v>53383060</v>
      </c>
      <c r="J29">
        <v>16856724</v>
      </c>
      <c r="K29">
        <v>0</v>
      </c>
      <c r="L29">
        <v>29776770</v>
      </c>
      <c r="M29">
        <v>0</v>
      </c>
      <c r="N29">
        <v>59570556</v>
      </c>
    </row>
    <row r="30" spans="1:14" ht="16" customHeight="1" x14ac:dyDescent="0.2">
      <c r="A30" t="s">
        <v>30</v>
      </c>
      <c r="B30">
        <v>447629652</v>
      </c>
      <c r="C30">
        <v>36830762</v>
      </c>
      <c r="D30">
        <v>17788096</v>
      </c>
      <c r="E30">
        <v>749830</v>
      </c>
      <c r="F30">
        <v>0</v>
      </c>
      <c r="G30">
        <v>71390586</v>
      </c>
      <c r="H30">
        <v>0</v>
      </c>
      <c r="I30">
        <v>34101654</v>
      </c>
      <c r="J30">
        <v>192115079</v>
      </c>
      <c r="K30">
        <v>4695239</v>
      </c>
      <c r="L30">
        <v>28889985</v>
      </c>
      <c r="M30">
        <v>5865103</v>
      </c>
      <c r="N30">
        <v>55203318</v>
      </c>
    </row>
    <row r="31" spans="1:14" ht="16" customHeight="1" x14ac:dyDescent="0.2">
      <c r="A31" t="s">
        <v>31</v>
      </c>
      <c r="B31">
        <v>221114332</v>
      </c>
      <c r="C31">
        <v>1782410</v>
      </c>
      <c r="D31">
        <v>85555315</v>
      </c>
      <c r="E31">
        <v>0</v>
      </c>
      <c r="F31">
        <v>0</v>
      </c>
      <c r="G31">
        <v>98540143</v>
      </c>
      <c r="H31">
        <v>10000000</v>
      </c>
      <c r="I31">
        <v>300957</v>
      </c>
      <c r="J31">
        <v>0</v>
      </c>
      <c r="K31">
        <v>0</v>
      </c>
      <c r="L31">
        <v>17712346</v>
      </c>
      <c r="M31">
        <v>935861</v>
      </c>
      <c r="N31">
        <v>6287300</v>
      </c>
    </row>
    <row r="32" spans="1:14" ht="16" customHeight="1" x14ac:dyDescent="0.2">
      <c r="A32" t="s">
        <v>32</v>
      </c>
      <c r="B32">
        <v>18772623</v>
      </c>
      <c r="C32">
        <v>10624544</v>
      </c>
      <c r="D32">
        <v>1715430</v>
      </c>
      <c r="E32">
        <v>5948169</v>
      </c>
      <c r="F32">
        <v>0</v>
      </c>
      <c r="G32">
        <v>0</v>
      </c>
      <c r="H32">
        <v>0</v>
      </c>
      <c r="I32">
        <v>0</v>
      </c>
      <c r="J32">
        <v>0</v>
      </c>
      <c r="K32">
        <v>0</v>
      </c>
      <c r="L32">
        <v>142046</v>
      </c>
      <c r="M32">
        <v>212972</v>
      </c>
      <c r="N32">
        <v>129462</v>
      </c>
    </row>
    <row r="33" spans="1:14" ht="16" customHeight="1" x14ac:dyDescent="0.2">
      <c r="A33" t="s">
        <v>33</v>
      </c>
      <c r="B33">
        <v>61942104</v>
      </c>
      <c r="C33">
        <v>0</v>
      </c>
      <c r="D33">
        <v>54640506</v>
      </c>
      <c r="E33">
        <v>0</v>
      </c>
      <c r="F33">
        <v>0</v>
      </c>
      <c r="G33">
        <v>0</v>
      </c>
      <c r="H33">
        <v>0</v>
      </c>
      <c r="I33">
        <v>0</v>
      </c>
      <c r="J33">
        <v>0</v>
      </c>
      <c r="K33">
        <v>0</v>
      </c>
      <c r="L33">
        <v>4858159</v>
      </c>
      <c r="M33">
        <v>2443439</v>
      </c>
      <c r="N33">
        <v>0</v>
      </c>
    </row>
    <row r="34" spans="1:14" ht="16" customHeight="1" x14ac:dyDescent="0.2">
      <c r="A34" t="s">
        <v>34</v>
      </c>
      <c r="B34">
        <v>12212595</v>
      </c>
      <c r="C34">
        <v>10406047</v>
      </c>
      <c r="D34">
        <v>0</v>
      </c>
      <c r="E34">
        <v>0</v>
      </c>
      <c r="F34">
        <v>0</v>
      </c>
      <c r="G34">
        <v>0</v>
      </c>
      <c r="H34">
        <v>0</v>
      </c>
      <c r="I34">
        <v>0</v>
      </c>
      <c r="J34">
        <v>0</v>
      </c>
      <c r="K34">
        <v>0</v>
      </c>
      <c r="L34">
        <v>502115</v>
      </c>
      <c r="M34">
        <v>315267</v>
      </c>
      <c r="N34">
        <v>989166</v>
      </c>
    </row>
    <row r="35" spans="1:14" ht="16" customHeight="1" x14ac:dyDescent="0.2">
      <c r="A35" t="s">
        <v>35</v>
      </c>
      <c r="B35">
        <v>15657806</v>
      </c>
      <c r="C35">
        <v>9158808</v>
      </c>
      <c r="D35">
        <v>6498998</v>
      </c>
      <c r="E35">
        <v>0</v>
      </c>
      <c r="F35">
        <v>0</v>
      </c>
      <c r="G35">
        <v>0</v>
      </c>
      <c r="H35">
        <v>0</v>
      </c>
      <c r="I35">
        <v>0</v>
      </c>
      <c r="J35">
        <v>0</v>
      </c>
      <c r="K35">
        <v>0</v>
      </c>
      <c r="L35">
        <v>0</v>
      </c>
      <c r="M35">
        <v>0</v>
      </c>
      <c r="N35">
        <v>0</v>
      </c>
    </row>
    <row r="36" spans="1:14" ht="16" customHeight="1" x14ac:dyDescent="0.2">
      <c r="A36" t="s">
        <v>36</v>
      </c>
      <c r="B36">
        <v>38320719</v>
      </c>
      <c r="C36">
        <v>4827585</v>
      </c>
      <c r="D36">
        <v>0</v>
      </c>
      <c r="E36">
        <v>3886</v>
      </c>
      <c r="F36">
        <v>0</v>
      </c>
      <c r="G36">
        <v>0</v>
      </c>
      <c r="H36">
        <v>0</v>
      </c>
      <c r="I36">
        <v>0</v>
      </c>
      <c r="J36">
        <v>0</v>
      </c>
      <c r="K36">
        <v>0</v>
      </c>
      <c r="L36">
        <v>2810848</v>
      </c>
      <c r="M36">
        <v>1718115</v>
      </c>
      <c r="N36">
        <v>28960285</v>
      </c>
    </row>
    <row r="37" spans="1:14" ht="16" customHeight="1" x14ac:dyDescent="0.2">
      <c r="A37" t="s">
        <v>37</v>
      </c>
      <c r="B37">
        <v>20187282</v>
      </c>
      <c r="C37">
        <v>2955997</v>
      </c>
      <c r="D37">
        <v>4581870</v>
      </c>
      <c r="E37">
        <v>420777</v>
      </c>
      <c r="F37">
        <v>0</v>
      </c>
      <c r="G37">
        <v>0</v>
      </c>
      <c r="H37">
        <v>0</v>
      </c>
      <c r="I37">
        <v>1318204</v>
      </c>
      <c r="J37">
        <v>64050</v>
      </c>
      <c r="K37">
        <v>0</v>
      </c>
      <c r="L37">
        <v>4296650</v>
      </c>
      <c r="M37">
        <v>1386178</v>
      </c>
      <c r="N37">
        <v>5163556</v>
      </c>
    </row>
    <row r="38" spans="1:14" ht="16" customHeight="1" x14ac:dyDescent="0.2">
      <c r="A38" t="s">
        <v>38</v>
      </c>
      <c r="B38">
        <v>262094697</v>
      </c>
      <c r="C38">
        <v>31656998</v>
      </c>
      <c r="D38">
        <v>0</v>
      </c>
      <c r="E38">
        <v>0</v>
      </c>
      <c r="F38">
        <v>0</v>
      </c>
      <c r="G38">
        <v>187742169</v>
      </c>
      <c r="H38">
        <v>0</v>
      </c>
      <c r="I38">
        <v>7755456</v>
      </c>
      <c r="J38">
        <v>5508929</v>
      </c>
      <c r="K38">
        <v>364107</v>
      </c>
      <c r="L38">
        <v>26685848</v>
      </c>
      <c r="M38">
        <v>1406584</v>
      </c>
      <c r="N38">
        <v>974606</v>
      </c>
    </row>
    <row r="39" spans="1:14" ht="16" customHeight="1" x14ac:dyDescent="0.2">
      <c r="A39" t="s">
        <v>39</v>
      </c>
      <c r="B39">
        <v>47093551</v>
      </c>
      <c r="C39">
        <v>0</v>
      </c>
      <c r="D39">
        <v>0</v>
      </c>
      <c r="E39">
        <v>0</v>
      </c>
      <c r="F39">
        <v>0</v>
      </c>
      <c r="G39">
        <v>27513285</v>
      </c>
      <c r="H39">
        <v>0</v>
      </c>
      <c r="I39">
        <v>0</v>
      </c>
      <c r="J39">
        <v>2071018</v>
      </c>
      <c r="K39">
        <v>7469798</v>
      </c>
      <c r="L39">
        <v>0</v>
      </c>
      <c r="M39">
        <v>0</v>
      </c>
      <c r="N39">
        <v>10039450</v>
      </c>
    </row>
    <row r="40" spans="1:14" ht="16" customHeight="1" x14ac:dyDescent="0.2">
      <c r="A40" t="s">
        <v>40</v>
      </c>
      <c r="B40">
        <v>2171415425</v>
      </c>
      <c r="C40">
        <v>21058386</v>
      </c>
      <c r="D40">
        <v>0</v>
      </c>
      <c r="E40">
        <v>2892123</v>
      </c>
      <c r="F40">
        <v>0</v>
      </c>
      <c r="G40">
        <v>724036955</v>
      </c>
      <c r="H40">
        <v>496518857</v>
      </c>
      <c r="I40">
        <v>160455972</v>
      </c>
      <c r="J40">
        <v>231489113</v>
      </c>
      <c r="K40">
        <v>3802988</v>
      </c>
      <c r="L40">
        <v>174909941</v>
      </c>
      <c r="M40">
        <v>20685929</v>
      </c>
      <c r="N40">
        <v>335565161</v>
      </c>
    </row>
    <row r="41" spans="1:14" ht="16" customHeight="1" x14ac:dyDescent="0.2">
      <c r="A41" t="s">
        <v>41</v>
      </c>
      <c r="B41">
        <v>300172950</v>
      </c>
      <c r="C41">
        <v>50875701</v>
      </c>
      <c r="D41">
        <v>40898013</v>
      </c>
      <c r="E41">
        <v>4353727</v>
      </c>
      <c r="F41">
        <v>0</v>
      </c>
      <c r="G41">
        <v>29887303</v>
      </c>
      <c r="H41">
        <v>0</v>
      </c>
      <c r="I41">
        <v>6006538</v>
      </c>
      <c r="J41">
        <v>111506292</v>
      </c>
      <c r="K41">
        <v>0</v>
      </c>
      <c r="L41">
        <v>22206309</v>
      </c>
      <c r="M41">
        <v>1263755</v>
      </c>
      <c r="N41">
        <v>33175312</v>
      </c>
    </row>
    <row r="42" spans="1:14" ht="16" customHeight="1" x14ac:dyDescent="0.2">
      <c r="A42" t="s">
        <v>42</v>
      </c>
      <c r="B42">
        <v>2271318</v>
      </c>
      <c r="C42">
        <v>0</v>
      </c>
      <c r="D42">
        <v>0</v>
      </c>
      <c r="E42">
        <v>99042</v>
      </c>
      <c r="F42">
        <v>0</v>
      </c>
      <c r="G42">
        <v>0</v>
      </c>
      <c r="H42">
        <v>0</v>
      </c>
      <c r="I42">
        <v>811077</v>
      </c>
      <c r="J42">
        <v>0</v>
      </c>
      <c r="K42">
        <v>1212822</v>
      </c>
      <c r="L42">
        <v>148377</v>
      </c>
      <c r="M42">
        <v>0</v>
      </c>
      <c r="N42">
        <v>0</v>
      </c>
    </row>
    <row r="43" spans="1:14" ht="16" customHeight="1" x14ac:dyDescent="0.2">
      <c r="A43" t="s">
        <v>43</v>
      </c>
      <c r="B43">
        <v>153860500</v>
      </c>
      <c r="C43">
        <v>0</v>
      </c>
      <c r="D43">
        <v>98720799</v>
      </c>
      <c r="E43">
        <v>0</v>
      </c>
      <c r="F43">
        <v>0</v>
      </c>
      <c r="G43">
        <v>0</v>
      </c>
      <c r="H43">
        <v>0</v>
      </c>
      <c r="I43">
        <v>0</v>
      </c>
      <c r="J43">
        <v>0</v>
      </c>
      <c r="K43">
        <v>0</v>
      </c>
      <c r="L43">
        <v>54272329</v>
      </c>
      <c r="M43">
        <v>385998</v>
      </c>
      <c r="N43">
        <v>481374</v>
      </c>
    </row>
    <row r="44" spans="1:14" ht="16" customHeight="1" x14ac:dyDescent="0.2">
      <c r="A44" t="s">
        <v>44</v>
      </c>
      <c r="B44">
        <v>27124851</v>
      </c>
      <c r="C44">
        <v>0</v>
      </c>
      <c r="D44">
        <v>0</v>
      </c>
      <c r="E44">
        <v>0</v>
      </c>
      <c r="F44">
        <v>0</v>
      </c>
      <c r="G44">
        <v>0</v>
      </c>
      <c r="H44">
        <v>0</v>
      </c>
      <c r="I44">
        <v>329344</v>
      </c>
      <c r="J44">
        <v>723556</v>
      </c>
      <c r="K44">
        <v>3929155</v>
      </c>
      <c r="L44">
        <v>9017957</v>
      </c>
      <c r="M44">
        <v>1202404</v>
      </c>
      <c r="N44">
        <v>11922435</v>
      </c>
    </row>
    <row r="45" spans="1:14" ht="16" customHeight="1" x14ac:dyDescent="0.2">
      <c r="A45" t="s">
        <v>45</v>
      </c>
      <c r="B45">
        <v>54363085</v>
      </c>
      <c r="C45">
        <v>18309728</v>
      </c>
      <c r="D45">
        <v>4281146</v>
      </c>
      <c r="E45">
        <v>947939</v>
      </c>
      <c r="F45">
        <v>0</v>
      </c>
      <c r="G45">
        <v>0</v>
      </c>
      <c r="H45">
        <v>923488</v>
      </c>
      <c r="I45">
        <v>0</v>
      </c>
      <c r="J45">
        <v>0</v>
      </c>
      <c r="K45">
        <v>0</v>
      </c>
      <c r="L45">
        <v>960899</v>
      </c>
      <c r="M45">
        <v>99462</v>
      </c>
      <c r="N45">
        <v>28840423</v>
      </c>
    </row>
    <row r="46" spans="1:14" ht="16" customHeight="1" x14ac:dyDescent="0.2">
      <c r="A46" t="s">
        <v>46</v>
      </c>
      <c r="B46">
        <v>405280430</v>
      </c>
      <c r="C46">
        <v>34364393</v>
      </c>
      <c r="D46">
        <v>256343656</v>
      </c>
      <c r="E46">
        <v>20176149</v>
      </c>
      <c r="F46">
        <v>0</v>
      </c>
      <c r="G46">
        <v>0</v>
      </c>
      <c r="H46">
        <v>0</v>
      </c>
      <c r="I46">
        <v>18948305</v>
      </c>
      <c r="J46">
        <v>49414115</v>
      </c>
      <c r="K46">
        <v>0</v>
      </c>
      <c r="L46">
        <v>23040699</v>
      </c>
      <c r="M46">
        <v>2993113</v>
      </c>
      <c r="N46">
        <v>0</v>
      </c>
    </row>
    <row r="47" spans="1:14" ht="16" customHeight="1" x14ac:dyDescent="0.2">
      <c r="A47" t="s">
        <v>47</v>
      </c>
      <c r="B47">
        <v>18826780</v>
      </c>
      <c r="C47">
        <v>0</v>
      </c>
      <c r="D47">
        <v>2895735</v>
      </c>
      <c r="E47">
        <v>0</v>
      </c>
      <c r="F47">
        <v>0</v>
      </c>
      <c r="G47">
        <v>0</v>
      </c>
      <c r="H47">
        <v>0</v>
      </c>
      <c r="I47">
        <v>0</v>
      </c>
      <c r="J47">
        <v>0</v>
      </c>
      <c r="K47">
        <v>0</v>
      </c>
      <c r="L47">
        <v>2603962</v>
      </c>
      <c r="M47">
        <v>582412</v>
      </c>
      <c r="N47">
        <v>12744671</v>
      </c>
    </row>
    <row r="48" spans="1:14" ht="16" customHeight="1" x14ac:dyDescent="0.2">
      <c r="A48" t="s">
        <v>48</v>
      </c>
      <c r="B48">
        <v>53037154</v>
      </c>
      <c r="C48">
        <v>4106946</v>
      </c>
      <c r="D48">
        <v>4085272</v>
      </c>
      <c r="E48">
        <v>3537</v>
      </c>
      <c r="F48">
        <v>0</v>
      </c>
      <c r="G48">
        <v>0</v>
      </c>
      <c r="H48">
        <v>0</v>
      </c>
      <c r="I48">
        <v>0</v>
      </c>
      <c r="J48">
        <v>0</v>
      </c>
      <c r="K48">
        <v>0</v>
      </c>
      <c r="L48">
        <v>2777856</v>
      </c>
      <c r="M48">
        <v>1733242</v>
      </c>
      <c r="N48">
        <v>40330301</v>
      </c>
    </row>
    <row r="49" spans="1:14" ht="16" customHeight="1" x14ac:dyDescent="0.2">
      <c r="A49" t="s">
        <v>49</v>
      </c>
      <c r="B49">
        <v>2267365</v>
      </c>
      <c r="C49">
        <v>1307991</v>
      </c>
      <c r="D49">
        <v>0</v>
      </c>
      <c r="E49">
        <v>18495</v>
      </c>
      <c r="F49">
        <v>0</v>
      </c>
      <c r="G49">
        <v>0</v>
      </c>
      <c r="H49">
        <v>0</v>
      </c>
      <c r="I49">
        <v>0</v>
      </c>
      <c r="J49">
        <v>0</v>
      </c>
      <c r="K49">
        <v>0</v>
      </c>
      <c r="L49">
        <v>940879</v>
      </c>
      <c r="M49">
        <v>0</v>
      </c>
      <c r="N49">
        <v>0</v>
      </c>
    </row>
    <row r="50" spans="1:14" ht="16" customHeight="1" x14ac:dyDescent="0.2">
      <c r="A50" t="s">
        <v>50</v>
      </c>
      <c r="B50">
        <v>116963589</v>
      </c>
      <c r="C50">
        <v>18278345</v>
      </c>
      <c r="D50">
        <v>4909217</v>
      </c>
      <c r="E50">
        <v>0</v>
      </c>
      <c r="F50">
        <v>0</v>
      </c>
      <c r="G50">
        <v>0</v>
      </c>
      <c r="H50">
        <v>0</v>
      </c>
      <c r="I50">
        <v>0</v>
      </c>
      <c r="J50">
        <v>0</v>
      </c>
      <c r="K50">
        <v>0</v>
      </c>
      <c r="L50">
        <v>15421163</v>
      </c>
      <c r="M50">
        <v>2055330</v>
      </c>
      <c r="N50">
        <v>76299534</v>
      </c>
    </row>
    <row r="51" spans="1:14" ht="16" customHeight="1" x14ac:dyDescent="0.2">
      <c r="A51" t="s">
        <v>51</v>
      </c>
      <c r="B51">
        <v>182754117</v>
      </c>
      <c r="C51">
        <v>2186377</v>
      </c>
      <c r="D51">
        <v>26837540</v>
      </c>
      <c r="E51">
        <v>0</v>
      </c>
      <c r="F51">
        <v>0</v>
      </c>
      <c r="G51">
        <v>0</v>
      </c>
      <c r="H51">
        <v>0</v>
      </c>
      <c r="I51">
        <v>0</v>
      </c>
      <c r="J51">
        <v>0</v>
      </c>
      <c r="K51">
        <v>0</v>
      </c>
      <c r="L51">
        <v>1728774</v>
      </c>
      <c r="M51">
        <v>25538</v>
      </c>
      <c r="N51">
        <v>151975888</v>
      </c>
    </row>
    <row r="52" spans="1:14" ht="16" customHeight="1" x14ac:dyDescent="0.2">
      <c r="A52" t="s">
        <v>52</v>
      </c>
      <c r="B52">
        <v>37211061</v>
      </c>
      <c r="C52">
        <v>2725973</v>
      </c>
      <c r="D52">
        <v>4474924</v>
      </c>
      <c r="E52">
        <v>0</v>
      </c>
      <c r="F52">
        <v>0</v>
      </c>
      <c r="G52">
        <v>0</v>
      </c>
      <c r="H52">
        <v>0</v>
      </c>
      <c r="I52">
        <v>109379</v>
      </c>
      <c r="J52">
        <v>183741</v>
      </c>
      <c r="K52">
        <v>3822657</v>
      </c>
      <c r="L52">
        <v>1560824</v>
      </c>
      <c r="M52">
        <v>430911</v>
      </c>
      <c r="N52">
        <v>23902652</v>
      </c>
    </row>
    <row r="53" spans="1:14" ht="16" customHeight="1" x14ac:dyDescent="0.2">
      <c r="A53" t="s">
        <v>53</v>
      </c>
      <c r="B53">
        <v>7585423</v>
      </c>
      <c r="C53">
        <v>213151</v>
      </c>
      <c r="D53">
        <v>10700</v>
      </c>
      <c r="E53">
        <v>0</v>
      </c>
      <c r="F53">
        <v>0</v>
      </c>
      <c r="G53">
        <v>0</v>
      </c>
      <c r="H53">
        <v>0</v>
      </c>
      <c r="I53">
        <v>3986698</v>
      </c>
      <c r="J53">
        <v>0</v>
      </c>
      <c r="K53">
        <v>0</v>
      </c>
      <c r="L53">
        <v>3159180</v>
      </c>
      <c r="M53">
        <v>215694</v>
      </c>
      <c r="N53">
        <v>0</v>
      </c>
    </row>
    <row r="54" spans="1:14" ht="16" customHeight="1" x14ac:dyDescent="0.2">
      <c r="A54" t="s">
        <v>54</v>
      </c>
      <c r="B54">
        <v>90814081</v>
      </c>
      <c r="C54">
        <v>27305372</v>
      </c>
      <c r="D54">
        <v>21328762</v>
      </c>
      <c r="E54">
        <v>3911574</v>
      </c>
      <c r="F54">
        <v>94937</v>
      </c>
      <c r="G54">
        <v>0</v>
      </c>
      <c r="H54">
        <v>0</v>
      </c>
      <c r="I54">
        <v>10501</v>
      </c>
      <c r="J54">
        <v>0</v>
      </c>
      <c r="K54">
        <v>7168085</v>
      </c>
      <c r="L54">
        <v>12952055</v>
      </c>
      <c r="M54">
        <v>1200943</v>
      </c>
      <c r="N54">
        <v>16841852</v>
      </c>
    </row>
    <row r="55" spans="1:14" ht="16" customHeight="1" x14ac:dyDescent="0.2">
      <c r="A55" t="s">
        <v>55</v>
      </c>
      <c r="B55">
        <v>924317023</v>
      </c>
      <c r="C55">
        <v>45553649</v>
      </c>
      <c r="D55">
        <v>47490568</v>
      </c>
      <c r="E55">
        <v>470568</v>
      </c>
      <c r="F55">
        <v>0</v>
      </c>
      <c r="G55">
        <v>0</v>
      </c>
      <c r="H55">
        <v>0</v>
      </c>
      <c r="I55">
        <v>21512109</v>
      </c>
      <c r="J55">
        <v>209474439</v>
      </c>
      <c r="K55">
        <v>0</v>
      </c>
      <c r="L55">
        <v>16955346</v>
      </c>
      <c r="M55">
        <v>5156181</v>
      </c>
      <c r="N55">
        <v>577704163</v>
      </c>
    </row>
    <row r="56" spans="1:14" ht="16" customHeight="1" x14ac:dyDescent="0.2">
      <c r="A56" t="s">
        <v>56</v>
      </c>
      <c r="B56">
        <v>5166968</v>
      </c>
      <c r="C56">
        <v>0</v>
      </c>
      <c r="D56">
        <v>0</v>
      </c>
      <c r="E56">
        <v>0</v>
      </c>
      <c r="F56">
        <v>0</v>
      </c>
      <c r="G56">
        <v>0</v>
      </c>
      <c r="H56">
        <v>0</v>
      </c>
      <c r="I56">
        <v>0</v>
      </c>
      <c r="J56">
        <v>0</v>
      </c>
      <c r="K56">
        <v>0</v>
      </c>
      <c r="L56">
        <v>5166968</v>
      </c>
      <c r="M56">
        <v>0</v>
      </c>
      <c r="N56">
        <v>0</v>
      </c>
    </row>
    <row r="57" spans="1:14" ht="16" customHeight="1" x14ac:dyDescent="0.2">
      <c r="A57" t="s">
        <v>57</v>
      </c>
      <c r="B57">
        <v>208879274</v>
      </c>
      <c r="C57">
        <v>20625763</v>
      </c>
      <c r="D57">
        <v>0</v>
      </c>
      <c r="E57">
        <v>891647</v>
      </c>
      <c r="F57">
        <v>0</v>
      </c>
      <c r="G57">
        <v>16139190</v>
      </c>
      <c r="H57">
        <v>0</v>
      </c>
      <c r="I57">
        <v>40251753</v>
      </c>
      <c r="J57">
        <v>1127524</v>
      </c>
      <c r="K57">
        <v>6643057</v>
      </c>
      <c r="L57">
        <v>6096267</v>
      </c>
      <c r="M57">
        <v>0</v>
      </c>
      <c r="N57">
        <v>117104073</v>
      </c>
    </row>
    <row r="58" spans="1:14" ht="16" customHeight="1" x14ac:dyDescent="0.2">
      <c r="A58" t="s">
        <v>58</v>
      </c>
      <c r="B58">
        <v>1372559</v>
      </c>
      <c r="C58">
        <v>2428</v>
      </c>
      <c r="D58">
        <v>0</v>
      </c>
      <c r="E58">
        <v>0</v>
      </c>
      <c r="F58">
        <v>0</v>
      </c>
      <c r="G58">
        <v>0</v>
      </c>
      <c r="H58">
        <v>0</v>
      </c>
      <c r="I58">
        <v>0</v>
      </c>
      <c r="J58">
        <v>0</v>
      </c>
      <c r="K58">
        <v>0</v>
      </c>
      <c r="L58">
        <v>567597</v>
      </c>
      <c r="M58">
        <v>270746</v>
      </c>
      <c r="N58">
        <v>531788</v>
      </c>
    </row>
    <row r="60" spans="1:14" ht="16" customHeight="1" x14ac:dyDescent="0.2">
      <c r="A60" t="s">
        <v>133</v>
      </c>
      <c r="B60">
        <v>9389243274</v>
      </c>
      <c r="C60">
        <v>560942015</v>
      </c>
      <c r="D60">
        <v>2040112469</v>
      </c>
      <c r="E60">
        <v>51573473</v>
      </c>
      <c r="F60">
        <v>94937</v>
      </c>
      <c r="G60">
        <v>1324255787</v>
      </c>
      <c r="H60">
        <v>597528367</v>
      </c>
      <c r="I60">
        <v>407435356</v>
      </c>
      <c r="J60">
        <v>1031790108</v>
      </c>
      <c r="K60">
        <v>56943950</v>
      </c>
      <c r="L60">
        <v>825482340</v>
      </c>
      <c r="M60">
        <v>72187983</v>
      </c>
      <c r="N60">
        <v>2420896489</v>
      </c>
    </row>
    <row r="62" spans="1:14" ht="16" customHeight="1" x14ac:dyDescent="0.2">
      <c r="A62" t="s">
        <v>145</v>
      </c>
      <c r="B62">
        <v>0.66</v>
      </c>
      <c r="C62">
        <v>0.04</v>
      </c>
      <c r="D62">
        <v>0.14000000000000001</v>
      </c>
      <c r="E62">
        <v>0</v>
      </c>
      <c r="F62">
        <v>0</v>
      </c>
      <c r="G62">
        <v>0.09</v>
      </c>
      <c r="H62">
        <v>0.04</v>
      </c>
      <c r="I62">
        <v>0.03</v>
      </c>
      <c r="J62">
        <v>7.0000000000000007E-2</v>
      </c>
      <c r="K62">
        <v>0</v>
      </c>
      <c r="L62">
        <v>0.06</v>
      </c>
      <c r="M62">
        <v>0.01</v>
      </c>
      <c r="N62">
        <v>0.17</v>
      </c>
    </row>
  </sheetData>
  <hyperlinks>
    <hyperlink ref="A62" r:id="rId1" tooltip="footnote 7"/>
  </hyperlinks>
  <pageMargins left="0.7" right="0.7" top="0.75" bottom="0.75" header="0.5" footer="0.5"/>
  <pageSetup orientation="portrai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workbookViewId="0">
      <selection activeCell="L19" sqref="L19"/>
    </sheetView>
  </sheetViews>
  <sheetFormatPr baseColWidth="10" defaultColWidth="7.5" defaultRowHeight="16" customHeight="1" x14ac:dyDescent="0.2"/>
  <cols>
    <col min="1" max="1" width="15.1640625" customWidth="1"/>
    <col min="2" max="2" width="9.33203125" customWidth="1"/>
  </cols>
  <sheetData>
    <row r="1" spans="1:7" ht="16" customHeight="1" x14ac:dyDescent="0.2">
      <c r="A1" t="s">
        <v>749</v>
      </c>
    </row>
    <row r="2" spans="1:7" ht="16" customHeight="1" x14ac:dyDescent="0.2">
      <c r="A2" t="s">
        <v>750</v>
      </c>
    </row>
    <row r="3" spans="1:7" ht="16" customHeight="1" x14ac:dyDescent="0.2">
      <c r="A3" t="s">
        <v>176</v>
      </c>
    </row>
    <row r="4" spans="1:7" ht="16" customHeight="1" x14ac:dyDescent="0.2">
      <c r="A4" t="s">
        <v>1</v>
      </c>
      <c r="B4" t="s">
        <v>136</v>
      </c>
      <c r="C4" t="s">
        <v>137</v>
      </c>
      <c r="D4" t="s">
        <v>138</v>
      </c>
      <c r="E4" t="s">
        <v>139</v>
      </c>
      <c r="F4" t="s">
        <v>123</v>
      </c>
      <c r="G4" t="s">
        <v>244</v>
      </c>
    </row>
    <row r="5" spans="1:7" ht="16" customHeight="1" x14ac:dyDescent="0.2">
      <c r="B5" t="s">
        <v>117</v>
      </c>
      <c r="C5" t="s">
        <v>3</v>
      </c>
      <c r="D5" t="s">
        <v>4</v>
      </c>
      <c r="E5" t="s">
        <v>62</v>
      </c>
      <c r="F5" t="s">
        <v>117</v>
      </c>
      <c r="G5" t="s">
        <v>117</v>
      </c>
    </row>
    <row r="6" spans="1:7" ht="16" customHeight="1" x14ac:dyDescent="0.2">
      <c r="B6" t="s">
        <v>122</v>
      </c>
      <c r="E6" t="s">
        <v>751</v>
      </c>
      <c r="F6" t="s">
        <v>122</v>
      </c>
      <c r="G6" t="s">
        <v>122</v>
      </c>
    </row>
    <row r="7" spans="1:7" ht="16" customHeight="1" x14ac:dyDescent="0.2">
      <c r="B7" t="s">
        <v>124</v>
      </c>
      <c r="E7" t="s">
        <v>752</v>
      </c>
      <c r="F7" t="s">
        <v>124</v>
      </c>
      <c r="G7" t="s">
        <v>728</v>
      </c>
    </row>
    <row r="8" spans="1:7" ht="16" customHeight="1" x14ac:dyDescent="0.2">
      <c r="B8" t="s">
        <v>75</v>
      </c>
      <c r="E8" t="s">
        <v>753</v>
      </c>
      <c r="F8" t="s">
        <v>125</v>
      </c>
    </row>
    <row r="9" spans="1:7" ht="16" customHeight="1" x14ac:dyDescent="0.2">
      <c r="B9" t="s">
        <v>754</v>
      </c>
      <c r="F9" t="s">
        <v>755</v>
      </c>
    </row>
    <row r="10" spans="1:7" ht="16" customHeight="1" x14ac:dyDescent="0.2">
      <c r="A10" t="s">
        <v>8</v>
      </c>
      <c r="B10">
        <v>3882256</v>
      </c>
      <c r="C10">
        <v>4</v>
      </c>
      <c r="D10">
        <v>49322</v>
      </c>
      <c r="E10">
        <v>3832930</v>
      </c>
      <c r="F10">
        <v>29429427</v>
      </c>
      <c r="G10">
        <v>33311683</v>
      </c>
    </row>
    <row r="11" spans="1:7" ht="16" customHeight="1" x14ac:dyDescent="0.2">
      <c r="A11" t="s">
        <v>9</v>
      </c>
      <c r="B11">
        <v>30129615</v>
      </c>
      <c r="C11">
        <v>25982996</v>
      </c>
      <c r="D11">
        <v>4146619</v>
      </c>
      <c r="E11">
        <v>0</v>
      </c>
      <c r="F11">
        <v>7821132</v>
      </c>
      <c r="G11">
        <v>37950747</v>
      </c>
    </row>
    <row r="12" spans="1:7" ht="16" customHeight="1" x14ac:dyDescent="0.2">
      <c r="A12" t="s">
        <v>10</v>
      </c>
      <c r="B12">
        <v>58768233</v>
      </c>
      <c r="C12">
        <v>58767639</v>
      </c>
      <c r="D12">
        <v>0</v>
      </c>
      <c r="E12">
        <v>594</v>
      </c>
      <c r="F12">
        <v>82706706</v>
      </c>
      <c r="G12">
        <v>141474939</v>
      </c>
    </row>
    <row r="13" spans="1:7" ht="16" customHeight="1" x14ac:dyDescent="0.2">
      <c r="A13" t="s">
        <v>11</v>
      </c>
      <c r="B13">
        <v>0</v>
      </c>
      <c r="C13">
        <v>0</v>
      </c>
      <c r="D13">
        <v>0</v>
      </c>
      <c r="E13">
        <v>0</v>
      </c>
      <c r="F13">
        <v>63323739</v>
      </c>
      <c r="G13">
        <v>63323739</v>
      </c>
    </row>
    <row r="14" spans="1:7" ht="16" customHeight="1" x14ac:dyDescent="0.2">
      <c r="A14" t="s">
        <v>12</v>
      </c>
      <c r="B14">
        <v>1917443456</v>
      </c>
      <c r="C14">
        <v>1907097776</v>
      </c>
      <c r="D14">
        <v>8486261</v>
      </c>
      <c r="E14">
        <v>1859419</v>
      </c>
      <c r="F14">
        <v>1205556214</v>
      </c>
      <c r="G14">
        <v>3122999670</v>
      </c>
    </row>
    <row r="15" spans="1:7" ht="16" customHeight="1" x14ac:dyDescent="0.2">
      <c r="A15" t="s">
        <v>13</v>
      </c>
      <c r="B15">
        <v>3716213</v>
      </c>
      <c r="C15">
        <v>2552540</v>
      </c>
      <c r="D15">
        <v>0</v>
      </c>
      <c r="E15">
        <v>1163673</v>
      </c>
      <c r="F15">
        <v>163371593</v>
      </c>
      <c r="G15">
        <v>167087806</v>
      </c>
    </row>
    <row r="16" spans="1:7" ht="16" customHeight="1" x14ac:dyDescent="0.2">
      <c r="A16" t="s">
        <v>14</v>
      </c>
      <c r="B16">
        <v>83976742</v>
      </c>
      <c r="C16">
        <v>79546782</v>
      </c>
      <c r="D16">
        <v>4429960</v>
      </c>
      <c r="E16">
        <v>0</v>
      </c>
      <c r="F16">
        <v>62577637</v>
      </c>
      <c r="G16">
        <v>146554379</v>
      </c>
    </row>
    <row r="17" spans="1:7" ht="16" customHeight="1" x14ac:dyDescent="0.2">
      <c r="A17" t="s">
        <v>15</v>
      </c>
      <c r="B17">
        <v>12159071</v>
      </c>
      <c r="C17">
        <v>12131726</v>
      </c>
      <c r="D17">
        <v>0</v>
      </c>
      <c r="E17">
        <v>27345</v>
      </c>
      <c r="F17">
        <v>5837928</v>
      </c>
      <c r="G17">
        <v>17996999</v>
      </c>
    </row>
    <row r="18" spans="1:7" ht="16" customHeight="1" x14ac:dyDescent="0.2">
      <c r="A18" t="s">
        <v>16</v>
      </c>
      <c r="B18">
        <v>10290246</v>
      </c>
      <c r="C18">
        <v>10290246</v>
      </c>
      <c r="D18">
        <v>0</v>
      </c>
      <c r="E18">
        <v>0</v>
      </c>
      <c r="F18">
        <v>65355212</v>
      </c>
      <c r="G18">
        <v>75645458</v>
      </c>
    </row>
    <row r="19" spans="1:7" ht="16" customHeight="1" x14ac:dyDescent="0.2">
      <c r="A19" t="s">
        <v>17</v>
      </c>
      <c r="B19">
        <v>115376101</v>
      </c>
      <c r="C19">
        <v>115376101</v>
      </c>
      <c r="D19">
        <v>0</v>
      </c>
      <c r="E19">
        <v>0</v>
      </c>
      <c r="F19">
        <v>272697231</v>
      </c>
      <c r="G19">
        <v>388073332</v>
      </c>
    </row>
    <row r="20" spans="1:7" ht="16" customHeight="1" x14ac:dyDescent="0.2">
      <c r="A20" t="s">
        <v>18</v>
      </c>
      <c r="B20">
        <v>31923465</v>
      </c>
      <c r="C20">
        <v>3267206</v>
      </c>
      <c r="D20">
        <v>22182651</v>
      </c>
      <c r="E20">
        <v>6473608</v>
      </c>
      <c r="F20">
        <v>141445062</v>
      </c>
      <c r="G20">
        <v>173368527</v>
      </c>
    </row>
    <row r="21" spans="1:7" ht="16" customHeight="1" x14ac:dyDescent="0.2">
      <c r="A21" t="s">
        <v>19</v>
      </c>
      <c r="B21">
        <v>6901183</v>
      </c>
      <c r="C21">
        <v>6656573</v>
      </c>
      <c r="D21">
        <v>0</v>
      </c>
      <c r="E21">
        <v>244610</v>
      </c>
      <c r="F21">
        <v>191717021</v>
      </c>
      <c r="G21">
        <v>198618204</v>
      </c>
    </row>
    <row r="22" spans="1:7" ht="16" customHeight="1" x14ac:dyDescent="0.2">
      <c r="A22" t="s">
        <v>20</v>
      </c>
      <c r="B22">
        <v>0</v>
      </c>
      <c r="C22">
        <v>0</v>
      </c>
      <c r="D22">
        <v>0</v>
      </c>
      <c r="E22">
        <v>0</v>
      </c>
      <c r="F22">
        <v>13025379</v>
      </c>
      <c r="G22">
        <v>13025379</v>
      </c>
    </row>
    <row r="23" spans="1:7" ht="16" customHeight="1" x14ac:dyDescent="0.2">
      <c r="A23" t="s">
        <v>21</v>
      </c>
      <c r="B23">
        <v>44696420</v>
      </c>
      <c r="C23">
        <v>44329805</v>
      </c>
      <c r="D23">
        <v>0</v>
      </c>
      <c r="E23">
        <v>366615</v>
      </c>
      <c r="F23">
        <v>500691022</v>
      </c>
      <c r="G23">
        <v>545387442</v>
      </c>
    </row>
    <row r="24" spans="1:7" ht="16" customHeight="1" x14ac:dyDescent="0.2">
      <c r="A24" t="s">
        <v>22</v>
      </c>
      <c r="B24">
        <v>26381396</v>
      </c>
      <c r="C24">
        <v>26381396</v>
      </c>
      <c r="D24">
        <v>0</v>
      </c>
      <c r="E24">
        <v>0</v>
      </c>
      <c r="F24">
        <v>36510826</v>
      </c>
      <c r="G24">
        <v>62892222</v>
      </c>
    </row>
    <row r="25" spans="1:7" ht="16" customHeight="1" x14ac:dyDescent="0.2">
      <c r="A25" t="s">
        <v>23</v>
      </c>
      <c r="B25">
        <v>42489541</v>
      </c>
      <c r="C25">
        <v>42489541</v>
      </c>
      <c r="D25">
        <v>0</v>
      </c>
      <c r="E25">
        <v>0</v>
      </c>
      <c r="F25">
        <v>14478057</v>
      </c>
      <c r="G25">
        <v>56967598</v>
      </c>
    </row>
    <row r="26" spans="1:7" ht="16" customHeight="1" x14ac:dyDescent="0.2">
      <c r="A26" t="s">
        <v>24</v>
      </c>
      <c r="B26">
        <v>38732393</v>
      </c>
      <c r="C26">
        <v>30300084</v>
      </c>
      <c r="D26">
        <v>8432309</v>
      </c>
      <c r="E26">
        <v>0</v>
      </c>
      <c r="F26">
        <v>65846209</v>
      </c>
      <c r="G26">
        <v>104578602</v>
      </c>
    </row>
    <row r="27" spans="1:7" ht="16" customHeight="1" x14ac:dyDescent="0.2">
      <c r="A27" t="s">
        <v>25</v>
      </c>
      <c r="B27">
        <v>60652860</v>
      </c>
      <c r="C27">
        <v>47159698</v>
      </c>
      <c r="D27">
        <v>12510608</v>
      </c>
      <c r="E27">
        <v>982554</v>
      </c>
      <c r="F27">
        <v>11707117</v>
      </c>
      <c r="G27">
        <v>72359977</v>
      </c>
    </row>
    <row r="28" spans="1:7" ht="16" customHeight="1" x14ac:dyDescent="0.2">
      <c r="A28" t="s">
        <v>26</v>
      </c>
      <c r="B28">
        <v>3090000</v>
      </c>
      <c r="C28">
        <v>3090000</v>
      </c>
      <c r="D28">
        <v>0</v>
      </c>
      <c r="E28">
        <v>0</v>
      </c>
      <c r="F28">
        <v>5934995</v>
      </c>
      <c r="G28">
        <v>9024995</v>
      </c>
    </row>
    <row r="29" spans="1:7" ht="16" customHeight="1" x14ac:dyDescent="0.2">
      <c r="A29" t="s">
        <v>27</v>
      </c>
      <c r="B29">
        <v>32404889</v>
      </c>
      <c r="C29">
        <v>28028190</v>
      </c>
      <c r="D29">
        <v>2510716</v>
      </c>
      <c r="E29">
        <v>1865983</v>
      </c>
      <c r="F29">
        <v>0</v>
      </c>
      <c r="G29">
        <v>32404889</v>
      </c>
    </row>
    <row r="30" spans="1:7" ht="16" customHeight="1" x14ac:dyDescent="0.2">
      <c r="A30" t="s">
        <v>28</v>
      </c>
      <c r="B30">
        <v>30093286</v>
      </c>
      <c r="C30">
        <v>30093286</v>
      </c>
      <c r="D30">
        <v>0</v>
      </c>
      <c r="E30">
        <v>0</v>
      </c>
      <c r="F30">
        <v>225992578</v>
      </c>
      <c r="G30">
        <v>256085864</v>
      </c>
    </row>
    <row r="31" spans="1:7" ht="16" customHeight="1" x14ac:dyDescent="0.2">
      <c r="A31" t="s">
        <v>29</v>
      </c>
      <c r="B31">
        <v>282212826</v>
      </c>
      <c r="C31">
        <v>282212826</v>
      </c>
      <c r="D31">
        <v>0</v>
      </c>
      <c r="E31">
        <v>0</v>
      </c>
      <c r="F31">
        <v>314508875</v>
      </c>
      <c r="G31">
        <v>596721701</v>
      </c>
    </row>
    <row r="32" spans="1:7" ht="16" customHeight="1" x14ac:dyDescent="0.2">
      <c r="A32" t="s">
        <v>30</v>
      </c>
      <c r="B32">
        <v>303054897</v>
      </c>
      <c r="C32">
        <v>303054897</v>
      </c>
      <c r="D32">
        <v>0</v>
      </c>
      <c r="E32">
        <v>0</v>
      </c>
      <c r="F32">
        <v>447629652</v>
      </c>
      <c r="G32">
        <v>750684549</v>
      </c>
    </row>
    <row r="33" spans="1:7" ht="16" customHeight="1" x14ac:dyDescent="0.2">
      <c r="A33" t="s">
        <v>31</v>
      </c>
      <c r="B33">
        <v>6672079</v>
      </c>
      <c r="C33">
        <v>6672079</v>
      </c>
      <c r="D33">
        <v>0</v>
      </c>
      <c r="E33">
        <v>0</v>
      </c>
      <c r="F33">
        <v>221114332</v>
      </c>
      <c r="G33">
        <v>227786411</v>
      </c>
    </row>
    <row r="34" spans="1:7" ht="16" customHeight="1" x14ac:dyDescent="0.2">
      <c r="A34" t="s">
        <v>32</v>
      </c>
      <c r="B34">
        <v>2951685</v>
      </c>
      <c r="C34">
        <v>2565034</v>
      </c>
      <c r="D34">
        <v>0</v>
      </c>
      <c r="E34">
        <v>386651</v>
      </c>
      <c r="F34">
        <v>18772623</v>
      </c>
      <c r="G34">
        <v>21724308</v>
      </c>
    </row>
    <row r="35" spans="1:7" ht="16" customHeight="1" x14ac:dyDescent="0.2">
      <c r="A35" t="s">
        <v>33</v>
      </c>
      <c r="B35">
        <v>20086679</v>
      </c>
      <c r="C35">
        <v>20086679</v>
      </c>
      <c r="D35">
        <v>0</v>
      </c>
      <c r="E35">
        <v>0</v>
      </c>
      <c r="F35">
        <v>61942104</v>
      </c>
      <c r="G35">
        <v>82028783</v>
      </c>
    </row>
    <row r="36" spans="1:7" ht="16" customHeight="1" x14ac:dyDescent="0.2">
      <c r="A36" t="s">
        <v>34</v>
      </c>
      <c r="B36">
        <v>2186942</v>
      </c>
      <c r="C36">
        <v>872952</v>
      </c>
      <c r="D36">
        <v>1313990</v>
      </c>
      <c r="E36">
        <v>0</v>
      </c>
      <c r="F36">
        <v>12212595</v>
      </c>
      <c r="G36">
        <v>14399537</v>
      </c>
    </row>
    <row r="37" spans="1:7" ht="16" customHeight="1" x14ac:dyDescent="0.2">
      <c r="A37" t="s">
        <v>35</v>
      </c>
      <c r="B37">
        <v>12271389</v>
      </c>
      <c r="C37">
        <v>12271389</v>
      </c>
      <c r="D37">
        <v>0</v>
      </c>
      <c r="E37">
        <v>0</v>
      </c>
      <c r="F37">
        <v>15657806</v>
      </c>
      <c r="G37">
        <v>27929195</v>
      </c>
    </row>
    <row r="38" spans="1:7" ht="16" customHeight="1" x14ac:dyDescent="0.2">
      <c r="A38" t="s">
        <v>36</v>
      </c>
      <c r="B38">
        <v>22710980</v>
      </c>
      <c r="C38">
        <v>22676002</v>
      </c>
      <c r="D38">
        <v>0</v>
      </c>
      <c r="E38">
        <v>34978</v>
      </c>
      <c r="F38">
        <v>38320719</v>
      </c>
      <c r="G38">
        <v>61031199</v>
      </c>
    </row>
    <row r="39" spans="1:7" ht="16" customHeight="1" x14ac:dyDescent="0.2">
      <c r="A39" t="s">
        <v>37</v>
      </c>
      <c r="B39">
        <v>11707533</v>
      </c>
      <c r="C39">
        <v>11707533</v>
      </c>
      <c r="D39">
        <v>0</v>
      </c>
      <c r="E39">
        <v>0</v>
      </c>
      <c r="F39">
        <v>20187282</v>
      </c>
      <c r="G39">
        <v>31894815</v>
      </c>
    </row>
    <row r="40" spans="1:7" ht="16" customHeight="1" x14ac:dyDescent="0.2">
      <c r="A40" t="s">
        <v>38</v>
      </c>
      <c r="B40">
        <v>84726816</v>
      </c>
      <c r="C40">
        <v>53342173</v>
      </c>
      <c r="D40">
        <v>26374178</v>
      </c>
      <c r="E40">
        <v>5010465</v>
      </c>
      <c r="F40">
        <v>262094697</v>
      </c>
      <c r="G40">
        <v>346821513</v>
      </c>
    </row>
    <row r="41" spans="1:7" ht="16" customHeight="1" x14ac:dyDescent="0.2">
      <c r="A41" t="s">
        <v>39</v>
      </c>
      <c r="B41">
        <v>7617057</v>
      </c>
      <c r="C41">
        <v>1065749</v>
      </c>
      <c r="D41">
        <v>6551308</v>
      </c>
      <c r="E41">
        <v>0</v>
      </c>
      <c r="F41">
        <v>47093551</v>
      </c>
      <c r="G41">
        <v>54710608</v>
      </c>
    </row>
    <row r="42" spans="1:7" ht="16" customHeight="1" x14ac:dyDescent="0.2">
      <c r="A42" t="s">
        <v>40</v>
      </c>
      <c r="B42">
        <v>799690901</v>
      </c>
      <c r="C42">
        <v>799690901</v>
      </c>
      <c r="D42">
        <v>0</v>
      </c>
      <c r="E42">
        <v>0</v>
      </c>
      <c r="F42">
        <v>2171415425</v>
      </c>
      <c r="G42">
        <v>2971106326</v>
      </c>
    </row>
    <row r="43" spans="1:7" ht="16" customHeight="1" x14ac:dyDescent="0.2">
      <c r="A43" t="s">
        <v>41</v>
      </c>
      <c r="B43">
        <v>0</v>
      </c>
      <c r="C43">
        <v>0</v>
      </c>
      <c r="D43">
        <v>0</v>
      </c>
      <c r="E43">
        <v>0</v>
      </c>
      <c r="F43">
        <v>300172950</v>
      </c>
      <c r="G43">
        <v>300172950</v>
      </c>
    </row>
    <row r="44" spans="1:7" ht="16" customHeight="1" x14ac:dyDescent="0.2">
      <c r="A44" t="s">
        <v>42</v>
      </c>
      <c r="B44">
        <v>6797968</v>
      </c>
      <c r="C44">
        <v>5763456</v>
      </c>
      <c r="D44">
        <v>1017036</v>
      </c>
      <c r="E44">
        <v>17476</v>
      </c>
      <c r="F44">
        <v>2271318</v>
      </c>
      <c r="G44">
        <v>9069286</v>
      </c>
    </row>
    <row r="45" spans="1:7" ht="16" customHeight="1" x14ac:dyDescent="0.2">
      <c r="A45" t="s">
        <v>43</v>
      </c>
      <c r="B45">
        <v>283871634</v>
      </c>
      <c r="C45">
        <v>283871634</v>
      </c>
      <c r="D45">
        <v>0</v>
      </c>
      <c r="E45">
        <v>0</v>
      </c>
      <c r="F45">
        <v>153860500</v>
      </c>
      <c r="G45">
        <v>437732134</v>
      </c>
    </row>
    <row r="46" spans="1:7" ht="16" customHeight="1" x14ac:dyDescent="0.2">
      <c r="A46" t="s">
        <v>44</v>
      </c>
      <c r="B46">
        <v>32994863</v>
      </c>
      <c r="C46">
        <v>11114157</v>
      </c>
      <c r="D46">
        <v>10630233</v>
      </c>
      <c r="E46">
        <v>11250473</v>
      </c>
      <c r="F46">
        <v>27124851</v>
      </c>
      <c r="G46">
        <v>60119714</v>
      </c>
    </row>
    <row r="47" spans="1:7" ht="16" customHeight="1" x14ac:dyDescent="0.2">
      <c r="A47" t="s">
        <v>45</v>
      </c>
      <c r="B47">
        <v>71177709</v>
      </c>
      <c r="C47">
        <v>53626427</v>
      </c>
      <c r="D47">
        <v>14124253</v>
      </c>
      <c r="E47">
        <v>3427029</v>
      </c>
      <c r="F47">
        <v>54363085</v>
      </c>
      <c r="G47">
        <v>125540794</v>
      </c>
    </row>
    <row r="48" spans="1:7" ht="16" customHeight="1" x14ac:dyDescent="0.2">
      <c r="A48" t="s">
        <v>46</v>
      </c>
      <c r="B48">
        <v>22926597</v>
      </c>
      <c r="C48">
        <v>18667452</v>
      </c>
      <c r="D48">
        <v>0</v>
      </c>
      <c r="E48">
        <v>4259145</v>
      </c>
      <c r="F48">
        <v>405280430</v>
      </c>
      <c r="G48">
        <v>428207027</v>
      </c>
    </row>
    <row r="49" spans="1:7" ht="16" customHeight="1" x14ac:dyDescent="0.2">
      <c r="A49" t="s">
        <v>47</v>
      </c>
      <c r="B49">
        <v>1084390</v>
      </c>
      <c r="C49">
        <v>698505</v>
      </c>
      <c r="D49">
        <v>385885</v>
      </c>
      <c r="E49">
        <v>0</v>
      </c>
      <c r="F49">
        <v>18826780</v>
      </c>
      <c r="G49">
        <v>19911170</v>
      </c>
    </row>
    <row r="50" spans="1:7" ht="16" customHeight="1" x14ac:dyDescent="0.2">
      <c r="A50" t="s">
        <v>48</v>
      </c>
      <c r="B50">
        <v>1047953</v>
      </c>
      <c r="C50">
        <v>1023757</v>
      </c>
      <c r="D50">
        <v>0</v>
      </c>
      <c r="E50">
        <v>24196</v>
      </c>
      <c r="F50">
        <v>53037154</v>
      </c>
      <c r="G50">
        <v>54085107</v>
      </c>
    </row>
    <row r="51" spans="1:7" ht="16" customHeight="1" x14ac:dyDescent="0.2">
      <c r="A51" t="s">
        <v>49</v>
      </c>
      <c r="B51">
        <v>6272635</v>
      </c>
      <c r="C51">
        <v>5469721</v>
      </c>
      <c r="D51">
        <v>802914</v>
      </c>
      <c r="E51">
        <v>0</v>
      </c>
      <c r="F51">
        <v>2267365</v>
      </c>
      <c r="G51">
        <v>8540000</v>
      </c>
    </row>
    <row r="52" spans="1:7" ht="16" customHeight="1" x14ac:dyDescent="0.2">
      <c r="A52" t="s">
        <v>50</v>
      </c>
      <c r="B52">
        <v>27298215</v>
      </c>
      <c r="C52">
        <v>13231651</v>
      </c>
      <c r="D52">
        <v>14066564</v>
      </c>
      <c r="E52">
        <v>0</v>
      </c>
      <c r="F52">
        <v>116963589</v>
      </c>
      <c r="G52">
        <v>144261804</v>
      </c>
    </row>
    <row r="53" spans="1:7" ht="16" customHeight="1" x14ac:dyDescent="0.2">
      <c r="A53" t="s">
        <v>51</v>
      </c>
      <c r="B53">
        <v>64374162</v>
      </c>
      <c r="C53">
        <v>64374162</v>
      </c>
      <c r="D53">
        <v>0</v>
      </c>
      <c r="E53">
        <v>0</v>
      </c>
      <c r="F53">
        <v>182754117</v>
      </c>
      <c r="G53">
        <v>247128279</v>
      </c>
    </row>
    <row r="54" spans="1:7" ht="16" customHeight="1" x14ac:dyDescent="0.2">
      <c r="A54" t="s">
        <v>52</v>
      </c>
      <c r="B54">
        <v>4787417</v>
      </c>
      <c r="C54">
        <v>1005707</v>
      </c>
      <c r="D54">
        <v>0</v>
      </c>
      <c r="E54">
        <v>3781710</v>
      </c>
      <c r="F54">
        <v>37211061</v>
      </c>
      <c r="G54">
        <v>41998478</v>
      </c>
    </row>
    <row r="55" spans="1:7" ht="16" customHeight="1" x14ac:dyDescent="0.2">
      <c r="A55" t="s">
        <v>53</v>
      </c>
      <c r="B55">
        <v>18760232</v>
      </c>
      <c r="C55">
        <v>13396177</v>
      </c>
      <c r="D55">
        <v>0</v>
      </c>
      <c r="E55">
        <v>5364055</v>
      </c>
      <c r="F55">
        <v>7585423</v>
      </c>
      <c r="G55">
        <v>26345655</v>
      </c>
    </row>
    <row r="56" spans="1:7" ht="16" customHeight="1" x14ac:dyDescent="0.2">
      <c r="A56" t="s">
        <v>54</v>
      </c>
      <c r="B56">
        <v>48740521</v>
      </c>
      <c r="C56">
        <v>48740521</v>
      </c>
      <c r="D56">
        <v>0</v>
      </c>
      <c r="E56">
        <v>0</v>
      </c>
      <c r="F56">
        <v>90814081</v>
      </c>
      <c r="G56">
        <v>139554602</v>
      </c>
    </row>
    <row r="57" spans="1:7" ht="16" customHeight="1" x14ac:dyDescent="0.2">
      <c r="A57" t="s">
        <v>55</v>
      </c>
      <c r="B57">
        <v>130848403</v>
      </c>
      <c r="C57">
        <v>130848403</v>
      </c>
      <c r="D57">
        <v>0</v>
      </c>
      <c r="E57">
        <v>0</v>
      </c>
      <c r="F57">
        <v>924317023</v>
      </c>
      <c r="G57">
        <v>1055165426</v>
      </c>
    </row>
    <row r="58" spans="1:7" ht="16" customHeight="1" x14ac:dyDescent="0.2">
      <c r="A58" t="s">
        <v>56</v>
      </c>
      <c r="B58">
        <v>29279478</v>
      </c>
      <c r="C58">
        <v>26308086</v>
      </c>
      <c r="D58">
        <v>2971392</v>
      </c>
      <c r="E58">
        <v>0</v>
      </c>
      <c r="F58">
        <v>5166968</v>
      </c>
      <c r="G58">
        <v>34446446</v>
      </c>
    </row>
    <row r="59" spans="1:7" ht="16" customHeight="1" x14ac:dyDescent="0.2">
      <c r="A59" t="s">
        <v>57</v>
      </c>
      <c r="B59">
        <v>70049566</v>
      </c>
      <c r="C59">
        <v>70049566</v>
      </c>
      <c r="D59">
        <v>0</v>
      </c>
      <c r="E59">
        <v>0</v>
      </c>
      <c r="F59">
        <v>208879274</v>
      </c>
      <c r="G59">
        <v>278928840</v>
      </c>
    </row>
    <row r="60" spans="1:7" ht="16" customHeight="1" x14ac:dyDescent="0.2">
      <c r="A60" t="s">
        <v>58</v>
      </c>
      <c r="B60">
        <v>8301172</v>
      </c>
      <c r="C60">
        <v>6747465</v>
      </c>
      <c r="D60">
        <v>1553707</v>
      </c>
      <c r="E60">
        <v>0</v>
      </c>
      <c r="F60">
        <v>1372559</v>
      </c>
      <c r="G60">
        <v>9673731</v>
      </c>
    </row>
    <row r="62" spans="1:7" ht="16" customHeight="1" x14ac:dyDescent="0.2">
      <c r="A62" t="s">
        <v>133</v>
      </c>
      <c r="B62">
        <v>4937610065</v>
      </c>
      <c r="C62">
        <v>4744696650</v>
      </c>
      <c r="D62">
        <v>142539906</v>
      </c>
      <c r="E62">
        <v>50373509</v>
      </c>
      <c r="F62">
        <v>9389243274</v>
      </c>
      <c r="G62">
        <v>14326852839</v>
      </c>
    </row>
    <row r="64" spans="1:7" ht="16" customHeight="1" x14ac:dyDescent="0.2">
      <c r="A64" t="s">
        <v>145</v>
      </c>
      <c r="B64">
        <v>0.34</v>
      </c>
      <c r="C64">
        <v>0.33</v>
      </c>
      <c r="D64">
        <v>0.01</v>
      </c>
      <c r="E64">
        <v>0</v>
      </c>
      <c r="F64">
        <v>0.66</v>
      </c>
      <c r="G64">
        <v>1</v>
      </c>
    </row>
  </sheetData>
  <hyperlinks>
    <hyperlink ref="A64" r:id="rId1" tooltip="footnote 7"/>
  </hyperlinks>
  <pageMargins left="0.7" right="0.7" top="0.75" bottom="0.75" header="0.5" footer="0.5"/>
  <pageSetup orientation="portrait"/>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3"/>
  <sheetViews>
    <sheetView workbookViewId="0">
      <selection activeCell="O57" sqref="O57"/>
    </sheetView>
  </sheetViews>
  <sheetFormatPr baseColWidth="10" defaultColWidth="7.5" defaultRowHeight="16" customHeight="1" x14ac:dyDescent="0.2"/>
  <cols>
    <col min="1" max="1" width="14.83203125" customWidth="1"/>
  </cols>
  <sheetData>
    <row r="1" spans="1:9" ht="16" customHeight="1" x14ac:dyDescent="0.2">
      <c r="A1" t="s">
        <v>739</v>
      </c>
    </row>
    <row r="2" spans="1:9" ht="16" customHeight="1" x14ac:dyDescent="0.2">
      <c r="A2" t="s">
        <v>740</v>
      </c>
    </row>
    <row r="3" spans="1:9" ht="16" customHeight="1" x14ac:dyDescent="0.2">
      <c r="A3" t="s">
        <v>735</v>
      </c>
    </row>
    <row r="4" spans="1:9" ht="16" customHeight="1" x14ac:dyDescent="0.2">
      <c r="A4" t="s">
        <v>1</v>
      </c>
      <c r="B4" t="s">
        <v>148</v>
      </c>
      <c r="C4" t="s">
        <v>741</v>
      </c>
      <c r="D4" t="s">
        <v>165</v>
      </c>
      <c r="E4" t="s">
        <v>166</v>
      </c>
      <c r="F4" t="s">
        <v>167</v>
      </c>
      <c r="G4" t="s">
        <v>121</v>
      </c>
      <c r="H4" t="s">
        <v>169</v>
      </c>
      <c r="I4" t="s">
        <v>170</v>
      </c>
    </row>
    <row r="5" spans="1:9" ht="16" customHeight="1" x14ac:dyDescent="0.2">
      <c r="B5" t="s">
        <v>117</v>
      </c>
      <c r="C5" t="s">
        <v>72</v>
      </c>
      <c r="D5" t="s">
        <v>742</v>
      </c>
      <c r="E5" t="s">
        <v>743</v>
      </c>
      <c r="F5" t="s">
        <v>173</v>
      </c>
      <c r="G5" t="s">
        <v>122</v>
      </c>
      <c r="H5" t="s">
        <v>70</v>
      </c>
      <c r="I5" t="s">
        <v>72</v>
      </c>
    </row>
    <row r="6" spans="1:9" ht="16" customHeight="1" x14ac:dyDescent="0.2">
      <c r="B6" t="s">
        <v>744</v>
      </c>
      <c r="C6" t="s">
        <v>745</v>
      </c>
      <c r="D6" t="s">
        <v>746</v>
      </c>
      <c r="E6" t="s">
        <v>747</v>
      </c>
      <c r="G6" t="s">
        <v>132</v>
      </c>
    </row>
    <row r="7" spans="1:9" ht="16" customHeight="1" x14ac:dyDescent="0.2">
      <c r="B7" t="s">
        <v>125</v>
      </c>
      <c r="C7" t="s">
        <v>125</v>
      </c>
      <c r="G7" t="s">
        <v>173</v>
      </c>
    </row>
    <row r="8" spans="1:9" ht="16" customHeight="1" x14ac:dyDescent="0.2">
      <c r="B8" t="s">
        <v>118</v>
      </c>
      <c r="C8" t="s">
        <v>748</v>
      </c>
    </row>
    <row r="9" spans="1:9" ht="16" customHeight="1" x14ac:dyDescent="0.2">
      <c r="A9" t="s">
        <v>8</v>
      </c>
      <c r="B9">
        <v>43091532</v>
      </c>
      <c r="C9">
        <v>30582376</v>
      </c>
      <c r="D9">
        <v>1187100</v>
      </c>
      <c r="E9">
        <v>1245748</v>
      </c>
      <c r="F9">
        <v>9232558</v>
      </c>
      <c r="G9">
        <v>0.11</v>
      </c>
      <c r="H9">
        <v>393533</v>
      </c>
      <c r="I9">
        <v>18523437</v>
      </c>
    </row>
    <row r="10" spans="1:9" ht="16" customHeight="1" x14ac:dyDescent="0.2">
      <c r="A10" t="s">
        <v>9</v>
      </c>
      <c r="B10">
        <v>20860642</v>
      </c>
      <c r="C10">
        <v>3301281</v>
      </c>
      <c r="D10">
        <v>336245</v>
      </c>
      <c r="E10">
        <v>0</v>
      </c>
      <c r="F10">
        <v>2818709</v>
      </c>
      <c r="G10">
        <v>0.09</v>
      </c>
      <c r="H10">
        <v>146327</v>
      </c>
      <c r="I10">
        <v>0</v>
      </c>
    </row>
    <row r="11" spans="1:9" ht="16" customHeight="1" x14ac:dyDescent="0.2">
      <c r="A11" t="s">
        <v>10</v>
      </c>
      <c r="B11">
        <v>165973471</v>
      </c>
      <c r="C11">
        <v>53331837</v>
      </c>
      <c r="D11">
        <v>0</v>
      </c>
      <c r="E11">
        <v>0</v>
      </c>
      <c r="F11">
        <v>28186126</v>
      </c>
      <c r="G11">
        <v>0.11</v>
      </c>
      <c r="H11">
        <v>1494679</v>
      </c>
      <c r="I11">
        <v>23651032</v>
      </c>
    </row>
    <row r="12" spans="1:9" ht="16" customHeight="1" x14ac:dyDescent="0.2">
      <c r="A12" t="s">
        <v>11</v>
      </c>
      <c r="B12">
        <v>56058078</v>
      </c>
      <c r="C12">
        <v>17288562</v>
      </c>
      <c r="D12">
        <v>439440</v>
      </c>
      <c r="E12">
        <v>1755423</v>
      </c>
      <c r="F12">
        <v>9380798</v>
      </c>
      <c r="G12">
        <v>0.13</v>
      </c>
      <c r="H12">
        <v>1527923</v>
      </c>
      <c r="I12">
        <v>4184978</v>
      </c>
    </row>
    <row r="13" spans="1:9" ht="16" customHeight="1" x14ac:dyDescent="0.2">
      <c r="A13" t="s">
        <v>12</v>
      </c>
      <c r="B13">
        <v>1253745772</v>
      </c>
      <c r="C13">
        <v>635388561</v>
      </c>
      <c r="D13">
        <v>21632583</v>
      </c>
      <c r="E13">
        <v>0</v>
      </c>
      <c r="F13">
        <v>289215508</v>
      </c>
      <c r="G13">
        <v>0.09</v>
      </c>
      <c r="H13">
        <v>63535791</v>
      </c>
      <c r="I13">
        <v>261004679</v>
      </c>
    </row>
    <row r="14" spans="1:9" ht="16" customHeight="1" x14ac:dyDescent="0.2">
      <c r="A14" t="s">
        <v>13</v>
      </c>
      <c r="B14">
        <v>110120064</v>
      </c>
      <c r="C14">
        <v>93331965</v>
      </c>
      <c r="D14">
        <v>3605691</v>
      </c>
      <c r="E14">
        <v>0</v>
      </c>
      <c r="F14">
        <v>9720020</v>
      </c>
      <c r="G14">
        <v>0.06</v>
      </c>
      <c r="H14">
        <v>-863268</v>
      </c>
      <c r="I14">
        <v>80869522</v>
      </c>
    </row>
    <row r="15" spans="1:9" ht="16" customHeight="1" x14ac:dyDescent="0.2">
      <c r="A15" t="s">
        <v>14</v>
      </c>
      <c r="B15">
        <v>228224258</v>
      </c>
      <c r="C15">
        <v>204545973</v>
      </c>
      <c r="D15">
        <v>70335078</v>
      </c>
      <c r="E15">
        <v>11051683</v>
      </c>
      <c r="F15">
        <v>17919916</v>
      </c>
      <c r="G15">
        <v>7.0000000000000007E-2</v>
      </c>
      <c r="H15">
        <v>0</v>
      </c>
      <c r="I15">
        <v>105239296</v>
      </c>
    </row>
    <row r="16" spans="1:9" ht="16" customHeight="1" x14ac:dyDescent="0.2">
      <c r="A16" t="s">
        <v>15</v>
      </c>
      <c r="B16">
        <v>24014988</v>
      </c>
      <c r="C16">
        <v>5357997</v>
      </c>
      <c r="D16">
        <v>0</v>
      </c>
      <c r="E16">
        <v>21</v>
      </c>
      <c r="F16">
        <v>4440391</v>
      </c>
      <c r="G16">
        <v>0.13</v>
      </c>
      <c r="H16">
        <v>193735</v>
      </c>
      <c r="I16">
        <v>723850</v>
      </c>
    </row>
    <row r="17" spans="1:9" ht="16" customHeight="1" x14ac:dyDescent="0.2">
      <c r="A17" t="s">
        <v>16</v>
      </c>
      <c r="B17">
        <v>84252713</v>
      </c>
      <c r="C17">
        <v>36433472</v>
      </c>
      <c r="D17">
        <v>1431968</v>
      </c>
      <c r="E17">
        <v>10500000</v>
      </c>
      <c r="F17">
        <v>6514903</v>
      </c>
      <c r="G17">
        <v>7.0000000000000007E-2</v>
      </c>
      <c r="H17">
        <v>3105031</v>
      </c>
      <c r="I17">
        <v>14881570</v>
      </c>
    </row>
    <row r="18" spans="1:9" ht="16" customHeight="1" x14ac:dyDescent="0.2">
      <c r="A18" t="s">
        <v>17</v>
      </c>
      <c r="B18">
        <v>378889512</v>
      </c>
      <c r="C18">
        <v>206609933</v>
      </c>
      <c r="D18">
        <v>3702709</v>
      </c>
      <c r="E18">
        <v>4025</v>
      </c>
      <c r="F18">
        <v>16410984</v>
      </c>
      <c r="G18">
        <v>0.04</v>
      </c>
      <c r="H18">
        <v>1040043</v>
      </c>
      <c r="I18">
        <v>185452172</v>
      </c>
    </row>
    <row r="19" spans="1:9" ht="16" customHeight="1" x14ac:dyDescent="0.2">
      <c r="A19" t="s">
        <v>18</v>
      </c>
      <c r="B19">
        <v>288015596</v>
      </c>
      <c r="C19">
        <v>216680595</v>
      </c>
      <c r="D19">
        <v>13502429</v>
      </c>
      <c r="E19">
        <v>14433795</v>
      </c>
      <c r="F19">
        <v>19941490</v>
      </c>
      <c r="G19">
        <v>0.06</v>
      </c>
      <c r="H19">
        <v>343467</v>
      </c>
      <c r="I19">
        <v>168459414</v>
      </c>
    </row>
    <row r="20" spans="1:9" ht="16" customHeight="1" x14ac:dyDescent="0.2">
      <c r="A20" t="s">
        <v>19</v>
      </c>
      <c r="B20">
        <v>70882488</v>
      </c>
      <c r="C20">
        <v>20078785</v>
      </c>
      <c r="D20">
        <v>6722617</v>
      </c>
      <c r="E20">
        <v>0</v>
      </c>
      <c r="F20">
        <v>11588721</v>
      </c>
      <c r="G20">
        <v>0.1</v>
      </c>
      <c r="H20">
        <v>1767447</v>
      </c>
      <c r="I20">
        <v>0</v>
      </c>
    </row>
    <row r="21" spans="1:9" ht="16" customHeight="1" x14ac:dyDescent="0.2">
      <c r="A21" t="s">
        <v>20</v>
      </c>
      <c r="B21">
        <v>14620214</v>
      </c>
      <c r="C21">
        <v>9189241</v>
      </c>
      <c r="D21">
        <v>366134</v>
      </c>
      <c r="E21">
        <v>816938</v>
      </c>
      <c r="F21">
        <v>717356</v>
      </c>
      <c r="G21">
        <v>0.03</v>
      </c>
      <c r="H21">
        <v>5088253</v>
      </c>
      <c r="I21">
        <v>2200560</v>
      </c>
    </row>
    <row r="22" spans="1:9" ht="16" customHeight="1" x14ac:dyDescent="0.2">
      <c r="A22" t="s">
        <v>21</v>
      </c>
      <c r="B22">
        <v>525701875</v>
      </c>
      <c r="C22">
        <v>71432391</v>
      </c>
      <c r="D22">
        <v>0</v>
      </c>
      <c r="E22">
        <v>0</v>
      </c>
      <c r="F22">
        <v>13608789</v>
      </c>
      <c r="G22">
        <v>0.02</v>
      </c>
      <c r="H22">
        <v>385748</v>
      </c>
      <c r="I22">
        <v>57437854</v>
      </c>
    </row>
    <row r="23" spans="1:9" ht="16" customHeight="1" x14ac:dyDescent="0.2">
      <c r="A23" t="s">
        <v>22</v>
      </c>
      <c r="B23">
        <v>97959139</v>
      </c>
      <c r="C23">
        <v>82353589</v>
      </c>
      <c r="D23">
        <v>1195121</v>
      </c>
      <c r="E23">
        <v>0</v>
      </c>
      <c r="F23">
        <v>19486435</v>
      </c>
      <c r="G23">
        <v>0.11</v>
      </c>
      <c r="H23">
        <v>3896157</v>
      </c>
      <c r="I23">
        <v>57775876</v>
      </c>
    </row>
    <row r="24" spans="1:9" ht="16" customHeight="1" x14ac:dyDescent="0.2">
      <c r="A24" t="s">
        <v>23</v>
      </c>
      <c r="B24">
        <v>72892804</v>
      </c>
      <c r="C24">
        <v>51548426</v>
      </c>
      <c r="D24">
        <v>47947024</v>
      </c>
      <c r="E24">
        <v>85702</v>
      </c>
      <c r="F24">
        <v>2498882</v>
      </c>
      <c r="G24">
        <v>0.03</v>
      </c>
      <c r="H24">
        <v>1016818</v>
      </c>
      <c r="I24">
        <v>0</v>
      </c>
    </row>
    <row r="25" spans="1:9" ht="16" customHeight="1" x14ac:dyDescent="0.2">
      <c r="A25" t="s">
        <v>24</v>
      </c>
      <c r="B25">
        <v>34937310</v>
      </c>
      <c r="C25">
        <v>23496608</v>
      </c>
      <c r="D25">
        <v>0</v>
      </c>
      <c r="E25">
        <v>0</v>
      </c>
      <c r="F25">
        <v>9941655</v>
      </c>
      <c r="G25">
        <v>0.15</v>
      </c>
      <c r="H25">
        <v>1259675</v>
      </c>
      <c r="I25">
        <v>12295278</v>
      </c>
    </row>
    <row r="26" spans="1:9" ht="16" customHeight="1" x14ac:dyDescent="0.2">
      <c r="A26" t="s">
        <v>25</v>
      </c>
      <c r="B26">
        <v>63791992</v>
      </c>
      <c r="C26">
        <v>31172528</v>
      </c>
      <c r="D26">
        <v>0</v>
      </c>
      <c r="E26">
        <v>0</v>
      </c>
      <c r="F26">
        <v>8873114</v>
      </c>
      <c r="G26">
        <v>0.06</v>
      </c>
      <c r="H26">
        <v>3157030</v>
      </c>
      <c r="I26">
        <v>19142384</v>
      </c>
    </row>
    <row r="27" spans="1:9" ht="16" customHeight="1" x14ac:dyDescent="0.2">
      <c r="A27" t="s">
        <v>26</v>
      </c>
      <c r="B27">
        <v>94565829</v>
      </c>
      <c r="C27">
        <v>80258520</v>
      </c>
      <c r="D27">
        <v>35732633</v>
      </c>
      <c r="E27">
        <v>29122810</v>
      </c>
      <c r="F27">
        <v>5734666</v>
      </c>
      <c r="G27">
        <v>0.04</v>
      </c>
      <c r="H27">
        <v>1886601</v>
      </c>
      <c r="I27">
        <v>7781810</v>
      </c>
    </row>
    <row r="28" spans="1:9" ht="16" customHeight="1" x14ac:dyDescent="0.2">
      <c r="A28" t="s">
        <v>27</v>
      </c>
      <c r="B28">
        <v>28703193</v>
      </c>
      <c r="C28">
        <v>3910779</v>
      </c>
      <c r="D28">
        <v>0</v>
      </c>
      <c r="E28">
        <v>0</v>
      </c>
      <c r="F28">
        <v>3388728</v>
      </c>
      <c r="G28">
        <v>0.04</v>
      </c>
      <c r="H28">
        <v>522051</v>
      </c>
      <c r="I28">
        <v>0</v>
      </c>
    </row>
    <row r="29" spans="1:9" ht="16" customHeight="1" x14ac:dyDescent="0.2">
      <c r="A29" t="s">
        <v>28</v>
      </c>
      <c r="B29">
        <v>182991463</v>
      </c>
      <c r="C29">
        <v>132693365</v>
      </c>
      <c r="D29">
        <v>3274513</v>
      </c>
      <c r="E29">
        <v>80677537</v>
      </c>
      <c r="F29">
        <v>45562639</v>
      </c>
      <c r="G29">
        <v>0.18</v>
      </c>
      <c r="H29">
        <v>3177301</v>
      </c>
      <c r="I29">
        <v>1375</v>
      </c>
    </row>
    <row r="30" spans="1:9" ht="16" customHeight="1" x14ac:dyDescent="0.2">
      <c r="A30" t="s">
        <v>29</v>
      </c>
      <c r="B30">
        <v>416973544</v>
      </c>
      <c r="C30">
        <v>203712462</v>
      </c>
      <c r="D30">
        <v>39306334</v>
      </c>
      <c r="E30">
        <v>0</v>
      </c>
      <c r="F30">
        <v>14294349</v>
      </c>
      <c r="G30">
        <v>0.03</v>
      </c>
      <c r="H30">
        <v>0</v>
      </c>
      <c r="I30">
        <v>150111779</v>
      </c>
    </row>
    <row r="31" spans="1:9" ht="16" customHeight="1" x14ac:dyDescent="0.2">
      <c r="A31" t="s">
        <v>30</v>
      </c>
      <c r="B31">
        <v>590459573</v>
      </c>
      <c r="C31">
        <v>412502254</v>
      </c>
      <c r="D31">
        <v>181880540</v>
      </c>
      <c r="E31">
        <v>30730677</v>
      </c>
      <c r="F31">
        <v>79223106</v>
      </c>
      <c r="G31">
        <v>0.12</v>
      </c>
      <c r="H31">
        <v>22179447</v>
      </c>
      <c r="I31">
        <v>98488484</v>
      </c>
    </row>
    <row r="32" spans="1:9" ht="16" customHeight="1" x14ac:dyDescent="0.2">
      <c r="A32" t="s">
        <v>31</v>
      </c>
      <c r="B32">
        <v>178520327</v>
      </c>
      <c r="C32">
        <v>35814378</v>
      </c>
      <c r="D32">
        <v>1156000</v>
      </c>
      <c r="E32">
        <v>0</v>
      </c>
      <c r="F32">
        <v>27801140</v>
      </c>
      <c r="G32">
        <v>0.11</v>
      </c>
      <c r="H32">
        <v>1052667</v>
      </c>
      <c r="I32">
        <v>5804571</v>
      </c>
    </row>
    <row r="33" spans="1:9" ht="16" customHeight="1" x14ac:dyDescent="0.2">
      <c r="A33" t="s">
        <v>32</v>
      </c>
      <c r="B33">
        <v>52164215</v>
      </c>
      <c r="C33">
        <v>19643897</v>
      </c>
      <c r="D33">
        <v>8090895</v>
      </c>
      <c r="E33">
        <v>-119975</v>
      </c>
      <c r="F33">
        <v>4056195</v>
      </c>
      <c r="G33">
        <v>0.05</v>
      </c>
      <c r="H33">
        <v>435924</v>
      </c>
      <c r="I33">
        <v>7180858</v>
      </c>
    </row>
    <row r="34" spans="1:9" ht="16" customHeight="1" x14ac:dyDescent="0.2">
      <c r="A34" t="s">
        <v>33</v>
      </c>
      <c r="B34">
        <v>97342470</v>
      </c>
      <c r="C34">
        <v>7301598</v>
      </c>
      <c r="D34">
        <v>0</v>
      </c>
      <c r="E34">
        <v>0</v>
      </c>
      <c r="F34">
        <v>4858159</v>
      </c>
      <c r="G34">
        <v>0.03</v>
      </c>
      <c r="H34">
        <v>2443439</v>
      </c>
      <c r="I34">
        <v>0</v>
      </c>
    </row>
    <row r="35" spans="1:9" ht="16" customHeight="1" x14ac:dyDescent="0.2">
      <c r="A35" t="s">
        <v>34</v>
      </c>
      <c r="B35">
        <v>9778409</v>
      </c>
      <c r="C35">
        <v>6378068</v>
      </c>
      <c r="D35">
        <v>325394</v>
      </c>
      <c r="E35">
        <v>0</v>
      </c>
      <c r="F35">
        <v>4214962</v>
      </c>
      <c r="G35">
        <v>0.15</v>
      </c>
      <c r="H35">
        <v>857091</v>
      </c>
      <c r="I35">
        <v>980621</v>
      </c>
    </row>
    <row r="36" spans="1:9" ht="16" customHeight="1" x14ac:dyDescent="0.2">
      <c r="A36" t="s">
        <v>35</v>
      </c>
      <c r="B36">
        <v>17978789</v>
      </c>
      <c r="C36">
        <v>5756729</v>
      </c>
      <c r="D36">
        <v>301772</v>
      </c>
      <c r="E36">
        <v>3</v>
      </c>
      <c r="F36">
        <v>4202462</v>
      </c>
      <c r="G36">
        <v>0.15</v>
      </c>
      <c r="H36">
        <v>1252492</v>
      </c>
      <c r="I36">
        <v>0</v>
      </c>
    </row>
    <row r="37" spans="1:9" ht="16" customHeight="1" x14ac:dyDescent="0.2">
      <c r="A37" t="s">
        <v>36</v>
      </c>
      <c r="B37">
        <v>38308746</v>
      </c>
      <c r="C37">
        <v>29281611</v>
      </c>
      <c r="D37">
        <v>0</v>
      </c>
      <c r="E37">
        <v>0</v>
      </c>
      <c r="F37">
        <v>3507088</v>
      </c>
      <c r="G37">
        <v>0.05</v>
      </c>
      <c r="H37">
        <v>2529487</v>
      </c>
      <c r="I37">
        <v>23245036</v>
      </c>
    </row>
    <row r="38" spans="1:9" ht="16" customHeight="1" x14ac:dyDescent="0.2">
      <c r="A38" t="s">
        <v>37</v>
      </c>
      <c r="B38">
        <v>16674787</v>
      </c>
      <c r="C38">
        <v>8821054</v>
      </c>
      <c r="D38">
        <v>1328258</v>
      </c>
      <c r="E38">
        <v>0</v>
      </c>
      <c r="F38">
        <v>3899603</v>
      </c>
      <c r="G38">
        <v>0.09</v>
      </c>
      <c r="H38">
        <v>2079268</v>
      </c>
      <c r="I38">
        <v>1513925</v>
      </c>
    </row>
    <row r="39" spans="1:9" ht="16" customHeight="1" x14ac:dyDescent="0.2">
      <c r="A39" t="s">
        <v>38</v>
      </c>
      <c r="B39">
        <v>168963796</v>
      </c>
      <c r="C39">
        <v>62590354</v>
      </c>
      <c r="D39">
        <v>9491935</v>
      </c>
      <c r="E39">
        <v>6334662</v>
      </c>
      <c r="F39">
        <v>37134895</v>
      </c>
      <c r="G39">
        <v>0.12</v>
      </c>
      <c r="H39">
        <v>7760764</v>
      </c>
      <c r="I39">
        <v>1868098</v>
      </c>
    </row>
    <row r="40" spans="1:9" ht="16" customHeight="1" x14ac:dyDescent="0.2">
      <c r="A40" t="s">
        <v>39</v>
      </c>
      <c r="B40">
        <v>54270673</v>
      </c>
      <c r="C40">
        <v>22075635</v>
      </c>
      <c r="D40">
        <v>2000000</v>
      </c>
      <c r="E40">
        <v>599747</v>
      </c>
      <c r="F40">
        <v>12359875</v>
      </c>
      <c r="G40">
        <v>0.11</v>
      </c>
      <c r="H40">
        <v>2888505</v>
      </c>
      <c r="I40">
        <v>4227508</v>
      </c>
    </row>
    <row r="41" spans="1:9" ht="16" customHeight="1" x14ac:dyDescent="0.2">
      <c r="A41" t="s">
        <v>40</v>
      </c>
      <c r="B41">
        <v>1092926943</v>
      </c>
      <c r="C41">
        <v>619824777</v>
      </c>
      <c r="D41">
        <v>104644859</v>
      </c>
      <c r="E41">
        <v>35560</v>
      </c>
      <c r="F41">
        <v>259977899</v>
      </c>
      <c r="G41">
        <v>0.13</v>
      </c>
      <c r="H41">
        <v>1038699</v>
      </c>
      <c r="I41">
        <v>254127760</v>
      </c>
    </row>
    <row r="42" spans="1:9" ht="16" customHeight="1" x14ac:dyDescent="0.2">
      <c r="A42" t="s">
        <v>41</v>
      </c>
      <c r="B42">
        <v>246597166</v>
      </c>
      <c r="C42">
        <v>22970033</v>
      </c>
      <c r="D42">
        <v>5750</v>
      </c>
      <c r="E42">
        <v>5398</v>
      </c>
      <c r="F42">
        <v>18903534</v>
      </c>
      <c r="G42">
        <v>0.06</v>
      </c>
      <c r="H42">
        <v>2627225</v>
      </c>
      <c r="I42">
        <v>1428126</v>
      </c>
    </row>
    <row r="43" spans="1:9" ht="16" customHeight="1" x14ac:dyDescent="0.2">
      <c r="A43" t="s">
        <v>42</v>
      </c>
      <c r="B43">
        <v>13872309</v>
      </c>
      <c r="C43">
        <v>6948888</v>
      </c>
      <c r="D43">
        <v>0</v>
      </c>
      <c r="E43">
        <v>1956964</v>
      </c>
      <c r="F43">
        <v>3949472</v>
      </c>
      <c r="G43">
        <v>0.14000000000000001</v>
      </c>
      <c r="H43">
        <v>802819</v>
      </c>
      <c r="I43">
        <v>239633</v>
      </c>
    </row>
    <row r="44" spans="1:9" ht="16" customHeight="1" x14ac:dyDescent="0.2">
      <c r="A44" t="s">
        <v>43</v>
      </c>
      <c r="B44">
        <v>723585008</v>
      </c>
      <c r="C44">
        <v>394162162</v>
      </c>
      <c r="D44">
        <v>119937395</v>
      </c>
      <c r="E44">
        <v>11019173</v>
      </c>
      <c r="F44">
        <v>103329913</v>
      </c>
      <c r="G44">
        <v>0.12</v>
      </c>
      <c r="H44">
        <v>0</v>
      </c>
      <c r="I44">
        <v>159875681</v>
      </c>
    </row>
    <row r="45" spans="1:9" ht="16" customHeight="1" x14ac:dyDescent="0.2">
      <c r="A45" t="s">
        <v>44</v>
      </c>
      <c r="B45">
        <v>135107705</v>
      </c>
      <c r="C45">
        <v>41238838</v>
      </c>
      <c r="D45">
        <v>707431</v>
      </c>
      <c r="E45">
        <v>3896434</v>
      </c>
      <c r="F45">
        <v>8775170</v>
      </c>
      <c r="G45">
        <v>0.06</v>
      </c>
      <c r="H45">
        <v>1175437</v>
      </c>
      <c r="I45">
        <v>26684366</v>
      </c>
    </row>
    <row r="46" spans="1:9" ht="16" customHeight="1" x14ac:dyDescent="0.2">
      <c r="A46" t="s">
        <v>45</v>
      </c>
      <c r="B46">
        <v>90785361</v>
      </c>
      <c r="C46">
        <v>80206708</v>
      </c>
      <c r="D46">
        <v>0</v>
      </c>
      <c r="E46">
        <v>0</v>
      </c>
      <c r="F46">
        <v>20991703</v>
      </c>
      <c r="G46">
        <v>0.12</v>
      </c>
      <c r="H46">
        <v>5633426</v>
      </c>
      <c r="I46">
        <v>53581579</v>
      </c>
    </row>
    <row r="47" spans="1:9" ht="16" customHeight="1" x14ac:dyDescent="0.2">
      <c r="A47" t="s">
        <v>46</v>
      </c>
      <c r="B47">
        <v>355517677</v>
      </c>
      <c r="C47">
        <v>79999426</v>
      </c>
      <c r="D47">
        <v>26612421</v>
      </c>
      <c r="E47">
        <v>2057165</v>
      </c>
      <c r="F47">
        <v>39790252</v>
      </c>
      <c r="G47">
        <v>7.0000000000000007E-2</v>
      </c>
      <c r="H47">
        <v>11153020</v>
      </c>
      <c r="I47">
        <v>386568</v>
      </c>
    </row>
    <row r="48" spans="1:9" ht="16" customHeight="1" x14ac:dyDescent="0.2">
      <c r="A48" t="s">
        <v>47</v>
      </c>
      <c r="B48">
        <v>30467418</v>
      </c>
      <c r="C48">
        <v>19927535</v>
      </c>
      <c r="D48">
        <v>0</v>
      </c>
      <c r="E48">
        <v>0</v>
      </c>
      <c r="F48">
        <v>7712579</v>
      </c>
      <c r="G48">
        <v>0.1</v>
      </c>
      <c r="H48">
        <v>1813568</v>
      </c>
      <c r="I48">
        <v>10401388</v>
      </c>
    </row>
    <row r="49" spans="1:9" ht="16" customHeight="1" x14ac:dyDescent="0.2">
      <c r="A49" t="s">
        <v>48</v>
      </c>
      <c r="B49">
        <v>83981162</v>
      </c>
      <c r="C49">
        <v>60309344</v>
      </c>
      <c r="D49">
        <v>3010980</v>
      </c>
      <c r="E49">
        <v>0</v>
      </c>
      <c r="F49">
        <v>8566193</v>
      </c>
      <c r="G49">
        <v>7.0000000000000007E-2</v>
      </c>
      <c r="H49">
        <v>2599862</v>
      </c>
      <c r="I49">
        <v>46132309</v>
      </c>
    </row>
    <row r="50" spans="1:9" ht="16" customHeight="1" x14ac:dyDescent="0.2">
      <c r="A50" t="s">
        <v>49</v>
      </c>
      <c r="B50">
        <v>5523426</v>
      </c>
      <c r="C50">
        <v>2969808</v>
      </c>
      <c r="D50">
        <v>0</v>
      </c>
      <c r="E50">
        <v>0</v>
      </c>
      <c r="F50">
        <v>2388406</v>
      </c>
      <c r="G50">
        <v>0.14000000000000001</v>
      </c>
      <c r="H50">
        <v>0</v>
      </c>
      <c r="I50">
        <v>581402</v>
      </c>
    </row>
    <row r="51" spans="1:9" ht="16" customHeight="1" x14ac:dyDescent="0.2">
      <c r="A51" t="s">
        <v>50</v>
      </c>
      <c r="B51">
        <v>62018410</v>
      </c>
      <c r="C51">
        <v>16202906</v>
      </c>
      <c r="D51">
        <v>0</v>
      </c>
      <c r="E51">
        <v>0</v>
      </c>
      <c r="F51">
        <v>8747532</v>
      </c>
      <c r="G51">
        <v>0.04</v>
      </c>
      <c r="H51">
        <v>6900453</v>
      </c>
      <c r="I51">
        <v>554921</v>
      </c>
    </row>
    <row r="52" spans="1:9" ht="16" customHeight="1" x14ac:dyDescent="0.2">
      <c r="A52" t="s">
        <v>51</v>
      </c>
      <c r="B52">
        <v>491320757</v>
      </c>
      <c r="C52">
        <v>146875130</v>
      </c>
      <c r="D52">
        <v>8216551</v>
      </c>
      <c r="E52">
        <v>8355493</v>
      </c>
      <c r="F52">
        <v>77824964</v>
      </c>
      <c r="G52">
        <v>0.14000000000000001</v>
      </c>
      <c r="H52">
        <v>12538483</v>
      </c>
      <c r="I52">
        <v>39939639</v>
      </c>
    </row>
    <row r="53" spans="1:9" ht="16" customHeight="1" x14ac:dyDescent="0.2">
      <c r="A53" t="s">
        <v>52</v>
      </c>
      <c r="B53">
        <v>44315561</v>
      </c>
      <c r="C53">
        <v>13891198</v>
      </c>
      <c r="D53">
        <v>884067</v>
      </c>
      <c r="E53">
        <v>2526250</v>
      </c>
      <c r="F53">
        <v>9137973</v>
      </c>
      <c r="G53">
        <v>0.11</v>
      </c>
      <c r="H53">
        <v>1317843</v>
      </c>
      <c r="I53">
        <v>25065</v>
      </c>
    </row>
    <row r="54" spans="1:9" ht="16" customHeight="1" x14ac:dyDescent="0.2">
      <c r="A54" t="s">
        <v>53</v>
      </c>
      <c r="B54">
        <v>24961736</v>
      </c>
      <c r="C54">
        <v>4163515</v>
      </c>
      <c r="D54">
        <v>0</v>
      </c>
      <c r="E54">
        <v>0</v>
      </c>
      <c r="F54">
        <v>3781620</v>
      </c>
      <c r="G54">
        <v>0.11</v>
      </c>
      <c r="H54">
        <v>381895</v>
      </c>
      <c r="I54">
        <v>0</v>
      </c>
    </row>
    <row r="55" spans="1:9" ht="16" customHeight="1" x14ac:dyDescent="0.2">
      <c r="A55" t="s">
        <v>54</v>
      </c>
      <c r="B55">
        <v>85174209</v>
      </c>
      <c r="C55">
        <v>42748262</v>
      </c>
      <c r="D55">
        <v>880111</v>
      </c>
      <c r="E55">
        <v>23772771</v>
      </c>
      <c r="F55">
        <v>10176312</v>
      </c>
      <c r="G55">
        <v>0.09</v>
      </c>
      <c r="H55">
        <v>1200943</v>
      </c>
      <c r="I55">
        <v>6718125</v>
      </c>
    </row>
    <row r="56" spans="1:9" ht="16" customHeight="1" x14ac:dyDescent="0.2">
      <c r="A56" t="s">
        <v>55</v>
      </c>
      <c r="B56">
        <v>208943604</v>
      </c>
      <c r="C56">
        <v>29925203</v>
      </c>
      <c r="D56">
        <v>0</v>
      </c>
      <c r="E56">
        <v>0</v>
      </c>
      <c r="F56">
        <v>25980687</v>
      </c>
      <c r="G56">
        <v>7.0000000000000007E-2</v>
      </c>
      <c r="H56">
        <v>3944516</v>
      </c>
      <c r="I56">
        <v>0</v>
      </c>
    </row>
    <row r="57" spans="1:9" ht="16" customHeight="1" x14ac:dyDescent="0.2">
      <c r="A57" t="s">
        <v>56</v>
      </c>
      <c r="B57">
        <v>46901760</v>
      </c>
      <c r="C57">
        <v>33655482</v>
      </c>
      <c r="D57">
        <v>3618546</v>
      </c>
      <c r="E57">
        <v>0</v>
      </c>
      <c r="F57">
        <v>10648693</v>
      </c>
      <c r="G57">
        <v>0.09</v>
      </c>
      <c r="H57">
        <v>9878067</v>
      </c>
      <c r="I57">
        <v>9510176</v>
      </c>
    </row>
    <row r="58" spans="1:9" ht="16" customHeight="1" x14ac:dyDescent="0.2">
      <c r="A58" t="s">
        <v>57</v>
      </c>
      <c r="B58">
        <v>246339666</v>
      </c>
      <c r="C58">
        <v>30762657</v>
      </c>
      <c r="D58">
        <v>358294</v>
      </c>
      <c r="E58">
        <v>8076828</v>
      </c>
      <c r="F58">
        <v>12629869</v>
      </c>
      <c r="G58">
        <v>0.04</v>
      </c>
      <c r="H58">
        <v>7674133</v>
      </c>
      <c r="I58">
        <v>2023533</v>
      </c>
    </row>
    <row r="59" spans="1:9" ht="16" customHeight="1" x14ac:dyDescent="0.2">
      <c r="A59" t="s">
        <v>58</v>
      </c>
      <c r="B59">
        <v>16868444</v>
      </c>
      <c r="C59">
        <v>12183195</v>
      </c>
      <c r="D59">
        <v>0</v>
      </c>
      <c r="E59">
        <v>0</v>
      </c>
      <c r="F59">
        <v>778212</v>
      </c>
      <c r="G59">
        <v>0.04</v>
      </c>
      <c r="H59">
        <v>93146</v>
      </c>
      <c r="I59">
        <v>11311837</v>
      </c>
    </row>
    <row r="61" spans="1:9" ht="16" customHeight="1" x14ac:dyDescent="0.2">
      <c r="A61" t="s">
        <v>133</v>
      </c>
      <c r="B61">
        <v>9486936584</v>
      </c>
      <c r="C61">
        <v>4481829891</v>
      </c>
      <c r="D61">
        <v>724168818</v>
      </c>
      <c r="E61">
        <v>248940832</v>
      </c>
      <c r="F61">
        <v>1364825205</v>
      </c>
      <c r="G61" t="s">
        <v>294</v>
      </c>
      <c r="H61">
        <v>207326961</v>
      </c>
      <c r="I61">
        <v>1936568075</v>
      </c>
    </row>
    <row r="63" spans="1:9" ht="16" customHeight="1" x14ac:dyDescent="0.2">
      <c r="A63" t="s">
        <v>145</v>
      </c>
      <c r="B63">
        <v>0.63</v>
      </c>
      <c r="C63">
        <v>0.3</v>
      </c>
      <c r="D63">
        <v>0.05</v>
      </c>
      <c r="E63">
        <v>0.02</v>
      </c>
      <c r="F63">
        <v>0.09</v>
      </c>
      <c r="G63" t="s">
        <v>134</v>
      </c>
      <c r="H63">
        <v>0.01</v>
      </c>
      <c r="I63">
        <v>0.13</v>
      </c>
    </row>
  </sheetData>
  <hyperlinks>
    <hyperlink ref="B8" r:id="rId1" tooltip="footnote 5"/>
    <hyperlink ref="A63" r:id="rId2" tooltip="footnote 7"/>
  </hyperlinks>
  <pageMargins left="0.7" right="0.7" top="0.75" bottom="0.75" header="0.5" footer="0.5"/>
  <pageSetup orientation="portrai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
  <sheetViews>
    <sheetView workbookViewId="0">
      <selection activeCell="P54" sqref="P54"/>
    </sheetView>
  </sheetViews>
  <sheetFormatPr baseColWidth="10" defaultColWidth="7.5" defaultRowHeight="16" customHeight="1" x14ac:dyDescent="0.2"/>
  <cols>
    <col min="1" max="1" width="13.5" customWidth="1"/>
  </cols>
  <sheetData>
    <row r="1" spans="1:12" ht="16" customHeight="1" x14ac:dyDescent="0.2">
      <c r="A1" t="s">
        <v>737</v>
      </c>
    </row>
    <row r="2" spans="1:12" ht="16" customHeight="1" x14ac:dyDescent="0.2">
      <c r="A2" t="s">
        <v>738</v>
      </c>
    </row>
    <row r="3" spans="1:12" ht="16" customHeight="1" x14ac:dyDescent="0.2">
      <c r="A3" t="s">
        <v>735</v>
      </c>
    </row>
    <row r="4" spans="1:12" ht="16" customHeight="1" x14ac:dyDescent="0.2">
      <c r="A4" t="s">
        <v>1</v>
      </c>
      <c r="B4" t="s">
        <v>123</v>
      </c>
      <c r="C4" t="s">
        <v>149</v>
      </c>
      <c r="D4" t="s">
        <v>150</v>
      </c>
      <c r="E4" t="s">
        <v>151</v>
      </c>
      <c r="F4" t="s">
        <v>127</v>
      </c>
      <c r="G4" t="s">
        <v>152</v>
      </c>
      <c r="H4" t="s">
        <v>153</v>
      </c>
      <c r="I4" t="s">
        <v>154</v>
      </c>
      <c r="J4" t="s">
        <v>166</v>
      </c>
      <c r="K4" t="s">
        <v>156</v>
      </c>
      <c r="L4" t="s">
        <v>435</v>
      </c>
    </row>
    <row r="5" spans="1:12" ht="16" customHeight="1" x14ac:dyDescent="0.2">
      <c r="B5" t="s">
        <v>60</v>
      </c>
      <c r="C5" t="s">
        <v>126</v>
      </c>
      <c r="D5" t="s">
        <v>4</v>
      </c>
      <c r="E5" t="s">
        <v>62</v>
      </c>
      <c r="F5" t="s">
        <v>128</v>
      </c>
      <c r="G5" t="s">
        <v>64</v>
      </c>
      <c r="H5" t="s">
        <v>158</v>
      </c>
      <c r="I5" t="s">
        <v>129</v>
      </c>
      <c r="J5" t="s">
        <v>160</v>
      </c>
    </row>
    <row r="6" spans="1:12" ht="16" customHeight="1" x14ac:dyDescent="0.2">
      <c r="B6" t="s">
        <v>118</v>
      </c>
      <c r="I6" t="s">
        <v>130</v>
      </c>
    </row>
    <row r="7" spans="1:12" ht="16" customHeight="1" x14ac:dyDescent="0.2">
      <c r="I7" t="s">
        <v>131</v>
      </c>
    </row>
    <row r="8" spans="1:12" ht="16" customHeight="1" x14ac:dyDescent="0.2">
      <c r="A8" t="s">
        <v>8</v>
      </c>
      <c r="B8">
        <v>43091532</v>
      </c>
      <c r="C8">
        <v>12023718</v>
      </c>
      <c r="D8">
        <v>0</v>
      </c>
      <c r="E8">
        <v>485438</v>
      </c>
      <c r="F8">
        <v>0</v>
      </c>
      <c r="G8">
        <v>0</v>
      </c>
      <c r="H8">
        <v>0</v>
      </c>
      <c r="I8">
        <v>0</v>
      </c>
      <c r="J8">
        <v>0</v>
      </c>
      <c r="K8">
        <v>30582376</v>
      </c>
      <c r="L8">
        <v>0.49</v>
      </c>
    </row>
    <row r="9" spans="1:12" ht="16" customHeight="1" x14ac:dyDescent="0.2">
      <c r="A9" t="s">
        <v>9</v>
      </c>
      <c r="B9">
        <v>20860642</v>
      </c>
      <c r="C9">
        <v>7092910</v>
      </c>
      <c r="D9">
        <v>10059804</v>
      </c>
      <c r="E9">
        <v>193337</v>
      </c>
      <c r="F9">
        <v>0</v>
      </c>
      <c r="G9">
        <v>0</v>
      </c>
      <c r="H9">
        <v>0</v>
      </c>
      <c r="I9">
        <v>213310</v>
      </c>
      <c r="J9">
        <v>0</v>
      </c>
      <c r="K9">
        <v>3301281</v>
      </c>
      <c r="L9">
        <v>0.65</v>
      </c>
    </row>
    <row r="10" spans="1:12" ht="16" customHeight="1" x14ac:dyDescent="0.2">
      <c r="A10" t="s">
        <v>10</v>
      </c>
      <c r="B10">
        <v>165973471</v>
      </c>
      <c r="C10">
        <v>11454195</v>
      </c>
      <c r="D10">
        <v>47172692</v>
      </c>
      <c r="E10">
        <v>315120</v>
      </c>
      <c r="F10">
        <v>0</v>
      </c>
      <c r="G10">
        <v>0</v>
      </c>
      <c r="H10">
        <v>0</v>
      </c>
      <c r="I10">
        <v>3083823</v>
      </c>
      <c r="J10">
        <v>50615804</v>
      </c>
      <c r="K10">
        <v>53331837</v>
      </c>
      <c r="L10">
        <v>0.68</v>
      </c>
    </row>
    <row r="11" spans="1:12" ht="16" customHeight="1" x14ac:dyDescent="0.2">
      <c r="A11" t="s">
        <v>11</v>
      </c>
      <c r="B11">
        <v>56058078</v>
      </c>
      <c r="C11">
        <v>25628259</v>
      </c>
      <c r="D11">
        <v>8709271</v>
      </c>
      <c r="E11">
        <v>3591706</v>
      </c>
      <c r="F11">
        <v>840280</v>
      </c>
      <c r="G11">
        <v>0</v>
      </c>
      <c r="H11">
        <v>0</v>
      </c>
      <c r="I11">
        <v>0</v>
      </c>
      <c r="J11">
        <v>0</v>
      </c>
      <c r="K11">
        <v>17288562</v>
      </c>
      <c r="L11">
        <v>0.77</v>
      </c>
    </row>
    <row r="12" spans="1:12" ht="16" customHeight="1" x14ac:dyDescent="0.2">
      <c r="A12" t="s">
        <v>12</v>
      </c>
      <c r="B12">
        <v>1253745772</v>
      </c>
      <c r="C12">
        <v>472371959</v>
      </c>
      <c r="D12">
        <v>96369673</v>
      </c>
      <c r="E12">
        <v>49231704</v>
      </c>
      <c r="F12">
        <v>0</v>
      </c>
      <c r="G12">
        <v>0</v>
      </c>
      <c r="H12">
        <v>0</v>
      </c>
      <c r="I12">
        <v>383875</v>
      </c>
      <c r="J12">
        <v>0</v>
      </c>
      <c r="K12">
        <v>635388561</v>
      </c>
      <c r="L12">
        <v>0.37</v>
      </c>
    </row>
    <row r="13" spans="1:12" ht="16" customHeight="1" x14ac:dyDescent="0.2">
      <c r="A13" t="s">
        <v>13</v>
      </c>
      <c r="B13">
        <v>110120064</v>
      </c>
      <c r="C13">
        <v>815375</v>
      </c>
      <c r="D13">
        <v>658188</v>
      </c>
      <c r="E13">
        <v>827292</v>
      </c>
      <c r="F13">
        <v>0</v>
      </c>
      <c r="G13">
        <v>0</v>
      </c>
      <c r="H13">
        <v>0</v>
      </c>
      <c r="I13">
        <v>9506928</v>
      </c>
      <c r="J13">
        <v>4980316</v>
      </c>
      <c r="K13">
        <v>93331965</v>
      </c>
      <c r="L13">
        <v>0.67</v>
      </c>
    </row>
    <row r="14" spans="1:12" ht="16" customHeight="1" x14ac:dyDescent="0.2">
      <c r="A14" t="s">
        <v>14</v>
      </c>
      <c r="B14">
        <v>228224258</v>
      </c>
      <c r="C14">
        <v>0</v>
      </c>
      <c r="D14">
        <v>0</v>
      </c>
      <c r="E14">
        <v>3319505</v>
      </c>
      <c r="F14">
        <v>0</v>
      </c>
      <c r="G14">
        <v>0</v>
      </c>
      <c r="H14">
        <v>0</v>
      </c>
      <c r="I14">
        <v>6543</v>
      </c>
      <c r="J14">
        <v>20352237</v>
      </c>
      <c r="K14">
        <v>204545973</v>
      </c>
      <c r="L14">
        <v>0.95</v>
      </c>
    </row>
    <row r="15" spans="1:12" ht="16" customHeight="1" x14ac:dyDescent="0.2">
      <c r="A15" t="s">
        <v>15</v>
      </c>
      <c r="B15">
        <v>24014988</v>
      </c>
      <c r="C15">
        <v>550066</v>
      </c>
      <c r="D15">
        <v>16753455</v>
      </c>
      <c r="E15">
        <v>0</v>
      </c>
      <c r="F15">
        <v>0</v>
      </c>
      <c r="G15">
        <v>0</v>
      </c>
      <c r="H15">
        <v>0</v>
      </c>
      <c r="I15">
        <v>1353470</v>
      </c>
      <c r="J15">
        <v>0</v>
      </c>
      <c r="K15">
        <v>5357997</v>
      </c>
      <c r="L15">
        <v>0.71</v>
      </c>
    </row>
    <row r="16" spans="1:12" ht="16" customHeight="1" x14ac:dyDescent="0.2">
      <c r="A16" t="s">
        <v>16</v>
      </c>
      <c r="B16">
        <v>84252713</v>
      </c>
      <c r="C16">
        <v>8297277</v>
      </c>
      <c r="D16">
        <v>39521964</v>
      </c>
      <c r="E16">
        <v>0</v>
      </c>
      <c r="F16">
        <v>0</v>
      </c>
      <c r="G16">
        <v>0</v>
      </c>
      <c r="H16">
        <v>0</v>
      </c>
      <c r="I16">
        <v>0</v>
      </c>
      <c r="J16">
        <v>0</v>
      </c>
      <c r="K16">
        <v>36433472</v>
      </c>
      <c r="L16">
        <v>0.87</v>
      </c>
    </row>
    <row r="17" spans="1:12" ht="16" customHeight="1" x14ac:dyDescent="0.2">
      <c r="A17" t="s">
        <v>17</v>
      </c>
      <c r="B17">
        <v>378889512</v>
      </c>
      <c r="C17">
        <v>65193704</v>
      </c>
      <c r="D17">
        <v>100262599</v>
      </c>
      <c r="E17">
        <v>5864733</v>
      </c>
      <c r="F17">
        <v>0</v>
      </c>
      <c r="G17">
        <v>0</v>
      </c>
      <c r="H17">
        <v>0</v>
      </c>
      <c r="I17">
        <v>958543</v>
      </c>
      <c r="J17">
        <v>0</v>
      </c>
      <c r="K17">
        <v>206609933</v>
      </c>
      <c r="L17">
        <v>0.81</v>
      </c>
    </row>
    <row r="18" spans="1:12" ht="16" customHeight="1" x14ac:dyDescent="0.2">
      <c r="A18" t="s">
        <v>18</v>
      </c>
      <c r="B18">
        <v>288015596</v>
      </c>
      <c r="C18">
        <v>14259630</v>
      </c>
      <c r="D18">
        <v>0</v>
      </c>
      <c r="E18">
        <v>0</v>
      </c>
      <c r="F18">
        <v>0</v>
      </c>
      <c r="G18">
        <v>0</v>
      </c>
      <c r="H18">
        <v>0</v>
      </c>
      <c r="I18">
        <v>86120</v>
      </c>
      <c r="J18">
        <v>56989251</v>
      </c>
      <c r="K18">
        <v>216680595</v>
      </c>
      <c r="L18">
        <v>0.83</v>
      </c>
    </row>
    <row r="19" spans="1:12" ht="16" customHeight="1" x14ac:dyDescent="0.2">
      <c r="A19" t="s">
        <v>19</v>
      </c>
      <c r="B19">
        <v>70882488</v>
      </c>
      <c r="C19">
        <v>47842115</v>
      </c>
      <c r="D19">
        <v>0</v>
      </c>
      <c r="E19">
        <v>1294625</v>
      </c>
      <c r="F19">
        <v>0</v>
      </c>
      <c r="G19">
        <v>0</v>
      </c>
      <c r="H19">
        <v>0</v>
      </c>
      <c r="I19">
        <v>1666963</v>
      </c>
      <c r="J19">
        <v>0</v>
      </c>
      <c r="K19">
        <v>20078785</v>
      </c>
      <c r="L19">
        <v>0.59</v>
      </c>
    </row>
    <row r="20" spans="1:12" ht="16" customHeight="1" x14ac:dyDescent="0.2">
      <c r="A20" t="s">
        <v>20</v>
      </c>
      <c r="B20">
        <v>14620214</v>
      </c>
      <c r="C20">
        <v>2381381</v>
      </c>
      <c r="D20">
        <v>0</v>
      </c>
      <c r="E20">
        <v>0</v>
      </c>
      <c r="F20">
        <v>0</v>
      </c>
      <c r="G20">
        <v>0</v>
      </c>
      <c r="H20">
        <v>0</v>
      </c>
      <c r="I20">
        <v>1350404</v>
      </c>
      <c r="J20">
        <v>1699188</v>
      </c>
      <c r="K20">
        <v>9189241</v>
      </c>
      <c r="L20">
        <v>0.71</v>
      </c>
    </row>
    <row r="21" spans="1:12" ht="16" customHeight="1" x14ac:dyDescent="0.2">
      <c r="A21" t="s">
        <v>21</v>
      </c>
      <c r="B21">
        <v>525701875</v>
      </c>
      <c r="C21">
        <v>52174572</v>
      </c>
      <c r="D21">
        <v>138728975</v>
      </c>
      <c r="E21">
        <v>233509</v>
      </c>
      <c r="F21">
        <v>0</v>
      </c>
      <c r="G21">
        <v>15143749</v>
      </c>
      <c r="H21">
        <v>0</v>
      </c>
      <c r="I21">
        <v>0</v>
      </c>
      <c r="J21">
        <v>247988679</v>
      </c>
      <c r="K21">
        <v>71432391</v>
      </c>
      <c r="L21">
        <v>0.96</v>
      </c>
    </row>
    <row r="22" spans="1:12" ht="16" customHeight="1" x14ac:dyDescent="0.2">
      <c r="A22" t="s">
        <v>22</v>
      </c>
      <c r="B22">
        <v>97959139</v>
      </c>
      <c r="C22">
        <v>15605550</v>
      </c>
      <c r="D22">
        <v>0</v>
      </c>
      <c r="E22">
        <v>0</v>
      </c>
      <c r="F22">
        <v>0</v>
      </c>
      <c r="G22">
        <v>0</v>
      </c>
      <c r="H22">
        <v>0</v>
      </c>
      <c r="I22">
        <v>0</v>
      </c>
      <c r="J22">
        <v>0</v>
      </c>
      <c r="K22">
        <v>82353589</v>
      </c>
      <c r="L22">
        <v>0.54</v>
      </c>
    </row>
    <row r="23" spans="1:12" ht="16" customHeight="1" x14ac:dyDescent="0.2">
      <c r="A23" t="s">
        <v>23</v>
      </c>
      <c r="B23">
        <v>72892804</v>
      </c>
      <c r="C23">
        <v>11074839</v>
      </c>
      <c r="D23">
        <v>8148942</v>
      </c>
      <c r="E23">
        <v>1413913</v>
      </c>
      <c r="F23">
        <v>0</v>
      </c>
      <c r="G23">
        <v>0</v>
      </c>
      <c r="H23">
        <v>0</v>
      </c>
      <c r="I23">
        <v>248525</v>
      </c>
      <c r="J23">
        <v>458159</v>
      </c>
      <c r="K23">
        <v>51548426</v>
      </c>
      <c r="L23">
        <v>0.79</v>
      </c>
    </row>
    <row r="24" spans="1:12" ht="16" customHeight="1" x14ac:dyDescent="0.2">
      <c r="A24" t="s">
        <v>24</v>
      </c>
      <c r="B24">
        <v>34937310</v>
      </c>
      <c r="C24">
        <v>2112074</v>
      </c>
      <c r="D24">
        <v>7585929</v>
      </c>
      <c r="E24">
        <v>1742699</v>
      </c>
      <c r="F24">
        <v>0</v>
      </c>
      <c r="G24">
        <v>0</v>
      </c>
      <c r="H24">
        <v>0</v>
      </c>
      <c r="I24">
        <v>0</v>
      </c>
      <c r="J24">
        <v>0</v>
      </c>
      <c r="K24">
        <v>23496608</v>
      </c>
      <c r="L24">
        <v>0.54</v>
      </c>
    </row>
    <row r="25" spans="1:12" ht="16" customHeight="1" x14ac:dyDescent="0.2">
      <c r="A25" t="s">
        <v>25</v>
      </c>
      <c r="B25">
        <v>63791992</v>
      </c>
      <c r="C25">
        <v>25369084</v>
      </c>
      <c r="D25">
        <v>5540624</v>
      </c>
      <c r="E25">
        <v>1709756</v>
      </c>
      <c r="F25">
        <v>0</v>
      </c>
      <c r="G25">
        <v>0</v>
      </c>
      <c r="H25">
        <v>0</v>
      </c>
      <c r="I25">
        <v>0</v>
      </c>
      <c r="J25">
        <v>0</v>
      </c>
      <c r="K25">
        <v>31172528</v>
      </c>
      <c r="L25">
        <v>0.45</v>
      </c>
    </row>
    <row r="26" spans="1:12" ht="16" customHeight="1" x14ac:dyDescent="0.2">
      <c r="A26" t="s">
        <v>26</v>
      </c>
      <c r="B26">
        <v>94565829</v>
      </c>
      <c r="C26">
        <v>9139431</v>
      </c>
      <c r="D26">
        <v>0</v>
      </c>
      <c r="E26">
        <v>3830133</v>
      </c>
      <c r="F26">
        <v>1337745</v>
      </c>
      <c r="G26">
        <v>0</v>
      </c>
      <c r="H26">
        <v>0</v>
      </c>
      <c r="I26">
        <v>0</v>
      </c>
      <c r="J26">
        <v>0</v>
      </c>
      <c r="K26">
        <v>80258520</v>
      </c>
      <c r="L26">
        <v>0.7</v>
      </c>
    </row>
    <row r="27" spans="1:12" ht="16" customHeight="1" x14ac:dyDescent="0.2">
      <c r="A27" t="s">
        <v>27</v>
      </c>
      <c r="B27">
        <v>28703193</v>
      </c>
      <c r="C27">
        <v>13679899</v>
      </c>
      <c r="D27">
        <v>7022652</v>
      </c>
      <c r="E27">
        <v>2648817</v>
      </c>
      <c r="F27">
        <v>0</v>
      </c>
      <c r="G27">
        <v>0</v>
      </c>
      <c r="H27">
        <v>0</v>
      </c>
      <c r="I27">
        <v>295725</v>
      </c>
      <c r="J27">
        <v>1145321</v>
      </c>
      <c r="K27">
        <v>3910779</v>
      </c>
      <c r="L27">
        <v>0.38</v>
      </c>
    </row>
    <row r="28" spans="1:12" ht="16" customHeight="1" x14ac:dyDescent="0.2">
      <c r="A28" t="s">
        <v>28</v>
      </c>
      <c r="B28">
        <v>182991463</v>
      </c>
      <c r="C28">
        <v>35769654</v>
      </c>
      <c r="D28">
        <v>476476</v>
      </c>
      <c r="E28">
        <v>4948799</v>
      </c>
      <c r="F28">
        <v>0</v>
      </c>
      <c r="G28">
        <v>0</v>
      </c>
      <c r="H28">
        <v>0</v>
      </c>
      <c r="I28">
        <v>9103169</v>
      </c>
      <c r="J28">
        <v>0</v>
      </c>
      <c r="K28">
        <v>132693365</v>
      </c>
      <c r="L28">
        <v>0.7</v>
      </c>
    </row>
    <row r="29" spans="1:12" ht="16" customHeight="1" x14ac:dyDescent="0.2">
      <c r="A29" t="s">
        <v>29</v>
      </c>
      <c r="B29">
        <v>416973544</v>
      </c>
      <c r="C29">
        <v>-35201</v>
      </c>
      <c r="D29">
        <v>199183039</v>
      </c>
      <c r="E29">
        <v>0</v>
      </c>
      <c r="F29">
        <v>0</v>
      </c>
      <c r="G29">
        <v>0</v>
      </c>
      <c r="H29">
        <v>0</v>
      </c>
      <c r="I29">
        <v>14113244</v>
      </c>
      <c r="J29">
        <v>0</v>
      </c>
      <c r="K29">
        <v>203712462</v>
      </c>
      <c r="L29">
        <v>0.91</v>
      </c>
    </row>
    <row r="30" spans="1:12" ht="16" customHeight="1" x14ac:dyDescent="0.2">
      <c r="A30" t="s">
        <v>30</v>
      </c>
      <c r="B30">
        <v>590459573</v>
      </c>
      <c r="C30">
        <v>76300763</v>
      </c>
      <c r="D30">
        <v>7314412</v>
      </c>
      <c r="E30">
        <v>2447510</v>
      </c>
      <c r="F30">
        <v>200000</v>
      </c>
      <c r="G30">
        <v>0</v>
      </c>
      <c r="H30">
        <v>0</v>
      </c>
      <c r="I30">
        <v>0</v>
      </c>
      <c r="J30">
        <v>91694634</v>
      </c>
      <c r="K30">
        <v>412502254</v>
      </c>
      <c r="L30">
        <v>0.88</v>
      </c>
    </row>
    <row r="31" spans="1:12" ht="16" customHeight="1" x14ac:dyDescent="0.2">
      <c r="A31" t="s">
        <v>31</v>
      </c>
      <c r="B31">
        <v>178520327</v>
      </c>
      <c r="C31">
        <v>74196592</v>
      </c>
      <c r="D31">
        <v>0</v>
      </c>
      <c r="E31">
        <v>5823201</v>
      </c>
      <c r="F31">
        <v>0</v>
      </c>
      <c r="G31">
        <v>21241000</v>
      </c>
      <c r="H31">
        <v>0</v>
      </c>
      <c r="I31">
        <v>41445156</v>
      </c>
      <c r="J31">
        <v>0</v>
      </c>
      <c r="K31">
        <v>35814378</v>
      </c>
      <c r="L31">
        <v>0.68</v>
      </c>
    </row>
    <row r="32" spans="1:12" ht="16" customHeight="1" x14ac:dyDescent="0.2">
      <c r="A32" t="s">
        <v>32</v>
      </c>
      <c r="B32">
        <v>52164215</v>
      </c>
      <c r="C32">
        <v>17633742</v>
      </c>
      <c r="D32">
        <v>6334800</v>
      </c>
      <c r="E32">
        <v>8551776</v>
      </c>
      <c r="F32">
        <v>0</v>
      </c>
      <c r="G32">
        <v>0</v>
      </c>
      <c r="H32">
        <v>0</v>
      </c>
      <c r="I32">
        <v>0</v>
      </c>
      <c r="J32">
        <v>0</v>
      </c>
      <c r="K32">
        <v>19643897</v>
      </c>
      <c r="L32">
        <v>0.66</v>
      </c>
    </row>
    <row r="33" spans="1:12" ht="16" customHeight="1" x14ac:dyDescent="0.2">
      <c r="A33" t="s">
        <v>33</v>
      </c>
      <c r="B33">
        <v>97342470</v>
      </c>
      <c r="C33">
        <v>23385775</v>
      </c>
      <c r="D33">
        <v>0</v>
      </c>
      <c r="E33">
        <v>0</v>
      </c>
      <c r="F33">
        <v>0</v>
      </c>
      <c r="G33">
        <v>0</v>
      </c>
      <c r="H33">
        <v>0</v>
      </c>
      <c r="I33">
        <v>0</v>
      </c>
      <c r="J33">
        <v>66655097</v>
      </c>
      <c r="K33">
        <v>7301598</v>
      </c>
      <c r="L33">
        <v>0.56000000000000005</v>
      </c>
    </row>
    <row r="34" spans="1:12" ht="16" customHeight="1" x14ac:dyDescent="0.2">
      <c r="A34" t="s">
        <v>34</v>
      </c>
      <c r="B34">
        <v>9778409</v>
      </c>
      <c r="C34">
        <v>1149156</v>
      </c>
      <c r="D34">
        <v>465351</v>
      </c>
      <c r="E34">
        <v>0</v>
      </c>
      <c r="F34">
        <v>0</v>
      </c>
      <c r="G34">
        <v>0</v>
      </c>
      <c r="H34">
        <v>0</v>
      </c>
      <c r="I34">
        <v>-375</v>
      </c>
      <c r="J34">
        <v>1786209</v>
      </c>
      <c r="K34">
        <v>6378068</v>
      </c>
      <c r="L34">
        <v>0.35</v>
      </c>
    </row>
    <row r="35" spans="1:12" ht="16" customHeight="1" x14ac:dyDescent="0.2">
      <c r="A35" t="s">
        <v>35</v>
      </c>
      <c r="B35">
        <v>17978789</v>
      </c>
      <c r="C35">
        <v>12222060</v>
      </c>
      <c r="D35">
        <v>0</v>
      </c>
      <c r="E35">
        <v>0</v>
      </c>
      <c r="F35">
        <v>0</v>
      </c>
      <c r="G35">
        <v>0</v>
      </c>
      <c r="H35">
        <v>0</v>
      </c>
      <c r="I35">
        <v>0</v>
      </c>
      <c r="J35">
        <v>0</v>
      </c>
      <c r="K35">
        <v>5756729</v>
      </c>
      <c r="L35">
        <v>0.62</v>
      </c>
    </row>
    <row r="36" spans="1:12" ht="16" customHeight="1" x14ac:dyDescent="0.2">
      <c r="A36" t="s">
        <v>36</v>
      </c>
      <c r="B36">
        <v>38308746</v>
      </c>
      <c r="C36">
        <v>142523</v>
      </c>
      <c r="D36">
        <v>0</v>
      </c>
      <c r="E36">
        <v>825307</v>
      </c>
      <c r="F36">
        <v>0</v>
      </c>
      <c r="G36">
        <v>0</v>
      </c>
      <c r="H36">
        <v>0</v>
      </c>
      <c r="I36">
        <v>0</v>
      </c>
      <c r="J36">
        <v>8059305</v>
      </c>
      <c r="K36">
        <v>29281611</v>
      </c>
      <c r="L36">
        <v>0.57999999999999996</v>
      </c>
    </row>
    <row r="37" spans="1:12" ht="16" customHeight="1" x14ac:dyDescent="0.2">
      <c r="A37" t="s">
        <v>37</v>
      </c>
      <c r="B37">
        <v>16674787</v>
      </c>
      <c r="C37">
        <v>6606379</v>
      </c>
      <c r="D37">
        <v>0</v>
      </c>
      <c r="E37">
        <v>1244466</v>
      </c>
      <c r="F37">
        <v>0</v>
      </c>
      <c r="G37">
        <v>0</v>
      </c>
      <c r="H37">
        <v>0</v>
      </c>
      <c r="I37">
        <v>2888</v>
      </c>
      <c r="J37">
        <v>0</v>
      </c>
      <c r="K37">
        <v>8821054</v>
      </c>
      <c r="L37">
        <v>0.38</v>
      </c>
    </row>
    <row r="38" spans="1:12" ht="16" customHeight="1" x14ac:dyDescent="0.2">
      <c r="A38" t="s">
        <v>38</v>
      </c>
      <c r="B38">
        <v>168963796</v>
      </c>
      <c r="C38">
        <v>61989869</v>
      </c>
      <c r="D38">
        <v>0</v>
      </c>
      <c r="E38">
        <v>1011271</v>
      </c>
      <c r="F38">
        <v>-50804</v>
      </c>
      <c r="G38">
        <v>18393000</v>
      </c>
      <c r="H38">
        <v>0</v>
      </c>
      <c r="I38">
        <v>18190106</v>
      </c>
      <c r="J38">
        <v>6840000</v>
      </c>
      <c r="K38">
        <v>62590354</v>
      </c>
      <c r="L38">
        <v>0.55000000000000004</v>
      </c>
    </row>
    <row r="39" spans="1:12" ht="16" customHeight="1" x14ac:dyDescent="0.2">
      <c r="A39" t="s">
        <v>39</v>
      </c>
      <c r="B39">
        <v>54270673</v>
      </c>
      <c r="C39">
        <v>15050792</v>
      </c>
      <c r="D39">
        <v>0</v>
      </c>
      <c r="E39">
        <v>557531</v>
      </c>
      <c r="F39">
        <v>0</v>
      </c>
      <c r="G39">
        <v>16586715</v>
      </c>
      <c r="H39">
        <v>0</v>
      </c>
      <c r="I39">
        <v>0</v>
      </c>
      <c r="J39">
        <v>0</v>
      </c>
      <c r="K39">
        <v>22075635</v>
      </c>
      <c r="L39">
        <v>0.48</v>
      </c>
    </row>
    <row r="40" spans="1:12" ht="16" customHeight="1" x14ac:dyDescent="0.2">
      <c r="A40" t="s">
        <v>40</v>
      </c>
      <c r="B40">
        <v>1092926943</v>
      </c>
      <c r="C40">
        <v>160685633</v>
      </c>
      <c r="D40">
        <v>0</v>
      </c>
      <c r="E40">
        <v>10998267</v>
      </c>
      <c r="F40">
        <v>0</v>
      </c>
      <c r="G40">
        <v>0</v>
      </c>
      <c r="H40">
        <v>0</v>
      </c>
      <c r="I40">
        <v>215258374</v>
      </c>
      <c r="J40">
        <v>86159892</v>
      </c>
      <c r="K40">
        <v>619824777</v>
      </c>
      <c r="L40">
        <v>0.54</v>
      </c>
    </row>
    <row r="41" spans="1:12" ht="16" customHeight="1" x14ac:dyDescent="0.2">
      <c r="A41" t="s">
        <v>41</v>
      </c>
      <c r="B41">
        <v>246597166</v>
      </c>
      <c r="C41">
        <v>8763830</v>
      </c>
      <c r="D41">
        <v>111998349</v>
      </c>
      <c r="E41">
        <v>1743108</v>
      </c>
      <c r="F41">
        <v>0</v>
      </c>
      <c r="G41">
        <v>0</v>
      </c>
      <c r="H41">
        <v>0</v>
      </c>
      <c r="I41">
        <v>9383898</v>
      </c>
      <c r="J41">
        <v>91737948</v>
      </c>
      <c r="K41">
        <v>22970033</v>
      </c>
      <c r="L41">
        <v>0.73</v>
      </c>
    </row>
    <row r="42" spans="1:12" ht="16" customHeight="1" x14ac:dyDescent="0.2">
      <c r="A42" t="s">
        <v>42</v>
      </c>
      <c r="B42">
        <v>13872309</v>
      </c>
      <c r="C42">
        <v>3191269</v>
      </c>
      <c r="D42">
        <v>0</v>
      </c>
      <c r="E42">
        <v>481243</v>
      </c>
      <c r="F42">
        <v>0</v>
      </c>
      <c r="G42">
        <v>0</v>
      </c>
      <c r="H42">
        <v>0</v>
      </c>
      <c r="I42">
        <v>537</v>
      </c>
      <c r="J42">
        <v>3250372</v>
      </c>
      <c r="K42">
        <v>6948888</v>
      </c>
      <c r="L42">
        <v>0.51</v>
      </c>
    </row>
    <row r="43" spans="1:12" ht="16" customHeight="1" x14ac:dyDescent="0.2">
      <c r="A43" t="s">
        <v>43</v>
      </c>
      <c r="B43">
        <v>723585008</v>
      </c>
      <c r="C43">
        <v>46718141</v>
      </c>
      <c r="D43">
        <v>228481305</v>
      </c>
      <c r="E43">
        <v>15001525</v>
      </c>
      <c r="F43">
        <v>42630</v>
      </c>
      <c r="G43">
        <v>0</v>
      </c>
      <c r="H43">
        <v>0</v>
      </c>
      <c r="I43">
        <v>39179245</v>
      </c>
      <c r="J43">
        <v>0</v>
      </c>
      <c r="K43">
        <v>394162162</v>
      </c>
      <c r="L43">
        <v>0.82</v>
      </c>
    </row>
    <row r="44" spans="1:12" ht="16" customHeight="1" x14ac:dyDescent="0.2">
      <c r="A44" t="s">
        <v>44</v>
      </c>
      <c r="B44">
        <v>135107705</v>
      </c>
      <c r="C44">
        <v>158723</v>
      </c>
      <c r="D44">
        <v>93387705</v>
      </c>
      <c r="E44">
        <v>0</v>
      </c>
      <c r="F44">
        <v>0</v>
      </c>
      <c r="G44">
        <v>0</v>
      </c>
      <c r="H44">
        <v>0</v>
      </c>
      <c r="I44">
        <v>322439</v>
      </c>
      <c r="J44">
        <v>0</v>
      </c>
      <c r="K44">
        <v>41238838</v>
      </c>
      <c r="L44">
        <v>0.85</v>
      </c>
    </row>
    <row r="45" spans="1:12" ht="16" customHeight="1" x14ac:dyDescent="0.2">
      <c r="A45" t="s">
        <v>45</v>
      </c>
      <c r="B45">
        <v>90785361</v>
      </c>
      <c r="C45">
        <v>7126039</v>
      </c>
      <c r="D45">
        <v>2822718</v>
      </c>
      <c r="E45">
        <v>629896</v>
      </c>
      <c r="F45">
        <v>0</v>
      </c>
      <c r="G45">
        <v>0</v>
      </c>
      <c r="H45">
        <v>0</v>
      </c>
      <c r="I45">
        <v>0</v>
      </c>
      <c r="J45">
        <v>0</v>
      </c>
      <c r="K45">
        <v>80206708</v>
      </c>
      <c r="L45">
        <v>0.51</v>
      </c>
    </row>
    <row r="46" spans="1:12" ht="16" customHeight="1" x14ac:dyDescent="0.2">
      <c r="A46" t="s">
        <v>46</v>
      </c>
      <c r="B46">
        <v>355517677</v>
      </c>
      <c r="C46">
        <v>121168140</v>
      </c>
      <c r="D46">
        <v>30714841</v>
      </c>
      <c r="E46">
        <v>1886087</v>
      </c>
      <c r="F46">
        <v>0</v>
      </c>
      <c r="G46">
        <v>0</v>
      </c>
      <c r="H46">
        <v>0</v>
      </c>
      <c r="I46">
        <v>44402537</v>
      </c>
      <c r="J46">
        <v>77346646</v>
      </c>
      <c r="K46">
        <v>79999426</v>
      </c>
      <c r="L46">
        <v>0.65</v>
      </c>
    </row>
    <row r="47" spans="1:12" ht="16" customHeight="1" x14ac:dyDescent="0.2">
      <c r="A47" t="s">
        <v>47</v>
      </c>
      <c r="B47">
        <v>30467418</v>
      </c>
      <c r="C47">
        <v>5318968</v>
      </c>
      <c r="D47">
        <v>279055</v>
      </c>
      <c r="E47">
        <v>4941860</v>
      </c>
      <c r="F47">
        <v>0</v>
      </c>
      <c r="G47">
        <v>0</v>
      </c>
      <c r="H47">
        <v>0</v>
      </c>
      <c r="I47">
        <v>0</v>
      </c>
      <c r="J47">
        <v>0</v>
      </c>
      <c r="K47">
        <v>19927535</v>
      </c>
      <c r="L47">
        <v>0.41</v>
      </c>
    </row>
    <row r="48" spans="1:12" ht="16" customHeight="1" x14ac:dyDescent="0.2">
      <c r="A48" t="s">
        <v>48</v>
      </c>
      <c r="B48">
        <v>83981162</v>
      </c>
      <c r="C48">
        <v>22048174</v>
      </c>
      <c r="D48">
        <v>0</v>
      </c>
      <c r="E48">
        <v>1623644</v>
      </c>
      <c r="F48">
        <v>0</v>
      </c>
      <c r="G48">
        <v>0</v>
      </c>
      <c r="H48">
        <v>0</v>
      </c>
      <c r="I48">
        <v>0</v>
      </c>
      <c r="J48">
        <v>0</v>
      </c>
      <c r="K48">
        <v>60309344</v>
      </c>
      <c r="L48">
        <v>0.64</v>
      </c>
    </row>
    <row r="49" spans="1:12" ht="16" customHeight="1" x14ac:dyDescent="0.2">
      <c r="A49" t="s">
        <v>49</v>
      </c>
      <c r="B49">
        <v>5523426</v>
      </c>
      <c r="C49">
        <v>2535123</v>
      </c>
      <c r="D49">
        <v>0</v>
      </c>
      <c r="E49">
        <v>18495</v>
      </c>
      <c r="F49">
        <v>0</v>
      </c>
      <c r="G49">
        <v>0</v>
      </c>
      <c r="H49">
        <v>0</v>
      </c>
      <c r="I49">
        <v>0</v>
      </c>
      <c r="J49">
        <v>0</v>
      </c>
      <c r="K49">
        <v>2969808</v>
      </c>
      <c r="L49">
        <v>0.32</v>
      </c>
    </row>
    <row r="50" spans="1:12" ht="16" customHeight="1" x14ac:dyDescent="0.2">
      <c r="A50" t="s">
        <v>50</v>
      </c>
      <c r="B50">
        <v>62018410</v>
      </c>
      <c r="C50">
        <v>45794380</v>
      </c>
      <c r="D50">
        <v>21124</v>
      </c>
      <c r="E50">
        <v>0</v>
      </c>
      <c r="F50">
        <v>0</v>
      </c>
      <c r="G50">
        <v>0</v>
      </c>
      <c r="H50">
        <v>0</v>
      </c>
      <c r="I50">
        <v>0</v>
      </c>
      <c r="J50">
        <v>0</v>
      </c>
      <c r="K50">
        <v>16202906</v>
      </c>
      <c r="L50">
        <v>0.31</v>
      </c>
    </row>
    <row r="51" spans="1:12" ht="16" customHeight="1" x14ac:dyDescent="0.2">
      <c r="A51" t="s">
        <v>51</v>
      </c>
      <c r="B51">
        <v>491320757</v>
      </c>
      <c r="C51">
        <v>76075480</v>
      </c>
      <c r="D51">
        <v>0</v>
      </c>
      <c r="E51">
        <v>1159296</v>
      </c>
      <c r="F51">
        <v>0</v>
      </c>
      <c r="G51">
        <v>0</v>
      </c>
      <c r="H51">
        <v>0</v>
      </c>
      <c r="I51">
        <v>18515001</v>
      </c>
      <c r="J51">
        <v>248695850</v>
      </c>
      <c r="K51">
        <v>146875130</v>
      </c>
      <c r="L51">
        <v>0.89</v>
      </c>
    </row>
    <row r="52" spans="1:12" ht="16" customHeight="1" x14ac:dyDescent="0.2">
      <c r="A52" t="s">
        <v>52</v>
      </c>
      <c r="B52">
        <v>44315561</v>
      </c>
      <c r="C52">
        <v>29850537</v>
      </c>
      <c r="D52">
        <v>0</v>
      </c>
      <c r="E52">
        <v>13032</v>
      </c>
      <c r="F52">
        <v>0</v>
      </c>
      <c r="G52">
        <v>0</v>
      </c>
      <c r="H52">
        <v>0</v>
      </c>
      <c r="I52">
        <v>560794</v>
      </c>
      <c r="J52">
        <v>0</v>
      </c>
      <c r="K52">
        <v>13891198</v>
      </c>
      <c r="L52">
        <v>0.52</v>
      </c>
    </row>
    <row r="53" spans="1:12" ht="16" customHeight="1" x14ac:dyDescent="0.2">
      <c r="A53" t="s">
        <v>53</v>
      </c>
      <c r="B53">
        <v>24961736</v>
      </c>
      <c r="C53">
        <v>55772</v>
      </c>
      <c r="D53">
        <v>2519847</v>
      </c>
      <c r="E53">
        <v>0</v>
      </c>
      <c r="F53">
        <v>0</v>
      </c>
      <c r="G53">
        <v>16472167</v>
      </c>
      <c r="H53">
        <v>0</v>
      </c>
      <c r="I53">
        <v>1750435</v>
      </c>
      <c r="J53">
        <v>0</v>
      </c>
      <c r="K53">
        <v>4163515</v>
      </c>
      <c r="L53">
        <v>0.75</v>
      </c>
    </row>
    <row r="54" spans="1:12" ht="16" customHeight="1" x14ac:dyDescent="0.2">
      <c r="A54" t="s">
        <v>54</v>
      </c>
      <c r="B54">
        <v>85174209</v>
      </c>
      <c r="C54">
        <v>27434679</v>
      </c>
      <c r="D54">
        <v>803784</v>
      </c>
      <c r="E54">
        <v>5377255</v>
      </c>
      <c r="F54">
        <v>0</v>
      </c>
      <c r="G54">
        <v>0</v>
      </c>
      <c r="H54">
        <v>0</v>
      </c>
      <c r="I54">
        <v>8810229</v>
      </c>
      <c r="J54">
        <v>0</v>
      </c>
      <c r="K54">
        <v>42748262</v>
      </c>
      <c r="L54">
        <v>0.76</v>
      </c>
    </row>
    <row r="55" spans="1:12" ht="16" customHeight="1" x14ac:dyDescent="0.2">
      <c r="A55" t="s">
        <v>55</v>
      </c>
      <c r="B55">
        <v>208943604</v>
      </c>
      <c r="C55">
        <v>84686249</v>
      </c>
      <c r="D55">
        <v>64409862</v>
      </c>
      <c r="E55">
        <v>3493498</v>
      </c>
      <c r="F55">
        <v>0</v>
      </c>
      <c r="G55">
        <v>0</v>
      </c>
      <c r="H55">
        <v>0</v>
      </c>
      <c r="I55">
        <v>1314431</v>
      </c>
      <c r="J55">
        <v>25114361</v>
      </c>
      <c r="K55">
        <v>29925203</v>
      </c>
      <c r="L55">
        <v>0.53</v>
      </c>
    </row>
    <row r="56" spans="1:12" ht="16" customHeight="1" x14ac:dyDescent="0.2">
      <c r="A56" t="s">
        <v>56</v>
      </c>
      <c r="B56">
        <v>46901760</v>
      </c>
      <c r="C56">
        <v>1463053</v>
      </c>
      <c r="D56">
        <v>11678822</v>
      </c>
      <c r="E56">
        <v>0</v>
      </c>
      <c r="F56">
        <v>0</v>
      </c>
      <c r="G56">
        <v>0</v>
      </c>
      <c r="H56">
        <v>0</v>
      </c>
      <c r="I56">
        <v>104403</v>
      </c>
      <c r="J56">
        <v>0</v>
      </c>
      <c r="K56">
        <v>33655482</v>
      </c>
      <c r="L56">
        <v>0.42</v>
      </c>
    </row>
    <row r="57" spans="1:12" ht="16" customHeight="1" x14ac:dyDescent="0.2">
      <c r="A57" t="s">
        <v>57</v>
      </c>
      <c r="B57">
        <v>246339666</v>
      </c>
      <c r="C57">
        <v>12921358</v>
      </c>
      <c r="D57">
        <v>192018204</v>
      </c>
      <c r="E57">
        <v>863878</v>
      </c>
      <c r="F57">
        <v>0</v>
      </c>
      <c r="G57">
        <v>6664200</v>
      </c>
      <c r="H57">
        <v>0</v>
      </c>
      <c r="I57">
        <v>3109369</v>
      </c>
      <c r="J57">
        <v>0</v>
      </c>
      <c r="K57">
        <v>30762657</v>
      </c>
      <c r="L57">
        <v>0.85</v>
      </c>
    </row>
    <row r="58" spans="1:12" ht="16" customHeight="1" x14ac:dyDescent="0.2">
      <c r="A58" t="s">
        <v>58</v>
      </c>
      <c r="B58">
        <v>16868444</v>
      </c>
      <c r="C58">
        <v>485249</v>
      </c>
      <c r="D58">
        <v>4200000</v>
      </c>
      <c r="E58">
        <v>0</v>
      </c>
      <c r="F58">
        <v>0</v>
      </c>
      <c r="G58">
        <v>0</v>
      </c>
      <c r="H58">
        <v>0</v>
      </c>
      <c r="I58">
        <v>0</v>
      </c>
      <c r="J58">
        <v>0</v>
      </c>
      <c r="K58">
        <v>12183195</v>
      </c>
      <c r="L58">
        <v>0.77</v>
      </c>
    </row>
    <row r="60" spans="1:12" ht="16" customHeight="1" x14ac:dyDescent="0.2">
      <c r="A60" t="s">
        <v>133</v>
      </c>
      <c r="B60">
        <v>9486936584</v>
      </c>
      <c r="C60">
        <v>1777958939</v>
      </c>
      <c r="D60">
        <v>1443644462</v>
      </c>
      <c r="E60">
        <v>150343232</v>
      </c>
      <c r="F60">
        <v>2369851</v>
      </c>
      <c r="G60">
        <v>94500831</v>
      </c>
      <c r="H60">
        <v>0</v>
      </c>
      <c r="I60">
        <v>444720109</v>
      </c>
      <c r="J60">
        <v>1091569269</v>
      </c>
      <c r="K60">
        <v>4481829891</v>
      </c>
      <c r="L60" t="s">
        <v>294</v>
      </c>
    </row>
    <row r="62" spans="1:12" ht="16" customHeight="1" x14ac:dyDescent="0.2">
      <c r="A62" t="s">
        <v>161</v>
      </c>
      <c r="B62">
        <v>1</v>
      </c>
      <c r="C62">
        <v>0.19</v>
      </c>
      <c r="D62">
        <v>0.15</v>
      </c>
      <c r="E62">
        <v>0.02</v>
      </c>
      <c r="F62">
        <v>0</v>
      </c>
      <c r="G62">
        <v>0.01</v>
      </c>
      <c r="H62">
        <v>0</v>
      </c>
      <c r="I62">
        <v>0.05</v>
      </c>
      <c r="J62">
        <v>0.12</v>
      </c>
      <c r="K62">
        <v>0.47</v>
      </c>
      <c r="L62" t="s">
        <v>134</v>
      </c>
    </row>
    <row r="64" spans="1:12" ht="16" customHeight="1" x14ac:dyDescent="0.2">
      <c r="A64" t="s">
        <v>145</v>
      </c>
      <c r="B64">
        <v>0.63</v>
      </c>
      <c r="C64">
        <v>0.12</v>
      </c>
      <c r="D64">
        <v>0.1</v>
      </c>
      <c r="E64">
        <v>0.01</v>
      </c>
      <c r="F64">
        <v>0</v>
      </c>
      <c r="G64">
        <v>0.01</v>
      </c>
      <c r="H64">
        <v>0</v>
      </c>
      <c r="I64">
        <v>0.03</v>
      </c>
      <c r="J64">
        <v>7.0000000000000007E-2</v>
      </c>
      <c r="K64">
        <v>0.3</v>
      </c>
      <c r="L64" t="s">
        <v>134</v>
      </c>
    </row>
  </sheetData>
  <hyperlinks>
    <hyperlink ref="B6" r:id="rId1" tooltip="footnote 5"/>
    <hyperlink ref="L4" r:id="rId2" tooltip="footnote 2" display="http://dads.acf.hhs.gov/tanflatest/footnote.jsp"/>
    <hyperlink ref="A62" r:id="rId3" tooltip="footnote 8"/>
    <hyperlink ref="A64" r:id="rId4" tooltip="footnote 7"/>
    <hyperlink ref="L4:L7" r:id="rId5" tooltip="footnote 2" display="% OF TOTAL EXPENDITURES SPENT ON NON-ASSISTANCE 2/"/>
  </hyperlinks>
  <pageMargins left="0.7" right="0.7" top="0.75" bottom="0.75" header="0.5" footer="0.5"/>
  <pageSetup orientation="portrai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workbookViewId="0">
      <selection activeCell="K50" sqref="K50"/>
    </sheetView>
  </sheetViews>
  <sheetFormatPr baseColWidth="10" defaultColWidth="7.5" defaultRowHeight="16" customHeight="1" x14ac:dyDescent="0.2"/>
  <cols>
    <col min="1" max="1" width="11.83203125" customWidth="1"/>
  </cols>
  <sheetData>
    <row r="1" spans="1:7" ht="16" customHeight="1" x14ac:dyDescent="0.2">
      <c r="A1" t="s">
        <v>733</v>
      </c>
    </row>
    <row r="2" spans="1:7" ht="16" customHeight="1" x14ac:dyDescent="0.2">
      <c r="A2" t="s">
        <v>734</v>
      </c>
    </row>
    <row r="3" spans="1:7" ht="16" customHeight="1" x14ac:dyDescent="0.2">
      <c r="A3" t="s">
        <v>735</v>
      </c>
    </row>
    <row r="4" spans="1:7" ht="16" customHeight="1" x14ac:dyDescent="0.2">
      <c r="A4" t="s">
        <v>1</v>
      </c>
      <c r="B4" t="s">
        <v>136</v>
      </c>
      <c r="C4" t="s">
        <v>137</v>
      </c>
      <c r="D4" t="s">
        <v>138</v>
      </c>
      <c r="E4" t="s">
        <v>139</v>
      </c>
      <c r="F4" t="s">
        <v>140</v>
      </c>
      <c r="G4" t="s">
        <v>121</v>
      </c>
    </row>
    <row r="5" spans="1:7" ht="16" customHeight="1" x14ac:dyDescent="0.2">
      <c r="B5" t="s">
        <v>117</v>
      </c>
      <c r="C5" t="s">
        <v>3</v>
      </c>
      <c r="D5" t="s">
        <v>4</v>
      </c>
      <c r="E5" t="s">
        <v>62</v>
      </c>
      <c r="F5" t="s">
        <v>75</v>
      </c>
      <c r="G5" t="s">
        <v>122</v>
      </c>
    </row>
    <row r="6" spans="1:7" ht="16" customHeight="1" x14ac:dyDescent="0.2">
      <c r="B6" t="s">
        <v>122</v>
      </c>
      <c r="F6" t="s">
        <v>119</v>
      </c>
      <c r="G6" t="s">
        <v>132</v>
      </c>
    </row>
    <row r="7" spans="1:7" ht="16" customHeight="1" x14ac:dyDescent="0.2">
      <c r="B7" t="s">
        <v>124</v>
      </c>
      <c r="F7" t="s">
        <v>120</v>
      </c>
      <c r="G7" t="s">
        <v>736</v>
      </c>
    </row>
    <row r="8" spans="1:7" ht="16" customHeight="1" x14ac:dyDescent="0.2">
      <c r="B8" t="s">
        <v>75</v>
      </c>
    </row>
    <row r="9" spans="1:7" ht="16" customHeight="1" x14ac:dyDescent="0.2">
      <c r="B9" t="s">
        <v>118</v>
      </c>
    </row>
    <row r="10" spans="1:7" ht="16" customHeight="1" x14ac:dyDescent="0.2">
      <c r="A10" t="s">
        <v>8</v>
      </c>
      <c r="B10">
        <v>44304941</v>
      </c>
      <c r="C10">
        <v>42279821</v>
      </c>
      <c r="D10">
        <v>0</v>
      </c>
      <c r="E10">
        <v>2025120</v>
      </c>
      <c r="F10">
        <v>0</v>
      </c>
      <c r="G10">
        <v>0.51</v>
      </c>
    </row>
    <row r="11" spans="1:7" ht="16" customHeight="1" x14ac:dyDescent="0.2">
      <c r="A11" t="s">
        <v>9</v>
      </c>
      <c r="B11">
        <v>11068286</v>
      </c>
      <c r="C11">
        <v>5936549</v>
      </c>
      <c r="D11">
        <v>4050223</v>
      </c>
      <c r="E11">
        <v>1081514</v>
      </c>
      <c r="F11">
        <v>0</v>
      </c>
      <c r="G11">
        <v>0.35</v>
      </c>
    </row>
    <row r="12" spans="1:7" ht="16" customHeight="1" x14ac:dyDescent="0.2">
      <c r="A12" t="s">
        <v>10</v>
      </c>
      <c r="B12">
        <v>79624723</v>
      </c>
      <c r="C12">
        <v>79206975</v>
      </c>
      <c r="D12">
        <v>0</v>
      </c>
      <c r="E12">
        <v>417748</v>
      </c>
      <c r="F12">
        <v>0</v>
      </c>
      <c r="G12">
        <v>0.32</v>
      </c>
    </row>
    <row r="13" spans="1:7" ht="16" customHeight="1" x14ac:dyDescent="0.2">
      <c r="A13" t="s">
        <v>11</v>
      </c>
      <c r="B13">
        <v>16536666</v>
      </c>
      <c r="C13">
        <v>16536666</v>
      </c>
      <c r="D13">
        <v>0</v>
      </c>
      <c r="E13">
        <v>0</v>
      </c>
      <c r="F13">
        <v>0</v>
      </c>
      <c r="G13">
        <v>0.23</v>
      </c>
    </row>
    <row r="14" spans="1:7" ht="16" customHeight="1" x14ac:dyDescent="0.2">
      <c r="A14" t="s">
        <v>12</v>
      </c>
      <c r="B14">
        <v>2093119847</v>
      </c>
      <c r="C14">
        <v>1584246397</v>
      </c>
      <c r="D14">
        <v>198092301</v>
      </c>
      <c r="E14">
        <v>136054172</v>
      </c>
      <c r="F14">
        <v>174726977</v>
      </c>
      <c r="G14">
        <v>0.63</v>
      </c>
    </row>
    <row r="15" spans="1:7" ht="16" customHeight="1" x14ac:dyDescent="0.2">
      <c r="A15" t="s">
        <v>13</v>
      </c>
      <c r="B15">
        <v>53030382</v>
      </c>
      <c r="C15">
        <v>49219122</v>
      </c>
      <c r="D15">
        <v>0</v>
      </c>
      <c r="E15">
        <v>3811260</v>
      </c>
      <c r="F15">
        <v>0</v>
      </c>
      <c r="G15">
        <v>0.33</v>
      </c>
    </row>
    <row r="16" spans="1:7" ht="16" customHeight="1" x14ac:dyDescent="0.2">
      <c r="A16" t="s">
        <v>14</v>
      </c>
      <c r="B16">
        <v>11885039</v>
      </c>
      <c r="C16">
        <v>9740531</v>
      </c>
      <c r="D16">
        <v>0</v>
      </c>
      <c r="E16">
        <v>0</v>
      </c>
      <c r="F16">
        <v>2144508</v>
      </c>
      <c r="G16">
        <v>0.05</v>
      </c>
    </row>
    <row r="17" spans="1:7" ht="16" customHeight="1" x14ac:dyDescent="0.2">
      <c r="A17" t="s">
        <v>15</v>
      </c>
      <c r="B17">
        <v>9796261</v>
      </c>
      <c r="C17">
        <v>4603872</v>
      </c>
      <c r="D17">
        <v>4969234</v>
      </c>
      <c r="E17">
        <v>223155</v>
      </c>
      <c r="F17">
        <v>0</v>
      </c>
      <c r="G17">
        <v>0.28999999999999998</v>
      </c>
    </row>
    <row r="18" spans="1:7" ht="16" customHeight="1" x14ac:dyDescent="0.2">
      <c r="A18" t="s">
        <v>16</v>
      </c>
      <c r="B18">
        <v>12412082</v>
      </c>
      <c r="C18">
        <v>12412082</v>
      </c>
      <c r="D18">
        <v>0</v>
      </c>
      <c r="E18">
        <v>0</v>
      </c>
      <c r="F18">
        <v>0</v>
      </c>
      <c r="G18">
        <v>0.13</v>
      </c>
    </row>
    <row r="19" spans="1:7" ht="16" customHeight="1" x14ac:dyDescent="0.2">
      <c r="A19" t="s">
        <v>17</v>
      </c>
      <c r="B19">
        <v>88952845</v>
      </c>
      <c r="C19">
        <v>64579735</v>
      </c>
      <c r="D19">
        <v>23783211</v>
      </c>
      <c r="E19">
        <v>589899</v>
      </c>
      <c r="F19">
        <v>0</v>
      </c>
      <c r="G19">
        <v>0.19</v>
      </c>
    </row>
    <row r="20" spans="1:7" ht="16" customHeight="1" x14ac:dyDescent="0.2">
      <c r="A20" t="s">
        <v>18</v>
      </c>
      <c r="B20">
        <v>60103355</v>
      </c>
      <c r="C20">
        <v>51742421</v>
      </c>
      <c r="D20">
        <v>0</v>
      </c>
      <c r="E20">
        <v>8360934</v>
      </c>
      <c r="F20">
        <v>0</v>
      </c>
      <c r="G20">
        <v>0.17</v>
      </c>
    </row>
    <row r="21" spans="1:7" ht="16" customHeight="1" x14ac:dyDescent="0.2">
      <c r="A21" t="s">
        <v>19</v>
      </c>
      <c r="B21">
        <v>50218873</v>
      </c>
      <c r="C21">
        <v>48828084</v>
      </c>
      <c r="D21">
        <v>0</v>
      </c>
      <c r="E21">
        <v>400778</v>
      </c>
      <c r="F21">
        <v>990011</v>
      </c>
      <c r="G21">
        <v>0.41</v>
      </c>
    </row>
    <row r="22" spans="1:7" ht="16" customHeight="1" x14ac:dyDescent="0.2">
      <c r="A22" t="s">
        <v>20</v>
      </c>
      <c r="B22">
        <v>5984282</v>
      </c>
      <c r="C22">
        <v>5901818</v>
      </c>
      <c r="D22">
        <v>0</v>
      </c>
      <c r="E22">
        <v>82464</v>
      </c>
      <c r="F22">
        <v>0</v>
      </c>
      <c r="G22">
        <v>0.28999999999999998</v>
      </c>
    </row>
    <row r="23" spans="1:7" ht="16" customHeight="1" x14ac:dyDescent="0.2">
      <c r="A23" t="s">
        <v>21</v>
      </c>
      <c r="B23">
        <v>19682855</v>
      </c>
      <c r="C23">
        <v>16761725</v>
      </c>
      <c r="D23">
        <v>0</v>
      </c>
      <c r="E23">
        <v>2921130</v>
      </c>
      <c r="F23">
        <v>0</v>
      </c>
      <c r="G23">
        <v>0.04</v>
      </c>
    </row>
    <row r="24" spans="1:7" ht="16" customHeight="1" x14ac:dyDescent="0.2">
      <c r="A24" t="s">
        <v>22</v>
      </c>
      <c r="B24">
        <v>82227454</v>
      </c>
      <c r="C24">
        <v>82227454</v>
      </c>
      <c r="D24">
        <v>0</v>
      </c>
      <c r="E24">
        <v>0</v>
      </c>
      <c r="F24">
        <v>0</v>
      </c>
      <c r="G24">
        <v>0.46</v>
      </c>
    </row>
    <row r="25" spans="1:7" ht="16" customHeight="1" x14ac:dyDescent="0.2">
      <c r="A25" t="s">
        <v>23</v>
      </c>
      <c r="B25">
        <v>19427300</v>
      </c>
      <c r="C25">
        <v>19427300</v>
      </c>
      <c r="D25">
        <v>0</v>
      </c>
      <c r="E25">
        <v>0</v>
      </c>
      <c r="F25">
        <v>0</v>
      </c>
      <c r="G25">
        <v>0.21</v>
      </c>
    </row>
    <row r="26" spans="1:7" ht="16" customHeight="1" x14ac:dyDescent="0.2">
      <c r="A26" t="s">
        <v>24</v>
      </c>
      <c r="B26">
        <v>29917549</v>
      </c>
      <c r="C26">
        <v>16193207</v>
      </c>
      <c r="D26">
        <v>0</v>
      </c>
      <c r="E26">
        <v>7816728</v>
      </c>
      <c r="F26">
        <v>5907614</v>
      </c>
      <c r="G26">
        <v>0.46</v>
      </c>
    </row>
    <row r="27" spans="1:7" ht="16" customHeight="1" x14ac:dyDescent="0.2">
      <c r="A27" t="s">
        <v>25</v>
      </c>
      <c r="B27">
        <v>77261886</v>
      </c>
      <c r="C27">
        <v>70228720</v>
      </c>
      <c r="D27">
        <v>3366377</v>
      </c>
      <c r="E27">
        <v>3666789</v>
      </c>
      <c r="F27">
        <v>0</v>
      </c>
      <c r="G27">
        <v>0.55000000000000004</v>
      </c>
    </row>
    <row r="28" spans="1:7" ht="16" customHeight="1" x14ac:dyDescent="0.2">
      <c r="A28" t="s">
        <v>26</v>
      </c>
      <c r="B28">
        <v>41081479</v>
      </c>
      <c r="C28">
        <v>39665955</v>
      </c>
      <c r="D28">
        <v>0</v>
      </c>
      <c r="E28">
        <v>1415524</v>
      </c>
      <c r="F28">
        <v>0</v>
      </c>
      <c r="G28">
        <v>0.3</v>
      </c>
    </row>
    <row r="29" spans="1:7" ht="16" customHeight="1" x14ac:dyDescent="0.2">
      <c r="A29" t="s">
        <v>27</v>
      </c>
      <c r="B29">
        <v>47295811</v>
      </c>
      <c r="C29">
        <v>29381429</v>
      </c>
      <c r="D29">
        <v>5861844</v>
      </c>
      <c r="E29">
        <v>12052538</v>
      </c>
      <c r="F29">
        <v>0</v>
      </c>
      <c r="G29">
        <v>0.62</v>
      </c>
    </row>
    <row r="30" spans="1:7" ht="16" customHeight="1" x14ac:dyDescent="0.2">
      <c r="A30" t="s">
        <v>28</v>
      </c>
      <c r="B30">
        <v>77005060</v>
      </c>
      <c r="C30">
        <v>77005060</v>
      </c>
      <c r="D30">
        <v>0</v>
      </c>
      <c r="E30">
        <v>0</v>
      </c>
      <c r="F30">
        <v>0</v>
      </c>
      <c r="G30">
        <v>0.3</v>
      </c>
    </row>
    <row r="31" spans="1:7" ht="16" customHeight="1" x14ac:dyDescent="0.2">
      <c r="A31" t="s">
        <v>29</v>
      </c>
      <c r="B31">
        <v>41419577</v>
      </c>
      <c r="C31">
        <v>41419577</v>
      </c>
      <c r="D31">
        <v>0</v>
      </c>
      <c r="E31">
        <v>0</v>
      </c>
      <c r="F31">
        <v>0</v>
      </c>
      <c r="G31">
        <v>0.09</v>
      </c>
    </row>
    <row r="32" spans="1:7" ht="16" customHeight="1" x14ac:dyDescent="0.2">
      <c r="A32" t="s">
        <v>30</v>
      </c>
      <c r="B32">
        <v>79393027</v>
      </c>
      <c r="C32">
        <v>33373962</v>
      </c>
      <c r="D32">
        <v>46019065</v>
      </c>
      <c r="E32">
        <v>0</v>
      </c>
      <c r="F32">
        <v>0</v>
      </c>
      <c r="G32">
        <v>0.12</v>
      </c>
    </row>
    <row r="33" spans="1:7" ht="16" customHeight="1" x14ac:dyDescent="0.2">
      <c r="A33" t="s">
        <v>31</v>
      </c>
      <c r="B33">
        <v>83353671</v>
      </c>
      <c r="C33">
        <v>83353671</v>
      </c>
      <c r="D33">
        <v>0</v>
      </c>
      <c r="E33">
        <v>0</v>
      </c>
      <c r="F33">
        <v>0</v>
      </c>
      <c r="G33">
        <v>0.32</v>
      </c>
    </row>
    <row r="34" spans="1:7" ht="16" customHeight="1" x14ac:dyDescent="0.2">
      <c r="A34" t="s">
        <v>32</v>
      </c>
      <c r="B34">
        <v>26830535</v>
      </c>
      <c r="C34">
        <v>16305142</v>
      </c>
      <c r="D34">
        <v>0</v>
      </c>
      <c r="E34">
        <v>10525393</v>
      </c>
      <c r="F34">
        <v>0</v>
      </c>
      <c r="G34">
        <v>0.34</v>
      </c>
    </row>
    <row r="35" spans="1:7" ht="16" customHeight="1" x14ac:dyDescent="0.2">
      <c r="A35" t="s">
        <v>33</v>
      </c>
      <c r="B35">
        <v>77187561</v>
      </c>
      <c r="C35">
        <v>77187561</v>
      </c>
      <c r="D35">
        <v>0</v>
      </c>
      <c r="E35">
        <v>0</v>
      </c>
      <c r="F35">
        <v>0</v>
      </c>
      <c r="G35">
        <v>0.44</v>
      </c>
    </row>
    <row r="36" spans="1:7" ht="16" customHeight="1" x14ac:dyDescent="0.2">
      <c r="A36" t="s">
        <v>34</v>
      </c>
      <c r="B36">
        <v>17802615</v>
      </c>
      <c r="C36">
        <v>15564621</v>
      </c>
      <c r="D36">
        <v>0</v>
      </c>
      <c r="E36">
        <v>0</v>
      </c>
      <c r="F36">
        <v>2237994</v>
      </c>
      <c r="G36">
        <v>0.65</v>
      </c>
    </row>
    <row r="37" spans="1:7" ht="16" customHeight="1" x14ac:dyDescent="0.2">
      <c r="A37" t="s">
        <v>35</v>
      </c>
      <c r="B37">
        <v>10996891</v>
      </c>
      <c r="C37">
        <v>10996891</v>
      </c>
      <c r="D37">
        <v>0</v>
      </c>
      <c r="E37">
        <v>0</v>
      </c>
      <c r="F37">
        <v>0</v>
      </c>
      <c r="G37">
        <v>0.38</v>
      </c>
    </row>
    <row r="38" spans="1:7" ht="16" customHeight="1" x14ac:dyDescent="0.2">
      <c r="A38" t="s">
        <v>36</v>
      </c>
      <c r="B38">
        <v>28193526</v>
      </c>
      <c r="C38">
        <v>24072414</v>
      </c>
      <c r="D38">
        <v>0</v>
      </c>
      <c r="E38">
        <v>4121112</v>
      </c>
      <c r="F38">
        <v>0</v>
      </c>
      <c r="G38">
        <v>0.42</v>
      </c>
    </row>
    <row r="39" spans="1:7" ht="16" customHeight="1" x14ac:dyDescent="0.2">
      <c r="A39" t="s">
        <v>37</v>
      </c>
      <c r="B39">
        <v>27418545</v>
      </c>
      <c r="C39">
        <v>21457939</v>
      </c>
      <c r="D39">
        <v>0</v>
      </c>
      <c r="E39">
        <v>0</v>
      </c>
      <c r="F39">
        <v>5960606</v>
      </c>
      <c r="G39">
        <v>0.62</v>
      </c>
    </row>
    <row r="40" spans="1:7" ht="16" customHeight="1" x14ac:dyDescent="0.2">
      <c r="A40" t="s">
        <v>38</v>
      </c>
      <c r="B40">
        <v>140539794</v>
      </c>
      <c r="C40">
        <v>128433767</v>
      </c>
      <c r="D40">
        <v>0</v>
      </c>
      <c r="E40">
        <v>12106027</v>
      </c>
      <c r="F40">
        <v>0</v>
      </c>
      <c r="G40">
        <v>0.45</v>
      </c>
    </row>
    <row r="41" spans="1:7" ht="16" customHeight="1" x14ac:dyDescent="0.2">
      <c r="A41" t="s">
        <v>39</v>
      </c>
      <c r="B41">
        <v>59411740</v>
      </c>
      <c r="C41">
        <v>58998045</v>
      </c>
      <c r="D41">
        <v>0</v>
      </c>
      <c r="E41">
        <v>413695</v>
      </c>
      <c r="F41">
        <v>0</v>
      </c>
      <c r="G41">
        <v>0.52</v>
      </c>
    </row>
    <row r="42" spans="1:7" ht="16" customHeight="1" x14ac:dyDescent="0.2">
      <c r="A42" t="s">
        <v>40</v>
      </c>
      <c r="B42">
        <v>926176465</v>
      </c>
      <c r="C42">
        <v>658279225</v>
      </c>
      <c r="D42">
        <v>0</v>
      </c>
      <c r="E42">
        <v>0</v>
      </c>
      <c r="F42">
        <v>267897240</v>
      </c>
      <c r="G42">
        <v>0.46</v>
      </c>
    </row>
    <row r="43" spans="1:7" ht="16" customHeight="1" x14ac:dyDescent="0.2">
      <c r="A43" t="s">
        <v>41</v>
      </c>
      <c r="B43">
        <v>89950613</v>
      </c>
      <c r="C43">
        <v>89261967</v>
      </c>
      <c r="D43">
        <v>0</v>
      </c>
      <c r="E43">
        <v>0</v>
      </c>
      <c r="F43">
        <v>688646</v>
      </c>
      <c r="G43">
        <v>0.27</v>
      </c>
    </row>
    <row r="44" spans="1:7" ht="16" customHeight="1" x14ac:dyDescent="0.2">
      <c r="A44" t="s">
        <v>42</v>
      </c>
      <c r="B44">
        <v>13378605</v>
      </c>
      <c r="C44">
        <v>2777680</v>
      </c>
      <c r="D44">
        <v>0</v>
      </c>
      <c r="E44">
        <v>1334085</v>
      </c>
      <c r="F44">
        <v>9266840</v>
      </c>
      <c r="G44">
        <v>0.49</v>
      </c>
    </row>
    <row r="45" spans="1:7" ht="16" customHeight="1" x14ac:dyDescent="0.2">
      <c r="A45" t="s">
        <v>43</v>
      </c>
      <c r="B45">
        <v>156063620</v>
      </c>
      <c r="C45">
        <v>148157897</v>
      </c>
      <c r="D45">
        <v>0</v>
      </c>
      <c r="E45">
        <v>7905723</v>
      </c>
      <c r="F45">
        <v>0</v>
      </c>
      <c r="G45">
        <v>0.18</v>
      </c>
    </row>
    <row r="46" spans="1:7" ht="16" customHeight="1" x14ac:dyDescent="0.2">
      <c r="A46" t="s">
        <v>44</v>
      </c>
      <c r="B46">
        <v>23157135</v>
      </c>
      <c r="C46">
        <v>10890609</v>
      </c>
      <c r="D46">
        <v>-8988441</v>
      </c>
      <c r="E46">
        <v>11066015</v>
      </c>
      <c r="F46">
        <v>10188952</v>
      </c>
      <c r="G46">
        <v>0.15</v>
      </c>
    </row>
    <row r="47" spans="1:7" ht="16" customHeight="1" x14ac:dyDescent="0.2">
      <c r="A47" t="s">
        <v>45</v>
      </c>
      <c r="B47">
        <v>88060402</v>
      </c>
      <c r="C47">
        <v>54688770</v>
      </c>
      <c r="D47">
        <v>15740681</v>
      </c>
      <c r="E47">
        <v>2290065</v>
      </c>
      <c r="F47">
        <v>15340886</v>
      </c>
      <c r="G47">
        <v>0.49</v>
      </c>
    </row>
    <row r="48" spans="1:7" ht="16" customHeight="1" x14ac:dyDescent="0.2">
      <c r="A48" t="s">
        <v>46</v>
      </c>
      <c r="B48">
        <v>189604954</v>
      </c>
      <c r="C48">
        <v>179078669</v>
      </c>
      <c r="D48">
        <v>0</v>
      </c>
      <c r="E48">
        <v>10526285</v>
      </c>
      <c r="F48">
        <v>0</v>
      </c>
      <c r="G48">
        <v>0.35</v>
      </c>
    </row>
    <row r="49" spans="1:7" ht="16" customHeight="1" x14ac:dyDescent="0.2">
      <c r="A49" t="s">
        <v>47</v>
      </c>
      <c r="B49">
        <v>44734320</v>
      </c>
      <c r="C49">
        <v>44217957</v>
      </c>
      <c r="D49">
        <v>406284</v>
      </c>
      <c r="E49">
        <v>110079</v>
      </c>
      <c r="F49">
        <v>0</v>
      </c>
      <c r="G49">
        <v>0.59</v>
      </c>
    </row>
    <row r="50" spans="1:7" ht="16" customHeight="1" x14ac:dyDescent="0.2">
      <c r="A50" t="s">
        <v>48</v>
      </c>
      <c r="B50">
        <v>47677129</v>
      </c>
      <c r="C50">
        <v>39436395</v>
      </c>
      <c r="D50">
        <v>0</v>
      </c>
      <c r="E50">
        <v>8240734</v>
      </c>
      <c r="F50">
        <v>0</v>
      </c>
      <c r="G50">
        <v>0.36</v>
      </c>
    </row>
    <row r="51" spans="1:7" ht="16" customHeight="1" x14ac:dyDescent="0.2">
      <c r="A51" t="s">
        <v>49</v>
      </c>
      <c r="B51">
        <v>11690271</v>
      </c>
      <c r="C51">
        <v>8176805</v>
      </c>
      <c r="D51">
        <v>0</v>
      </c>
      <c r="E51">
        <v>0</v>
      </c>
      <c r="F51">
        <v>3513466</v>
      </c>
      <c r="G51">
        <v>0.68</v>
      </c>
    </row>
    <row r="52" spans="1:7" ht="16" customHeight="1" x14ac:dyDescent="0.2">
      <c r="A52" t="s">
        <v>50</v>
      </c>
      <c r="B52">
        <v>140018505</v>
      </c>
      <c r="C52">
        <v>114594577</v>
      </c>
      <c r="D52">
        <v>25423928</v>
      </c>
      <c r="E52">
        <v>0</v>
      </c>
      <c r="F52">
        <v>0</v>
      </c>
      <c r="G52">
        <v>0.69</v>
      </c>
    </row>
    <row r="53" spans="1:7" ht="16" customHeight="1" x14ac:dyDescent="0.2">
      <c r="A53" t="s">
        <v>51</v>
      </c>
      <c r="B53">
        <v>62894089</v>
      </c>
      <c r="C53">
        <v>19875108</v>
      </c>
      <c r="D53">
        <v>0</v>
      </c>
      <c r="E53">
        <v>182751</v>
      </c>
      <c r="F53">
        <v>42836230</v>
      </c>
      <c r="G53">
        <v>0.11</v>
      </c>
    </row>
    <row r="54" spans="1:7" ht="16" customHeight="1" x14ac:dyDescent="0.2">
      <c r="A54" t="s">
        <v>52</v>
      </c>
      <c r="B54">
        <v>41672177</v>
      </c>
      <c r="C54">
        <v>31774470</v>
      </c>
      <c r="D54">
        <v>9504462</v>
      </c>
      <c r="E54">
        <v>393245</v>
      </c>
      <c r="F54">
        <v>0</v>
      </c>
      <c r="G54">
        <v>0.48</v>
      </c>
    </row>
    <row r="55" spans="1:7" ht="16" customHeight="1" x14ac:dyDescent="0.2">
      <c r="A55" t="s">
        <v>53</v>
      </c>
      <c r="B55">
        <v>8432053</v>
      </c>
      <c r="C55">
        <v>2789072</v>
      </c>
      <c r="D55">
        <v>0</v>
      </c>
      <c r="E55">
        <v>2376715</v>
      </c>
      <c r="F55">
        <v>3266266</v>
      </c>
      <c r="G55">
        <v>0.25</v>
      </c>
    </row>
    <row r="56" spans="1:7" ht="16" customHeight="1" x14ac:dyDescent="0.2">
      <c r="A56" t="s">
        <v>54</v>
      </c>
      <c r="B56">
        <v>26563378</v>
      </c>
      <c r="C56">
        <v>25098417</v>
      </c>
      <c r="D56">
        <v>1464961</v>
      </c>
      <c r="E56">
        <v>0</v>
      </c>
      <c r="F56">
        <v>0</v>
      </c>
      <c r="G56">
        <v>0.24</v>
      </c>
    </row>
    <row r="57" spans="1:7" ht="16" customHeight="1" x14ac:dyDescent="0.2">
      <c r="A57" t="s">
        <v>55</v>
      </c>
      <c r="B57">
        <v>183788621</v>
      </c>
      <c r="C57">
        <v>183788621</v>
      </c>
      <c r="D57">
        <v>0</v>
      </c>
      <c r="E57">
        <v>0</v>
      </c>
      <c r="F57">
        <v>0</v>
      </c>
      <c r="G57">
        <v>0.47</v>
      </c>
    </row>
    <row r="58" spans="1:7" ht="16" customHeight="1" x14ac:dyDescent="0.2">
      <c r="A58" t="s">
        <v>56</v>
      </c>
      <c r="B58">
        <v>66021287</v>
      </c>
      <c r="C58">
        <v>5475963</v>
      </c>
      <c r="D58">
        <v>13576570</v>
      </c>
      <c r="E58">
        <v>16918842</v>
      </c>
      <c r="F58">
        <v>30049912</v>
      </c>
      <c r="G58">
        <v>0.57999999999999996</v>
      </c>
    </row>
    <row r="59" spans="1:7" ht="16" customHeight="1" x14ac:dyDescent="0.2">
      <c r="A59" t="s">
        <v>57</v>
      </c>
      <c r="B59">
        <v>43358989</v>
      </c>
      <c r="C59">
        <v>43358989</v>
      </c>
      <c r="D59">
        <v>0</v>
      </c>
      <c r="E59">
        <v>0</v>
      </c>
      <c r="F59">
        <v>0</v>
      </c>
      <c r="G59">
        <v>0.15</v>
      </c>
    </row>
    <row r="60" spans="1:7" ht="16" customHeight="1" x14ac:dyDescent="0.2">
      <c r="A60" t="s">
        <v>58</v>
      </c>
      <c r="B60">
        <v>4915479</v>
      </c>
      <c r="C60">
        <v>4557831</v>
      </c>
      <c r="D60">
        <v>0</v>
      </c>
      <c r="E60">
        <v>357648</v>
      </c>
      <c r="F60">
        <v>0</v>
      </c>
      <c r="G60">
        <v>0.23</v>
      </c>
    </row>
    <row r="62" spans="1:7" ht="16" customHeight="1" x14ac:dyDescent="0.2">
      <c r="A62" t="s">
        <v>117</v>
      </c>
      <c r="B62">
        <v>5691642550</v>
      </c>
      <c r="C62">
        <v>4503567535</v>
      </c>
      <c r="D62">
        <v>343270700</v>
      </c>
      <c r="E62">
        <v>269788167</v>
      </c>
      <c r="F62">
        <v>575016148</v>
      </c>
      <c r="G62" t="s">
        <v>294</v>
      </c>
    </row>
    <row r="64" spans="1:7" ht="16" customHeight="1" x14ac:dyDescent="0.2">
      <c r="A64" t="s">
        <v>144</v>
      </c>
      <c r="B64">
        <v>1</v>
      </c>
      <c r="C64">
        <v>0.79</v>
      </c>
      <c r="D64">
        <v>0.06</v>
      </c>
      <c r="E64">
        <v>0.05</v>
      </c>
      <c r="F64">
        <v>0.1</v>
      </c>
      <c r="G64" t="s">
        <v>134</v>
      </c>
    </row>
    <row r="66" spans="1:7" ht="16" customHeight="1" x14ac:dyDescent="0.2">
      <c r="A66" t="s">
        <v>145</v>
      </c>
      <c r="B66">
        <v>0.37</v>
      </c>
      <c r="C66">
        <v>0.3</v>
      </c>
      <c r="D66">
        <v>0.02</v>
      </c>
      <c r="E66">
        <v>0.02</v>
      </c>
      <c r="F66">
        <v>0.04</v>
      </c>
      <c r="G66" t="s">
        <v>134</v>
      </c>
    </row>
  </sheetData>
  <hyperlinks>
    <hyperlink ref="B9" r:id="rId1" tooltip="footnote 5"/>
    <hyperlink ref="A64" r:id="rId2" tooltip="footnote 6"/>
    <hyperlink ref="A66" r:id="rId3" tooltip="footnote 7"/>
  </hyperlinks>
  <pageMargins left="0.7" right="0.7" top="0.75" bottom="0.75" header="0.5" footer="0.5"/>
  <pageSetup orientation="portrait"/>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
  <sheetViews>
    <sheetView topLeftCell="A46" workbookViewId="0">
      <selection activeCell="C71" sqref="C71"/>
    </sheetView>
  </sheetViews>
  <sheetFormatPr baseColWidth="10" defaultColWidth="7.5" defaultRowHeight="16" customHeight="1" x14ac:dyDescent="0.2"/>
  <cols>
    <col min="1" max="1" width="14.83203125" customWidth="1"/>
    <col min="2" max="2" width="12.1640625" bestFit="1" customWidth="1"/>
    <col min="3" max="3" width="20.83203125" customWidth="1"/>
    <col min="7" max="7" width="12.1640625" bestFit="1" customWidth="1"/>
    <col min="11" max="12" width="11.1640625" bestFit="1" customWidth="1"/>
  </cols>
  <sheetData>
    <row r="1" spans="1:12" ht="16" customHeight="1" x14ac:dyDescent="0.2">
      <c r="A1" t="s">
        <v>718</v>
      </c>
    </row>
    <row r="2" spans="1:12" ht="16" customHeight="1" x14ac:dyDescent="0.2">
      <c r="A2" t="s">
        <v>719</v>
      </c>
    </row>
    <row r="3" spans="1:12" ht="16" customHeight="1" x14ac:dyDescent="0.2">
      <c r="A3" t="s">
        <v>1</v>
      </c>
      <c r="B3" t="s">
        <v>238</v>
      </c>
      <c r="C3" t="s">
        <v>239</v>
      </c>
      <c r="D3" t="s">
        <v>720</v>
      </c>
      <c r="E3" t="s">
        <v>241</v>
      </c>
      <c r="F3" t="s">
        <v>720</v>
      </c>
      <c r="G3" t="s">
        <v>243</v>
      </c>
      <c r="H3" t="s">
        <v>136</v>
      </c>
      <c r="I3" t="s">
        <v>148</v>
      </c>
      <c r="J3" t="s">
        <v>244</v>
      </c>
      <c r="K3" t="s">
        <v>245</v>
      </c>
      <c r="L3" t="s">
        <v>246</v>
      </c>
    </row>
    <row r="4" spans="1:12" ht="16" customHeight="1" x14ac:dyDescent="0.2">
      <c r="B4" t="s">
        <v>247</v>
      </c>
      <c r="C4" t="s">
        <v>721</v>
      </c>
      <c r="D4" t="s">
        <v>722</v>
      </c>
      <c r="E4" t="s">
        <v>721</v>
      </c>
      <c r="F4" t="s">
        <v>723</v>
      </c>
      <c r="G4" t="s">
        <v>250</v>
      </c>
      <c r="H4" t="s">
        <v>251</v>
      </c>
      <c r="I4" t="s">
        <v>724</v>
      </c>
      <c r="J4" t="s">
        <v>117</v>
      </c>
      <c r="K4" t="s">
        <v>202</v>
      </c>
      <c r="L4" t="s">
        <v>254</v>
      </c>
    </row>
    <row r="5" spans="1:12" ht="16" customHeight="1" x14ac:dyDescent="0.2">
      <c r="B5" t="s">
        <v>725</v>
      </c>
      <c r="C5" t="s">
        <v>726</v>
      </c>
      <c r="E5" t="s">
        <v>726</v>
      </c>
      <c r="J5" t="s">
        <v>122</v>
      </c>
    </row>
    <row r="6" spans="1:12" ht="16" customHeight="1" x14ac:dyDescent="0.2">
      <c r="C6" t="s">
        <v>727</v>
      </c>
      <c r="E6" t="s">
        <v>727</v>
      </c>
      <c r="J6" t="s">
        <v>728</v>
      </c>
    </row>
    <row r="7" spans="1:12" ht="16" customHeight="1" x14ac:dyDescent="0.2">
      <c r="C7" t="s">
        <v>729</v>
      </c>
      <c r="E7" t="s">
        <v>730</v>
      </c>
    </row>
    <row r="8" spans="1:12" ht="16" customHeight="1" x14ac:dyDescent="0.2">
      <c r="C8" t="s">
        <v>731</v>
      </c>
    </row>
    <row r="9" spans="1:12" ht="16" customHeight="1" x14ac:dyDescent="0.2">
      <c r="A9" t="s">
        <v>8</v>
      </c>
      <c r="B9">
        <v>131492944</v>
      </c>
      <c r="C9">
        <v>2000000</v>
      </c>
      <c r="D9">
        <v>0.02</v>
      </c>
      <c r="E9">
        <v>10440848</v>
      </c>
      <c r="F9">
        <v>0.08</v>
      </c>
      <c r="G9">
        <v>119052096</v>
      </c>
      <c r="H9">
        <v>44304941</v>
      </c>
      <c r="I9">
        <v>43091532</v>
      </c>
      <c r="J9">
        <v>87396473</v>
      </c>
      <c r="K9">
        <v>4843595</v>
      </c>
      <c r="L9">
        <v>26812028</v>
      </c>
    </row>
    <row r="10" spans="1:12" ht="16" customHeight="1" x14ac:dyDescent="0.2">
      <c r="A10" t="s">
        <v>9</v>
      </c>
      <c r="B10">
        <v>105927482</v>
      </c>
      <c r="C10">
        <v>10608900</v>
      </c>
      <c r="D10">
        <v>0.1</v>
      </c>
      <c r="E10">
        <v>5049000</v>
      </c>
      <c r="F10">
        <v>0.05</v>
      </c>
      <c r="G10">
        <v>90269582</v>
      </c>
      <c r="H10">
        <v>11068286</v>
      </c>
      <c r="I10">
        <v>20860642</v>
      </c>
      <c r="J10">
        <v>31928928</v>
      </c>
      <c r="K10">
        <v>0</v>
      </c>
      <c r="L10">
        <v>58340654</v>
      </c>
    </row>
    <row r="11" spans="1:12" ht="16" customHeight="1" x14ac:dyDescent="0.2">
      <c r="A11" t="s">
        <v>10</v>
      </c>
      <c r="B11">
        <v>289512483</v>
      </c>
      <c r="C11">
        <v>0</v>
      </c>
      <c r="D11">
        <v>0</v>
      </c>
      <c r="E11">
        <v>22415757</v>
      </c>
      <c r="F11">
        <v>0.08</v>
      </c>
      <c r="G11">
        <v>267096726</v>
      </c>
      <c r="H11">
        <v>79624723</v>
      </c>
      <c r="I11">
        <v>165973471</v>
      </c>
      <c r="J11">
        <v>245598194</v>
      </c>
      <c r="K11">
        <v>21498532</v>
      </c>
      <c r="L11">
        <v>0</v>
      </c>
    </row>
    <row r="12" spans="1:12" ht="16" customHeight="1" x14ac:dyDescent="0.2">
      <c r="A12" t="s">
        <v>11</v>
      </c>
      <c r="B12">
        <v>161849194</v>
      </c>
      <c r="C12">
        <v>5000000</v>
      </c>
      <c r="D12">
        <v>0.03</v>
      </c>
      <c r="E12">
        <v>0</v>
      </c>
      <c r="F12">
        <v>0</v>
      </c>
      <c r="G12">
        <v>156849194</v>
      </c>
      <c r="H12">
        <v>16536666</v>
      </c>
      <c r="I12">
        <v>56058078</v>
      </c>
      <c r="J12">
        <v>72594744</v>
      </c>
      <c r="K12">
        <v>2585681</v>
      </c>
      <c r="L12">
        <v>81668769</v>
      </c>
    </row>
    <row r="13" spans="1:12" ht="16" customHeight="1" x14ac:dyDescent="0.2">
      <c r="A13" t="s">
        <v>12</v>
      </c>
      <c r="B13">
        <v>4075193894</v>
      </c>
      <c r="C13">
        <v>10000000</v>
      </c>
      <c r="D13">
        <v>0</v>
      </c>
      <c r="E13">
        <v>347641949</v>
      </c>
      <c r="F13">
        <v>0.09</v>
      </c>
      <c r="G13">
        <v>3717551945</v>
      </c>
      <c r="H13">
        <v>2093119847</v>
      </c>
      <c r="I13">
        <v>1253745772</v>
      </c>
      <c r="J13">
        <v>3346865619</v>
      </c>
      <c r="K13">
        <v>370686326</v>
      </c>
      <c r="L13">
        <v>0</v>
      </c>
    </row>
    <row r="14" spans="1:12" ht="16" customHeight="1" x14ac:dyDescent="0.2">
      <c r="A14" t="s">
        <v>13</v>
      </c>
      <c r="B14">
        <v>283202177</v>
      </c>
      <c r="C14">
        <v>29925276</v>
      </c>
      <c r="D14">
        <v>0.11</v>
      </c>
      <c r="E14">
        <v>13525884</v>
      </c>
      <c r="F14">
        <v>0.05</v>
      </c>
      <c r="G14">
        <v>239751017</v>
      </c>
      <c r="H14">
        <v>53030382</v>
      </c>
      <c r="I14">
        <v>110120064</v>
      </c>
      <c r="J14">
        <v>163150446</v>
      </c>
      <c r="K14">
        <v>0</v>
      </c>
      <c r="L14">
        <v>76600571</v>
      </c>
    </row>
    <row r="15" spans="1:12" ht="16" customHeight="1" x14ac:dyDescent="0.2">
      <c r="A15" t="s">
        <v>14</v>
      </c>
      <c r="B15">
        <v>266788107</v>
      </c>
      <c r="C15">
        <v>0</v>
      </c>
      <c r="D15">
        <v>0</v>
      </c>
      <c r="E15">
        <v>26678810</v>
      </c>
      <c r="F15">
        <v>0.1</v>
      </c>
      <c r="G15">
        <v>240109297</v>
      </c>
      <c r="H15">
        <v>11885039</v>
      </c>
      <c r="I15">
        <v>228224258</v>
      </c>
      <c r="J15">
        <v>240109297</v>
      </c>
      <c r="K15">
        <v>0</v>
      </c>
      <c r="L15">
        <v>0</v>
      </c>
    </row>
    <row r="16" spans="1:12" ht="16" customHeight="1" x14ac:dyDescent="0.2">
      <c r="A16" t="s">
        <v>15</v>
      </c>
      <c r="B16">
        <v>47631534</v>
      </c>
      <c r="C16">
        <v>6458196</v>
      </c>
      <c r="D16">
        <v>0.14000000000000001</v>
      </c>
      <c r="E16">
        <v>2788865</v>
      </c>
      <c r="F16">
        <v>0.06</v>
      </c>
      <c r="G16">
        <v>38384473</v>
      </c>
      <c r="H16">
        <v>9796261</v>
      </c>
      <c r="I16">
        <v>24014988</v>
      </c>
      <c r="J16">
        <v>33811249</v>
      </c>
      <c r="K16">
        <v>0</v>
      </c>
      <c r="L16">
        <v>4573224</v>
      </c>
    </row>
    <row r="17" spans="1:12" ht="16" customHeight="1" x14ac:dyDescent="0.2">
      <c r="A17" t="s">
        <v>16</v>
      </c>
      <c r="B17">
        <v>139363827</v>
      </c>
      <c r="C17">
        <v>0</v>
      </c>
      <c r="D17">
        <v>0</v>
      </c>
      <c r="E17">
        <v>3935917</v>
      </c>
      <c r="F17">
        <v>0.03</v>
      </c>
      <c r="G17">
        <v>135427910</v>
      </c>
      <c r="H17">
        <v>12412082</v>
      </c>
      <c r="I17">
        <v>84252713</v>
      </c>
      <c r="J17">
        <v>96664795</v>
      </c>
      <c r="K17">
        <v>3327519</v>
      </c>
      <c r="L17">
        <v>35435596</v>
      </c>
    </row>
    <row r="18" spans="1:12" ht="16" customHeight="1" x14ac:dyDescent="0.2">
      <c r="A18" t="s">
        <v>17</v>
      </c>
      <c r="B18">
        <v>685864279</v>
      </c>
      <c r="C18">
        <v>122549157</v>
      </c>
      <c r="D18">
        <v>0.18</v>
      </c>
      <c r="E18">
        <v>62274578</v>
      </c>
      <c r="F18">
        <v>0.09</v>
      </c>
      <c r="G18">
        <v>501040544</v>
      </c>
      <c r="H18">
        <v>88952845</v>
      </c>
      <c r="I18">
        <v>378889512</v>
      </c>
      <c r="J18">
        <v>467842357</v>
      </c>
      <c r="K18">
        <v>26320531</v>
      </c>
      <c r="L18">
        <v>6877656</v>
      </c>
    </row>
    <row r="19" spans="1:12" ht="16" customHeight="1" x14ac:dyDescent="0.2">
      <c r="A19" t="s">
        <v>18</v>
      </c>
      <c r="B19">
        <v>440719227</v>
      </c>
      <c r="C19">
        <v>0</v>
      </c>
      <c r="D19">
        <v>0</v>
      </c>
      <c r="E19">
        <v>0</v>
      </c>
      <c r="F19">
        <v>0</v>
      </c>
      <c r="G19">
        <v>440719227</v>
      </c>
      <c r="H19">
        <v>60103355</v>
      </c>
      <c r="I19">
        <v>288015596</v>
      </c>
      <c r="J19">
        <v>348118951</v>
      </c>
      <c r="K19">
        <v>59169099</v>
      </c>
      <c r="L19">
        <v>33431177</v>
      </c>
    </row>
    <row r="20" spans="1:12" ht="16" customHeight="1" x14ac:dyDescent="0.2">
      <c r="A20" t="s">
        <v>19</v>
      </c>
      <c r="B20">
        <v>217725169</v>
      </c>
      <c r="C20">
        <v>18950000</v>
      </c>
      <c r="D20">
        <v>0.09</v>
      </c>
      <c r="E20">
        <v>9890000</v>
      </c>
      <c r="F20">
        <v>0.05</v>
      </c>
      <c r="G20">
        <v>188885169</v>
      </c>
      <c r="H20">
        <v>50218873</v>
      </c>
      <c r="I20">
        <v>70882488</v>
      </c>
      <c r="J20">
        <v>121101361</v>
      </c>
      <c r="K20">
        <v>19416886</v>
      </c>
      <c r="L20">
        <v>48366922</v>
      </c>
    </row>
    <row r="21" spans="1:12" ht="16" customHeight="1" x14ac:dyDescent="0.2">
      <c r="A21" t="s">
        <v>20</v>
      </c>
      <c r="B21">
        <v>41864349</v>
      </c>
      <c r="C21">
        <v>7554900</v>
      </c>
      <c r="D21">
        <v>0.18</v>
      </c>
      <c r="E21">
        <v>1441201</v>
      </c>
      <c r="F21">
        <v>0.03</v>
      </c>
      <c r="G21">
        <v>32868248</v>
      </c>
      <c r="H21">
        <v>5984282</v>
      </c>
      <c r="I21">
        <v>14620214</v>
      </c>
      <c r="J21">
        <v>20604496</v>
      </c>
      <c r="K21">
        <v>12263752</v>
      </c>
      <c r="L21">
        <v>0</v>
      </c>
    </row>
    <row r="22" spans="1:12" ht="16" customHeight="1" x14ac:dyDescent="0.2">
      <c r="A22" t="s">
        <v>21</v>
      </c>
      <c r="B22">
        <v>585056960</v>
      </c>
      <c r="C22">
        <v>0</v>
      </c>
      <c r="D22">
        <v>0</v>
      </c>
      <c r="E22">
        <v>39672230</v>
      </c>
      <c r="F22">
        <v>7.0000000000000007E-2</v>
      </c>
      <c r="G22">
        <v>545384730</v>
      </c>
      <c r="H22">
        <v>19682855</v>
      </c>
      <c r="I22">
        <v>525701875</v>
      </c>
      <c r="J22">
        <v>545384730</v>
      </c>
      <c r="K22">
        <v>0</v>
      </c>
      <c r="L22">
        <v>0</v>
      </c>
    </row>
    <row r="23" spans="1:12" ht="16" customHeight="1" x14ac:dyDescent="0.2">
      <c r="A23" t="s">
        <v>22</v>
      </c>
      <c r="B23">
        <v>272779047</v>
      </c>
      <c r="C23">
        <v>37158599</v>
      </c>
      <c r="D23">
        <v>0.14000000000000001</v>
      </c>
      <c r="E23">
        <v>2000000</v>
      </c>
      <c r="F23">
        <v>0.01</v>
      </c>
      <c r="G23">
        <v>233620448</v>
      </c>
      <c r="H23">
        <v>82227454</v>
      </c>
      <c r="I23">
        <v>97959139</v>
      </c>
      <c r="J23">
        <v>180186593</v>
      </c>
      <c r="K23">
        <v>53433853</v>
      </c>
      <c r="L23">
        <v>2</v>
      </c>
    </row>
    <row r="24" spans="1:12" ht="16" customHeight="1" x14ac:dyDescent="0.2">
      <c r="A24" t="s">
        <v>23</v>
      </c>
      <c r="B24">
        <v>160231995</v>
      </c>
      <c r="C24">
        <v>26236177</v>
      </c>
      <c r="D24">
        <v>0.16</v>
      </c>
      <c r="E24">
        <v>12962008</v>
      </c>
      <c r="F24">
        <v>0.08</v>
      </c>
      <c r="G24">
        <v>121033810</v>
      </c>
      <c r="H24">
        <v>19427300</v>
      </c>
      <c r="I24">
        <v>72892804</v>
      </c>
      <c r="J24">
        <v>92320104</v>
      </c>
      <c r="K24">
        <v>6393804</v>
      </c>
      <c r="L24">
        <v>22319902</v>
      </c>
    </row>
    <row r="25" spans="1:12" ht="16" customHeight="1" x14ac:dyDescent="0.2">
      <c r="A25" t="s">
        <v>24</v>
      </c>
      <c r="B25">
        <v>137585804</v>
      </c>
      <c r="C25">
        <v>20792923</v>
      </c>
      <c r="D25">
        <v>0.15</v>
      </c>
      <c r="E25">
        <v>7191254</v>
      </c>
      <c r="F25">
        <v>0.05</v>
      </c>
      <c r="G25">
        <v>109601627</v>
      </c>
      <c r="H25">
        <v>29917549</v>
      </c>
      <c r="I25">
        <v>34937310</v>
      </c>
      <c r="J25">
        <v>64854859</v>
      </c>
      <c r="K25">
        <v>0</v>
      </c>
      <c r="L25">
        <v>44746768</v>
      </c>
    </row>
    <row r="26" spans="1:12" ht="16" customHeight="1" x14ac:dyDescent="0.2">
      <c r="A26" t="s">
        <v>25</v>
      </c>
      <c r="B26">
        <v>244221698</v>
      </c>
      <c r="C26">
        <v>54386300</v>
      </c>
      <c r="D26">
        <v>0.22</v>
      </c>
      <c r="E26">
        <v>0</v>
      </c>
      <c r="F26">
        <v>0</v>
      </c>
      <c r="G26">
        <v>189835398</v>
      </c>
      <c r="H26">
        <v>77261886</v>
      </c>
      <c r="I26">
        <v>63791992</v>
      </c>
      <c r="J26">
        <v>141053878</v>
      </c>
      <c r="K26">
        <v>0</v>
      </c>
      <c r="L26">
        <v>48781520</v>
      </c>
    </row>
    <row r="27" spans="1:12" ht="16" customHeight="1" x14ac:dyDescent="0.2">
      <c r="A27" t="s">
        <v>26</v>
      </c>
      <c r="B27">
        <v>208152965</v>
      </c>
      <c r="C27">
        <v>32526386</v>
      </c>
      <c r="D27">
        <v>0.16</v>
      </c>
      <c r="E27">
        <v>16397199</v>
      </c>
      <c r="F27">
        <v>0.08</v>
      </c>
      <c r="G27">
        <v>159229380</v>
      </c>
      <c r="H27">
        <v>41081479</v>
      </c>
      <c r="I27">
        <v>94565829</v>
      </c>
      <c r="J27">
        <v>135647308</v>
      </c>
      <c r="K27">
        <v>23582072</v>
      </c>
      <c r="L27">
        <v>0</v>
      </c>
    </row>
    <row r="28" spans="1:12" ht="16" customHeight="1" x14ac:dyDescent="0.2">
      <c r="A28" t="s">
        <v>27</v>
      </c>
      <c r="B28">
        <v>78201701</v>
      </c>
      <c r="C28">
        <v>0</v>
      </c>
      <c r="D28">
        <v>0</v>
      </c>
      <c r="E28">
        <v>2542709</v>
      </c>
      <c r="F28">
        <v>0.03</v>
      </c>
      <c r="G28">
        <v>75658992</v>
      </c>
      <c r="H28">
        <v>47295811</v>
      </c>
      <c r="I28">
        <v>28703193</v>
      </c>
      <c r="J28">
        <v>75999004</v>
      </c>
      <c r="K28">
        <v>0</v>
      </c>
      <c r="L28">
        <v>-340012</v>
      </c>
    </row>
    <row r="29" spans="1:12" ht="16" customHeight="1" x14ac:dyDescent="0.2">
      <c r="A29" t="s">
        <v>28</v>
      </c>
      <c r="B29">
        <v>379567268</v>
      </c>
      <c r="C29">
        <v>5885667</v>
      </c>
      <c r="D29">
        <v>0.02</v>
      </c>
      <c r="E29">
        <v>22909803</v>
      </c>
      <c r="F29">
        <v>0.06</v>
      </c>
      <c r="G29">
        <v>350771798</v>
      </c>
      <c r="H29">
        <v>77005060</v>
      </c>
      <c r="I29">
        <v>182991463</v>
      </c>
      <c r="J29">
        <v>259996523</v>
      </c>
      <c r="K29">
        <v>11627690</v>
      </c>
      <c r="L29">
        <v>79147585</v>
      </c>
    </row>
    <row r="30" spans="1:12" ht="16" customHeight="1" x14ac:dyDescent="0.2">
      <c r="A30" t="s">
        <v>29</v>
      </c>
      <c r="B30">
        <v>599202031</v>
      </c>
      <c r="C30">
        <v>91874224</v>
      </c>
      <c r="D30">
        <v>0.15</v>
      </c>
      <c r="E30">
        <v>45937113</v>
      </c>
      <c r="F30">
        <v>0.08</v>
      </c>
      <c r="G30">
        <v>461390694</v>
      </c>
      <c r="H30">
        <v>41419577</v>
      </c>
      <c r="I30">
        <v>416973544</v>
      </c>
      <c r="J30">
        <v>458393121</v>
      </c>
      <c r="K30">
        <v>2997573</v>
      </c>
      <c r="L30">
        <v>0</v>
      </c>
    </row>
    <row r="31" spans="1:12" ht="16" customHeight="1" x14ac:dyDescent="0.2">
      <c r="A31" t="s">
        <v>30</v>
      </c>
      <c r="B31">
        <v>1095591042</v>
      </c>
      <c r="C31">
        <v>103526180</v>
      </c>
      <c r="D31">
        <v>0.09</v>
      </c>
      <c r="E31">
        <v>77535285</v>
      </c>
      <c r="F31">
        <v>7.0000000000000007E-2</v>
      </c>
      <c r="G31">
        <v>914529577</v>
      </c>
      <c r="H31">
        <v>79393027</v>
      </c>
      <c r="I31">
        <v>590459573</v>
      </c>
      <c r="J31">
        <v>669852600</v>
      </c>
      <c r="K31">
        <v>0</v>
      </c>
      <c r="L31">
        <v>244676977</v>
      </c>
    </row>
    <row r="32" spans="1:12" ht="16" customHeight="1" x14ac:dyDescent="0.2">
      <c r="A32" t="s">
        <v>31</v>
      </c>
      <c r="B32">
        <v>404077122</v>
      </c>
      <c r="C32">
        <v>34061000</v>
      </c>
      <c r="D32">
        <v>0.08</v>
      </c>
      <c r="E32">
        <v>4790000</v>
      </c>
      <c r="F32">
        <v>0.01</v>
      </c>
      <c r="G32">
        <v>365226122</v>
      </c>
      <c r="H32">
        <v>83353671</v>
      </c>
      <c r="I32">
        <v>178520327</v>
      </c>
      <c r="J32">
        <v>261873998</v>
      </c>
      <c r="K32">
        <v>0</v>
      </c>
      <c r="L32">
        <v>103352124</v>
      </c>
    </row>
    <row r="33" spans="1:12" ht="16" customHeight="1" x14ac:dyDescent="0.2">
      <c r="A33" t="s">
        <v>32</v>
      </c>
      <c r="B33">
        <v>135890063</v>
      </c>
      <c r="C33">
        <v>19116519</v>
      </c>
      <c r="D33">
        <v>0.14000000000000001</v>
      </c>
      <c r="E33">
        <v>9235912</v>
      </c>
      <c r="F33">
        <v>7.0000000000000007E-2</v>
      </c>
      <c r="G33">
        <v>107537632</v>
      </c>
      <c r="H33">
        <v>26830535</v>
      </c>
      <c r="I33">
        <v>52164215</v>
      </c>
      <c r="J33">
        <v>78994750</v>
      </c>
      <c r="K33">
        <v>9900229</v>
      </c>
      <c r="L33">
        <v>18642653</v>
      </c>
    </row>
    <row r="34" spans="1:12" ht="16" customHeight="1" x14ac:dyDescent="0.2">
      <c r="A34" t="s">
        <v>33</v>
      </c>
      <c r="B34">
        <v>219235205</v>
      </c>
      <c r="C34">
        <v>23000000</v>
      </c>
      <c r="D34">
        <v>0.1</v>
      </c>
      <c r="E34">
        <v>21705174</v>
      </c>
      <c r="F34">
        <v>0.1</v>
      </c>
      <c r="G34">
        <v>174530031</v>
      </c>
      <c r="H34">
        <v>77187561</v>
      </c>
      <c r="I34">
        <v>97342470</v>
      </c>
      <c r="J34">
        <v>174530031</v>
      </c>
      <c r="K34">
        <v>3</v>
      </c>
      <c r="L34">
        <v>-3</v>
      </c>
    </row>
    <row r="35" spans="1:12" ht="16" customHeight="1" x14ac:dyDescent="0.2">
      <c r="A35" t="s">
        <v>34</v>
      </c>
      <c r="B35">
        <v>82390759</v>
      </c>
      <c r="C35">
        <v>7676010</v>
      </c>
      <c r="D35">
        <v>0.09</v>
      </c>
      <c r="E35">
        <v>1998226</v>
      </c>
      <c r="F35">
        <v>0.02</v>
      </c>
      <c r="G35">
        <v>72716523</v>
      </c>
      <c r="H35">
        <v>17802615</v>
      </c>
      <c r="I35">
        <v>9778409</v>
      </c>
      <c r="J35">
        <v>27581024</v>
      </c>
      <c r="K35">
        <v>376000</v>
      </c>
      <c r="L35">
        <v>44759499</v>
      </c>
    </row>
    <row r="36" spans="1:12" ht="16" customHeight="1" x14ac:dyDescent="0.2">
      <c r="A36" t="s">
        <v>35</v>
      </c>
      <c r="B36">
        <v>88070817</v>
      </c>
      <c r="C36">
        <v>16000000</v>
      </c>
      <c r="D36">
        <v>0.18</v>
      </c>
      <c r="E36">
        <v>0</v>
      </c>
      <c r="F36">
        <v>0</v>
      </c>
      <c r="G36">
        <v>72070817</v>
      </c>
      <c r="H36">
        <v>10996891</v>
      </c>
      <c r="I36">
        <v>17978789</v>
      </c>
      <c r="J36">
        <v>28975680</v>
      </c>
      <c r="K36">
        <v>100984</v>
      </c>
      <c r="L36">
        <v>42994153</v>
      </c>
    </row>
    <row r="37" spans="1:12" ht="16" customHeight="1" x14ac:dyDescent="0.2">
      <c r="A37" t="s">
        <v>36</v>
      </c>
      <c r="B37">
        <v>77098442</v>
      </c>
      <c r="C37">
        <v>0</v>
      </c>
      <c r="D37">
        <v>0</v>
      </c>
      <c r="E37">
        <v>1924690</v>
      </c>
      <c r="F37">
        <v>0.02</v>
      </c>
      <c r="G37">
        <v>75173752</v>
      </c>
      <c r="H37">
        <v>28193526</v>
      </c>
      <c r="I37">
        <v>38308746</v>
      </c>
      <c r="J37">
        <v>66502272</v>
      </c>
      <c r="K37">
        <v>0</v>
      </c>
      <c r="L37">
        <v>11307608</v>
      </c>
    </row>
    <row r="38" spans="1:12" ht="16" customHeight="1" x14ac:dyDescent="0.2">
      <c r="A38" t="s">
        <v>37</v>
      </c>
      <c r="B38">
        <v>67006387</v>
      </c>
      <c r="C38">
        <v>3441455</v>
      </c>
      <c r="D38">
        <v>0.05</v>
      </c>
      <c r="E38">
        <v>2000000</v>
      </c>
      <c r="F38">
        <v>0.03</v>
      </c>
      <c r="G38">
        <v>61564932</v>
      </c>
      <c r="H38">
        <v>27418545</v>
      </c>
      <c r="I38">
        <v>16674787</v>
      </c>
      <c r="J38">
        <v>44093332</v>
      </c>
      <c r="K38">
        <v>0</v>
      </c>
      <c r="L38">
        <v>17471600</v>
      </c>
    </row>
    <row r="39" spans="1:12" ht="16" customHeight="1" x14ac:dyDescent="0.2">
      <c r="A39" t="s">
        <v>38</v>
      </c>
      <c r="B39">
        <v>522998857</v>
      </c>
      <c r="C39">
        <v>80701284</v>
      </c>
      <c r="D39">
        <v>0.15</v>
      </c>
      <c r="E39">
        <v>16938000</v>
      </c>
      <c r="F39">
        <v>0.03</v>
      </c>
      <c r="G39">
        <v>425359573</v>
      </c>
      <c r="H39">
        <v>140539794</v>
      </c>
      <c r="I39">
        <v>168963796</v>
      </c>
      <c r="J39">
        <v>309503590</v>
      </c>
      <c r="K39">
        <v>103089519</v>
      </c>
      <c r="L39">
        <v>12766464</v>
      </c>
    </row>
    <row r="40" spans="1:12" ht="16" customHeight="1" x14ac:dyDescent="0.2">
      <c r="A40" t="s">
        <v>39</v>
      </c>
      <c r="B40">
        <v>189871915</v>
      </c>
      <c r="C40">
        <v>32409714</v>
      </c>
      <c r="D40">
        <v>0.17</v>
      </c>
      <c r="E40">
        <v>0</v>
      </c>
      <c r="F40">
        <v>0</v>
      </c>
      <c r="G40">
        <v>157462201</v>
      </c>
      <c r="H40">
        <v>59411740</v>
      </c>
      <c r="I40">
        <v>54270673</v>
      </c>
      <c r="J40">
        <v>113682413</v>
      </c>
      <c r="K40">
        <v>43779788</v>
      </c>
      <c r="L40">
        <v>0</v>
      </c>
    </row>
    <row r="41" spans="1:12" ht="16" customHeight="1" x14ac:dyDescent="0.2">
      <c r="A41" t="s">
        <v>40</v>
      </c>
      <c r="B41">
        <v>3262495696</v>
      </c>
      <c r="C41">
        <v>413976257</v>
      </c>
      <c r="D41">
        <v>0.13</v>
      </c>
      <c r="E41">
        <v>200755328</v>
      </c>
      <c r="F41">
        <v>0.06</v>
      </c>
      <c r="G41">
        <v>2647764111</v>
      </c>
      <c r="H41">
        <v>926176465</v>
      </c>
      <c r="I41">
        <v>1092926943</v>
      </c>
      <c r="J41">
        <v>2019103408</v>
      </c>
      <c r="K41">
        <v>317426621</v>
      </c>
      <c r="L41">
        <v>311234083</v>
      </c>
    </row>
    <row r="42" spans="1:12" ht="16" customHeight="1" x14ac:dyDescent="0.2">
      <c r="A42" t="s">
        <v>41</v>
      </c>
      <c r="B42">
        <v>635440915</v>
      </c>
      <c r="C42">
        <v>84330900</v>
      </c>
      <c r="D42">
        <v>0.13</v>
      </c>
      <c r="E42">
        <v>14838807</v>
      </c>
      <c r="F42">
        <v>0.02</v>
      </c>
      <c r="G42">
        <v>536271208</v>
      </c>
      <c r="H42">
        <v>89950613</v>
      </c>
      <c r="I42">
        <v>246597166</v>
      </c>
      <c r="J42">
        <v>336547779</v>
      </c>
      <c r="K42">
        <v>196205778</v>
      </c>
      <c r="L42">
        <v>3517651</v>
      </c>
    </row>
    <row r="43" spans="1:12" ht="16" customHeight="1" x14ac:dyDescent="0.2">
      <c r="A43" t="s">
        <v>42</v>
      </c>
      <c r="B43">
        <v>43600543</v>
      </c>
      <c r="C43">
        <v>0</v>
      </c>
      <c r="D43">
        <v>0</v>
      </c>
      <c r="E43">
        <v>0</v>
      </c>
      <c r="F43">
        <v>0</v>
      </c>
      <c r="G43">
        <v>43600543</v>
      </c>
      <c r="H43">
        <v>13378605</v>
      </c>
      <c r="I43">
        <v>13872309</v>
      </c>
      <c r="J43">
        <v>27250914</v>
      </c>
      <c r="K43">
        <v>0</v>
      </c>
      <c r="L43">
        <v>16349629</v>
      </c>
    </row>
    <row r="44" spans="1:12" ht="16" customHeight="1" x14ac:dyDescent="0.2">
      <c r="A44" t="s">
        <v>43</v>
      </c>
      <c r="B44">
        <v>982421689</v>
      </c>
      <c r="C44">
        <v>0</v>
      </c>
      <c r="D44">
        <v>0</v>
      </c>
      <c r="E44">
        <v>54597620</v>
      </c>
      <c r="F44">
        <v>0.06</v>
      </c>
      <c r="G44">
        <v>927824069</v>
      </c>
      <c r="H44">
        <v>156063620</v>
      </c>
      <c r="I44">
        <v>723585008</v>
      </c>
      <c r="J44">
        <v>879648628</v>
      </c>
      <c r="K44">
        <v>48175441</v>
      </c>
      <c r="L44">
        <v>0</v>
      </c>
    </row>
    <row r="45" spans="1:12" ht="16" customHeight="1" x14ac:dyDescent="0.2">
      <c r="A45" t="s">
        <v>44</v>
      </c>
      <c r="B45">
        <v>243541888</v>
      </c>
      <c r="C45">
        <v>29056288</v>
      </c>
      <c r="D45">
        <v>0.12</v>
      </c>
      <c r="E45">
        <v>14528144</v>
      </c>
      <c r="F45">
        <v>0.06</v>
      </c>
      <c r="G45">
        <v>199957456</v>
      </c>
      <c r="H45">
        <v>23157135</v>
      </c>
      <c r="I45">
        <v>135107705</v>
      </c>
      <c r="J45">
        <v>158264840</v>
      </c>
      <c r="K45">
        <v>41692616</v>
      </c>
      <c r="L45">
        <v>0</v>
      </c>
    </row>
    <row r="46" spans="1:12" ht="16" customHeight="1" x14ac:dyDescent="0.2">
      <c r="A46" t="s">
        <v>45</v>
      </c>
      <c r="B46">
        <v>178845763</v>
      </c>
      <c r="C46">
        <v>0</v>
      </c>
      <c r="D46">
        <v>0</v>
      </c>
      <c r="E46">
        <v>0</v>
      </c>
      <c r="F46">
        <v>0</v>
      </c>
      <c r="G46">
        <v>178845763</v>
      </c>
      <c r="H46">
        <v>88060402</v>
      </c>
      <c r="I46">
        <v>90785361</v>
      </c>
      <c r="J46">
        <v>178845763</v>
      </c>
      <c r="K46">
        <v>0</v>
      </c>
      <c r="L46">
        <v>0</v>
      </c>
    </row>
    <row r="47" spans="1:12" ht="16" customHeight="1" x14ac:dyDescent="0.2">
      <c r="A47" t="s">
        <v>46</v>
      </c>
      <c r="B47">
        <v>890548558</v>
      </c>
      <c r="C47">
        <v>141305000</v>
      </c>
      <c r="D47">
        <v>0.16</v>
      </c>
      <c r="E47">
        <v>23232750</v>
      </c>
      <c r="F47">
        <v>0.03</v>
      </c>
      <c r="G47">
        <v>726010808</v>
      </c>
      <c r="H47">
        <v>189604954</v>
      </c>
      <c r="I47">
        <v>355517677</v>
      </c>
      <c r="J47">
        <v>545122631</v>
      </c>
      <c r="K47">
        <v>60954690</v>
      </c>
      <c r="L47">
        <v>119933487</v>
      </c>
    </row>
    <row r="48" spans="1:12" ht="16" customHeight="1" x14ac:dyDescent="0.2">
      <c r="A48" t="s">
        <v>47</v>
      </c>
      <c r="B48">
        <v>99334979</v>
      </c>
      <c r="C48">
        <v>15875472</v>
      </c>
      <c r="D48">
        <v>0.16</v>
      </c>
      <c r="E48">
        <v>8257769</v>
      </c>
      <c r="F48">
        <v>0.08</v>
      </c>
      <c r="G48">
        <v>75201738</v>
      </c>
      <c r="H48">
        <v>44734320</v>
      </c>
      <c r="I48">
        <v>30467418</v>
      </c>
      <c r="J48">
        <v>75201738</v>
      </c>
      <c r="K48">
        <v>0</v>
      </c>
      <c r="L48">
        <v>0</v>
      </c>
    </row>
    <row r="49" spans="1:12" ht="16" customHeight="1" x14ac:dyDescent="0.2">
      <c r="A49" t="s">
        <v>48</v>
      </c>
      <c r="B49">
        <v>155651856</v>
      </c>
      <c r="C49">
        <v>0</v>
      </c>
      <c r="D49">
        <v>0</v>
      </c>
      <c r="E49">
        <v>4000000</v>
      </c>
      <c r="F49">
        <v>0.03</v>
      </c>
      <c r="G49">
        <v>151651856</v>
      </c>
      <c r="H49">
        <v>47677129</v>
      </c>
      <c r="I49">
        <v>83981162</v>
      </c>
      <c r="J49">
        <v>131658291</v>
      </c>
      <c r="K49">
        <v>0</v>
      </c>
      <c r="L49">
        <v>19993565</v>
      </c>
    </row>
    <row r="50" spans="1:12" ht="16" customHeight="1" x14ac:dyDescent="0.2">
      <c r="A50" t="s">
        <v>49</v>
      </c>
      <c r="B50">
        <v>39232992</v>
      </c>
      <c r="C50">
        <v>0</v>
      </c>
      <c r="D50">
        <v>0</v>
      </c>
      <c r="E50">
        <v>2127965</v>
      </c>
      <c r="F50">
        <v>0.05</v>
      </c>
      <c r="G50">
        <v>37105027</v>
      </c>
      <c r="H50">
        <v>11690271</v>
      </c>
      <c r="I50">
        <v>5523426</v>
      </c>
      <c r="J50">
        <v>17213697</v>
      </c>
      <c r="K50">
        <v>0</v>
      </c>
      <c r="L50">
        <v>19891330</v>
      </c>
    </row>
    <row r="51" spans="1:12" ht="16" customHeight="1" x14ac:dyDescent="0.2">
      <c r="A51" t="s">
        <v>50</v>
      </c>
      <c r="B51">
        <v>409283091</v>
      </c>
      <c r="C51">
        <v>50600000</v>
      </c>
      <c r="D51">
        <v>0.12</v>
      </c>
      <c r="E51">
        <v>9000000</v>
      </c>
      <c r="F51">
        <v>0.02</v>
      </c>
      <c r="G51">
        <v>349683091</v>
      </c>
      <c r="H51">
        <v>140018505</v>
      </c>
      <c r="I51">
        <v>62018410</v>
      </c>
      <c r="J51">
        <v>202036915</v>
      </c>
      <c r="K51">
        <v>0</v>
      </c>
      <c r="L51">
        <v>147646176</v>
      </c>
    </row>
    <row r="52" spans="1:12" ht="16" customHeight="1" x14ac:dyDescent="0.2">
      <c r="A52" t="s">
        <v>51</v>
      </c>
      <c r="B52">
        <v>712816314</v>
      </c>
      <c r="C52">
        <v>0</v>
      </c>
      <c r="D52">
        <v>0</v>
      </c>
      <c r="E52">
        <v>29777490</v>
      </c>
      <c r="F52">
        <v>0.04</v>
      </c>
      <c r="G52">
        <v>683038824</v>
      </c>
      <c r="H52">
        <v>62894089</v>
      </c>
      <c r="I52">
        <v>491320757</v>
      </c>
      <c r="J52">
        <v>554214846</v>
      </c>
      <c r="K52">
        <v>128823978</v>
      </c>
      <c r="L52">
        <v>0</v>
      </c>
    </row>
    <row r="53" spans="1:12" ht="16" customHeight="1" x14ac:dyDescent="0.2">
      <c r="A53" t="s">
        <v>52</v>
      </c>
      <c r="B53">
        <v>185425808</v>
      </c>
      <c r="C53">
        <v>0</v>
      </c>
      <c r="D53">
        <v>0</v>
      </c>
      <c r="E53">
        <v>7560948</v>
      </c>
      <c r="F53">
        <v>0.04</v>
      </c>
      <c r="G53">
        <v>177864860</v>
      </c>
      <c r="H53">
        <v>41672177</v>
      </c>
      <c r="I53">
        <v>44315561</v>
      </c>
      <c r="J53">
        <v>85987738</v>
      </c>
      <c r="K53">
        <v>0</v>
      </c>
      <c r="L53">
        <v>91877122</v>
      </c>
    </row>
    <row r="54" spans="1:12" ht="16" customHeight="1" x14ac:dyDescent="0.2">
      <c r="A54" t="s">
        <v>53</v>
      </c>
      <c r="B54">
        <v>47353181</v>
      </c>
      <c r="C54">
        <v>9224074</v>
      </c>
      <c r="D54">
        <v>0.19</v>
      </c>
      <c r="E54">
        <v>4735318</v>
      </c>
      <c r="F54">
        <v>0.1</v>
      </c>
      <c r="G54">
        <v>33393789</v>
      </c>
      <c r="H54">
        <v>8432053</v>
      </c>
      <c r="I54">
        <v>24961736</v>
      </c>
      <c r="J54">
        <v>33393789</v>
      </c>
      <c r="K54">
        <v>0</v>
      </c>
      <c r="L54">
        <v>0</v>
      </c>
    </row>
    <row r="55" spans="1:12" ht="16" customHeight="1" x14ac:dyDescent="0.2">
      <c r="A55" t="s">
        <v>54</v>
      </c>
      <c r="B55">
        <v>159428152</v>
      </c>
      <c r="C55">
        <v>13056465</v>
      </c>
      <c r="D55">
        <v>0.08</v>
      </c>
      <c r="E55">
        <v>13956375</v>
      </c>
      <c r="F55">
        <v>0.09</v>
      </c>
      <c r="G55">
        <v>132415312</v>
      </c>
      <c r="H55">
        <v>26563378</v>
      </c>
      <c r="I55">
        <v>85174209</v>
      </c>
      <c r="J55">
        <v>111737587</v>
      </c>
      <c r="K55">
        <v>817489</v>
      </c>
      <c r="L55">
        <v>19860236</v>
      </c>
    </row>
    <row r="56" spans="1:12" ht="16" customHeight="1" x14ac:dyDescent="0.2">
      <c r="A56" t="s">
        <v>55</v>
      </c>
      <c r="B56">
        <v>637332557</v>
      </c>
      <c r="C56">
        <v>104574062</v>
      </c>
      <c r="D56">
        <v>0.16</v>
      </c>
      <c r="E56">
        <v>8642000</v>
      </c>
      <c r="F56">
        <v>0.01</v>
      </c>
      <c r="G56">
        <v>524116495</v>
      </c>
      <c r="H56">
        <v>183788621</v>
      </c>
      <c r="I56">
        <v>208943604</v>
      </c>
      <c r="J56">
        <v>392732225</v>
      </c>
      <c r="K56">
        <v>0</v>
      </c>
      <c r="L56">
        <v>131384270</v>
      </c>
    </row>
    <row r="57" spans="1:12" ht="16" customHeight="1" x14ac:dyDescent="0.2">
      <c r="A57" t="s">
        <v>56</v>
      </c>
      <c r="B57">
        <v>186896409</v>
      </c>
      <c r="C57">
        <v>0</v>
      </c>
      <c r="D57">
        <v>0</v>
      </c>
      <c r="E57">
        <v>11017631</v>
      </c>
      <c r="F57">
        <v>0.06</v>
      </c>
      <c r="G57">
        <v>175878778</v>
      </c>
      <c r="H57">
        <v>66021287</v>
      </c>
      <c r="I57">
        <v>46901760</v>
      </c>
      <c r="J57">
        <v>112923047</v>
      </c>
      <c r="K57">
        <v>0</v>
      </c>
      <c r="L57">
        <v>62955731</v>
      </c>
    </row>
    <row r="58" spans="1:12" ht="16" customHeight="1" x14ac:dyDescent="0.2">
      <c r="A58" t="s">
        <v>57</v>
      </c>
      <c r="B58">
        <v>377399225</v>
      </c>
      <c r="C58">
        <v>62899870</v>
      </c>
      <c r="D58">
        <v>0.17</v>
      </c>
      <c r="E58">
        <v>13420500</v>
      </c>
      <c r="F58">
        <v>0.04</v>
      </c>
      <c r="G58">
        <v>301078855</v>
      </c>
      <c r="H58">
        <v>43358989</v>
      </c>
      <c r="I58">
        <v>246339666</v>
      </c>
      <c r="J58">
        <v>289698655</v>
      </c>
      <c r="K58">
        <v>11380200</v>
      </c>
      <c r="L58">
        <v>0</v>
      </c>
    </row>
    <row r="59" spans="1:12" ht="16" customHeight="1" x14ac:dyDescent="0.2">
      <c r="A59" t="s">
        <v>58</v>
      </c>
      <c r="B59">
        <v>66278275</v>
      </c>
      <c r="C59">
        <v>0</v>
      </c>
      <c r="D59">
        <v>0</v>
      </c>
      <c r="E59">
        <v>0</v>
      </c>
      <c r="F59">
        <v>0</v>
      </c>
      <c r="G59">
        <v>66278275</v>
      </c>
      <c r="H59">
        <v>4915479</v>
      </c>
      <c r="I59">
        <v>16868444</v>
      </c>
      <c r="J59">
        <v>21783923</v>
      </c>
      <c r="K59">
        <v>2656276</v>
      </c>
      <c r="L59">
        <v>41838077</v>
      </c>
    </row>
    <row r="61" spans="1:12" ht="16" customHeight="1" x14ac:dyDescent="0.2">
      <c r="A61" t="s">
        <v>117</v>
      </c>
      <c r="B61">
        <v>21747692635</v>
      </c>
      <c r="C61">
        <v>1726737255</v>
      </c>
      <c r="D61" t="s">
        <v>294</v>
      </c>
      <c r="E61">
        <v>1212271057</v>
      </c>
      <c r="F61" t="s">
        <v>294</v>
      </c>
      <c r="G61">
        <v>18808684323</v>
      </c>
      <c r="H61">
        <v>5691642550</v>
      </c>
      <c r="I61">
        <v>9486936584</v>
      </c>
      <c r="J61">
        <v>15178579134</v>
      </c>
      <c r="K61">
        <v>1583526525</v>
      </c>
      <c r="L61">
        <v>2049214794</v>
      </c>
    </row>
    <row r="63" spans="1:12" ht="16" customHeight="1" x14ac:dyDescent="0.2">
      <c r="A63" t="s">
        <v>307</v>
      </c>
      <c r="B63">
        <v>1</v>
      </c>
      <c r="C63">
        <v>0.08</v>
      </c>
      <c r="D63" t="s">
        <v>134</v>
      </c>
      <c r="E63">
        <v>0.06</v>
      </c>
      <c r="F63" t="s">
        <v>134</v>
      </c>
      <c r="G63">
        <v>0.86</v>
      </c>
      <c r="H63">
        <v>0.37</v>
      </c>
      <c r="I63">
        <v>0.63</v>
      </c>
      <c r="J63">
        <v>1</v>
      </c>
      <c r="K63">
        <v>0.08</v>
      </c>
      <c r="L63">
        <v>0.11</v>
      </c>
    </row>
    <row r="65" spans="1:1" ht="16" customHeight="1" x14ac:dyDescent="0.2">
      <c r="A65" t="s">
        <v>732</v>
      </c>
    </row>
  </sheetData>
  <hyperlinks>
    <hyperlink ref="B5" r:id="rId1" tooltip="footnote 3"/>
    <hyperlink ref="C8" r:id="rId2" tooltip="footnote 2"/>
    <hyperlink ref="A63" r:id="rId3" tooltip="footnote 9"/>
  </hyperlinks>
  <pageMargins left="0.7" right="0.7" top="0.75" bottom="0.75" header="0.5" footer="0.5"/>
  <pageSetup orientation="portrait"/>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enableFormatConditionsCalculation="0">
    <pageSetUpPr fitToPage="1"/>
  </sheetPr>
  <dimension ref="A1:F56"/>
  <sheetViews>
    <sheetView workbookViewId="0">
      <selection activeCell="A5" sqref="A5:A56"/>
    </sheetView>
  </sheetViews>
  <sheetFormatPr baseColWidth="10" defaultColWidth="8.83203125" defaultRowHeight="16" x14ac:dyDescent="0.2"/>
  <cols>
    <col min="1" max="1" width="20.6640625" bestFit="1" customWidth="1"/>
    <col min="2" max="3" width="16.83203125" bestFit="1" customWidth="1"/>
    <col min="4" max="4" width="14" bestFit="1" customWidth="1"/>
    <col min="5" max="5" width="16" customWidth="1"/>
    <col min="6" max="6" width="14" bestFit="1" customWidth="1"/>
    <col min="8" max="8" width="15.33203125" bestFit="1" customWidth="1"/>
  </cols>
  <sheetData>
    <row r="1" spans="1:6" x14ac:dyDescent="0.2">
      <c r="A1" t="s">
        <v>112</v>
      </c>
    </row>
    <row r="2" spans="1:6" x14ac:dyDescent="0.2">
      <c r="A2" t="s">
        <v>1</v>
      </c>
    </row>
    <row r="3" spans="1:6" ht="30.75" customHeight="1" x14ac:dyDescent="0.2">
      <c r="B3" t="s">
        <v>2</v>
      </c>
      <c r="C3" t="s">
        <v>3</v>
      </c>
      <c r="D3" t="s">
        <v>4</v>
      </c>
      <c r="E3" t="s">
        <v>5</v>
      </c>
      <c r="F3" t="s">
        <v>6</v>
      </c>
    </row>
    <row r="5" spans="1:6" x14ac:dyDescent="0.2">
      <c r="A5" t="s">
        <v>7</v>
      </c>
      <c r="B5">
        <v>12252557498</v>
      </c>
      <c r="C5">
        <v>10699142042</v>
      </c>
      <c r="D5">
        <v>568347523</v>
      </c>
      <c r="E5">
        <v>345089682</v>
      </c>
      <c r="F5">
        <v>639978251</v>
      </c>
    </row>
    <row r="6" spans="1:6" x14ac:dyDescent="0.2">
      <c r="A6" t="s">
        <v>8</v>
      </c>
      <c r="B6">
        <v>54728005</v>
      </c>
      <c r="C6">
        <v>49093777</v>
      </c>
      <c r="D6">
        <v>81184</v>
      </c>
      <c r="E6">
        <v>5553044</v>
      </c>
      <c r="F6">
        <v>0</v>
      </c>
    </row>
    <row r="7" spans="1:6" x14ac:dyDescent="0.2">
      <c r="A7" t="s">
        <v>9</v>
      </c>
      <c r="B7">
        <v>49210568</v>
      </c>
      <c r="C7">
        <v>39660988</v>
      </c>
      <c r="D7">
        <v>8619958</v>
      </c>
      <c r="E7">
        <v>929622</v>
      </c>
      <c r="F7">
        <v>0</v>
      </c>
    </row>
    <row r="8" spans="1:6" x14ac:dyDescent="0.2">
      <c r="A8" t="s">
        <v>10</v>
      </c>
      <c r="B8">
        <v>107016184</v>
      </c>
      <c r="C8">
        <v>104894864</v>
      </c>
      <c r="D8">
        <v>0</v>
      </c>
      <c r="E8">
        <v>2121320</v>
      </c>
      <c r="F8">
        <v>0</v>
      </c>
    </row>
    <row r="9" spans="1:6" x14ac:dyDescent="0.2">
      <c r="A9" t="s">
        <v>11</v>
      </c>
      <c r="B9">
        <v>16162976</v>
      </c>
      <c r="C9">
        <v>16162976</v>
      </c>
      <c r="D9">
        <v>0</v>
      </c>
      <c r="E9">
        <v>0</v>
      </c>
      <c r="F9">
        <v>0</v>
      </c>
    </row>
    <row r="10" spans="1:6" x14ac:dyDescent="0.2">
      <c r="A10" t="s">
        <v>12</v>
      </c>
      <c r="B10">
        <v>4478363212</v>
      </c>
      <c r="C10">
        <v>3948392413</v>
      </c>
      <c r="D10">
        <v>162550245</v>
      </c>
      <c r="E10">
        <v>137132932</v>
      </c>
      <c r="F10">
        <v>230287622</v>
      </c>
    </row>
    <row r="11" spans="1:6" x14ac:dyDescent="0.2">
      <c r="A11" t="s">
        <v>13</v>
      </c>
      <c r="B11">
        <v>76847149</v>
      </c>
      <c r="C11">
        <v>71193840</v>
      </c>
      <c r="D11">
        <v>0</v>
      </c>
      <c r="E11">
        <v>5653309</v>
      </c>
      <c r="F11">
        <v>0</v>
      </c>
    </row>
    <row r="12" spans="1:6" x14ac:dyDescent="0.2">
      <c r="A12" t="s">
        <v>14</v>
      </c>
      <c r="B12">
        <v>99021923</v>
      </c>
      <c r="C12">
        <v>92870439</v>
      </c>
      <c r="D12">
        <v>4523504</v>
      </c>
      <c r="E12">
        <v>0</v>
      </c>
      <c r="F12">
        <v>1627980</v>
      </c>
    </row>
    <row r="13" spans="1:6" x14ac:dyDescent="0.2">
      <c r="A13" t="s">
        <v>15</v>
      </c>
      <c r="B13">
        <v>11148873</v>
      </c>
      <c r="C13">
        <v>10779102</v>
      </c>
      <c r="D13">
        <v>55378</v>
      </c>
      <c r="E13">
        <v>313473</v>
      </c>
      <c r="F13">
        <v>920</v>
      </c>
    </row>
    <row r="14" spans="1:6" x14ac:dyDescent="0.2">
      <c r="A14" t="s">
        <v>16</v>
      </c>
      <c r="B14">
        <v>65821921</v>
      </c>
      <c r="C14">
        <v>53150612</v>
      </c>
      <c r="D14">
        <v>10602000</v>
      </c>
      <c r="E14">
        <v>2069309</v>
      </c>
      <c r="F14">
        <v>0</v>
      </c>
    </row>
    <row r="15" spans="1:6" x14ac:dyDescent="0.2">
      <c r="A15" t="s">
        <v>17</v>
      </c>
      <c r="B15">
        <v>211441336</v>
      </c>
      <c r="C15">
        <v>187356811</v>
      </c>
      <c r="D15">
        <v>23597538</v>
      </c>
      <c r="E15">
        <v>486987</v>
      </c>
      <c r="F15">
        <v>0</v>
      </c>
    </row>
    <row r="16" spans="1:6" x14ac:dyDescent="0.2">
      <c r="A16" t="s">
        <v>18</v>
      </c>
      <c r="B16">
        <v>82692200</v>
      </c>
      <c r="C16">
        <v>48315614</v>
      </c>
      <c r="D16">
        <v>22182651</v>
      </c>
      <c r="E16">
        <v>12193935</v>
      </c>
      <c r="F16">
        <v>0</v>
      </c>
    </row>
    <row r="17" spans="1:6" x14ac:dyDescent="0.2">
      <c r="A17" t="s">
        <v>19</v>
      </c>
      <c r="B17">
        <v>84896815</v>
      </c>
      <c r="C17">
        <v>70141059</v>
      </c>
      <c r="D17">
        <v>6007935</v>
      </c>
      <c r="E17">
        <v>1013959</v>
      </c>
      <c r="F17">
        <v>7733862</v>
      </c>
    </row>
    <row r="18" spans="1:6" x14ac:dyDescent="0.2">
      <c r="A18" t="s">
        <v>20</v>
      </c>
      <c r="B18">
        <v>6306193</v>
      </c>
      <c r="C18">
        <v>6195466</v>
      </c>
      <c r="D18">
        <v>0</v>
      </c>
      <c r="E18">
        <v>110727</v>
      </c>
      <c r="F18">
        <v>0</v>
      </c>
    </row>
    <row r="19" spans="1:6" x14ac:dyDescent="0.2">
      <c r="A19" t="s">
        <v>21</v>
      </c>
      <c r="B19">
        <v>76223681</v>
      </c>
      <c r="C19">
        <v>72269935</v>
      </c>
      <c r="D19">
        <v>0</v>
      </c>
      <c r="E19">
        <v>3953746</v>
      </c>
      <c r="F19">
        <v>0</v>
      </c>
    </row>
    <row r="20" spans="1:6" x14ac:dyDescent="0.2">
      <c r="A20" t="s">
        <v>22</v>
      </c>
      <c r="B20">
        <v>91937263</v>
      </c>
      <c r="C20">
        <v>91937263</v>
      </c>
      <c r="D20">
        <v>0</v>
      </c>
      <c r="E20">
        <v>0</v>
      </c>
      <c r="F20">
        <v>0</v>
      </c>
    </row>
    <row r="21" spans="1:6" x14ac:dyDescent="0.2">
      <c r="A21" t="s">
        <v>23</v>
      </c>
      <c r="B21">
        <v>85855827</v>
      </c>
      <c r="C21">
        <v>70456537</v>
      </c>
      <c r="D21">
        <v>11184251</v>
      </c>
      <c r="E21">
        <v>4215039</v>
      </c>
      <c r="F21">
        <v>0</v>
      </c>
    </row>
    <row r="22" spans="1:6" x14ac:dyDescent="0.2">
      <c r="A22" t="s">
        <v>24</v>
      </c>
      <c r="B22">
        <v>91515177</v>
      </c>
      <c r="C22">
        <v>50355327</v>
      </c>
      <c r="D22">
        <v>11279322</v>
      </c>
      <c r="E22">
        <v>8566716</v>
      </c>
      <c r="F22">
        <v>21313812</v>
      </c>
    </row>
    <row r="23" spans="1:6" x14ac:dyDescent="0.2">
      <c r="A23" t="s">
        <v>25</v>
      </c>
      <c r="B23">
        <v>159398944</v>
      </c>
      <c r="C23">
        <v>122839214</v>
      </c>
      <c r="D23">
        <v>22987446</v>
      </c>
      <c r="E23">
        <v>13572284</v>
      </c>
      <c r="F23">
        <v>0</v>
      </c>
    </row>
    <row r="24" spans="1:6" x14ac:dyDescent="0.2">
      <c r="A24" t="s">
        <v>26</v>
      </c>
      <c r="B24">
        <v>42738278</v>
      </c>
      <c r="C24">
        <v>40841357</v>
      </c>
      <c r="D24">
        <v>0</v>
      </c>
      <c r="E24">
        <v>1896921</v>
      </c>
      <c r="F24">
        <v>0</v>
      </c>
    </row>
    <row r="25" spans="1:6" x14ac:dyDescent="0.2">
      <c r="A25" t="s">
        <v>27</v>
      </c>
      <c r="B25">
        <v>99605559</v>
      </c>
      <c r="C25">
        <v>77968137</v>
      </c>
      <c r="D25">
        <v>8843244</v>
      </c>
      <c r="E25">
        <v>12794178</v>
      </c>
      <c r="F25">
        <v>0</v>
      </c>
    </row>
    <row r="26" spans="1:6" x14ac:dyDescent="0.2">
      <c r="A26" t="s">
        <v>28</v>
      </c>
      <c r="B26">
        <v>124415298</v>
      </c>
      <c r="C26">
        <v>124415298</v>
      </c>
      <c r="D26">
        <v>0</v>
      </c>
      <c r="E26">
        <v>0</v>
      </c>
      <c r="F26">
        <v>0</v>
      </c>
    </row>
    <row r="27" spans="1:6" x14ac:dyDescent="0.2">
      <c r="A27" t="s">
        <v>29</v>
      </c>
      <c r="B27">
        <v>336526231</v>
      </c>
      <c r="C27">
        <v>336526231</v>
      </c>
      <c r="D27">
        <v>0</v>
      </c>
      <c r="E27">
        <v>0</v>
      </c>
      <c r="F27">
        <v>0</v>
      </c>
    </row>
    <row r="28" spans="1:6" x14ac:dyDescent="0.2">
      <c r="A28" t="s">
        <v>30</v>
      </c>
      <c r="B28">
        <v>593359595</v>
      </c>
      <c r="C28">
        <v>546268921</v>
      </c>
      <c r="D28">
        <v>47090674</v>
      </c>
      <c r="E28">
        <v>0</v>
      </c>
      <c r="F28">
        <v>0</v>
      </c>
    </row>
    <row r="29" spans="1:6" x14ac:dyDescent="0.2">
      <c r="A29" t="s">
        <v>31</v>
      </c>
      <c r="B29">
        <v>95830668</v>
      </c>
      <c r="C29">
        <v>95830668</v>
      </c>
      <c r="D29">
        <v>0</v>
      </c>
      <c r="E29">
        <v>0</v>
      </c>
      <c r="F29">
        <v>0</v>
      </c>
    </row>
    <row r="30" spans="1:6" x14ac:dyDescent="0.2">
      <c r="A30" t="s">
        <v>32</v>
      </c>
      <c r="B30">
        <v>33523719</v>
      </c>
      <c r="C30">
        <v>19859498</v>
      </c>
      <c r="D30">
        <v>0</v>
      </c>
      <c r="E30">
        <v>13664221</v>
      </c>
      <c r="F30">
        <v>0</v>
      </c>
    </row>
    <row r="31" spans="1:6" x14ac:dyDescent="0.2">
      <c r="A31" t="s">
        <v>33</v>
      </c>
      <c r="B31">
        <v>105720630</v>
      </c>
      <c r="C31">
        <v>105720630</v>
      </c>
      <c r="D31">
        <v>0</v>
      </c>
      <c r="E31">
        <v>0</v>
      </c>
      <c r="F31">
        <v>0</v>
      </c>
    </row>
    <row r="32" spans="1:6" x14ac:dyDescent="0.2">
      <c r="A32" t="s">
        <v>34</v>
      </c>
      <c r="B32">
        <v>21979628</v>
      </c>
      <c r="C32">
        <v>18413389</v>
      </c>
      <c r="D32">
        <v>1313990</v>
      </c>
      <c r="E32">
        <v>0</v>
      </c>
      <c r="F32">
        <v>2252249</v>
      </c>
    </row>
    <row r="33" spans="1:6" x14ac:dyDescent="0.2">
      <c r="A33" t="s">
        <v>35</v>
      </c>
      <c r="B33">
        <v>31317664</v>
      </c>
      <c r="C33">
        <v>31317664</v>
      </c>
      <c r="D33">
        <v>0</v>
      </c>
      <c r="E33">
        <v>0</v>
      </c>
      <c r="F33">
        <v>0</v>
      </c>
    </row>
    <row r="34" spans="1:6" x14ac:dyDescent="0.2">
      <c r="A34" t="s">
        <v>36</v>
      </c>
      <c r="B34">
        <v>45674479</v>
      </c>
      <c r="C34">
        <v>41596249</v>
      </c>
      <c r="D34">
        <v>1401083</v>
      </c>
      <c r="E34">
        <v>2677147</v>
      </c>
      <c r="F34">
        <v>0</v>
      </c>
    </row>
    <row r="35" spans="1:6" x14ac:dyDescent="0.2">
      <c r="A35" t="s">
        <v>37</v>
      </c>
      <c r="B35">
        <v>44341438</v>
      </c>
      <c r="C35">
        <v>37820100</v>
      </c>
      <c r="D35">
        <v>0</v>
      </c>
      <c r="E35">
        <v>0</v>
      </c>
      <c r="F35">
        <v>6521338</v>
      </c>
    </row>
    <row r="36" spans="1:6" x14ac:dyDescent="0.2">
      <c r="A36" t="s">
        <v>38</v>
      </c>
      <c r="B36">
        <v>309442370</v>
      </c>
      <c r="C36">
        <v>266016176</v>
      </c>
      <c r="D36">
        <v>28580860</v>
      </c>
      <c r="E36">
        <v>14845334</v>
      </c>
      <c r="F36">
        <v>0</v>
      </c>
    </row>
    <row r="37" spans="1:6" x14ac:dyDescent="0.2">
      <c r="A37" t="s">
        <v>39</v>
      </c>
      <c r="B37">
        <v>116699655</v>
      </c>
      <c r="C37">
        <v>95638252</v>
      </c>
      <c r="D37">
        <v>20289358</v>
      </c>
      <c r="E37">
        <v>772045</v>
      </c>
      <c r="F37">
        <v>0</v>
      </c>
    </row>
    <row r="38" spans="1:6" x14ac:dyDescent="0.2">
      <c r="A38" t="s">
        <v>40</v>
      </c>
      <c r="B38">
        <v>2032371932</v>
      </c>
      <c r="C38">
        <v>1667796093</v>
      </c>
      <c r="D38">
        <v>101983998</v>
      </c>
      <c r="E38">
        <v>0</v>
      </c>
      <c r="F38">
        <v>262591841</v>
      </c>
    </row>
    <row r="39" spans="1:6" x14ac:dyDescent="0.2">
      <c r="A39" t="s">
        <v>41</v>
      </c>
      <c r="B39">
        <v>75524557</v>
      </c>
      <c r="C39">
        <v>74949693</v>
      </c>
      <c r="D39">
        <v>0</v>
      </c>
      <c r="E39">
        <v>0</v>
      </c>
      <c r="F39">
        <v>574864</v>
      </c>
    </row>
    <row r="40" spans="1:6" x14ac:dyDescent="0.2">
      <c r="A40" t="s">
        <v>42</v>
      </c>
      <c r="B40">
        <v>20451207</v>
      </c>
      <c r="C40">
        <v>7620852</v>
      </c>
      <c r="D40">
        <v>1017036</v>
      </c>
      <c r="E40">
        <v>1517656</v>
      </c>
      <c r="F40">
        <v>10295663</v>
      </c>
    </row>
    <row r="41" spans="1:6" x14ac:dyDescent="0.2">
      <c r="A41" t="s">
        <v>43</v>
      </c>
      <c r="B41">
        <v>505849788</v>
      </c>
      <c r="C41">
        <v>506398844</v>
      </c>
      <c r="D41">
        <v>0</v>
      </c>
      <c r="E41">
        <v>-549056</v>
      </c>
      <c r="F41">
        <v>0</v>
      </c>
    </row>
    <row r="42" spans="1:6" x14ac:dyDescent="0.2">
      <c r="A42" t="s">
        <v>44</v>
      </c>
      <c r="B42">
        <v>73225325</v>
      </c>
      <c r="C42">
        <v>24446971</v>
      </c>
      <c r="D42">
        <v>12968500</v>
      </c>
      <c r="E42">
        <v>26866573</v>
      </c>
      <c r="F42">
        <v>8943281</v>
      </c>
    </row>
    <row r="43" spans="1:6" x14ac:dyDescent="0.2">
      <c r="A43" t="s">
        <v>45</v>
      </c>
      <c r="B43">
        <v>240418702</v>
      </c>
      <c r="C43">
        <v>200018047</v>
      </c>
      <c r="D43">
        <v>22825183</v>
      </c>
      <c r="E43">
        <v>6337283</v>
      </c>
      <c r="F43">
        <v>11238189</v>
      </c>
    </row>
    <row r="44" spans="1:6" x14ac:dyDescent="0.2">
      <c r="A44" t="s">
        <v>46</v>
      </c>
      <c r="B44">
        <v>212952282</v>
      </c>
      <c r="C44">
        <v>202162876</v>
      </c>
      <c r="D44">
        <v>0</v>
      </c>
      <c r="E44">
        <v>10789406</v>
      </c>
      <c r="F44">
        <v>0</v>
      </c>
    </row>
    <row r="45" spans="1:6" x14ac:dyDescent="0.2">
      <c r="A45" t="s">
        <v>47</v>
      </c>
      <c r="B45">
        <v>43638816</v>
      </c>
      <c r="C45">
        <v>40058464</v>
      </c>
      <c r="D45">
        <v>3492356</v>
      </c>
      <c r="E45">
        <v>87996</v>
      </c>
      <c r="F45">
        <v>0</v>
      </c>
    </row>
    <row r="46" spans="1:6" x14ac:dyDescent="0.2">
      <c r="A46" t="s">
        <v>48</v>
      </c>
      <c r="B46">
        <v>51245397</v>
      </c>
      <c r="C46">
        <v>45743806</v>
      </c>
      <c r="D46">
        <v>0</v>
      </c>
      <c r="E46">
        <v>5501591</v>
      </c>
      <c r="F46">
        <v>0</v>
      </c>
    </row>
    <row r="47" spans="1:6" x14ac:dyDescent="0.2">
      <c r="A47" t="s">
        <v>49</v>
      </c>
      <c r="B47">
        <v>22402338</v>
      </c>
      <c r="C47">
        <v>15662935</v>
      </c>
      <c r="D47">
        <v>802914</v>
      </c>
      <c r="E47">
        <v>0</v>
      </c>
      <c r="F47">
        <v>5936489</v>
      </c>
    </row>
    <row r="48" spans="1:6" x14ac:dyDescent="0.2">
      <c r="A48" t="s">
        <v>50</v>
      </c>
      <c r="B48">
        <v>152709860</v>
      </c>
      <c r="C48">
        <v>133943931</v>
      </c>
      <c r="D48">
        <v>18765929</v>
      </c>
      <c r="E48">
        <v>0</v>
      </c>
      <c r="F48">
        <v>0</v>
      </c>
    </row>
    <row r="49" spans="1:6" x14ac:dyDescent="0.2">
      <c r="A49" t="s">
        <v>51</v>
      </c>
      <c r="B49">
        <v>159061995</v>
      </c>
      <c r="C49">
        <v>107100969</v>
      </c>
      <c r="D49">
        <v>0</v>
      </c>
      <c r="E49">
        <v>338374</v>
      </c>
      <c r="F49">
        <v>51622652</v>
      </c>
    </row>
    <row r="50" spans="1:6" x14ac:dyDescent="0.2">
      <c r="A50" t="s">
        <v>52</v>
      </c>
      <c r="B50">
        <v>46472796</v>
      </c>
      <c r="C50">
        <v>37050388</v>
      </c>
      <c r="D50">
        <v>6131350</v>
      </c>
      <c r="E50">
        <v>3291058</v>
      </c>
      <c r="F50">
        <v>0</v>
      </c>
    </row>
    <row r="51" spans="1:6" x14ac:dyDescent="0.2">
      <c r="A51" t="s">
        <v>53</v>
      </c>
      <c r="B51">
        <v>25679548</v>
      </c>
      <c r="C51">
        <v>16743055</v>
      </c>
      <c r="D51">
        <v>0</v>
      </c>
      <c r="E51">
        <v>4334754</v>
      </c>
      <c r="F51">
        <v>4601739</v>
      </c>
    </row>
    <row r="52" spans="1:6" x14ac:dyDescent="0.2">
      <c r="A52" t="s">
        <v>54</v>
      </c>
      <c r="B52">
        <v>126758964</v>
      </c>
      <c r="C52">
        <v>122517853</v>
      </c>
      <c r="D52">
        <v>4241111</v>
      </c>
      <c r="E52">
        <v>0</v>
      </c>
      <c r="F52">
        <v>0</v>
      </c>
    </row>
    <row r="53" spans="1:6" x14ac:dyDescent="0.2">
      <c r="A53" t="s">
        <v>55</v>
      </c>
      <c r="B53">
        <v>368599838</v>
      </c>
      <c r="C53">
        <v>368599838</v>
      </c>
      <c r="D53">
        <v>0</v>
      </c>
      <c r="E53">
        <v>0</v>
      </c>
      <c r="F53">
        <v>0</v>
      </c>
    </row>
    <row r="54" spans="1:6" x14ac:dyDescent="0.2">
      <c r="A54" t="s">
        <v>56</v>
      </c>
      <c r="B54">
        <v>103123887</v>
      </c>
      <c r="C54">
        <v>43275520</v>
      </c>
      <c r="D54">
        <v>3374818</v>
      </c>
      <c r="E54">
        <v>42037799</v>
      </c>
      <c r="F54">
        <v>14435750</v>
      </c>
    </row>
    <row r="55" spans="1:6" x14ac:dyDescent="0.2">
      <c r="A55" t="s">
        <v>57</v>
      </c>
      <c r="B55">
        <v>130008982</v>
      </c>
      <c r="C55">
        <v>130008982</v>
      </c>
      <c r="D55">
        <v>0</v>
      </c>
      <c r="E55">
        <v>0</v>
      </c>
      <c r="F55">
        <v>0</v>
      </c>
    </row>
    <row r="56" spans="1:6" x14ac:dyDescent="0.2">
      <c r="A56" t="s">
        <v>58</v>
      </c>
      <c r="B56">
        <v>12297825</v>
      </c>
      <c r="C56">
        <v>10744118</v>
      </c>
      <c r="D56">
        <v>1553707</v>
      </c>
      <c r="E56">
        <v>0</v>
      </c>
      <c r="F56">
        <v>0</v>
      </c>
    </row>
  </sheetData>
  <pageMargins left="0.7" right="0.7" top="0.5" bottom="0.5" header="0.3" footer="0.3"/>
  <pageSetup scale="64" orientation="landscape"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enableFormatConditionsCalculation="0">
    <pageSetUpPr fitToPage="1"/>
  </sheetPr>
  <dimension ref="A1:O56"/>
  <sheetViews>
    <sheetView topLeftCell="B1" workbookViewId="0">
      <selection activeCell="A2" sqref="A1:XFD1048576"/>
    </sheetView>
  </sheetViews>
  <sheetFormatPr baseColWidth="10" defaultColWidth="8.83203125" defaultRowHeight="16" x14ac:dyDescent="0.2"/>
  <cols>
    <col min="1" max="1" width="20.6640625" bestFit="1" customWidth="1"/>
    <col min="2" max="2" width="16.83203125" bestFit="1" customWidth="1"/>
    <col min="3" max="4" width="15.6640625" bestFit="1" customWidth="1"/>
    <col min="5" max="5" width="16.1640625" customWidth="1"/>
    <col min="6" max="6" width="12.8320312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x14ac:dyDescent="0.2">
      <c r="A1" t="s">
        <v>113</v>
      </c>
    </row>
    <row r="2" spans="1:15" x14ac:dyDescent="0.2">
      <c r="A2" t="s">
        <v>1</v>
      </c>
    </row>
    <row r="3" spans="1:15" x14ac:dyDescent="0.2">
      <c r="B3" t="s">
        <v>60</v>
      </c>
      <c r="C3" t="s">
        <v>61</v>
      </c>
      <c r="D3" t="s">
        <v>4</v>
      </c>
      <c r="E3" t="s">
        <v>62</v>
      </c>
      <c r="F3" t="s">
        <v>63</v>
      </c>
      <c r="G3" t="s">
        <v>64</v>
      </c>
      <c r="H3" t="s">
        <v>65</v>
      </c>
      <c r="I3" t="s">
        <v>66</v>
      </c>
      <c r="J3" t="s">
        <v>67</v>
      </c>
      <c r="K3" t="s">
        <v>68</v>
      </c>
      <c r="L3" t="s">
        <v>69</v>
      </c>
      <c r="M3" t="s">
        <v>70</v>
      </c>
      <c r="N3" t="s">
        <v>71</v>
      </c>
      <c r="O3" t="s">
        <v>72</v>
      </c>
    </row>
    <row r="5" spans="1:15" x14ac:dyDescent="0.2">
      <c r="A5" t="s">
        <v>7</v>
      </c>
      <c r="B5">
        <v>21002918539</v>
      </c>
      <c r="C5">
        <v>3301549523</v>
      </c>
      <c r="D5">
        <v>3501022158</v>
      </c>
      <c r="E5">
        <v>208467679</v>
      </c>
      <c r="F5">
        <v>2684469</v>
      </c>
      <c r="G5">
        <v>2204836327</v>
      </c>
      <c r="H5">
        <v>548825752</v>
      </c>
      <c r="I5">
        <v>1088393095</v>
      </c>
      <c r="J5">
        <v>1942972703</v>
      </c>
      <c r="K5">
        <v>293469520</v>
      </c>
      <c r="L5">
        <v>2230496217</v>
      </c>
      <c r="M5">
        <v>256286652</v>
      </c>
      <c r="N5">
        <v>1060151464</v>
      </c>
      <c r="O5">
        <v>4363762980</v>
      </c>
    </row>
    <row r="6" spans="1:15" x14ac:dyDescent="0.2">
      <c r="A6" t="s">
        <v>8</v>
      </c>
      <c r="B6">
        <v>136359276</v>
      </c>
      <c r="C6">
        <v>23905939</v>
      </c>
      <c r="D6">
        <v>5281213</v>
      </c>
      <c r="E6">
        <v>824348</v>
      </c>
      <c r="F6">
        <v>0</v>
      </c>
      <c r="G6">
        <v>0</v>
      </c>
      <c r="H6">
        <v>0</v>
      </c>
      <c r="I6">
        <v>31153599</v>
      </c>
      <c r="J6">
        <v>1466823</v>
      </c>
      <c r="K6">
        <v>1287572</v>
      </c>
      <c r="L6">
        <v>16304900</v>
      </c>
      <c r="M6">
        <v>30656</v>
      </c>
      <c r="N6">
        <v>0</v>
      </c>
      <c r="O6">
        <v>56104226</v>
      </c>
    </row>
    <row r="7" spans="1:15" x14ac:dyDescent="0.2">
      <c r="A7" t="s">
        <v>9</v>
      </c>
      <c r="B7">
        <v>12467496</v>
      </c>
      <c r="C7">
        <v>10095786</v>
      </c>
      <c r="D7">
        <v>-2205666</v>
      </c>
      <c r="E7">
        <v>156550</v>
      </c>
      <c r="F7">
        <v>0</v>
      </c>
      <c r="G7">
        <v>0</v>
      </c>
      <c r="H7">
        <v>0</v>
      </c>
      <c r="I7">
        <v>316553</v>
      </c>
      <c r="J7">
        <v>257955</v>
      </c>
      <c r="K7">
        <v>0</v>
      </c>
      <c r="L7">
        <v>3566289</v>
      </c>
      <c r="M7">
        <v>280029</v>
      </c>
      <c r="N7">
        <v>0</v>
      </c>
      <c r="O7">
        <v>0</v>
      </c>
    </row>
    <row r="8" spans="1:15" x14ac:dyDescent="0.2">
      <c r="A8" t="s">
        <v>10</v>
      </c>
      <c r="B8">
        <v>243042507</v>
      </c>
      <c r="C8">
        <v>7802390</v>
      </c>
      <c r="D8">
        <v>13454109</v>
      </c>
      <c r="E8">
        <v>213331</v>
      </c>
      <c r="F8">
        <v>0</v>
      </c>
      <c r="G8">
        <v>0</v>
      </c>
      <c r="H8">
        <v>0</v>
      </c>
      <c r="I8">
        <v>34740942</v>
      </c>
      <c r="J8">
        <v>0</v>
      </c>
      <c r="K8">
        <v>0</v>
      </c>
      <c r="L8">
        <v>46402266</v>
      </c>
      <c r="M8">
        <v>1416866</v>
      </c>
      <c r="N8">
        <v>36920305</v>
      </c>
      <c r="O8">
        <v>102092298</v>
      </c>
    </row>
    <row r="9" spans="1:15" x14ac:dyDescent="0.2">
      <c r="A9" t="s">
        <v>11</v>
      </c>
      <c r="B9">
        <v>216616171</v>
      </c>
      <c r="C9">
        <v>54141239</v>
      </c>
      <c r="D9">
        <v>25218019</v>
      </c>
      <c r="E9">
        <v>6373554</v>
      </c>
      <c r="F9">
        <v>841020</v>
      </c>
      <c r="G9">
        <v>0</v>
      </c>
      <c r="H9">
        <v>0</v>
      </c>
      <c r="I9">
        <v>1911950</v>
      </c>
      <c r="J9">
        <v>91934853</v>
      </c>
      <c r="K9">
        <v>4388846</v>
      </c>
      <c r="L9">
        <v>15739816</v>
      </c>
      <c r="M9">
        <v>3047060</v>
      </c>
      <c r="N9">
        <v>13019814</v>
      </c>
      <c r="O9">
        <v>0</v>
      </c>
    </row>
    <row r="10" spans="1:15" x14ac:dyDescent="0.2">
      <c r="A10" t="s">
        <v>12</v>
      </c>
      <c r="B10">
        <v>2760503695</v>
      </c>
      <c r="C10">
        <v>827035199</v>
      </c>
      <c r="D10">
        <v>762552053</v>
      </c>
      <c r="E10">
        <v>60218551</v>
      </c>
      <c r="F10">
        <v>0</v>
      </c>
      <c r="G10">
        <v>0</v>
      </c>
      <c r="H10">
        <v>0</v>
      </c>
      <c r="I10">
        <v>91043892</v>
      </c>
      <c r="J10">
        <v>33669989</v>
      </c>
      <c r="K10">
        <v>308724</v>
      </c>
      <c r="L10">
        <v>567264316</v>
      </c>
      <c r="M10">
        <v>55866738</v>
      </c>
      <c r="N10">
        <v>0</v>
      </c>
      <c r="O10">
        <v>362544233</v>
      </c>
    </row>
    <row r="11" spans="1:15" x14ac:dyDescent="0.2">
      <c r="A11" t="s">
        <v>13</v>
      </c>
      <c r="B11">
        <v>246419285</v>
      </c>
      <c r="C11">
        <v>1186872</v>
      </c>
      <c r="D11">
        <v>1958272</v>
      </c>
      <c r="E11">
        <v>1022862</v>
      </c>
      <c r="F11">
        <v>0</v>
      </c>
      <c r="G11">
        <v>0</v>
      </c>
      <c r="H11">
        <v>3526335</v>
      </c>
      <c r="I11">
        <v>4995555</v>
      </c>
      <c r="J11">
        <v>642034</v>
      </c>
      <c r="K11">
        <v>0</v>
      </c>
      <c r="L11">
        <v>11616642</v>
      </c>
      <c r="M11">
        <v>6550749</v>
      </c>
      <c r="N11">
        <v>946915</v>
      </c>
      <c r="O11">
        <v>213973049</v>
      </c>
    </row>
    <row r="12" spans="1:15" x14ac:dyDescent="0.2">
      <c r="A12" t="s">
        <v>14</v>
      </c>
      <c r="B12">
        <v>401202599</v>
      </c>
      <c r="C12">
        <v>35011004</v>
      </c>
      <c r="D12">
        <v>29559776</v>
      </c>
      <c r="E12">
        <v>5549001</v>
      </c>
      <c r="F12">
        <v>0</v>
      </c>
      <c r="G12">
        <v>0</v>
      </c>
      <c r="H12">
        <v>0</v>
      </c>
      <c r="I12">
        <v>16446484</v>
      </c>
      <c r="J12">
        <v>73783266</v>
      </c>
      <c r="K12">
        <v>22156130</v>
      </c>
      <c r="L12">
        <v>29640929</v>
      </c>
      <c r="M12">
        <v>428502</v>
      </c>
      <c r="N12">
        <v>14134265</v>
      </c>
      <c r="O12">
        <v>174493242</v>
      </c>
    </row>
    <row r="13" spans="1:15" x14ac:dyDescent="0.2">
      <c r="A13" t="s">
        <v>15</v>
      </c>
      <c r="B13">
        <v>63421342</v>
      </c>
      <c r="C13">
        <v>9001636</v>
      </c>
      <c r="D13">
        <v>29134430</v>
      </c>
      <c r="E13">
        <v>0</v>
      </c>
      <c r="F13">
        <v>0</v>
      </c>
      <c r="G13">
        <v>0</v>
      </c>
      <c r="H13">
        <v>0</v>
      </c>
      <c r="I13">
        <v>5013997</v>
      </c>
      <c r="J13">
        <v>317057</v>
      </c>
      <c r="K13">
        <v>-11</v>
      </c>
      <c r="L13">
        <v>7840209</v>
      </c>
      <c r="M13">
        <v>588642</v>
      </c>
      <c r="N13">
        <v>0</v>
      </c>
      <c r="O13">
        <v>11525382</v>
      </c>
    </row>
    <row r="14" spans="1:15" x14ac:dyDescent="0.2">
      <c r="A14" t="s">
        <v>16</v>
      </c>
      <c r="B14">
        <v>185412232</v>
      </c>
      <c r="C14">
        <v>23084362</v>
      </c>
      <c r="D14">
        <v>59091560</v>
      </c>
      <c r="E14">
        <v>0</v>
      </c>
      <c r="F14">
        <v>0</v>
      </c>
      <c r="G14">
        <v>21934532</v>
      </c>
      <c r="H14">
        <v>0</v>
      </c>
      <c r="I14">
        <v>22667616</v>
      </c>
      <c r="J14">
        <v>1819762</v>
      </c>
      <c r="K14">
        <v>10500000</v>
      </c>
      <c r="L14">
        <v>6426746</v>
      </c>
      <c r="M14">
        <v>2760725</v>
      </c>
      <c r="N14">
        <v>0</v>
      </c>
      <c r="O14">
        <v>37126929</v>
      </c>
    </row>
    <row r="15" spans="1:15" x14ac:dyDescent="0.2">
      <c r="A15" t="s">
        <v>17</v>
      </c>
      <c r="B15">
        <v>689444431</v>
      </c>
      <c r="C15">
        <v>105842261</v>
      </c>
      <c r="D15">
        <v>222705121</v>
      </c>
      <c r="E15">
        <v>5695380</v>
      </c>
      <c r="F15">
        <v>0</v>
      </c>
      <c r="G15">
        <v>0</v>
      </c>
      <c r="H15">
        <v>0</v>
      </c>
      <c r="I15">
        <v>1387165</v>
      </c>
      <c r="J15">
        <v>4804760</v>
      </c>
      <c r="K15">
        <v>50</v>
      </c>
      <c r="L15">
        <v>32504062</v>
      </c>
      <c r="M15">
        <v>5974552</v>
      </c>
      <c r="N15">
        <v>0</v>
      </c>
      <c r="O15">
        <v>310531080</v>
      </c>
    </row>
    <row r="16" spans="1:15" x14ac:dyDescent="0.2">
      <c r="A16" t="s">
        <v>18</v>
      </c>
      <c r="B16">
        <v>480566266</v>
      </c>
      <c r="C16">
        <v>67202929</v>
      </c>
      <c r="D16">
        <v>0</v>
      </c>
      <c r="E16">
        <v>1036757</v>
      </c>
      <c r="F16">
        <v>0</v>
      </c>
      <c r="G16">
        <v>0</v>
      </c>
      <c r="H16">
        <v>0</v>
      </c>
      <c r="I16">
        <v>6646929</v>
      </c>
      <c r="J16">
        <v>11813330</v>
      </c>
      <c r="K16">
        <v>15642730</v>
      </c>
      <c r="L16">
        <v>19523722</v>
      </c>
      <c r="M16">
        <v>1351066</v>
      </c>
      <c r="N16">
        <v>37765235</v>
      </c>
      <c r="O16">
        <v>319583568</v>
      </c>
    </row>
    <row r="17" spans="1:15" x14ac:dyDescent="0.2">
      <c r="A17" t="s">
        <v>19</v>
      </c>
      <c r="B17">
        <v>292879415</v>
      </c>
      <c r="C17">
        <v>159617637</v>
      </c>
      <c r="D17">
        <v>22834333</v>
      </c>
      <c r="E17">
        <v>1778018</v>
      </c>
      <c r="F17">
        <v>0</v>
      </c>
      <c r="G17">
        <v>0</v>
      </c>
      <c r="H17">
        <v>0</v>
      </c>
      <c r="I17">
        <v>26037011</v>
      </c>
      <c r="J17">
        <v>37902594</v>
      </c>
      <c r="K17">
        <v>72155</v>
      </c>
      <c r="L17">
        <v>12705223</v>
      </c>
      <c r="M17">
        <v>3300397</v>
      </c>
      <c r="N17">
        <v>0</v>
      </c>
      <c r="O17">
        <v>28632047</v>
      </c>
    </row>
    <row r="18" spans="1:15" x14ac:dyDescent="0.2">
      <c r="A18" t="s">
        <v>20</v>
      </c>
      <c r="B18">
        <v>28465310</v>
      </c>
      <c r="C18">
        <v>6306046</v>
      </c>
      <c r="D18">
        <v>1175820</v>
      </c>
      <c r="E18">
        <v>167286</v>
      </c>
      <c r="F18">
        <v>0</v>
      </c>
      <c r="G18">
        <v>0</v>
      </c>
      <c r="H18">
        <v>0</v>
      </c>
      <c r="I18">
        <v>2480920</v>
      </c>
      <c r="J18">
        <v>436037</v>
      </c>
      <c r="K18">
        <v>449306</v>
      </c>
      <c r="L18">
        <v>2088009</v>
      </c>
      <c r="M18">
        <v>10731958</v>
      </c>
      <c r="N18">
        <v>1377979</v>
      </c>
      <c r="O18">
        <v>3251949</v>
      </c>
    </row>
    <row r="19" spans="1:15" x14ac:dyDescent="0.2">
      <c r="A19" t="s">
        <v>21</v>
      </c>
      <c r="B19">
        <v>1178455022</v>
      </c>
      <c r="C19">
        <v>289291151</v>
      </c>
      <c r="D19">
        <v>485250939</v>
      </c>
      <c r="E19">
        <v>433848</v>
      </c>
      <c r="F19">
        <v>0</v>
      </c>
      <c r="G19">
        <v>16586228</v>
      </c>
      <c r="H19">
        <v>0</v>
      </c>
      <c r="I19">
        <v>7193540</v>
      </c>
      <c r="J19">
        <v>0</v>
      </c>
      <c r="K19">
        <v>0</v>
      </c>
      <c r="L19">
        <v>32616837</v>
      </c>
      <c r="M19">
        <v>1156417</v>
      </c>
      <c r="N19">
        <v>224382817</v>
      </c>
      <c r="O19">
        <v>121543245</v>
      </c>
    </row>
    <row r="20" spans="1:15" x14ac:dyDescent="0.2">
      <c r="A20" t="s">
        <v>22</v>
      </c>
      <c r="B20">
        <v>251634684</v>
      </c>
      <c r="C20">
        <v>13270729</v>
      </c>
      <c r="D20">
        <v>15356947</v>
      </c>
      <c r="E20">
        <v>0</v>
      </c>
      <c r="F20">
        <v>381896</v>
      </c>
      <c r="G20">
        <v>32088241</v>
      </c>
      <c r="H20">
        <v>0</v>
      </c>
      <c r="I20">
        <v>0</v>
      </c>
      <c r="J20">
        <v>438716</v>
      </c>
      <c r="K20">
        <v>0</v>
      </c>
      <c r="L20">
        <v>23336053</v>
      </c>
      <c r="M20">
        <v>8035168</v>
      </c>
      <c r="N20">
        <v>0</v>
      </c>
      <c r="O20">
        <v>158726934</v>
      </c>
    </row>
    <row r="21" spans="1:15" x14ac:dyDescent="0.2">
      <c r="A21" t="s">
        <v>23</v>
      </c>
      <c r="B21">
        <v>107805759</v>
      </c>
      <c r="C21">
        <v>20999281</v>
      </c>
      <c r="D21">
        <v>9390814</v>
      </c>
      <c r="E21">
        <v>2223391</v>
      </c>
      <c r="F21">
        <v>0</v>
      </c>
      <c r="G21">
        <v>12300169</v>
      </c>
      <c r="H21">
        <v>0</v>
      </c>
      <c r="I21">
        <v>1042989</v>
      </c>
      <c r="J21">
        <v>51956418</v>
      </c>
      <c r="K21">
        <v>0</v>
      </c>
      <c r="L21">
        <v>7847786</v>
      </c>
      <c r="M21">
        <v>1195364</v>
      </c>
      <c r="N21">
        <v>849547</v>
      </c>
      <c r="O21">
        <v>0</v>
      </c>
    </row>
    <row r="22" spans="1:15" x14ac:dyDescent="0.2">
      <c r="A22" t="s">
        <v>24</v>
      </c>
      <c r="B22">
        <v>115106382</v>
      </c>
      <c r="C22">
        <v>2014804</v>
      </c>
      <c r="D22">
        <v>7484638</v>
      </c>
      <c r="E22">
        <v>1382390</v>
      </c>
      <c r="F22">
        <v>0</v>
      </c>
      <c r="G22">
        <v>44302858</v>
      </c>
      <c r="H22">
        <v>0</v>
      </c>
      <c r="I22">
        <v>11417102</v>
      </c>
      <c r="J22">
        <v>0</v>
      </c>
      <c r="K22">
        <v>0</v>
      </c>
      <c r="L22">
        <v>8753760</v>
      </c>
      <c r="M22">
        <v>1065231</v>
      </c>
      <c r="N22">
        <v>0</v>
      </c>
      <c r="O22">
        <v>38685599</v>
      </c>
    </row>
    <row r="23" spans="1:15" x14ac:dyDescent="0.2">
      <c r="A23" t="s">
        <v>25</v>
      </c>
      <c r="B23">
        <v>121420548</v>
      </c>
      <c r="C23">
        <v>71793935</v>
      </c>
      <c r="D23">
        <v>5471584</v>
      </c>
      <c r="E23">
        <v>4744320</v>
      </c>
      <c r="F23">
        <v>0</v>
      </c>
      <c r="G23">
        <v>0</v>
      </c>
      <c r="H23">
        <v>0</v>
      </c>
      <c r="I23">
        <v>0</v>
      </c>
      <c r="J23">
        <v>0</v>
      </c>
      <c r="K23">
        <v>0</v>
      </c>
      <c r="L23">
        <v>10241996</v>
      </c>
      <c r="M23">
        <v>2984330</v>
      </c>
      <c r="N23">
        <v>0</v>
      </c>
      <c r="O23">
        <v>26184383</v>
      </c>
    </row>
    <row r="24" spans="1:15" x14ac:dyDescent="0.2">
      <c r="A24" t="s">
        <v>26</v>
      </c>
      <c r="B24">
        <v>220767743</v>
      </c>
      <c r="C24">
        <v>10297201</v>
      </c>
      <c r="D24">
        <v>5046520</v>
      </c>
      <c r="E24">
        <v>3839754</v>
      </c>
      <c r="F24">
        <v>1273003</v>
      </c>
      <c r="G24">
        <v>19149028</v>
      </c>
      <c r="H24">
        <v>6118422</v>
      </c>
      <c r="I24">
        <v>0</v>
      </c>
      <c r="J24">
        <v>75877909</v>
      </c>
      <c r="K24">
        <v>57718003</v>
      </c>
      <c r="L24">
        <v>15848900</v>
      </c>
      <c r="M24">
        <v>1935176</v>
      </c>
      <c r="N24">
        <v>0</v>
      </c>
      <c r="O24">
        <v>23663827</v>
      </c>
    </row>
    <row r="25" spans="1:15" x14ac:dyDescent="0.2">
      <c r="A25" t="s">
        <v>27</v>
      </c>
      <c r="B25">
        <v>41766629</v>
      </c>
      <c r="C25">
        <v>9029789</v>
      </c>
      <c r="D25">
        <v>8294585</v>
      </c>
      <c r="E25">
        <v>3109543</v>
      </c>
      <c r="F25">
        <v>0</v>
      </c>
      <c r="G25">
        <v>0</v>
      </c>
      <c r="H25">
        <v>4638806</v>
      </c>
      <c r="I25">
        <v>9874295</v>
      </c>
      <c r="J25">
        <v>0</v>
      </c>
      <c r="K25">
        <v>0</v>
      </c>
      <c r="L25">
        <v>5499652</v>
      </c>
      <c r="M25">
        <v>135693</v>
      </c>
      <c r="N25">
        <v>1184266</v>
      </c>
      <c r="O25">
        <v>0</v>
      </c>
    </row>
    <row r="26" spans="1:15" x14ac:dyDescent="0.2">
      <c r="A26" t="s">
        <v>28</v>
      </c>
      <c r="B26">
        <v>439456714</v>
      </c>
      <c r="C26">
        <v>47181883</v>
      </c>
      <c r="D26">
        <v>23656003</v>
      </c>
      <c r="E26">
        <v>7019390</v>
      </c>
      <c r="F26">
        <v>0</v>
      </c>
      <c r="G26">
        <v>123641864</v>
      </c>
      <c r="H26">
        <v>0</v>
      </c>
      <c r="I26">
        <v>61505360</v>
      </c>
      <c r="J26">
        <v>52047194</v>
      </c>
      <c r="K26">
        <v>56997553</v>
      </c>
      <c r="L26">
        <v>62490181</v>
      </c>
      <c r="M26">
        <v>4917286</v>
      </c>
      <c r="N26">
        <v>0</v>
      </c>
      <c r="O26">
        <v>0</v>
      </c>
    </row>
    <row r="27" spans="1:15" x14ac:dyDescent="0.2">
      <c r="A27" t="s">
        <v>29</v>
      </c>
      <c r="B27">
        <v>685151678</v>
      </c>
      <c r="C27">
        <v>20445622</v>
      </c>
      <c r="D27">
        <v>218522123</v>
      </c>
      <c r="E27">
        <v>132313</v>
      </c>
      <c r="F27">
        <v>0</v>
      </c>
      <c r="G27">
        <v>100115974</v>
      </c>
      <c r="H27">
        <v>0</v>
      </c>
      <c r="I27">
        <v>86786994</v>
      </c>
      <c r="J27">
        <v>39224389</v>
      </c>
      <c r="K27">
        <v>0</v>
      </c>
      <c r="L27">
        <v>33866483</v>
      </c>
      <c r="M27">
        <v>0</v>
      </c>
      <c r="N27">
        <v>0</v>
      </c>
      <c r="O27">
        <v>186057780</v>
      </c>
    </row>
    <row r="28" spans="1:15" x14ac:dyDescent="0.2">
      <c r="A28" t="s">
        <v>30</v>
      </c>
      <c r="B28">
        <v>1109646893</v>
      </c>
      <c r="C28">
        <v>99976084</v>
      </c>
      <c r="D28">
        <v>28078062</v>
      </c>
      <c r="E28">
        <v>713264</v>
      </c>
      <c r="F28">
        <v>0</v>
      </c>
      <c r="G28">
        <v>203666766</v>
      </c>
      <c r="H28">
        <v>0</v>
      </c>
      <c r="I28">
        <v>50671294</v>
      </c>
      <c r="J28">
        <v>332936912</v>
      </c>
      <c r="K28">
        <v>28514822</v>
      </c>
      <c r="L28">
        <v>114049527</v>
      </c>
      <c r="M28">
        <v>9262678</v>
      </c>
      <c r="N28">
        <v>87815151</v>
      </c>
      <c r="O28">
        <v>153962333</v>
      </c>
    </row>
    <row r="29" spans="1:15" x14ac:dyDescent="0.2">
      <c r="A29" t="s">
        <v>31</v>
      </c>
      <c r="B29">
        <v>379452198</v>
      </c>
      <c r="C29">
        <v>78518530</v>
      </c>
      <c r="D29">
        <v>64614799</v>
      </c>
      <c r="E29">
        <v>6286302</v>
      </c>
      <c r="F29">
        <v>0</v>
      </c>
      <c r="G29">
        <v>121550825</v>
      </c>
      <c r="H29">
        <v>0</v>
      </c>
      <c r="I29">
        <v>48690057</v>
      </c>
      <c r="J29">
        <v>1156000</v>
      </c>
      <c r="K29">
        <v>0</v>
      </c>
      <c r="L29">
        <v>44778165</v>
      </c>
      <c r="M29">
        <v>1618768</v>
      </c>
      <c r="N29">
        <v>0</v>
      </c>
      <c r="O29">
        <v>12238752</v>
      </c>
    </row>
    <row r="30" spans="1:15" x14ac:dyDescent="0.2">
      <c r="A30" t="s">
        <v>32</v>
      </c>
      <c r="B30">
        <v>72142255</v>
      </c>
      <c r="C30">
        <v>34762621</v>
      </c>
      <c r="D30">
        <v>1711181</v>
      </c>
      <c r="E30">
        <v>13348676</v>
      </c>
      <c r="F30">
        <v>0</v>
      </c>
      <c r="G30">
        <v>0</v>
      </c>
      <c r="H30">
        <v>0</v>
      </c>
      <c r="I30">
        <v>0</v>
      </c>
      <c r="J30">
        <v>9631075</v>
      </c>
      <c r="K30">
        <v>91810</v>
      </c>
      <c r="L30">
        <v>3943554</v>
      </c>
      <c r="M30">
        <v>618376</v>
      </c>
      <c r="N30">
        <v>0</v>
      </c>
      <c r="O30">
        <v>8034962</v>
      </c>
    </row>
    <row r="31" spans="1:15" x14ac:dyDescent="0.2">
      <c r="A31" t="s">
        <v>33</v>
      </c>
      <c r="B31">
        <v>298853237</v>
      </c>
      <c r="C31">
        <v>41810956</v>
      </c>
      <c r="D31">
        <v>51002283</v>
      </c>
      <c r="E31">
        <v>0</v>
      </c>
      <c r="F31">
        <v>0</v>
      </c>
      <c r="G31">
        <v>0</v>
      </c>
      <c r="H31">
        <v>0</v>
      </c>
      <c r="I31">
        <v>72615147</v>
      </c>
      <c r="J31">
        <v>0</v>
      </c>
      <c r="K31">
        <v>0</v>
      </c>
      <c r="L31">
        <v>8798062</v>
      </c>
      <c r="M31">
        <v>4018300</v>
      </c>
      <c r="N31">
        <v>83080192</v>
      </c>
      <c r="O31">
        <v>37528297</v>
      </c>
    </row>
    <row r="32" spans="1:15" x14ac:dyDescent="0.2">
      <c r="A32" t="s">
        <v>34</v>
      </c>
      <c r="B32">
        <v>25311674</v>
      </c>
      <c r="C32">
        <v>15922345</v>
      </c>
      <c r="D32">
        <v>53359</v>
      </c>
      <c r="E32">
        <v>0</v>
      </c>
      <c r="F32">
        <v>0</v>
      </c>
      <c r="G32">
        <v>0</v>
      </c>
      <c r="H32">
        <v>0</v>
      </c>
      <c r="I32">
        <v>148351</v>
      </c>
      <c r="J32">
        <v>665833</v>
      </c>
      <c r="K32">
        <v>0</v>
      </c>
      <c r="L32">
        <v>3938634</v>
      </c>
      <c r="M32">
        <v>1049176</v>
      </c>
      <c r="N32">
        <v>1643070</v>
      </c>
      <c r="O32">
        <v>1890906</v>
      </c>
    </row>
    <row r="33" spans="1:15" x14ac:dyDescent="0.2">
      <c r="A33" t="s">
        <v>35</v>
      </c>
      <c r="B33">
        <v>67138383</v>
      </c>
      <c r="C33">
        <v>20804304</v>
      </c>
      <c r="D33">
        <v>6499000</v>
      </c>
      <c r="E33">
        <v>0</v>
      </c>
      <c r="F33">
        <v>0</v>
      </c>
      <c r="G33">
        <v>27323965</v>
      </c>
      <c r="H33">
        <v>7019025</v>
      </c>
      <c r="I33">
        <v>0</v>
      </c>
      <c r="J33">
        <v>114930</v>
      </c>
      <c r="K33">
        <v>0</v>
      </c>
      <c r="L33">
        <v>3900429</v>
      </c>
      <c r="M33">
        <v>1170911</v>
      </c>
      <c r="N33">
        <v>0</v>
      </c>
      <c r="O33">
        <v>305819</v>
      </c>
    </row>
    <row r="34" spans="1:15" x14ac:dyDescent="0.2">
      <c r="A34" t="s">
        <v>36</v>
      </c>
      <c r="B34">
        <v>62579378</v>
      </c>
      <c r="C34">
        <v>3885087</v>
      </c>
      <c r="D34">
        <v>1179338</v>
      </c>
      <c r="E34">
        <v>818396</v>
      </c>
      <c r="F34">
        <v>0</v>
      </c>
      <c r="G34">
        <v>0</v>
      </c>
      <c r="H34">
        <v>0</v>
      </c>
      <c r="I34">
        <v>0</v>
      </c>
      <c r="J34">
        <v>0</v>
      </c>
      <c r="K34">
        <v>0</v>
      </c>
      <c r="L34">
        <v>4580673</v>
      </c>
      <c r="M34">
        <v>3582568</v>
      </c>
      <c r="N34">
        <v>4093159</v>
      </c>
      <c r="O34">
        <v>44440157</v>
      </c>
    </row>
    <row r="35" spans="1:15" x14ac:dyDescent="0.2">
      <c r="A35" t="s">
        <v>37</v>
      </c>
      <c r="B35">
        <v>41919651</v>
      </c>
      <c r="C35">
        <v>8565982</v>
      </c>
      <c r="D35">
        <v>4581870</v>
      </c>
      <c r="E35">
        <v>1685542</v>
      </c>
      <c r="F35">
        <v>0</v>
      </c>
      <c r="G35">
        <v>0</v>
      </c>
      <c r="H35">
        <v>0</v>
      </c>
      <c r="I35">
        <v>4425548</v>
      </c>
      <c r="J35">
        <v>2735679</v>
      </c>
      <c r="K35">
        <v>145843</v>
      </c>
      <c r="L35">
        <v>8863820</v>
      </c>
      <c r="M35">
        <v>3649033</v>
      </c>
      <c r="N35">
        <v>0</v>
      </c>
      <c r="O35">
        <v>7266334</v>
      </c>
    </row>
    <row r="36" spans="1:15" x14ac:dyDescent="0.2">
      <c r="A36" t="s">
        <v>38</v>
      </c>
      <c r="B36">
        <v>1136302771</v>
      </c>
      <c r="C36">
        <v>106298866</v>
      </c>
      <c r="D36">
        <v>0</v>
      </c>
      <c r="E36">
        <v>2376310</v>
      </c>
      <c r="F36">
        <v>28003</v>
      </c>
      <c r="G36">
        <v>413919670</v>
      </c>
      <c r="H36">
        <v>0</v>
      </c>
      <c r="I36">
        <v>53043183</v>
      </c>
      <c r="J36">
        <v>462891115</v>
      </c>
      <c r="K36">
        <v>6844991</v>
      </c>
      <c r="L36">
        <v>66559001</v>
      </c>
      <c r="M36">
        <v>8131931</v>
      </c>
      <c r="N36">
        <v>6840000</v>
      </c>
      <c r="O36">
        <v>9369701</v>
      </c>
    </row>
    <row r="37" spans="1:15" x14ac:dyDescent="0.2">
      <c r="A37" t="s">
        <v>39</v>
      </c>
      <c r="B37">
        <v>120387884</v>
      </c>
      <c r="C37">
        <v>15098742</v>
      </c>
      <c r="D37">
        <v>500000</v>
      </c>
      <c r="E37">
        <v>803772</v>
      </c>
      <c r="F37">
        <v>0</v>
      </c>
      <c r="G37">
        <v>44700000</v>
      </c>
      <c r="H37">
        <v>0</v>
      </c>
      <c r="I37">
        <v>0</v>
      </c>
      <c r="J37">
        <v>4647828</v>
      </c>
      <c r="K37">
        <v>8785170</v>
      </c>
      <c r="L37">
        <v>8212838</v>
      </c>
      <c r="M37">
        <v>1405291</v>
      </c>
      <c r="N37">
        <v>0</v>
      </c>
      <c r="O37">
        <v>36234243</v>
      </c>
    </row>
    <row r="38" spans="1:15" x14ac:dyDescent="0.2">
      <c r="A38" t="s">
        <v>40</v>
      </c>
      <c r="B38">
        <v>3314285357</v>
      </c>
      <c r="C38">
        <v>189742631</v>
      </c>
      <c r="D38">
        <v>0</v>
      </c>
      <c r="E38">
        <v>15598178</v>
      </c>
      <c r="F38">
        <v>0</v>
      </c>
      <c r="G38">
        <v>903612609</v>
      </c>
      <c r="H38">
        <v>521293910</v>
      </c>
      <c r="I38">
        <v>230345828</v>
      </c>
      <c r="J38">
        <v>263530328</v>
      </c>
      <c r="K38">
        <v>1631807</v>
      </c>
      <c r="L38">
        <v>417885487</v>
      </c>
      <c r="M38">
        <v>23974984</v>
      </c>
      <c r="N38">
        <v>78047944</v>
      </c>
      <c r="O38">
        <v>668621651</v>
      </c>
    </row>
    <row r="39" spans="1:15" x14ac:dyDescent="0.2">
      <c r="A39" t="s">
        <v>41</v>
      </c>
      <c r="B39">
        <v>487920568</v>
      </c>
      <c r="C39">
        <v>60360576</v>
      </c>
      <c r="D39">
        <v>106956396</v>
      </c>
      <c r="E39">
        <v>5940749</v>
      </c>
      <c r="F39">
        <v>0</v>
      </c>
      <c r="G39">
        <v>51088580</v>
      </c>
      <c r="H39">
        <v>0</v>
      </c>
      <c r="I39">
        <v>8122347</v>
      </c>
      <c r="J39">
        <v>85134125</v>
      </c>
      <c r="K39">
        <v>2012</v>
      </c>
      <c r="L39">
        <v>41133664</v>
      </c>
      <c r="M39">
        <v>1295559</v>
      </c>
      <c r="N39">
        <v>91847852</v>
      </c>
      <c r="O39">
        <v>36038708</v>
      </c>
    </row>
    <row r="40" spans="1:15" x14ac:dyDescent="0.2">
      <c r="A40" t="s">
        <v>42</v>
      </c>
      <c r="B40">
        <v>16434157</v>
      </c>
      <c r="C40">
        <v>4935077</v>
      </c>
      <c r="D40">
        <v>0</v>
      </c>
      <c r="E40">
        <v>188586</v>
      </c>
      <c r="F40">
        <v>0</v>
      </c>
      <c r="G40">
        <v>0</v>
      </c>
      <c r="H40">
        <v>0</v>
      </c>
      <c r="I40">
        <v>45538</v>
      </c>
      <c r="J40">
        <v>0</v>
      </c>
      <c r="K40">
        <v>3172233</v>
      </c>
      <c r="L40">
        <v>3664847</v>
      </c>
      <c r="M40">
        <v>827995</v>
      </c>
      <c r="N40">
        <v>3370815</v>
      </c>
      <c r="O40">
        <v>229066</v>
      </c>
    </row>
    <row r="41" spans="1:15" x14ac:dyDescent="0.2">
      <c r="A41" t="s">
        <v>43</v>
      </c>
      <c r="B41">
        <v>825498016</v>
      </c>
      <c r="C41">
        <v>82507258</v>
      </c>
      <c r="D41">
        <v>440235972</v>
      </c>
      <c r="E41">
        <v>10456774</v>
      </c>
      <c r="F41">
        <v>0</v>
      </c>
      <c r="G41">
        <v>755</v>
      </c>
      <c r="H41">
        <v>0</v>
      </c>
      <c r="I41">
        <v>59006743</v>
      </c>
      <c r="J41">
        <v>25994137</v>
      </c>
      <c r="K41">
        <v>7457856</v>
      </c>
      <c r="L41">
        <v>143358623</v>
      </c>
      <c r="M41">
        <v>1462820</v>
      </c>
      <c r="N41">
        <v>0</v>
      </c>
      <c r="O41">
        <v>55017078</v>
      </c>
    </row>
    <row r="42" spans="1:15" x14ac:dyDescent="0.2">
      <c r="A42" t="s">
        <v>44</v>
      </c>
      <c r="B42">
        <v>105773425</v>
      </c>
      <c r="C42">
        <v>3997842</v>
      </c>
      <c r="D42">
        <v>30660359</v>
      </c>
      <c r="E42">
        <v>0</v>
      </c>
      <c r="F42">
        <v>0</v>
      </c>
      <c r="G42">
        <v>0</v>
      </c>
      <c r="H42">
        <v>0</v>
      </c>
      <c r="I42">
        <v>6441417</v>
      </c>
      <c r="J42">
        <v>1391616</v>
      </c>
      <c r="K42">
        <v>8389948</v>
      </c>
      <c r="L42">
        <v>22438265</v>
      </c>
      <c r="M42">
        <v>2457434</v>
      </c>
      <c r="N42">
        <v>0</v>
      </c>
      <c r="O42">
        <v>29996544</v>
      </c>
    </row>
    <row r="43" spans="1:15" x14ac:dyDescent="0.2">
      <c r="A43" t="s">
        <v>45</v>
      </c>
      <c r="B43">
        <v>151216464</v>
      </c>
      <c r="C43">
        <v>31880970</v>
      </c>
      <c r="D43">
        <v>6345632</v>
      </c>
      <c r="E43">
        <v>1138404</v>
      </c>
      <c r="F43">
        <v>0</v>
      </c>
      <c r="G43">
        <v>0</v>
      </c>
      <c r="H43">
        <v>1047514</v>
      </c>
      <c r="I43">
        <v>0</v>
      </c>
      <c r="J43">
        <v>123082</v>
      </c>
      <c r="K43">
        <v>0</v>
      </c>
      <c r="L43">
        <v>21401266</v>
      </c>
      <c r="M43">
        <v>5918513</v>
      </c>
      <c r="N43">
        <v>0</v>
      </c>
      <c r="O43">
        <v>83361083</v>
      </c>
    </row>
    <row r="44" spans="1:15" x14ac:dyDescent="0.2">
      <c r="A44" t="s">
        <v>46</v>
      </c>
      <c r="B44">
        <v>751276952</v>
      </c>
      <c r="C44">
        <v>182656311</v>
      </c>
      <c r="D44">
        <v>331876839</v>
      </c>
      <c r="E44">
        <v>16024180</v>
      </c>
      <c r="F44">
        <v>0</v>
      </c>
      <c r="G44">
        <v>0</v>
      </c>
      <c r="H44">
        <v>0</v>
      </c>
      <c r="I44">
        <v>37791830</v>
      </c>
      <c r="J44">
        <v>37897816</v>
      </c>
      <c r="K44">
        <v>2130485</v>
      </c>
      <c r="L44">
        <v>67612752</v>
      </c>
      <c r="M44">
        <v>13949942</v>
      </c>
      <c r="N44">
        <v>61341189</v>
      </c>
      <c r="O44">
        <v>-4392</v>
      </c>
    </row>
    <row r="45" spans="1:15" x14ac:dyDescent="0.2">
      <c r="A45" t="s">
        <v>47</v>
      </c>
      <c r="B45">
        <v>104987359</v>
      </c>
      <c r="C45">
        <v>7952765</v>
      </c>
      <c r="D45">
        <v>6059207</v>
      </c>
      <c r="E45">
        <v>3187822</v>
      </c>
      <c r="F45">
        <v>0</v>
      </c>
      <c r="G45">
        <v>5260068</v>
      </c>
      <c r="H45">
        <v>5181740</v>
      </c>
      <c r="I45">
        <v>0</v>
      </c>
      <c r="J45">
        <v>0</v>
      </c>
      <c r="K45">
        <v>0</v>
      </c>
      <c r="L45">
        <v>11113772</v>
      </c>
      <c r="M45">
        <v>1900385</v>
      </c>
      <c r="N45">
        <v>0</v>
      </c>
      <c r="O45">
        <v>64331600</v>
      </c>
    </row>
    <row r="46" spans="1:15" x14ac:dyDescent="0.2">
      <c r="A46" t="s">
        <v>48</v>
      </c>
      <c r="B46">
        <v>128673168</v>
      </c>
      <c r="C46">
        <v>24420053</v>
      </c>
      <c r="D46">
        <v>4085272</v>
      </c>
      <c r="E46">
        <v>806586</v>
      </c>
      <c r="F46">
        <v>0</v>
      </c>
      <c r="G46">
        <v>0</v>
      </c>
      <c r="H46">
        <v>0</v>
      </c>
      <c r="I46">
        <v>0</v>
      </c>
      <c r="J46">
        <v>2046666</v>
      </c>
      <c r="K46">
        <v>0</v>
      </c>
      <c r="L46">
        <v>9649844</v>
      </c>
      <c r="M46">
        <v>2524787</v>
      </c>
      <c r="N46">
        <v>0</v>
      </c>
      <c r="O46">
        <v>85139960</v>
      </c>
    </row>
    <row r="47" spans="1:15" x14ac:dyDescent="0.2">
      <c r="A47" t="s">
        <v>49</v>
      </c>
      <c r="B47">
        <v>8450590</v>
      </c>
      <c r="C47">
        <v>4522882</v>
      </c>
      <c r="D47">
        <v>0</v>
      </c>
      <c r="E47">
        <v>90582</v>
      </c>
      <c r="F47">
        <v>0</v>
      </c>
      <c r="G47">
        <v>0</v>
      </c>
      <c r="H47">
        <v>0</v>
      </c>
      <c r="I47">
        <v>18058</v>
      </c>
      <c r="J47">
        <v>0</v>
      </c>
      <c r="K47">
        <v>0</v>
      </c>
      <c r="L47">
        <v>2631927</v>
      </c>
      <c r="M47">
        <v>0</v>
      </c>
      <c r="N47">
        <v>0</v>
      </c>
      <c r="O47">
        <v>1187141</v>
      </c>
    </row>
    <row r="48" spans="1:15" x14ac:dyDescent="0.2">
      <c r="A48" t="s">
        <v>50</v>
      </c>
      <c r="B48">
        <v>185622366</v>
      </c>
      <c r="C48">
        <v>82710661</v>
      </c>
      <c r="D48">
        <v>4536782</v>
      </c>
      <c r="E48">
        <v>0</v>
      </c>
      <c r="F48">
        <v>0</v>
      </c>
      <c r="G48">
        <v>0</v>
      </c>
      <c r="H48">
        <v>0</v>
      </c>
      <c r="I48">
        <v>0</v>
      </c>
      <c r="J48">
        <v>0</v>
      </c>
      <c r="K48">
        <v>0</v>
      </c>
      <c r="L48">
        <v>36360809</v>
      </c>
      <c r="M48">
        <v>6618940</v>
      </c>
      <c r="N48">
        <v>0</v>
      </c>
      <c r="O48">
        <v>55395174</v>
      </c>
    </row>
    <row r="49" spans="1:15" x14ac:dyDescent="0.2">
      <c r="A49" t="s">
        <v>51</v>
      </c>
      <c r="B49">
        <v>749054541</v>
      </c>
      <c r="C49">
        <v>137361889</v>
      </c>
      <c r="D49">
        <v>27006469</v>
      </c>
      <c r="E49">
        <v>7012029</v>
      </c>
      <c r="F49">
        <v>1147</v>
      </c>
      <c r="G49">
        <v>0</v>
      </c>
      <c r="H49">
        <v>0</v>
      </c>
      <c r="I49">
        <v>6081801</v>
      </c>
      <c r="J49">
        <v>6374063</v>
      </c>
      <c r="K49">
        <v>8734980</v>
      </c>
      <c r="L49">
        <v>90842360</v>
      </c>
      <c r="M49">
        <v>14627371</v>
      </c>
      <c r="N49">
        <v>280808636</v>
      </c>
      <c r="O49">
        <v>170203796</v>
      </c>
    </row>
    <row r="50" spans="1:15" x14ac:dyDescent="0.2">
      <c r="A50" t="s">
        <v>52</v>
      </c>
      <c r="B50">
        <v>85386041</v>
      </c>
      <c r="C50">
        <v>35734798</v>
      </c>
      <c r="D50">
        <v>4474924</v>
      </c>
      <c r="E50">
        <v>13032</v>
      </c>
      <c r="F50">
        <v>0</v>
      </c>
      <c r="G50">
        <v>0</v>
      </c>
      <c r="H50">
        <v>0</v>
      </c>
      <c r="I50">
        <v>2569980</v>
      </c>
      <c r="J50">
        <v>7475726</v>
      </c>
      <c r="K50">
        <v>907068</v>
      </c>
      <c r="L50">
        <v>11509030</v>
      </c>
      <c r="M50">
        <v>1714309</v>
      </c>
      <c r="N50">
        <v>0</v>
      </c>
      <c r="O50">
        <v>20987174</v>
      </c>
    </row>
    <row r="51" spans="1:15" x14ac:dyDescent="0.2">
      <c r="A51" t="s">
        <v>53</v>
      </c>
      <c r="B51">
        <v>52400359</v>
      </c>
      <c r="C51">
        <v>20807</v>
      </c>
      <c r="D51">
        <v>13824224</v>
      </c>
      <c r="E51">
        <v>0</v>
      </c>
      <c r="F51">
        <v>0</v>
      </c>
      <c r="G51">
        <v>19912007</v>
      </c>
      <c r="H51">
        <v>0</v>
      </c>
      <c r="I51">
        <v>8998366</v>
      </c>
      <c r="J51">
        <v>0</v>
      </c>
      <c r="K51">
        <v>0</v>
      </c>
      <c r="L51">
        <v>9063514</v>
      </c>
      <c r="M51">
        <v>581441</v>
      </c>
      <c r="N51">
        <v>0</v>
      </c>
      <c r="O51">
        <v>0</v>
      </c>
    </row>
    <row r="52" spans="1:15" x14ac:dyDescent="0.2">
      <c r="A52" t="s">
        <v>54</v>
      </c>
      <c r="B52">
        <v>171775791</v>
      </c>
      <c r="C52">
        <v>48132954</v>
      </c>
      <c r="D52">
        <v>22017075</v>
      </c>
      <c r="E52">
        <v>9424269</v>
      </c>
      <c r="F52">
        <v>159400</v>
      </c>
      <c r="G52">
        <v>0</v>
      </c>
      <c r="H52">
        <v>0</v>
      </c>
      <c r="I52">
        <v>7389431</v>
      </c>
      <c r="J52">
        <v>382500</v>
      </c>
      <c r="K52">
        <v>34328316</v>
      </c>
      <c r="L52">
        <v>21416179</v>
      </c>
      <c r="M52">
        <v>2907446</v>
      </c>
      <c r="N52">
        <v>0</v>
      </c>
      <c r="O52">
        <v>25618221</v>
      </c>
    </row>
    <row r="53" spans="1:15" x14ac:dyDescent="0.2">
      <c r="A53" t="s">
        <v>55</v>
      </c>
      <c r="B53">
        <v>1125708120</v>
      </c>
      <c r="C53">
        <v>129236966</v>
      </c>
      <c r="D53">
        <v>106786612</v>
      </c>
      <c r="E53">
        <v>4211278</v>
      </c>
      <c r="F53">
        <v>0</v>
      </c>
      <c r="G53">
        <v>0</v>
      </c>
      <c r="H53">
        <v>0</v>
      </c>
      <c r="I53">
        <v>35044246</v>
      </c>
      <c r="J53">
        <v>217333506</v>
      </c>
      <c r="K53">
        <v>0</v>
      </c>
      <c r="L53">
        <v>46263425</v>
      </c>
      <c r="M53">
        <v>9857707</v>
      </c>
      <c r="N53">
        <v>18856552</v>
      </c>
      <c r="O53">
        <v>558117828</v>
      </c>
    </row>
    <row r="54" spans="1:15" x14ac:dyDescent="0.2">
      <c r="A54" t="s">
        <v>56</v>
      </c>
      <c r="B54">
        <v>95738251</v>
      </c>
      <c r="C54">
        <v>4926047</v>
      </c>
      <c r="D54">
        <v>22454487</v>
      </c>
      <c r="E54">
        <v>0</v>
      </c>
      <c r="F54">
        <v>0</v>
      </c>
      <c r="G54">
        <v>0</v>
      </c>
      <c r="H54">
        <v>0</v>
      </c>
      <c r="I54">
        <v>26542065</v>
      </c>
      <c r="J54">
        <v>984517</v>
      </c>
      <c r="K54">
        <v>0</v>
      </c>
      <c r="L54">
        <v>15489102</v>
      </c>
      <c r="M54">
        <v>9610387</v>
      </c>
      <c r="N54">
        <v>11825761</v>
      </c>
      <c r="O54">
        <v>3905885</v>
      </c>
    </row>
    <row r="55" spans="1:15" x14ac:dyDescent="0.2">
      <c r="A55" t="s">
        <v>57</v>
      </c>
      <c r="B55">
        <v>393542581</v>
      </c>
      <c r="C55">
        <v>29921158</v>
      </c>
      <c r="D55">
        <v>261648823</v>
      </c>
      <c r="E55">
        <v>2428270</v>
      </c>
      <c r="F55">
        <v>0</v>
      </c>
      <c r="G55">
        <v>43682188</v>
      </c>
      <c r="H55">
        <v>0</v>
      </c>
      <c r="I55">
        <v>7738972</v>
      </c>
      <c r="J55">
        <v>1132163</v>
      </c>
      <c r="K55">
        <v>12811121</v>
      </c>
      <c r="L55">
        <v>18617737</v>
      </c>
      <c r="M55">
        <v>7611601</v>
      </c>
      <c r="N55">
        <v>0</v>
      </c>
      <c r="O55">
        <v>7950548</v>
      </c>
    </row>
    <row r="56" spans="1:15" x14ac:dyDescent="0.2">
      <c r="A56" t="s">
        <v>58</v>
      </c>
      <c r="B56">
        <v>17074925</v>
      </c>
      <c r="C56">
        <v>326666</v>
      </c>
      <c r="D56">
        <v>4600000</v>
      </c>
      <c r="E56">
        <v>-5909</v>
      </c>
      <c r="F56">
        <v>0</v>
      </c>
      <c r="G56">
        <v>0</v>
      </c>
      <c r="H56">
        <v>0</v>
      </c>
      <c r="I56">
        <v>0</v>
      </c>
      <c r="J56">
        <v>0</v>
      </c>
      <c r="K56">
        <v>0</v>
      </c>
      <c r="L56">
        <v>294134</v>
      </c>
      <c r="M56">
        <v>185394</v>
      </c>
      <c r="N56">
        <v>0</v>
      </c>
      <c r="O56">
        <v>11674640</v>
      </c>
    </row>
  </sheetData>
  <pageMargins left="0.7" right="0.7" top="0.5" bottom="0.5" header="0.3" footer="0.3"/>
  <pageSetup scale="52" orientation="landscape"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enableFormatConditionsCalculation="0">
    <pageSetUpPr fitToPage="1"/>
  </sheetPr>
  <dimension ref="A1:D56"/>
  <sheetViews>
    <sheetView workbookViewId="0">
      <selection activeCell="B3" sqref="B3"/>
    </sheetView>
  </sheetViews>
  <sheetFormatPr baseColWidth="10" defaultColWidth="8.83203125" defaultRowHeight="16" x14ac:dyDescent="0.2"/>
  <cols>
    <col min="1" max="1" width="21" customWidth="1"/>
    <col min="2" max="4" width="16.6640625" customWidth="1"/>
  </cols>
  <sheetData>
    <row r="1" spans="1:4" ht="15" customHeight="1" x14ac:dyDescent="0.2">
      <c r="A1" t="s">
        <v>111</v>
      </c>
    </row>
    <row r="3" spans="1:4" x14ac:dyDescent="0.2">
      <c r="A3" t="s">
        <v>1</v>
      </c>
      <c r="B3" t="s">
        <v>74</v>
      </c>
      <c r="C3" t="s">
        <v>75</v>
      </c>
      <c r="D3" t="s">
        <v>76</v>
      </c>
    </row>
    <row r="5" spans="1:4" x14ac:dyDescent="0.2">
      <c r="A5" t="s">
        <v>7</v>
      </c>
      <c r="B5">
        <v>33255476037</v>
      </c>
      <c r="C5">
        <v>12252557498</v>
      </c>
      <c r="D5">
        <v>21002918539</v>
      </c>
    </row>
    <row r="6" spans="1:4" x14ac:dyDescent="0.2">
      <c r="A6" t="s">
        <v>8</v>
      </c>
      <c r="B6">
        <v>191087281</v>
      </c>
      <c r="C6">
        <v>54728005</v>
      </c>
      <c r="D6">
        <v>136359276</v>
      </c>
    </row>
    <row r="7" spans="1:4" x14ac:dyDescent="0.2">
      <c r="A7" t="s">
        <v>9</v>
      </c>
      <c r="B7">
        <v>61678064</v>
      </c>
      <c r="C7">
        <v>49210568</v>
      </c>
      <c r="D7">
        <v>12467496</v>
      </c>
    </row>
    <row r="8" spans="1:4" x14ac:dyDescent="0.2">
      <c r="A8" t="s">
        <v>10</v>
      </c>
      <c r="B8">
        <v>350058691</v>
      </c>
      <c r="C8">
        <v>107016184</v>
      </c>
      <c r="D8">
        <v>243042507</v>
      </c>
    </row>
    <row r="9" spans="1:4" x14ac:dyDescent="0.2">
      <c r="A9" t="s">
        <v>11</v>
      </c>
      <c r="B9">
        <v>232779147</v>
      </c>
      <c r="C9">
        <v>16162976</v>
      </c>
      <c r="D9">
        <v>216616171</v>
      </c>
    </row>
    <row r="10" spans="1:4" x14ac:dyDescent="0.2">
      <c r="A10" t="s">
        <v>12</v>
      </c>
      <c r="B10">
        <v>7238866907</v>
      </c>
      <c r="C10">
        <v>4478363212</v>
      </c>
      <c r="D10">
        <v>2760503695</v>
      </c>
    </row>
    <row r="11" spans="1:4" x14ac:dyDescent="0.2">
      <c r="A11" t="s">
        <v>13</v>
      </c>
      <c r="B11">
        <v>323266434</v>
      </c>
      <c r="C11">
        <v>76847149</v>
      </c>
      <c r="D11">
        <v>246419285</v>
      </c>
    </row>
    <row r="12" spans="1:4" x14ac:dyDescent="0.2">
      <c r="A12" t="s">
        <v>14</v>
      </c>
      <c r="B12">
        <v>500224522</v>
      </c>
      <c r="C12">
        <v>99021923</v>
      </c>
      <c r="D12">
        <v>401202599</v>
      </c>
    </row>
    <row r="13" spans="1:4" x14ac:dyDescent="0.2">
      <c r="A13" t="s">
        <v>15</v>
      </c>
      <c r="B13">
        <v>74570215</v>
      </c>
      <c r="C13">
        <v>11148873</v>
      </c>
      <c r="D13">
        <v>63421342</v>
      </c>
    </row>
    <row r="14" spans="1:4" x14ac:dyDescent="0.2">
      <c r="A14" t="s">
        <v>16</v>
      </c>
      <c r="B14">
        <v>251234153</v>
      </c>
      <c r="C14">
        <v>65821921</v>
      </c>
      <c r="D14">
        <v>185412232</v>
      </c>
    </row>
    <row r="15" spans="1:4" x14ac:dyDescent="0.2">
      <c r="A15" t="s">
        <v>17</v>
      </c>
      <c r="B15">
        <v>900885767</v>
      </c>
      <c r="C15">
        <v>211441336</v>
      </c>
      <c r="D15">
        <v>689444431</v>
      </c>
    </row>
    <row r="16" spans="1:4" x14ac:dyDescent="0.2">
      <c r="A16" t="s">
        <v>18</v>
      </c>
      <c r="B16">
        <v>563258466</v>
      </c>
      <c r="C16">
        <v>82692200</v>
      </c>
      <c r="D16">
        <v>480566266</v>
      </c>
    </row>
    <row r="17" spans="1:4" x14ac:dyDescent="0.2">
      <c r="A17" t="s">
        <v>19</v>
      </c>
      <c r="B17">
        <v>377776230</v>
      </c>
      <c r="C17">
        <v>84896815</v>
      </c>
      <c r="D17">
        <v>292879415</v>
      </c>
    </row>
    <row r="18" spans="1:4" x14ac:dyDescent="0.2">
      <c r="A18" t="s">
        <v>20</v>
      </c>
      <c r="B18">
        <v>34771503</v>
      </c>
      <c r="C18">
        <v>6306193</v>
      </c>
      <c r="D18">
        <v>28465310</v>
      </c>
    </row>
    <row r="19" spans="1:4" x14ac:dyDescent="0.2">
      <c r="A19" t="s">
        <v>21</v>
      </c>
      <c r="B19">
        <v>1254678703</v>
      </c>
      <c r="C19">
        <v>76223681</v>
      </c>
      <c r="D19">
        <v>1178455022</v>
      </c>
    </row>
    <row r="20" spans="1:4" x14ac:dyDescent="0.2">
      <c r="A20" t="s">
        <v>22</v>
      </c>
      <c r="B20">
        <v>343571947</v>
      </c>
      <c r="C20">
        <v>91937263</v>
      </c>
      <c r="D20">
        <v>251634684</v>
      </c>
    </row>
    <row r="21" spans="1:4" x14ac:dyDescent="0.2">
      <c r="A21" t="s">
        <v>23</v>
      </c>
      <c r="B21">
        <v>193661586</v>
      </c>
      <c r="C21">
        <v>85855827</v>
      </c>
      <c r="D21">
        <v>107805759</v>
      </c>
    </row>
    <row r="22" spans="1:4" x14ac:dyDescent="0.2">
      <c r="A22" t="s">
        <v>24</v>
      </c>
      <c r="B22">
        <v>206621559</v>
      </c>
      <c r="C22">
        <v>91515177</v>
      </c>
      <c r="D22">
        <v>115106382</v>
      </c>
    </row>
    <row r="23" spans="1:4" x14ac:dyDescent="0.2">
      <c r="A23" t="s">
        <v>25</v>
      </c>
      <c r="B23">
        <v>280819492</v>
      </c>
      <c r="C23">
        <v>159398944</v>
      </c>
      <c r="D23">
        <v>121420548</v>
      </c>
    </row>
    <row r="24" spans="1:4" x14ac:dyDescent="0.2">
      <c r="A24" t="s">
        <v>26</v>
      </c>
      <c r="B24">
        <v>263506021</v>
      </c>
      <c r="C24">
        <v>42738278</v>
      </c>
      <c r="D24">
        <v>220767743</v>
      </c>
    </row>
    <row r="25" spans="1:4" x14ac:dyDescent="0.2">
      <c r="A25" t="s">
        <v>27</v>
      </c>
      <c r="B25">
        <v>141372188</v>
      </c>
      <c r="C25">
        <v>99605559</v>
      </c>
      <c r="D25">
        <v>41766629</v>
      </c>
    </row>
    <row r="26" spans="1:4" x14ac:dyDescent="0.2">
      <c r="A26" t="s">
        <v>28</v>
      </c>
      <c r="B26">
        <v>563872012</v>
      </c>
      <c r="C26">
        <v>124415298</v>
      </c>
      <c r="D26">
        <v>439456714</v>
      </c>
    </row>
    <row r="27" spans="1:4" x14ac:dyDescent="0.2">
      <c r="A27" t="s">
        <v>29</v>
      </c>
      <c r="B27">
        <v>1021677909</v>
      </c>
      <c r="C27">
        <v>336526231</v>
      </c>
      <c r="D27">
        <v>685151678</v>
      </c>
    </row>
    <row r="28" spans="1:4" x14ac:dyDescent="0.2">
      <c r="A28" t="s">
        <v>30</v>
      </c>
      <c r="B28">
        <v>1703006488</v>
      </c>
      <c r="C28">
        <v>593359595</v>
      </c>
      <c r="D28">
        <v>1109646893</v>
      </c>
    </row>
    <row r="29" spans="1:4" x14ac:dyDescent="0.2">
      <c r="A29" t="s">
        <v>31</v>
      </c>
      <c r="B29">
        <v>475282866</v>
      </c>
      <c r="C29">
        <v>95830668</v>
      </c>
      <c r="D29">
        <v>379452198</v>
      </c>
    </row>
    <row r="30" spans="1:4" x14ac:dyDescent="0.2">
      <c r="A30" t="s">
        <v>32</v>
      </c>
      <c r="B30">
        <v>105665974</v>
      </c>
      <c r="C30">
        <v>33523719</v>
      </c>
      <c r="D30">
        <v>72142255</v>
      </c>
    </row>
    <row r="31" spans="1:4" x14ac:dyDescent="0.2">
      <c r="A31" t="s">
        <v>33</v>
      </c>
      <c r="B31">
        <v>404573867</v>
      </c>
      <c r="C31">
        <v>105720630</v>
      </c>
      <c r="D31">
        <v>298853237</v>
      </c>
    </row>
    <row r="32" spans="1:4" x14ac:dyDescent="0.2">
      <c r="A32" t="s">
        <v>34</v>
      </c>
      <c r="B32">
        <v>47291302</v>
      </c>
      <c r="C32">
        <v>21979628</v>
      </c>
      <c r="D32">
        <v>25311674</v>
      </c>
    </row>
    <row r="33" spans="1:4" x14ac:dyDescent="0.2">
      <c r="A33" t="s">
        <v>35</v>
      </c>
      <c r="B33">
        <v>98456047</v>
      </c>
      <c r="C33">
        <v>31317664</v>
      </c>
      <c r="D33">
        <v>67138383</v>
      </c>
    </row>
    <row r="34" spans="1:4" x14ac:dyDescent="0.2">
      <c r="A34" t="s">
        <v>36</v>
      </c>
      <c r="B34">
        <v>108253857</v>
      </c>
      <c r="C34">
        <v>45674479</v>
      </c>
      <c r="D34">
        <v>62579378</v>
      </c>
    </row>
    <row r="35" spans="1:4" x14ac:dyDescent="0.2">
      <c r="A35" t="s">
        <v>37</v>
      </c>
      <c r="B35">
        <v>86261089</v>
      </c>
      <c r="C35">
        <v>44341438</v>
      </c>
      <c r="D35">
        <v>41919651</v>
      </c>
    </row>
    <row r="36" spans="1:4" x14ac:dyDescent="0.2">
      <c r="A36" t="s">
        <v>38</v>
      </c>
      <c r="B36">
        <v>1445745141</v>
      </c>
      <c r="C36">
        <v>309442370</v>
      </c>
      <c r="D36">
        <v>1136302771</v>
      </c>
    </row>
    <row r="37" spans="1:4" x14ac:dyDescent="0.2">
      <c r="A37" t="s">
        <v>39</v>
      </c>
      <c r="B37">
        <v>237087539</v>
      </c>
      <c r="C37">
        <v>116699655</v>
      </c>
      <c r="D37">
        <v>120387884</v>
      </c>
    </row>
    <row r="38" spans="1:4" x14ac:dyDescent="0.2">
      <c r="A38" t="s">
        <v>40</v>
      </c>
      <c r="B38">
        <v>5346657289</v>
      </c>
      <c r="C38">
        <v>2032371932</v>
      </c>
      <c r="D38">
        <v>3314285357</v>
      </c>
    </row>
    <row r="39" spans="1:4" x14ac:dyDescent="0.2">
      <c r="A39" t="s">
        <v>41</v>
      </c>
      <c r="B39">
        <v>563445125</v>
      </c>
      <c r="C39">
        <v>75524557</v>
      </c>
      <c r="D39">
        <v>487920568</v>
      </c>
    </row>
    <row r="40" spans="1:4" x14ac:dyDescent="0.2">
      <c r="A40" t="s">
        <v>42</v>
      </c>
      <c r="B40">
        <v>36885364</v>
      </c>
      <c r="C40">
        <v>20451207</v>
      </c>
      <c r="D40">
        <v>16434157</v>
      </c>
    </row>
    <row r="41" spans="1:4" x14ac:dyDescent="0.2">
      <c r="A41" t="s">
        <v>43</v>
      </c>
      <c r="B41">
        <v>1331347804</v>
      </c>
      <c r="C41">
        <v>505849788</v>
      </c>
      <c r="D41">
        <v>825498016</v>
      </c>
    </row>
    <row r="42" spans="1:4" x14ac:dyDescent="0.2">
      <c r="A42" t="s">
        <v>44</v>
      </c>
      <c r="B42">
        <v>178998750</v>
      </c>
      <c r="C42">
        <v>73225325</v>
      </c>
      <c r="D42">
        <v>105773425</v>
      </c>
    </row>
    <row r="43" spans="1:4" x14ac:dyDescent="0.2">
      <c r="A43" t="s">
        <v>45</v>
      </c>
      <c r="B43">
        <v>391635166</v>
      </c>
      <c r="C43">
        <v>240418702</v>
      </c>
      <c r="D43">
        <v>151216464</v>
      </c>
    </row>
    <row r="44" spans="1:4" x14ac:dyDescent="0.2">
      <c r="A44" t="s">
        <v>46</v>
      </c>
      <c r="B44">
        <v>964229234</v>
      </c>
      <c r="C44">
        <v>212952282</v>
      </c>
      <c r="D44">
        <v>751276952</v>
      </c>
    </row>
    <row r="45" spans="1:4" x14ac:dyDescent="0.2">
      <c r="A45" t="s">
        <v>47</v>
      </c>
      <c r="B45">
        <v>148626175</v>
      </c>
      <c r="C45">
        <v>43638816</v>
      </c>
      <c r="D45">
        <v>104987359</v>
      </c>
    </row>
    <row r="46" spans="1:4" x14ac:dyDescent="0.2">
      <c r="A46" t="s">
        <v>48</v>
      </c>
      <c r="B46">
        <v>179918565</v>
      </c>
      <c r="C46">
        <v>51245397</v>
      </c>
      <c r="D46">
        <v>128673168</v>
      </c>
    </row>
    <row r="47" spans="1:4" x14ac:dyDescent="0.2">
      <c r="A47" t="s">
        <v>49</v>
      </c>
      <c r="B47">
        <v>30852928</v>
      </c>
      <c r="C47">
        <v>22402338</v>
      </c>
      <c r="D47">
        <v>8450590</v>
      </c>
    </row>
    <row r="48" spans="1:4" x14ac:dyDescent="0.2">
      <c r="A48" t="s">
        <v>50</v>
      </c>
      <c r="B48">
        <v>338332226</v>
      </c>
      <c r="C48">
        <v>152709860</v>
      </c>
      <c r="D48">
        <v>185622366</v>
      </c>
    </row>
    <row r="49" spans="1:4" x14ac:dyDescent="0.2">
      <c r="A49" t="s">
        <v>51</v>
      </c>
      <c r="B49">
        <v>908116536</v>
      </c>
      <c r="C49">
        <v>159061995</v>
      </c>
      <c r="D49">
        <v>749054541</v>
      </c>
    </row>
    <row r="50" spans="1:4" x14ac:dyDescent="0.2">
      <c r="A50" t="s">
        <v>52</v>
      </c>
      <c r="B50">
        <v>131858837</v>
      </c>
      <c r="C50">
        <v>46472796</v>
      </c>
      <c r="D50">
        <v>85386041</v>
      </c>
    </row>
    <row r="51" spans="1:4" x14ac:dyDescent="0.2">
      <c r="A51" t="s">
        <v>53</v>
      </c>
      <c r="B51">
        <v>78079907</v>
      </c>
      <c r="C51">
        <v>25679548</v>
      </c>
      <c r="D51">
        <v>52400359</v>
      </c>
    </row>
    <row r="52" spans="1:4" x14ac:dyDescent="0.2">
      <c r="A52" t="s">
        <v>54</v>
      </c>
      <c r="B52">
        <v>298534755</v>
      </c>
      <c r="C52">
        <v>126758964</v>
      </c>
      <c r="D52">
        <v>171775791</v>
      </c>
    </row>
    <row r="53" spans="1:4" x14ac:dyDescent="0.2">
      <c r="A53" t="s">
        <v>55</v>
      </c>
      <c r="B53">
        <v>1494307958</v>
      </c>
      <c r="C53">
        <v>368599838</v>
      </c>
      <c r="D53">
        <v>1125708120</v>
      </c>
    </row>
    <row r="54" spans="1:4" x14ac:dyDescent="0.2">
      <c r="A54" t="s">
        <v>56</v>
      </c>
      <c r="B54">
        <v>198862138</v>
      </c>
      <c r="C54">
        <v>103123887</v>
      </c>
      <c r="D54">
        <v>95738251</v>
      </c>
    </row>
    <row r="55" spans="1:4" x14ac:dyDescent="0.2">
      <c r="A55" t="s">
        <v>57</v>
      </c>
      <c r="B55">
        <v>523551563</v>
      </c>
      <c r="C55">
        <v>130008982</v>
      </c>
      <c r="D55">
        <v>393542581</v>
      </c>
    </row>
    <row r="56" spans="1:4" x14ac:dyDescent="0.2">
      <c r="A56" t="s">
        <v>58</v>
      </c>
      <c r="B56">
        <v>29372750</v>
      </c>
      <c r="C56">
        <v>12297825</v>
      </c>
      <c r="D56">
        <v>17074925</v>
      </c>
    </row>
  </sheetData>
  <printOptions horizontalCentered="1"/>
  <pageMargins left="0.7" right="0.7" top="0.5" bottom="0.5" header="0.3" footer="0.3"/>
  <pageSetup scale="64" orientation="landscape"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pageSetUpPr fitToPage="1"/>
  </sheetPr>
  <dimension ref="A1:J56"/>
  <sheetViews>
    <sheetView workbookViewId="0">
      <selection activeCell="I28" sqref="A1:XFD1048576"/>
    </sheetView>
  </sheetViews>
  <sheetFormatPr baseColWidth="10" defaultColWidth="8.83203125" defaultRowHeight="16" customHeight="1" x14ac:dyDescent="0.2"/>
  <cols>
    <col min="1" max="1" width="21" customWidth="1"/>
    <col min="2" max="10" width="18.5" customWidth="1"/>
  </cols>
  <sheetData>
    <row r="1" spans="1:10" ht="16" customHeight="1" x14ac:dyDescent="0.2">
      <c r="A1" t="s">
        <v>701</v>
      </c>
    </row>
    <row r="2" spans="1:10" ht="16" customHeight="1" x14ac:dyDescent="0.2">
      <c r="E2" t="s">
        <v>702</v>
      </c>
    </row>
    <row r="3" spans="1:10" ht="16" customHeight="1" x14ac:dyDescent="0.2">
      <c r="B3" t="s">
        <v>703</v>
      </c>
      <c r="C3" t="s">
        <v>595</v>
      </c>
      <c r="D3" t="s">
        <v>247</v>
      </c>
      <c r="E3" t="s">
        <v>596</v>
      </c>
      <c r="F3" t="s">
        <v>597</v>
      </c>
      <c r="G3" t="s">
        <v>598</v>
      </c>
      <c r="H3" t="s">
        <v>704</v>
      </c>
      <c r="I3" t="s">
        <v>202</v>
      </c>
      <c r="J3" t="s">
        <v>254</v>
      </c>
    </row>
    <row r="4" spans="1:10" ht="16" customHeight="1" x14ac:dyDescent="0.2">
      <c r="A4" t="s">
        <v>1</v>
      </c>
      <c r="B4" t="s">
        <v>705</v>
      </c>
      <c r="C4" t="s">
        <v>706</v>
      </c>
      <c r="D4" t="s">
        <v>707</v>
      </c>
      <c r="G4" t="s">
        <v>603</v>
      </c>
    </row>
    <row r="5" spans="1:10" ht="16" customHeight="1" x14ac:dyDescent="0.2">
      <c r="A5" t="s">
        <v>7</v>
      </c>
      <c r="B5">
        <v>20963710475</v>
      </c>
      <c r="C5">
        <v>3632741319</v>
      </c>
      <c r="D5">
        <v>24596451794</v>
      </c>
      <c r="E5">
        <v>1372705892</v>
      </c>
      <c r="F5">
        <v>1219931917</v>
      </c>
      <c r="G5">
        <v>22003813985</v>
      </c>
      <c r="H5">
        <v>18064729502</v>
      </c>
      <c r="I5">
        <v>1873407812</v>
      </c>
      <c r="J5">
        <v>2065676671</v>
      </c>
    </row>
    <row r="6" spans="1:10" ht="16" customHeight="1" x14ac:dyDescent="0.2">
      <c r="A6" t="s">
        <v>8</v>
      </c>
      <c r="B6">
        <v>146808309</v>
      </c>
      <c r="C6">
        <v>31655623</v>
      </c>
      <c r="D6">
        <v>178463932</v>
      </c>
      <c r="E6">
        <v>0</v>
      </c>
      <c r="F6">
        <v>10440844</v>
      </c>
      <c r="G6">
        <v>168023088</v>
      </c>
      <c r="H6">
        <v>140474963</v>
      </c>
      <c r="I6">
        <v>10387765</v>
      </c>
      <c r="J6">
        <v>17160360</v>
      </c>
    </row>
    <row r="7" spans="1:10" ht="16" customHeight="1" x14ac:dyDescent="0.2">
      <c r="A7" t="s">
        <v>9</v>
      </c>
      <c r="B7">
        <v>55234120</v>
      </c>
      <c r="C7">
        <v>58340654</v>
      </c>
      <c r="D7">
        <v>113574774</v>
      </c>
      <c r="E7">
        <v>9096900</v>
      </c>
      <c r="F7">
        <v>5169000</v>
      </c>
      <c r="G7">
        <v>99308874</v>
      </c>
      <c r="H7">
        <v>21344523</v>
      </c>
      <c r="I7">
        <v>0</v>
      </c>
      <c r="J7">
        <v>77964351</v>
      </c>
    </row>
    <row r="8" spans="1:10" ht="16" customHeight="1" x14ac:dyDescent="0.2">
      <c r="A8" t="s">
        <v>10</v>
      </c>
      <c r="B8">
        <v>250084621</v>
      </c>
      <c r="C8">
        <v>21498532</v>
      </c>
      <c r="D8">
        <v>271583153</v>
      </c>
      <c r="E8">
        <v>0</v>
      </c>
      <c r="F8">
        <v>22406618</v>
      </c>
      <c r="G8">
        <v>249176535</v>
      </c>
      <c r="H8">
        <v>192401576</v>
      </c>
      <c r="I8">
        <v>1550907</v>
      </c>
      <c r="J8">
        <v>55224052</v>
      </c>
    </row>
    <row r="9" spans="1:10" ht="16" customHeight="1" x14ac:dyDescent="0.2">
      <c r="A9" t="s">
        <v>11</v>
      </c>
      <c r="B9">
        <v>75637905</v>
      </c>
      <c r="C9">
        <v>84254450</v>
      </c>
      <c r="D9">
        <v>159892355</v>
      </c>
      <c r="E9">
        <v>0</v>
      </c>
      <c r="F9">
        <v>0</v>
      </c>
      <c r="G9">
        <v>159892355</v>
      </c>
      <c r="H9">
        <v>136535898</v>
      </c>
      <c r="I9">
        <v>933421</v>
      </c>
      <c r="J9">
        <v>22423036</v>
      </c>
    </row>
    <row r="10" spans="1:10" ht="16" customHeight="1" x14ac:dyDescent="0.2">
      <c r="A10" t="s">
        <v>12</v>
      </c>
      <c r="B10">
        <v>4497613199</v>
      </c>
      <c r="C10">
        <v>370686326</v>
      </c>
      <c r="D10">
        <v>4868299525</v>
      </c>
      <c r="E10">
        <v>-10000000</v>
      </c>
      <c r="F10">
        <v>366286577</v>
      </c>
      <c r="G10">
        <v>4512012948</v>
      </c>
      <c r="H10">
        <v>4274296280</v>
      </c>
      <c r="I10">
        <v>237716668</v>
      </c>
      <c r="J10">
        <v>0</v>
      </c>
    </row>
    <row r="11" spans="1:10" ht="16" customHeight="1" x14ac:dyDescent="0.2">
      <c r="A11" t="s">
        <v>13</v>
      </c>
      <c r="B11">
        <v>192711000</v>
      </c>
      <c r="C11">
        <v>76600571</v>
      </c>
      <c r="D11">
        <v>269311571</v>
      </c>
      <c r="E11">
        <v>3925823</v>
      </c>
      <c r="F11">
        <v>3506776</v>
      </c>
      <c r="G11">
        <v>261878972</v>
      </c>
      <c r="H11">
        <v>205175965</v>
      </c>
      <c r="I11">
        <v>0</v>
      </c>
      <c r="J11">
        <v>56703007</v>
      </c>
    </row>
    <row r="12" spans="1:10" ht="16" customHeight="1" x14ac:dyDescent="0.2">
      <c r="A12" t="s">
        <v>14</v>
      </c>
      <c r="B12">
        <v>305752696</v>
      </c>
      <c r="C12">
        <v>0</v>
      </c>
      <c r="D12">
        <v>305752696</v>
      </c>
      <c r="E12">
        <v>0</v>
      </c>
      <c r="F12">
        <v>26678809</v>
      </c>
      <c r="G12">
        <v>279073887</v>
      </c>
      <c r="H12">
        <v>267046129</v>
      </c>
      <c r="I12">
        <v>12027758</v>
      </c>
      <c r="J12">
        <v>0</v>
      </c>
    </row>
    <row r="13" spans="1:10" ht="16" customHeight="1" x14ac:dyDescent="0.2">
      <c r="A13" t="s">
        <v>15</v>
      </c>
      <c r="B13">
        <v>41978276</v>
      </c>
      <c r="C13">
        <v>4573224</v>
      </c>
      <c r="D13">
        <v>46551500</v>
      </c>
      <c r="E13">
        <v>2000000</v>
      </c>
      <c r="F13">
        <v>2939694</v>
      </c>
      <c r="G13">
        <v>41611806</v>
      </c>
      <c r="H13">
        <v>38883044</v>
      </c>
      <c r="I13">
        <v>0</v>
      </c>
      <c r="J13">
        <v>2728762</v>
      </c>
    </row>
    <row r="14" spans="1:10" ht="16" customHeight="1" x14ac:dyDescent="0.2">
      <c r="A14" t="s">
        <v>16</v>
      </c>
      <c r="B14">
        <v>137922760</v>
      </c>
      <c r="C14">
        <v>38763115</v>
      </c>
      <c r="D14">
        <v>176685875</v>
      </c>
      <c r="E14">
        <v>0</v>
      </c>
      <c r="F14">
        <v>3935917</v>
      </c>
      <c r="G14">
        <v>172749958</v>
      </c>
      <c r="H14">
        <v>112661281</v>
      </c>
      <c r="I14">
        <v>2115651</v>
      </c>
      <c r="J14">
        <v>57973026</v>
      </c>
    </row>
    <row r="15" spans="1:10" ht="16" customHeight="1" x14ac:dyDescent="0.2">
      <c r="A15" t="s">
        <v>17</v>
      </c>
      <c r="B15">
        <v>779939030</v>
      </c>
      <c r="C15">
        <v>33198187</v>
      </c>
      <c r="D15">
        <v>813137217</v>
      </c>
      <c r="E15">
        <v>122549157</v>
      </c>
      <c r="F15">
        <v>62274578</v>
      </c>
      <c r="G15">
        <v>628313482</v>
      </c>
      <c r="H15">
        <v>489511905</v>
      </c>
      <c r="I15">
        <v>138801577</v>
      </c>
      <c r="J15">
        <v>0</v>
      </c>
    </row>
    <row r="16" spans="1:10" ht="16" customHeight="1" x14ac:dyDescent="0.2">
      <c r="A16" t="s">
        <v>18</v>
      </c>
      <c r="B16">
        <v>451428732</v>
      </c>
      <c r="C16">
        <v>92600276</v>
      </c>
      <c r="D16">
        <v>544029008</v>
      </c>
      <c r="E16">
        <v>0</v>
      </c>
      <c r="F16">
        <v>13800000</v>
      </c>
      <c r="G16">
        <v>530229008</v>
      </c>
      <c r="H16">
        <v>389889938</v>
      </c>
      <c r="I16">
        <v>91887533</v>
      </c>
      <c r="J16">
        <v>48451537</v>
      </c>
    </row>
    <row r="17" spans="1:10" ht="16" customHeight="1" x14ac:dyDescent="0.2">
      <c r="A17" t="s">
        <v>19</v>
      </c>
      <c r="B17">
        <v>136818289</v>
      </c>
      <c r="C17">
        <v>67783808</v>
      </c>
      <c r="D17">
        <v>204602097</v>
      </c>
      <c r="E17">
        <v>14850000</v>
      </c>
      <c r="F17">
        <v>9890000</v>
      </c>
      <c r="G17">
        <v>179862097</v>
      </c>
      <c r="H17">
        <v>157999693</v>
      </c>
      <c r="I17">
        <v>21862404</v>
      </c>
      <c r="J17">
        <v>0</v>
      </c>
    </row>
    <row r="18" spans="1:10" ht="16" customHeight="1" x14ac:dyDescent="0.2">
      <c r="A18" t="s">
        <v>20</v>
      </c>
      <c r="B18">
        <v>35040291</v>
      </c>
      <c r="C18">
        <v>12263752</v>
      </c>
      <c r="D18">
        <v>47304043</v>
      </c>
      <c r="E18">
        <v>0</v>
      </c>
      <c r="F18">
        <v>1292534</v>
      </c>
      <c r="G18">
        <v>46011509</v>
      </c>
      <c r="H18">
        <v>21746124</v>
      </c>
      <c r="I18">
        <v>24265385</v>
      </c>
      <c r="J18">
        <v>0</v>
      </c>
    </row>
    <row r="19" spans="1:10" ht="16" customHeight="1" x14ac:dyDescent="0.2">
      <c r="A19" t="s">
        <v>21</v>
      </c>
      <c r="B19">
        <v>837907851</v>
      </c>
      <c r="C19">
        <v>0</v>
      </c>
      <c r="D19">
        <v>837907851</v>
      </c>
      <c r="E19">
        <v>0</v>
      </c>
      <c r="F19">
        <v>27955275</v>
      </c>
      <c r="G19">
        <v>809952576</v>
      </c>
      <c r="H19">
        <v>724368595</v>
      </c>
      <c r="I19">
        <v>0</v>
      </c>
      <c r="J19">
        <v>85583981</v>
      </c>
    </row>
    <row r="20" spans="1:10" ht="16" customHeight="1" x14ac:dyDescent="0.2">
      <c r="A20" t="s">
        <v>22</v>
      </c>
      <c r="B20">
        <v>233561575</v>
      </c>
      <c r="C20">
        <v>53433855</v>
      </c>
      <c r="D20">
        <v>286995430</v>
      </c>
      <c r="E20">
        <v>22158599</v>
      </c>
      <c r="F20">
        <v>0</v>
      </c>
      <c r="G20">
        <v>264836831</v>
      </c>
      <c r="H20">
        <v>178162404</v>
      </c>
      <c r="I20">
        <v>59911960</v>
      </c>
      <c r="J20">
        <v>26762467</v>
      </c>
    </row>
    <row r="21" spans="1:10" ht="16" customHeight="1" x14ac:dyDescent="0.2">
      <c r="A21" t="s">
        <v>23</v>
      </c>
      <c r="B21">
        <v>164561958</v>
      </c>
      <c r="C21">
        <v>28713706</v>
      </c>
      <c r="D21">
        <v>193275664</v>
      </c>
      <c r="E21">
        <v>25836177</v>
      </c>
      <c r="F21">
        <v>12962008</v>
      </c>
      <c r="G21">
        <v>154477479</v>
      </c>
      <c r="H21">
        <v>125162660</v>
      </c>
      <c r="I21">
        <v>3363519</v>
      </c>
      <c r="J21">
        <v>25951300</v>
      </c>
    </row>
    <row r="22" spans="1:10" ht="16" customHeight="1" x14ac:dyDescent="0.2">
      <c r="A22" t="s">
        <v>24</v>
      </c>
      <c r="B22">
        <v>130179839</v>
      </c>
      <c r="C22">
        <v>44746768</v>
      </c>
      <c r="D22">
        <v>174926607</v>
      </c>
      <c r="E22">
        <v>14967811</v>
      </c>
      <c r="F22">
        <v>7191254</v>
      </c>
      <c r="G22">
        <v>152767542</v>
      </c>
      <c r="H22">
        <v>130440819</v>
      </c>
      <c r="I22">
        <v>0</v>
      </c>
      <c r="J22">
        <v>22326723</v>
      </c>
    </row>
    <row r="23" spans="1:10" ht="16" customHeight="1" x14ac:dyDescent="0.2">
      <c r="A23" t="s">
        <v>25</v>
      </c>
      <c r="B23">
        <v>230412741</v>
      </c>
      <c r="C23">
        <v>48781520</v>
      </c>
      <c r="D23">
        <v>279194261</v>
      </c>
      <c r="E23">
        <v>54386300</v>
      </c>
      <c r="F23">
        <v>0</v>
      </c>
      <c r="G23">
        <v>224807961</v>
      </c>
      <c r="H23">
        <v>194813798</v>
      </c>
      <c r="I23">
        <v>20356695</v>
      </c>
      <c r="J23">
        <v>9637468</v>
      </c>
    </row>
    <row r="24" spans="1:10" ht="16" customHeight="1" x14ac:dyDescent="0.2">
      <c r="A24" t="s">
        <v>26</v>
      </c>
      <c r="B24">
        <v>262984988</v>
      </c>
      <c r="C24">
        <v>23582072</v>
      </c>
      <c r="D24">
        <v>286567060</v>
      </c>
      <c r="E24">
        <v>14474607</v>
      </c>
      <c r="F24">
        <v>16397199</v>
      </c>
      <c r="G24">
        <v>255695254</v>
      </c>
      <c r="H24">
        <v>172950395</v>
      </c>
      <c r="I24">
        <v>82744859</v>
      </c>
      <c r="J24">
        <v>0</v>
      </c>
    </row>
    <row r="25" spans="1:10" ht="16" customHeight="1" x14ac:dyDescent="0.2">
      <c r="A25" t="s">
        <v>27</v>
      </c>
      <c r="B25">
        <v>102950800</v>
      </c>
      <c r="C25">
        <v>-340012</v>
      </c>
      <c r="D25">
        <v>102610788</v>
      </c>
      <c r="E25">
        <v>0</v>
      </c>
      <c r="F25">
        <v>2009606</v>
      </c>
      <c r="G25">
        <v>100601182</v>
      </c>
      <c r="H25">
        <v>95996917</v>
      </c>
      <c r="I25">
        <v>0</v>
      </c>
      <c r="J25">
        <v>4604265</v>
      </c>
    </row>
    <row r="26" spans="1:10" ht="16" customHeight="1" x14ac:dyDescent="0.2">
      <c r="A26" t="s">
        <v>28</v>
      </c>
      <c r="B26">
        <v>275773750</v>
      </c>
      <c r="C26">
        <v>90775275</v>
      </c>
      <c r="D26">
        <v>366549025</v>
      </c>
      <c r="E26">
        <v>7431667</v>
      </c>
      <c r="F26">
        <v>22909803</v>
      </c>
      <c r="G26">
        <v>336207555</v>
      </c>
      <c r="H26">
        <v>323403001</v>
      </c>
      <c r="I26">
        <v>0</v>
      </c>
      <c r="J26">
        <v>12804554</v>
      </c>
    </row>
    <row r="27" spans="1:10" ht="16" customHeight="1" x14ac:dyDescent="0.2">
      <c r="A27" t="s">
        <v>29</v>
      </c>
      <c r="B27">
        <v>555415759</v>
      </c>
      <c r="C27">
        <v>2997573</v>
      </c>
      <c r="D27">
        <v>558413332</v>
      </c>
      <c r="E27">
        <v>91874225</v>
      </c>
      <c r="F27">
        <v>45937112</v>
      </c>
      <c r="G27">
        <v>420601995</v>
      </c>
      <c r="H27">
        <v>420601995</v>
      </c>
      <c r="I27">
        <v>0</v>
      </c>
      <c r="J27">
        <v>0</v>
      </c>
    </row>
    <row r="28" spans="1:10" ht="16" customHeight="1" x14ac:dyDescent="0.2">
      <c r="A28" t="s">
        <v>30</v>
      </c>
      <c r="B28">
        <v>1007958715</v>
      </c>
      <c r="C28">
        <v>244676977</v>
      </c>
      <c r="D28">
        <v>1252635692</v>
      </c>
      <c r="E28">
        <v>0</v>
      </c>
      <c r="F28">
        <v>77535285</v>
      </c>
      <c r="G28">
        <v>1175100407</v>
      </c>
      <c r="H28">
        <v>1086304097</v>
      </c>
      <c r="I28">
        <v>0</v>
      </c>
      <c r="J28">
        <v>88796310</v>
      </c>
    </row>
    <row r="29" spans="1:10" ht="16" customHeight="1" x14ac:dyDescent="0.2">
      <c r="A29" t="s">
        <v>31</v>
      </c>
      <c r="B29">
        <v>340028679</v>
      </c>
      <c r="C29">
        <v>103352124</v>
      </c>
      <c r="D29">
        <v>443380803</v>
      </c>
      <c r="E29">
        <v>47541000</v>
      </c>
      <c r="F29">
        <v>4790000</v>
      </c>
      <c r="G29">
        <v>391049803</v>
      </c>
      <c r="H29">
        <v>268920842</v>
      </c>
      <c r="I29">
        <v>52487728</v>
      </c>
      <c r="J29">
        <v>69641233</v>
      </c>
    </row>
    <row r="30" spans="1:10" ht="16" customHeight="1" x14ac:dyDescent="0.2">
      <c r="A30" t="s">
        <v>32</v>
      </c>
      <c r="B30">
        <v>123649617</v>
      </c>
      <c r="C30">
        <v>28542882</v>
      </c>
      <c r="D30">
        <v>152192499</v>
      </c>
      <c r="E30">
        <v>19160650</v>
      </c>
      <c r="F30">
        <v>9580325</v>
      </c>
      <c r="G30">
        <v>123451524</v>
      </c>
      <c r="H30">
        <v>83941666</v>
      </c>
      <c r="I30">
        <v>8964807</v>
      </c>
      <c r="J30">
        <v>30545051</v>
      </c>
    </row>
    <row r="31" spans="1:10" ht="16" customHeight="1" x14ac:dyDescent="0.2">
      <c r="A31" t="s">
        <v>33</v>
      </c>
      <c r="B31">
        <v>266355323</v>
      </c>
      <c r="C31">
        <v>0</v>
      </c>
      <c r="D31">
        <v>266355323</v>
      </c>
      <c r="E31">
        <v>5750000</v>
      </c>
      <c r="F31">
        <v>21705174</v>
      </c>
      <c r="G31">
        <v>238900149</v>
      </c>
      <c r="H31">
        <v>212395384</v>
      </c>
      <c r="I31">
        <v>22785388</v>
      </c>
      <c r="J31">
        <v>3719377</v>
      </c>
    </row>
    <row r="32" spans="1:10" ht="16" customHeight="1" x14ac:dyDescent="0.2">
      <c r="A32" t="s">
        <v>34</v>
      </c>
      <c r="B32">
        <v>48966490</v>
      </c>
      <c r="C32">
        <v>45135499</v>
      </c>
      <c r="D32">
        <v>94101989</v>
      </c>
      <c r="E32">
        <v>7676010</v>
      </c>
      <c r="F32">
        <v>1998226</v>
      </c>
      <c r="G32">
        <v>84427753</v>
      </c>
      <c r="H32">
        <v>33764247</v>
      </c>
      <c r="I32">
        <v>2847133</v>
      </c>
      <c r="J32">
        <v>47816373</v>
      </c>
    </row>
    <row r="33" spans="1:10" ht="16" customHeight="1" x14ac:dyDescent="0.2">
      <c r="A33" t="s">
        <v>35</v>
      </c>
      <c r="B33">
        <v>73664709</v>
      </c>
      <c r="C33">
        <v>43095137</v>
      </c>
      <c r="D33">
        <v>116759846</v>
      </c>
      <c r="E33">
        <v>17000000</v>
      </c>
      <c r="F33">
        <v>0</v>
      </c>
      <c r="G33">
        <v>99759846</v>
      </c>
      <c r="H33">
        <v>33939675</v>
      </c>
      <c r="I33">
        <v>236054</v>
      </c>
      <c r="J33">
        <v>65584117</v>
      </c>
    </row>
    <row r="34" spans="1:10" ht="16" customHeight="1" x14ac:dyDescent="0.2">
      <c r="A34" t="s">
        <v>36</v>
      </c>
      <c r="B34">
        <v>63008682</v>
      </c>
      <c r="C34">
        <v>11307608</v>
      </c>
      <c r="D34">
        <v>74316290</v>
      </c>
      <c r="E34">
        <v>0</v>
      </c>
      <c r="F34">
        <v>754063</v>
      </c>
      <c r="G34">
        <v>73562227</v>
      </c>
      <c r="H34">
        <v>52008110</v>
      </c>
      <c r="I34">
        <v>0</v>
      </c>
      <c r="J34">
        <v>21554117</v>
      </c>
    </row>
    <row r="35" spans="1:10" ht="16" customHeight="1" x14ac:dyDescent="0.2">
      <c r="A35" t="s">
        <v>37</v>
      </c>
      <c r="B35">
        <v>44913329</v>
      </c>
      <c r="C35">
        <v>17471600</v>
      </c>
      <c r="D35">
        <v>62384929</v>
      </c>
      <c r="E35">
        <v>4507809</v>
      </c>
      <c r="F35">
        <v>390666</v>
      </c>
      <c r="G35">
        <v>57486454</v>
      </c>
      <c r="H35">
        <v>45982042</v>
      </c>
      <c r="I35">
        <v>0</v>
      </c>
      <c r="J35">
        <v>11504412</v>
      </c>
    </row>
    <row r="36" spans="1:10" ht="16" customHeight="1" x14ac:dyDescent="0.2">
      <c r="A36" t="s">
        <v>38</v>
      </c>
      <c r="B36">
        <v>606052235</v>
      </c>
      <c r="C36">
        <v>115855983</v>
      </c>
      <c r="D36">
        <v>721908218</v>
      </c>
      <c r="E36">
        <v>75805959</v>
      </c>
      <c r="F36">
        <v>16938000</v>
      </c>
      <c r="G36">
        <v>629164259</v>
      </c>
      <c r="H36">
        <v>577112878</v>
      </c>
      <c r="I36">
        <v>28876683</v>
      </c>
      <c r="J36">
        <v>23174698</v>
      </c>
    </row>
    <row r="37" spans="1:10" ht="16" customHeight="1" x14ac:dyDescent="0.2">
      <c r="A37" t="s">
        <v>39</v>
      </c>
      <c r="B37">
        <v>150304634</v>
      </c>
      <c r="C37">
        <v>43779788</v>
      </c>
      <c r="D37">
        <v>194084422</v>
      </c>
      <c r="E37">
        <v>30700133</v>
      </c>
      <c r="F37">
        <v>0</v>
      </c>
      <c r="G37">
        <v>163384289</v>
      </c>
      <c r="H37">
        <v>143757300</v>
      </c>
      <c r="I37">
        <v>6653280</v>
      </c>
      <c r="J37">
        <v>12973709</v>
      </c>
    </row>
    <row r="38" spans="1:10" ht="16" customHeight="1" x14ac:dyDescent="0.2">
      <c r="A38" t="s">
        <v>40</v>
      </c>
      <c r="B38">
        <v>3108040803</v>
      </c>
      <c r="C38">
        <v>628660704</v>
      </c>
      <c r="D38">
        <v>3736701507</v>
      </c>
      <c r="E38">
        <v>323461235</v>
      </c>
      <c r="F38">
        <v>167245286</v>
      </c>
      <c r="G38">
        <v>3245994986</v>
      </c>
      <c r="H38">
        <v>2388094662</v>
      </c>
      <c r="I38">
        <v>310544624</v>
      </c>
      <c r="J38">
        <v>547355700</v>
      </c>
    </row>
    <row r="39" spans="1:10" ht="16" customHeight="1" x14ac:dyDescent="0.2">
      <c r="A39" t="s">
        <v>41</v>
      </c>
      <c r="B39">
        <v>429021427</v>
      </c>
      <c r="C39">
        <v>199723429</v>
      </c>
      <c r="D39">
        <v>628744856</v>
      </c>
      <c r="E39">
        <v>84041379</v>
      </c>
      <c r="F39">
        <v>9798534</v>
      </c>
      <c r="G39">
        <v>534904943</v>
      </c>
      <c r="H39">
        <v>248063866</v>
      </c>
      <c r="I39">
        <v>210065105</v>
      </c>
      <c r="J39">
        <v>76775972</v>
      </c>
    </row>
    <row r="40" spans="1:10" ht="16" customHeight="1" x14ac:dyDescent="0.2">
      <c r="A40" t="s">
        <v>42</v>
      </c>
      <c r="B40">
        <v>32137964</v>
      </c>
      <c r="C40">
        <v>16349629</v>
      </c>
      <c r="D40">
        <v>48487593</v>
      </c>
      <c r="E40">
        <v>662205</v>
      </c>
      <c r="F40">
        <v>0</v>
      </c>
      <c r="G40">
        <v>47825388</v>
      </c>
      <c r="H40">
        <v>27816078</v>
      </c>
      <c r="I40">
        <v>0</v>
      </c>
      <c r="J40">
        <v>20009310</v>
      </c>
    </row>
    <row r="41" spans="1:10" ht="16" customHeight="1" x14ac:dyDescent="0.2">
      <c r="A41" t="s">
        <v>43</v>
      </c>
      <c r="B41">
        <v>914300720</v>
      </c>
      <c r="C41">
        <v>48175441</v>
      </c>
      <c r="D41">
        <v>962476161</v>
      </c>
      <c r="E41">
        <v>0</v>
      </c>
      <c r="F41">
        <v>90996032</v>
      </c>
      <c r="G41">
        <v>871480129</v>
      </c>
      <c r="H41">
        <v>804551198</v>
      </c>
      <c r="I41">
        <v>0</v>
      </c>
      <c r="J41">
        <v>66928931</v>
      </c>
    </row>
    <row r="42" spans="1:10" ht="16" customHeight="1" x14ac:dyDescent="0.2">
      <c r="A42" t="s">
        <v>44</v>
      </c>
      <c r="B42">
        <v>171998376</v>
      </c>
      <c r="C42">
        <v>41692616</v>
      </c>
      <c r="D42">
        <v>213690992</v>
      </c>
      <c r="E42">
        <v>29056288</v>
      </c>
      <c r="F42">
        <v>14528144</v>
      </c>
      <c r="G42">
        <v>170106560</v>
      </c>
      <c r="H42">
        <v>118879036</v>
      </c>
      <c r="I42">
        <v>51227524</v>
      </c>
      <c r="J42">
        <v>0</v>
      </c>
    </row>
    <row r="43" spans="1:10" ht="16" customHeight="1" x14ac:dyDescent="0.2">
      <c r="A43" t="s">
        <v>45</v>
      </c>
      <c r="B43">
        <v>250197944</v>
      </c>
      <c r="C43">
        <v>0</v>
      </c>
      <c r="D43">
        <v>250197944</v>
      </c>
      <c r="E43">
        <v>0</v>
      </c>
      <c r="F43">
        <v>0</v>
      </c>
      <c r="G43">
        <v>250197944</v>
      </c>
      <c r="H43">
        <v>250197944</v>
      </c>
      <c r="I43">
        <v>0</v>
      </c>
      <c r="J43">
        <v>0</v>
      </c>
    </row>
    <row r="44" spans="1:10" ht="16" customHeight="1" x14ac:dyDescent="0.2">
      <c r="A44" t="s">
        <v>46</v>
      </c>
      <c r="B44">
        <v>788235322</v>
      </c>
      <c r="C44">
        <v>180888177</v>
      </c>
      <c r="D44">
        <v>969123499</v>
      </c>
      <c r="E44">
        <v>163598000</v>
      </c>
      <c r="F44">
        <v>38721250</v>
      </c>
      <c r="G44">
        <v>766804249</v>
      </c>
      <c r="H44">
        <v>534080209</v>
      </c>
      <c r="I44">
        <v>127594400</v>
      </c>
      <c r="J44">
        <v>105129640</v>
      </c>
    </row>
    <row r="45" spans="1:10" ht="16" customHeight="1" x14ac:dyDescent="0.2">
      <c r="A45" t="s">
        <v>47</v>
      </c>
      <c r="B45">
        <v>103150835</v>
      </c>
      <c r="C45">
        <v>0</v>
      </c>
      <c r="D45">
        <v>103150835</v>
      </c>
      <c r="E45">
        <v>8213379</v>
      </c>
      <c r="F45">
        <v>6471830</v>
      </c>
      <c r="G45">
        <v>88465626</v>
      </c>
      <c r="H45">
        <v>74071955</v>
      </c>
      <c r="I45">
        <v>14393671</v>
      </c>
      <c r="J45">
        <v>0</v>
      </c>
    </row>
    <row r="46" spans="1:10" ht="16" customHeight="1" x14ac:dyDescent="0.2">
      <c r="A46" t="s">
        <v>48</v>
      </c>
      <c r="B46">
        <v>129827974</v>
      </c>
      <c r="C46">
        <v>19993565</v>
      </c>
      <c r="D46">
        <v>149821539</v>
      </c>
      <c r="E46">
        <v>0</v>
      </c>
      <c r="F46">
        <v>0</v>
      </c>
      <c r="G46">
        <v>149821539</v>
      </c>
      <c r="H46">
        <v>129827974</v>
      </c>
      <c r="I46">
        <v>0</v>
      </c>
      <c r="J46">
        <v>19993565</v>
      </c>
    </row>
    <row r="47" spans="1:10" ht="16" customHeight="1" x14ac:dyDescent="0.2">
      <c r="A47" t="s">
        <v>49</v>
      </c>
      <c r="B47">
        <v>27821395</v>
      </c>
      <c r="C47">
        <v>19891330</v>
      </c>
      <c r="D47">
        <v>47712725</v>
      </c>
      <c r="E47">
        <v>4255930</v>
      </c>
      <c r="F47">
        <v>2127965</v>
      </c>
      <c r="G47">
        <v>41328830</v>
      </c>
      <c r="H47">
        <v>22312928</v>
      </c>
      <c r="I47">
        <v>0</v>
      </c>
      <c r="J47">
        <v>19015902</v>
      </c>
    </row>
    <row r="48" spans="1:10" ht="16" customHeight="1" x14ac:dyDescent="0.2">
      <c r="A48" t="s">
        <v>50</v>
      </c>
      <c r="B48">
        <v>257516913</v>
      </c>
      <c r="C48">
        <v>147646176</v>
      </c>
      <c r="D48">
        <v>405163089</v>
      </c>
      <c r="E48">
        <v>54926680</v>
      </c>
      <c r="F48">
        <v>9000000</v>
      </c>
      <c r="G48">
        <v>341236409</v>
      </c>
      <c r="H48">
        <v>218505666</v>
      </c>
      <c r="I48">
        <v>0</v>
      </c>
      <c r="J48">
        <v>122730743</v>
      </c>
    </row>
    <row r="49" spans="1:10" ht="16" customHeight="1" x14ac:dyDescent="0.2">
      <c r="A49" t="s">
        <v>51</v>
      </c>
      <c r="B49">
        <v>782092901</v>
      </c>
      <c r="C49">
        <v>128823978</v>
      </c>
      <c r="D49">
        <v>910916879</v>
      </c>
      <c r="E49">
        <v>0</v>
      </c>
      <c r="F49">
        <v>25661584</v>
      </c>
      <c r="G49">
        <v>885255295</v>
      </c>
      <c r="H49">
        <v>658557631</v>
      </c>
      <c r="I49">
        <v>226697664</v>
      </c>
      <c r="J49">
        <v>0</v>
      </c>
    </row>
    <row r="50" spans="1:10" ht="16" customHeight="1" x14ac:dyDescent="0.2">
      <c r="A50" t="s">
        <v>52</v>
      </c>
      <c r="B50">
        <v>102601094</v>
      </c>
      <c r="C50">
        <v>91877122</v>
      </c>
      <c r="D50">
        <v>194478216</v>
      </c>
      <c r="E50">
        <v>0</v>
      </c>
      <c r="F50">
        <v>7299000</v>
      </c>
      <c r="G50">
        <v>187179216</v>
      </c>
      <c r="H50">
        <v>97372154</v>
      </c>
      <c r="I50">
        <v>73213330</v>
      </c>
      <c r="J50">
        <v>16593732</v>
      </c>
    </row>
    <row r="51" spans="1:10" ht="16" customHeight="1" x14ac:dyDescent="0.2">
      <c r="A51" t="s">
        <v>53</v>
      </c>
      <c r="B51">
        <v>60739617</v>
      </c>
      <c r="C51">
        <v>0</v>
      </c>
      <c r="D51">
        <v>60739617</v>
      </c>
      <c r="E51">
        <v>9224074</v>
      </c>
      <c r="F51">
        <v>4735318</v>
      </c>
      <c r="G51">
        <v>46780225</v>
      </c>
      <c r="H51">
        <v>46780225</v>
      </c>
      <c r="I51">
        <v>0</v>
      </c>
      <c r="J51">
        <v>0</v>
      </c>
    </row>
    <row r="52" spans="1:10" ht="16" customHeight="1" x14ac:dyDescent="0.2">
      <c r="A52" t="s">
        <v>54</v>
      </c>
      <c r="B52">
        <v>190053155</v>
      </c>
      <c r="C52">
        <v>20677725</v>
      </c>
      <c r="D52">
        <v>210730880</v>
      </c>
      <c r="E52">
        <v>6983957</v>
      </c>
      <c r="F52">
        <v>13040500</v>
      </c>
      <c r="G52">
        <v>190706423</v>
      </c>
      <c r="H52">
        <v>156544998</v>
      </c>
      <c r="I52">
        <v>8814178</v>
      </c>
      <c r="J52">
        <v>25347247</v>
      </c>
    </row>
    <row r="53" spans="1:10" ht="16" customHeight="1" x14ac:dyDescent="0.2">
      <c r="A53" t="s">
        <v>55</v>
      </c>
      <c r="B53">
        <v>446576817</v>
      </c>
      <c r="C53">
        <v>131384270</v>
      </c>
      <c r="D53">
        <v>577961087</v>
      </c>
      <c r="E53">
        <v>105964938</v>
      </c>
      <c r="F53">
        <v>8193000</v>
      </c>
      <c r="G53">
        <v>463803149</v>
      </c>
      <c r="H53">
        <v>434934155</v>
      </c>
      <c r="I53">
        <v>0</v>
      </c>
      <c r="J53">
        <v>28868994</v>
      </c>
    </row>
    <row r="54" spans="1:10" ht="16" customHeight="1" x14ac:dyDescent="0.2">
      <c r="A54" t="s">
        <v>56</v>
      </c>
      <c r="B54">
        <v>160271158</v>
      </c>
      <c r="C54">
        <v>62955731</v>
      </c>
      <c r="D54">
        <v>223226889</v>
      </c>
      <c r="E54">
        <v>0</v>
      </c>
      <c r="F54">
        <v>11017631</v>
      </c>
      <c r="G54">
        <v>212209258</v>
      </c>
      <c r="H54">
        <v>164415692</v>
      </c>
      <c r="I54">
        <v>9488</v>
      </c>
      <c r="J54">
        <v>47784078</v>
      </c>
    </row>
    <row r="55" spans="1:10" ht="16" customHeight="1" x14ac:dyDescent="0.2">
      <c r="A55" t="s">
        <v>57</v>
      </c>
      <c r="B55">
        <v>365004628</v>
      </c>
      <c r="C55">
        <v>11380200</v>
      </c>
      <c r="D55">
        <v>376384828</v>
      </c>
      <c r="E55">
        <v>0</v>
      </c>
      <c r="F55">
        <v>13420500</v>
      </c>
      <c r="G55">
        <v>362964328</v>
      </c>
      <c r="H55">
        <v>318029979</v>
      </c>
      <c r="I55">
        <v>17892174</v>
      </c>
      <c r="J55">
        <v>27042175</v>
      </c>
    </row>
    <row r="56" spans="1:10" ht="16" customHeight="1" x14ac:dyDescent="0.2">
      <c r="A56" t="s">
        <v>58</v>
      </c>
      <c r="B56">
        <v>18500530</v>
      </c>
      <c r="C56">
        <v>44494353</v>
      </c>
      <c r="D56">
        <v>62994883</v>
      </c>
      <c r="E56">
        <v>625000</v>
      </c>
      <c r="F56">
        <v>0</v>
      </c>
      <c r="G56">
        <v>62369883</v>
      </c>
      <c r="H56">
        <v>19699008</v>
      </c>
      <c r="I56">
        <v>2178479</v>
      </c>
      <c r="J56">
        <v>40492396</v>
      </c>
    </row>
  </sheetData>
  <printOptions horizontalCentered="1"/>
  <pageMargins left="0.7" right="0.7" top="0.5" bottom="0.5" header="0.3" footer="0.3"/>
  <pageSetup scale="59" orientation="landscape" r:id="rId1"/>
  <legacy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enableFormatConditionsCalculation="0">
    <pageSetUpPr fitToPage="1"/>
  </sheetPr>
  <dimension ref="A1:F56"/>
  <sheetViews>
    <sheetView workbookViewId="0">
      <selection activeCell="A5" sqref="A5:A56"/>
    </sheetView>
  </sheetViews>
  <sheetFormatPr baseColWidth="10" defaultColWidth="8.83203125" defaultRowHeight="16" x14ac:dyDescent="0.2"/>
  <cols>
    <col min="1" max="1" width="20.6640625" bestFit="1" customWidth="1"/>
    <col min="2" max="3" width="16.83203125" bestFit="1" customWidth="1"/>
    <col min="4" max="4" width="14" bestFit="1" customWidth="1"/>
    <col min="5" max="5" width="16" customWidth="1"/>
    <col min="6" max="6" width="14" bestFit="1" customWidth="1"/>
  </cols>
  <sheetData>
    <row r="1" spans="1:6" x14ac:dyDescent="0.2">
      <c r="A1" t="s">
        <v>106</v>
      </c>
    </row>
    <row r="2" spans="1:6" x14ac:dyDescent="0.2">
      <c r="A2" t="s">
        <v>1</v>
      </c>
    </row>
    <row r="3" spans="1:6" x14ac:dyDescent="0.2">
      <c r="B3" t="s">
        <v>2</v>
      </c>
      <c r="C3" t="s">
        <v>3</v>
      </c>
      <c r="D3" t="s">
        <v>4</v>
      </c>
      <c r="E3" t="s">
        <v>5</v>
      </c>
      <c r="F3" t="s">
        <v>6</v>
      </c>
    </row>
    <row r="5" spans="1:6" x14ac:dyDescent="0.2">
      <c r="A5" t="s">
        <v>7</v>
      </c>
      <c r="B5">
        <v>11131407676</v>
      </c>
      <c r="C5">
        <v>9604170791</v>
      </c>
      <c r="D5">
        <v>550658865</v>
      </c>
      <c r="E5">
        <v>306421244</v>
      </c>
      <c r="F5">
        <v>670156776</v>
      </c>
    </row>
    <row r="6" spans="1:6" x14ac:dyDescent="0.2">
      <c r="A6" t="s">
        <v>8</v>
      </c>
      <c r="B6">
        <v>60565282</v>
      </c>
      <c r="C6">
        <v>53974713</v>
      </c>
      <c r="D6">
        <v>83795</v>
      </c>
      <c r="E6">
        <v>6506774</v>
      </c>
      <c r="F6">
        <v>0</v>
      </c>
    </row>
    <row r="7" spans="1:6" x14ac:dyDescent="0.2">
      <c r="A7" t="s">
        <v>9</v>
      </c>
      <c r="B7">
        <v>46609347</v>
      </c>
      <c r="C7">
        <v>40822309</v>
      </c>
      <c r="D7">
        <v>5303267</v>
      </c>
      <c r="E7">
        <v>483771</v>
      </c>
      <c r="F7">
        <v>0</v>
      </c>
    </row>
    <row r="8" spans="1:6" x14ac:dyDescent="0.2">
      <c r="A8" t="s">
        <v>10</v>
      </c>
      <c r="B8">
        <v>87968991</v>
      </c>
      <c r="C8">
        <v>87439348</v>
      </c>
      <c r="D8">
        <v>0</v>
      </c>
      <c r="E8">
        <v>529643</v>
      </c>
      <c r="F8">
        <v>0</v>
      </c>
    </row>
    <row r="9" spans="1:6" x14ac:dyDescent="0.2">
      <c r="A9" t="s">
        <v>11</v>
      </c>
      <c r="B9">
        <v>15706228</v>
      </c>
      <c r="C9">
        <v>15706228</v>
      </c>
      <c r="D9">
        <v>0</v>
      </c>
      <c r="E9">
        <v>0</v>
      </c>
      <c r="F9">
        <v>0</v>
      </c>
    </row>
    <row r="10" spans="1:6" x14ac:dyDescent="0.2">
      <c r="A10" t="s">
        <v>12</v>
      </c>
      <c r="B10">
        <v>4221005090</v>
      </c>
      <c r="C10">
        <v>3719700391</v>
      </c>
      <c r="D10">
        <v>151455754</v>
      </c>
      <c r="E10">
        <v>130650218</v>
      </c>
      <c r="F10">
        <v>219198727</v>
      </c>
    </row>
    <row r="11" spans="1:6" x14ac:dyDescent="0.2">
      <c r="A11" t="s">
        <v>13</v>
      </c>
      <c r="B11">
        <v>82536581</v>
      </c>
      <c r="C11">
        <v>78219769</v>
      </c>
      <c r="D11">
        <v>0</v>
      </c>
      <c r="E11">
        <v>4316812</v>
      </c>
      <c r="F11">
        <v>0</v>
      </c>
    </row>
    <row r="12" spans="1:6" x14ac:dyDescent="0.2">
      <c r="A12" t="s">
        <v>14</v>
      </c>
      <c r="B12">
        <v>98168216</v>
      </c>
      <c r="C12">
        <v>89888554</v>
      </c>
      <c r="D12">
        <v>6703000</v>
      </c>
      <c r="E12">
        <v>0</v>
      </c>
      <c r="F12">
        <v>1576662</v>
      </c>
    </row>
    <row r="13" spans="1:6" x14ac:dyDescent="0.2">
      <c r="A13" t="s">
        <v>15</v>
      </c>
      <c r="B13">
        <v>35223265</v>
      </c>
      <c r="C13">
        <v>25728025</v>
      </c>
      <c r="D13">
        <v>9095068</v>
      </c>
      <c r="E13">
        <v>399657</v>
      </c>
      <c r="F13">
        <v>515</v>
      </c>
    </row>
    <row r="14" spans="1:6" x14ac:dyDescent="0.2">
      <c r="A14" t="s">
        <v>16</v>
      </c>
      <c r="B14">
        <v>77011103</v>
      </c>
      <c r="C14">
        <v>67212358</v>
      </c>
      <c r="D14">
        <v>8400000</v>
      </c>
      <c r="E14">
        <v>1398745</v>
      </c>
      <c r="F14">
        <v>0</v>
      </c>
    </row>
    <row r="15" spans="1:6" x14ac:dyDescent="0.2">
      <c r="A15" t="s">
        <v>17</v>
      </c>
      <c r="B15">
        <v>196198069</v>
      </c>
      <c r="C15">
        <v>171675141</v>
      </c>
      <c r="D15">
        <v>24069250</v>
      </c>
      <c r="E15">
        <v>453678</v>
      </c>
      <c r="F15">
        <v>0</v>
      </c>
    </row>
    <row r="16" spans="1:6" x14ac:dyDescent="0.2">
      <c r="A16" t="s">
        <v>18</v>
      </c>
      <c r="B16">
        <v>85820475</v>
      </c>
      <c r="C16">
        <v>51158782</v>
      </c>
      <c r="D16">
        <v>22182651</v>
      </c>
      <c r="E16">
        <v>12479042</v>
      </c>
      <c r="F16">
        <v>0</v>
      </c>
    </row>
    <row r="17" spans="1:6" x14ac:dyDescent="0.2">
      <c r="A17" t="s">
        <v>19</v>
      </c>
      <c r="B17">
        <v>77973976</v>
      </c>
      <c r="C17">
        <v>71917149</v>
      </c>
      <c r="D17">
        <v>0</v>
      </c>
      <c r="E17">
        <v>1211752</v>
      </c>
      <c r="F17">
        <v>4845075</v>
      </c>
    </row>
    <row r="18" spans="1:6" x14ac:dyDescent="0.2">
      <c r="A18" t="s">
        <v>20</v>
      </c>
      <c r="B18">
        <v>4734754</v>
      </c>
      <c r="C18">
        <v>4617239</v>
      </c>
      <c r="D18">
        <v>0</v>
      </c>
      <c r="E18">
        <v>117515</v>
      </c>
      <c r="F18">
        <v>0</v>
      </c>
    </row>
    <row r="19" spans="1:6" x14ac:dyDescent="0.2">
      <c r="A19" t="s">
        <v>21</v>
      </c>
      <c r="B19">
        <v>110592904</v>
      </c>
      <c r="C19">
        <v>106445472</v>
      </c>
      <c r="D19">
        <v>0</v>
      </c>
      <c r="E19">
        <v>4147432</v>
      </c>
      <c r="F19">
        <v>0</v>
      </c>
    </row>
    <row r="20" spans="1:6" x14ac:dyDescent="0.2">
      <c r="A20" t="s">
        <v>22</v>
      </c>
      <c r="B20">
        <v>71524114</v>
      </c>
      <c r="C20">
        <v>71524114</v>
      </c>
      <c r="D20">
        <v>0</v>
      </c>
      <c r="E20">
        <v>0</v>
      </c>
      <c r="F20">
        <v>0</v>
      </c>
    </row>
    <row r="21" spans="1:6" x14ac:dyDescent="0.2">
      <c r="A21" t="s">
        <v>23</v>
      </c>
      <c r="B21">
        <v>83834174</v>
      </c>
      <c r="C21">
        <v>68655908</v>
      </c>
      <c r="D21">
        <v>11341764</v>
      </c>
      <c r="E21">
        <v>3836502</v>
      </c>
      <c r="F21">
        <v>0</v>
      </c>
    </row>
    <row r="22" spans="1:6" x14ac:dyDescent="0.2">
      <c r="A22" t="s">
        <v>24</v>
      </c>
      <c r="B22">
        <v>95559824</v>
      </c>
      <c r="C22">
        <v>56166968</v>
      </c>
      <c r="D22">
        <v>10299726</v>
      </c>
      <c r="E22">
        <v>9398652</v>
      </c>
      <c r="F22">
        <v>19694478</v>
      </c>
    </row>
    <row r="23" spans="1:6" x14ac:dyDescent="0.2">
      <c r="A23" t="s">
        <v>25</v>
      </c>
      <c r="B23">
        <v>161452160</v>
      </c>
      <c r="C23">
        <v>105240855</v>
      </c>
      <c r="D23">
        <v>40364388</v>
      </c>
      <c r="E23">
        <v>15846917</v>
      </c>
      <c r="F23">
        <v>0</v>
      </c>
    </row>
    <row r="24" spans="1:6" x14ac:dyDescent="0.2">
      <c r="A24" t="s">
        <v>26</v>
      </c>
      <c r="B24">
        <v>84668911</v>
      </c>
      <c r="C24">
        <v>82843626</v>
      </c>
      <c r="D24">
        <v>0</v>
      </c>
      <c r="E24">
        <v>1825285</v>
      </c>
      <c r="F24">
        <v>0</v>
      </c>
    </row>
    <row r="25" spans="1:6" x14ac:dyDescent="0.2">
      <c r="A25" t="s">
        <v>27</v>
      </c>
      <c r="B25">
        <v>98556141</v>
      </c>
      <c r="C25">
        <v>80736558</v>
      </c>
      <c r="D25">
        <v>6557659</v>
      </c>
      <c r="E25">
        <v>11261924</v>
      </c>
      <c r="F25">
        <v>0</v>
      </c>
    </row>
    <row r="26" spans="1:6" x14ac:dyDescent="0.2">
      <c r="A26" t="s">
        <v>28</v>
      </c>
      <c r="B26">
        <v>88468836</v>
      </c>
      <c r="C26">
        <v>88468836</v>
      </c>
      <c r="D26">
        <v>0</v>
      </c>
      <c r="E26">
        <v>0</v>
      </c>
      <c r="F26">
        <v>0</v>
      </c>
    </row>
    <row r="27" spans="1:6" x14ac:dyDescent="0.2">
      <c r="A27" t="s">
        <v>29</v>
      </c>
      <c r="B27">
        <v>337075697</v>
      </c>
      <c r="C27">
        <v>337075697</v>
      </c>
      <c r="D27">
        <v>0</v>
      </c>
      <c r="E27">
        <v>0</v>
      </c>
      <c r="F27">
        <v>0</v>
      </c>
    </row>
    <row r="28" spans="1:6" x14ac:dyDescent="0.2">
      <c r="A28" t="s">
        <v>30</v>
      </c>
      <c r="B28">
        <v>193973371</v>
      </c>
      <c r="C28">
        <v>185519817</v>
      </c>
      <c r="D28">
        <v>8453554</v>
      </c>
      <c r="E28">
        <v>0</v>
      </c>
      <c r="F28">
        <v>0</v>
      </c>
    </row>
    <row r="29" spans="1:6" x14ac:dyDescent="0.2">
      <c r="A29" t="s">
        <v>31</v>
      </c>
      <c r="B29">
        <v>94909659</v>
      </c>
      <c r="C29">
        <v>94909659</v>
      </c>
      <c r="D29">
        <v>0</v>
      </c>
      <c r="E29">
        <v>0</v>
      </c>
      <c r="F29">
        <v>0</v>
      </c>
    </row>
    <row r="30" spans="1:6" x14ac:dyDescent="0.2">
      <c r="A30" t="s">
        <v>32</v>
      </c>
      <c r="B30">
        <v>31795625</v>
      </c>
      <c r="C30">
        <v>19882291</v>
      </c>
      <c r="D30">
        <v>0</v>
      </c>
      <c r="E30">
        <v>11913334</v>
      </c>
      <c r="F30">
        <v>0</v>
      </c>
    </row>
    <row r="31" spans="1:6" x14ac:dyDescent="0.2">
      <c r="A31" t="s">
        <v>33</v>
      </c>
      <c r="B31">
        <v>91316362</v>
      </c>
      <c r="C31">
        <v>91316362</v>
      </c>
      <c r="D31">
        <v>0</v>
      </c>
      <c r="E31">
        <v>0</v>
      </c>
      <c r="F31">
        <v>0</v>
      </c>
    </row>
    <row r="32" spans="1:6" x14ac:dyDescent="0.2">
      <c r="A32" t="s">
        <v>34</v>
      </c>
      <c r="B32">
        <v>19899386</v>
      </c>
      <c r="C32">
        <v>16709520</v>
      </c>
      <c r="D32">
        <v>1313990</v>
      </c>
      <c r="E32">
        <v>0</v>
      </c>
      <c r="F32">
        <v>1875876</v>
      </c>
    </row>
    <row r="33" spans="1:6" x14ac:dyDescent="0.2">
      <c r="A33" t="s">
        <v>35</v>
      </c>
      <c r="B33">
        <v>28498774</v>
      </c>
      <c r="C33">
        <v>28498774</v>
      </c>
      <c r="D33">
        <v>0</v>
      </c>
      <c r="E33">
        <v>0</v>
      </c>
      <c r="F33">
        <v>0</v>
      </c>
    </row>
    <row r="34" spans="1:6" x14ac:dyDescent="0.2">
      <c r="A34" t="s">
        <v>36</v>
      </c>
      <c r="B34">
        <v>47459687</v>
      </c>
      <c r="C34">
        <v>45377841</v>
      </c>
      <c r="D34">
        <v>0</v>
      </c>
      <c r="E34">
        <v>2081846</v>
      </c>
      <c r="F34">
        <v>0</v>
      </c>
    </row>
    <row r="35" spans="1:6" x14ac:dyDescent="0.2">
      <c r="A35" t="s">
        <v>37</v>
      </c>
      <c r="B35">
        <v>43934489</v>
      </c>
      <c r="C35">
        <v>36542655</v>
      </c>
      <c r="D35">
        <v>0</v>
      </c>
      <c r="E35">
        <v>0</v>
      </c>
      <c r="F35">
        <v>7391834</v>
      </c>
    </row>
    <row r="36" spans="1:6" x14ac:dyDescent="0.2">
      <c r="A36" t="s">
        <v>38</v>
      </c>
      <c r="B36">
        <v>299963812</v>
      </c>
      <c r="C36">
        <v>234832019</v>
      </c>
      <c r="D36">
        <v>49167521</v>
      </c>
      <c r="E36">
        <v>15964272</v>
      </c>
      <c r="F36">
        <v>0</v>
      </c>
    </row>
    <row r="37" spans="1:6" x14ac:dyDescent="0.2">
      <c r="A37" t="s">
        <v>39</v>
      </c>
      <c r="B37">
        <v>80928302</v>
      </c>
      <c r="C37">
        <v>80915527</v>
      </c>
      <c r="D37">
        <v>0</v>
      </c>
      <c r="E37">
        <v>12775</v>
      </c>
      <c r="F37">
        <v>0</v>
      </c>
    </row>
    <row r="38" spans="1:6" x14ac:dyDescent="0.2">
      <c r="A38" t="s">
        <v>40</v>
      </c>
      <c r="B38">
        <v>1847359998</v>
      </c>
      <c r="C38">
        <v>1443553507</v>
      </c>
      <c r="D38">
        <v>101983998</v>
      </c>
      <c r="E38">
        <v>0</v>
      </c>
      <c r="F38">
        <v>301822493</v>
      </c>
    </row>
    <row r="39" spans="1:6" x14ac:dyDescent="0.2">
      <c r="A39" t="s">
        <v>41</v>
      </c>
      <c r="B39">
        <v>75160984</v>
      </c>
      <c r="C39">
        <v>58364304</v>
      </c>
      <c r="D39">
        <v>16271769</v>
      </c>
      <c r="E39">
        <v>0</v>
      </c>
      <c r="F39">
        <v>524911</v>
      </c>
    </row>
    <row r="40" spans="1:6" x14ac:dyDescent="0.2">
      <c r="A40" t="s">
        <v>42</v>
      </c>
      <c r="B40">
        <v>20106911</v>
      </c>
      <c r="C40">
        <v>6846126</v>
      </c>
      <c r="D40">
        <v>1017036</v>
      </c>
      <c r="E40">
        <v>1312516</v>
      </c>
      <c r="F40">
        <v>10931233</v>
      </c>
    </row>
    <row r="41" spans="1:6" x14ac:dyDescent="0.2">
      <c r="A41" t="s">
        <v>43</v>
      </c>
      <c r="B41">
        <v>440127863</v>
      </c>
      <c r="C41">
        <v>440118498</v>
      </c>
      <c r="D41">
        <v>0</v>
      </c>
      <c r="E41">
        <v>9365</v>
      </c>
      <c r="F41">
        <v>0</v>
      </c>
    </row>
    <row r="42" spans="1:6" x14ac:dyDescent="0.2">
      <c r="A42" t="s">
        <v>44</v>
      </c>
      <c r="B42">
        <v>68386314</v>
      </c>
      <c r="C42">
        <v>21651877</v>
      </c>
      <c r="D42">
        <v>11809598</v>
      </c>
      <c r="E42">
        <v>26195701</v>
      </c>
      <c r="F42">
        <v>8729138</v>
      </c>
    </row>
    <row r="43" spans="1:6" x14ac:dyDescent="0.2">
      <c r="A43" t="s">
        <v>45</v>
      </c>
      <c r="B43">
        <v>201496149</v>
      </c>
      <c r="C43">
        <v>162562874</v>
      </c>
      <c r="D43">
        <v>22816559</v>
      </c>
      <c r="E43">
        <v>5908467</v>
      </c>
      <c r="F43">
        <v>10208249</v>
      </c>
    </row>
    <row r="44" spans="1:6" x14ac:dyDescent="0.2">
      <c r="A44" t="s">
        <v>46</v>
      </c>
      <c r="B44">
        <v>201613205</v>
      </c>
      <c r="C44">
        <v>188670540</v>
      </c>
      <c r="D44">
        <v>0</v>
      </c>
      <c r="E44">
        <v>12942665</v>
      </c>
      <c r="F44">
        <v>0</v>
      </c>
    </row>
    <row r="45" spans="1:6" x14ac:dyDescent="0.2">
      <c r="A45" t="s">
        <v>47</v>
      </c>
      <c r="B45">
        <v>35767841</v>
      </c>
      <c r="C45">
        <v>35676224</v>
      </c>
      <c r="D45">
        <v>-33429</v>
      </c>
      <c r="E45">
        <v>125046</v>
      </c>
      <c r="F45">
        <v>0</v>
      </c>
    </row>
    <row r="46" spans="1:6" x14ac:dyDescent="0.2">
      <c r="A46" t="s">
        <v>48</v>
      </c>
      <c r="B46">
        <v>39258511</v>
      </c>
      <c r="C46">
        <v>37380973</v>
      </c>
      <c r="D46">
        <v>0</v>
      </c>
      <c r="E46">
        <v>1877538</v>
      </c>
      <c r="F46">
        <v>0</v>
      </c>
    </row>
    <row r="47" spans="1:6" x14ac:dyDescent="0.2">
      <c r="A47" t="s">
        <v>49</v>
      </c>
      <c r="B47">
        <v>22669301</v>
      </c>
      <c r="C47">
        <v>15039373</v>
      </c>
      <c r="D47">
        <v>802914</v>
      </c>
      <c r="E47">
        <v>0</v>
      </c>
      <c r="F47">
        <v>6827014</v>
      </c>
    </row>
    <row r="48" spans="1:6" x14ac:dyDescent="0.2">
      <c r="A48" t="s">
        <v>50</v>
      </c>
      <c r="B48">
        <v>156289465</v>
      </c>
      <c r="C48">
        <v>131357933</v>
      </c>
      <c r="D48">
        <v>24931532</v>
      </c>
      <c r="E48">
        <v>0</v>
      </c>
      <c r="F48">
        <v>0</v>
      </c>
    </row>
    <row r="49" spans="1:6" x14ac:dyDescent="0.2">
      <c r="A49" t="s">
        <v>51</v>
      </c>
      <c r="B49">
        <v>158860696</v>
      </c>
      <c r="C49">
        <v>104459713</v>
      </c>
      <c r="D49">
        <v>0</v>
      </c>
      <c r="E49">
        <v>318950</v>
      </c>
      <c r="F49">
        <v>54082033</v>
      </c>
    </row>
    <row r="50" spans="1:6" x14ac:dyDescent="0.2">
      <c r="A50" t="s">
        <v>52</v>
      </c>
      <c r="B50">
        <v>40456983</v>
      </c>
      <c r="C50">
        <v>31408492</v>
      </c>
      <c r="D50">
        <v>6000000</v>
      </c>
      <c r="E50">
        <v>3048491</v>
      </c>
      <c r="F50">
        <v>0</v>
      </c>
    </row>
    <row r="51" spans="1:6" x14ac:dyDescent="0.2">
      <c r="A51" t="s">
        <v>53</v>
      </c>
      <c r="B51">
        <v>24468524</v>
      </c>
      <c r="C51">
        <v>16210063</v>
      </c>
      <c r="D51">
        <v>0</v>
      </c>
      <c r="E51">
        <v>4808124</v>
      </c>
      <c r="F51">
        <v>3450337</v>
      </c>
    </row>
    <row r="52" spans="1:6" x14ac:dyDescent="0.2">
      <c r="A52" t="s">
        <v>54</v>
      </c>
      <c r="B52">
        <v>122953059</v>
      </c>
      <c r="C52">
        <v>119658769</v>
      </c>
      <c r="D52">
        <v>3294290</v>
      </c>
      <c r="E52">
        <v>0</v>
      </c>
      <c r="F52">
        <v>0</v>
      </c>
    </row>
    <row r="53" spans="1:6" x14ac:dyDescent="0.2">
      <c r="A53" t="s">
        <v>55</v>
      </c>
      <c r="B53">
        <v>305740849</v>
      </c>
      <c r="C53">
        <v>305740849</v>
      </c>
      <c r="D53">
        <v>0</v>
      </c>
      <c r="E53">
        <v>0</v>
      </c>
      <c r="F53">
        <v>0</v>
      </c>
    </row>
    <row r="54" spans="1:6" x14ac:dyDescent="0.2">
      <c r="A54" t="s">
        <v>56</v>
      </c>
      <c r="B54">
        <v>73705432</v>
      </c>
      <c r="C54">
        <v>34249892</v>
      </c>
      <c r="D54">
        <v>5419504</v>
      </c>
      <c r="E54">
        <v>15037835</v>
      </c>
      <c r="F54">
        <v>18998201</v>
      </c>
    </row>
    <row r="55" spans="1:6" x14ac:dyDescent="0.2">
      <c r="A55" t="s">
        <v>57</v>
      </c>
      <c r="B55">
        <v>127764803</v>
      </c>
      <c r="C55">
        <v>127764803</v>
      </c>
      <c r="D55">
        <v>0</v>
      </c>
      <c r="E55">
        <v>0</v>
      </c>
      <c r="F55">
        <v>0</v>
      </c>
    </row>
    <row r="56" spans="1:6" x14ac:dyDescent="0.2">
      <c r="A56" t="s">
        <v>58</v>
      </c>
      <c r="B56">
        <v>15287183</v>
      </c>
      <c r="C56">
        <v>13733476</v>
      </c>
      <c r="D56">
        <v>1553707</v>
      </c>
      <c r="E56">
        <v>0</v>
      </c>
      <c r="F56">
        <v>0</v>
      </c>
    </row>
  </sheetData>
  <pageMargins left="0.7" right="0.7" top="0.75" bottom="0.75" header="0.3" footer="0.3"/>
  <pageSetup scale="83"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enableFormatConditionsCalculation="0">
    <pageSetUpPr fitToPage="1"/>
  </sheetPr>
  <dimension ref="A1:O56"/>
  <sheetViews>
    <sheetView topLeftCell="B1" workbookViewId="0">
      <selection activeCell="N3" sqref="N3"/>
    </sheetView>
  </sheetViews>
  <sheetFormatPr baseColWidth="10" defaultColWidth="8.83203125" defaultRowHeight="16" x14ac:dyDescent="0.2"/>
  <cols>
    <col min="1" max="1" width="20.6640625" bestFit="1" customWidth="1"/>
    <col min="2" max="2" width="16.83203125" bestFit="1" customWidth="1"/>
    <col min="3" max="4" width="15.6640625" bestFit="1" customWidth="1"/>
    <col min="5" max="5" width="16.1640625" customWidth="1"/>
    <col min="6" max="6" width="12.8320312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x14ac:dyDescent="0.2">
      <c r="A1" t="s">
        <v>107</v>
      </c>
    </row>
    <row r="2" spans="1:15" x14ac:dyDescent="0.2">
      <c r="A2" t="s">
        <v>1</v>
      </c>
    </row>
    <row r="3" spans="1:15" x14ac:dyDescent="0.2">
      <c r="B3" t="s">
        <v>60</v>
      </c>
      <c r="C3" t="s">
        <v>61</v>
      </c>
      <c r="D3" t="s">
        <v>4</v>
      </c>
      <c r="E3" t="s">
        <v>62</v>
      </c>
      <c r="F3" t="s">
        <v>63</v>
      </c>
      <c r="G3" t="s">
        <v>64</v>
      </c>
      <c r="H3" t="s">
        <v>65</v>
      </c>
      <c r="I3" t="s">
        <v>66</v>
      </c>
      <c r="J3" t="s">
        <v>67</v>
      </c>
      <c r="K3" t="s">
        <v>68</v>
      </c>
      <c r="L3" t="s">
        <v>69</v>
      </c>
      <c r="M3" t="s">
        <v>70</v>
      </c>
      <c r="N3" t="s">
        <v>71</v>
      </c>
      <c r="O3" t="s">
        <v>72</v>
      </c>
    </row>
    <row r="5" spans="1:15" x14ac:dyDescent="0.2">
      <c r="A5" t="s">
        <v>7</v>
      </c>
      <c r="B5">
        <v>19492710638</v>
      </c>
      <c r="C5">
        <v>2648333987</v>
      </c>
      <c r="D5">
        <v>3407106944</v>
      </c>
      <c r="E5">
        <v>187457563</v>
      </c>
      <c r="F5">
        <v>2977484</v>
      </c>
      <c r="G5">
        <v>2005018936</v>
      </c>
      <c r="H5">
        <v>528810084</v>
      </c>
      <c r="I5">
        <v>722177743</v>
      </c>
      <c r="J5">
        <v>1962070287</v>
      </c>
      <c r="K5">
        <v>299885407</v>
      </c>
      <c r="L5">
        <v>2093886589</v>
      </c>
      <c r="M5">
        <v>210205582</v>
      </c>
      <c r="N5">
        <v>971928140</v>
      </c>
      <c r="O5">
        <v>4452851892</v>
      </c>
    </row>
    <row r="6" spans="1:15" x14ac:dyDescent="0.2">
      <c r="A6" t="s">
        <v>8</v>
      </c>
      <c r="B6">
        <v>124197735</v>
      </c>
      <c r="C6">
        <v>24141574</v>
      </c>
      <c r="D6">
        <v>5569952</v>
      </c>
      <c r="E6">
        <v>987603</v>
      </c>
      <c r="F6">
        <v>0</v>
      </c>
      <c r="G6">
        <v>0</v>
      </c>
      <c r="H6">
        <v>0</v>
      </c>
      <c r="I6">
        <v>22399775</v>
      </c>
      <c r="J6">
        <v>1653135</v>
      </c>
      <c r="K6">
        <v>1252430</v>
      </c>
      <c r="L6">
        <v>22521796</v>
      </c>
      <c r="M6">
        <v>522828</v>
      </c>
      <c r="N6">
        <v>5567996</v>
      </c>
      <c r="O6">
        <v>39580646</v>
      </c>
    </row>
    <row r="7" spans="1:15" x14ac:dyDescent="0.2">
      <c r="A7" t="s">
        <v>9</v>
      </c>
      <c r="B7">
        <v>19688849</v>
      </c>
      <c r="C7">
        <v>12501793</v>
      </c>
      <c r="D7">
        <v>0</v>
      </c>
      <c r="E7">
        <v>153010</v>
      </c>
      <c r="F7">
        <v>0</v>
      </c>
      <c r="G7">
        <v>0</v>
      </c>
      <c r="H7">
        <v>0</v>
      </c>
      <c r="I7">
        <v>377500</v>
      </c>
      <c r="J7">
        <v>389271</v>
      </c>
      <c r="K7">
        <v>0</v>
      </c>
      <c r="L7">
        <v>5704222</v>
      </c>
      <c r="M7">
        <v>563053</v>
      </c>
      <c r="N7">
        <v>0</v>
      </c>
      <c r="O7">
        <v>0</v>
      </c>
    </row>
    <row r="8" spans="1:15" x14ac:dyDescent="0.2">
      <c r="A8" t="s">
        <v>10</v>
      </c>
      <c r="B8">
        <v>270587928</v>
      </c>
      <c r="C8">
        <v>7690077</v>
      </c>
      <c r="D8">
        <v>26452555</v>
      </c>
      <c r="E8">
        <v>-73933</v>
      </c>
      <c r="F8">
        <v>0</v>
      </c>
      <c r="G8">
        <v>0</v>
      </c>
      <c r="H8">
        <v>0</v>
      </c>
      <c r="I8">
        <v>36495954</v>
      </c>
      <c r="J8">
        <v>0</v>
      </c>
      <c r="K8">
        <v>0</v>
      </c>
      <c r="L8">
        <v>44465401</v>
      </c>
      <c r="M8">
        <v>1054239</v>
      </c>
      <c r="N8">
        <v>13930630</v>
      </c>
      <c r="O8">
        <v>140573005</v>
      </c>
    </row>
    <row r="9" spans="1:15" x14ac:dyDescent="0.2">
      <c r="A9" t="s">
        <v>11</v>
      </c>
      <c r="B9">
        <v>170887018</v>
      </c>
      <c r="C9">
        <v>28072915</v>
      </c>
      <c r="D9">
        <v>648829</v>
      </c>
      <c r="E9">
        <v>3524445</v>
      </c>
      <c r="F9">
        <v>787297</v>
      </c>
      <c r="G9">
        <v>0</v>
      </c>
      <c r="H9">
        <v>0</v>
      </c>
      <c r="I9">
        <v>-103805</v>
      </c>
      <c r="J9">
        <v>113514460</v>
      </c>
      <c r="K9">
        <v>2735868</v>
      </c>
      <c r="L9">
        <v>12073317</v>
      </c>
      <c r="M9">
        <v>1489310</v>
      </c>
      <c r="N9">
        <v>0</v>
      </c>
      <c r="O9">
        <v>8144382</v>
      </c>
    </row>
    <row r="10" spans="1:15" x14ac:dyDescent="0.2">
      <c r="A10" t="s">
        <v>12</v>
      </c>
      <c r="B10">
        <v>2453672211</v>
      </c>
      <c r="C10">
        <v>627035354</v>
      </c>
      <c r="D10">
        <v>769284506</v>
      </c>
      <c r="E10">
        <v>56689931</v>
      </c>
      <c r="F10">
        <v>0</v>
      </c>
      <c r="G10">
        <v>0</v>
      </c>
      <c r="H10">
        <v>0</v>
      </c>
      <c r="I10">
        <v>-670248</v>
      </c>
      <c r="J10">
        <v>32314370</v>
      </c>
      <c r="K10">
        <v>349011</v>
      </c>
      <c r="L10">
        <v>530442649</v>
      </c>
      <c r="M10">
        <v>44497171</v>
      </c>
      <c r="N10">
        <v>0</v>
      </c>
      <c r="O10">
        <v>393729467</v>
      </c>
    </row>
    <row r="11" spans="1:15" x14ac:dyDescent="0.2">
      <c r="A11" t="s">
        <v>13</v>
      </c>
      <c r="B11">
        <v>235571036</v>
      </c>
      <c r="C11">
        <v>5677317</v>
      </c>
      <c r="D11">
        <v>98401</v>
      </c>
      <c r="E11">
        <v>946944</v>
      </c>
      <c r="F11">
        <v>0</v>
      </c>
      <c r="G11">
        <v>0</v>
      </c>
      <c r="H11">
        <v>3486511</v>
      </c>
      <c r="I11">
        <v>3978804</v>
      </c>
      <c r="J11">
        <v>425241</v>
      </c>
      <c r="K11">
        <v>84717</v>
      </c>
      <c r="L11">
        <v>15751004</v>
      </c>
      <c r="M11">
        <v>6147638</v>
      </c>
      <c r="N11">
        <v>287660</v>
      </c>
      <c r="O11">
        <v>198686799</v>
      </c>
    </row>
    <row r="12" spans="1:15" x14ac:dyDescent="0.2">
      <c r="A12" t="s">
        <v>14</v>
      </c>
      <c r="B12">
        <v>384401940</v>
      </c>
      <c r="C12">
        <v>16989761</v>
      </c>
      <c r="D12">
        <v>30186357</v>
      </c>
      <c r="E12">
        <v>5117238</v>
      </c>
      <c r="F12">
        <v>0</v>
      </c>
      <c r="G12">
        <v>0</v>
      </c>
      <c r="H12">
        <v>0</v>
      </c>
      <c r="I12">
        <v>5398196</v>
      </c>
      <c r="J12">
        <v>58469859</v>
      </c>
      <c r="K12">
        <v>22468177</v>
      </c>
      <c r="L12">
        <v>32238458</v>
      </c>
      <c r="M12">
        <v>358230</v>
      </c>
      <c r="N12">
        <v>15165257</v>
      </c>
      <c r="O12">
        <v>198010407</v>
      </c>
    </row>
    <row r="13" spans="1:15" x14ac:dyDescent="0.2">
      <c r="A13" t="s">
        <v>15</v>
      </c>
      <c r="B13">
        <v>44101094</v>
      </c>
      <c r="C13">
        <v>1278432</v>
      </c>
      <c r="D13">
        <v>21758303</v>
      </c>
      <c r="E13">
        <v>388000</v>
      </c>
      <c r="F13">
        <v>0</v>
      </c>
      <c r="G13">
        <v>0</v>
      </c>
      <c r="H13">
        <v>0</v>
      </c>
      <c r="I13">
        <v>1217667</v>
      </c>
      <c r="J13">
        <v>1825000</v>
      </c>
      <c r="K13">
        <v>0</v>
      </c>
      <c r="L13">
        <v>7362155</v>
      </c>
      <c r="M13">
        <v>-638909</v>
      </c>
      <c r="N13">
        <v>0</v>
      </c>
      <c r="O13">
        <v>10910446</v>
      </c>
    </row>
    <row r="14" spans="1:15" x14ac:dyDescent="0.2">
      <c r="A14" t="s">
        <v>16</v>
      </c>
      <c r="B14">
        <v>172861653</v>
      </c>
      <c r="C14">
        <v>22892963</v>
      </c>
      <c r="D14">
        <v>59091560</v>
      </c>
      <c r="E14">
        <v>0</v>
      </c>
      <c r="F14">
        <v>0</v>
      </c>
      <c r="G14">
        <v>15021306</v>
      </c>
      <c r="H14">
        <v>0</v>
      </c>
      <c r="I14">
        <v>17541303</v>
      </c>
      <c r="J14">
        <v>1443876</v>
      </c>
      <c r="K14">
        <v>10000000</v>
      </c>
      <c r="L14">
        <v>5527484</v>
      </c>
      <c r="M14">
        <v>2270955</v>
      </c>
      <c r="N14">
        <v>15460000</v>
      </c>
      <c r="O14">
        <v>23612206</v>
      </c>
    </row>
    <row r="15" spans="1:15" x14ac:dyDescent="0.2">
      <c r="A15" t="s">
        <v>17</v>
      </c>
      <c r="B15">
        <v>637875200</v>
      </c>
      <c r="C15">
        <v>73674047</v>
      </c>
      <c r="D15">
        <v>217414966</v>
      </c>
      <c r="E15">
        <v>4451712</v>
      </c>
      <c r="F15">
        <v>0</v>
      </c>
      <c r="G15">
        <v>0</v>
      </c>
      <c r="H15">
        <v>0</v>
      </c>
      <c r="I15">
        <v>5252194</v>
      </c>
      <c r="J15">
        <v>4219991</v>
      </c>
      <c r="K15">
        <v>0</v>
      </c>
      <c r="L15">
        <v>28493444</v>
      </c>
      <c r="M15">
        <v>5238494</v>
      </c>
      <c r="N15">
        <v>0</v>
      </c>
      <c r="O15">
        <v>299130352</v>
      </c>
    </row>
    <row r="16" spans="1:15" x14ac:dyDescent="0.2">
      <c r="A16" t="s">
        <v>18</v>
      </c>
      <c r="B16">
        <v>475682292</v>
      </c>
      <c r="C16">
        <v>23335201</v>
      </c>
      <c r="D16">
        <v>0</v>
      </c>
      <c r="E16">
        <v>1147768</v>
      </c>
      <c r="F16">
        <v>0</v>
      </c>
      <c r="G16">
        <v>0</v>
      </c>
      <c r="H16">
        <v>0</v>
      </c>
      <c r="I16">
        <v>16889711</v>
      </c>
      <c r="J16">
        <v>13717169</v>
      </c>
      <c r="K16">
        <v>16753160</v>
      </c>
      <c r="L16">
        <v>31336741</v>
      </c>
      <c r="M16">
        <v>660388</v>
      </c>
      <c r="N16">
        <v>33148982</v>
      </c>
      <c r="O16">
        <v>338693172</v>
      </c>
    </row>
    <row r="17" spans="1:15" x14ac:dyDescent="0.2">
      <c r="A17" t="s">
        <v>19</v>
      </c>
      <c r="B17">
        <v>239363810</v>
      </c>
      <c r="C17">
        <v>132963389</v>
      </c>
      <c r="D17">
        <v>17166174</v>
      </c>
      <c r="E17">
        <v>1892050</v>
      </c>
      <c r="F17">
        <v>0</v>
      </c>
      <c r="G17">
        <v>0</v>
      </c>
      <c r="H17">
        <v>0</v>
      </c>
      <c r="I17">
        <v>9969587</v>
      </c>
      <c r="J17">
        <v>41635544</v>
      </c>
      <c r="K17">
        <v>142375</v>
      </c>
      <c r="L17">
        <v>9683311</v>
      </c>
      <c r="M17">
        <v>2793382</v>
      </c>
      <c r="N17">
        <v>0</v>
      </c>
      <c r="O17">
        <v>23117998</v>
      </c>
    </row>
    <row r="18" spans="1:15" x14ac:dyDescent="0.2">
      <c r="A18" t="s">
        <v>20</v>
      </c>
      <c r="B18">
        <v>21153310</v>
      </c>
      <c r="C18">
        <v>9118752</v>
      </c>
      <c r="D18">
        <v>1175820</v>
      </c>
      <c r="E18">
        <v>216256</v>
      </c>
      <c r="F18">
        <v>0</v>
      </c>
      <c r="G18">
        <v>0</v>
      </c>
      <c r="H18">
        <v>0</v>
      </c>
      <c r="I18">
        <v>-788228</v>
      </c>
      <c r="J18">
        <v>432310</v>
      </c>
      <c r="K18">
        <v>-3205412</v>
      </c>
      <c r="L18">
        <v>3935104</v>
      </c>
      <c r="M18">
        <v>-10357282</v>
      </c>
      <c r="N18">
        <v>18072525</v>
      </c>
      <c r="O18">
        <v>2553465</v>
      </c>
    </row>
    <row r="19" spans="1:15" x14ac:dyDescent="0.2">
      <c r="A19" t="s">
        <v>21</v>
      </c>
      <c r="B19">
        <v>1200457743</v>
      </c>
      <c r="C19">
        <v>180182414</v>
      </c>
      <c r="D19">
        <v>609412406</v>
      </c>
      <c r="E19">
        <v>488599</v>
      </c>
      <c r="F19">
        <v>0</v>
      </c>
      <c r="G19">
        <v>16496030</v>
      </c>
      <c r="H19">
        <v>0</v>
      </c>
      <c r="I19">
        <v>2418382</v>
      </c>
      <c r="J19">
        <v>0</v>
      </c>
      <c r="K19">
        <v>0</v>
      </c>
      <c r="L19">
        <v>31740274</v>
      </c>
      <c r="M19">
        <v>1828490</v>
      </c>
      <c r="N19">
        <v>243096186</v>
      </c>
      <c r="O19">
        <v>114794962</v>
      </c>
    </row>
    <row r="20" spans="1:15" x14ac:dyDescent="0.2">
      <c r="A20" t="s">
        <v>22</v>
      </c>
      <c r="B20">
        <v>220706121</v>
      </c>
      <c r="C20">
        <v>16016687</v>
      </c>
      <c r="D20">
        <v>15356947</v>
      </c>
      <c r="E20">
        <v>0</v>
      </c>
      <c r="F20">
        <v>848879</v>
      </c>
      <c r="G20">
        <v>34106904</v>
      </c>
      <c r="H20">
        <v>0</v>
      </c>
      <c r="I20">
        <v>0</v>
      </c>
      <c r="J20">
        <v>0</v>
      </c>
      <c r="K20">
        <v>0</v>
      </c>
      <c r="L20">
        <v>19661651</v>
      </c>
      <c r="M20">
        <v>4989159</v>
      </c>
      <c r="N20">
        <v>5097281</v>
      </c>
      <c r="O20">
        <v>124628613</v>
      </c>
    </row>
    <row r="21" spans="1:15" x14ac:dyDescent="0.2">
      <c r="A21" t="s">
        <v>23</v>
      </c>
      <c r="B21">
        <v>111865823</v>
      </c>
      <c r="C21">
        <v>18747543</v>
      </c>
      <c r="D21">
        <v>11939347</v>
      </c>
      <c r="E21">
        <v>2273576</v>
      </c>
      <c r="F21">
        <v>0</v>
      </c>
      <c r="G21">
        <v>12411637</v>
      </c>
      <c r="H21">
        <v>0</v>
      </c>
      <c r="I21">
        <v>189086</v>
      </c>
      <c r="J21">
        <v>55776262</v>
      </c>
      <c r="K21">
        <v>0</v>
      </c>
      <c r="L21">
        <v>9403574</v>
      </c>
      <c r="M21">
        <v>1001600</v>
      </c>
      <c r="N21">
        <v>123198</v>
      </c>
      <c r="O21">
        <v>0</v>
      </c>
    </row>
    <row r="22" spans="1:15" x14ac:dyDescent="0.2">
      <c r="A22" t="s">
        <v>24</v>
      </c>
      <c r="B22">
        <v>117756814</v>
      </c>
      <c r="C22">
        <v>1472722</v>
      </c>
      <c r="D22">
        <v>5117448</v>
      </c>
      <c r="E22">
        <v>2144825</v>
      </c>
      <c r="F22">
        <v>0</v>
      </c>
      <c r="G22">
        <v>55322782</v>
      </c>
      <c r="H22">
        <v>0</v>
      </c>
      <c r="I22">
        <v>1006531</v>
      </c>
      <c r="J22">
        <v>0</v>
      </c>
      <c r="K22">
        <v>0</v>
      </c>
      <c r="L22">
        <v>10513267</v>
      </c>
      <c r="M22">
        <v>4038277</v>
      </c>
      <c r="N22">
        <v>0</v>
      </c>
      <c r="O22">
        <v>38140962</v>
      </c>
    </row>
    <row r="23" spans="1:15" x14ac:dyDescent="0.2">
      <c r="A23" t="s">
        <v>25</v>
      </c>
      <c r="B23">
        <v>85487689</v>
      </c>
      <c r="C23">
        <v>30690037</v>
      </c>
      <c r="D23">
        <v>7031162</v>
      </c>
      <c r="E23">
        <v>5488850</v>
      </c>
      <c r="F23">
        <v>0</v>
      </c>
      <c r="G23">
        <v>0</v>
      </c>
      <c r="H23">
        <v>0</v>
      </c>
      <c r="I23">
        <v>0</v>
      </c>
      <c r="J23">
        <v>0</v>
      </c>
      <c r="K23">
        <v>0</v>
      </c>
      <c r="L23">
        <v>8672008</v>
      </c>
      <c r="M23">
        <v>3442310</v>
      </c>
      <c r="N23">
        <v>0</v>
      </c>
      <c r="O23">
        <v>30163322</v>
      </c>
    </row>
    <row r="24" spans="1:15" x14ac:dyDescent="0.2">
      <c r="A24" t="s">
        <v>26</v>
      </c>
      <c r="B24">
        <v>191943980</v>
      </c>
      <c r="C24">
        <v>7871725</v>
      </c>
      <c r="D24">
        <v>5219488</v>
      </c>
      <c r="E24">
        <v>2956649</v>
      </c>
      <c r="F24">
        <v>1203053</v>
      </c>
      <c r="G24">
        <v>0</v>
      </c>
      <c r="H24">
        <v>24661</v>
      </c>
      <c r="I24">
        <v>0</v>
      </c>
      <c r="J24">
        <v>7921719</v>
      </c>
      <c r="K24">
        <v>62525429</v>
      </c>
      <c r="L24">
        <v>18069197</v>
      </c>
      <c r="M24">
        <v>693184</v>
      </c>
      <c r="N24">
        <v>1543</v>
      </c>
      <c r="O24">
        <v>85457332</v>
      </c>
    </row>
    <row r="25" spans="1:15" x14ac:dyDescent="0.2">
      <c r="A25" t="s">
        <v>27</v>
      </c>
      <c r="B25">
        <v>31006308</v>
      </c>
      <c r="C25">
        <v>11575430</v>
      </c>
      <c r="D25">
        <v>6009011</v>
      </c>
      <c r="E25">
        <v>2710176</v>
      </c>
      <c r="F25">
        <v>0</v>
      </c>
      <c r="G25">
        <v>0</v>
      </c>
      <c r="H25">
        <v>4650488</v>
      </c>
      <c r="I25">
        <v>1095057</v>
      </c>
      <c r="J25">
        <v>0</v>
      </c>
      <c r="K25">
        <v>0</v>
      </c>
      <c r="L25">
        <v>3650271</v>
      </c>
      <c r="M25">
        <v>175192</v>
      </c>
      <c r="N25">
        <v>1140683</v>
      </c>
      <c r="O25">
        <v>0</v>
      </c>
    </row>
    <row r="26" spans="1:15" x14ac:dyDescent="0.2">
      <c r="A26" t="s">
        <v>28</v>
      </c>
      <c r="B26">
        <v>366095921</v>
      </c>
      <c r="C26">
        <v>36671885</v>
      </c>
      <c r="D26">
        <v>23949039</v>
      </c>
      <c r="E26">
        <v>8289501</v>
      </c>
      <c r="F26">
        <v>0</v>
      </c>
      <c r="G26">
        <v>121679104</v>
      </c>
      <c r="H26">
        <v>0</v>
      </c>
      <c r="I26">
        <v>45455834</v>
      </c>
      <c r="J26">
        <v>157916</v>
      </c>
      <c r="K26">
        <v>57401212</v>
      </c>
      <c r="L26">
        <v>66303568</v>
      </c>
      <c r="M26">
        <v>6187862</v>
      </c>
      <c r="N26">
        <v>0</v>
      </c>
      <c r="O26">
        <v>0</v>
      </c>
    </row>
    <row r="27" spans="1:15" x14ac:dyDescent="0.2">
      <c r="A27" t="s">
        <v>29</v>
      </c>
      <c r="B27">
        <v>684979863</v>
      </c>
      <c r="C27">
        <v>12610487</v>
      </c>
      <c r="D27">
        <v>221735894</v>
      </c>
      <c r="E27">
        <v>0</v>
      </c>
      <c r="F27">
        <v>0</v>
      </c>
      <c r="G27">
        <v>102249692</v>
      </c>
      <c r="H27">
        <v>0</v>
      </c>
      <c r="I27">
        <v>72087300</v>
      </c>
      <c r="J27">
        <v>36290010</v>
      </c>
      <c r="K27">
        <v>0</v>
      </c>
      <c r="L27">
        <v>35448841</v>
      </c>
      <c r="M27">
        <v>0</v>
      </c>
      <c r="N27">
        <v>0</v>
      </c>
      <c r="O27">
        <v>204557639</v>
      </c>
    </row>
    <row r="28" spans="1:15" x14ac:dyDescent="0.2">
      <c r="A28" t="s">
        <v>30</v>
      </c>
      <c r="B28">
        <v>1182656360</v>
      </c>
      <c r="C28">
        <v>83918337</v>
      </c>
      <c r="D28">
        <v>23980181</v>
      </c>
      <c r="E28">
        <v>1386723</v>
      </c>
      <c r="F28">
        <v>0</v>
      </c>
      <c r="G28">
        <v>217962012</v>
      </c>
      <c r="H28">
        <v>0</v>
      </c>
      <c r="I28">
        <v>34993466</v>
      </c>
      <c r="J28">
        <v>392557004</v>
      </c>
      <c r="K28">
        <v>26973100</v>
      </c>
      <c r="L28">
        <v>115828629</v>
      </c>
      <c r="M28">
        <v>7772661</v>
      </c>
      <c r="N28">
        <v>89023477</v>
      </c>
      <c r="O28">
        <v>188260770</v>
      </c>
    </row>
    <row r="29" spans="1:15" x14ac:dyDescent="0.2">
      <c r="A29" t="s">
        <v>31</v>
      </c>
      <c r="B29">
        <v>339294358</v>
      </c>
      <c r="C29">
        <v>75146142</v>
      </c>
      <c r="D29">
        <v>34615920</v>
      </c>
      <c r="E29">
        <v>4432431</v>
      </c>
      <c r="F29">
        <v>0</v>
      </c>
      <c r="G29">
        <v>117007304</v>
      </c>
      <c r="H29">
        <v>12011535</v>
      </c>
      <c r="I29">
        <v>26096757</v>
      </c>
      <c r="J29">
        <v>1156000</v>
      </c>
      <c r="K29">
        <v>0</v>
      </c>
      <c r="L29">
        <v>45077810</v>
      </c>
      <c r="M29">
        <v>141685</v>
      </c>
      <c r="N29">
        <v>0</v>
      </c>
      <c r="O29">
        <v>23608774</v>
      </c>
    </row>
    <row r="30" spans="1:15" x14ac:dyDescent="0.2">
      <c r="A30" t="s">
        <v>32</v>
      </c>
      <c r="B30">
        <v>78045930</v>
      </c>
      <c r="C30">
        <v>47035907</v>
      </c>
      <c r="D30">
        <v>1719679</v>
      </c>
      <c r="E30">
        <v>12216412</v>
      </c>
      <c r="F30">
        <v>0</v>
      </c>
      <c r="G30">
        <v>0</v>
      </c>
      <c r="H30">
        <v>0</v>
      </c>
      <c r="I30">
        <v>0</v>
      </c>
      <c r="J30">
        <v>6516845</v>
      </c>
      <c r="K30">
        <v>71891</v>
      </c>
      <c r="L30">
        <v>4818857</v>
      </c>
      <c r="M30">
        <v>560357</v>
      </c>
      <c r="N30">
        <v>0</v>
      </c>
      <c r="O30">
        <v>5105982</v>
      </c>
    </row>
    <row r="31" spans="1:15" x14ac:dyDescent="0.2">
      <c r="A31" t="s">
        <v>33</v>
      </c>
      <c r="B31">
        <v>231998708</v>
      </c>
      <c r="C31">
        <v>7786118</v>
      </c>
      <c r="D31">
        <v>55185397</v>
      </c>
      <c r="E31">
        <v>0</v>
      </c>
      <c r="F31">
        <v>0</v>
      </c>
      <c r="G31">
        <v>0</v>
      </c>
      <c r="H31">
        <v>0</v>
      </c>
      <c r="I31">
        <v>15473030</v>
      </c>
      <c r="J31">
        <v>0</v>
      </c>
      <c r="K31">
        <v>0</v>
      </c>
      <c r="L31">
        <v>9454747</v>
      </c>
      <c r="M31">
        <v>3993664</v>
      </c>
      <c r="N31">
        <v>81644702</v>
      </c>
      <c r="O31">
        <v>58461050</v>
      </c>
    </row>
    <row r="32" spans="1:15" x14ac:dyDescent="0.2">
      <c r="A32" t="s">
        <v>34</v>
      </c>
      <c r="B32">
        <v>24438279</v>
      </c>
      <c r="C32">
        <v>12273470</v>
      </c>
      <c r="D32">
        <v>673295</v>
      </c>
      <c r="E32">
        <v>0</v>
      </c>
      <c r="F32">
        <v>0</v>
      </c>
      <c r="G32">
        <v>0</v>
      </c>
      <c r="H32">
        <v>0</v>
      </c>
      <c r="I32">
        <v>6593</v>
      </c>
      <c r="J32">
        <v>682015</v>
      </c>
      <c r="K32">
        <v>0</v>
      </c>
      <c r="L32">
        <v>3701143</v>
      </c>
      <c r="M32">
        <v>3548298</v>
      </c>
      <c r="N32">
        <v>1358828</v>
      </c>
      <c r="O32">
        <v>2194637</v>
      </c>
    </row>
    <row r="33" spans="1:15" x14ac:dyDescent="0.2">
      <c r="A33" t="s">
        <v>35</v>
      </c>
      <c r="B33">
        <v>83147524</v>
      </c>
      <c r="C33">
        <v>32102057</v>
      </c>
      <c r="D33">
        <v>6499000</v>
      </c>
      <c r="E33">
        <v>0</v>
      </c>
      <c r="F33">
        <v>0</v>
      </c>
      <c r="G33">
        <v>27480282</v>
      </c>
      <c r="H33">
        <v>6980156</v>
      </c>
      <c r="I33">
        <v>0</v>
      </c>
      <c r="J33">
        <v>245255</v>
      </c>
      <c r="K33">
        <v>0</v>
      </c>
      <c r="L33">
        <v>4289496</v>
      </c>
      <c r="M33">
        <v>1026121</v>
      </c>
      <c r="N33">
        <v>0</v>
      </c>
      <c r="O33">
        <v>4525157</v>
      </c>
    </row>
    <row r="34" spans="1:15" x14ac:dyDescent="0.2">
      <c r="A34" t="s">
        <v>36</v>
      </c>
      <c r="B34">
        <v>71417904</v>
      </c>
      <c r="C34">
        <v>2233776</v>
      </c>
      <c r="D34">
        <v>0</v>
      </c>
      <c r="E34">
        <v>680701</v>
      </c>
      <c r="F34">
        <v>0</v>
      </c>
      <c r="G34">
        <v>0</v>
      </c>
      <c r="H34">
        <v>0</v>
      </c>
      <c r="I34">
        <v>0</v>
      </c>
      <c r="J34">
        <v>0</v>
      </c>
      <c r="K34">
        <v>0</v>
      </c>
      <c r="L34">
        <v>4658010</v>
      </c>
      <c r="M34">
        <v>4714694</v>
      </c>
      <c r="N34">
        <v>3249751</v>
      </c>
      <c r="O34">
        <v>55880972</v>
      </c>
    </row>
    <row r="35" spans="1:15" x14ac:dyDescent="0.2">
      <c r="A35" t="s">
        <v>37</v>
      </c>
      <c r="B35">
        <v>34360876</v>
      </c>
      <c r="C35">
        <v>7069864</v>
      </c>
      <c r="D35">
        <v>4581872</v>
      </c>
      <c r="E35">
        <v>1598148</v>
      </c>
      <c r="F35">
        <v>0</v>
      </c>
      <c r="G35">
        <v>0</v>
      </c>
      <c r="H35">
        <v>0</v>
      </c>
      <c r="I35">
        <v>2034032</v>
      </c>
      <c r="J35">
        <v>835617</v>
      </c>
      <c r="K35">
        <v>0</v>
      </c>
      <c r="L35">
        <v>7425102</v>
      </c>
      <c r="M35">
        <v>4130264</v>
      </c>
      <c r="N35">
        <v>0</v>
      </c>
      <c r="O35">
        <v>6685977</v>
      </c>
    </row>
    <row r="36" spans="1:15" x14ac:dyDescent="0.2">
      <c r="A36" t="s">
        <v>38</v>
      </c>
      <c r="B36">
        <v>884290713</v>
      </c>
      <c r="C36">
        <v>83864332</v>
      </c>
      <c r="D36">
        <v>0</v>
      </c>
      <c r="E36">
        <v>1282247</v>
      </c>
      <c r="F36">
        <v>102530</v>
      </c>
      <c r="G36">
        <v>231145990</v>
      </c>
      <c r="H36">
        <v>0</v>
      </c>
      <c r="I36">
        <v>7669914</v>
      </c>
      <c r="J36">
        <v>462737653</v>
      </c>
      <c r="K36">
        <v>5938860</v>
      </c>
      <c r="L36">
        <v>69122692</v>
      </c>
      <c r="M36">
        <v>7069201</v>
      </c>
      <c r="N36">
        <v>6840000</v>
      </c>
      <c r="O36">
        <v>8517294</v>
      </c>
    </row>
    <row r="37" spans="1:15" x14ac:dyDescent="0.2">
      <c r="A37" t="s">
        <v>39</v>
      </c>
      <c r="B37">
        <v>110807717</v>
      </c>
      <c r="C37">
        <v>8432634</v>
      </c>
      <c r="D37">
        <v>5793808</v>
      </c>
      <c r="E37">
        <v>31596</v>
      </c>
      <c r="F37">
        <v>0</v>
      </c>
      <c r="G37">
        <v>49800000</v>
      </c>
      <c r="H37">
        <v>0</v>
      </c>
      <c r="I37">
        <v>0</v>
      </c>
      <c r="J37">
        <v>1731888</v>
      </c>
      <c r="K37">
        <v>7645961</v>
      </c>
      <c r="L37">
        <v>8827853</v>
      </c>
      <c r="M37">
        <v>1422161</v>
      </c>
      <c r="N37">
        <v>0</v>
      </c>
      <c r="O37">
        <v>27121816</v>
      </c>
    </row>
    <row r="38" spans="1:15" x14ac:dyDescent="0.2">
      <c r="A38" t="s">
        <v>40</v>
      </c>
      <c r="B38">
        <v>3106844984</v>
      </c>
      <c r="C38">
        <v>171218582</v>
      </c>
      <c r="D38">
        <v>0</v>
      </c>
      <c r="E38">
        <v>12493004</v>
      </c>
      <c r="F38">
        <v>0</v>
      </c>
      <c r="G38">
        <v>868990385</v>
      </c>
      <c r="H38">
        <v>494980294</v>
      </c>
      <c r="I38">
        <v>163587203</v>
      </c>
      <c r="J38">
        <v>263621028</v>
      </c>
      <c r="K38">
        <v>1965690</v>
      </c>
      <c r="L38">
        <v>314560378</v>
      </c>
      <c r="M38">
        <v>19073044</v>
      </c>
      <c r="N38">
        <v>38946844</v>
      </c>
      <c r="O38">
        <v>757408532</v>
      </c>
    </row>
    <row r="39" spans="1:15" x14ac:dyDescent="0.2">
      <c r="A39" t="s">
        <v>41</v>
      </c>
      <c r="B39">
        <v>553496919</v>
      </c>
      <c r="C39">
        <v>94121607</v>
      </c>
      <c r="D39">
        <v>101200029</v>
      </c>
      <c r="E39">
        <v>5192147</v>
      </c>
      <c r="F39">
        <v>3136</v>
      </c>
      <c r="G39">
        <v>51426213</v>
      </c>
      <c r="H39">
        <v>0</v>
      </c>
      <c r="I39">
        <v>8624050</v>
      </c>
      <c r="J39">
        <v>114923538</v>
      </c>
      <c r="K39">
        <v>0</v>
      </c>
      <c r="L39">
        <v>41908437</v>
      </c>
      <c r="M39">
        <v>1616038</v>
      </c>
      <c r="N39">
        <v>95737699</v>
      </c>
      <c r="O39">
        <v>38744025</v>
      </c>
    </row>
    <row r="40" spans="1:15" x14ac:dyDescent="0.2">
      <c r="A40" t="s">
        <v>42</v>
      </c>
      <c r="B40">
        <v>14823828</v>
      </c>
      <c r="C40">
        <v>4135536</v>
      </c>
      <c r="D40">
        <v>0</v>
      </c>
      <c r="E40">
        <v>514463</v>
      </c>
      <c r="F40">
        <v>0</v>
      </c>
      <c r="G40">
        <v>0</v>
      </c>
      <c r="H40">
        <v>0</v>
      </c>
      <c r="I40">
        <v>40049</v>
      </c>
      <c r="J40">
        <v>0</v>
      </c>
      <c r="K40">
        <v>2950749</v>
      </c>
      <c r="L40">
        <v>3489646</v>
      </c>
      <c r="M40">
        <v>662096</v>
      </c>
      <c r="N40">
        <v>2885497</v>
      </c>
      <c r="O40">
        <v>145792</v>
      </c>
    </row>
    <row r="41" spans="1:15" x14ac:dyDescent="0.2">
      <c r="A41" t="s">
        <v>43</v>
      </c>
      <c r="B41">
        <v>747359923</v>
      </c>
      <c r="C41">
        <v>44169598</v>
      </c>
      <c r="D41">
        <v>394995467</v>
      </c>
      <c r="E41">
        <v>10358745</v>
      </c>
      <c r="F41">
        <v>0</v>
      </c>
      <c r="G41">
        <v>0</v>
      </c>
      <c r="H41">
        <v>0</v>
      </c>
      <c r="I41">
        <v>49956103</v>
      </c>
      <c r="J41">
        <v>24358513</v>
      </c>
      <c r="K41">
        <v>5721848</v>
      </c>
      <c r="L41">
        <v>152481642</v>
      </c>
      <c r="M41">
        <v>1940130</v>
      </c>
      <c r="N41">
        <v>0</v>
      </c>
      <c r="O41">
        <v>63377877</v>
      </c>
    </row>
    <row r="42" spans="1:15" x14ac:dyDescent="0.2">
      <c r="A42" t="s">
        <v>44</v>
      </c>
      <c r="B42">
        <v>104246800</v>
      </c>
      <c r="C42">
        <v>1058277</v>
      </c>
      <c r="D42">
        <v>37322444</v>
      </c>
      <c r="E42">
        <v>0</v>
      </c>
      <c r="F42">
        <v>0</v>
      </c>
      <c r="G42">
        <v>0</v>
      </c>
      <c r="H42">
        <v>0</v>
      </c>
      <c r="I42">
        <v>4705465</v>
      </c>
      <c r="J42">
        <v>1430112</v>
      </c>
      <c r="K42">
        <v>7450749</v>
      </c>
      <c r="L42">
        <v>20549625</v>
      </c>
      <c r="M42">
        <v>2008435</v>
      </c>
      <c r="N42">
        <v>0</v>
      </c>
      <c r="O42">
        <v>29721693</v>
      </c>
    </row>
    <row r="43" spans="1:15" x14ac:dyDescent="0.2">
      <c r="A43" t="s">
        <v>45</v>
      </c>
      <c r="B43">
        <v>141092912</v>
      </c>
      <c r="C43">
        <v>45163958</v>
      </c>
      <c r="D43">
        <v>75690</v>
      </c>
      <c r="E43">
        <v>499531</v>
      </c>
      <c r="F43">
        <v>0</v>
      </c>
      <c r="G43">
        <v>0</v>
      </c>
      <c r="H43">
        <v>1591295</v>
      </c>
      <c r="I43">
        <v>0</v>
      </c>
      <c r="J43">
        <v>69430</v>
      </c>
      <c r="K43">
        <v>0</v>
      </c>
      <c r="L43">
        <v>20001937</v>
      </c>
      <c r="M43">
        <v>4175492</v>
      </c>
      <c r="N43">
        <v>0</v>
      </c>
      <c r="O43">
        <v>69515579</v>
      </c>
    </row>
    <row r="44" spans="1:15" x14ac:dyDescent="0.2">
      <c r="A44" t="s">
        <v>46</v>
      </c>
      <c r="B44">
        <v>741541382</v>
      </c>
      <c r="C44">
        <v>149181212</v>
      </c>
      <c r="D44">
        <v>310999129</v>
      </c>
      <c r="E44">
        <v>10862403</v>
      </c>
      <c r="F44">
        <v>0</v>
      </c>
      <c r="G44">
        <v>0</v>
      </c>
      <c r="H44">
        <v>0</v>
      </c>
      <c r="I44">
        <v>45610893</v>
      </c>
      <c r="J44">
        <v>82138120</v>
      </c>
      <c r="K44">
        <v>2175542</v>
      </c>
      <c r="L44">
        <v>67645988</v>
      </c>
      <c r="M44">
        <v>12777523</v>
      </c>
      <c r="N44">
        <v>60390781</v>
      </c>
      <c r="O44">
        <v>-240209</v>
      </c>
    </row>
    <row r="45" spans="1:15" x14ac:dyDescent="0.2">
      <c r="A45" t="s">
        <v>47</v>
      </c>
      <c r="B45">
        <v>104127921</v>
      </c>
      <c r="C45">
        <v>9993998</v>
      </c>
      <c r="D45">
        <v>12953512</v>
      </c>
      <c r="E45">
        <v>3287584</v>
      </c>
      <c r="F45">
        <v>0</v>
      </c>
      <c r="G45">
        <v>5085656</v>
      </c>
      <c r="H45">
        <v>5085144</v>
      </c>
      <c r="I45">
        <v>0</v>
      </c>
      <c r="J45">
        <v>0</v>
      </c>
      <c r="K45">
        <v>0</v>
      </c>
      <c r="L45">
        <v>11053080</v>
      </c>
      <c r="M45">
        <v>2610849</v>
      </c>
      <c r="N45">
        <v>805031</v>
      </c>
      <c r="O45">
        <v>53253067</v>
      </c>
    </row>
    <row r="46" spans="1:15" x14ac:dyDescent="0.2">
      <c r="A46" t="s">
        <v>48</v>
      </c>
      <c r="B46">
        <v>198230175</v>
      </c>
      <c r="C46">
        <v>17318775</v>
      </c>
      <c r="D46">
        <v>15285268</v>
      </c>
      <c r="E46">
        <v>66798</v>
      </c>
      <c r="F46">
        <v>0</v>
      </c>
      <c r="G46">
        <v>0</v>
      </c>
      <c r="H46">
        <v>0</v>
      </c>
      <c r="I46">
        <v>0</v>
      </c>
      <c r="J46">
        <v>156119</v>
      </c>
      <c r="K46">
        <v>0</v>
      </c>
      <c r="L46">
        <v>10619722</v>
      </c>
      <c r="M46">
        <v>3898663</v>
      </c>
      <c r="N46">
        <v>0</v>
      </c>
      <c r="O46">
        <v>150884830</v>
      </c>
    </row>
    <row r="47" spans="1:15" x14ac:dyDescent="0.2">
      <c r="A47" t="s">
        <v>49</v>
      </c>
      <c r="B47">
        <v>8415039</v>
      </c>
      <c r="C47">
        <v>4041245</v>
      </c>
      <c r="D47">
        <v>0</v>
      </c>
      <c r="E47">
        <v>127268</v>
      </c>
      <c r="F47">
        <v>0</v>
      </c>
      <c r="G47">
        <v>0</v>
      </c>
      <c r="H47">
        <v>0</v>
      </c>
      <c r="I47">
        <v>582971</v>
      </c>
      <c r="J47">
        <v>0</v>
      </c>
      <c r="K47">
        <v>0</v>
      </c>
      <c r="L47">
        <v>2824338</v>
      </c>
      <c r="M47">
        <v>0</v>
      </c>
      <c r="N47">
        <v>0</v>
      </c>
      <c r="O47">
        <v>839217</v>
      </c>
    </row>
    <row r="48" spans="1:15" x14ac:dyDescent="0.2">
      <c r="A48" t="s">
        <v>50</v>
      </c>
      <c r="B48">
        <v>204685863</v>
      </c>
      <c r="C48">
        <v>93111617</v>
      </c>
      <c r="D48">
        <v>4136340</v>
      </c>
      <c r="E48">
        <v>0</v>
      </c>
      <c r="F48">
        <v>0</v>
      </c>
      <c r="G48">
        <v>0</v>
      </c>
      <c r="H48">
        <v>0</v>
      </c>
      <c r="I48">
        <v>0</v>
      </c>
      <c r="J48">
        <v>0</v>
      </c>
      <c r="K48">
        <v>0</v>
      </c>
      <c r="L48">
        <v>35148073</v>
      </c>
      <c r="M48">
        <v>4928154</v>
      </c>
      <c r="N48">
        <v>0</v>
      </c>
      <c r="O48">
        <v>67361679</v>
      </c>
    </row>
    <row r="49" spans="1:15" x14ac:dyDescent="0.2">
      <c r="A49" t="s">
        <v>51</v>
      </c>
      <c r="B49">
        <v>651633512</v>
      </c>
      <c r="C49">
        <v>85937585</v>
      </c>
      <c r="D49">
        <v>26988605</v>
      </c>
      <c r="E49">
        <v>6759194</v>
      </c>
      <c r="F49">
        <v>31199</v>
      </c>
      <c r="G49">
        <v>0</v>
      </c>
      <c r="H49">
        <v>0</v>
      </c>
      <c r="I49">
        <v>21124166</v>
      </c>
      <c r="J49">
        <v>6243821</v>
      </c>
      <c r="K49">
        <v>7452683</v>
      </c>
      <c r="L49">
        <v>75480980</v>
      </c>
      <c r="M49">
        <v>18211909</v>
      </c>
      <c r="N49">
        <v>228132937</v>
      </c>
      <c r="O49">
        <v>175270433</v>
      </c>
    </row>
    <row r="50" spans="1:15" x14ac:dyDescent="0.2">
      <c r="A50" t="s">
        <v>52</v>
      </c>
      <c r="B50">
        <v>75901485</v>
      </c>
      <c r="C50">
        <v>30870767</v>
      </c>
      <c r="D50">
        <v>4474924</v>
      </c>
      <c r="E50">
        <v>0</v>
      </c>
      <c r="F50">
        <v>0</v>
      </c>
      <c r="G50">
        <v>0</v>
      </c>
      <c r="H50">
        <v>0</v>
      </c>
      <c r="I50">
        <v>4428204</v>
      </c>
      <c r="J50">
        <v>3701336</v>
      </c>
      <c r="K50">
        <v>3697972</v>
      </c>
      <c r="L50">
        <v>10527358</v>
      </c>
      <c r="M50">
        <v>1341145</v>
      </c>
      <c r="N50">
        <v>0</v>
      </c>
      <c r="O50">
        <v>16859779</v>
      </c>
    </row>
    <row r="51" spans="1:15" x14ac:dyDescent="0.2">
      <c r="A51" t="s">
        <v>53</v>
      </c>
      <c r="B51">
        <v>48559590</v>
      </c>
      <c r="C51">
        <v>158645</v>
      </c>
      <c r="D51">
        <v>17122782</v>
      </c>
      <c r="E51">
        <v>0</v>
      </c>
      <c r="F51">
        <v>0</v>
      </c>
      <c r="G51">
        <v>20151139</v>
      </c>
      <c r="H51">
        <v>0</v>
      </c>
      <c r="I51">
        <v>4962265</v>
      </c>
      <c r="J51">
        <v>0</v>
      </c>
      <c r="K51">
        <v>0</v>
      </c>
      <c r="L51">
        <v>5550804</v>
      </c>
      <c r="M51">
        <v>613955</v>
      </c>
      <c r="N51">
        <v>0</v>
      </c>
      <c r="O51">
        <v>0</v>
      </c>
    </row>
    <row r="52" spans="1:15" x14ac:dyDescent="0.2">
      <c r="A52" t="s">
        <v>54</v>
      </c>
      <c r="B52">
        <v>164673576</v>
      </c>
      <c r="C52">
        <v>52456565</v>
      </c>
      <c r="D52">
        <v>21426315</v>
      </c>
      <c r="E52">
        <v>8843794</v>
      </c>
      <c r="F52">
        <v>1390</v>
      </c>
      <c r="G52">
        <v>0</v>
      </c>
      <c r="H52">
        <v>0</v>
      </c>
      <c r="I52">
        <v>1811688</v>
      </c>
      <c r="J52">
        <v>0</v>
      </c>
      <c r="K52">
        <v>35973242</v>
      </c>
      <c r="L52">
        <v>19272492</v>
      </c>
      <c r="M52">
        <v>1758735</v>
      </c>
      <c r="N52">
        <v>0</v>
      </c>
      <c r="O52">
        <v>23129355</v>
      </c>
    </row>
    <row r="53" spans="1:15" x14ac:dyDescent="0.2">
      <c r="A53" t="s">
        <v>55</v>
      </c>
      <c r="B53">
        <v>757534561</v>
      </c>
      <c r="C53">
        <v>115150698</v>
      </c>
      <c r="D53">
        <v>91212184</v>
      </c>
      <c r="E53">
        <v>3051153</v>
      </c>
      <c r="F53">
        <v>0</v>
      </c>
      <c r="G53">
        <v>0</v>
      </c>
      <c r="H53">
        <v>0</v>
      </c>
      <c r="I53">
        <v>33421813</v>
      </c>
      <c r="J53">
        <v>225264456</v>
      </c>
      <c r="K53">
        <v>0</v>
      </c>
      <c r="L53">
        <v>32539201</v>
      </c>
      <c r="M53">
        <v>9986985</v>
      </c>
      <c r="N53">
        <v>11484593</v>
      </c>
      <c r="O53">
        <v>235423478</v>
      </c>
    </row>
    <row r="54" spans="1:15" x14ac:dyDescent="0.2">
      <c r="A54" t="s">
        <v>56</v>
      </c>
      <c r="B54">
        <v>98249978</v>
      </c>
      <c r="C54">
        <v>5858580</v>
      </c>
      <c r="D54">
        <v>30176608</v>
      </c>
      <c r="E54">
        <v>0</v>
      </c>
      <c r="F54">
        <v>0</v>
      </c>
      <c r="G54">
        <v>0</v>
      </c>
      <c r="H54">
        <v>0</v>
      </c>
      <c r="I54">
        <v>20488681</v>
      </c>
      <c r="J54">
        <v>1898728</v>
      </c>
      <c r="K54">
        <v>8371321</v>
      </c>
      <c r="L54">
        <v>15783356</v>
      </c>
      <c r="M54">
        <v>6382300</v>
      </c>
      <c r="N54">
        <v>36930</v>
      </c>
      <c r="O54">
        <v>9253474</v>
      </c>
    </row>
    <row r="55" spans="1:15" x14ac:dyDescent="0.2">
      <c r="A55" t="s">
        <v>57</v>
      </c>
      <c r="B55">
        <v>448801867</v>
      </c>
      <c r="C55">
        <v>63059789</v>
      </c>
      <c r="D55">
        <v>148970330</v>
      </c>
      <c r="E55">
        <v>3980021</v>
      </c>
      <c r="F55">
        <v>0</v>
      </c>
      <c r="G55">
        <v>58682500</v>
      </c>
      <c r="H55">
        <v>0</v>
      </c>
      <c r="I55">
        <v>36349800</v>
      </c>
      <c r="J55">
        <v>1616676</v>
      </c>
      <c r="K55">
        <v>12988832</v>
      </c>
      <c r="L55">
        <v>27469775</v>
      </c>
      <c r="M55">
        <v>6672872</v>
      </c>
      <c r="N55">
        <v>299129</v>
      </c>
      <c r="O55">
        <v>88712143</v>
      </c>
    </row>
    <row r="56" spans="1:15" x14ac:dyDescent="0.2">
      <c r="A56" t="s">
        <v>58</v>
      </c>
      <c r="B56">
        <v>21687616</v>
      </c>
      <c r="C56">
        <v>253811</v>
      </c>
      <c r="D56">
        <v>2100000</v>
      </c>
      <c r="E56">
        <v>0</v>
      </c>
      <c r="F56">
        <v>0</v>
      </c>
      <c r="G56">
        <v>0</v>
      </c>
      <c r="H56">
        <v>0</v>
      </c>
      <c r="I56">
        <v>0</v>
      </c>
      <c r="J56">
        <v>0</v>
      </c>
      <c r="K56">
        <v>0</v>
      </c>
      <c r="L56">
        <v>777681</v>
      </c>
      <c r="M56">
        <v>212580</v>
      </c>
      <c r="N56">
        <v>0</v>
      </c>
      <c r="O56">
        <v>18343544</v>
      </c>
    </row>
  </sheetData>
  <pageMargins left="0.7" right="0.7" top="0.75" bottom="0.75" header="0.3" footer="0.3"/>
  <pageSetup scale="52" orientation="landscape"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enableFormatConditionsCalculation="0">
    <pageSetUpPr fitToPage="1"/>
  </sheetPr>
  <dimension ref="A1:D56"/>
  <sheetViews>
    <sheetView workbookViewId="0">
      <selection activeCell="G19" sqref="A1:XFD1048576"/>
    </sheetView>
  </sheetViews>
  <sheetFormatPr baseColWidth="10" defaultColWidth="8.83203125" defaultRowHeight="16" x14ac:dyDescent="0.2"/>
  <cols>
    <col min="1" max="1" width="21" customWidth="1"/>
    <col min="2" max="4" width="16.6640625" customWidth="1"/>
  </cols>
  <sheetData>
    <row r="1" spans="1:4" x14ac:dyDescent="0.2">
      <c r="A1" t="s">
        <v>105</v>
      </c>
    </row>
    <row r="3" spans="1:4" x14ac:dyDescent="0.2">
      <c r="A3" t="s">
        <v>1</v>
      </c>
      <c r="B3" t="s">
        <v>74</v>
      </c>
      <c r="C3" t="s">
        <v>75</v>
      </c>
      <c r="D3" t="s">
        <v>76</v>
      </c>
    </row>
    <row r="5" spans="1:4" x14ac:dyDescent="0.2">
      <c r="A5" t="s">
        <v>7</v>
      </c>
      <c r="B5">
        <v>30624118314</v>
      </c>
      <c r="C5">
        <v>11131407676</v>
      </c>
      <c r="D5">
        <v>19492710638</v>
      </c>
    </row>
    <row r="6" spans="1:4" x14ac:dyDescent="0.2">
      <c r="A6" t="s">
        <v>8</v>
      </c>
      <c r="B6">
        <v>184763017</v>
      </c>
      <c r="C6">
        <v>60565282</v>
      </c>
      <c r="D6">
        <v>124197735</v>
      </c>
    </row>
    <row r="7" spans="1:4" x14ac:dyDescent="0.2">
      <c r="A7" t="s">
        <v>9</v>
      </c>
      <c r="B7">
        <v>66298196</v>
      </c>
      <c r="C7">
        <v>46609347</v>
      </c>
      <c r="D7">
        <v>19688849</v>
      </c>
    </row>
    <row r="8" spans="1:4" x14ac:dyDescent="0.2">
      <c r="A8" t="s">
        <v>10</v>
      </c>
      <c r="B8">
        <v>358556919</v>
      </c>
      <c r="C8">
        <v>87968991</v>
      </c>
      <c r="D8">
        <v>270587928</v>
      </c>
    </row>
    <row r="9" spans="1:4" x14ac:dyDescent="0.2">
      <c r="A9" t="s">
        <v>11</v>
      </c>
      <c r="B9">
        <v>186593246</v>
      </c>
      <c r="C9">
        <v>15706228</v>
      </c>
      <c r="D9">
        <v>170887018</v>
      </c>
    </row>
    <row r="10" spans="1:4" x14ac:dyDescent="0.2">
      <c r="A10" t="s">
        <v>12</v>
      </c>
      <c r="B10">
        <v>6674677301</v>
      </c>
      <c r="C10">
        <v>4221005090</v>
      </c>
      <c r="D10">
        <v>2453672211</v>
      </c>
    </row>
    <row r="11" spans="1:4" x14ac:dyDescent="0.2">
      <c r="A11" t="s">
        <v>13</v>
      </c>
      <c r="B11">
        <v>318107617</v>
      </c>
      <c r="C11">
        <v>82536581</v>
      </c>
      <c r="D11">
        <v>235571036</v>
      </c>
    </row>
    <row r="12" spans="1:4" x14ac:dyDescent="0.2">
      <c r="A12" t="s">
        <v>14</v>
      </c>
      <c r="B12">
        <v>482570156</v>
      </c>
      <c r="C12">
        <v>98168216</v>
      </c>
      <c r="D12">
        <v>384401940</v>
      </c>
    </row>
    <row r="13" spans="1:4" x14ac:dyDescent="0.2">
      <c r="A13" t="s">
        <v>15</v>
      </c>
      <c r="B13">
        <v>79324359</v>
      </c>
      <c r="C13">
        <v>35223265</v>
      </c>
      <c r="D13">
        <v>44101094</v>
      </c>
    </row>
    <row r="14" spans="1:4" x14ac:dyDescent="0.2">
      <c r="A14" t="s">
        <v>16</v>
      </c>
      <c r="B14">
        <v>249872756</v>
      </c>
      <c r="C14">
        <v>77011103</v>
      </c>
      <c r="D14">
        <v>172861653</v>
      </c>
    </row>
    <row r="15" spans="1:4" x14ac:dyDescent="0.2">
      <c r="A15" t="s">
        <v>17</v>
      </c>
      <c r="B15">
        <v>834073269</v>
      </c>
      <c r="C15">
        <v>196198069</v>
      </c>
      <c r="D15">
        <v>637875200</v>
      </c>
    </row>
    <row r="16" spans="1:4" x14ac:dyDescent="0.2">
      <c r="A16" t="s">
        <v>18</v>
      </c>
      <c r="B16">
        <v>561502767</v>
      </c>
      <c r="C16">
        <v>85820475</v>
      </c>
      <c r="D16">
        <v>475682292</v>
      </c>
    </row>
    <row r="17" spans="1:4" x14ac:dyDescent="0.2">
      <c r="A17" t="s">
        <v>19</v>
      </c>
      <c r="B17">
        <v>317337786</v>
      </c>
      <c r="C17">
        <v>77973976</v>
      </c>
      <c r="D17">
        <v>239363810</v>
      </c>
    </row>
    <row r="18" spans="1:4" x14ac:dyDescent="0.2">
      <c r="A18" t="s">
        <v>20</v>
      </c>
      <c r="B18">
        <v>25888064</v>
      </c>
      <c r="C18">
        <v>4734754</v>
      </c>
      <c r="D18">
        <v>21153310</v>
      </c>
    </row>
    <row r="19" spans="1:4" x14ac:dyDescent="0.2">
      <c r="A19" t="s">
        <v>21</v>
      </c>
      <c r="B19">
        <v>1311050647</v>
      </c>
      <c r="C19">
        <v>110592904</v>
      </c>
      <c r="D19">
        <v>1200457743</v>
      </c>
    </row>
    <row r="20" spans="1:4" x14ac:dyDescent="0.2">
      <c r="A20" t="s">
        <v>22</v>
      </c>
      <c r="B20">
        <v>292230235</v>
      </c>
      <c r="C20">
        <v>71524114</v>
      </c>
      <c r="D20">
        <v>220706121</v>
      </c>
    </row>
    <row r="21" spans="1:4" x14ac:dyDescent="0.2">
      <c r="A21" t="s">
        <v>23</v>
      </c>
      <c r="B21">
        <v>195699997</v>
      </c>
      <c r="C21">
        <v>83834174</v>
      </c>
      <c r="D21">
        <v>111865823</v>
      </c>
    </row>
    <row r="22" spans="1:4" x14ac:dyDescent="0.2">
      <c r="A22" t="s">
        <v>24</v>
      </c>
      <c r="B22">
        <v>213316638</v>
      </c>
      <c r="C22">
        <v>95559824</v>
      </c>
      <c r="D22">
        <v>117756814</v>
      </c>
    </row>
    <row r="23" spans="1:4" x14ac:dyDescent="0.2">
      <c r="A23" t="s">
        <v>25</v>
      </c>
      <c r="B23">
        <v>246939849</v>
      </c>
      <c r="C23">
        <v>161452160</v>
      </c>
      <c r="D23">
        <v>85487689</v>
      </c>
    </row>
    <row r="24" spans="1:4" x14ac:dyDescent="0.2">
      <c r="A24" t="s">
        <v>26</v>
      </c>
      <c r="B24">
        <v>276612891</v>
      </c>
      <c r="C24">
        <v>84668911</v>
      </c>
      <c r="D24">
        <v>191943980</v>
      </c>
    </row>
    <row r="25" spans="1:4" x14ac:dyDescent="0.2">
      <c r="A25" t="s">
        <v>27</v>
      </c>
      <c r="B25">
        <v>129562449</v>
      </c>
      <c r="C25">
        <v>98556141</v>
      </c>
      <c r="D25">
        <v>31006308</v>
      </c>
    </row>
    <row r="26" spans="1:4" x14ac:dyDescent="0.2">
      <c r="A26" t="s">
        <v>28</v>
      </c>
      <c r="B26">
        <v>454564757</v>
      </c>
      <c r="C26">
        <v>88468836</v>
      </c>
      <c r="D26">
        <v>366095921</v>
      </c>
    </row>
    <row r="27" spans="1:4" x14ac:dyDescent="0.2">
      <c r="A27" t="s">
        <v>29</v>
      </c>
      <c r="B27">
        <v>1022055560</v>
      </c>
      <c r="C27">
        <v>337075697</v>
      </c>
      <c r="D27">
        <v>684979863</v>
      </c>
    </row>
    <row r="28" spans="1:4" x14ac:dyDescent="0.2">
      <c r="A28" t="s">
        <v>30</v>
      </c>
      <c r="B28">
        <v>1376629731</v>
      </c>
      <c r="C28">
        <v>193973371</v>
      </c>
      <c r="D28">
        <v>1182656360</v>
      </c>
    </row>
    <row r="29" spans="1:4" x14ac:dyDescent="0.2">
      <c r="A29" t="s">
        <v>31</v>
      </c>
      <c r="B29">
        <v>434204017</v>
      </c>
      <c r="C29">
        <v>94909659</v>
      </c>
      <c r="D29">
        <v>339294358</v>
      </c>
    </row>
    <row r="30" spans="1:4" x14ac:dyDescent="0.2">
      <c r="A30" t="s">
        <v>32</v>
      </c>
      <c r="B30">
        <v>109841555</v>
      </c>
      <c r="C30">
        <v>31795625</v>
      </c>
      <c r="D30">
        <v>78045930</v>
      </c>
    </row>
    <row r="31" spans="1:4" x14ac:dyDescent="0.2">
      <c r="A31" t="s">
        <v>33</v>
      </c>
      <c r="B31">
        <v>323315070</v>
      </c>
      <c r="C31">
        <v>91316362</v>
      </c>
      <c r="D31">
        <v>231998708</v>
      </c>
    </row>
    <row r="32" spans="1:4" x14ac:dyDescent="0.2">
      <c r="A32" t="s">
        <v>34</v>
      </c>
      <c r="B32">
        <v>44337665</v>
      </c>
      <c r="C32">
        <v>19899386</v>
      </c>
      <c r="D32">
        <v>24438279</v>
      </c>
    </row>
    <row r="33" spans="1:4" x14ac:dyDescent="0.2">
      <c r="A33" t="s">
        <v>35</v>
      </c>
      <c r="B33">
        <v>111646298</v>
      </c>
      <c r="C33">
        <v>28498774</v>
      </c>
      <c r="D33">
        <v>83147524</v>
      </c>
    </row>
    <row r="34" spans="1:4" x14ac:dyDescent="0.2">
      <c r="A34" t="s">
        <v>36</v>
      </c>
      <c r="B34">
        <v>118877591</v>
      </c>
      <c r="C34">
        <v>47459687</v>
      </c>
      <c r="D34">
        <v>71417904</v>
      </c>
    </row>
    <row r="35" spans="1:4" x14ac:dyDescent="0.2">
      <c r="A35" t="s">
        <v>37</v>
      </c>
      <c r="B35">
        <v>78295365</v>
      </c>
      <c r="C35">
        <v>43934489</v>
      </c>
      <c r="D35">
        <v>34360876</v>
      </c>
    </row>
    <row r="36" spans="1:4" x14ac:dyDescent="0.2">
      <c r="A36" t="s">
        <v>38</v>
      </c>
      <c r="B36">
        <v>1184254525</v>
      </c>
      <c r="C36">
        <v>299963812</v>
      </c>
      <c r="D36">
        <v>884290713</v>
      </c>
    </row>
    <row r="37" spans="1:4" x14ac:dyDescent="0.2">
      <c r="A37" t="s">
        <v>39</v>
      </c>
      <c r="B37">
        <v>191736019</v>
      </c>
      <c r="C37">
        <v>80928302</v>
      </c>
      <c r="D37">
        <v>110807717</v>
      </c>
    </row>
    <row r="38" spans="1:4" x14ac:dyDescent="0.2">
      <c r="A38" t="s">
        <v>40</v>
      </c>
      <c r="B38">
        <v>4954204982</v>
      </c>
      <c r="C38">
        <v>1847359998</v>
      </c>
      <c r="D38">
        <v>3106844984</v>
      </c>
    </row>
    <row r="39" spans="1:4" x14ac:dyDescent="0.2">
      <c r="A39" t="s">
        <v>41</v>
      </c>
      <c r="B39">
        <v>628657903</v>
      </c>
      <c r="C39">
        <v>75160984</v>
      </c>
      <c r="D39">
        <v>553496919</v>
      </c>
    </row>
    <row r="40" spans="1:4" x14ac:dyDescent="0.2">
      <c r="A40" t="s">
        <v>42</v>
      </c>
      <c r="B40">
        <v>34930739</v>
      </c>
      <c r="C40">
        <v>20106911</v>
      </c>
      <c r="D40">
        <v>14823828</v>
      </c>
    </row>
    <row r="41" spans="1:4" x14ac:dyDescent="0.2">
      <c r="A41" t="s">
        <v>43</v>
      </c>
      <c r="B41">
        <v>1187487786</v>
      </c>
      <c r="C41">
        <v>440127863</v>
      </c>
      <c r="D41">
        <v>747359923</v>
      </c>
    </row>
    <row r="42" spans="1:4" x14ac:dyDescent="0.2">
      <c r="A42" t="s">
        <v>44</v>
      </c>
      <c r="B42">
        <v>172633114</v>
      </c>
      <c r="C42">
        <v>68386314</v>
      </c>
      <c r="D42">
        <v>104246800</v>
      </c>
    </row>
    <row r="43" spans="1:4" x14ac:dyDescent="0.2">
      <c r="A43" t="s">
        <v>45</v>
      </c>
      <c r="B43">
        <v>342589061</v>
      </c>
      <c r="C43">
        <v>201496149</v>
      </c>
      <c r="D43">
        <v>141092912</v>
      </c>
    </row>
    <row r="44" spans="1:4" x14ac:dyDescent="0.2">
      <c r="A44" t="s">
        <v>46</v>
      </c>
      <c r="B44">
        <v>943154587</v>
      </c>
      <c r="C44">
        <v>201613205</v>
      </c>
      <c r="D44">
        <v>741541382</v>
      </c>
    </row>
    <row r="45" spans="1:4" x14ac:dyDescent="0.2">
      <c r="A45" t="s">
        <v>47</v>
      </c>
      <c r="B45">
        <v>139895762</v>
      </c>
      <c r="C45">
        <v>35767841</v>
      </c>
      <c r="D45">
        <v>104127921</v>
      </c>
    </row>
    <row r="46" spans="1:4" x14ac:dyDescent="0.2">
      <c r="A46" t="s">
        <v>48</v>
      </c>
      <c r="B46">
        <v>237488686</v>
      </c>
      <c r="C46">
        <v>39258511</v>
      </c>
      <c r="D46">
        <v>198230175</v>
      </c>
    </row>
    <row r="47" spans="1:4" x14ac:dyDescent="0.2">
      <c r="A47" t="s">
        <v>49</v>
      </c>
      <c r="B47">
        <v>31084340</v>
      </c>
      <c r="C47">
        <v>22669301</v>
      </c>
      <c r="D47">
        <v>8415039</v>
      </c>
    </row>
    <row r="48" spans="1:4" x14ac:dyDescent="0.2">
      <c r="A48" t="s">
        <v>50</v>
      </c>
      <c r="B48">
        <v>360975328</v>
      </c>
      <c r="C48">
        <v>156289465</v>
      </c>
      <c r="D48">
        <v>204685863</v>
      </c>
    </row>
    <row r="49" spans="1:4" x14ac:dyDescent="0.2">
      <c r="A49" t="s">
        <v>51</v>
      </c>
      <c r="B49">
        <v>810494208</v>
      </c>
      <c r="C49">
        <v>158860696</v>
      </c>
      <c r="D49">
        <v>651633512</v>
      </c>
    </row>
    <row r="50" spans="1:4" x14ac:dyDescent="0.2">
      <c r="A50" t="s">
        <v>52</v>
      </c>
      <c r="B50">
        <v>116358468</v>
      </c>
      <c r="C50">
        <v>40456983</v>
      </c>
      <c r="D50">
        <v>75901485</v>
      </c>
    </row>
    <row r="51" spans="1:4" x14ac:dyDescent="0.2">
      <c r="A51" t="s">
        <v>53</v>
      </c>
      <c r="B51">
        <v>73028114</v>
      </c>
      <c r="C51">
        <v>24468524</v>
      </c>
      <c r="D51">
        <v>48559590</v>
      </c>
    </row>
    <row r="52" spans="1:4" x14ac:dyDescent="0.2">
      <c r="A52" t="s">
        <v>54</v>
      </c>
      <c r="B52">
        <v>287626635</v>
      </c>
      <c r="C52">
        <v>122953059</v>
      </c>
      <c r="D52">
        <v>164673576</v>
      </c>
    </row>
    <row r="53" spans="1:4" x14ac:dyDescent="0.2">
      <c r="A53" t="s">
        <v>55</v>
      </c>
      <c r="B53">
        <v>1063275410</v>
      </c>
      <c r="C53">
        <v>305740849</v>
      </c>
      <c r="D53">
        <v>757534561</v>
      </c>
    </row>
    <row r="54" spans="1:4" x14ac:dyDescent="0.2">
      <c r="A54" t="s">
        <v>56</v>
      </c>
      <c r="B54">
        <v>171955410</v>
      </c>
      <c r="C54">
        <v>73705432</v>
      </c>
      <c r="D54">
        <v>98249978</v>
      </c>
    </row>
    <row r="55" spans="1:4" x14ac:dyDescent="0.2">
      <c r="A55" t="s">
        <v>57</v>
      </c>
      <c r="B55">
        <v>576566670</v>
      </c>
      <c r="C55">
        <v>127764803</v>
      </c>
      <c r="D55">
        <v>448801867</v>
      </c>
    </row>
    <row r="56" spans="1:4" x14ac:dyDescent="0.2">
      <c r="A56" t="s">
        <v>58</v>
      </c>
      <c r="B56">
        <v>36974799</v>
      </c>
      <c r="C56">
        <v>15287183</v>
      </c>
      <c r="D56">
        <v>21687616</v>
      </c>
    </row>
  </sheetData>
  <pageMargins left="0.7" right="0.7" top="0.75" bottom="0.75" header="0.3" footer="0.3"/>
  <pageSetup scale="82"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J58"/>
  <sheetViews>
    <sheetView workbookViewId="0">
      <selection activeCell="A2" sqref="A2"/>
    </sheetView>
  </sheetViews>
  <sheetFormatPr baseColWidth="10" defaultColWidth="8.83203125" defaultRowHeight="16" customHeight="1" x14ac:dyDescent="0.2"/>
  <cols>
    <col min="1" max="1" width="21" customWidth="1"/>
    <col min="2" max="3" width="18.5" customWidth="1"/>
    <col min="4" max="4" width="16.83203125" customWidth="1"/>
    <col min="5" max="5" width="20.33203125" customWidth="1"/>
    <col min="6" max="6" width="20.1640625" customWidth="1"/>
    <col min="7" max="10" width="18.5" customWidth="1"/>
  </cols>
  <sheetData>
    <row r="1" spans="1:10" ht="16" customHeight="1" x14ac:dyDescent="0.2">
      <c r="A1" t="s">
        <v>694</v>
      </c>
    </row>
    <row r="2" spans="1:10" ht="16" customHeight="1" x14ac:dyDescent="0.2">
      <c r="E2" t="s">
        <v>695</v>
      </c>
    </row>
    <row r="3" spans="1:10" ht="16" customHeight="1" x14ac:dyDescent="0.2">
      <c r="A3" t="s">
        <v>1</v>
      </c>
      <c r="B3" t="s">
        <v>696</v>
      </c>
      <c r="C3" t="s">
        <v>595</v>
      </c>
      <c r="D3" t="s">
        <v>247</v>
      </c>
      <c r="E3" t="s">
        <v>596</v>
      </c>
      <c r="F3" t="s">
        <v>597</v>
      </c>
      <c r="G3" t="s">
        <v>598</v>
      </c>
      <c r="H3" t="s">
        <v>599</v>
      </c>
      <c r="I3" t="s">
        <v>202</v>
      </c>
      <c r="J3" t="s">
        <v>254</v>
      </c>
    </row>
    <row r="4" spans="1:10" ht="16" customHeight="1" x14ac:dyDescent="0.2">
      <c r="B4" t="s">
        <v>697</v>
      </c>
      <c r="C4" t="s">
        <v>698</v>
      </c>
      <c r="D4" t="s">
        <v>699</v>
      </c>
      <c r="G4" t="s">
        <v>603</v>
      </c>
      <c r="H4" t="s">
        <v>604</v>
      </c>
    </row>
    <row r="5" spans="1:10" ht="16" customHeight="1" x14ac:dyDescent="0.2">
      <c r="A5" t="s">
        <v>7</v>
      </c>
      <c r="B5">
        <v>16850270008</v>
      </c>
      <c r="C5">
        <v>3962984408</v>
      </c>
      <c r="D5">
        <v>20813254416</v>
      </c>
      <c r="E5">
        <v>1564877339</v>
      </c>
      <c r="F5">
        <v>1135445928</v>
      </c>
      <c r="G5">
        <v>18112931149</v>
      </c>
      <c r="H5">
        <v>15183349454</v>
      </c>
      <c r="I5">
        <v>1074584456</v>
      </c>
      <c r="J5">
        <v>1854997239</v>
      </c>
    </row>
    <row r="6" spans="1:10" ht="16" customHeight="1" x14ac:dyDescent="0.2">
      <c r="A6" t="s">
        <v>8</v>
      </c>
      <c r="B6">
        <v>100653578</v>
      </c>
      <c r="C6">
        <v>27548125</v>
      </c>
      <c r="D6">
        <v>128201703</v>
      </c>
      <c r="E6">
        <v>3000000</v>
      </c>
      <c r="F6">
        <v>8964633</v>
      </c>
      <c r="G6">
        <v>116237070</v>
      </c>
      <c r="H6">
        <v>109737857</v>
      </c>
      <c r="I6">
        <v>6499213</v>
      </c>
      <c r="J6">
        <v>0</v>
      </c>
    </row>
    <row r="7" spans="1:10" ht="16" customHeight="1" x14ac:dyDescent="0.2">
      <c r="A7" t="s">
        <v>9</v>
      </c>
      <c r="B7">
        <v>49816731</v>
      </c>
      <c r="C7">
        <v>71719515</v>
      </c>
      <c r="D7">
        <v>121536246</v>
      </c>
      <c r="E7">
        <v>9963345</v>
      </c>
      <c r="F7">
        <v>4981673</v>
      </c>
      <c r="G7">
        <v>106591228</v>
      </c>
      <c r="H7">
        <v>28483329</v>
      </c>
      <c r="I7">
        <v>0</v>
      </c>
      <c r="J7">
        <v>78107899</v>
      </c>
    </row>
    <row r="8" spans="1:10" ht="16" customHeight="1" x14ac:dyDescent="0.2">
      <c r="A8" t="s">
        <v>10</v>
      </c>
      <c r="B8">
        <v>225975066</v>
      </c>
      <c r="C8">
        <v>55224052</v>
      </c>
      <c r="D8">
        <v>281199118</v>
      </c>
      <c r="E8">
        <v>0</v>
      </c>
      <c r="F8">
        <v>21596800</v>
      </c>
      <c r="G8">
        <v>259602318</v>
      </c>
      <c r="H8">
        <v>234417720</v>
      </c>
      <c r="I8">
        <v>0</v>
      </c>
      <c r="J8">
        <v>25184598</v>
      </c>
    </row>
    <row r="9" spans="1:10" ht="16" customHeight="1" x14ac:dyDescent="0.2">
      <c r="A9" t="s">
        <v>11</v>
      </c>
      <c r="B9">
        <v>63683061</v>
      </c>
      <c r="C9">
        <v>65995068</v>
      </c>
      <c r="D9">
        <v>129678129</v>
      </c>
      <c r="E9">
        <v>250000</v>
      </c>
      <c r="F9">
        <v>0</v>
      </c>
      <c r="G9">
        <v>129428129</v>
      </c>
      <c r="H9">
        <v>69485642</v>
      </c>
      <c r="I9">
        <v>0</v>
      </c>
      <c r="J9">
        <v>59942487</v>
      </c>
    </row>
    <row r="10" spans="1:10" ht="16" customHeight="1" x14ac:dyDescent="0.2">
      <c r="A10" t="s">
        <v>12</v>
      </c>
      <c r="B10">
        <v>3659389581</v>
      </c>
      <c r="C10">
        <v>237716668</v>
      </c>
      <c r="D10">
        <v>3897106249</v>
      </c>
      <c r="E10">
        <v>0</v>
      </c>
      <c r="F10">
        <v>340460690</v>
      </c>
      <c r="G10">
        <v>3556645559</v>
      </c>
      <c r="H10">
        <v>3457463001</v>
      </c>
      <c r="I10">
        <v>99182558</v>
      </c>
      <c r="J10">
        <v>0</v>
      </c>
    </row>
    <row r="11" spans="1:10" ht="16" customHeight="1" x14ac:dyDescent="0.2">
      <c r="A11" t="s">
        <v>13</v>
      </c>
      <c r="B11">
        <v>151836102</v>
      </c>
      <c r="C11">
        <v>56703005</v>
      </c>
      <c r="D11">
        <v>208539107</v>
      </c>
      <c r="E11">
        <v>10649849</v>
      </c>
      <c r="F11">
        <v>16216068</v>
      </c>
      <c r="G11">
        <v>181673190</v>
      </c>
      <c r="H11">
        <v>176073168</v>
      </c>
      <c r="I11">
        <v>0</v>
      </c>
      <c r="J11">
        <v>5600022</v>
      </c>
    </row>
    <row r="12" spans="1:10" ht="16" customHeight="1" x14ac:dyDescent="0.2">
      <c r="A12" t="s">
        <v>14</v>
      </c>
      <c r="B12">
        <v>266788107</v>
      </c>
      <c r="C12">
        <v>12027758</v>
      </c>
      <c r="D12">
        <v>278815865</v>
      </c>
      <c r="E12">
        <v>0</v>
      </c>
      <c r="F12">
        <v>26678810</v>
      </c>
      <c r="G12">
        <v>252137055</v>
      </c>
      <c r="H12">
        <v>245487055</v>
      </c>
      <c r="I12">
        <v>0</v>
      </c>
      <c r="J12">
        <v>6650000</v>
      </c>
    </row>
    <row r="13" spans="1:10" ht="16" customHeight="1" x14ac:dyDescent="0.2">
      <c r="A13" t="s">
        <v>15</v>
      </c>
      <c r="B13">
        <v>33905530</v>
      </c>
      <c r="C13">
        <v>2728762</v>
      </c>
      <c r="D13">
        <v>36634292</v>
      </c>
      <c r="E13">
        <v>-2293489</v>
      </c>
      <c r="F13">
        <v>-3229098</v>
      </c>
      <c r="G13">
        <v>42156879</v>
      </c>
      <c r="H13">
        <v>31612277</v>
      </c>
      <c r="I13">
        <v>0</v>
      </c>
      <c r="J13">
        <v>10544602</v>
      </c>
    </row>
    <row r="14" spans="1:10" ht="16" customHeight="1" x14ac:dyDescent="0.2">
      <c r="A14" t="s">
        <v>16</v>
      </c>
      <c r="B14">
        <v>97240306</v>
      </c>
      <c r="C14">
        <v>60088677</v>
      </c>
      <c r="D14">
        <v>157328983</v>
      </c>
      <c r="E14">
        <v>0</v>
      </c>
      <c r="F14">
        <v>3935917</v>
      </c>
      <c r="G14">
        <v>153393066</v>
      </c>
      <c r="H14">
        <v>107505423</v>
      </c>
      <c r="I14">
        <v>3245341</v>
      </c>
      <c r="J14">
        <v>42642302</v>
      </c>
    </row>
    <row r="15" spans="1:10" ht="16" customHeight="1" x14ac:dyDescent="0.2">
      <c r="A15" t="s">
        <v>17</v>
      </c>
      <c r="B15">
        <v>602299471</v>
      </c>
      <c r="C15">
        <v>138801577</v>
      </c>
      <c r="D15">
        <v>741101048</v>
      </c>
      <c r="E15">
        <v>118525559</v>
      </c>
      <c r="F15">
        <v>60229946</v>
      </c>
      <c r="G15">
        <v>562345543</v>
      </c>
      <c r="H15">
        <v>427834778</v>
      </c>
      <c r="I15">
        <v>25040217</v>
      </c>
      <c r="J15">
        <v>109470548</v>
      </c>
    </row>
    <row r="16" spans="1:10" ht="16" customHeight="1" x14ac:dyDescent="0.2">
      <c r="A16" t="s">
        <v>18</v>
      </c>
      <c r="B16">
        <v>355405213</v>
      </c>
      <c r="C16">
        <v>140339070</v>
      </c>
      <c r="D16">
        <v>495744283</v>
      </c>
      <c r="E16">
        <v>0</v>
      </c>
      <c r="F16">
        <v>0</v>
      </c>
      <c r="G16">
        <v>495744283</v>
      </c>
      <c r="H16">
        <v>388134240</v>
      </c>
      <c r="I16">
        <v>69277985</v>
      </c>
      <c r="J16">
        <v>38332058</v>
      </c>
    </row>
    <row r="17" spans="1:10" ht="16" customHeight="1" x14ac:dyDescent="0.2">
      <c r="A17" t="s">
        <v>19</v>
      </c>
      <c r="B17">
        <v>103850027</v>
      </c>
      <c r="C17">
        <v>21862404</v>
      </c>
      <c r="D17">
        <v>125712431</v>
      </c>
      <c r="E17">
        <v>15000000</v>
      </c>
      <c r="F17">
        <v>9890000</v>
      </c>
      <c r="G17">
        <v>100822431</v>
      </c>
      <c r="H17">
        <v>82230727</v>
      </c>
      <c r="I17">
        <v>11108683</v>
      </c>
      <c r="J17">
        <v>7483021</v>
      </c>
    </row>
    <row r="18" spans="1:10" ht="16" customHeight="1" x14ac:dyDescent="0.2">
      <c r="A18" t="s">
        <v>20</v>
      </c>
      <c r="B18">
        <v>32726579</v>
      </c>
      <c r="C18">
        <v>20767339</v>
      </c>
      <c r="D18">
        <v>53493918</v>
      </c>
      <c r="E18">
        <v>6545316</v>
      </c>
      <c r="F18">
        <v>3272658</v>
      </c>
      <c r="G18">
        <v>43675944</v>
      </c>
      <c r="H18">
        <v>12862685</v>
      </c>
      <c r="I18">
        <v>30813259</v>
      </c>
      <c r="J18">
        <v>0</v>
      </c>
    </row>
    <row r="19" spans="1:10" ht="16" customHeight="1" x14ac:dyDescent="0.2">
      <c r="A19" t="s">
        <v>21</v>
      </c>
      <c r="B19">
        <v>585056960</v>
      </c>
      <c r="C19">
        <v>85583981</v>
      </c>
      <c r="D19">
        <v>670640941</v>
      </c>
      <c r="E19">
        <v>0</v>
      </c>
      <c r="F19">
        <v>7915460</v>
      </c>
      <c r="G19">
        <v>662725481</v>
      </c>
      <c r="H19">
        <v>604847837</v>
      </c>
      <c r="I19">
        <v>0</v>
      </c>
      <c r="J19">
        <v>57877644</v>
      </c>
    </row>
    <row r="20" spans="1:10" ht="16" customHeight="1" x14ac:dyDescent="0.2">
      <c r="A20" t="s">
        <v>22</v>
      </c>
      <c r="B20">
        <v>206799109</v>
      </c>
      <c r="C20">
        <v>86674424</v>
      </c>
      <c r="D20">
        <v>293473533</v>
      </c>
      <c r="E20">
        <v>27158599</v>
      </c>
      <c r="F20">
        <v>0</v>
      </c>
      <c r="G20">
        <v>266314934</v>
      </c>
      <c r="H20">
        <v>135875967</v>
      </c>
      <c r="I20">
        <v>108773782</v>
      </c>
      <c r="J20">
        <v>21665185</v>
      </c>
    </row>
    <row r="21" spans="1:10" ht="16" customHeight="1" x14ac:dyDescent="0.2">
      <c r="A21" t="s">
        <v>23</v>
      </c>
      <c r="B21">
        <v>131030394</v>
      </c>
      <c r="C21">
        <v>29314819</v>
      </c>
      <c r="D21">
        <v>160345213</v>
      </c>
      <c r="E21">
        <v>22732687</v>
      </c>
      <c r="F21">
        <v>12962008</v>
      </c>
      <c r="G21">
        <v>124650518</v>
      </c>
      <c r="H21">
        <v>115876723</v>
      </c>
      <c r="I21">
        <v>3378938</v>
      </c>
      <c r="J21">
        <v>5394857</v>
      </c>
    </row>
    <row r="22" spans="1:10" ht="16" customHeight="1" x14ac:dyDescent="0.2">
      <c r="A22" t="s">
        <v>24</v>
      </c>
      <c r="B22">
        <v>107027614</v>
      </c>
      <c r="C22">
        <v>22326723</v>
      </c>
      <c r="D22">
        <v>129354337</v>
      </c>
      <c r="E22">
        <v>18371365</v>
      </c>
      <c r="F22">
        <v>10193106</v>
      </c>
      <c r="G22">
        <v>100789866</v>
      </c>
      <c r="H22">
        <v>90439375</v>
      </c>
      <c r="I22">
        <v>0</v>
      </c>
      <c r="J22">
        <v>10350491</v>
      </c>
    </row>
    <row r="23" spans="1:10" ht="16" customHeight="1" x14ac:dyDescent="0.2">
      <c r="A23" t="s">
        <v>25</v>
      </c>
      <c r="B23">
        <v>181287669</v>
      </c>
      <c r="C23">
        <v>29994163</v>
      </c>
      <c r="D23">
        <v>211281832</v>
      </c>
      <c r="E23">
        <v>13596575</v>
      </c>
      <c r="F23">
        <v>0</v>
      </c>
      <c r="G23">
        <v>197685257</v>
      </c>
      <c r="H23">
        <v>155000922</v>
      </c>
      <c r="I23">
        <v>34964183</v>
      </c>
      <c r="J23">
        <v>7720152</v>
      </c>
    </row>
    <row r="24" spans="1:10" ht="16" customHeight="1" x14ac:dyDescent="0.2">
      <c r="A24" t="s">
        <v>26</v>
      </c>
      <c r="B24">
        <v>175235636</v>
      </c>
      <c r="C24">
        <v>99027653</v>
      </c>
      <c r="D24">
        <v>274263289</v>
      </c>
      <c r="E24">
        <v>4406481</v>
      </c>
      <c r="F24">
        <v>16397199</v>
      </c>
      <c r="G24">
        <v>253459609</v>
      </c>
      <c r="H24">
        <v>212368302</v>
      </c>
      <c r="I24">
        <v>39602871</v>
      </c>
      <c r="J24">
        <v>1488436</v>
      </c>
    </row>
    <row r="25" spans="1:10" ht="16" customHeight="1" x14ac:dyDescent="0.2">
      <c r="A25" t="s">
        <v>27</v>
      </c>
      <c r="B25">
        <v>78120889</v>
      </c>
      <c r="C25">
        <v>4604265</v>
      </c>
      <c r="D25">
        <v>82725154</v>
      </c>
      <c r="E25">
        <v>0</v>
      </c>
      <c r="F25">
        <v>0</v>
      </c>
      <c r="G25">
        <v>82725154</v>
      </c>
      <c r="H25">
        <v>81396694</v>
      </c>
      <c r="I25">
        <v>0</v>
      </c>
      <c r="J25">
        <v>1328460</v>
      </c>
    </row>
    <row r="26" spans="1:10" ht="16" customHeight="1" x14ac:dyDescent="0.2">
      <c r="A26" t="s">
        <v>28</v>
      </c>
      <c r="B26">
        <v>240552935</v>
      </c>
      <c r="C26">
        <v>12804554</v>
      </c>
      <c r="D26">
        <v>253357489</v>
      </c>
      <c r="E26">
        <v>10285667</v>
      </c>
      <c r="F26">
        <v>22909803</v>
      </c>
      <c r="G26">
        <v>220162019</v>
      </c>
      <c r="H26">
        <v>220162019</v>
      </c>
      <c r="I26">
        <v>0</v>
      </c>
      <c r="J26">
        <v>0</v>
      </c>
    </row>
    <row r="27" spans="1:10" ht="16" customHeight="1" x14ac:dyDescent="0.2">
      <c r="A27" t="s">
        <v>29</v>
      </c>
      <c r="B27">
        <v>482339671</v>
      </c>
      <c r="C27">
        <v>0</v>
      </c>
      <c r="D27">
        <v>482339671</v>
      </c>
      <c r="E27">
        <v>91874224</v>
      </c>
      <c r="F27">
        <v>45937113</v>
      </c>
      <c r="G27">
        <v>344528334</v>
      </c>
      <c r="H27">
        <v>344528334</v>
      </c>
      <c r="I27">
        <v>0</v>
      </c>
      <c r="J27">
        <v>0</v>
      </c>
    </row>
    <row r="28" spans="1:10" ht="16" customHeight="1" x14ac:dyDescent="0.2">
      <c r="A28" t="s">
        <v>30</v>
      </c>
      <c r="B28">
        <v>814120502</v>
      </c>
      <c r="C28">
        <v>88796310</v>
      </c>
      <c r="D28">
        <v>902916812</v>
      </c>
      <c r="E28">
        <v>0</v>
      </c>
      <c r="F28">
        <v>77535285</v>
      </c>
      <c r="G28">
        <v>825381527</v>
      </c>
      <c r="H28">
        <v>665119842</v>
      </c>
      <c r="I28">
        <v>0</v>
      </c>
      <c r="J28">
        <v>160261685</v>
      </c>
    </row>
    <row r="29" spans="1:10" ht="16" customHeight="1" x14ac:dyDescent="0.2">
      <c r="A29" t="s">
        <v>31</v>
      </c>
      <c r="B29">
        <v>263434070</v>
      </c>
      <c r="C29">
        <v>122128961</v>
      </c>
      <c r="D29">
        <v>385563031</v>
      </c>
      <c r="E29">
        <v>44083000</v>
      </c>
      <c r="F29">
        <v>4790000</v>
      </c>
      <c r="G29">
        <v>336690031</v>
      </c>
      <c r="H29">
        <v>200744630</v>
      </c>
      <c r="I29">
        <v>15250396</v>
      </c>
      <c r="J29">
        <v>120695005</v>
      </c>
    </row>
    <row r="30" spans="1:10" ht="16" customHeight="1" x14ac:dyDescent="0.2">
      <c r="A30" t="s">
        <v>32</v>
      </c>
      <c r="B30">
        <v>92744827</v>
      </c>
      <c r="C30">
        <v>39509858</v>
      </c>
      <c r="D30">
        <v>132254685</v>
      </c>
      <c r="E30">
        <v>18548965</v>
      </c>
      <c r="F30">
        <v>9274483</v>
      </c>
      <c r="G30">
        <v>104431237</v>
      </c>
      <c r="H30">
        <v>88117247</v>
      </c>
      <c r="I30">
        <v>7424666</v>
      </c>
      <c r="J30">
        <v>8889324</v>
      </c>
    </row>
    <row r="31" spans="1:10" ht="16" customHeight="1" x14ac:dyDescent="0.2">
      <c r="A31" t="s">
        <v>33</v>
      </c>
      <c r="B31">
        <v>217051740</v>
      </c>
      <c r="C31">
        <v>26504764</v>
      </c>
      <c r="D31">
        <v>243556504</v>
      </c>
      <c r="E31">
        <v>23000000</v>
      </c>
      <c r="F31">
        <v>21701176</v>
      </c>
      <c r="G31">
        <v>198855328</v>
      </c>
      <c r="H31">
        <v>190385828</v>
      </c>
      <c r="I31">
        <v>4750121</v>
      </c>
      <c r="J31">
        <v>3719379</v>
      </c>
    </row>
    <row r="32" spans="1:10" ht="16" customHeight="1" x14ac:dyDescent="0.2">
      <c r="A32" t="s">
        <v>34</v>
      </c>
      <c r="B32">
        <v>38788416</v>
      </c>
      <c r="C32">
        <v>50663505</v>
      </c>
      <c r="D32">
        <v>89451921</v>
      </c>
      <c r="E32">
        <v>8840374</v>
      </c>
      <c r="F32">
        <v>1998226</v>
      </c>
      <c r="G32">
        <v>78613321</v>
      </c>
      <c r="H32">
        <v>29921743</v>
      </c>
      <c r="I32">
        <v>450000</v>
      </c>
      <c r="J32">
        <v>48241578</v>
      </c>
    </row>
    <row r="33" spans="1:10" ht="16" customHeight="1" x14ac:dyDescent="0.2">
      <c r="A33" t="s">
        <v>35</v>
      </c>
      <c r="B33">
        <v>57513601</v>
      </c>
      <c r="C33">
        <v>65820171</v>
      </c>
      <c r="D33">
        <v>123333772</v>
      </c>
      <c r="E33">
        <v>17000000</v>
      </c>
      <c r="F33">
        <v>0</v>
      </c>
      <c r="G33">
        <v>106333772</v>
      </c>
      <c r="H33">
        <v>52858929</v>
      </c>
      <c r="I33">
        <v>233112</v>
      </c>
      <c r="J33">
        <v>53241731</v>
      </c>
    </row>
    <row r="34" spans="1:10" ht="16" customHeight="1" x14ac:dyDescent="0.2">
      <c r="A34" t="s">
        <v>36</v>
      </c>
      <c r="B34">
        <v>48572689</v>
      </c>
      <c r="C34">
        <v>18861147</v>
      </c>
      <c r="D34">
        <v>67433836</v>
      </c>
      <c r="E34">
        <v>0</v>
      </c>
      <c r="F34">
        <v>754063</v>
      </c>
      <c r="G34">
        <v>66679773</v>
      </c>
      <c r="H34">
        <v>55652188</v>
      </c>
      <c r="I34">
        <v>0</v>
      </c>
      <c r="J34">
        <v>11027585</v>
      </c>
    </row>
    <row r="35" spans="1:10" ht="16" customHeight="1" x14ac:dyDescent="0.2">
      <c r="A35" t="s">
        <v>37</v>
      </c>
      <c r="B35">
        <v>38521261</v>
      </c>
      <c r="C35">
        <v>11504410</v>
      </c>
      <c r="D35">
        <v>50025671</v>
      </c>
      <c r="E35">
        <v>1863063</v>
      </c>
      <c r="F35">
        <v>936937</v>
      </c>
      <c r="G35">
        <v>47225671</v>
      </c>
      <c r="H35">
        <v>40429955</v>
      </c>
      <c r="I35">
        <v>0</v>
      </c>
      <c r="J35">
        <v>6795716</v>
      </c>
    </row>
    <row r="36" spans="1:10" ht="16" customHeight="1" x14ac:dyDescent="0.2">
      <c r="A36" t="s">
        <v>38</v>
      </c>
      <c r="B36">
        <v>424236565</v>
      </c>
      <c r="C36">
        <v>52051381</v>
      </c>
      <c r="D36">
        <v>476287946</v>
      </c>
      <c r="E36">
        <v>72508565</v>
      </c>
      <c r="F36">
        <v>16938000</v>
      </c>
      <c r="G36">
        <v>386841381</v>
      </c>
      <c r="H36">
        <v>303902545</v>
      </c>
      <c r="I36">
        <v>60070558</v>
      </c>
      <c r="J36">
        <v>22868278</v>
      </c>
    </row>
    <row r="37" spans="1:10" ht="16" customHeight="1" x14ac:dyDescent="0.2">
      <c r="A37" t="s">
        <v>39</v>
      </c>
      <c r="B37">
        <v>120441991</v>
      </c>
      <c r="C37">
        <v>19626989</v>
      </c>
      <c r="D37">
        <v>140068980</v>
      </c>
      <c r="E37">
        <v>25094538</v>
      </c>
      <c r="F37">
        <v>0</v>
      </c>
      <c r="G37">
        <v>114974442</v>
      </c>
      <c r="H37">
        <v>101440053</v>
      </c>
      <c r="I37">
        <v>13534389</v>
      </c>
      <c r="J37">
        <v>0</v>
      </c>
    </row>
    <row r="38" spans="1:10" ht="16" customHeight="1" x14ac:dyDescent="0.2">
      <c r="A38" t="s">
        <v>40</v>
      </c>
      <c r="B38">
        <v>2565077132</v>
      </c>
      <c r="C38">
        <v>857900323</v>
      </c>
      <c r="D38">
        <v>3422977455</v>
      </c>
      <c r="E38">
        <v>466044900</v>
      </c>
      <c r="F38">
        <v>192797333</v>
      </c>
      <c r="G38">
        <v>2764135222</v>
      </c>
      <c r="H38">
        <v>2245285831</v>
      </c>
      <c r="I38">
        <v>186460564</v>
      </c>
      <c r="J38">
        <v>332388827</v>
      </c>
    </row>
    <row r="39" spans="1:10" ht="16" customHeight="1" x14ac:dyDescent="0.2">
      <c r="A39" t="s">
        <v>41</v>
      </c>
      <c r="B39">
        <v>341223346</v>
      </c>
      <c r="C39">
        <v>286841077</v>
      </c>
      <c r="D39">
        <v>628064423</v>
      </c>
      <c r="E39">
        <v>85797329</v>
      </c>
      <c r="F39">
        <v>10311313</v>
      </c>
      <c r="G39">
        <v>531955781</v>
      </c>
      <c r="H39">
        <v>314087897</v>
      </c>
      <c r="I39">
        <v>214350233</v>
      </c>
      <c r="J39">
        <v>3517651</v>
      </c>
    </row>
    <row r="40" spans="1:10" ht="16" customHeight="1" x14ac:dyDescent="0.2">
      <c r="A40" t="s">
        <v>42</v>
      </c>
      <c r="B40">
        <v>26399809</v>
      </c>
      <c r="C40">
        <v>20009310</v>
      </c>
      <c r="D40">
        <v>46409119</v>
      </c>
      <c r="E40">
        <v>0</v>
      </c>
      <c r="F40">
        <v>0</v>
      </c>
      <c r="G40">
        <v>46409119</v>
      </c>
      <c r="H40">
        <v>25861453</v>
      </c>
      <c r="I40">
        <v>4406929</v>
      </c>
      <c r="J40">
        <v>16140737</v>
      </c>
    </row>
    <row r="41" spans="1:10" ht="16" customHeight="1" x14ac:dyDescent="0.2">
      <c r="A41" t="s">
        <v>43</v>
      </c>
      <c r="B41">
        <v>727968260</v>
      </c>
      <c r="C41">
        <v>66928931</v>
      </c>
      <c r="D41">
        <v>794897191</v>
      </c>
      <c r="E41">
        <v>0</v>
      </c>
      <c r="F41">
        <v>43260642</v>
      </c>
      <c r="G41">
        <v>751636549</v>
      </c>
      <c r="H41">
        <v>718061644</v>
      </c>
      <c r="I41">
        <v>31915625</v>
      </c>
      <c r="J41">
        <v>1659280</v>
      </c>
    </row>
    <row r="42" spans="1:10" ht="16" customHeight="1" x14ac:dyDescent="0.2">
      <c r="A42" t="s">
        <v>44</v>
      </c>
      <c r="B42">
        <v>145281442</v>
      </c>
      <c r="C42">
        <v>51227524</v>
      </c>
      <c r="D42">
        <v>196508966</v>
      </c>
      <c r="E42">
        <v>29056288</v>
      </c>
      <c r="F42">
        <v>14528144</v>
      </c>
      <c r="G42">
        <v>152924534</v>
      </c>
      <c r="H42">
        <v>112513400</v>
      </c>
      <c r="I42">
        <v>33658530</v>
      </c>
      <c r="J42">
        <v>6752604</v>
      </c>
    </row>
    <row r="43" spans="1:10" ht="16" customHeight="1" x14ac:dyDescent="0.2">
      <c r="A43" t="s">
        <v>45</v>
      </c>
      <c r="B43">
        <v>175138560</v>
      </c>
      <c r="C43">
        <v>0</v>
      </c>
      <c r="D43">
        <v>175138560</v>
      </c>
      <c r="E43">
        <v>0</v>
      </c>
      <c r="F43">
        <v>0</v>
      </c>
      <c r="G43">
        <v>175138560</v>
      </c>
      <c r="H43">
        <v>175138560</v>
      </c>
      <c r="I43">
        <v>0</v>
      </c>
      <c r="J43">
        <v>0</v>
      </c>
    </row>
    <row r="44" spans="1:10" ht="16" customHeight="1" x14ac:dyDescent="0.2">
      <c r="A44" t="s">
        <v>46</v>
      </c>
      <c r="B44">
        <v>719499305</v>
      </c>
      <c r="C44">
        <v>232724040</v>
      </c>
      <c r="D44">
        <v>952223345</v>
      </c>
      <c r="E44">
        <v>158286000</v>
      </c>
      <c r="F44">
        <v>30977000</v>
      </c>
      <c r="G44">
        <v>762960345</v>
      </c>
      <c r="H44">
        <v>525208208</v>
      </c>
      <c r="I44">
        <v>49595662</v>
      </c>
      <c r="J44">
        <v>188156475</v>
      </c>
    </row>
    <row r="45" spans="1:10" ht="16" customHeight="1" x14ac:dyDescent="0.2">
      <c r="A45" t="s">
        <v>47</v>
      </c>
      <c r="B45">
        <v>95021587</v>
      </c>
      <c r="C45">
        <v>14393671</v>
      </c>
      <c r="D45">
        <v>109415258</v>
      </c>
      <c r="E45">
        <v>11792679</v>
      </c>
      <c r="F45">
        <v>7557672</v>
      </c>
      <c r="G45">
        <v>90064907</v>
      </c>
      <c r="H45">
        <v>75331611</v>
      </c>
      <c r="I45">
        <v>12812175</v>
      </c>
      <c r="J45">
        <v>1921121</v>
      </c>
    </row>
    <row r="46" spans="1:10" ht="16" customHeight="1" x14ac:dyDescent="0.2">
      <c r="A46" t="s">
        <v>48</v>
      </c>
      <c r="B46">
        <v>104966214</v>
      </c>
      <c r="C46">
        <v>0</v>
      </c>
      <c r="D46">
        <v>104966214</v>
      </c>
      <c r="E46">
        <v>0</v>
      </c>
      <c r="F46">
        <v>0</v>
      </c>
      <c r="G46">
        <v>104966214</v>
      </c>
      <c r="H46">
        <v>104966214</v>
      </c>
      <c r="I46">
        <v>0</v>
      </c>
      <c r="J46">
        <v>0</v>
      </c>
    </row>
    <row r="47" spans="1:10" ht="16" customHeight="1" x14ac:dyDescent="0.2">
      <c r="A47" t="s">
        <v>49</v>
      </c>
      <c r="B47">
        <v>21279651</v>
      </c>
      <c r="C47">
        <v>19015902</v>
      </c>
      <c r="D47">
        <v>40295553</v>
      </c>
      <c r="E47">
        <v>0</v>
      </c>
      <c r="F47">
        <v>2127965</v>
      </c>
      <c r="G47">
        <v>38167588</v>
      </c>
      <c r="H47">
        <v>22544340</v>
      </c>
      <c r="I47">
        <v>0</v>
      </c>
      <c r="J47">
        <v>15623248</v>
      </c>
    </row>
    <row r="48" spans="1:10" ht="16" customHeight="1" x14ac:dyDescent="0.2">
      <c r="A48" t="s">
        <v>50</v>
      </c>
      <c r="B48">
        <v>215365684</v>
      </c>
      <c r="C48">
        <v>122730743</v>
      </c>
      <c r="D48">
        <v>338096427</v>
      </c>
      <c r="E48">
        <v>61736847</v>
      </c>
      <c r="F48">
        <v>0</v>
      </c>
      <c r="G48">
        <v>276359580</v>
      </c>
      <c r="H48">
        <v>215673488</v>
      </c>
      <c r="I48">
        <v>0</v>
      </c>
      <c r="J48">
        <v>60686092</v>
      </c>
    </row>
    <row r="49" spans="1:10" ht="16" customHeight="1" x14ac:dyDescent="0.2">
      <c r="A49" t="s">
        <v>51</v>
      </c>
      <c r="B49">
        <v>521123819</v>
      </c>
      <c r="C49">
        <v>216994762</v>
      </c>
      <c r="D49">
        <v>738118581</v>
      </c>
      <c r="E49">
        <v>0</v>
      </c>
      <c r="F49">
        <v>32408086</v>
      </c>
      <c r="G49">
        <v>705710495</v>
      </c>
      <c r="H49">
        <v>550059409</v>
      </c>
      <c r="I49">
        <v>1251066</v>
      </c>
      <c r="J49">
        <v>154400020</v>
      </c>
    </row>
    <row r="50" spans="1:10" ht="16" customHeight="1" x14ac:dyDescent="0.2">
      <c r="A50" t="s">
        <v>52</v>
      </c>
      <c r="B50">
        <v>81367577</v>
      </c>
      <c r="C50">
        <v>98468819</v>
      </c>
      <c r="D50">
        <v>179836396</v>
      </c>
      <c r="E50">
        <v>0</v>
      </c>
      <c r="F50">
        <v>2445999</v>
      </c>
      <c r="G50">
        <v>177390397</v>
      </c>
      <c r="H50">
        <v>85982970</v>
      </c>
      <c r="I50">
        <v>3762191</v>
      </c>
      <c r="J50">
        <v>87645236</v>
      </c>
    </row>
    <row r="51" spans="1:10" ht="16" customHeight="1" x14ac:dyDescent="0.2">
      <c r="A51" t="s">
        <v>53</v>
      </c>
      <c r="B51">
        <v>47353181</v>
      </c>
      <c r="C51">
        <v>0</v>
      </c>
      <c r="D51">
        <v>47353181</v>
      </c>
      <c r="E51">
        <v>9224074</v>
      </c>
      <c r="F51">
        <v>4735318</v>
      </c>
      <c r="G51">
        <v>33393789</v>
      </c>
      <c r="H51">
        <v>33380075</v>
      </c>
      <c r="I51">
        <v>0</v>
      </c>
      <c r="J51">
        <v>13714</v>
      </c>
    </row>
    <row r="52" spans="1:10" ht="16" customHeight="1" x14ac:dyDescent="0.2">
      <c r="A52" t="s">
        <v>54</v>
      </c>
      <c r="B52">
        <v>158285172</v>
      </c>
      <c r="C52">
        <v>34161425</v>
      </c>
      <c r="D52">
        <v>192446597</v>
      </c>
      <c r="E52">
        <v>14304666</v>
      </c>
      <c r="F52">
        <v>12648498</v>
      </c>
      <c r="G52">
        <v>165493433</v>
      </c>
      <c r="H52">
        <v>146161049</v>
      </c>
      <c r="I52">
        <v>941911</v>
      </c>
      <c r="J52">
        <v>18390473</v>
      </c>
    </row>
    <row r="53" spans="1:10" ht="16" customHeight="1" x14ac:dyDescent="0.2">
      <c r="A53" t="s">
        <v>55</v>
      </c>
      <c r="B53">
        <v>399572216</v>
      </c>
      <c r="C53">
        <v>28868994</v>
      </c>
      <c r="D53">
        <v>428441210</v>
      </c>
      <c r="E53">
        <v>105988000</v>
      </c>
      <c r="F53">
        <v>10702000</v>
      </c>
      <c r="G53">
        <v>311751210</v>
      </c>
      <c r="H53">
        <v>309214830</v>
      </c>
      <c r="I53">
        <v>0</v>
      </c>
      <c r="J53">
        <v>2536380</v>
      </c>
    </row>
    <row r="54" spans="1:10" ht="16" customHeight="1" x14ac:dyDescent="0.2">
      <c r="A54" t="s">
        <v>56</v>
      </c>
      <c r="B54">
        <v>110176310</v>
      </c>
      <c r="C54">
        <v>47793566</v>
      </c>
      <c r="D54">
        <v>157969876</v>
      </c>
      <c r="E54">
        <v>0</v>
      </c>
      <c r="F54">
        <v>11017631</v>
      </c>
      <c r="G54">
        <v>146952245</v>
      </c>
      <c r="H54">
        <v>137508964</v>
      </c>
      <c r="I54">
        <v>0</v>
      </c>
      <c r="J54">
        <v>9443281</v>
      </c>
    </row>
    <row r="55" spans="1:10" ht="16" customHeight="1" x14ac:dyDescent="0.2">
      <c r="A55" t="s">
        <v>57</v>
      </c>
      <c r="B55">
        <v>330224322</v>
      </c>
      <c r="C55">
        <v>44934349</v>
      </c>
      <c r="D55">
        <v>375158671</v>
      </c>
      <c r="E55">
        <v>61641873</v>
      </c>
      <c r="F55">
        <v>14837318</v>
      </c>
      <c r="G55">
        <v>298679480</v>
      </c>
      <c r="H55">
        <v>298679480</v>
      </c>
      <c r="I55">
        <v>0</v>
      </c>
      <c r="J55">
        <v>0</v>
      </c>
    </row>
    <row r="56" spans="1:10" ht="16" customHeight="1" x14ac:dyDescent="0.2">
      <c r="A56" t="s">
        <v>58</v>
      </c>
      <c r="B56">
        <v>18500530</v>
      </c>
      <c r="C56">
        <v>42670874</v>
      </c>
      <c r="D56">
        <v>61171404</v>
      </c>
      <c r="E56">
        <v>0</v>
      </c>
      <c r="F56">
        <v>1850053</v>
      </c>
      <c r="G56">
        <v>59321351</v>
      </c>
      <c r="H56">
        <v>27292996</v>
      </c>
      <c r="I56">
        <v>1829298</v>
      </c>
      <c r="J56">
        <v>30199057</v>
      </c>
    </row>
    <row r="58" spans="1:10" ht="16" customHeight="1" x14ac:dyDescent="0.2">
      <c r="A58" t="s">
        <v>700</v>
      </c>
    </row>
  </sheetData>
  <printOptions horizontalCentered="1"/>
  <pageMargins left="0.2" right="0.2" top="0.25" bottom="0.25" header="0" footer="0"/>
  <pageSetup scale="58" orientation="landscape"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enableFormatConditionsCalculation="0">
    <pageSetUpPr fitToPage="1"/>
  </sheetPr>
  <dimension ref="A1:F56"/>
  <sheetViews>
    <sheetView workbookViewId="0">
      <selection activeCell="A5" sqref="A5:A56"/>
    </sheetView>
  </sheetViews>
  <sheetFormatPr baseColWidth="10" defaultColWidth="8.83203125" defaultRowHeight="16" x14ac:dyDescent="0.2"/>
  <cols>
    <col min="1" max="1" width="20.6640625" bestFit="1" customWidth="1"/>
    <col min="2" max="3" width="16.83203125" bestFit="1" customWidth="1"/>
    <col min="4" max="4" width="14" bestFit="1" customWidth="1"/>
    <col min="5" max="5" width="16" customWidth="1"/>
    <col min="6" max="6" width="14" bestFit="1" customWidth="1"/>
    <col min="10" max="10" width="12.83203125" bestFit="1" customWidth="1"/>
  </cols>
  <sheetData>
    <row r="1" spans="1:6" x14ac:dyDescent="0.2">
      <c r="A1" t="s">
        <v>100</v>
      </c>
    </row>
    <row r="2" spans="1:6" x14ac:dyDescent="0.2">
      <c r="A2" t="s">
        <v>1</v>
      </c>
    </row>
    <row r="3" spans="1:6" x14ac:dyDescent="0.2">
      <c r="B3" t="s">
        <v>2</v>
      </c>
      <c r="C3" t="s">
        <v>3</v>
      </c>
      <c r="D3" t="s">
        <v>4</v>
      </c>
      <c r="E3" t="s">
        <v>5</v>
      </c>
      <c r="F3" t="s">
        <v>6</v>
      </c>
    </row>
    <row r="5" spans="1:6" x14ac:dyDescent="0.2">
      <c r="A5" t="s">
        <v>7</v>
      </c>
      <c r="B5">
        <v>10094895776</v>
      </c>
      <c r="C5">
        <v>8982230616</v>
      </c>
      <c r="D5">
        <v>351058002</v>
      </c>
      <c r="E5">
        <v>284396002</v>
      </c>
      <c r="F5">
        <v>477211156</v>
      </c>
    </row>
    <row r="6" spans="1:6" x14ac:dyDescent="0.2">
      <c r="A6" t="s">
        <v>8</v>
      </c>
      <c r="B6">
        <v>55824944</v>
      </c>
      <c r="C6">
        <v>49633048</v>
      </c>
      <c r="D6">
        <v>66002</v>
      </c>
      <c r="E6">
        <v>6125894</v>
      </c>
      <c r="F6">
        <v>0</v>
      </c>
    </row>
    <row r="7" spans="1:6" x14ac:dyDescent="0.2">
      <c r="A7" t="s">
        <v>9</v>
      </c>
      <c r="B7">
        <v>48523790</v>
      </c>
      <c r="C7">
        <v>41349655</v>
      </c>
      <c r="D7">
        <v>6290334</v>
      </c>
      <c r="E7">
        <v>883801</v>
      </c>
      <c r="F7">
        <v>0</v>
      </c>
    </row>
    <row r="8" spans="1:6" x14ac:dyDescent="0.2">
      <c r="A8" t="s">
        <v>10</v>
      </c>
      <c r="B8">
        <v>51126955</v>
      </c>
      <c r="C8">
        <v>49291677</v>
      </c>
      <c r="D8">
        <v>0</v>
      </c>
      <c r="E8">
        <v>1835278</v>
      </c>
      <c r="F8">
        <v>0</v>
      </c>
    </row>
    <row r="9" spans="1:6" x14ac:dyDescent="0.2">
      <c r="A9" t="s">
        <v>11</v>
      </c>
      <c r="B9">
        <v>14576892</v>
      </c>
      <c r="C9">
        <v>14576892</v>
      </c>
      <c r="D9">
        <v>0</v>
      </c>
      <c r="E9">
        <v>0</v>
      </c>
      <c r="F9">
        <v>0</v>
      </c>
    </row>
    <row r="10" spans="1:6" x14ac:dyDescent="0.2">
      <c r="A10" t="s">
        <v>12</v>
      </c>
      <c r="B10">
        <v>3663375326</v>
      </c>
      <c r="C10">
        <v>3285158179</v>
      </c>
      <c r="D10">
        <v>49216842</v>
      </c>
      <c r="E10">
        <v>113098214</v>
      </c>
      <c r="F10">
        <v>215902091</v>
      </c>
    </row>
    <row r="11" spans="1:6" x14ac:dyDescent="0.2">
      <c r="A11" t="s">
        <v>13</v>
      </c>
      <c r="B11">
        <v>74788483</v>
      </c>
      <c r="C11">
        <v>70719006</v>
      </c>
      <c r="D11">
        <v>0</v>
      </c>
      <c r="E11">
        <v>4069477</v>
      </c>
      <c r="F11">
        <v>0</v>
      </c>
    </row>
    <row r="12" spans="1:6" x14ac:dyDescent="0.2">
      <c r="A12" t="s">
        <v>14</v>
      </c>
      <c r="B12">
        <v>85311483</v>
      </c>
      <c r="C12">
        <v>81116023</v>
      </c>
      <c r="D12">
        <v>2725147</v>
      </c>
      <c r="E12">
        <v>0</v>
      </c>
      <c r="F12">
        <v>1470313</v>
      </c>
    </row>
    <row r="13" spans="1:6" x14ac:dyDescent="0.2">
      <c r="A13" t="s">
        <v>15</v>
      </c>
      <c r="B13">
        <v>15693787</v>
      </c>
      <c r="C13">
        <v>19134666</v>
      </c>
      <c r="D13">
        <v>-3109650</v>
      </c>
      <c r="E13">
        <v>-329794</v>
      </c>
      <c r="F13">
        <v>-1435</v>
      </c>
    </row>
    <row r="14" spans="1:6" x14ac:dyDescent="0.2">
      <c r="A14" t="s">
        <v>16</v>
      </c>
      <c r="B14">
        <v>37372461</v>
      </c>
      <c r="C14">
        <v>35772461</v>
      </c>
      <c r="D14">
        <v>0</v>
      </c>
      <c r="E14">
        <v>1600000</v>
      </c>
      <c r="F14">
        <v>0</v>
      </c>
    </row>
    <row r="15" spans="1:6" x14ac:dyDescent="0.2">
      <c r="A15" t="s">
        <v>17</v>
      </c>
      <c r="B15">
        <v>183793501</v>
      </c>
      <c r="C15">
        <v>169458905</v>
      </c>
      <c r="D15">
        <v>13825666</v>
      </c>
      <c r="E15">
        <v>508930</v>
      </c>
      <c r="F15">
        <v>0</v>
      </c>
    </row>
    <row r="16" spans="1:6" x14ac:dyDescent="0.2">
      <c r="A16" t="s">
        <v>18</v>
      </c>
      <c r="B16">
        <v>76854665</v>
      </c>
      <c r="C16">
        <v>43887999</v>
      </c>
      <c r="D16">
        <v>23309579</v>
      </c>
      <c r="E16">
        <v>9657087</v>
      </c>
      <c r="F16">
        <v>0</v>
      </c>
    </row>
    <row r="17" spans="1:6" x14ac:dyDescent="0.2">
      <c r="A17" t="s">
        <v>19</v>
      </c>
      <c r="B17">
        <v>70565630</v>
      </c>
      <c r="C17">
        <v>69238228</v>
      </c>
      <c r="D17">
        <v>0</v>
      </c>
      <c r="E17">
        <v>1327402</v>
      </c>
      <c r="F17">
        <v>0</v>
      </c>
    </row>
    <row r="18" spans="1:6" x14ac:dyDescent="0.2">
      <c r="A18" t="s">
        <v>20</v>
      </c>
      <c r="B18">
        <v>7444300</v>
      </c>
      <c r="C18">
        <v>7221482</v>
      </c>
      <c r="D18">
        <v>102115</v>
      </c>
      <c r="E18">
        <v>120703</v>
      </c>
      <c r="F18">
        <v>0</v>
      </c>
    </row>
    <row r="19" spans="1:6" x14ac:dyDescent="0.2">
      <c r="A19" t="s">
        <v>21</v>
      </c>
      <c r="B19">
        <v>133004698</v>
      </c>
      <c r="C19">
        <v>127429136</v>
      </c>
      <c r="D19">
        <v>0</v>
      </c>
      <c r="E19">
        <v>5575562</v>
      </c>
      <c r="F19">
        <v>0</v>
      </c>
    </row>
    <row r="20" spans="1:6" x14ac:dyDescent="0.2">
      <c r="A20" t="s">
        <v>22</v>
      </c>
      <c r="B20">
        <v>40693945</v>
      </c>
      <c r="C20">
        <v>40693945</v>
      </c>
      <c r="D20">
        <v>0</v>
      </c>
      <c r="E20">
        <v>0</v>
      </c>
      <c r="F20">
        <v>0</v>
      </c>
    </row>
    <row r="21" spans="1:6" x14ac:dyDescent="0.2">
      <c r="A21" t="s">
        <v>23</v>
      </c>
      <c r="B21">
        <v>79724515</v>
      </c>
      <c r="C21">
        <v>66389497</v>
      </c>
      <c r="D21">
        <v>10179723</v>
      </c>
      <c r="E21">
        <v>3155295</v>
      </c>
      <c r="F21">
        <v>0</v>
      </c>
    </row>
    <row r="22" spans="1:6" x14ac:dyDescent="0.2">
      <c r="A22" t="s">
        <v>24</v>
      </c>
      <c r="B22">
        <v>59527765</v>
      </c>
      <c r="C22">
        <v>33063717</v>
      </c>
      <c r="D22">
        <v>6745104</v>
      </c>
      <c r="E22">
        <v>5244083</v>
      </c>
      <c r="F22">
        <v>14474861</v>
      </c>
    </row>
    <row r="23" spans="1:6" x14ac:dyDescent="0.2">
      <c r="A23" t="s">
        <v>25</v>
      </c>
      <c r="B23">
        <v>158901482</v>
      </c>
      <c r="C23">
        <v>112226057</v>
      </c>
      <c r="D23">
        <v>32208349</v>
      </c>
      <c r="E23">
        <v>14467076</v>
      </c>
      <c r="F23">
        <v>0</v>
      </c>
    </row>
    <row r="24" spans="1:6" x14ac:dyDescent="0.2">
      <c r="A24" t="s">
        <v>26</v>
      </c>
      <c r="B24">
        <v>19193615</v>
      </c>
      <c r="C24">
        <v>17893726</v>
      </c>
      <c r="D24">
        <v>0</v>
      </c>
      <c r="E24">
        <v>1299889</v>
      </c>
      <c r="F24">
        <v>0</v>
      </c>
    </row>
    <row r="25" spans="1:6" x14ac:dyDescent="0.2">
      <c r="A25" t="s">
        <v>27</v>
      </c>
      <c r="B25">
        <v>85625257</v>
      </c>
      <c r="C25">
        <v>69632935</v>
      </c>
      <c r="D25">
        <v>5718480</v>
      </c>
      <c r="E25">
        <v>10273842</v>
      </c>
      <c r="F25">
        <v>0</v>
      </c>
    </row>
    <row r="26" spans="1:6" x14ac:dyDescent="0.2">
      <c r="A26" t="s">
        <v>28</v>
      </c>
      <c r="B26">
        <v>141676510</v>
      </c>
      <c r="C26">
        <v>141676510</v>
      </c>
      <c r="D26">
        <v>0</v>
      </c>
      <c r="E26">
        <v>0</v>
      </c>
      <c r="F26">
        <v>0</v>
      </c>
    </row>
    <row r="27" spans="1:6" x14ac:dyDescent="0.2">
      <c r="A27" t="s">
        <v>29</v>
      </c>
      <c r="B27">
        <v>360013452</v>
      </c>
      <c r="C27">
        <v>360013452</v>
      </c>
      <c r="D27">
        <v>0</v>
      </c>
      <c r="E27">
        <v>0</v>
      </c>
      <c r="F27">
        <v>0</v>
      </c>
    </row>
    <row r="28" spans="1:6" x14ac:dyDescent="0.2">
      <c r="A28" t="s">
        <v>30</v>
      </c>
      <c r="B28">
        <v>253078451</v>
      </c>
      <c r="C28">
        <v>253078451</v>
      </c>
      <c r="D28">
        <v>0</v>
      </c>
      <c r="E28">
        <v>0</v>
      </c>
      <c r="F28">
        <v>0</v>
      </c>
    </row>
    <row r="29" spans="1:6" x14ac:dyDescent="0.2">
      <c r="A29" t="s">
        <v>31</v>
      </c>
      <c r="B29">
        <v>86447282</v>
      </c>
      <c r="C29">
        <v>86447282</v>
      </c>
      <c r="D29">
        <v>0</v>
      </c>
      <c r="E29">
        <v>0</v>
      </c>
      <c r="F29">
        <v>0</v>
      </c>
    </row>
    <row r="30" spans="1:6" x14ac:dyDescent="0.2">
      <c r="A30" t="s">
        <v>32</v>
      </c>
      <c r="B30">
        <v>30000553</v>
      </c>
      <c r="C30">
        <v>19045019</v>
      </c>
      <c r="D30">
        <v>0</v>
      </c>
      <c r="E30">
        <v>10955534</v>
      </c>
      <c r="F30">
        <v>0</v>
      </c>
    </row>
    <row r="31" spans="1:6" x14ac:dyDescent="0.2">
      <c r="A31" t="s">
        <v>33</v>
      </c>
      <c r="B31">
        <v>91913487</v>
      </c>
      <c r="C31">
        <v>91913487</v>
      </c>
      <c r="D31">
        <v>0</v>
      </c>
      <c r="E31">
        <v>0</v>
      </c>
      <c r="F31">
        <v>0</v>
      </c>
    </row>
    <row r="32" spans="1:6" x14ac:dyDescent="0.2">
      <c r="A32" t="s">
        <v>34</v>
      </c>
      <c r="B32">
        <v>19350430</v>
      </c>
      <c r="C32">
        <v>15617798</v>
      </c>
      <c r="D32">
        <v>1313990</v>
      </c>
      <c r="E32">
        <v>0</v>
      </c>
      <c r="F32">
        <v>2418642</v>
      </c>
    </row>
    <row r="33" spans="1:6" x14ac:dyDescent="0.2">
      <c r="A33" t="s">
        <v>35</v>
      </c>
      <c r="B33">
        <v>25441826</v>
      </c>
      <c r="C33">
        <v>25441826</v>
      </c>
      <c r="D33">
        <v>0</v>
      </c>
      <c r="E33">
        <v>0</v>
      </c>
      <c r="F33">
        <v>0</v>
      </c>
    </row>
    <row r="34" spans="1:6" x14ac:dyDescent="0.2">
      <c r="A34" t="s">
        <v>36</v>
      </c>
      <c r="B34">
        <v>44357200</v>
      </c>
      <c r="C34">
        <v>43743280</v>
      </c>
      <c r="D34">
        <v>0</v>
      </c>
      <c r="E34">
        <v>613920</v>
      </c>
      <c r="F34">
        <v>0</v>
      </c>
    </row>
    <row r="35" spans="1:6" x14ac:dyDescent="0.2">
      <c r="A35" t="s">
        <v>37</v>
      </c>
      <c r="B35">
        <v>36613162</v>
      </c>
      <c r="C35">
        <v>29696161</v>
      </c>
      <c r="D35">
        <v>0</v>
      </c>
      <c r="E35">
        <v>0</v>
      </c>
      <c r="F35">
        <v>6917001</v>
      </c>
    </row>
    <row r="36" spans="1:6" x14ac:dyDescent="0.2">
      <c r="A36" t="s">
        <v>38</v>
      </c>
      <c r="B36">
        <v>244729774</v>
      </c>
      <c r="C36">
        <v>209878429</v>
      </c>
      <c r="D36">
        <v>21374178</v>
      </c>
      <c r="E36">
        <v>13477167</v>
      </c>
      <c r="F36">
        <v>0</v>
      </c>
    </row>
    <row r="37" spans="1:6" x14ac:dyDescent="0.2">
      <c r="A37" t="s">
        <v>39</v>
      </c>
      <c r="B37">
        <v>63899945</v>
      </c>
      <c r="C37">
        <v>63872250</v>
      </c>
      <c r="D37">
        <v>0</v>
      </c>
      <c r="E37">
        <v>27695</v>
      </c>
      <c r="F37">
        <v>0</v>
      </c>
    </row>
    <row r="38" spans="1:6" x14ac:dyDescent="0.2">
      <c r="A38" t="s">
        <v>40</v>
      </c>
      <c r="B38">
        <v>1702584835</v>
      </c>
      <c r="C38">
        <v>1470929069</v>
      </c>
      <c r="D38">
        <v>101983998</v>
      </c>
      <c r="E38">
        <v>0</v>
      </c>
      <c r="F38">
        <v>129671768</v>
      </c>
    </row>
    <row r="39" spans="1:6" x14ac:dyDescent="0.2">
      <c r="A39" t="s">
        <v>41</v>
      </c>
      <c r="B39">
        <v>64597171</v>
      </c>
      <c r="C39">
        <v>64193119</v>
      </c>
      <c r="D39">
        <v>0</v>
      </c>
      <c r="E39">
        <v>0</v>
      </c>
      <c r="F39">
        <v>404052</v>
      </c>
    </row>
    <row r="40" spans="1:6" x14ac:dyDescent="0.2">
      <c r="A40" t="s">
        <v>42</v>
      </c>
      <c r="B40">
        <v>20961300</v>
      </c>
      <c r="C40">
        <v>5874751</v>
      </c>
      <c r="D40">
        <v>1017036</v>
      </c>
      <c r="E40">
        <v>1379915</v>
      </c>
      <c r="F40">
        <v>12689598</v>
      </c>
    </row>
    <row r="41" spans="1:6" x14ac:dyDescent="0.2">
      <c r="A41" t="s">
        <v>43</v>
      </c>
      <c r="B41">
        <v>370436698</v>
      </c>
      <c r="C41">
        <v>366041867</v>
      </c>
      <c r="D41">
        <v>0</v>
      </c>
      <c r="E41">
        <v>4394831</v>
      </c>
      <c r="F41">
        <v>0</v>
      </c>
    </row>
    <row r="42" spans="1:6" x14ac:dyDescent="0.2">
      <c r="A42" t="s">
        <v>44</v>
      </c>
      <c r="B42">
        <v>69493617</v>
      </c>
      <c r="C42">
        <v>21759995</v>
      </c>
      <c r="D42">
        <v>10590059</v>
      </c>
      <c r="E42">
        <v>26939037</v>
      </c>
      <c r="F42">
        <v>10204526</v>
      </c>
    </row>
    <row r="43" spans="1:6" x14ac:dyDescent="0.2">
      <c r="A43" t="s">
        <v>45</v>
      </c>
      <c r="B43">
        <v>172343709</v>
      </c>
      <c r="C43">
        <v>152138206</v>
      </c>
      <c r="D43">
        <v>9406554</v>
      </c>
      <c r="E43">
        <v>1202794</v>
      </c>
      <c r="F43">
        <v>9596155</v>
      </c>
    </row>
    <row r="44" spans="1:6" x14ac:dyDescent="0.2">
      <c r="A44" t="s">
        <v>46</v>
      </c>
      <c r="B44">
        <v>302648585</v>
      </c>
      <c r="C44">
        <v>293663708</v>
      </c>
      <c r="D44">
        <v>0</v>
      </c>
      <c r="E44">
        <v>8984877</v>
      </c>
      <c r="F44">
        <v>0</v>
      </c>
    </row>
    <row r="45" spans="1:6" x14ac:dyDescent="0.2">
      <c r="A45" t="s">
        <v>47</v>
      </c>
      <c r="B45">
        <v>38809793</v>
      </c>
      <c r="C45">
        <v>36895270</v>
      </c>
      <c r="D45">
        <v>1752614</v>
      </c>
      <c r="E45">
        <v>161909</v>
      </c>
      <c r="F45">
        <v>0</v>
      </c>
    </row>
    <row r="46" spans="1:6" x14ac:dyDescent="0.2">
      <c r="A46" t="s">
        <v>48</v>
      </c>
      <c r="B46">
        <v>33481302</v>
      </c>
      <c r="C46">
        <v>31438030</v>
      </c>
      <c r="D46">
        <v>0</v>
      </c>
      <c r="E46">
        <v>2043272</v>
      </c>
      <c r="F46">
        <v>0</v>
      </c>
    </row>
    <row r="47" spans="1:6" x14ac:dyDescent="0.2">
      <c r="A47" t="s">
        <v>49</v>
      </c>
      <c r="B47">
        <v>19717894</v>
      </c>
      <c r="C47">
        <v>14156411</v>
      </c>
      <c r="D47">
        <v>802914</v>
      </c>
      <c r="E47">
        <v>0</v>
      </c>
      <c r="F47">
        <v>4758569</v>
      </c>
    </row>
    <row r="48" spans="1:6" x14ac:dyDescent="0.2">
      <c r="A48" t="s">
        <v>50</v>
      </c>
      <c r="B48">
        <v>164510227</v>
      </c>
      <c r="C48">
        <v>118479871</v>
      </c>
      <c r="D48">
        <v>46030356</v>
      </c>
      <c r="E48">
        <v>0</v>
      </c>
      <c r="F48">
        <v>0</v>
      </c>
    </row>
    <row r="49" spans="1:6" x14ac:dyDescent="0.2">
      <c r="A49" t="s">
        <v>51</v>
      </c>
      <c r="B49">
        <v>148593124</v>
      </c>
      <c r="C49">
        <v>92577343</v>
      </c>
      <c r="D49">
        <v>0</v>
      </c>
      <c r="E49">
        <v>264982</v>
      </c>
      <c r="F49">
        <v>55750799</v>
      </c>
    </row>
    <row r="50" spans="1:6" x14ac:dyDescent="0.2">
      <c r="A50" t="s">
        <v>52</v>
      </c>
      <c r="B50">
        <v>31599381</v>
      </c>
      <c r="C50">
        <v>26593712</v>
      </c>
      <c r="D50">
        <v>3000000</v>
      </c>
      <c r="E50">
        <v>2005669</v>
      </c>
      <c r="F50">
        <v>0</v>
      </c>
    </row>
    <row r="51" spans="1:6" x14ac:dyDescent="0.2">
      <c r="A51" t="s">
        <v>53</v>
      </c>
      <c r="B51">
        <v>26267740</v>
      </c>
      <c r="C51">
        <v>18297146</v>
      </c>
      <c r="D51">
        <v>0</v>
      </c>
      <c r="E51">
        <v>5556695</v>
      </c>
      <c r="F51">
        <v>2413899</v>
      </c>
    </row>
    <row r="52" spans="1:6" x14ac:dyDescent="0.2">
      <c r="A52" t="s">
        <v>54</v>
      </c>
      <c r="B52">
        <v>104052002</v>
      </c>
      <c r="C52">
        <v>104052002</v>
      </c>
      <c r="D52">
        <v>0</v>
      </c>
      <c r="E52">
        <v>0</v>
      </c>
      <c r="F52">
        <v>0</v>
      </c>
    </row>
    <row r="53" spans="1:6" x14ac:dyDescent="0.2">
      <c r="A53" t="s">
        <v>55</v>
      </c>
      <c r="B53">
        <v>242029894</v>
      </c>
      <c r="C53">
        <v>242029894</v>
      </c>
      <c r="D53">
        <v>0</v>
      </c>
      <c r="E53">
        <v>0</v>
      </c>
      <c r="F53">
        <v>0</v>
      </c>
    </row>
    <row r="54" spans="1:6" x14ac:dyDescent="0.2">
      <c r="A54" t="s">
        <v>56</v>
      </c>
      <c r="B54">
        <v>75941461</v>
      </c>
      <c r="C54">
        <v>32971273</v>
      </c>
      <c r="D54">
        <v>4954905</v>
      </c>
      <c r="E54">
        <v>27474966</v>
      </c>
      <c r="F54">
        <v>10540317</v>
      </c>
    </row>
    <row r="55" spans="1:6" x14ac:dyDescent="0.2">
      <c r="A55" t="s">
        <v>57</v>
      </c>
      <c r="B55">
        <v>137165025</v>
      </c>
      <c r="C55">
        <v>137165025</v>
      </c>
      <c r="D55">
        <v>0</v>
      </c>
      <c r="E55">
        <v>0</v>
      </c>
      <c r="F55">
        <v>0</v>
      </c>
    </row>
    <row r="56" spans="1:6" x14ac:dyDescent="0.2">
      <c r="A56" t="s">
        <v>58</v>
      </c>
      <c r="B56">
        <v>10216452</v>
      </c>
      <c r="C56">
        <v>8662745</v>
      </c>
      <c r="D56">
        <v>1553707</v>
      </c>
      <c r="E56">
        <v>0</v>
      </c>
      <c r="F56">
        <v>0</v>
      </c>
    </row>
  </sheetData>
  <pageMargins left="0.7" right="0.7" top="0.75" bottom="0.75" header="0.3" footer="0.3"/>
  <pageSetup scale="83"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enableFormatConditionsCalculation="0">
    <pageSetUpPr fitToPage="1"/>
  </sheetPr>
  <dimension ref="A1:O56"/>
  <sheetViews>
    <sheetView topLeftCell="E1" workbookViewId="0">
      <selection activeCell="I29" sqref="A1:XFD1048576"/>
    </sheetView>
  </sheetViews>
  <sheetFormatPr baseColWidth="10" defaultColWidth="8.83203125" defaultRowHeight="16" x14ac:dyDescent="0.2"/>
  <cols>
    <col min="1" max="1" width="20.6640625" bestFit="1" customWidth="1"/>
    <col min="2" max="2" width="16.83203125" bestFit="1" customWidth="1"/>
    <col min="3" max="4" width="15.6640625" bestFit="1" customWidth="1"/>
    <col min="5" max="5" width="16.1640625" customWidth="1"/>
    <col min="6" max="6" width="12.8320312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x14ac:dyDescent="0.2">
      <c r="A1" t="s">
        <v>101</v>
      </c>
    </row>
    <row r="2" spans="1:15" x14ac:dyDescent="0.2">
      <c r="A2" t="s">
        <v>1</v>
      </c>
    </row>
    <row r="3" spans="1:15" x14ac:dyDescent="0.2">
      <c r="B3" t="s">
        <v>60</v>
      </c>
      <c r="C3" t="s">
        <v>61</v>
      </c>
      <c r="D3" t="s">
        <v>4</v>
      </c>
      <c r="E3" t="s">
        <v>62</v>
      </c>
      <c r="F3" t="s">
        <v>63</v>
      </c>
      <c r="G3" t="s">
        <v>64</v>
      </c>
      <c r="H3" t="s">
        <v>65</v>
      </c>
      <c r="I3" t="s">
        <v>66</v>
      </c>
      <c r="J3" t="s">
        <v>67</v>
      </c>
      <c r="K3" t="s">
        <v>68</v>
      </c>
      <c r="L3" t="s">
        <v>69</v>
      </c>
      <c r="M3" t="s">
        <v>70</v>
      </c>
      <c r="N3" t="s">
        <v>71</v>
      </c>
      <c r="O3" t="s">
        <v>72</v>
      </c>
    </row>
    <row r="5" spans="1:15" x14ac:dyDescent="0.2">
      <c r="A5" t="s">
        <v>7</v>
      </c>
      <c r="B5">
        <v>18772403915</v>
      </c>
      <c r="C5">
        <v>2163086904</v>
      </c>
      <c r="D5">
        <v>3313196285</v>
      </c>
      <c r="E5">
        <v>164189762</v>
      </c>
      <c r="F5">
        <v>1494802</v>
      </c>
      <c r="G5">
        <v>2029781492</v>
      </c>
      <c r="H5">
        <v>526151071</v>
      </c>
      <c r="I5">
        <v>537535431</v>
      </c>
      <c r="J5">
        <v>1991226418</v>
      </c>
      <c r="K5">
        <v>305736273</v>
      </c>
      <c r="L5">
        <v>2043169189</v>
      </c>
      <c r="M5">
        <v>210813013</v>
      </c>
      <c r="N5">
        <v>903719320</v>
      </c>
      <c r="O5">
        <v>4582303955</v>
      </c>
    </row>
    <row r="6" spans="1:15" x14ac:dyDescent="0.2">
      <c r="A6" t="s">
        <v>8</v>
      </c>
      <c r="B6">
        <v>112568623</v>
      </c>
      <c r="C6">
        <v>22866727</v>
      </c>
      <c r="D6">
        <v>5451132</v>
      </c>
      <c r="E6">
        <v>672311</v>
      </c>
      <c r="F6">
        <v>0</v>
      </c>
      <c r="G6">
        <v>0</v>
      </c>
      <c r="H6">
        <v>0</v>
      </c>
      <c r="I6">
        <v>23231828</v>
      </c>
      <c r="J6">
        <v>1883363</v>
      </c>
      <c r="K6">
        <v>1011645</v>
      </c>
      <c r="L6">
        <v>18737587</v>
      </c>
      <c r="M6">
        <v>946252</v>
      </c>
      <c r="N6">
        <v>0</v>
      </c>
      <c r="O6">
        <v>37767778</v>
      </c>
    </row>
    <row r="7" spans="1:15" x14ac:dyDescent="0.2">
      <c r="A7" t="s">
        <v>9</v>
      </c>
      <c r="B7">
        <v>23398484</v>
      </c>
      <c r="C7">
        <v>11140180</v>
      </c>
      <c r="D7">
        <v>6487656</v>
      </c>
      <c r="E7">
        <v>144499</v>
      </c>
      <c r="F7">
        <v>0</v>
      </c>
      <c r="G7">
        <v>0</v>
      </c>
      <c r="H7">
        <v>0</v>
      </c>
      <c r="I7">
        <v>48534</v>
      </c>
      <c r="J7">
        <v>368035</v>
      </c>
      <c r="K7">
        <v>0</v>
      </c>
      <c r="L7">
        <v>4618883</v>
      </c>
      <c r="M7">
        <v>590697</v>
      </c>
      <c r="N7">
        <v>0</v>
      </c>
      <c r="O7">
        <v>0</v>
      </c>
    </row>
    <row r="8" spans="1:15" x14ac:dyDescent="0.2">
      <c r="A8" t="s">
        <v>10</v>
      </c>
      <c r="B8">
        <v>274766908</v>
      </c>
      <c r="C8">
        <v>9638932</v>
      </c>
      <c r="D8">
        <v>-1119284</v>
      </c>
      <c r="E8">
        <v>145122</v>
      </c>
      <c r="F8">
        <v>0</v>
      </c>
      <c r="G8">
        <v>0</v>
      </c>
      <c r="H8">
        <v>0</v>
      </c>
      <c r="I8">
        <v>28612365</v>
      </c>
      <c r="J8">
        <v>0</v>
      </c>
      <c r="K8">
        <v>0</v>
      </c>
      <c r="L8">
        <v>36043239</v>
      </c>
      <c r="M8">
        <v>3114174</v>
      </c>
      <c r="N8">
        <v>7772422</v>
      </c>
      <c r="O8">
        <v>190559938</v>
      </c>
    </row>
    <row r="9" spans="1:15" x14ac:dyDescent="0.2">
      <c r="A9" t="s">
        <v>11</v>
      </c>
      <c r="B9">
        <v>160018587</v>
      </c>
      <c r="C9">
        <v>32472653</v>
      </c>
      <c r="D9">
        <v>10696167</v>
      </c>
      <c r="E9">
        <v>3813414</v>
      </c>
      <c r="F9">
        <v>717331</v>
      </c>
      <c r="G9">
        <v>0</v>
      </c>
      <c r="H9">
        <v>0</v>
      </c>
      <c r="I9">
        <v>0</v>
      </c>
      <c r="J9">
        <v>93227155</v>
      </c>
      <c r="K9">
        <v>2387773</v>
      </c>
      <c r="L9">
        <v>7645474</v>
      </c>
      <c r="M9">
        <v>1402035</v>
      </c>
      <c r="N9">
        <v>0</v>
      </c>
      <c r="O9">
        <v>7656585</v>
      </c>
    </row>
    <row r="10" spans="1:15" x14ac:dyDescent="0.2">
      <c r="A10" t="s">
        <v>12</v>
      </c>
      <c r="B10">
        <v>2451991465</v>
      </c>
      <c r="C10">
        <v>528040540</v>
      </c>
      <c r="D10">
        <v>743781787</v>
      </c>
      <c r="E10">
        <v>51581025</v>
      </c>
      <c r="F10">
        <v>0</v>
      </c>
      <c r="G10">
        <v>0</v>
      </c>
      <c r="H10">
        <v>0</v>
      </c>
      <c r="I10">
        <v>715402</v>
      </c>
      <c r="J10">
        <v>218939583</v>
      </c>
      <c r="K10">
        <v>482458</v>
      </c>
      <c r="L10">
        <v>526637101</v>
      </c>
      <c r="M10">
        <v>42396857</v>
      </c>
      <c r="N10">
        <v>0</v>
      </c>
      <c r="O10">
        <v>339416712</v>
      </c>
    </row>
    <row r="11" spans="1:15" x14ac:dyDescent="0.2">
      <c r="A11" t="s">
        <v>13</v>
      </c>
      <c r="B11">
        <v>231684189</v>
      </c>
      <c r="C11">
        <v>3895338</v>
      </c>
      <c r="D11">
        <v>93295</v>
      </c>
      <c r="E11">
        <v>1327198</v>
      </c>
      <c r="F11">
        <v>0</v>
      </c>
      <c r="G11">
        <v>0</v>
      </c>
      <c r="H11">
        <v>3344333</v>
      </c>
      <c r="I11">
        <v>4508479</v>
      </c>
      <c r="J11">
        <v>285753</v>
      </c>
      <c r="K11">
        <v>110160</v>
      </c>
      <c r="L11">
        <v>15949893</v>
      </c>
      <c r="M11">
        <v>4447074</v>
      </c>
      <c r="N11">
        <v>134224</v>
      </c>
      <c r="O11">
        <v>197588442</v>
      </c>
    </row>
    <row r="12" spans="1:15" x14ac:dyDescent="0.2">
      <c r="A12" t="s">
        <v>14</v>
      </c>
      <c r="B12">
        <v>381676365</v>
      </c>
      <c r="C12">
        <v>16786686</v>
      </c>
      <c r="D12">
        <v>33072410</v>
      </c>
      <c r="E12">
        <v>4975588</v>
      </c>
      <c r="F12">
        <v>0</v>
      </c>
      <c r="G12">
        <v>0</v>
      </c>
      <c r="H12">
        <v>0</v>
      </c>
      <c r="I12">
        <v>858348</v>
      </c>
      <c r="J12">
        <v>63574688</v>
      </c>
      <c r="K12">
        <v>22926619</v>
      </c>
      <c r="L12">
        <v>31005260</v>
      </c>
      <c r="M12">
        <v>415787</v>
      </c>
      <c r="N12">
        <v>13721979</v>
      </c>
      <c r="O12">
        <v>194339000</v>
      </c>
    </row>
    <row r="13" spans="1:15" x14ac:dyDescent="0.2">
      <c r="A13" t="s">
        <v>15</v>
      </c>
      <c r="B13">
        <v>72372982</v>
      </c>
      <c r="C13">
        <v>4907951</v>
      </c>
      <c r="D13">
        <v>48232271</v>
      </c>
      <c r="E13">
        <v>-38000</v>
      </c>
      <c r="F13">
        <v>0</v>
      </c>
      <c r="G13">
        <v>0</v>
      </c>
      <c r="H13">
        <v>0</v>
      </c>
      <c r="I13">
        <v>2401246</v>
      </c>
      <c r="J13">
        <v>0</v>
      </c>
      <c r="K13">
        <v>0</v>
      </c>
      <c r="L13">
        <v>7797663</v>
      </c>
      <c r="M13">
        <v>0</v>
      </c>
      <c r="N13">
        <v>2377</v>
      </c>
      <c r="O13">
        <v>9069474</v>
      </c>
    </row>
    <row r="14" spans="1:15" x14ac:dyDescent="0.2">
      <c r="A14" t="s">
        <v>16</v>
      </c>
      <c r="B14">
        <v>133035425</v>
      </c>
      <c r="C14">
        <v>10678174</v>
      </c>
      <c r="D14">
        <v>56450968</v>
      </c>
      <c r="E14">
        <v>0</v>
      </c>
      <c r="F14">
        <v>0</v>
      </c>
      <c r="G14">
        <v>15000000</v>
      </c>
      <c r="H14">
        <v>0</v>
      </c>
      <c r="I14">
        <v>4692733</v>
      </c>
      <c r="J14">
        <v>1279226</v>
      </c>
      <c r="K14">
        <v>4300000</v>
      </c>
      <c r="L14">
        <v>4849628</v>
      </c>
      <c r="M14">
        <v>2730680</v>
      </c>
      <c r="N14">
        <v>0</v>
      </c>
      <c r="O14">
        <v>33054016</v>
      </c>
    </row>
    <row r="15" spans="1:15" x14ac:dyDescent="0.2">
      <c r="A15" t="s">
        <v>17</v>
      </c>
      <c r="B15">
        <v>629988720</v>
      </c>
      <c r="C15">
        <v>58739434</v>
      </c>
      <c r="D15">
        <v>213495486</v>
      </c>
      <c r="E15">
        <v>3942702</v>
      </c>
      <c r="F15">
        <v>0</v>
      </c>
      <c r="G15">
        <v>0</v>
      </c>
      <c r="H15">
        <v>0</v>
      </c>
      <c r="I15">
        <v>790723</v>
      </c>
      <c r="J15">
        <v>5045189</v>
      </c>
      <c r="K15">
        <v>0</v>
      </c>
      <c r="L15">
        <v>26251486</v>
      </c>
      <c r="M15">
        <v>6002954</v>
      </c>
      <c r="N15">
        <v>0</v>
      </c>
      <c r="O15">
        <v>315720746</v>
      </c>
    </row>
    <row r="16" spans="1:15" x14ac:dyDescent="0.2">
      <c r="A16" t="s">
        <v>18</v>
      </c>
      <c r="B16">
        <v>445824762</v>
      </c>
      <c r="C16">
        <v>20717480</v>
      </c>
      <c r="D16">
        <v>0</v>
      </c>
      <c r="E16">
        <v>1256129</v>
      </c>
      <c r="F16">
        <v>0</v>
      </c>
      <c r="G16">
        <v>0</v>
      </c>
      <c r="H16">
        <v>0</v>
      </c>
      <c r="I16">
        <v>0</v>
      </c>
      <c r="J16">
        <v>14665547</v>
      </c>
      <c r="K16">
        <v>12382614</v>
      </c>
      <c r="L16">
        <v>23038216</v>
      </c>
      <c r="M16">
        <v>885682</v>
      </c>
      <c r="N16">
        <v>29921794</v>
      </c>
      <c r="O16">
        <v>342957300</v>
      </c>
    </row>
    <row r="17" spans="1:15" x14ac:dyDescent="0.2">
      <c r="A17" t="s">
        <v>19</v>
      </c>
      <c r="B17">
        <v>171554642</v>
      </c>
      <c r="C17">
        <v>93595177</v>
      </c>
      <c r="D17">
        <v>10294518</v>
      </c>
      <c r="E17">
        <v>2167870</v>
      </c>
      <c r="F17">
        <v>0</v>
      </c>
      <c r="G17">
        <v>0</v>
      </c>
      <c r="H17">
        <v>0</v>
      </c>
      <c r="I17">
        <v>6405520</v>
      </c>
      <c r="J17">
        <v>11801750</v>
      </c>
      <c r="K17">
        <v>1545160</v>
      </c>
      <c r="L17">
        <v>12194894</v>
      </c>
      <c r="M17">
        <v>3526911</v>
      </c>
      <c r="N17">
        <v>0</v>
      </c>
      <c r="O17">
        <v>30022842</v>
      </c>
    </row>
    <row r="18" spans="1:15" x14ac:dyDescent="0.2">
      <c r="A18" t="s">
        <v>20</v>
      </c>
      <c r="B18">
        <v>26449237</v>
      </c>
      <c r="C18">
        <v>6594832</v>
      </c>
      <c r="D18">
        <v>3073705</v>
      </c>
      <c r="E18">
        <v>153813</v>
      </c>
      <c r="F18">
        <v>0</v>
      </c>
      <c r="G18">
        <v>0</v>
      </c>
      <c r="H18">
        <v>0</v>
      </c>
      <c r="I18">
        <v>1464930</v>
      </c>
      <c r="J18">
        <v>393568</v>
      </c>
      <c r="K18">
        <v>0</v>
      </c>
      <c r="L18">
        <v>3696938</v>
      </c>
      <c r="M18">
        <v>1073987</v>
      </c>
      <c r="N18">
        <v>5713146</v>
      </c>
      <c r="O18">
        <v>4284318</v>
      </c>
    </row>
    <row r="19" spans="1:15" x14ac:dyDescent="0.2">
      <c r="A19" t="s">
        <v>21</v>
      </c>
      <c r="B19">
        <v>1051507209</v>
      </c>
      <c r="C19">
        <v>33777509</v>
      </c>
      <c r="D19">
        <v>624531764</v>
      </c>
      <c r="E19">
        <v>919479</v>
      </c>
      <c r="F19">
        <v>0</v>
      </c>
      <c r="G19">
        <v>9197636</v>
      </c>
      <c r="H19">
        <v>0</v>
      </c>
      <c r="I19">
        <v>0</v>
      </c>
      <c r="J19">
        <v>0</v>
      </c>
      <c r="K19">
        <v>0</v>
      </c>
      <c r="L19">
        <v>31586685</v>
      </c>
      <c r="M19">
        <v>1478909</v>
      </c>
      <c r="N19">
        <v>253243140</v>
      </c>
      <c r="O19">
        <v>96772087</v>
      </c>
    </row>
    <row r="20" spans="1:15" x14ac:dyDescent="0.2">
      <c r="A20" t="s">
        <v>22</v>
      </c>
      <c r="B20">
        <v>181625371</v>
      </c>
      <c r="C20">
        <v>20668456</v>
      </c>
      <c r="D20">
        <v>15356947</v>
      </c>
      <c r="E20">
        <v>0</v>
      </c>
      <c r="F20">
        <v>0</v>
      </c>
      <c r="G20">
        <v>32030790</v>
      </c>
      <c r="H20">
        <v>0</v>
      </c>
      <c r="I20">
        <v>0</v>
      </c>
      <c r="J20">
        <v>4304887</v>
      </c>
      <c r="K20">
        <v>0</v>
      </c>
      <c r="L20">
        <v>19300069</v>
      </c>
      <c r="M20">
        <v>3962679</v>
      </c>
      <c r="N20">
        <v>0</v>
      </c>
      <c r="O20">
        <v>86001543</v>
      </c>
    </row>
    <row r="21" spans="1:15" x14ac:dyDescent="0.2">
      <c r="A21" t="s">
        <v>23</v>
      </c>
      <c r="B21">
        <v>111099836</v>
      </c>
      <c r="C21">
        <v>17810511</v>
      </c>
      <c r="D21">
        <v>12232133</v>
      </c>
      <c r="E21">
        <v>1509459</v>
      </c>
      <c r="F21">
        <v>0</v>
      </c>
      <c r="G21">
        <v>13219115</v>
      </c>
      <c r="H21">
        <v>0</v>
      </c>
      <c r="I21">
        <v>140801</v>
      </c>
      <c r="J21">
        <v>51008251</v>
      </c>
      <c r="K21">
        <v>0</v>
      </c>
      <c r="L21">
        <v>14042871</v>
      </c>
      <c r="M21">
        <v>1136695</v>
      </c>
      <c r="N21">
        <v>0</v>
      </c>
      <c r="O21">
        <v>0</v>
      </c>
    </row>
    <row r="22" spans="1:15" x14ac:dyDescent="0.2">
      <c r="A22" t="s">
        <v>24</v>
      </c>
      <c r="B22">
        <v>99574077</v>
      </c>
      <c r="C22">
        <v>723161</v>
      </c>
      <c r="D22">
        <v>-471956</v>
      </c>
      <c r="E22">
        <v>2006569</v>
      </c>
      <c r="F22">
        <v>0</v>
      </c>
      <c r="G22">
        <v>56608176</v>
      </c>
      <c r="H22">
        <v>0</v>
      </c>
      <c r="I22">
        <v>77264</v>
      </c>
      <c r="J22">
        <v>0</v>
      </c>
      <c r="K22">
        <v>0</v>
      </c>
      <c r="L22">
        <v>6736065</v>
      </c>
      <c r="M22">
        <v>5411029</v>
      </c>
      <c r="N22">
        <v>0</v>
      </c>
      <c r="O22">
        <v>28483769</v>
      </c>
    </row>
    <row r="23" spans="1:15" x14ac:dyDescent="0.2">
      <c r="A23" t="s">
        <v>25</v>
      </c>
      <c r="B23">
        <v>100730781</v>
      </c>
      <c r="C23">
        <v>36477309</v>
      </c>
      <c r="D23">
        <v>18374596</v>
      </c>
      <c r="E23">
        <v>5837800</v>
      </c>
      <c r="F23">
        <v>0</v>
      </c>
      <c r="G23">
        <v>0</v>
      </c>
      <c r="H23">
        <v>0</v>
      </c>
      <c r="I23">
        <v>0</v>
      </c>
      <c r="J23">
        <v>0</v>
      </c>
      <c r="K23">
        <v>0</v>
      </c>
      <c r="L23">
        <v>10146824</v>
      </c>
      <c r="M23">
        <v>2673734</v>
      </c>
      <c r="N23">
        <v>0</v>
      </c>
      <c r="O23">
        <v>27220518</v>
      </c>
    </row>
    <row r="24" spans="1:15" x14ac:dyDescent="0.2">
      <c r="A24" t="s">
        <v>26</v>
      </c>
      <c r="B24">
        <v>225458655</v>
      </c>
      <c r="C24">
        <v>7916715</v>
      </c>
      <c r="D24">
        <v>5219488</v>
      </c>
      <c r="E24">
        <v>1513069</v>
      </c>
      <c r="F24">
        <v>723811</v>
      </c>
      <c r="G24">
        <v>19876047</v>
      </c>
      <c r="H24">
        <v>0</v>
      </c>
      <c r="I24">
        <v>0</v>
      </c>
      <c r="J24">
        <v>47574158</v>
      </c>
      <c r="K24">
        <v>99026204</v>
      </c>
      <c r="L24">
        <v>19031540</v>
      </c>
      <c r="M24">
        <v>937923</v>
      </c>
      <c r="N24">
        <v>0</v>
      </c>
      <c r="O24">
        <v>23639700</v>
      </c>
    </row>
    <row r="25" spans="1:15" x14ac:dyDescent="0.2">
      <c r="A25" t="s">
        <v>27</v>
      </c>
      <c r="B25">
        <v>29373654</v>
      </c>
      <c r="C25">
        <v>12162534</v>
      </c>
      <c r="D25">
        <v>5051965</v>
      </c>
      <c r="E25">
        <v>2069452</v>
      </c>
      <c r="F25">
        <v>0</v>
      </c>
      <c r="G25">
        <v>0</v>
      </c>
      <c r="H25">
        <v>4610550</v>
      </c>
      <c r="I25">
        <v>795784</v>
      </c>
      <c r="J25">
        <v>0</v>
      </c>
      <c r="K25">
        <v>0</v>
      </c>
      <c r="L25">
        <v>3370792</v>
      </c>
      <c r="M25">
        <v>307525</v>
      </c>
      <c r="N25">
        <v>1005052</v>
      </c>
      <c r="O25">
        <v>0</v>
      </c>
    </row>
    <row r="26" spans="1:15" x14ac:dyDescent="0.2">
      <c r="A26" t="s">
        <v>28</v>
      </c>
      <c r="B26">
        <v>405051573</v>
      </c>
      <c r="C26">
        <v>48618837</v>
      </c>
      <c r="D26">
        <v>23602071</v>
      </c>
      <c r="E26">
        <v>6623003</v>
      </c>
      <c r="F26">
        <v>0</v>
      </c>
      <c r="G26">
        <v>124302769</v>
      </c>
      <c r="H26">
        <v>0</v>
      </c>
      <c r="I26">
        <v>37493557</v>
      </c>
      <c r="J26">
        <v>82076</v>
      </c>
      <c r="K26">
        <v>35760351</v>
      </c>
      <c r="L26">
        <v>36000365</v>
      </c>
      <c r="M26">
        <v>6077797</v>
      </c>
      <c r="N26">
        <v>0</v>
      </c>
      <c r="O26">
        <v>86490747</v>
      </c>
    </row>
    <row r="27" spans="1:15" x14ac:dyDescent="0.2">
      <c r="A27" t="s">
        <v>29</v>
      </c>
      <c r="B27">
        <v>669464766</v>
      </c>
      <c r="C27">
        <v>6658504</v>
      </c>
      <c r="D27">
        <v>210069340</v>
      </c>
      <c r="E27">
        <v>0</v>
      </c>
      <c r="F27">
        <v>0</v>
      </c>
      <c r="G27">
        <v>107378299</v>
      </c>
      <c r="H27">
        <v>0</v>
      </c>
      <c r="I27">
        <v>63993493</v>
      </c>
      <c r="J27">
        <v>28336848</v>
      </c>
      <c r="K27">
        <v>0</v>
      </c>
      <c r="L27">
        <v>37472656</v>
      </c>
      <c r="M27">
        <v>0</v>
      </c>
      <c r="N27">
        <v>0</v>
      </c>
      <c r="O27">
        <v>215555626</v>
      </c>
    </row>
    <row r="28" spans="1:15" x14ac:dyDescent="0.2">
      <c r="A28" t="s">
        <v>30</v>
      </c>
      <c r="B28">
        <v>1253339385</v>
      </c>
      <c r="C28">
        <v>82265208</v>
      </c>
      <c r="D28">
        <v>22435918</v>
      </c>
      <c r="E28">
        <v>1892217</v>
      </c>
      <c r="F28">
        <v>0</v>
      </c>
      <c r="G28">
        <v>237535310</v>
      </c>
      <c r="H28">
        <v>0</v>
      </c>
      <c r="I28">
        <v>4536103</v>
      </c>
      <c r="J28">
        <v>388493672</v>
      </c>
      <c r="K28">
        <v>27939513</v>
      </c>
      <c r="L28">
        <v>163473183</v>
      </c>
      <c r="M28">
        <v>1621452</v>
      </c>
      <c r="N28">
        <v>86912290</v>
      </c>
      <c r="O28">
        <v>236234519</v>
      </c>
    </row>
    <row r="29" spans="1:15" x14ac:dyDescent="0.2">
      <c r="A29" t="s">
        <v>31</v>
      </c>
      <c r="B29">
        <v>351919414</v>
      </c>
      <c r="C29">
        <v>63625220</v>
      </c>
      <c r="D29">
        <v>60662475</v>
      </c>
      <c r="E29">
        <v>3870603</v>
      </c>
      <c r="F29">
        <v>0</v>
      </c>
      <c r="G29">
        <v>125708346</v>
      </c>
      <c r="H29">
        <v>12403001</v>
      </c>
      <c r="I29">
        <v>33072099</v>
      </c>
      <c r="J29">
        <v>1116022</v>
      </c>
      <c r="K29">
        <v>0</v>
      </c>
      <c r="L29">
        <v>42308130</v>
      </c>
      <c r="M29">
        <v>172132</v>
      </c>
      <c r="N29">
        <v>0</v>
      </c>
      <c r="O29">
        <v>8981386</v>
      </c>
    </row>
    <row r="30" spans="1:15" x14ac:dyDescent="0.2">
      <c r="A30" t="s">
        <v>32</v>
      </c>
      <c r="B30">
        <v>50534114</v>
      </c>
      <c r="C30">
        <v>23756303</v>
      </c>
      <c r="D30">
        <v>1715430</v>
      </c>
      <c r="E30">
        <v>11709806</v>
      </c>
      <c r="F30">
        <v>0</v>
      </c>
      <c r="G30">
        <v>0</v>
      </c>
      <c r="H30">
        <v>0</v>
      </c>
      <c r="I30">
        <v>0</v>
      </c>
      <c r="J30">
        <v>4729845</v>
      </c>
      <c r="K30">
        <v>95096</v>
      </c>
      <c r="L30">
        <v>3416535</v>
      </c>
      <c r="M30">
        <v>424250</v>
      </c>
      <c r="N30">
        <v>0</v>
      </c>
      <c r="O30">
        <v>4686849</v>
      </c>
    </row>
    <row r="31" spans="1:15" x14ac:dyDescent="0.2">
      <c r="A31" t="s">
        <v>33</v>
      </c>
      <c r="B31">
        <v>276427154</v>
      </c>
      <c r="C31">
        <v>17817688</v>
      </c>
      <c r="D31">
        <v>46293033</v>
      </c>
      <c r="E31">
        <v>0</v>
      </c>
      <c r="F31">
        <v>0</v>
      </c>
      <c r="G31">
        <v>0</v>
      </c>
      <c r="H31">
        <v>0</v>
      </c>
      <c r="I31">
        <v>27906642</v>
      </c>
      <c r="J31">
        <v>14477674</v>
      </c>
      <c r="K31">
        <v>0</v>
      </c>
      <c r="L31">
        <v>9353552</v>
      </c>
      <c r="M31">
        <v>1747188</v>
      </c>
      <c r="N31">
        <v>107213028</v>
      </c>
      <c r="O31">
        <v>51618349</v>
      </c>
    </row>
    <row r="32" spans="1:15" x14ac:dyDescent="0.2">
      <c r="A32" t="s">
        <v>34</v>
      </c>
      <c r="B32">
        <v>25776972</v>
      </c>
      <c r="C32">
        <v>11396087</v>
      </c>
      <c r="D32">
        <v>1861826</v>
      </c>
      <c r="E32">
        <v>0</v>
      </c>
      <c r="F32">
        <v>0</v>
      </c>
      <c r="G32">
        <v>0</v>
      </c>
      <c r="H32">
        <v>0</v>
      </c>
      <c r="I32">
        <v>0</v>
      </c>
      <c r="J32">
        <v>651041</v>
      </c>
      <c r="K32">
        <v>0</v>
      </c>
      <c r="L32">
        <v>3393256</v>
      </c>
      <c r="M32">
        <v>5616762</v>
      </c>
      <c r="N32">
        <v>1433714</v>
      </c>
      <c r="O32">
        <v>1424286</v>
      </c>
    </row>
    <row r="33" spans="1:15" x14ac:dyDescent="0.2">
      <c r="A33" t="s">
        <v>35</v>
      </c>
      <c r="B33">
        <v>67954824</v>
      </c>
      <c r="C33">
        <v>18924738</v>
      </c>
      <c r="D33">
        <v>6498998</v>
      </c>
      <c r="E33">
        <v>0</v>
      </c>
      <c r="F33">
        <v>0</v>
      </c>
      <c r="G33">
        <v>28471991</v>
      </c>
      <c r="H33">
        <v>6943488</v>
      </c>
      <c r="I33">
        <v>0</v>
      </c>
      <c r="J33">
        <v>335046</v>
      </c>
      <c r="K33">
        <v>0</v>
      </c>
      <c r="L33">
        <v>3975775</v>
      </c>
      <c r="M33">
        <v>654376</v>
      </c>
      <c r="N33">
        <v>0</v>
      </c>
      <c r="O33">
        <v>2150412</v>
      </c>
    </row>
    <row r="34" spans="1:15" x14ac:dyDescent="0.2">
      <c r="A34" t="s">
        <v>36</v>
      </c>
      <c r="B34">
        <v>53839078</v>
      </c>
      <c r="C34">
        <v>1640746</v>
      </c>
      <c r="D34">
        <v>0</v>
      </c>
      <c r="E34">
        <v>677850</v>
      </c>
      <c r="F34">
        <v>0</v>
      </c>
      <c r="G34">
        <v>0</v>
      </c>
      <c r="H34">
        <v>0</v>
      </c>
      <c r="I34">
        <v>0</v>
      </c>
      <c r="J34">
        <v>0</v>
      </c>
      <c r="K34">
        <v>0</v>
      </c>
      <c r="L34">
        <v>4467924</v>
      </c>
      <c r="M34">
        <v>4360793</v>
      </c>
      <c r="N34">
        <v>0</v>
      </c>
      <c r="O34">
        <v>42691765</v>
      </c>
    </row>
    <row r="35" spans="1:15" x14ac:dyDescent="0.2">
      <c r="A35" t="s">
        <v>37</v>
      </c>
      <c r="B35">
        <v>37321600</v>
      </c>
      <c r="C35">
        <v>7230800</v>
      </c>
      <c r="D35">
        <v>4581870</v>
      </c>
      <c r="E35">
        <v>1383536</v>
      </c>
      <c r="F35">
        <v>0</v>
      </c>
      <c r="G35">
        <v>0</v>
      </c>
      <c r="H35">
        <v>0</v>
      </c>
      <c r="I35">
        <v>2600234</v>
      </c>
      <c r="J35">
        <v>1780036</v>
      </c>
      <c r="K35">
        <v>1530427</v>
      </c>
      <c r="L35">
        <v>8162382</v>
      </c>
      <c r="M35">
        <v>5197258</v>
      </c>
      <c r="N35">
        <v>0</v>
      </c>
      <c r="O35">
        <v>4855057</v>
      </c>
    </row>
    <row r="36" spans="1:15" x14ac:dyDescent="0.2">
      <c r="A36" t="s">
        <v>38</v>
      </c>
      <c r="B36">
        <v>792264608</v>
      </c>
      <c r="C36">
        <v>74852436</v>
      </c>
      <c r="D36">
        <v>0</v>
      </c>
      <c r="E36">
        <v>409740</v>
      </c>
      <c r="F36">
        <v>52660</v>
      </c>
      <c r="G36">
        <v>171769891</v>
      </c>
      <c r="H36">
        <v>0</v>
      </c>
      <c r="I36">
        <v>8913466</v>
      </c>
      <c r="J36">
        <v>453436958</v>
      </c>
      <c r="K36">
        <v>4442090</v>
      </c>
      <c r="L36">
        <v>57443976</v>
      </c>
      <c r="M36">
        <v>5853974</v>
      </c>
      <c r="N36">
        <v>6840000</v>
      </c>
      <c r="O36">
        <v>8249417</v>
      </c>
    </row>
    <row r="37" spans="1:15" x14ac:dyDescent="0.2">
      <c r="A37" t="s">
        <v>39</v>
      </c>
      <c r="B37">
        <v>118329985</v>
      </c>
      <c r="C37">
        <v>8764927</v>
      </c>
      <c r="D37">
        <v>6754945</v>
      </c>
      <c r="E37">
        <v>0</v>
      </c>
      <c r="F37">
        <v>0</v>
      </c>
      <c r="G37">
        <v>47200000</v>
      </c>
      <c r="H37">
        <v>0</v>
      </c>
      <c r="I37">
        <v>0</v>
      </c>
      <c r="J37">
        <v>812849</v>
      </c>
      <c r="K37">
        <v>7771032</v>
      </c>
      <c r="L37">
        <v>8202702</v>
      </c>
      <c r="M37">
        <v>1056696</v>
      </c>
      <c r="N37">
        <v>0</v>
      </c>
      <c r="O37">
        <v>37766834</v>
      </c>
    </row>
    <row r="38" spans="1:15" x14ac:dyDescent="0.2">
      <c r="A38" t="s">
        <v>40</v>
      </c>
      <c r="B38">
        <v>3139366411</v>
      </c>
      <c r="C38">
        <v>151213800</v>
      </c>
      <c r="D38">
        <v>0</v>
      </c>
      <c r="E38">
        <v>9733048</v>
      </c>
      <c r="F38">
        <v>0</v>
      </c>
      <c r="G38">
        <v>919942648</v>
      </c>
      <c r="H38">
        <v>493694998</v>
      </c>
      <c r="I38">
        <v>133899766</v>
      </c>
      <c r="J38">
        <v>247543009</v>
      </c>
      <c r="K38">
        <v>315952</v>
      </c>
      <c r="L38">
        <v>343336948</v>
      </c>
      <c r="M38">
        <v>20890745</v>
      </c>
      <c r="N38">
        <v>46295630</v>
      </c>
      <c r="O38">
        <v>772499867</v>
      </c>
    </row>
    <row r="39" spans="1:15" x14ac:dyDescent="0.2">
      <c r="A39" t="s">
        <v>41</v>
      </c>
      <c r="B39">
        <v>465940599</v>
      </c>
      <c r="C39">
        <v>46213664</v>
      </c>
      <c r="D39">
        <v>97733919</v>
      </c>
      <c r="E39">
        <v>4844554</v>
      </c>
      <c r="F39">
        <v>1000</v>
      </c>
      <c r="G39">
        <v>55166326</v>
      </c>
      <c r="H39">
        <v>0</v>
      </c>
      <c r="I39">
        <v>7369380</v>
      </c>
      <c r="J39">
        <v>87601602</v>
      </c>
      <c r="K39">
        <v>0</v>
      </c>
      <c r="L39">
        <v>40476995</v>
      </c>
      <c r="M39">
        <v>993719</v>
      </c>
      <c r="N39">
        <v>90136202</v>
      </c>
      <c r="O39">
        <v>35403238</v>
      </c>
    </row>
    <row r="40" spans="1:15" x14ac:dyDescent="0.2">
      <c r="A40" t="s">
        <v>42</v>
      </c>
      <c r="B40">
        <v>16377392</v>
      </c>
      <c r="C40">
        <v>4355344</v>
      </c>
      <c r="D40">
        <v>1967</v>
      </c>
      <c r="E40">
        <v>141109</v>
      </c>
      <c r="F40">
        <v>0</v>
      </c>
      <c r="G40">
        <v>0</v>
      </c>
      <c r="H40">
        <v>0</v>
      </c>
      <c r="I40">
        <v>29907</v>
      </c>
      <c r="J40">
        <v>0</v>
      </c>
      <c r="K40">
        <v>3604958</v>
      </c>
      <c r="L40">
        <v>3396543</v>
      </c>
      <c r="M40">
        <v>703784</v>
      </c>
      <c r="N40">
        <v>4026880</v>
      </c>
      <c r="O40">
        <v>116900</v>
      </c>
    </row>
    <row r="41" spans="1:15" x14ac:dyDescent="0.2">
      <c r="A41" t="s">
        <v>43</v>
      </c>
      <c r="B41">
        <v>669921453</v>
      </c>
      <c r="C41">
        <v>44744774</v>
      </c>
      <c r="D41">
        <v>443947104</v>
      </c>
      <c r="E41">
        <v>9245332</v>
      </c>
      <c r="F41">
        <v>0</v>
      </c>
      <c r="G41">
        <v>0</v>
      </c>
      <c r="H41">
        <v>0</v>
      </c>
      <c r="I41">
        <v>34377049</v>
      </c>
      <c r="J41">
        <v>30257790</v>
      </c>
      <c r="K41">
        <v>3296719</v>
      </c>
      <c r="L41">
        <v>111198212</v>
      </c>
      <c r="M41">
        <v>1071404</v>
      </c>
      <c r="N41">
        <v>0</v>
      </c>
      <c r="O41">
        <v>-8216931</v>
      </c>
    </row>
    <row r="42" spans="1:15" x14ac:dyDescent="0.2">
      <c r="A42" t="s">
        <v>44</v>
      </c>
      <c r="B42">
        <v>79065731</v>
      </c>
      <c r="C42">
        <v>0</v>
      </c>
      <c r="D42">
        <v>19011074</v>
      </c>
      <c r="E42">
        <v>0</v>
      </c>
      <c r="F42">
        <v>0</v>
      </c>
      <c r="G42">
        <v>0</v>
      </c>
      <c r="H42">
        <v>0</v>
      </c>
      <c r="I42">
        <v>1724</v>
      </c>
      <c r="J42">
        <v>1054826</v>
      </c>
      <c r="K42">
        <v>7368755</v>
      </c>
      <c r="L42">
        <v>21583742</v>
      </c>
      <c r="M42">
        <v>2040714</v>
      </c>
      <c r="N42">
        <v>0</v>
      </c>
      <c r="O42">
        <v>28004896</v>
      </c>
    </row>
    <row r="43" spans="1:15" x14ac:dyDescent="0.2">
      <c r="A43" t="s">
        <v>45</v>
      </c>
      <c r="B43">
        <v>172405975</v>
      </c>
      <c r="C43">
        <v>13472009</v>
      </c>
      <c r="D43">
        <v>116455</v>
      </c>
      <c r="E43">
        <v>116238</v>
      </c>
      <c r="F43">
        <v>0</v>
      </c>
      <c r="G43">
        <v>0</v>
      </c>
      <c r="H43">
        <v>917689</v>
      </c>
      <c r="I43">
        <v>0</v>
      </c>
      <c r="J43">
        <v>0</v>
      </c>
      <c r="K43">
        <v>0</v>
      </c>
      <c r="L43">
        <v>33007890</v>
      </c>
      <c r="M43">
        <v>2725679</v>
      </c>
      <c r="N43">
        <v>0</v>
      </c>
      <c r="O43">
        <v>122050015</v>
      </c>
    </row>
    <row r="44" spans="1:15" x14ac:dyDescent="0.2">
      <c r="A44" t="s">
        <v>46</v>
      </c>
      <c r="B44">
        <v>602332442</v>
      </c>
      <c r="C44">
        <v>104405256</v>
      </c>
      <c r="D44">
        <v>280096602</v>
      </c>
      <c r="E44">
        <v>5406033</v>
      </c>
      <c r="F44">
        <v>0</v>
      </c>
      <c r="G44">
        <v>0</v>
      </c>
      <c r="H44">
        <v>0</v>
      </c>
      <c r="I44">
        <v>12336045</v>
      </c>
      <c r="J44">
        <v>53948310</v>
      </c>
      <c r="K44">
        <v>2183791</v>
      </c>
      <c r="L44">
        <v>74347570</v>
      </c>
      <c r="M44">
        <v>14110653</v>
      </c>
      <c r="N44">
        <v>55599818</v>
      </c>
      <c r="O44">
        <v>-101636</v>
      </c>
    </row>
    <row r="45" spans="1:15" x14ac:dyDescent="0.2">
      <c r="A45" t="s">
        <v>47</v>
      </c>
      <c r="B45">
        <v>103391874</v>
      </c>
      <c r="C45">
        <v>8430278</v>
      </c>
      <c r="D45">
        <v>9576734</v>
      </c>
      <c r="E45">
        <v>3534310</v>
      </c>
      <c r="F45">
        <v>0</v>
      </c>
      <c r="G45">
        <v>5889193</v>
      </c>
      <c r="H45">
        <v>4237012</v>
      </c>
      <c r="I45">
        <v>0</v>
      </c>
      <c r="J45">
        <v>0</v>
      </c>
      <c r="K45">
        <v>0</v>
      </c>
      <c r="L45">
        <v>10202482</v>
      </c>
      <c r="M45">
        <v>2399808</v>
      </c>
      <c r="N45">
        <v>0</v>
      </c>
      <c r="O45">
        <v>59122057</v>
      </c>
    </row>
    <row r="46" spans="1:15" x14ac:dyDescent="0.2">
      <c r="A46" t="s">
        <v>48</v>
      </c>
      <c r="B46">
        <v>115056968</v>
      </c>
      <c r="C46">
        <v>14317622</v>
      </c>
      <c r="D46">
        <v>4085268</v>
      </c>
      <c r="E46">
        <v>55065</v>
      </c>
      <c r="F46">
        <v>0</v>
      </c>
      <c r="G46">
        <v>0</v>
      </c>
      <c r="H46">
        <v>0</v>
      </c>
      <c r="I46">
        <v>0</v>
      </c>
      <c r="J46">
        <v>2424218</v>
      </c>
      <c r="K46">
        <v>0</v>
      </c>
      <c r="L46">
        <v>10603372</v>
      </c>
      <c r="M46">
        <v>2899648</v>
      </c>
      <c r="N46">
        <v>0</v>
      </c>
      <c r="O46">
        <v>80671775</v>
      </c>
    </row>
    <row r="47" spans="1:15" x14ac:dyDescent="0.2">
      <c r="A47" t="s">
        <v>49</v>
      </c>
      <c r="B47">
        <v>7614060</v>
      </c>
      <c r="C47">
        <v>4104507</v>
      </c>
      <c r="D47">
        <v>0</v>
      </c>
      <c r="E47">
        <v>131650</v>
      </c>
      <c r="F47">
        <v>0</v>
      </c>
      <c r="G47">
        <v>0</v>
      </c>
      <c r="H47">
        <v>0</v>
      </c>
      <c r="I47">
        <v>0</v>
      </c>
      <c r="J47">
        <v>0</v>
      </c>
      <c r="K47">
        <v>0</v>
      </c>
      <c r="L47">
        <v>2487199</v>
      </c>
      <c r="M47">
        <v>0</v>
      </c>
      <c r="N47">
        <v>0</v>
      </c>
      <c r="O47">
        <v>890704</v>
      </c>
    </row>
    <row r="48" spans="1:15" x14ac:dyDescent="0.2">
      <c r="A48" t="s">
        <v>50</v>
      </c>
      <c r="B48">
        <v>175832052</v>
      </c>
      <c r="C48">
        <v>68879568</v>
      </c>
      <c r="D48">
        <v>4136340</v>
      </c>
      <c r="E48">
        <v>0</v>
      </c>
      <c r="F48">
        <v>0</v>
      </c>
      <c r="G48">
        <v>0</v>
      </c>
      <c r="H48">
        <v>0</v>
      </c>
      <c r="I48">
        <v>0</v>
      </c>
      <c r="J48">
        <v>0</v>
      </c>
      <c r="K48">
        <v>0</v>
      </c>
      <c r="L48">
        <v>28073292</v>
      </c>
      <c r="M48">
        <v>5879196</v>
      </c>
      <c r="N48">
        <v>0</v>
      </c>
      <c r="O48">
        <v>68863656</v>
      </c>
    </row>
    <row r="49" spans="1:15" x14ac:dyDescent="0.2">
      <c r="A49" t="s">
        <v>51</v>
      </c>
      <c r="B49">
        <v>732318221</v>
      </c>
      <c r="C49">
        <v>83694059</v>
      </c>
      <c r="D49">
        <v>26859178</v>
      </c>
      <c r="E49">
        <v>6658905</v>
      </c>
      <c r="F49">
        <v>0</v>
      </c>
      <c r="G49">
        <v>0</v>
      </c>
      <c r="H49">
        <v>0</v>
      </c>
      <c r="I49">
        <v>5191174</v>
      </c>
      <c r="J49">
        <v>3779988</v>
      </c>
      <c r="K49">
        <v>2537373</v>
      </c>
      <c r="L49">
        <v>53568095</v>
      </c>
      <c r="M49">
        <v>19474905</v>
      </c>
      <c r="N49">
        <v>173538342</v>
      </c>
      <c r="O49">
        <v>357016202</v>
      </c>
    </row>
    <row r="50" spans="1:15" x14ac:dyDescent="0.2">
      <c r="A50" t="s">
        <v>52</v>
      </c>
      <c r="B50">
        <v>64823267</v>
      </c>
      <c r="C50">
        <v>24790154</v>
      </c>
      <c r="D50">
        <v>4474924</v>
      </c>
      <c r="E50">
        <v>0</v>
      </c>
      <c r="F50">
        <v>0</v>
      </c>
      <c r="G50">
        <v>0</v>
      </c>
      <c r="H50">
        <v>0</v>
      </c>
      <c r="I50">
        <v>4551765</v>
      </c>
      <c r="J50">
        <v>4198113</v>
      </c>
      <c r="K50">
        <v>2455389</v>
      </c>
      <c r="L50">
        <v>7795318</v>
      </c>
      <c r="M50">
        <v>962325</v>
      </c>
      <c r="N50">
        <v>0</v>
      </c>
      <c r="O50">
        <v>15595279</v>
      </c>
    </row>
    <row r="51" spans="1:15" x14ac:dyDescent="0.2">
      <c r="A51" t="s">
        <v>53</v>
      </c>
      <c r="B51">
        <v>41802163</v>
      </c>
      <c r="C51">
        <v>206154</v>
      </c>
      <c r="D51">
        <v>14778122</v>
      </c>
      <c r="E51">
        <v>0</v>
      </c>
      <c r="F51">
        <v>0</v>
      </c>
      <c r="G51">
        <v>16820755</v>
      </c>
      <c r="H51">
        <v>0</v>
      </c>
      <c r="I51">
        <v>3779390</v>
      </c>
      <c r="J51">
        <v>0</v>
      </c>
      <c r="K51">
        <v>0</v>
      </c>
      <c r="L51">
        <v>5662105</v>
      </c>
      <c r="M51">
        <v>555637</v>
      </c>
      <c r="N51">
        <v>0</v>
      </c>
      <c r="O51">
        <v>0</v>
      </c>
    </row>
    <row r="52" spans="1:15" x14ac:dyDescent="0.2">
      <c r="A52" t="s">
        <v>54</v>
      </c>
      <c r="B52">
        <v>168682581</v>
      </c>
      <c r="C52">
        <v>51351591</v>
      </c>
      <c r="D52">
        <v>21376741</v>
      </c>
      <c r="E52">
        <v>8398814</v>
      </c>
      <c r="F52">
        <v>0</v>
      </c>
      <c r="G52">
        <v>0</v>
      </c>
      <c r="H52">
        <v>0</v>
      </c>
      <c r="I52">
        <v>782731</v>
      </c>
      <c r="J52">
        <v>0</v>
      </c>
      <c r="K52">
        <v>48438723</v>
      </c>
      <c r="L52">
        <v>19431681</v>
      </c>
      <c r="M52">
        <v>1326159</v>
      </c>
      <c r="N52">
        <v>0</v>
      </c>
      <c r="O52">
        <v>17576141</v>
      </c>
    </row>
    <row r="53" spans="1:15" x14ac:dyDescent="0.2">
      <c r="A53" t="s">
        <v>55</v>
      </c>
      <c r="B53">
        <v>735712207</v>
      </c>
      <c r="C53">
        <v>171460691</v>
      </c>
      <c r="D53">
        <v>49026872</v>
      </c>
      <c r="E53">
        <v>1250129</v>
      </c>
      <c r="F53">
        <v>0</v>
      </c>
      <c r="G53">
        <v>0</v>
      </c>
      <c r="H53">
        <v>0</v>
      </c>
      <c r="I53">
        <v>38032197</v>
      </c>
      <c r="J53">
        <v>150933761</v>
      </c>
      <c r="K53">
        <v>876699</v>
      </c>
      <c r="L53">
        <v>47234417</v>
      </c>
      <c r="M53">
        <v>7971699</v>
      </c>
      <c r="N53">
        <v>20209282</v>
      </c>
      <c r="O53">
        <v>248716460</v>
      </c>
    </row>
    <row r="54" spans="1:15" x14ac:dyDescent="0.2">
      <c r="A54" t="s">
        <v>56</v>
      </c>
      <c r="B54">
        <v>57652521</v>
      </c>
      <c r="C54">
        <v>1892770</v>
      </c>
      <c r="D54">
        <v>23430608</v>
      </c>
      <c r="E54">
        <v>0</v>
      </c>
      <c r="F54">
        <v>0</v>
      </c>
      <c r="G54">
        <v>0</v>
      </c>
      <c r="H54">
        <v>0</v>
      </c>
      <c r="I54">
        <v>297881</v>
      </c>
      <c r="J54">
        <v>-412298</v>
      </c>
      <c r="K54">
        <v>0</v>
      </c>
      <c r="L54">
        <v>6965843</v>
      </c>
      <c r="M54">
        <v>6644352</v>
      </c>
      <c r="N54">
        <v>0</v>
      </c>
      <c r="O54">
        <v>18833365</v>
      </c>
    </row>
    <row r="55" spans="1:15" x14ac:dyDescent="0.2">
      <c r="A55" t="s">
        <v>57</v>
      </c>
      <c r="B55">
        <v>387877827</v>
      </c>
      <c r="C55">
        <v>52635858</v>
      </c>
      <c r="D55">
        <v>117663423</v>
      </c>
      <c r="E55">
        <v>4110321</v>
      </c>
      <c r="F55">
        <v>0</v>
      </c>
      <c r="G55">
        <v>43664200</v>
      </c>
      <c r="H55">
        <v>0</v>
      </c>
      <c r="I55">
        <v>43626871</v>
      </c>
      <c r="J55">
        <v>1293879</v>
      </c>
      <c r="K55">
        <v>12946772</v>
      </c>
      <c r="L55">
        <v>20572145</v>
      </c>
      <c r="M55">
        <v>3783034</v>
      </c>
      <c r="N55">
        <v>0</v>
      </c>
      <c r="O55">
        <v>87581324</v>
      </c>
    </row>
    <row r="56" spans="1:15" x14ac:dyDescent="0.2">
      <c r="A56" t="s">
        <v>58</v>
      </c>
      <c r="B56">
        <v>19306726</v>
      </c>
      <c r="C56">
        <v>1757012</v>
      </c>
      <c r="D56">
        <v>2100000</v>
      </c>
      <c r="E56">
        <v>0</v>
      </c>
      <c r="F56">
        <v>0</v>
      </c>
      <c r="G56">
        <v>0</v>
      </c>
      <c r="H56">
        <v>0</v>
      </c>
      <c r="I56">
        <v>0</v>
      </c>
      <c r="J56">
        <v>0</v>
      </c>
      <c r="K56">
        <v>0</v>
      </c>
      <c r="L56">
        <v>2873796</v>
      </c>
      <c r="M56">
        <v>155290</v>
      </c>
      <c r="N56">
        <v>0</v>
      </c>
      <c r="O56">
        <v>12420628</v>
      </c>
    </row>
  </sheetData>
  <pageMargins left="0.7" right="0.7" top="0.75" bottom="0.75" header="0.3" footer="0.3"/>
  <pageSetup scale="52" orientation="landscape"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enableFormatConditionsCalculation="0">
    <pageSetUpPr fitToPage="1"/>
  </sheetPr>
  <dimension ref="A1:D57"/>
  <sheetViews>
    <sheetView workbookViewId="0">
      <selection activeCell="B3" sqref="A1:XFD1048576"/>
    </sheetView>
  </sheetViews>
  <sheetFormatPr baseColWidth="10" defaultColWidth="8.83203125" defaultRowHeight="16" x14ac:dyDescent="0.2"/>
  <cols>
    <col min="1" max="1" width="21" customWidth="1"/>
    <col min="2" max="3" width="16.6640625" customWidth="1"/>
    <col min="4" max="4" width="19.1640625" customWidth="1"/>
  </cols>
  <sheetData>
    <row r="1" spans="1:4" x14ac:dyDescent="0.2">
      <c r="A1" t="s">
        <v>99</v>
      </c>
    </row>
    <row r="3" spans="1:4" x14ac:dyDescent="0.2">
      <c r="A3" t="s">
        <v>1</v>
      </c>
      <c r="B3" t="s">
        <v>74</v>
      </c>
      <c r="C3" t="s">
        <v>75</v>
      </c>
      <c r="D3" t="s">
        <v>76</v>
      </c>
    </row>
    <row r="5" spans="1:4" x14ac:dyDescent="0.2">
      <c r="A5" t="s">
        <v>7</v>
      </c>
      <c r="B5">
        <v>28867299691</v>
      </c>
      <c r="C5">
        <v>10094895776</v>
      </c>
      <c r="D5">
        <v>18772403915</v>
      </c>
    </row>
    <row r="6" spans="1:4" x14ac:dyDescent="0.2">
      <c r="A6" t="s">
        <v>8</v>
      </c>
      <c r="B6">
        <v>168393567</v>
      </c>
      <c r="C6">
        <v>55824944</v>
      </c>
      <c r="D6">
        <v>112568623</v>
      </c>
    </row>
    <row r="7" spans="1:4" x14ac:dyDescent="0.2">
      <c r="A7" t="s">
        <v>9</v>
      </c>
      <c r="B7">
        <v>71922274</v>
      </c>
      <c r="C7">
        <v>48523790</v>
      </c>
      <c r="D7">
        <v>23398484</v>
      </c>
    </row>
    <row r="8" spans="1:4" x14ac:dyDescent="0.2">
      <c r="A8" t="s">
        <v>10</v>
      </c>
      <c r="B8">
        <v>325893863</v>
      </c>
      <c r="C8">
        <v>51126955</v>
      </c>
      <c r="D8">
        <v>274766908</v>
      </c>
    </row>
    <row r="9" spans="1:4" x14ac:dyDescent="0.2">
      <c r="A9" t="s">
        <v>11</v>
      </c>
      <c r="B9">
        <v>174595479</v>
      </c>
      <c r="C9">
        <v>14576892</v>
      </c>
      <c r="D9">
        <v>160018587</v>
      </c>
    </row>
    <row r="10" spans="1:4" x14ac:dyDescent="0.2">
      <c r="A10" t="s">
        <v>12</v>
      </c>
      <c r="B10">
        <v>6115366791</v>
      </c>
      <c r="C10">
        <v>3663375326</v>
      </c>
      <c r="D10">
        <v>2451991465</v>
      </c>
    </row>
    <row r="11" spans="1:4" x14ac:dyDescent="0.2">
      <c r="A11" t="s">
        <v>13</v>
      </c>
      <c r="B11">
        <v>306472672</v>
      </c>
      <c r="C11">
        <v>74788483</v>
      </c>
      <c r="D11">
        <v>231684189</v>
      </c>
    </row>
    <row r="12" spans="1:4" x14ac:dyDescent="0.2">
      <c r="A12" t="s">
        <v>14</v>
      </c>
      <c r="B12">
        <v>466987848</v>
      </c>
      <c r="C12">
        <v>85311483</v>
      </c>
      <c r="D12">
        <v>381676365</v>
      </c>
    </row>
    <row r="13" spans="1:4" x14ac:dyDescent="0.2">
      <c r="A13" t="s">
        <v>15</v>
      </c>
      <c r="B13">
        <v>88066769</v>
      </c>
      <c r="C13">
        <v>15693787</v>
      </c>
      <c r="D13">
        <v>72372982</v>
      </c>
    </row>
    <row r="14" spans="1:4" x14ac:dyDescent="0.2">
      <c r="A14" t="s">
        <v>16</v>
      </c>
      <c r="B14">
        <v>170407886</v>
      </c>
      <c r="C14">
        <v>37372461</v>
      </c>
      <c r="D14">
        <v>133035425</v>
      </c>
    </row>
    <row r="15" spans="1:4" x14ac:dyDescent="0.2">
      <c r="A15" t="s">
        <v>17</v>
      </c>
      <c r="B15">
        <v>813782221</v>
      </c>
      <c r="C15">
        <v>183793501</v>
      </c>
      <c r="D15">
        <v>629988720</v>
      </c>
    </row>
    <row r="16" spans="1:4" x14ac:dyDescent="0.2">
      <c r="A16" t="s">
        <v>18</v>
      </c>
      <c r="B16">
        <v>522679427</v>
      </c>
      <c r="C16">
        <v>76854665</v>
      </c>
      <c r="D16">
        <v>445824762</v>
      </c>
    </row>
    <row r="17" spans="1:4" x14ac:dyDescent="0.2">
      <c r="A17" t="s">
        <v>19</v>
      </c>
      <c r="B17">
        <v>242120272</v>
      </c>
      <c r="C17">
        <v>70565630</v>
      </c>
      <c r="D17">
        <v>171554642</v>
      </c>
    </row>
    <row r="18" spans="1:4" x14ac:dyDescent="0.2">
      <c r="A18" t="s">
        <v>20</v>
      </c>
      <c r="B18">
        <v>33893537</v>
      </c>
      <c r="C18">
        <v>7444300</v>
      </c>
      <c r="D18">
        <v>26449237</v>
      </c>
    </row>
    <row r="19" spans="1:4" x14ac:dyDescent="0.2">
      <c r="A19" t="s">
        <v>21</v>
      </c>
      <c r="B19">
        <v>1184511907</v>
      </c>
      <c r="C19">
        <v>133004698</v>
      </c>
      <c r="D19">
        <v>1051507209</v>
      </c>
    </row>
    <row r="20" spans="1:4" x14ac:dyDescent="0.2">
      <c r="A20" t="s">
        <v>22</v>
      </c>
      <c r="B20">
        <v>222319316</v>
      </c>
      <c r="C20">
        <v>40693945</v>
      </c>
      <c r="D20">
        <v>181625371</v>
      </c>
    </row>
    <row r="21" spans="1:4" x14ac:dyDescent="0.2">
      <c r="A21" t="s">
        <v>23</v>
      </c>
      <c r="B21">
        <v>190824351</v>
      </c>
      <c r="C21">
        <v>79724515</v>
      </c>
      <c r="D21">
        <v>111099836</v>
      </c>
    </row>
    <row r="22" spans="1:4" x14ac:dyDescent="0.2">
      <c r="A22" t="s">
        <v>24</v>
      </c>
      <c r="B22">
        <v>159101842</v>
      </c>
      <c r="C22">
        <v>59527765</v>
      </c>
      <c r="D22">
        <v>99574077</v>
      </c>
    </row>
    <row r="23" spans="1:4" x14ac:dyDescent="0.2">
      <c r="A23" t="s">
        <v>25</v>
      </c>
      <c r="B23">
        <v>259632263</v>
      </c>
      <c r="C23">
        <v>158901482</v>
      </c>
      <c r="D23">
        <v>100730781</v>
      </c>
    </row>
    <row r="24" spans="1:4" x14ac:dyDescent="0.2">
      <c r="A24" t="s">
        <v>26</v>
      </c>
      <c r="B24">
        <v>244652270</v>
      </c>
      <c r="C24">
        <v>19193615</v>
      </c>
      <c r="D24">
        <v>225458655</v>
      </c>
    </row>
    <row r="25" spans="1:4" x14ac:dyDescent="0.2">
      <c r="A25" t="s">
        <v>27</v>
      </c>
      <c r="B25">
        <v>114998911</v>
      </c>
      <c r="C25">
        <v>85625257</v>
      </c>
      <c r="D25">
        <v>29373654</v>
      </c>
    </row>
    <row r="26" spans="1:4" x14ac:dyDescent="0.2">
      <c r="A26" t="s">
        <v>28</v>
      </c>
      <c r="B26">
        <v>546728083</v>
      </c>
      <c r="C26">
        <v>141676510</v>
      </c>
      <c r="D26">
        <v>405051573</v>
      </c>
    </row>
    <row r="27" spans="1:4" x14ac:dyDescent="0.2">
      <c r="A27" t="s">
        <v>29</v>
      </c>
      <c r="B27">
        <v>1029478218</v>
      </c>
      <c r="C27">
        <v>360013452</v>
      </c>
      <c r="D27">
        <v>669464766</v>
      </c>
    </row>
    <row r="28" spans="1:4" x14ac:dyDescent="0.2">
      <c r="A28" t="s">
        <v>30</v>
      </c>
      <c r="B28">
        <v>1506417836</v>
      </c>
      <c r="C28">
        <v>253078451</v>
      </c>
      <c r="D28">
        <v>1253339385</v>
      </c>
    </row>
    <row r="29" spans="1:4" x14ac:dyDescent="0.2">
      <c r="A29" t="s">
        <v>31</v>
      </c>
      <c r="B29">
        <v>438366696</v>
      </c>
      <c r="C29">
        <v>86447282</v>
      </c>
      <c r="D29">
        <v>351919414</v>
      </c>
    </row>
    <row r="30" spans="1:4" x14ac:dyDescent="0.2">
      <c r="A30" t="s">
        <v>32</v>
      </c>
      <c r="B30">
        <v>80534667</v>
      </c>
      <c r="C30">
        <v>30000553</v>
      </c>
      <c r="D30">
        <v>50534114</v>
      </c>
    </row>
    <row r="31" spans="1:4" x14ac:dyDescent="0.2">
      <c r="A31" t="s">
        <v>33</v>
      </c>
      <c r="B31">
        <v>368340641</v>
      </c>
      <c r="C31">
        <v>91913487</v>
      </c>
      <c r="D31">
        <v>276427154</v>
      </c>
    </row>
    <row r="32" spans="1:4" x14ac:dyDescent="0.2">
      <c r="A32" t="s">
        <v>34</v>
      </c>
      <c r="B32">
        <v>45127402</v>
      </c>
      <c r="C32">
        <v>19350430</v>
      </c>
      <c r="D32">
        <v>25776972</v>
      </c>
    </row>
    <row r="33" spans="1:4" x14ac:dyDescent="0.2">
      <c r="A33" t="s">
        <v>35</v>
      </c>
      <c r="B33">
        <v>93396650</v>
      </c>
      <c r="C33">
        <v>25441826</v>
      </c>
      <c r="D33">
        <v>67954824</v>
      </c>
    </row>
    <row r="34" spans="1:4" x14ac:dyDescent="0.2">
      <c r="A34" t="s">
        <v>36</v>
      </c>
      <c r="B34">
        <v>98196278</v>
      </c>
      <c r="C34">
        <v>44357200</v>
      </c>
      <c r="D34">
        <v>53839078</v>
      </c>
    </row>
    <row r="35" spans="1:4" x14ac:dyDescent="0.2">
      <c r="A35" t="s">
        <v>37</v>
      </c>
      <c r="B35">
        <v>73934762</v>
      </c>
      <c r="C35">
        <v>36613162</v>
      </c>
      <c r="D35">
        <v>37321600</v>
      </c>
    </row>
    <row r="36" spans="1:4" x14ac:dyDescent="0.2">
      <c r="A36" t="s">
        <v>38</v>
      </c>
      <c r="B36">
        <v>1036994382</v>
      </c>
      <c r="C36">
        <v>244729774</v>
      </c>
      <c r="D36">
        <v>792264608</v>
      </c>
    </row>
    <row r="37" spans="1:4" x14ac:dyDescent="0.2">
      <c r="A37" t="s">
        <v>39</v>
      </c>
      <c r="B37">
        <v>182229930</v>
      </c>
      <c r="C37">
        <v>63899945</v>
      </c>
      <c r="D37">
        <v>118329985</v>
      </c>
    </row>
    <row r="38" spans="1:4" x14ac:dyDescent="0.2">
      <c r="A38" t="s">
        <v>40</v>
      </c>
      <c r="B38">
        <v>4841951246</v>
      </c>
      <c r="C38">
        <v>1702584835</v>
      </c>
      <c r="D38">
        <v>3139366411</v>
      </c>
    </row>
    <row r="39" spans="1:4" x14ac:dyDescent="0.2">
      <c r="A39" t="s">
        <v>41</v>
      </c>
      <c r="B39">
        <v>530537770</v>
      </c>
      <c r="C39">
        <v>64597171</v>
      </c>
      <c r="D39">
        <v>465940599</v>
      </c>
    </row>
    <row r="40" spans="1:4" x14ac:dyDescent="0.2">
      <c r="A40" t="s">
        <v>42</v>
      </c>
      <c r="B40">
        <v>37338692</v>
      </c>
      <c r="C40">
        <v>20961300</v>
      </c>
      <c r="D40">
        <v>16377392</v>
      </c>
    </row>
    <row r="41" spans="1:4" x14ac:dyDescent="0.2">
      <c r="A41" t="s">
        <v>43</v>
      </c>
      <c r="B41">
        <v>1040358151</v>
      </c>
      <c r="C41">
        <v>370436698</v>
      </c>
      <c r="D41">
        <v>669921453</v>
      </c>
    </row>
    <row r="42" spans="1:4" x14ac:dyDescent="0.2">
      <c r="A42" t="s">
        <v>44</v>
      </c>
      <c r="B42">
        <v>148559348</v>
      </c>
      <c r="C42">
        <v>69493617</v>
      </c>
      <c r="D42">
        <v>79065731</v>
      </c>
    </row>
    <row r="43" spans="1:4" x14ac:dyDescent="0.2">
      <c r="A43" t="s">
        <v>45</v>
      </c>
      <c r="B43">
        <v>344749684</v>
      </c>
      <c r="C43">
        <v>172343709</v>
      </c>
      <c r="D43">
        <v>172405975</v>
      </c>
    </row>
    <row r="44" spans="1:4" x14ac:dyDescent="0.2">
      <c r="A44" t="s">
        <v>46</v>
      </c>
      <c r="B44">
        <v>904981027</v>
      </c>
      <c r="C44">
        <v>302648585</v>
      </c>
      <c r="D44">
        <v>602332442</v>
      </c>
    </row>
    <row r="45" spans="1:4" x14ac:dyDescent="0.2">
      <c r="A45" t="s">
        <v>47</v>
      </c>
      <c r="B45">
        <v>142201667</v>
      </c>
      <c r="C45">
        <v>38809793</v>
      </c>
      <c r="D45">
        <v>103391874</v>
      </c>
    </row>
    <row r="46" spans="1:4" x14ac:dyDescent="0.2">
      <c r="A46" t="s">
        <v>48</v>
      </c>
      <c r="B46">
        <v>148538270</v>
      </c>
      <c r="C46">
        <v>33481302</v>
      </c>
      <c r="D46">
        <v>115056968</v>
      </c>
    </row>
    <row r="47" spans="1:4" x14ac:dyDescent="0.2">
      <c r="A47" t="s">
        <v>49</v>
      </c>
      <c r="B47">
        <v>27331954</v>
      </c>
      <c r="C47">
        <v>19717894</v>
      </c>
      <c r="D47">
        <v>7614060</v>
      </c>
    </row>
    <row r="48" spans="1:4" x14ac:dyDescent="0.2">
      <c r="A48" t="s">
        <v>50</v>
      </c>
      <c r="B48">
        <v>340342279</v>
      </c>
      <c r="C48">
        <v>164510227</v>
      </c>
      <c r="D48">
        <v>175832052</v>
      </c>
    </row>
    <row r="49" spans="1:4" x14ac:dyDescent="0.2">
      <c r="A49" t="s">
        <v>51</v>
      </c>
      <c r="B49">
        <v>880911345</v>
      </c>
      <c r="C49">
        <v>148593124</v>
      </c>
      <c r="D49">
        <v>732318221</v>
      </c>
    </row>
    <row r="50" spans="1:4" x14ac:dyDescent="0.2">
      <c r="A50" t="s">
        <v>52</v>
      </c>
      <c r="B50">
        <v>96422648</v>
      </c>
      <c r="C50">
        <v>31599381</v>
      </c>
      <c r="D50">
        <v>64823267</v>
      </c>
    </row>
    <row r="51" spans="1:4" x14ac:dyDescent="0.2">
      <c r="A51" t="s">
        <v>53</v>
      </c>
      <c r="B51">
        <v>68069903</v>
      </c>
      <c r="C51">
        <v>26267740</v>
      </c>
      <c r="D51">
        <v>41802163</v>
      </c>
    </row>
    <row r="52" spans="1:4" x14ac:dyDescent="0.2">
      <c r="A52" t="s">
        <v>54</v>
      </c>
      <c r="B52">
        <v>272734583</v>
      </c>
      <c r="C52">
        <v>104052002</v>
      </c>
      <c r="D52">
        <v>168682581</v>
      </c>
    </row>
    <row r="53" spans="1:4" x14ac:dyDescent="0.2">
      <c r="A53" t="s">
        <v>55</v>
      </c>
      <c r="B53">
        <v>977742101</v>
      </c>
      <c r="C53">
        <v>242029894</v>
      </c>
      <c r="D53">
        <v>735712207</v>
      </c>
    </row>
    <row r="54" spans="1:4" x14ac:dyDescent="0.2">
      <c r="A54" t="s">
        <v>56</v>
      </c>
      <c r="B54">
        <v>133593982</v>
      </c>
      <c r="C54">
        <v>75941461</v>
      </c>
      <c r="D54">
        <v>57652521</v>
      </c>
    </row>
    <row r="55" spans="1:4" x14ac:dyDescent="0.2">
      <c r="A55" t="s">
        <v>57</v>
      </c>
      <c r="B55">
        <v>525042852</v>
      </c>
      <c r="C55">
        <v>137165025</v>
      </c>
      <c r="D55">
        <v>387877827</v>
      </c>
    </row>
    <row r="56" spans="1:4" x14ac:dyDescent="0.2">
      <c r="A56" t="s">
        <v>58</v>
      </c>
      <c r="B56">
        <v>29523178</v>
      </c>
      <c r="C56">
        <v>10216452</v>
      </c>
      <c r="D56">
        <v>19306726</v>
      </c>
    </row>
    <row r="57" spans="1:4" ht="15" customHeight="1" x14ac:dyDescent="0.2"/>
  </sheetData>
  <printOptions horizontalCentered="1"/>
  <pageMargins left="0.7" right="0.7" top="0.75" bottom="0.75" header="0.3" footer="0.3"/>
  <pageSetup scale="70"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M58"/>
  <sheetViews>
    <sheetView workbookViewId="0">
      <selection activeCell="I23" sqref="I23"/>
    </sheetView>
  </sheetViews>
  <sheetFormatPr baseColWidth="10" defaultColWidth="8.83203125" defaultRowHeight="16" customHeight="1" x14ac:dyDescent="0.2"/>
  <cols>
    <col min="1" max="1" width="21" customWidth="1"/>
    <col min="2" max="3" width="18.5" customWidth="1"/>
    <col min="4" max="4" width="16.83203125" customWidth="1"/>
    <col min="5" max="5" width="20.33203125" customWidth="1"/>
    <col min="6" max="6" width="20.1640625" customWidth="1"/>
    <col min="7" max="10" width="18.5" customWidth="1"/>
    <col min="12" max="12" width="13.1640625" customWidth="1"/>
    <col min="13" max="13" width="14.83203125" bestFit="1" customWidth="1"/>
  </cols>
  <sheetData>
    <row r="1" spans="1:13" ht="16" customHeight="1" x14ac:dyDescent="0.2">
      <c r="A1" t="s">
        <v>676</v>
      </c>
    </row>
    <row r="2" spans="1:13" ht="16" customHeight="1" x14ac:dyDescent="0.2">
      <c r="E2" t="s">
        <v>677</v>
      </c>
    </row>
    <row r="3" spans="1:13" ht="16" customHeight="1" x14ac:dyDescent="0.2">
      <c r="A3" t="s">
        <v>1</v>
      </c>
      <c r="B3" t="s">
        <v>678</v>
      </c>
      <c r="C3" t="s">
        <v>595</v>
      </c>
      <c r="D3" t="s">
        <v>247</v>
      </c>
      <c r="E3" t="s">
        <v>596</v>
      </c>
      <c r="F3" t="s">
        <v>597</v>
      </c>
      <c r="G3" t="s">
        <v>598</v>
      </c>
      <c r="H3" t="s">
        <v>679</v>
      </c>
      <c r="I3" t="s">
        <v>202</v>
      </c>
      <c r="J3" t="s">
        <v>254</v>
      </c>
    </row>
    <row r="4" spans="1:13" ht="16" customHeight="1" x14ac:dyDescent="0.2">
      <c r="B4" t="s">
        <v>680</v>
      </c>
      <c r="C4" t="s">
        <v>681</v>
      </c>
      <c r="D4" t="s">
        <v>682</v>
      </c>
      <c r="G4" t="s">
        <v>603</v>
      </c>
      <c r="H4" t="s">
        <v>604</v>
      </c>
    </row>
    <row r="5" spans="1:13" ht="16" customHeight="1" x14ac:dyDescent="0.2">
      <c r="A5" t="s">
        <v>7</v>
      </c>
      <c r="B5">
        <v>16753416889</v>
      </c>
      <c r="C5">
        <v>2950492140</v>
      </c>
      <c r="D5">
        <v>19703909029</v>
      </c>
      <c r="E5">
        <v>1358138957</v>
      </c>
      <c r="F5">
        <v>1132658499</v>
      </c>
      <c r="G5">
        <v>17213111573</v>
      </c>
      <c r="H5">
        <v>14119778222</v>
      </c>
      <c r="I5">
        <v>1409121118</v>
      </c>
      <c r="J5">
        <v>1684212233</v>
      </c>
      <c r="M5">
        <v>0</v>
      </c>
    </row>
    <row r="6" spans="1:13" ht="16" customHeight="1" x14ac:dyDescent="0.2">
      <c r="A6" t="s">
        <v>8</v>
      </c>
      <c r="B6">
        <v>93315207</v>
      </c>
      <c r="C6">
        <v>6499213</v>
      </c>
      <c r="D6">
        <v>99814420</v>
      </c>
      <c r="E6">
        <v>0</v>
      </c>
      <c r="F6">
        <v>2500000</v>
      </c>
      <c r="G6">
        <v>97314420</v>
      </c>
      <c r="H6">
        <v>88157376</v>
      </c>
      <c r="I6">
        <v>3467977</v>
      </c>
      <c r="J6">
        <v>5689067</v>
      </c>
    </row>
    <row r="7" spans="1:13" ht="16" customHeight="1" x14ac:dyDescent="0.2">
      <c r="A7" t="s">
        <v>9</v>
      </c>
      <c r="B7">
        <v>45260334</v>
      </c>
      <c r="C7">
        <v>78107899</v>
      </c>
      <c r="D7">
        <v>123368233</v>
      </c>
      <c r="E7">
        <v>9052100</v>
      </c>
      <c r="F7">
        <v>4526000</v>
      </c>
      <c r="G7">
        <v>109790133</v>
      </c>
      <c r="H7">
        <v>34318633</v>
      </c>
      <c r="I7">
        <v>0</v>
      </c>
      <c r="J7">
        <v>75471500</v>
      </c>
    </row>
    <row r="8" spans="1:13" ht="16" customHeight="1" x14ac:dyDescent="0.2">
      <c r="A8" t="s">
        <v>10</v>
      </c>
      <c r="B8">
        <v>221965203</v>
      </c>
      <c r="C8">
        <v>25184598</v>
      </c>
      <c r="D8">
        <v>247149801</v>
      </c>
      <c r="E8">
        <v>0</v>
      </c>
      <c r="F8">
        <v>20014130</v>
      </c>
      <c r="G8">
        <v>227135671</v>
      </c>
      <c r="H8">
        <v>202381925</v>
      </c>
      <c r="I8">
        <v>0</v>
      </c>
      <c r="J8">
        <v>24753746</v>
      </c>
    </row>
    <row r="9" spans="1:13" ht="16" customHeight="1" x14ac:dyDescent="0.2">
      <c r="A9" t="s">
        <v>11</v>
      </c>
      <c r="B9">
        <v>61721391</v>
      </c>
      <c r="C9">
        <v>57030667</v>
      </c>
      <c r="D9">
        <v>118752058</v>
      </c>
      <c r="E9">
        <v>0</v>
      </c>
      <c r="F9">
        <v>0</v>
      </c>
      <c r="G9">
        <v>118752058</v>
      </c>
      <c r="H9">
        <v>76645438</v>
      </c>
      <c r="I9">
        <v>0</v>
      </c>
      <c r="J9">
        <v>42106620</v>
      </c>
    </row>
    <row r="10" spans="1:13" ht="16" customHeight="1" x14ac:dyDescent="0.2">
      <c r="A10" t="s">
        <v>12</v>
      </c>
      <c r="B10">
        <v>3624596645</v>
      </c>
      <c r="C10">
        <v>99182558</v>
      </c>
      <c r="D10">
        <v>3723779203</v>
      </c>
      <c r="E10">
        <v>0</v>
      </c>
      <c r="F10">
        <v>367284323</v>
      </c>
      <c r="G10">
        <v>3356494880</v>
      </c>
      <c r="H10">
        <v>3215337481</v>
      </c>
      <c r="I10">
        <v>141146982</v>
      </c>
      <c r="J10">
        <v>10417</v>
      </c>
    </row>
    <row r="11" spans="1:13" ht="16" customHeight="1" x14ac:dyDescent="0.2">
      <c r="A11" t="s">
        <v>13</v>
      </c>
      <c r="B11">
        <v>148020190</v>
      </c>
      <c r="C11">
        <v>5600024</v>
      </c>
      <c r="D11">
        <v>153620214</v>
      </c>
      <c r="E11">
        <v>-30901096</v>
      </c>
      <c r="F11">
        <v>-9803265</v>
      </c>
      <c r="G11">
        <v>194324575</v>
      </c>
      <c r="H11">
        <v>176740136</v>
      </c>
      <c r="I11">
        <v>0</v>
      </c>
      <c r="J11">
        <v>17584439</v>
      </c>
    </row>
    <row r="12" spans="1:13" ht="16" customHeight="1" x14ac:dyDescent="0.2">
      <c r="A12" t="s">
        <v>14</v>
      </c>
      <c r="B12">
        <v>266788107</v>
      </c>
      <c r="C12">
        <v>7274130</v>
      </c>
      <c r="D12">
        <v>274062237</v>
      </c>
      <c r="E12">
        <v>0</v>
      </c>
      <c r="F12">
        <v>26678810</v>
      </c>
      <c r="G12">
        <v>247383427</v>
      </c>
      <c r="H12">
        <v>241122256</v>
      </c>
      <c r="I12">
        <v>0</v>
      </c>
      <c r="J12">
        <v>6261171</v>
      </c>
    </row>
    <row r="13" spans="1:13" ht="16" customHeight="1" x14ac:dyDescent="0.2">
      <c r="A13" t="s">
        <v>15</v>
      </c>
      <c r="B13">
        <v>32290981</v>
      </c>
      <c r="C13">
        <v>5678627</v>
      </c>
      <c r="D13">
        <v>37969608</v>
      </c>
      <c r="E13">
        <v>0</v>
      </c>
      <c r="F13">
        <v>0</v>
      </c>
      <c r="G13">
        <v>37969608</v>
      </c>
      <c r="H13">
        <v>28393615</v>
      </c>
      <c r="I13">
        <v>3897366</v>
      </c>
      <c r="J13">
        <v>5678627</v>
      </c>
    </row>
    <row r="14" spans="1:13" ht="16" customHeight="1" x14ac:dyDescent="0.2">
      <c r="A14" t="s">
        <v>16</v>
      </c>
      <c r="B14">
        <v>100753017</v>
      </c>
      <c r="C14">
        <v>46347643</v>
      </c>
      <c r="D14">
        <v>147100660</v>
      </c>
      <c r="E14">
        <v>0</v>
      </c>
      <c r="F14">
        <v>3935917</v>
      </c>
      <c r="G14">
        <v>143164743</v>
      </c>
      <c r="H14">
        <v>73950439</v>
      </c>
      <c r="I14">
        <v>9469802</v>
      </c>
      <c r="J14">
        <v>59744502</v>
      </c>
    </row>
    <row r="15" spans="1:13" ht="16" customHeight="1" x14ac:dyDescent="0.2">
      <c r="A15" t="s">
        <v>17</v>
      </c>
      <c r="B15">
        <v>562340120</v>
      </c>
      <c r="C15">
        <v>134510766</v>
      </c>
      <c r="D15">
        <v>696850886</v>
      </c>
      <c r="E15">
        <v>105948598</v>
      </c>
      <c r="F15">
        <v>56031764</v>
      </c>
      <c r="G15">
        <v>534870524</v>
      </c>
      <c r="H15">
        <v>398292553</v>
      </c>
      <c r="I15">
        <v>49111149</v>
      </c>
      <c r="J15">
        <v>87466822</v>
      </c>
    </row>
    <row r="16" spans="1:13" ht="16" customHeight="1" x14ac:dyDescent="0.2">
      <c r="A16" t="s">
        <v>18</v>
      </c>
      <c r="B16">
        <v>330741739</v>
      </c>
      <c r="C16">
        <v>107610043</v>
      </c>
      <c r="D16">
        <v>438351782</v>
      </c>
      <c r="E16">
        <v>0</v>
      </c>
      <c r="F16">
        <v>0</v>
      </c>
      <c r="G16">
        <v>438351782</v>
      </c>
      <c r="H16">
        <v>349310900</v>
      </c>
      <c r="I16">
        <v>34984544</v>
      </c>
      <c r="J16">
        <v>54056338</v>
      </c>
    </row>
    <row r="17" spans="1:10" ht="16" customHeight="1" x14ac:dyDescent="0.2">
      <c r="A17" t="s">
        <v>19</v>
      </c>
      <c r="B17">
        <v>107601512</v>
      </c>
      <c r="C17">
        <v>18591704</v>
      </c>
      <c r="D17">
        <v>126193216</v>
      </c>
      <c r="E17">
        <v>15000000</v>
      </c>
      <c r="F17">
        <v>9890000</v>
      </c>
      <c r="G17">
        <v>101303216</v>
      </c>
      <c r="H17">
        <v>59275202</v>
      </c>
      <c r="I17">
        <v>13224444</v>
      </c>
      <c r="J17">
        <v>28803570</v>
      </c>
    </row>
    <row r="18" spans="1:10" ht="16" customHeight="1" x14ac:dyDescent="0.2">
      <c r="A18" t="s">
        <v>20</v>
      </c>
      <c r="B18">
        <v>30412562</v>
      </c>
      <c r="C18">
        <v>30813259</v>
      </c>
      <c r="D18">
        <v>61225821</v>
      </c>
      <c r="E18">
        <v>7831200</v>
      </c>
      <c r="F18">
        <v>1292533</v>
      </c>
      <c r="G18">
        <v>52102088</v>
      </c>
      <c r="H18">
        <v>20703376</v>
      </c>
      <c r="I18">
        <v>31398712</v>
      </c>
      <c r="J18">
        <v>0</v>
      </c>
    </row>
    <row r="19" spans="1:10" ht="16" customHeight="1" x14ac:dyDescent="0.2">
      <c r="A19" t="s">
        <v>21</v>
      </c>
      <c r="B19">
        <v>585056960</v>
      </c>
      <c r="C19">
        <v>57877644</v>
      </c>
      <c r="D19">
        <v>642934604</v>
      </c>
      <c r="E19">
        <v>0</v>
      </c>
      <c r="F19">
        <v>1200000</v>
      </c>
      <c r="G19">
        <v>641734604</v>
      </c>
      <c r="H19">
        <v>584405859</v>
      </c>
      <c r="I19">
        <v>0</v>
      </c>
      <c r="J19">
        <v>57328745</v>
      </c>
    </row>
    <row r="20" spans="1:10" ht="16" customHeight="1" x14ac:dyDescent="0.2">
      <c r="A20" t="s">
        <v>22</v>
      </c>
      <c r="B20">
        <v>206799109</v>
      </c>
      <c r="C20">
        <v>130438970</v>
      </c>
      <c r="D20">
        <v>337238079</v>
      </c>
      <c r="E20">
        <v>23328799</v>
      </c>
      <c r="F20">
        <v>2000000</v>
      </c>
      <c r="G20">
        <v>311909280</v>
      </c>
      <c r="H20">
        <v>101225425</v>
      </c>
      <c r="I20">
        <v>189018668</v>
      </c>
      <c r="J20">
        <v>21665187</v>
      </c>
    </row>
    <row r="21" spans="1:10" ht="16" customHeight="1" x14ac:dyDescent="0.2">
      <c r="A21" t="s">
        <v>23</v>
      </c>
      <c r="B21">
        <v>131030394</v>
      </c>
      <c r="C21">
        <v>8773795</v>
      </c>
      <c r="D21">
        <v>139804189</v>
      </c>
      <c r="E21">
        <v>22732687</v>
      </c>
      <c r="F21">
        <v>12962008</v>
      </c>
      <c r="G21">
        <v>104109494</v>
      </c>
      <c r="H21">
        <v>91569569</v>
      </c>
      <c r="I21">
        <v>3851464</v>
      </c>
      <c r="J21">
        <v>8688461</v>
      </c>
    </row>
    <row r="22" spans="1:10" ht="16" customHeight="1" x14ac:dyDescent="0.2">
      <c r="A22" t="s">
        <v>24</v>
      </c>
      <c r="B22">
        <v>101931061</v>
      </c>
      <c r="C22">
        <v>22537159</v>
      </c>
      <c r="D22">
        <v>124468220</v>
      </c>
      <c r="E22">
        <v>13710977</v>
      </c>
      <c r="F22">
        <v>10193106</v>
      </c>
      <c r="G22">
        <v>100564137</v>
      </c>
      <c r="H22">
        <v>61529929</v>
      </c>
      <c r="I22">
        <v>0</v>
      </c>
      <c r="J22">
        <v>39034208</v>
      </c>
    </row>
    <row r="23" spans="1:10" ht="16" customHeight="1" x14ac:dyDescent="0.2">
      <c r="A23" t="s">
        <v>25</v>
      </c>
      <c r="B23">
        <v>181287669</v>
      </c>
      <c r="C23">
        <v>42624865</v>
      </c>
      <c r="D23">
        <v>223912534</v>
      </c>
      <c r="E23">
        <v>47789725</v>
      </c>
      <c r="F23">
        <v>0</v>
      </c>
      <c r="G23">
        <v>176122809</v>
      </c>
      <c r="H23">
        <v>166487456</v>
      </c>
      <c r="I23">
        <v>1915200</v>
      </c>
      <c r="J23">
        <v>7720153</v>
      </c>
    </row>
    <row r="24" spans="1:10" ht="16" customHeight="1" x14ac:dyDescent="0.2">
      <c r="A24" t="s">
        <v>26</v>
      </c>
      <c r="B24">
        <v>145725780</v>
      </c>
      <c r="C24">
        <v>39602871</v>
      </c>
      <c r="D24">
        <v>185328651</v>
      </c>
      <c r="E24">
        <v>0</v>
      </c>
      <c r="F24">
        <v>16397199</v>
      </c>
      <c r="G24">
        <v>168931452</v>
      </c>
      <c r="H24">
        <v>168760026</v>
      </c>
      <c r="I24">
        <v>171426</v>
      </c>
      <c r="J24">
        <v>0</v>
      </c>
    </row>
    <row r="25" spans="1:10" ht="16" customHeight="1" x14ac:dyDescent="0.2">
      <c r="A25" t="s">
        <v>27</v>
      </c>
      <c r="B25">
        <v>78120889</v>
      </c>
      <c r="C25">
        <v>0</v>
      </c>
      <c r="D25">
        <v>78120889</v>
      </c>
      <c r="E25">
        <v>0</v>
      </c>
      <c r="F25">
        <v>0</v>
      </c>
      <c r="G25">
        <v>78120889</v>
      </c>
      <c r="H25">
        <v>74702873</v>
      </c>
      <c r="I25">
        <v>0</v>
      </c>
      <c r="J25">
        <v>3418016</v>
      </c>
    </row>
    <row r="26" spans="1:10" ht="16" customHeight="1" x14ac:dyDescent="0.2">
      <c r="A26" t="s">
        <v>28</v>
      </c>
      <c r="B26">
        <v>249242682</v>
      </c>
      <c r="C26">
        <v>0</v>
      </c>
      <c r="D26">
        <v>249242682</v>
      </c>
      <c r="E26">
        <v>0</v>
      </c>
      <c r="F26">
        <v>22909803</v>
      </c>
      <c r="G26">
        <v>226332879</v>
      </c>
      <c r="H26">
        <v>226332879</v>
      </c>
      <c r="I26">
        <v>0</v>
      </c>
      <c r="J26">
        <v>0</v>
      </c>
    </row>
    <row r="27" spans="1:10" ht="16" customHeight="1" x14ac:dyDescent="0.2">
      <c r="A27" t="s">
        <v>29</v>
      </c>
      <c r="B27">
        <v>499763744</v>
      </c>
      <c r="C27">
        <v>0</v>
      </c>
      <c r="D27">
        <v>499763744</v>
      </c>
      <c r="E27">
        <v>91874225</v>
      </c>
      <c r="F27">
        <v>45937112</v>
      </c>
      <c r="G27">
        <v>361952407</v>
      </c>
      <c r="H27">
        <v>361952407</v>
      </c>
      <c r="I27">
        <v>0</v>
      </c>
      <c r="J27">
        <v>0</v>
      </c>
    </row>
    <row r="28" spans="1:10" ht="16" customHeight="1" x14ac:dyDescent="0.2">
      <c r="A28" t="s">
        <v>30</v>
      </c>
      <c r="B28">
        <v>843529846</v>
      </c>
      <c r="C28">
        <v>160261685</v>
      </c>
      <c r="D28">
        <v>1003791531</v>
      </c>
      <c r="E28">
        <v>0</v>
      </c>
      <c r="F28">
        <v>77535285</v>
      </c>
      <c r="G28">
        <v>926256246</v>
      </c>
      <c r="H28">
        <v>807279523</v>
      </c>
      <c r="I28">
        <v>0</v>
      </c>
      <c r="J28">
        <v>118976723</v>
      </c>
    </row>
    <row r="29" spans="1:10" ht="16" customHeight="1" x14ac:dyDescent="0.2">
      <c r="A29" t="s">
        <v>31</v>
      </c>
      <c r="B29">
        <v>263434070</v>
      </c>
      <c r="C29">
        <v>137066427</v>
      </c>
      <c r="D29">
        <v>400500497</v>
      </c>
      <c r="E29">
        <v>62086000</v>
      </c>
      <c r="F29">
        <v>4790000</v>
      </c>
      <c r="G29">
        <v>333624497</v>
      </c>
      <c r="H29">
        <v>199855452</v>
      </c>
      <c r="I29">
        <v>54302020</v>
      </c>
      <c r="J29">
        <v>79467025</v>
      </c>
    </row>
    <row r="30" spans="1:10" ht="16" customHeight="1" x14ac:dyDescent="0.2">
      <c r="A30" t="s">
        <v>32</v>
      </c>
      <c r="B30">
        <v>86767579</v>
      </c>
      <c r="C30">
        <v>16558045</v>
      </c>
      <c r="D30">
        <v>103325624</v>
      </c>
      <c r="E30">
        <v>17353516</v>
      </c>
      <c r="F30">
        <v>8676758</v>
      </c>
      <c r="G30">
        <v>77295350</v>
      </c>
      <c r="H30">
        <v>58810359</v>
      </c>
      <c r="I30">
        <v>5617940</v>
      </c>
      <c r="J30">
        <v>12867051</v>
      </c>
    </row>
    <row r="31" spans="1:10" ht="16" customHeight="1" x14ac:dyDescent="0.2">
      <c r="A31" t="s">
        <v>33</v>
      </c>
      <c r="B31">
        <v>236137159</v>
      </c>
      <c r="C31">
        <v>8469500</v>
      </c>
      <c r="D31">
        <v>244606659</v>
      </c>
      <c r="E31">
        <v>23000000</v>
      </c>
      <c r="F31">
        <v>21701176</v>
      </c>
      <c r="G31">
        <v>199905483</v>
      </c>
      <c r="H31">
        <v>180554336</v>
      </c>
      <c r="I31">
        <v>3</v>
      </c>
      <c r="J31">
        <v>19351144</v>
      </c>
    </row>
    <row r="32" spans="1:10" ht="16" customHeight="1" x14ac:dyDescent="0.2">
      <c r="A32" t="s">
        <v>34</v>
      </c>
      <c r="B32">
        <v>38039116</v>
      </c>
      <c r="C32">
        <v>48691579</v>
      </c>
      <c r="D32">
        <v>86730695</v>
      </c>
      <c r="E32">
        <v>9040310</v>
      </c>
      <c r="F32">
        <v>2354101</v>
      </c>
      <c r="G32">
        <v>75336284</v>
      </c>
      <c r="H32">
        <v>29875877</v>
      </c>
      <c r="I32">
        <v>841400</v>
      </c>
      <c r="J32">
        <v>44619007</v>
      </c>
    </row>
    <row r="33" spans="1:10" ht="16" customHeight="1" x14ac:dyDescent="0.2">
      <c r="A33" t="s">
        <v>35</v>
      </c>
      <c r="B33">
        <v>57104913</v>
      </c>
      <c r="C33">
        <v>57329562</v>
      </c>
      <c r="D33">
        <v>114434475</v>
      </c>
      <c r="E33">
        <v>17000000</v>
      </c>
      <c r="F33">
        <v>0</v>
      </c>
      <c r="G33">
        <v>97434475</v>
      </c>
      <c r="H33">
        <v>41377841</v>
      </c>
      <c r="I33">
        <v>148736</v>
      </c>
      <c r="J33">
        <v>55907898</v>
      </c>
    </row>
    <row r="34" spans="1:10" ht="16" customHeight="1" x14ac:dyDescent="0.2">
      <c r="A34" t="s">
        <v>36</v>
      </c>
      <c r="B34">
        <v>47768312</v>
      </c>
      <c r="C34">
        <v>11027585</v>
      </c>
      <c r="D34">
        <v>58795897</v>
      </c>
      <c r="E34">
        <v>850000</v>
      </c>
      <c r="F34">
        <v>0</v>
      </c>
      <c r="G34">
        <v>57945897</v>
      </c>
      <c r="H34">
        <v>48975894</v>
      </c>
      <c r="I34">
        <v>0</v>
      </c>
      <c r="J34">
        <v>8970003</v>
      </c>
    </row>
    <row r="35" spans="1:10" ht="16" customHeight="1" x14ac:dyDescent="0.2">
      <c r="A35" t="s">
        <v>37</v>
      </c>
      <c r="B35">
        <v>38521261</v>
      </c>
      <c r="C35">
        <v>6555391</v>
      </c>
      <c r="D35">
        <v>45076652</v>
      </c>
      <c r="E35">
        <v>1863063</v>
      </c>
      <c r="F35">
        <v>936937</v>
      </c>
      <c r="G35">
        <v>42276652</v>
      </c>
      <c r="H35">
        <v>37548788</v>
      </c>
      <c r="I35">
        <v>0</v>
      </c>
      <c r="J35">
        <v>4727864</v>
      </c>
    </row>
    <row r="36" spans="1:10" ht="16" customHeight="1" x14ac:dyDescent="0.2">
      <c r="A36" t="s">
        <v>38</v>
      </c>
      <c r="B36">
        <v>416494641</v>
      </c>
      <c r="C36">
        <v>82938836</v>
      </c>
      <c r="D36">
        <v>499433477</v>
      </c>
      <c r="E36">
        <v>57513000</v>
      </c>
      <c r="F36">
        <v>12703500</v>
      </c>
      <c r="G36">
        <v>429216977</v>
      </c>
      <c r="H36">
        <v>257502918</v>
      </c>
      <c r="I36">
        <v>148179088</v>
      </c>
      <c r="J36">
        <v>23534971</v>
      </c>
    </row>
    <row r="37" spans="1:10" ht="16" customHeight="1" x14ac:dyDescent="0.2">
      <c r="A37" t="s">
        <v>39</v>
      </c>
      <c r="B37">
        <v>120335287</v>
      </c>
      <c r="C37">
        <v>13534389</v>
      </c>
      <c r="D37">
        <v>133869676</v>
      </c>
      <c r="E37">
        <v>23777500</v>
      </c>
      <c r="F37">
        <v>0</v>
      </c>
      <c r="G37">
        <v>110092176</v>
      </c>
      <c r="H37">
        <v>82139904</v>
      </c>
      <c r="I37">
        <v>27952272</v>
      </c>
      <c r="J37">
        <v>0</v>
      </c>
    </row>
    <row r="38" spans="1:10" ht="16" customHeight="1" x14ac:dyDescent="0.2">
      <c r="A38" t="s">
        <v>40</v>
      </c>
      <c r="B38">
        <v>2657738164</v>
      </c>
      <c r="C38">
        <v>527411019</v>
      </c>
      <c r="D38">
        <v>3185149183</v>
      </c>
      <c r="E38">
        <v>366858780</v>
      </c>
      <c r="F38">
        <v>190479111</v>
      </c>
      <c r="G38">
        <v>2627811292</v>
      </c>
      <c r="H38">
        <v>2106178223</v>
      </c>
      <c r="I38">
        <v>221379448</v>
      </c>
      <c r="J38">
        <v>300253621</v>
      </c>
    </row>
    <row r="39" spans="1:10" ht="16" customHeight="1" x14ac:dyDescent="0.2">
      <c r="A39" t="s">
        <v>41</v>
      </c>
      <c r="B39">
        <v>328815607</v>
      </c>
      <c r="C39">
        <v>217867884</v>
      </c>
      <c r="D39">
        <v>546683491</v>
      </c>
      <c r="E39">
        <v>79437673</v>
      </c>
      <c r="F39">
        <v>13002987</v>
      </c>
      <c r="G39">
        <v>454242831</v>
      </c>
      <c r="H39">
        <v>263363437</v>
      </c>
      <c r="I39">
        <v>187361741</v>
      </c>
      <c r="J39">
        <v>3517653</v>
      </c>
    </row>
    <row r="40" spans="1:10" ht="16" customHeight="1" x14ac:dyDescent="0.2">
      <c r="A40" t="s">
        <v>42</v>
      </c>
      <c r="B40">
        <v>26399809</v>
      </c>
      <c r="C40">
        <v>20547581</v>
      </c>
      <c r="D40">
        <v>46947390</v>
      </c>
      <c r="E40">
        <v>0</v>
      </c>
      <c r="F40">
        <v>0</v>
      </c>
      <c r="G40">
        <v>46947390</v>
      </c>
      <c r="H40">
        <v>28269406</v>
      </c>
      <c r="I40">
        <v>0</v>
      </c>
      <c r="J40">
        <v>18677984</v>
      </c>
    </row>
    <row r="41" spans="1:10" ht="16" customHeight="1" x14ac:dyDescent="0.2">
      <c r="A41" t="s">
        <v>43</v>
      </c>
      <c r="B41">
        <v>727968260</v>
      </c>
      <c r="C41">
        <v>33574905</v>
      </c>
      <c r="D41">
        <v>761543165</v>
      </c>
      <c r="E41">
        <v>0</v>
      </c>
      <c r="F41">
        <v>56021758</v>
      </c>
      <c r="G41">
        <v>705521407</v>
      </c>
      <c r="H41">
        <v>616336270</v>
      </c>
      <c r="I41">
        <v>42062103</v>
      </c>
      <c r="J41">
        <v>47123034</v>
      </c>
    </row>
    <row r="42" spans="1:10" ht="16" customHeight="1" x14ac:dyDescent="0.2">
      <c r="A42" t="s">
        <v>44</v>
      </c>
      <c r="B42">
        <v>145281442</v>
      </c>
      <c r="C42">
        <v>40407135</v>
      </c>
      <c r="D42">
        <v>185688577</v>
      </c>
      <c r="E42">
        <v>29056288</v>
      </c>
      <c r="F42">
        <v>14528144</v>
      </c>
      <c r="G42">
        <v>142104145</v>
      </c>
      <c r="H42">
        <v>88439634</v>
      </c>
      <c r="I42">
        <v>46915906</v>
      </c>
      <c r="J42">
        <v>6748605</v>
      </c>
    </row>
    <row r="43" spans="1:10" ht="16" customHeight="1" x14ac:dyDescent="0.2">
      <c r="A43" t="s">
        <v>45</v>
      </c>
      <c r="B43">
        <v>181493367</v>
      </c>
      <c r="C43">
        <v>0</v>
      </c>
      <c r="D43">
        <v>181493367</v>
      </c>
      <c r="E43">
        <v>0</v>
      </c>
      <c r="F43">
        <v>0</v>
      </c>
      <c r="G43">
        <v>181493367</v>
      </c>
      <c r="H43">
        <v>181333095</v>
      </c>
      <c r="I43">
        <v>0</v>
      </c>
      <c r="J43">
        <v>160272</v>
      </c>
    </row>
    <row r="44" spans="1:10" ht="16" customHeight="1" x14ac:dyDescent="0.2">
      <c r="A44" t="s">
        <v>46</v>
      </c>
      <c r="B44">
        <v>719499305</v>
      </c>
      <c r="C44">
        <v>237752137</v>
      </c>
      <c r="D44">
        <v>957251442</v>
      </c>
      <c r="E44">
        <v>150817250</v>
      </c>
      <c r="F44">
        <v>30977000</v>
      </c>
      <c r="G44">
        <v>775457192</v>
      </c>
      <c r="H44">
        <v>496910921</v>
      </c>
      <c r="I44">
        <v>70448552</v>
      </c>
      <c r="J44">
        <v>208097719</v>
      </c>
    </row>
    <row r="45" spans="1:10" ht="16" customHeight="1" x14ac:dyDescent="0.2">
      <c r="A45" t="s">
        <v>47</v>
      </c>
      <c r="B45">
        <v>95021587</v>
      </c>
      <c r="C45">
        <v>14733296</v>
      </c>
      <c r="D45">
        <v>109754883</v>
      </c>
      <c r="E45">
        <v>11345913</v>
      </c>
      <c r="F45">
        <v>8760000</v>
      </c>
      <c r="G45">
        <v>89648970</v>
      </c>
      <c r="H45">
        <v>75784343</v>
      </c>
      <c r="I45">
        <v>13864627</v>
      </c>
      <c r="J45">
        <v>0</v>
      </c>
    </row>
    <row r="46" spans="1:10" ht="16" customHeight="1" x14ac:dyDescent="0.2">
      <c r="A46" t="s">
        <v>48</v>
      </c>
      <c r="B46">
        <v>108758021</v>
      </c>
      <c r="C46">
        <v>0</v>
      </c>
      <c r="D46">
        <v>108758021</v>
      </c>
      <c r="E46">
        <v>0</v>
      </c>
      <c r="F46">
        <v>0</v>
      </c>
      <c r="G46">
        <v>108758021</v>
      </c>
      <c r="H46">
        <v>95183711</v>
      </c>
      <c r="I46">
        <v>0</v>
      </c>
      <c r="J46">
        <v>13574310</v>
      </c>
    </row>
    <row r="47" spans="1:10" ht="16" customHeight="1" x14ac:dyDescent="0.2">
      <c r="A47" t="s">
        <v>49</v>
      </c>
      <c r="B47">
        <v>21279651</v>
      </c>
      <c r="C47">
        <v>15623247</v>
      </c>
      <c r="D47">
        <v>36902898</v>
      </c>
      <c r="E47">
        <v>0</v>
      </c>
      <c r="F47">
        <v>2127965</v>
      </c>
      <c r="G47">
        <v>34774933</v>
      </c>
      <c r="H47">
        <v>18791954</v>
      </c>
      <c r="I47">
        <v>0</v>
      </c>
      <c r="J47">
        <v>15982979</v>
      </c>
    </row>
    <row r="48" spans="1:10" ht="16" customHeight="1" x14ac:dyDescent="0.2">
      <c r="A48" t="s">
        <v>50</v>
      </c>
      <c r="B48">
        <v>208364535</v>
      </c>
      <c r="C48">
        <v>60686092</v>
      </c>
      <c r="D48">
        <v>269050627</v>
      </c>
      <c r="E48">
        <v>32224287</v>
      </c>
      <c r="F48">
        <v>0</v>
      </c>
      <c r="G48">
        <v>236826340</v>
      </c>
      <c r="H48">
        <v>216351844</v>
      </c>
      <c r="I48">
        <v>0</v>
      </c>
      <c r="J48">
        <v>20474496</v>
      </c>
    </row>
    <row r="49" spans="1:10" ht="16" customHeight="1" x14ac:dyDescent="0.2">
      <c r="A49" t="s">
        <v>51</v>
      </c>
      <c r="B49">
        <v>413394250</v>
      </c>
      <c r="C49">
        <v>155410055</v>
      </c>
      <c r="D49">
        <v>568804305</v>
      </c>
      <c r="E49">
        <v>0</v>
      </c>
      <c r="F49">
        <v>33565875</v>
      </c>
      <c r="G49">
        <v>535238430</v>
      </c>
      <c r="H49">
        <v>442854998</v>
      </c>
      <c r="I49">
        <v>92383432</v>
      </c>
      <c r="J49">
        <v>0</v>
      </c>
    </row>
    <row r="50" spans="1:10" ht="16" customHeight="1" x14ac:dyDescent="0.2">
      <c r="A50" t="s">
        <v>52</v>
      </c>
      <c r="B50">
        <v>75609475</v>
      </c>
      <c r="C50">
        <v>89980372</v>
      </c>
      <c r="D50">
        <v>165589847</v>
      </c>
      <c r="E50">
        <v>0</v>
      </c>
      <c r="F50">
        <v>7623137</v>
      </c>
      <c r="G50">
        <v>157966710</v>
      </c>
      <c r="H50">
        <v>71514163</v>
      </c>
      <c r="I50">
        <v>0</v>
      </c>
      <c r="J50">
        <v>86452547</v>
      </c>
    </row>
    <row r="51" spans="1:10" ht="16" customHeight="1" x14ac:dyDescent="0.2">
      <c r="A51" t="s">
        <v>53</v>
      </c>
      <c r="B51">
        <v>47353181</v>
      </c>
      <c r="C51">
        <v>0</v>
      </c>
      <c r="D51">
        <v>47353181</v>
      </c>
      <c r="E51">
        <v>9224074</v>
      </c>
      <c r="F51">
        <v>4735318</v>
      </c>
      <c r="G51">
        <v>33393789</v>
      </c>
      <c r="H51">
        <v>33393789</v>
      </c>
      <c r="I51">
        <v>0</v>
      </c>
      <c r="J51">
        <v>0</v>
      </c>
    </row>
    <row r="52" spans="1:10" ht="16" customHeight="1" x14ac:dyDescent="0.2">
      <c r="A52" t="s">
        <v>54</v>
      </c>
      <c r="B52">
        <v>158285172</v>
      </c>
      <c r="C52">
        <v>18590038</v>
      </c>
      <c r="D52">
        <v>176875210</v>
      </c>
      <c r="E52">
        <v>21217845</v>
      </c>
      <c r="F52">
        <v>12724123</v>
      </c>
      <c r="G52">
        <v>142933242</v>
      </c>
      <c r="H52">
        <v>116252362</v>
      </c>
      <c r="I52">
        <v>1568657</v>
      </c>
      <c r="J52">
        <v>25112223</v>
      </c>
    </row>
    <row r="53" spans="1:10" ht="16" customHeight="1" x14ac:dyDescent="0.2">
      <c r="A53" t="s">
        <v>55</v>
      </c>
      <c r="B53">
        <v>414426195</v>
      </c>
      <c r="C53">
        <v>2536380</v>
      </c>
      <c r="D53">
        <v>416962575</v>
      </c>
      <c r="E53">
        <v>76206373</v>
      </c>
      <c r="F53">
        <v>7176000</v>
      </c>
      <c r="G53">
        <v>333580202</v>
      </c>
      <c r="H53">
        <v>333530554</v>
      </c>
      <c r="I53">
        <v>0</v>
      </c>
      <c r="J53">
        <v>49648</v>
      </c>
    </row>
    <row r="54" spans="1:10" ht="16" customHeight="1" x14ac:dyDescent="0.2">
      <c r="A54" t="s">
        <v>56</v>
      </c>
      <c r="B54">
        <v>110176310</v>
      </c>
      <c r="C54">
        <v>9443281</v>
      </c>
      <c r="D54">
        <v>119619591</v>
      </c>
      <c r="E54">
        <v>0</v>
      </c>
      <c r="F54">
        <v>11017631</v>
      </c>
      <c r="G54">
        <v>108601960</v>
      </c>
      <c r="H54">
        <v>99147536</v>
      </c>
      <c r="I54">
        <v>9454424</v>
      </c>
      <c r="J54">
        <v>0</v>
      </c>
    </row>
    <row r="55" spans="1:10" ht="16" customHeight="1" x14ac:dyDescent="0.2">
      <c r="A55" t="s">
        <v>57</v>
      </c>
      <c r="B55">
        <v>342154548</v>
      </c>
      <c r="C55">
        <v>7198335</v>
      </c>
      <c r="D55">
        <v>349352883</v>
      </c>
      <c r="E55">
        <v>62899870</v>
      </c>
      <c r="F55">
        <v>15422200</v>
      </c>
      <c r="G55">
        <v>271030813</v>
      </c>
      <c r="H55">
        <v>271030813</v>
      </c>
      <c r="I55">
        <v>0</v>
      </c>
      <c r="J55">
        <v>0</v>
      </c>
    </row>
    <row r="56" spans="1:10" ht="16" customHeight="1" x14ac:dyDescent="0.2">
      <c r="A56" t="s">
        <v>58</v>
      </c>
      <c r="B56">
        <v>18500530</v>
      </c>
      <c r="C56">
        <v>32010949</v>
      </c>
      <c r="D56">
        <v>50511479</v>
      </c>
      <c r="E56">
        <v>0</v>
      </c>
      <c r="F56">
        <v>1850053</v>
      </c>
      <c r="G56">
        <v>48661426</v>
      </c>
      <c r="H56">
        <v>19594524</v>
      </c>
      <c r="I56">
        <v>4983035</v>
      </c>
      <c r="J56">
        <v>24083867</v>
      </c>
    </row>
    <row r="58" spans="1:10" ht="16" customHeight="1" x14ac:dyDescent="0.2">
      <c r="A58" t="s">
        <v>683</v>
      </c>
    </row>
  </sheetData>
  <printOptions horizontalCentered="1"/>
  <pageMargins left="0" right="0" top="0" bottom="0" header="0" footer="0"/>
  <pageSetup scale="61" orientation="landscape"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enableFormatConditionsCalculation="0">
    <pageSetUpPr fitToPage="1"/>
  </sheetPr>
  <dimension ref="A1:F56"/>
  <sheetViews>
    <sheetView workbookViewId="0">
      <selection activeCell="F5" sqref="F5"/>
    </sheetView>
  </sheetViews>
  <sheetFormatPr baseColWidth="10" defaultColWidth="8.83203125" defaultRowHeight="16" x14ac:dyDescent="0.2"/>
  <cols>
    <col min="1" max="1" width="20.6640625" bestFit="1" customWidth="1"/>
    <col min="2" max="3" width="16.83203125" bestFit="1" customWidth="1"/>
    <col min="4" max="4" width="14" bestFit="1" customWidth="1"/>
    <col min="5" max="5" width="16" customWidth="1"/>
    <col min="6" max="6" width="14" bestFit="1" customWidth="1"/>
  </cols>
  <sheetData>
    <row r="1" spans="1:6" x14ac:dyDescent="0.2">
      <c r="A1" t="s">
        <v>0</v>
      </c>
    </row>
    <row r="2" spans="1:6" x14ac:dyDescent="0.2">
      <c r="A2" t="s">
        <v>1</v>
      </c>
    </row>
    <row r="3" spans="1:6" x14ac:dyDescent="0.2">
      <c r="B3" t="s">
        <v>2</v>
      </c>
      <c r="C3" t="s">
        <v>3</v>
      </c>
      <c r="D3" t="s">
        <v>4</v>
      </c>
      <c r="E3" t="s">
        <v>5</v>
      </c>
      <c r="F3" t="s">
        <v>6</v>
      </c>
    </row>
    <row r="5" spans="1:6" x14ac:dyDescent="0.2">
      <c r="A5" t="s">
        <v>7</v>
      </c>
      <c r="B5">
        <v>9879588415</v>
      </c>
      <c r="C5">
        <v>8737929722</v>
      </c>
      <c r="D5">
        <v>327325606</v>
      </c>
      <c r="E5">
        <v>276452351</v>
      </c>
      <c r="F5">
        <v>537880736</v>
      </c>
    </row>
    <row r="6" spans="1:6" x14ac:dyDescent="0.2">
      <c r="A6" t="s">
        <v>8</v>
      </c>
      <c r="B6">
        <v>49373007</v>
      </c>
      <c r="C6">
        <v>45889869</v>
      </c>
      <c r="D6">
        <v>62672</v>
      </c>
      <c r="E6">
        <v>3420466</v>
      </c>
      <c r="F6">
        <v>0</v>
      </c>
    </row>
    <row r="7" spans="1:6" x14ac:dyDescent="0.2">
      <c r="A7" t="s">
        <v>9</v>
      </c>
      <c r="B7">
        <v>48320497</v>
      </c>
      <c r="C7">
        <v>38661269</v>
      </c>
      <c r="D7">
        <v>9210494</v>
      </c>
      <c r="E7">
        <v>448734</v>
      </c>
      <c r="F7">
        <v>0</v>
      </c>
    </row>
    <row r="8" spans="1:6" x14ac:dyDescent="0.2">
      <c r="A8" t="s">
        <v>10</v>
      </c>
      <c r="B8">
        <v>-21764989</v>
      </c>
      <c r="C8">
        <v>-21820495</v>
      </c>
      <c r="D8">
        <v>0</v>
      </c>
      <c r="E8">
        <v>55506</v>
      </c>
      <c r="F8">
        <v>0</v>
      </c>
    </row>
    <row r="9" spans="1:6" x14ac:dyDescent="0.2">
      <c r="A9" t="s">
        <v>11</v>
      </c>
      <c r="B9">
        <v>13186751</v>
      </c>
      <c r="C9">
        <v>13186751</v>
      </c>
      <c r="D9">
        <v>0</v>
      </c>
      <c r="E9">
        <v>0</v>
      </c>
      <c r="F9">
        <v>0</v>
      </c>
    </row>
    <row r="10" spans="1:6" x14ac:dyDescent="0.2">
      <c r="A10" t="s">
        <v>12</v>
      </c>
      <c r="B10">
        <v>3644367765</v>
      </c>
      <c r="C10">
        <v>3225250917</v>
      </c>
      <c r="D10">
        <v>53434745</v>
      </c>
      <c r="E10">
        <v>128988969</v>
      </c>
      <c r="F10">
        <v>236693134</v>
      </c>
    </row>
    <row r="11" spans="1:6" x14ac:dyDescent="0.2">
      <c r="A11" t="s">
        <v>13</v>
      </c>
      <c r="B11">
        <v>74236662</v>
      </c>
      <c r="C11">
        <v>70665383</v>
      </c>
      <c r="D11">
        <v>0</v>
      </c>
      <c r="E11">
        <v>3571279</v>
      </c>
      <c r="F11">
        <v>0</v>
      </c>
    </row>
    <row r="12" spans="1:6" x14ac:dyDescent="0.2">
      <c r="A12" t="s">
        <v>14</v>
      </c>
      <c r="B12">
        <v>84307994</v>
      </c>
      <c r="C12">
        <v>81318858</v>
      </c>
      <c r="D12">
        <v>1614006</v>
      </c>
      <c r="E12">
        <v>0</v>
      </c>
      <c r="F12">
        <v>1375130</v>
      </c>
    </row>
    <row r="13" spans="1:6" x14ac:dyDescent="0.2">
      <c r="A13" t="s">
        <v>15</v>
      </c>
      <c r="B13">
        <v>18287640</v>
      </c>
      <c r="C13">
        <v>12916840</v>
      </c>
      <c r="D13">
        <v>5370800</v>
      </c>
      <c r="E13">
        <v>0</v>
      </c>
      <c r="F13">
        <v>0</v>
      </c>
    </row>
    <row r="14" spans="1:6" x14ac:dyDescent="0.2">
      <c r="A14" t="s">
        <v>16</v>
      </c>
      <c r="B14">
        <v>74329617</v>
      </c>
      <c r="C14">
        <v>59029639</v>
      </c>
      <c r="D14">
        <v>14250000</v>
      </c>
      <c r="E14">
        <v>1049978</v>
      </c>
      <c r="F14">
        <v>0</v>
      </c>
    </row>
    <row r="15" spans="1:6" x14ac:dyDescent="0.2">
      <c r="A15" t="s">
        <v>17</v>
      </c>
      <c r="B15">
        <v>189838752</v>
      </c>
      <c r="C15">
        <v>173246361</v>
      </c>
      <c r="D15">
        <v>16185384</v>
      </c>
      <c r="E15">
        <v>407007</v>
      </c>
      <c r="F15">
        <v>0</v>
      </c>
    </row>
    <row r="16" spans="1:6" x14ac:dyDescent="0.2">
      <c r="A16" t="s">
        <v>18</v>
      </c>
      <c r="B16">
        <v>56062013</v>
      </c>
      <c r="C16">
        <v>47521753</v>
      </c>
      <c r="D16">
        <v>676113</v>
      </c>
      <c r="E16">
        <v>7864147</v>
      </c>
      <c r="F16">
        <v>0</v>
      </c>
    </row>
    <row r="17" spans="1:6" x14ac:dyDescent="0.2">
      <c r="A17" t="s">
        <v>19</v>
      </c>
      <c r="B17">
        <v>65565017</v>
      </c>
      <c r="C17">
        <v>64060110</v>
      </c>
      <c r="D17">
        <v>0</v>
      </c>
      <c r="E17">
        <v>1504907</v>
      </c>
      <c r="F17">
        <v>0</v>
      </c>
    </row>
    <row r="18" spans="1:6" x14ac:dyDescent="0.2">
      <c r="A18" t="s">
        <v>20</v>
      </c>
      <c r="B18">
        <v>6722914</v>
      </c>
      <c r="C18">
        <v>6548938</v>
      </c>
      <c r="D18">
        <v>41663</v>
      </c>
      <c r="E18">
        <v>132313</v>
      </c>
      <c r="F18">
        <v>0</v>
      </c>
    </row>
    <row r="19" spans="1:6" x14ac:dyDescent="0.2">
      <c r="A19" t="s">
        <v>21</v>
      </c>
      <c r="B19">
        <v>86145422</v>
      </c>
      <c r="C19">
        <v>81008007</v>
      </c>
      <c r="D19">
        <v>0</v>
      </c>
      <c r="E19">
        <v>5137415</v>
      </c>
      <c r="F19">
        <v>0</v>
      </c>
    </row>
    <row r="20" spans="1:6" x14ac:dyDescent="0.2">
      <c r="A20" t="s">
        <v>22</v>
      </c>
      <c r="B20">
        <v>28917287</v>
      </c>
      <c r="C20">
        <v>28917287</v>
      </c>
      <c r="D20">
        <v>0</v>
      </c>
      <c r="E20">
        <v>0</v>
      </c>
      <c r="F20">
        <v>0</v>
      </c>
    </row>
    <row r="21" spans="1:6" x14ac:dyDescent="0.2">
      <c r="A21" t="s">
        <v>23</v>
      </c>
      <c r="B21">
        <v>67258003</v>
      </c>
      <c r="C21">
        <v>54111291</v>
      </c>
      <c r="D21">
        <v>10207533</v>
      </c>
      <c r="E21">
        <v>2939179</v>
      </c>
      <c r="F21">
        <v>0</v>
      </c>
    </row>
    <row r="22" spans="1:6" x14ac:dyDescent="0.2">
      <c r="A22" t="s">
        <v>24</v>
      </c>
      <c r="B22">
        <v>55284656</v>
      </c>
      <c r="C22">
        <v>27456136</v>
      </c>
      <c r="D22">
        <v>5844890</v>
      </c>
      <c r="E22">
        <v>3913267</v>
      </c>
      <c r="F22">
        <v>18070363</v>
      </c>
    </row>
    <row r="23" spans="1:6" x14ac:dyDescent="0.2">
      <c r="A23" t="s">
        <v>25</v>
      </c>
      <c r="B23">
        <v>150796339</v>
      </c>
      <c r="C23">
        <v>102073147</v>
      </c>
      <c r="D23">
        <v>44150883</v>
      </c>
      <c r="E23">
        <v>4572309</v>
      </c>
      <c r="F23">
        <v>0</v>
      </c>
    </row>
    <row r="24" spans="1:6" x14ac:dyDescent="0.2">
      <c r="A24" t="s">
        <v>26</v>
      </c>
      <c r="B24">
        <v>26272078</v>
      </c>
      <c r="C24">
        <v>25701676</v>
      </c>
      <c r="D24">
        <v>0</v>
      </c>
      <c r="E24">
        <v>570402</v>
      </c>
      <c r="F24">
        <v>0</v>
      </c>
    </row>
    <row r="25" spans="1:6" x14ac:dyDescent="0.2">
      <c r="A25" t="s">
        <v>27</v>
      </c>
      <c r="B25">
        <v>63343244</v>
      </c>
      <c r="C25">
        <v>49822769</v>
      </c>
      <c r="D25">
        <v>4332305</v>
      </c>
      <c r="E25">
        <v>9188170</v>
      </c>
      <c r="F25">
        <v>0</v>
      </c>
    </row>
    <row r="26" spans="1:6" x14ac:dyDescent="0.2">
      <c r="A26" t="s">
        <v>28</v>
      </c>
      <c r="B26">
        <v>139192074</v>
      </c>
      <c r="C26">
        <v>139192074</v>
      </c>
      <c r="D26">
        <v>0</v>
      </c>
      <c r="E26">
        <v>0</v>
      </c>
      <c r="F26">
        <v>0</v>
      </c>
    </row>
    <row r="27" spans="1:6" x14ac:dyDescent="0.2">
      <c r="A27" t="s">
        <v>29</v>
      </c>
      <c r="B27">
        <v>338713000</v>
      </c>
      <c r="C27">
        <v>338713000</v>
      </c>
      <c r="D27">
        <v>0</v>
      </c>
      <c r="E27">
        <v>0</v>
      </c>
      <c r="F27">
        <v>0</v>
      </c>
    </row>
    <row r="28" spans="1:6" x14ac:dyDescent="0.2">
      <c r="A28" t="s">
        <v>30</v>
      </c>
      <c r="B28">
        <v>206580424</v>
      </c>
      <c r="C28">
        <v>206580424</v>
      </c>
      <c r="D28">
        <v>0</v>
      </c>
      <c r="E28">
        <v>0</v>
      </c>
      <c r="F28">
        <v>0</v>
      </c>
    </row>
    <row r="29" spans="1:6" x14ac:dyDescent="0.2">
      <c r="A29" t="s">
        <v>31</v>
      </c>
      <c r="B29">
        <v>94097884</v>
      </c>
      <c r="C29">
        <v>94097884</v>
      </c>
      <c r="D29">
        <v>0</v>
      </c>
      <c r="E29">
        <v>0</v>
      </c>
      <c r="F29">
        <v>0</v>
      </c>
    </row>
    <row r="30" spans="1:6" x14ac:dyDescent="0.2">
      <c r="A30" t="s">
        <v>32</v>
      </c>
      <c r="B30">
        <v>23676046</v>
      </c>
      <c r="C30">
        <v>16727155</v>
      </c>
      <c r="D30">
        <v>0</v>
      </c>
      <c r="E30">
        <v>6948891</v>
      </c>
      <c r="F30">
        <v>0</v>
      </c>
    </row>
    <row r="31" spans="1:6" x14ac:dyDescent="0.2">
      <c r="A31" t="s">
        <v>33</v>
      </c>
      <c r="B31">
        <v>101324094</v>
      </c>
      <c r="C31">
        <v>101324094</v>
      </c>
      <c r="D31">
        <v>0</v>
      </c>
      <c r="E31">
        <v>0</v>
      </c>
      <c r="F31">
        <v>0</v>
      </c>
    </row>
    <row r="32" spans="1:6" x14ac:dyDescent="0.2">
      <c r="A32" t="s">
        <v>34</v>
      </c>
      <c r="B32">
        <v>18364534</v>
      </c>
      <c r="C32">
        <v>15341135</v>
      </c>
      <c r="D32">
        <v>1313990</v>
      </c>
      <c r="E32">
        <v>0</v>
      </c>
      <c r="F32">
        <v>1709409</v>
      </c>
    </row>
    <row r="33" spans="1:6" x14ac:dyDescent="0.2">
      <c r="A33" t="s">
        <v>35</v>
      </c>
      <c r="B33">
        <v>24242137</v>
      </c>
      <c r="C33">
        <v>24242137</v>
      </c>
      <c r="D33">
        <v>0</v>
      </c>
      <c r="E33">
        <v>0</v>
      </c>
      <c r="F33">
        <v>0</v>
      </c>
    </row>
    <row r="34" spans="1:6" x14ac:dyDescent="0.2">
      <c r="A34" t="s">
        <v>36</v>
      </c>
      <c r="B34">
        <v>44067031</v>
      </c>
      <c r="C34">
        <v>43488242</v>
      </c>
      <c r="D34">
        <v>0</v>
      </c>
      <c r="E34">
        <v>578789</v>
      </c>
      <c r="F34">
        <v>0</v>
      </c>
    </row>
    <row r="35" spans="1:6" x14ac:dyDescent="0.2">
      <c r="A35" t="s">
        <v>37</v>
      </c>
      <c r="B35">
        <v>31209774</v>
      </c>
      <c r="C35">
        <v>23875719</v>
      </c>
      <c r="D35">
        <v>0</v>
      </c>
      <c r="E35">
        <v>0</v>
      </c>
      <c r="F35">
        <v>7334055</v>
      </c>
    </row>
    <row r="36" spans="1:6" x14ac:dyDescent="0.2">
      <c r="A36" t="s">
        <v>38</v>
      </c>
      <c r="B36">
        <v>332186815</v>
      </c>
      <c r="C36">
        <v>304045430</v>
      </c>
      <c r="D36">
        <v>10770381</v>
      </c>
      <c r="E36">
        <v>17371004</v>
      </c>
      <c r="F36">
        <v>0</v>
      </c>
    </row>
    <row r="37" spans="1:6" x14ac:dyDescent="0.2">
      <c r="A37" t="s">
        <v>39</v>
      </c>
      <c r="B37">
        <v>53263261</v>
      </c>
      <c r="C37">
        <v>53060825</v>
      </c>
      <c r="D37">
        <v>0</v>
      </c>
      <c r="E37">
        <v>202436</v>
      </c>
      <c r="F37">
        <v>0</v>
      </c>
    </row>
    <row r="38" spans="1:6" x14ac:dyDescent="0.2">
      <c r="A38" t="s">
        <v>40</v>
      </c>
      <c r="B38">
        <v>1869146207</v>
      </c>
      <c r="C38">
        <v>1606028384</v>
      </c>
      <c r="D38">
        <v>101983998</v>
      </c>
      <c r="E38">
        <v>0</v>
      </c>
      <c r="F38">
        <v>161133825</v>
      </c>
    </row>
    <row r="39" spans="1:6" x14ac:dyDescent="0.2">
      <c r="A39" t="s">
        <v>41</v>
      </c>
      <c r="B39">
        <v>59566438</v>
      </c>
      <c r="C39">
        <v>59078538</v>
      </c>
      <c r="D39">
        <v>0</v>
      </c>
      <c r="E39">
        <v>0</v>
      </c>
      <c r="F39">
        <v>487900</v>
      </c>
    </row>
    <row r="40" spans="1:6" x14ac:dyDescent="0.2">
      <c r="A40" t="s">
        <v>42</v>
      </c>
      <c r="B40">
        <v>19396462</v>
      </c>
      <c r="C40">
        <v>5092080</v>
      </c>
      <c r="D40">
        <v>1017036</v>
      </c>
      <c r="E40">
        <v>-210752</v>
      </c>
      <c r="F40">
        <v>13498098</v>
      </c>
    </row>
    <row r="41" spans="1:6" x14ac:dyDescent="0.2">
      <c r="A41" t="s">
        <v>43</v>
      </c>
      <c r="B41">
        <v>305738487</v>
      </c>
      <c r="C41">
        <v>301877426</v>
      </c>
      <c r="D41">
        <v>0</v>
      </c>
      <c r="E41">
        <v>3861061</v>
      </c>
      <c r="F41">
        <v>0</v>
      </c>
    </row>
    <row r="42" spans="1:6" x14ac:dyDescent="0.2">
      <c r="A42" t="s">
        <v>44</v>
      </c>
      <c r="B42">
        <v>61595982</v>
      </c>
      <c r="C42">
        <v>19846311</v>
      </c>
      <c r="D42">
        <v>6210262</v>
      </c>
      <c r="E42">
        <v>25716131</v>
      </c>
      <c r="F42">
        <v>9823278</v>
      </c>
    </row>
    <row r="43" spans="1:6" x14ac:dyDescent="0.2">
      <c r="A43" t="s">
        <v>45</v>
      </c>
      <c r="B43">
        <v>163441407</v>
      </c>
      <c r="C43">
        <v>141759717</v>
      </c>
      <c r="D43">
        <v>11048579</v>
      </c>
      <c r="E43">
        <v>2677736</v>
      </c>
      <c r="F43">
        <v>7955375</v>
      </c>
    </row>
    <row r="44" spans="1:6" x14ac:dyDescent="0.2">
      <c r="A44" t="s">
        <v>46</v>
      </c>
      <c r="B44">
        <v>278965301</v>
      </c>
      <c r="C44">
        <v>271504540</v>
      </c>
      <c r="D44">
        <v>0</v>
      </c>
      <c r="E44">
        <v>7460761</v>
      </c>
      <c r="F44">
        <v>0</v>
      </c>
    </row>
    <row r="45" spans="1:6" x14ac:dyDescent="0.2">
      <c r="A45" t="s">
        <v>47</v>
      </c>
      <c r="B45">
        <v>44566890</v>
      </c>
      <c r="C45">
        <v>42359021</v>
      </c>
      <c r="D45">
        <v>2011006</v>
      </c>
      <c r="E45">
        <v>196863</v>
      </c>
      <c r="F45">
        <v>0</v>
      </c>
    </row>
    <row r="46" spans="1:6" x14ac:dyDescent="0.2">
      <c r="A46" t="s">
        <v>48</v>
      </c>
      <c r="B46">
        <v>36681985</v>
      </c>
      <c r="C46">
        <v>34806837</v>
      </c>
      <c r="D46">
        <v>0</v>
      </c>
      <c r="E46">
        <v>1875148</v>
      </c>
      <c r="F46">
        <v>0</v>
      </c>
    </row>
    <row r="47" spans="1:6" x14ac:dyDescent="0.2">
      <c r="A47" t="s">
        <v>49</v>
      </c>
      <c r="B47">
        <v>17551004</v>
      </c>
      <c r="C47">
        <v>12609711</v>
      </c>
      <c r="D47">
        <v>802914</v>
      </c>
      <c r="E47">
        <v>0</v>
      </c>
      <c r="F47">
        <v>4138379</v>
      </c>
    </row>
    <row r="48" spans="1:6" x14ac:dyDescent="0.2">
      <c r="A48" t="s">
        <v>50</v>
      </c>
      <c r="B48">
        <v>123934948</v>
      </c>
      <c r="C48">
        <v>108198368</v>
      </c>
      <c r="D48">
        <v>15736580</v>
      </c>
      <c r="E48">
        <v>0</v>
      </c>
      <c r="F48">
        <v>0</v>
      </c>
    </row>
    <row r="49" spans="1:6" x14ac:dyDescent="0.2">
      <c r="A49" t="s">
        <v>51</v>
      </c>
      <c r="B49">
        <v>130883105</v>
      </c>
      <c r="C49">
        <v>75417807</v>
      </c>
      <c r="D49">
        <v>0</v>
      </c>
      <c r="E49">
        <v>565483</v>
      </c>
      <c r="F49">
        <v>54899815</v>
      </c>
    </row>
    <row r="50" spans="1:6" x14ac:dyDescent="0.2">
      <c r="A50" t="s">
        <v>52</v>
      </c>
      <c r="B50">
        <v>29447215</v>
      </c>
      <c r="C50">
        <v>23194191</v>
      </c>
      <c r="D50">
        <v>6000000</v>
      </c>
      <c r="E50">
        <v>253024</v>
      </c>
      <c r="F50">
        <v>0</v>
      </c>
    </row>
    <row r="51" spans="1:6" x14ac:dyDescent="0.2">
      <c r="A51" t="s">
        <v>53</v>
      </c>
      <c r="B51">
        <v>28061324</v>
      </c>
      <c r="C51">
        <v>20038991</v>
      </c>
      <c r="D51">
        <v>0</v>
      </c>
      <c r="E51">
        <v>5403362</v>
      </c>
      <c r="F51">
        <v>2618971</v>
      </c>
    </row>
    <row r="52" spans="1:6" x14ac:dyDescent="0.2">
      <c r="A52" t="s">
        <v>54</v>
      </c>
      <c r="B52">
        <v>100541744</v>
      </c>
      <c r="C52">
        <v>100541744</v>
      </c>
      <c r="D52">
        <v>0</v>
      </c>
      <c r="E52">
        <v>0</v>
      </c>
      <c r="F52">
        <v>0</v>
      </c>
    </row>
    <row r="53" spans="1:6" x14ac:dyDescent="0.2">
      <c r="A53" t="s">
        <v>55</v>
      </c>
      <c r="B53">
        <v>201701974</v>
      </c>
      <c r="C53">
        <v>201701974</v>
      </c>
      <c r="D53">
        <v>0</v>
      </c>
      <c r="E53">
        <v>0</v>
      </c>
      <c r="F53">
        <v>0</v>
      </c>
    </row>
    <row r="54" spans="1:6" x14ac:dyDescent="0.2">
      <c r="A54" t="s">
        <v>56</v>
      </c>
      <c r="B54">
        <v>82383834</v>
      </c>
      <c r="C54">
        <v>30956799</v>
      </c>
      <c r="D54">
        <v>3495665</v>
      </c>
      <c r="E54">
        <v>29788366</v>
      </c>
      <c r="F54">
        <v>18143004</v>
      </c>
    </row>
    <row r="55" spans="1:6" x14ac:dyDescent="0.2">
      <c r="A55" t="s">
        <v>57</v>
      </c>
      <c r="B55">
        <v>134203467</v>
      </c>
      <c r="C55">
        <v>134203467</v>
      </c>
      <c r="D55">
        <v>0</v>
      </c>
      <c r="E55">
        <v>0</v>
      </c>
      <c r="F55">
        <v>0</v>
      </c>
    </row>
    <row r="56" spans="1:6" x14ac:dyDescent="0.2">
      <c r="A56" t="s">
        <v>58</v>
      </c>
      <c r="B56">
        <v>4012898</v>
      </c>
      <c r="C56">
        <v>2459191</v>
      </c>
      <c r="D56">
        <v>1553707</v>
      </c>
      <c r="E56">
        <v>0</v>
      </c>
      <c r="F56">
        <v>0</v>
      </c>
    </row>
  </sheetData>
  <pageMargins left="0.7" right="0.7" top="0.75" bottom="0.75" header="0.3" footer="0.3"/>
  <pageSetup scale="83"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enableFormatConditionsCalculation="0">
    <pageSetUpPr fitToPage="1"/>
  </sheetPr>
  <dimension ref="A1:O56"/>
  <sheetViews>
    <sheetView topLeftCell="C1" workbookViewId="0">
      <selection activeCell="E22" sqref="A1:XFD1048576"/>
    </sheetView>
  </sheetViews>
  <sheetFormatPr baseColWidth="10" defaultColWidth="8.83203125" defaultRowHeight="16" x14ac:dyDescent="0.2"/>
  <cols>
    <col min="1" max="1" width="20.6640625" bestFit="1" customWidth="1"/>
    <col min="2" max="2" width="16.83203125" bestFit="1" customWidth="1"/>
    <col min="3" max="4" width="15.6640625" bestFit="1" customWidth="1"/>
    <col min="5" max="5" width="16.1640625" customWidth="1"/>
    <col min="6" max="6" width="14.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x14ac:dyDescent="0.2">
      <c r="A1" t="s">
        <v>59</v>
      </c>
    </row>
    <row r="2" spans="1:15" x14ac:dyDescent="0.2">
      <c r="A2" t="s">
        <v>1</v>
      </c>
    </row>
    <row r="3" spans="1:15" x14ac:dyDescent="0.2">
      <c r="B3" t="s">
        <v>60</v>
      </c>
      <c r="C3" t="s">
        <v>61</v>
      </c>
      <c r="D3" t="s">
        <v>4</v>
      </c>
      <c r="E3" t="s">
        <v>62</v>
      </c>
      <c r="F3" t="s">
        <v>63</v>
      </c>
      <c r="G3" t="s">
        <v>64</v>
      </c>
      <c r="H3" t="s">
        <v>65</v>
      </c>
      <c r="I3" t="s">
        <v>66</v>
      </c>
      <c r="J3" t="s">
        <v>67</v>
      </c>
      <c r="K3" t="s">
        <v>68</v>
      </c>
      <c r="L3" t="s">
        <v>69</v>
      </c>
      <c r="M3" t="s">
        <v>70</v>
      </c>
      <c r="N3" t="s">
        <v>71</v>
      </c>
      <c r="O3" t="s">
        <v>72</v>
      </c>
    </row>
    <row r="5" spans="1:15" x14ac:dyDescent="0.2">
      <c r="A5" t="s">
        <v>7</v>
      </c>
      <c r="B5">
        <v>19267498434</v>
      </c>
      <c r="C5">
        <v>2033742558</v>
      </c>
      <c r="D5">
        <v>3311876376</v>
      </c>
      <c r="E5">
        <v>173628641</v>
      </c>
      <c r="F5">
        <v>861577</v>
      </c>
      <c r="G5">
        <v>1850934266</v>
      </c>
      <c r="H5">
        <v>543834350</v>
      </c>
      <c r="I5">
        <v>703713866</v>
      </c>
      <c r="J5">
        <v>2600621898</v>
      </c>
      <c r="K5">
        <v>233770035</v>
      </c>
      <c r="L5">
        <v>2074983326</v>
      </c>
      <c r="M5">
        <v>215941205</v>
      </c>
      <c r="N5">
        <v>887369983</v>
      </c>
      <c r="O5">
        <v>4636220353</v>
      </c>
    </row>
    <row r="6" spans="1:15" x14ac:dyDescent="0.2">
      <c r="A6" t="s">
        <v>8</v>
      </c>
      <c r="B6">
        <v>116513597</v>
      </c>
      <c r="C6">
        <v>20975760</v>
      </c>
      <c r="D6">
        <v>5454462</v>
      </c>
      <c r="E6">
        <v>359259</v>
      </c>
      <c r="F6">
        <v>0</v>
      </c>
      <c r="G6">
        <v>0</v>
      </c>
      <c r="H6">
        <v>0</v>
      </c>
      <c r="I6">
        <v>23466022</v>
      </c>
      <c r="J6">
        <v>1444197</v>
      </c>
      <c r="K6">
        <v>288843</v>
      </c>
      <c r="L6">
        <v>23273761</v>
      </c>
      <c r="M6">
        <v>1148594</v>
      </c>
      <c r="N6">
        <v>0</v>
      </c>
      <c r="O6">
        <v>40102699</v>
      </c>
    </row>
    <row r="7" spans="1:15" x14ac:dyDescent="0.2">
      <c r="A7" t="s">
        <v>9</v>
      </c>
      <c r="B7">
        <v>25954273</v>
      </c>
      <c r="C7">
        <v>12585752</v>
      </c>
      <c r="D7">
        <v>8242762</v>
      </c>
      <c r="E7">
        <v>104500</v>
      </c>
      <c r="F7">
        <v>0</v>
      </c>
      <c r="G7">
        <v>0</v>
      </c>
      <c r="H7">
        <v>0</v>
      </c>
      <c r="I7">
        <v>1983</v>
      </c>
      <c r="J7">
        <v>371013</v>
      </c>
      <c r="K7">
        <v>0</v>
      </c>
      <c r="L7">
        <v>4185028</v>
      </c>
      <c r="M7">
        <v>463235</v>
      </c>
      <c r="N7">
        <v>0</v>
      </c>
      <c r="O7">
        <v>0</v>
      </c>
    </row>
    <row r="8" spans="1:15" x14ac:dyDescent="0.2">
      <c r="A8" t="s">
        <v>10</v>
      </c>
      <c r="B8">
        <v>381194730</v>
      </c>
      <c r="C8">
        <v>8827989</v>
      </c>
      <c r="D8">
        <v>10122540</v>
      </c>
      <c r="E8">
        <v>146348</v>
      </c>
      <c r="F8">
        <v>0</v>
      </c>
      <c r="G8">
        <v>0</v>
      </c>
      <c r="H8">
        <v>0</v>
      </c>
      <c r="I8">
        <v>30573031</v>
      </c>
      <c r="J8">
        <v>0</v>
      </c>
      <c r="K8">
        <v>0</v>
      </c>
      <c r="L8">
        <v>37707777</v>
      </c>
      <c r="M8">
        <v>6730662</v>
      </c>
      <c r="N8">
        <v>13922252</v>
      </c>
      <c r="O8">
        <v>273164131</v>
      </c>
    </row>
    <row r="9" spans="1:15" x14ac:dyDescent="0.2">
      <c r="A9" t="s">
        <v>11</v>
      </c>
      <c r="B9">
        <v>143452618</v>
      </c>
      <c r="C9">
        <v>23468413</v>
      </c>
      <c r="D9">
        <v>8614598</v>
      </c>
      <c r="E9">
        <v>3170244</v>
      </c>
      <c r="F9">
        <v>495420</v>
      </c>
      <c r="G9">
        <v>0</v>
      </c>
      <c r="H9">
        <v>0</v>
      </c>
      <c r="I9">
        <v>0</v>
      </c>
      <c r="J9">
        <v>85190716</v>
      </c>
      <c r="K9">
        <v>1568883</v>
      </c>
      <c r="L9">
        <v>11556392</v>
      </c>
      <c r="M9">
        <v>2400539</v>
      </c>
      <c r="N9">
        <v>6869995</v>
      </c>
      <c r="O9">
        <v>117418</v>
      </c>
    </row>
    <row r="10" spans="1:15" x14ac:dyDescent="0.2">
      <c r="A10" t="s">
        <v>12</v>
      </c>
      <c r="B10">
        <v>3023004582</v>
      </c>
      <c r="C10">
        <v>507329913</v>
      </c>
      <c r="D10">
        <v>786954798</v>
      </c>
      <c r="E10">
        <v>54544006</v>
      </c>
      <c r="F10">
        <v>0</v>
      </c>
      <c r="G10">
        <v>0</v>
      </c>
      <c r="H10">
        <v>0</v>
      </c>
      <c r="I10">
        <v>8954720</v>
      </c>
      <c r="J10">
        <v>752930092</v>
      </c>
      <c r="K10">
        <v>628641</v>
      </c>
      <c r="L10">
        <v>491467135</v>
      </c>
      <c r="M10">
        <v>65104851</v>
      </c>
      <c r="N10">
        <v>0</v>
      </c>
      <c r="O10">
        <v>355090426</v>
      </c>
    </row>
    <row r="11" spans="1:15" x14ac:dyDescent="0.2">
      <c r="A11" t="s">
        <v>13</v>
      </c>
      <c r="B11">
        <v>239263553</v>
      </c>
      <c r="C11">
        <v>2126225</v>
      </c>
      <c r="D11">
        <v>140345</v>
      </c>
      <c r="E11">
        <v>1782326</v>
      </c>
      <c r="F11">
        <v>0</v>
      </c>
      <c r="G11">
        <v>0</v>
      </c>
      <c r="H11">
        <v>2954105</v>
      </c>
      <c r="I11">
        <v>4726278</v>
      </c>
      <c r="J11">
        <v>357652</v>
      </c>
      <c r="K11">
        <v>39314</v>
      </c>
      <c r="L11">
        <v>12883195</v>
      </c>
      <c r="M11">
        <v>7793994</v>
      </c>
      <c r="N11">
        <v>296021</v>
      </c>
      <c r="O11">
        <v>206164098</v>
      </c>
    </row>
    <row r="12" spans="1:15" x14ac:dyDescent="0.2">
      <c r="A12" t="s">
        <v>14</v>
      </c>
      <c r="B12">
        <v>374233469</v>
      </c>
      <c r="C12">
        <v>16052001</v>
      </c>
      <c r="D12">
        <v>33905160</v>
      </c>
      <c r="E12">
        <v>4949868</v>
      </c>
      <c r="F12">
        <v>0</v>
      </c>
      <c r="G12">
        <v>0</v>
      </c>
      <c r="H12">
        <v>0</v>
      </c>
      <c r="I12">
        <v>0</v>
      </c>
      <c r="J12">
        <v>71577668</v>
      </c>
      <c r="K12">
        <v>21350348</v>
      </c>
      <c r="L12">
        <v>28910003</v>
      </c>
      <c r="M12">
        <v>363930</v>
      </c>
      <c r="N12">
        <v>13627000</v>
      </c>
      <c r="O12">
        <v>183497491</v>
      </c>
    </row>
    <row r="13" spans="1:15" x14ac:dyDescent="0.2">
      <c r="A13" t="s">
        <v>15</v>
      </c>
      <c r="B13">
        <v>64895348</v>
      </c>
      <c r="C13">
        <v>1385444</v>
      </c>
      <c r="D13">
        <v>51793882</v>
      </c>
      <c r="E13">
        <v>0</v>
      </c>
      <c r="F13">
        <v>0</v>
      </c>
      <c r="G13">
        <v>0</v>
      </c>
      <c r="H13">
        <v>0</v>
      </c>
      <c r="I13">
        <v>2539423</v>
      </c>
      <c r="J13">
        <v>0</v>
      </c>
      <c r="K13">
        <v>0</v>
      </c>
      <c r="L13">
        <v>-178682</v>
      </c>
      <c r="M13">
        <v>0</v>
      </c>
      <c r="N13">
        <v>0</v>
      </c>
      <c r="O13">
        <v>9355281</v>
      </c>
    </row>
    <row r="14" spans="1:15" x14ac:dyDescent="0.2">
      <c r="A14" t="s">
        <v>16</v>
      </c>
      <c r="B14">
        <v>175468256</v>
      </c>
      <c r="C14">
        <v>37439823</v>
      </c>
      <c r="D14">
        <v>62172851</v>
      </c>
      <c r="E14">
        <v>0</v>
      </c>
      <c r="F14">
        <v>0</v>
      </c>
      <c r="G14">
        <v>15000000</v>
      </c>
      <c r="H14">
        <v>0</v>
      </c>
      <c r="I14">
        <v>15854555</v>
      </c>
      <c r="J14">
        <v>1562815</v>
      </c>
      <c r="K14">
        <v>800000</v>
      </c>
      <c r="L14">
        <v>5231278</v>
      </c>
      <c r="M14">
        <v>2176626</v>
      </c>
      <c r="N14">
        <v>0</v>
      </c>
      <c r="O14">
        <v>35230308</v>
      </c>
    </row>
    <row r="15" spans="1:15" x14ac:dyDescent="0.2">
      <c r="A15" t="s">
        <v>17</v>
      </c>
      <c r="B15">
        <v>636709235</v>
      </c>
      <c r="C15">
        <v>58350615</v>
      </c>
      <c r="D15">
        <v>211129397</v>
      </c>
      <c r="E15">
        <v>5127590</v>
      </c>
      <c r="F15">
        <v>0</v>
      </c>
      <c r="G15">
        <v>0</v>
      </c>
      <c r="H15">
        <v>0</v>
      </c>
      <c r="I15">
        <v>497525</v>
      </c>
      <c r="J15">
        <v>5195700</v>
      </c>
      <c r="K15">
        <v>0</v>
      </c>
      <c r="L15">
        <v>21256676</v>
      </c>
      <c r="M15">
        <v>9058249</v>
      </c>
      <c r="N15">
        <v>0</v>
      </c>
      <c r="O15">
        <v>326093483</v>
      </c>
    </row>
    <row r="16" spans="1:15" x14ac:dyDescent="0.2">
      <c r="A16" t="s">
        <v>18</v>
      </c>
      <c r="B16">
        <v>437884631</v>
      </c>
      <c r="C16">
        <v>-678773</v>
      </c>
      <c r="D16">
        <v>21506538</v>
      </c>
      <c r="E16">
        <v>12201675</v>
      </c>
      <c r="F16">
        <v>0</v>
      </c>
      <c r="G16">
        <v>0</v>
      </c>
      <c r="H16">
        <v>0</v>
      </c>
      <c r="I16">
        <v>52962</v>
      </c>
      <c r="J16">
        <v>11349192</v>
      </c>
      <c r="K16">
        <v>-11391366</v>
      </c>
      <c r="L16">
        <v>13462321</v>
      </c>
      <c r="M16">
        <v>2258548</v>
      </c>
      <c r="N16">
        <v>19727869</v>
      </c>
      <c r="O16">
        <v>369395665</v>
      </c>
    </row>
    <row r="17" spans="1:15" x14ac:dyDescent="0.2">
      <c r="A17" t="s">
        <v>19</v>
      </c>
      <c r="B17">
        <v>163504794</v>
      </c>
      <c r="C17">
        <v>94658844</v>
      </c>
      <c r="D17">
        <v>4971630</v>
      </c>
      <c r="E17">
        <v>2460900</v>
      </c>
      <c r="F17">
        <v>0</v>
      </c>
      <c r="G17">
        <v>0</v>
      </c>
      <c r="H17">
        <v>0</v>
      </c>
      <c r="I17">
        <v>3955294</v>
      </c>
      <c r="J17">
        <v>12135055</v>
      </c>
      <c r="K17">
        <v>1612631</v>
      </c>
      <c r="L17">
        <v>11741572</v>
      </c>
      <c r="M17">
        <v>3188015</v>
      </c>
      <c r="N17">
        <v>0</v>
      </c>
      <c r="O17">
        <v>28780853</v>
      </c>
    </row>
    <row r="18" spans="1:15" x14ac:dyDescent="0.2">
      <c r="A18" t="s">
        <v>20</v>
      </c>
      <c r="B18">
        <v>30432707</v>
      </c>
      <c r="C18">
        <v>6224845</v>
      </c>
      <c r="D18">
        <v>2902275</v>
      </c>
      <c r="E18">
        <v>168132</v>
      </c>
      <c r="F18">
        <v>317625</v>
      </c>
      <c r="G18">
        <v>0</v>
      </c>
      <c r="H18">
        <v>0</v>
      </c>
      <c r="I18">
        <v>2319241</v>
      </c>
      <c r="J18">
        <v>405298</v>
      </c>
      <c r="K18">
        <v>0</v>
      </c>
      <c r="L18">
        <v>4335876</v>
      </c>
      <c r="M18">
        <v>1248636</v>
      </c>
      <c r="N18">
        <v>8150856</v>
      </c>
      <c r="O18">
        <v>4359923</v>
      </c>
    </row>
    <row r="19" spans="1:15" x14ac:dyDescent="0.2">
      <c r="A19" t="s">
        <v>21</v>
      </c>
      <c r="B19">
        <v>1073577536</v>
      </c>
      <c r="C19">
        <v>31119448</v>
      </c>
      <c r="D19">
        <v>645513988</v>
      </c>
      <c r="E19">
        <v>775851</v>
      </c>
      <c r="F19">
        <v>0</v>
      </c>
      <c r="G19">
        <v>19143644</v>
      </c>
      <c r="H19">
        <v>0</v>
      </c>
      <c r="I19">
        <v>0</v>
      </c>
      <c r="J19">
        <v>0</v>
      </c>
      <c r="K19">
        <v>0</v>
      </c>
      <c r="L19">
        <v>27031050</v>
      </c>
      <c r="M19">
        <v>445389</v>
      </c>
      <c r="N19">
        <v>268252659</v>
      </c>
      <c r="O19">
        <v>81295507</v>
      </c>
    </row>
    <row r="20" spans="1:15" x14ac:dyDescent="0.2">
      <c r="A20" t="s">
        <v>22</v>
      </c>
      <c r="B20">
        <v>188054698</v>
      </c>
      <c r="C20">
        <v>15960422</v>
      </c>
      <c r="D20">
        <v>15356947</v>
      </c>
      <c r="E20">
        <v>0</v>
      </c>
      <c r="F20">
        <v>0</v>
      </c>
      <c r="G20">
        <v>33882653</v>
      </c>
      <c r="H20">
        <v>0</v>
      </c>
      <c r="I20">
        <v>0</v>
      </c>
      <c r="J20">
        <v>2125586</v>
      </c>
      <c r="K20">
        <v>0</v>
      </c>
      <c r="L20">
        <v>14596181</v>
      </c>
      <c r="M20">
        <v>3366419</v>
      </c>
      <c r="N20">
        <v>0</v>
      </c>
      <c r="O20">
        <v>102766490</v>
      </c>
    </row>
    <row r="21" spans="1:15" x14ac:dyDescent="0.2">
      <c r="A21" t="s">
        <v>23</v>
      </c>
      <c r="B21">
        <v>107781509</v>
      </c>
      <c r="C21">
        <v>15897023</v>
      </c>
      <c r="D21">
        <v>11214674</v>
      </c>
      <c r="E21">
        <v>813914</v>
      </c>
      <c r="F21">
        <v>0</v>
      </c>
      <c r="G21">
        <v>9584871</v>
      </c>
      <c r="H21">
        <v>0</v>
      </c>
      <c r="I21">
        <v>117031</v>
      </c>
      <c r="J21">
        <v>63040220</v>
      </c>
      <c r="K21">
        <v>0</v>
      </c>
      <c r="L21">
        <v>6122027</v>
      </c>
      <c r="M21">
        <v>991749</v>
      </c>
      <c r="N21">
        <v>0</v>
      </c>
      <c r="O21">
        <v>0</v>
      </c>
    </row>
    <row r="22" spans="1:15" x14ac:dyDescent="0.2">
      <c r="A22" t="s">
        <v>24</v>
      </c>
      <c r="B22">
        <v>91434727</v>
      </c>
      <c r="C22">
        <v>423394</v>
      </c>
      <c r="D22">
        <v>0</v>
      </c>
      <c r="E22">
        <v>1640784</v>
      </c>
      <c r="F22">
        <v>0</v>
      </c>
      <c r="G22">
        <v>48667710</v>
      </c>
      <c r="H22">
        <v>0</v>
      </c>
      <c r="I22">
        <v>1000</v>
      </c>
      <c r="J22">
        <v>2736633</v>
      </c>
      <c r="K22">
        <v>0</v>
      </c>
      <c r="L22">
        <v>6444677</v>
      </c>
      <c r="M22">
        <v>7059301</v>
      </c>
      <c r="N22">
        <v>0</v>
      </c>
      <c r="O22">
        <v>24461228</v>
      </c>
    </row>
    <row r="23" spans="1:15" x14ac:dyDescent="0.2">
      <c r="A23" t="s">
        <v>25</v>
      </c>
      <c r="B23">
        <v>102220184</v>
      </c>
      <c r="C23">
        <v>34140750</v>
      </c>
      <c r="D23">
        <v>5568545</v>
      </c>
      <c r="E23">
        <v>17144310</v>
      </c>
      <c r="F23">
        <v>0</v>
      </c>
      <c r="G23">
        <v>0</v>
      </c>
      <c r="H23">
        <v>0</v>
      </c>
      <c r="I23">
        <v>0</v>
      </c>
      <c r="J23">
        <v>0</v>
      </c>
      <c r="K23">
        <v>0</v>
      </c>
      <c r="L23">
        <v>9827728</v>
      </c>
      <c r="M23">
        <v>2027245</v>
      </c>
      <c r="N23">
        <v>0</v>
      </c>
      <c r="O23">
        <v>33511606</v>
      </c>
    </row>
    <row r="24" spans="1:15" x14ac:dyDescent="0.2">
      <c r="A24" t="s">
        <v>26</v>
      </c>
      <c r="B24">
        <v>179015306</v>
      </c>
      <c r="C24">
        <v>6380583</v>
      </c>
      <c r="D24">
        <v>5219488</v>
      </c>
      <c r="E24">
        <v>883831</v>
      </c>
      <c r="F24">
        <v>0</v>
      </c>
      <c r="G24">
        <v>17502763</v>
      </c>
      <c r="H24">
        <v>0</v>
      </c>
      <c r="I24">
        <v>0</v>
      </c>
      <c r="J24">
        <v>34112850</v>
      </c>
      <c r="K24">
        <v>54038774</v>
      </c>
      <c r="L24">
        <v>19402169</v>
      </c>
      <c r="M24">
        <v>964786</v>
      </c>
      <c r="N24">
        <v>0</v>
      </c>
      <c r="O24">
        <v>40510062</v>
      </c>
    </row>
    <row r="25" spans="1:15" x14ac:dyDescent="0.2">
      <c r="A25" t="s">
        <v>27</v>
      </c>
      <c r="B25">
        <v>22780545</v>
      </c>
      <c r="C25">
        <v>12383998</v>
      </c>
      <c r="D25">
        <v>3558268</v>
      </c>
      <c r="E25">
        <v>1299134</v>
      </c>
      <c r="F25">
        <v>0</v>
      </c>
      <c r="G25">
        <v>0</v>
      </c>
      <c r="H25">
        <v>1416403</v>
      </c>
      <c r="I25">
        <v>503897</v>
      </c>
      <c r="J25">
        <v>0</v>
      </c>
      <c r="K25">
        <v>0</v>
      </c>
      <c r="L25">
        <v>2688178</v>
      </c>
      <c r="M25">
        <v>42257</v>
      </c>
      <c r="N25">
        <v>888410</v>
      </c>
      <c r="O25">
        <v>0</v>
      </c>
    </row>
    <row r="26" spans="1:15" x14ac:dyDescent="0.2">
      <c r="A26" t="s">
        <v>28</v>
      </c>
      <c r="B26">
        <v>422106416</v>
      </c>
      <c r="C26">
        <v>36253433</v>
      </c>
      <c r="D26">
        <v>24156279</v>
      </c>
      <c r="E26">
        <v>4191610</v>
      </c>
      <c r="F26">
        <v>0</v>
      </c>
      <c r="G26">
        <v>143366325</v>
      </c>
      <c r="H26">
        <v>0</v>
      </c>
      <c r="I26">
        <v>31258432</v>
      </c>
      <c r="J26">
        <v>68310</v>
      </c>
      <c r="K26">
        <v>39445540</v>
      </c>
      <c r="L26">
        <v>59517500</v>
      </c>
      <c r="M26">
        <v>1673258</v>
      </c>
      <c r="N26">
        <v>0</v>
      </c>
      <c r="O26">
        <v>82175729</v>
      </c>
    </row>
    <row r="27" spans="1:15" x14ac:dyDescent="0.2">
      <c r="A27" t="s">
        <v>29</v>
      </c>
      <c r="B27">
        <v>661847290</v>
      </c>
      <c r="C27">
        <v>6547114</v>
      </c>
      <c r="D27">
        <v>204356561</v>
      </c>
      <c r="E27">
        <v>0</v>
      </c>
      <c r="F27">
        <v>0</v>
      </c>
      <c r="G27">
        <v>109314381</v>
      </c>
      <c r="H27">
        <v>0</v>
      </c>
      <c r="I27">
        <v>64473540</v>
      </c>
      <c r="J27">
        <v>10350246</v>
      </c>
      <c r="K27">
        <v>0</v>
      </c>
      <c r="L27">
        <v>33251461</v>
      </c>
      <c r="M27">
        <v>0</v>
      </c>
      <c r="N27">
        <v>0</v>
      </c>
      <c r="O27">
        <v>233553987</v>
      </c>
    </row>
    <row r="28" spans="1:15" x14ac:dyDescent="0.2">
      <c r="A28" t="s">
        <v>30</v>
      </c>
      <c r="B28">
        <v>1145434291</v>
      </c>
      <c r="C28">
        <v>81002867</v>
      </c>
      <c r="D28">
        <v>19529091</v>
      </c>
      <c r="E28">
        <v>1220612</v>
      </c>
      <c r="F28">
        <v>0</v>
      </c>
      <c r="G28">
        <v>50335988</v>
      </c>
      <c r="H28">
        <v>0</v>
      </c>
      <c r="I28">
        <v>84300951</v>
      </c>
      <c r="J28">
        <v>388597457</v>
      </c>
      <c r="K28">
        <v>23240699</v>
      </c>
      <c r="L28">
        <v>179275435</v>
      </c>
      <c r="M28">
        <v>1220761</v>
      </c>
      <c r="N28">
        <v>96225384</v>
      </c>
      <c r="O28">
        <v>220485046</v>
      </c>
    </row>
    <row r="29" spans="1:15" x14ac:dyDescent="0.2">
      <c r="A29" t="s">
        <v>31</v>
      </c>
      <c r="B29">
        <v>338086164</v>
      </c>
      <c r="C29">
        <v>54737037</v>
      </c>
      <c r="D29">
        <v>53740158</v>
      </c>
      <c r="E29">
        <v>3513228</v>
      </c>
      <c r="F29">
        <v>0</v>
      </c>
      <c r="G29">
        <v>119415875</v>
      </c>
      <c r="H29">
        <v>11755372</v>
      </c>
      <c r="I29">
        <v>38358820</v>
      </c>
      <c r="J29">
        <v>814681</v>
      </c>
      <c r="K29">
        <v>0</v>
      </c>
      <c r="L29">
        <v>46171511</v>
      </c>
      <c r="M29">
        <v>162627</v>
      </c>
      <c r="N29">
        <v>0</v>
      </c>
      <c r="O29">
        <v>9416855</v>
      </c>
    </row>
    <row r="30" spans="1:15" x14ac:dyDescent="0.2">
      <c r="A30" t="s">
        <v>32</v>
      </c>
      <c r="B30">
        <v>56671859</v>
      </c>
      <c r="C30">
        <v>33023844</v>
      </c>
      <c r="D30">
        <v>1715430</v>
      </c>
      <c r="E30">
        <v>9855123</v>
      </c>
      <c r="F30">
        <v>0</v>
      </c>
      <c r="G30">
        <v>0</v>
      </c>
      <c r="H30">
        <v>0</v>
      </c>
      <c r="I30">
        <v>0</v>
      </c>
      <c r="J30">
        <v>4273167</v>
      </c>
      <c r="K30">
        <v>79965</v>
      </c>
      <c r="L30">
        <v>2511622</v>
      </c>
      <c r="M30">
        <v>643214</v>
      </c>
      <c r="N30">
        <v>0</v>
      </c>
      <c r="O30">
        <v>4569494</v>
      </c>
    </row>
    <row r="31" spans="1:15" x14ac:dyDescent="0.2">
      <c r="A31" t="s">
        <v>33</v>
      </c>
      <c r="B31">
        <v>272768698</v>
      </c>
      <c r="C31">
        <v>17358087</v>
      </c>
      <c r="D31">
        <v>34943396</v>
      </c>
      <c r="E31">
        <v>0</v>
      </c>
      <c r="F31">
        <v>0</v>
      </c>
      <c r="G31">
        <v>0</v>
      </c>
      <c r="H31">
        <v>0</v>
      </c>
      <c r="I31">
        <v>54563394</v>
      </c>
      <c r="J31">
        <v>0</v>
      </c>
      <c r="K31">
        <v>0</v>
      </c>
      <c r="L31">
        <v>8470010</v>
      </c>
      <c r="M31">
        <v>974150</v>
      </c>
      <c r="N31">
        <v>108102589</v>
      </c>
      <c r="O31">
        <v>48357072</v>
      </c>
    </row>
    <row r="32" spans="1:15" x14ac:dyDescent="0.2">
      <c r="A32" t="s">
        <v>34</v>
      </c>
      <c r="B32">
        <v>25248302</v>
      </c>
      <c r="C32">
        <v>12127897</v>
      </c>
      <c r="D32">
        <v>1007306</v>
      </c>
      <c r="E32">
        <v>0</v>
      </c>
      <c r="F32">
        <v>0</v>
      </c>
      <c r="G32">
        <v>0</v>
      </c>
      <c r="H32">
        <v>0</v>
      </c>
      <c r="I32">
        <v>0</v>
      </c>
      <c r="J32">
        <v>624720</v>
      </c>
      <c r="K32">
        <v>0</v>
      </c>
      <c r="L32">
        <v>3672062</v>
      </c>
      <c r="M32">
        <v>4726950</v>
      </c>
      <c r="N32">
        <v>1773513</v>
      </c>
      <c r="O32">
        <v>1315854</v>
      </c>
    </row>
    <row r="33" spans="1:15" x14ac:dyDescent="0.2">
      <c r="A33" t="s">
        <v>35</v>
      </c>
      <c r="B33">
        <v>67671569</v>
      </c>
      <c r="C33">
        <v>19378705</v>
      </c>
      <c r="D33">
        <v>6498998</v>
      </c>
      <c r="E33">
        <v>0</v>
      </c>
      <c r="F33">
        <v>0</v>
      </c>
      <c r="G33">
        <v>29181131</v>
      </c>
      <c r="H33">
        <v>6809059</v>
      </c>
      <c r="I33">
        <v>0</v>
      </c>
      <c r="J33">
        <v>210558</v>
      </c>
      <c r="K33">
        <v>0</v>
      </c>
      <c r="L33">
        <v>2908550</v>
      </c>
      <c r="M33">
        <v>618449</v>
      </c>
      <c r="N33">
        <v>0</v>
      </c>
      <c r="O33">
        <v>2066119</v>
      </c>
    </row>
    <row r="34" spans="1:15" x14ac:dyDescent="0.2">
      <c r="A34" t="s">
        <v>36</v>
      </c>
      <c r="B34">
        <v>46071029</v>
      </c>
      <c r="C34">
        <v>1820907</v>
      </c>
      <c r="D34">
        <v>0</v>
      </c>
      <c r="E34">
        <v>566343</v>
      </c>
      <c r="F34">
        <v>0</v>
      </c>
      <c r="G34">
        <v>0</v>
      </c>
      <c r="H34">
        <v>0</v>
      </c>
      <c r="I34">
        <v>0</v>
      </c>
      <c r="J34">
        <v>0</v>
      </c>
      <c r="K34">
        <v>0</v>
      </c>
      <c r="L34">
        <v>4239707</v>
      </c>
      <c r="M34">
        <v>3901676</v>
      </c>
      <c r="N34">
        <v>0</v>
      </c>
      <c r="O34">
        <v>35542396</v>
      </c>
    </row>
    <row r="35" spans="1:15" x14ac:dyDescent="0.2">
      <c r="A35" t="s">
        <v>37</v>
      </c>
      <c r="B35">
        <v>36631719</v>
      </c>
      <c r="C35">
        <v>6926886</v>
      </c>
      <c r="D35">
        <v>4581870</v>
      </c>
      <c r="E35">
        <v>1336921</v>
      </c>
      <c r="F35">
        <v>0</v>
      </c>
      <c r="G35">
        <v>0</v>
      </c>
      <c r="H35">
        <v>0</v>
      </c>
      <c r="I35">
        <v>2897690</v>
      </c>
      <c r="J35">
        <v>1474160</v>
      </c>
      <c r="K35">
        <v>2199997</v>
      </c>
      <c r="L35">
        <v>8464032</v>
      </c>
      <c r="M35">
        <v>3531980</v>
      </c>
      <c r="N35">
        <v>0</v>
      </c>
      <c r="O35">
        <v>5218183</v>
      </c>
    </row>
    <row r="36" spans="1:15" x14ac:dyDescent="0.2">
      <c r="A36" t="s">
        <v>38</v>
      </c>
      <c r="B36">
        <v>879181714</v>
      </c>
      <c r="C36">
        <v>87584400</v>
      </c>
      <c r="D36">
        <v>0</v>
      </c>
      <c r="E36">
        <v>1234692</v>
      </c>
      <c r="F36">
        <v>48532</v>
      </c>
      <c r="G36">
        <v>171917612</v>
      </c>
      <c r="H36">
        <v>0</v>
      </c>
      <c r="I36">
        <v>14607622</v>
      </c>
      <c r="J36">
        <v>499489420</v>
      </c>
      <c r="K36">
        <v>7455695</v>
      </c>
      <c r="L36">
        <v>75428126</v>
      </c>
      <c r="M36">
        <v>6096577</v>
      </c>
      <c r="N36">
        <v>6840000</v>
      </c>
      <c r="O36">
        <v>8479038</v>
      </c>
    </row>
    <row r="37" spans="1:15" x14ac:dyDescent="0.2">
      <c r="A37" t="s">
        <v>39</v>
      </c>
      <c r="B37">
        <v>135561826</v>
      </c>
      <c r="C37">
        <v>8693878</v>
      </c>
      <c r="D37">
        <v>11645300</v>
      </c>
      <c r="E37">
        <v>0</v>
      </c>
      <c r="F37">
        <v>0</v>
      </c>
      <c r="G37">
        <v>47440000</v>
      </c>
      <c r="H37">
        <v>0</v>
      </c>
      <c r="I37">
        <v>0</v>
      </c>
      <c r="J37">
        <v>3605467</v>
      </c>
      <c r="K37">
        <v>6500000</v>
      </c>
      <c r="L37">
        <v>10003197</v>
      </c>
      <c r="M37">
        <v>656210</v>
      </c>
      <c r="N37">
        <v>0</v>
      </c>
      <c r="O37">
        <v>47017774</v>
      </c>
    </row>
    <row r="38" spans="1:15" x14ac:dyDescent="0.2">
      <c r="A38" t="s">
        <v>40</v>
      </c>
      <c r="B38">
        <v>3115041459</v>
      </c>
      <c r="C38">
        <v>124397936</v>
      </c>
      <c r="D38">
        <v>0</v>
      </c>
      <c r="E38">
        <v>6133408</v>
      </c>
      <c r="F38">
        <v>0</v>
      </c>
      <c r="G38">
        <v>910363178</v>
      </c>
      <c r="H38">
        <v>516137867</v>
      </c>
      <c r="I38">
        <v>173868350</v>
      </c>
      <c r="J38">
        <v>245214497</v>
      </c>
      <c r="K38">
        <v>0</v>
      </c>
      <c r="L38">
        <v>326881315</v>
      </c>
      <c r="M38">
        <v>7007772</v>
      </c>
      <c r="N38">
        <v>26143086</v>
      </c>
      <c r="O38">
        <v>778894050</v>
      </c>
    </row>
    <row r="39" spans="1:15" x14ac:dyDescent="0.2">
      <c r="A39" t="s">
        <v>41</v>
      </c>
      <c r="B39">
        <v>479667230</v>
      </c>
      <c r="C39">
        <v>42585627</v>
      </c>
      <c r="D39">
        <v>98652663</v>
      </c>
      <c r="E39">
        <v>3975125</v>
      </c>
      <c r="F39">
        <v>0</v>
      </c>
      <c r="G39">
        <v>56831959</v>
      </c>
      <c r="H39">
        <v>0</v>
      </c>
      <c r="I39">
        <v>5325762</v>
      </c>
      <c r="J39">
        <v>114321529</v>
      </c>
      <c r="K39">
        <v>93</v>
      </c>
      <c r="L39">
        <v>46361317</v>
      </c>
      <c r="M39">
        <v>1461220</v>
      </c>
      <c r="N39">
        <v>73537182</v>
      </c>
      <c r="O39">
        <v>36614753</v>
      </c>
    </row>
    <row r="40" spans="1:15" x14ac:dyDescent="0.2">
      <c r="A40" t="s">
        <v>42</v>
      </c>
      <c r="B40">
        <v>14525339</v>
      </c>
      <c r="C40">
        <v>4041609</v>
      </c>
      <c r="D40">
        <v>-1967</v>
      </c>
      <c r="E40">
        <v>1491712</v>
      </c>
      <c r="F40">
        <v>0</v>
      </c>
      <c r="G40">
        <v>0</v>
      </c>
      <c r="H40">
        <v>0</v>
      </c>
      <c r="I40">
        <v>41945</v>
      </c>
      <c r="J40">
        <v>0</v>
      </c>
      <c r="K40">
        <v>2455892</v>
      </c>
      <c r="L40">
        <v>3324073</v>
      </c>
      <c r="M40">
        <v>644196</v>
      </c>
      <c r="N40">
        <v>2391801</v>
      </c>
      <c r="O40">
        <v>136078</v>
      </c>
    </row>
    <row r="41" spans="1:15" x14ac:dyDescent="0.2">
      <c r="A41" t="s">
        <v>43</v>
      </c>
      <c r="B41">
        <v>658049329</v>
      </c>
      <c r="C41">
        <v>36092155</v>
      </c>
      <c r="D41">
        <v>381975345</v>
      </c>
      <c r="E41">
        <v>6031941</v>
      </c>
      <c r="F41">
        <v>0</v>
      </c>
      <c r="G41">
        <v>0</v>
      </c>
      <c r="H41">
        <v>0</v>
      </c>
      <c r="I41">
        <v>38515734</v>
      </c>
      <c r="J41">
        <v>24593833</v>
      </c>
      <c r="K41">
        <v>1047834</v>
      </c>
      <c r="L41">
        <v>144939865</v>
      </c>
      <c r="M41">
        <v>1013693</v>
      </c>
      <c r="N41">
        <v>0</v>
      </c>
      <c r="O41">
        <v>23838929</v>
      </c>
    </row>
    <row r="42" spans="1:15" x14ac:dyDescent="0.2">
      <c r="A42" t="s">
        <v>44</v>
      </c>
      <c r="B42">
        <v>93826763</v>
      </c>
      <c r="C42">
        <v>-2</v>
      </c>
      <c r="D42">
        <v>34750000</v>
      </c>
      <c r="E42">
        <v>0</v>
      </c>
      <c r="F42">
        <v>0</v>
      </c>
      <c r="G42">
        <v>0</v>
      </c>
      <c r="H42">
        <v>0</v>
      </c>
      <c r="I42">
        <v>462095</v>
      </c>
      <c r="J42">
        <v>2106971</v>
      </c>
      <c r="K42">
        <v>7221212</v>
      </c>
      <c r="L42">
        <v>21525812</v>
      </c>
      <c r="M42">
        <v>2337704</v>
      </c>
      <c r="N42">
        <v>0</v>
      </c>
      <c r="O42">
        <v>25422971</v>
      </c>
    </row>
    <row r="43" spans="1:15" x14ac:dyDescent="0.2">
      <c r="A43" t="s">
        <v>45</v>
      </c>
      <c r="B43">
        <v>160519431</v>
      </c>
      <c r="C43">
        <v>17087068</v>
      </c>
      <c r="D43">
        <v>99686</v>
      </c>
      <c r="E43">
        <v>86559</v>
      </c>
      <c r="F43">
        <v>0</v>
      </c>
      <c r="G43">
        <v>0</v>
      </c>
      <c r="H43">
        <v>1082793</v>
      </c>
      <c r="I43">
        <v>0</v>
      </c>
      <c r="J43">
        <v>0</v>
      </c>
      <c r="K43">
        <v>0</v>
      </c>
      <c r="L43">
        <v>38404820</v>
      </c>
      <c r="M43">
        <v>-1086793</v>
      </c>
      <c r="N43">
        <v>0</v>
      </c>
      <c r="O43">
        <v>104845298</v>
      </c>
    </row>
    <row r="44" spans="1:15" x14ac:dyDescent="0.2">
      <c r="A44" t="s">
        <v>46</v>
      </c>
      <c r="B44">
        <v>591007495</v>
      </c>
      <c r="C44">
        <v>78110930</v>
      </c>
      <c r="D44">
        <v>253557601</v>
      </c>
      <c r="E44">
        <v>2081740</v>
      </c>
      <c r="F44">
        <v>0</v>
      </c>
      <c r="G44">
        <v>0</v>
      </c>
      <c r="H44">
        <v>0</v>
      </c>
      <c r="I44">
        <v>12807903</v>
      </c>
      <c r="J44">
        <v>108257751</v>
      </c>
      <c r="K44">
        <v>2028737</v>
      </c>
      <c r="L44">
        <v>67480679</v>
      </c>
      <c r="M44">
        <v>12508426</v>
      </c>
      <c r="N44">
        <v>54168728</v>
      </c>
      <c r="O44">
        <v>5000</v>
      </c>
    </row>
    <row r="45" spans="1:15" x14ac:dyDescent="0.2">
      <c r="A45" t="s">
        <v>47</v>
      </c>
      <c r="B45">
        <v>121154662</v>
      </c>
      <c r="C45">
        <v>9438554</v>
      </c>
      <c r="D45">
        <v>11054774</v>
      </c>
      <c r="E45">
        <v>3899738</v>
      </c>
      <c r="F45">
        <v>0</v>
      </c>
      <c r="G45">
        <v>5788099</v>
      </c>
      <c r="H45">
        <v>3678751</v>
      </c>
      <c r="I45">
        <v>0</v>
      </c>
      <c r="J45">
        <v>0</v>
      </c>
      <c r="K45">
        <v>0</v>
      </c>
      <c r="L45">
        <v>12917866</v>
      </c>
      <c r="M45">
        <v>3270542</v>
      </c>
      <c r="N45">
        <v>0</v>
      </c>
      <c r="O45">
        <v>71106338</v>
      </c>
    </row>
    <row r="46" spans="1:15" x14ac:dyDescent="0.2">
      <c r="A46" t="s">
        <v>48</v>
      </c>
      <c r="B46">
        <v>193544522</v>
      </c>
      <c r="C46">
        <v>20089606</v>
      </c>
      <c r="D46">
        <v>4085268</v>
      </c>
      <c r="E46">
        <v>19844</v>
      </c>
      <c r="F46">
        <v>0</v>
      </c>
      <c r="G46">
        <v>0</v>
      </c>
      <c r="H46">
        <v>0</v>
      </c>
      <c r="I46">
        <v>0</v>
      </c>
      <c r="J46">
        <v>4682466</v>
      </c>
      <c r="K46">
        <v>0</v>
      </c>
      <c r="L46">
        <v>16102944</v>
      </c>
      <c r="M46">
        <v>2976924</v>
      </c>
      <c r="N46">
        <v>0</v>
      </c>
      <c r="O46">
        <v>145587470</v>
      </c>
    </row>
    <row r="47" spans="1:15" x14ac:dyDescent="0.2">
      <c r="A47" t="s">
        <v>49</v>
      </c>
      <c r="B47">
        <v>7916176</v>
      </c>
      <c r="C47">
        <v>4220523</v>
      </c>
      <c r="D47">
        <v>0</v>
      </c>
      <c r="E47">
        <v>106610</v>
      </c>
      <c r="F47">
        <v>0</v>
      </c>
      <c r="G47">
        <v>0</v>
      </c>
      <c r="H47">
        <v>0</v>
      </c>
      <c r="I47">
        <v>0</v>
      </c>
      <c r="J47">
        <v>0</v>
      </c>
      <c r="K47">
        <v>0</v>
      </c>
      <c r="L47">
        <v>2758710</v>
      </c>
      <c r="M47">
        <v>0</v>
      </c>
      <c r="N47">
        <v>0</v>
      </c>
      <c r="O47">
        <v>830333</v>
      </c>
    </row>
    <row r="48" spans="1:15" x14ac:dyDescent="0.2">
      <c r="A48" t="s">
        <v>50</v>
      </c>
      <c r="B48">
        <v>184534513</v>
      </c>
      <c r="C48">
        <v>71242387</v>
      </c>
      <c r="D48">
        <v>4136340</v>
      </c>
      <c r="E48">
        <v>0</v>
      </c>
      <c r="F48">
        <v>0</v>
      </c>
      <c r="G48">
        <v>0</v>
      </c>
      <c r="H48">
        <v>0</v>
      </c>
      <c r="I48">
        <v>0</v>
      </c>
      <c r="J48">
        <v>0</v>
      </c>
      <c r="K48">
        <v>0</v>
      </c>
      <c r="L48">
        <v>26982896</v>
      </c>
      <c r="M48">
        <v>4458852</v>
      </c>
      <c r="N48">
        <v>0</v>
      </c>
      <c r="O48">
        <v>77714038</v>
      </c>
    </row>
    <row r="49" spans="1:15" x14ac:dyDescent="0.2">
      <c r="A49" t="s">
        <v>51</v>
      </c>
      <c r="B49">
        <v>690418404</v>
      </c>
      <c r="C49">
        <v>87774943</v>
      </c>
      <c r="D49">
        <v>26787696</v>
      </c>
      <c r="E49">
        <v>4985109</v>
      </c>
      <c r="F49">
        <v>0</v>
      </c>
      <c r="G49">
        <v>0</v>
      </c>
      <c r="H49">
        <v>0</v>
      </c>
      <c r="I49">
        <v>7012727</v>
      </c>
      <c r="J49">
        <v>3864456</v>
      </c>
      <c r="K49">
        <v>5726011</v>
      </c>
      <c r="L49">
        <v>53613567</v>
      </c>
      <c r="M49">
        <v>14676933</v>
      </c>
      <c r="N49">
        <v>175646496</v>
      </c>
      <c r="O49">
        <v>310330466</v>
      </c>
    </row>
    <row r="50" spans="1:15" x14ac:dyDescent="0.2">
      <c r="A50" t="s">
        <v>52</v>
      </c>
      <c r="B50">
        <v>40545377</v>
      </c>
      <c r="C50">
        <v>17974869</v>
      </c>
      <c r="D50">
        <v>4474924</v>
      </c>
      <c r="E50">
        <v>5329</v>
      </c>
      <c r="F50">
        <v>0</v>
      </c>
      <c r="G50">
        <v>0</v>
      </c>
      <c r="H50">
        <v>0</v>
      </c>
      <c r="I50">
        <v>2861839</v>
      </c>
      <c r="J50">
        <v>2400298</v>
      </c>
      <c r="K50">
        <v>435137</v>
      </c>
      <c r="L50">
        <v>7020555</v>
      </c>
      <c r="M50">
        <v>542941</v>
      </c>
      <c r="N50">
        <v>0</v>
      </c>
      <c r="O50">
        <v>4829485</v>
      </c>
    </row>
    <row r="51" spans="1:15" x14ac:dyDescent="0.2">
      <c r="A51" t="s">
        <v>53</v>
      </c>
      <c r="B51">
        <v>50461228</v>
      </c>
      <c r="C51">
        <v>92637</v>
      </c>
      <c r="D51">
        <v>19639213</v>
      </c>
      <c r="E51">
        <v>0</v>
      </c>
      <c r="F51">
        <v>0</v>
      </c>
      <c r="G51">
        <v>19533877</v>
      </c>
      <c r="H51">
        <v>0</v>
      </c>
      <c r="I51">
        <v>4061448</v>
      </c>
      <c r="J51">
        <v>0</v>
      </c>
      <c r="K51">
        <v>0</v>
      </c>
      <c r="L51">
        <v>6446598</v>
      </c>
      <c r="M51">
        <v>687455</v>
      </c>
      <c r="N51">
        <v>0</v>
      </c>
      <c r="O51">
        <v>0</v>
      </c>
    </row>
    <row r="52" spans="1:15" x14ac:dyDescent="0.2">
      <c r="A52" t="s">
        <v>54</v>
      </c>
      <c r="B52">
        <v>157198925</v>
      </c>
      <c r="C52">
        <v>52728750</v>
      </c>
      <c r="D52">
        <v>21329174</v>
      </c>
      <c r="E52">
        <v>8673216</v>
      </c>
      <c r="F52">
        <v>0</v>
      </c>
      <c r="G52">
        <v>0</v>
      </c>
      <c r="H52">
        <v>0</v>
      </c>
      <c r="I52">
        <v>16717</v>
      </c>
      <c r="J52">
        <v>0</v>
      </c>
      <c r="K52">
        <v>49692729</v>
      </c>
      <c r="L52">
        <v>20316365</v>
      </c>
      <c r="M52">
        <v>1943201</v>
      </c>
      <c r="N52">
        <v>0</v>
      </c>
      <c r="O52">
        <v>2498773</v>
      </c>
    </row>
    <row r="53" spans="1:15" x14ac:dyDescent="0.2">
      <c r="A53" t="s">
        <v>55</v>
      </c>
      <c r="B53">
        <v>574787863</v>
      </c>
      <c r="C53">
        <v>159533839</v>
      </c>
      <c r="D53">
        <v>48592944</v>
      </c>
      <c r="E53">
        <v>2515518</v>
      </c>
      <c r="F53">
        <v>0</v>
      </c>
      <c r="G53">
        <v>0</v>
      </c>
      <c r="H53">
        <v>0</v>
      </c>
      <c r="I53">
        <v>26862723</v>
      </c>
      <c r="J53">
        <v>140779125</v>
      </c>
      <c r="K53">
        <v>0</v>
      </c>
      <c r="L53">
        <v>51577374</v>
      </c>
      <c r="M53">
        <v>8308684</v>
      </c>
      <c r="N53">
        <v>10806142</v>
      </c>
      <c r="O53">
        <v>125811514</v>
      </c>
    </row>
    <row r="54" spans="1:15" x14ac:dyDescent="0.2">
      <c r="A54" t="s">
        <v>56</v>
      </c>
      <c r="B54">
        <v>51221291</v>
      </c>
      <c r="C54">
        <v>1821453</v>
      </c>
      <c r="D54">
        <v>6940480</v>
      </c>
      <c r="E54">
        <v>0</v>
      </c>
      <c r="F54">
        <v>0</v>
      </c>
      <c r="G54">
        <v>0</v>
      </c>
      <c r="H54">
        <v>0</v>
      </c>
      <c r="I54">
        <v>1533518</v>
      </c>
      <c r="J54">
        <v>0</v>
      </c>
      <c r="K54">
        <v>4525597</v>
      </c>
      <c r="L54">
        <v>15995404</v>
      </c>
      <c r="M54">
        <v>10224720</v>
      </c>
      <c r="N54">
        <v>0</v>
      </c>
      <c r="O54">
        <v>10180119</v>
      </c>
    </row>
    <row r="55" spans="1:15" x14ac:dyDescent="0.2">
      <c r="A55" t="s">
        <v>57</v>
      </c>
      <c r="B55">
        <v>391498425</v>
      </c>
      <c r="C55">
        <v>34217976</v>
      </c>
      <c r="D55">
        <v>137184698</v>
      </c>
      <c r="E55">
        <v>4131591</v>
      </c>
      <c r="F55">
        <v>0</v>
      </c>
      <c r="G55">
        <v>43664200</v>
      </c>
      <c r="H55">
        <v>0</v>
      </c>
      <c r="I55">
        <v>46154251</v>
      </c>
      <c r="J55">
        <v>358099</v>
      </c>
      <c r="K55">
        <v>12778829</v>
      </c>
      <c r="L55">
        <v>19198719</v>
      </c>
      <c r="M55">
        <v>3819165</v>
      </c>
      <c r="N55">
        <v>0</v>
      </c>
      <c r="O55">
        <v>89990897</v>
      </c>
    </row>
    <row r="56" spans="1:15" x14ac:dyDescent="0.2">
      <c r="A56" t="s">
        <v>58</v>
      </c>
      <c r="B56">
        <v>26922827</v>
      </c>
      <c r="C56">
        <v>1784174</v>
      </c>
      <c r="D56">
        <v>2100000</v>
      </c>
      <c r="E56">
        <v>0</v>
      </c>
      <c r="F56">
        <v>0</v>
      </c>
      <c r="G56">
        <v>0</v>
      </c>
      <c r="H56">
        <v>0</v>
      </c>
      <c r="I56">
        <v>165443</v>
      </c>
      <c r="J56">
        <v>0</v>
      </c>
      <c r="K56">
        <v>0</v>
      </c>
      <c r="L56">
        <v>7276892</v>
      </c>
      <c r="M56">
        <v>106693</v>
      </c>
      <c r="N56">
        <v>0</v>
      </c>
      <c r="O56">
        <v>15489625</v>
      </c>
    </row>
  </sheetData>
  <pageMargins left="0.7" right="0.7" top="0.75" bottom="0.75" header="0.3" footer="0.3"/>
  <pageSetup scale="52" orientation="landscape"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enableFormatConditionsCalculation="0">
    <pageSetUpPr fitToPage="1"/>
  </sheetPr>
  <dimension ref="A1:D56"/>
  <sheetViews>
    <sheetView workbookViewId="0">
      <selection activeCell="B20" sqref="A1:XFD1048576"/>
    </sheetView>
  </sheetViews>
  <sheetFormatPr baseColWidth="10" defaultColWidth="8.83203125" defaultRowHeight="16" x14ac:dyDescent="0.2"/>
  <cols>
    <col min="1" max="1" width="21" customWidth="1"/>
    <col min="2" max="4" width="16.6640625" customWidth="1"/>
  </cols>
  <sheetData>
    <row r="1" spans="1:4" x14ac:dyDescent="0.2">
      <c r="A1" t="s">
        <v>73</v>
      </c>
    </row>
    <row r="3" spans="1:4" x14ac:dyDescent="0.2">
      <c r="A3" t="s">
        <v>1</v>
      </c>
      <c r="B3" t="s">
        <v>74</v>
      </c>
      <c r="C3" t="s">
        <v>75</v>
      </c>
      <c r="D3" t="s">
        <v>76</v>
      </c>
    </row>
    <row r="5" spans="1:4" x14ac:dyDescent="0.2">
      <c r="A5" t="s">
        <v>7</v>
      </c>
      <c r="B5">
        <v>29147086849</v>
      </c>
      <c r="C5">
        <v>9879588415</v>
      </c>
      <c r="D5">
        <v>19267498434</v>
      </c>
    </row>
    <row r="6" spans="1:4" x14ac:dyDescent="0.2">
      <c r="A6" t="s">
        <v>8</v>
      </c>
      <c r="B6">
        <v>165886604</v>
      </c>
      <c r="C6">
        <v>49373007</v>
      </c>
      <c r="D6">
        <v>116513597</v>
      </c>
    </row>
    <row r="7" spans="1:4" x14ac:dyDescent="0.2">
      <c r="A7" t="s">
        <v>9</v>
      </c>
      <c r="B7">
        <v>74274770</v>
      </c>
      <c r="C7">
        <v>48320497</v>
      </c>
      <c r="D7">
        <v>25954273</v>
      </c>
    </row>
    <row r="8" spans="1:4" x14ac:dyDescent="0.2">
      <c r="A8" t="s">
        <v>10</v>
      </c>
      <c r="B8">
        <v>359429741</v>
      </c>
      <c r="C8">
        <v>-21764989</v>
      </c>
      <c r="D8">
        <v>381194730</v>
      </c>
    </row>
    <row r="9" spans="1:4" x14ac:dyDescent="0.2">
      <c r="A9" t="s">
        <v>11</v>
      </c>
      <c r="B9">
        <v>156639369</v>
      </c>
      <c r="C9">
        <v>13186751</v>
      </c>
      <c r="D9">
        <v>143452618</v>
      </c>
    </row>
    <row r="10" spans="1:4" x14ac:dyDescent="0.2">
      <c r="A10" t="s">
        <v>12</v>
      </c>
      <c r="B10">
        <v>6667372347</v>
      </c>
      <c r="C10">
        <v>3644367765</v>
      </c>
      <c r="D10">
        <v>3023004582</v>
      </c>
    </row>
    <row r="11" spans="1:4" x14ac:dyDescent="0.2">
      <c r="A11" t="s">
        <v>13</v>
      </c>
      <c r="B11">
        <v>313500215</v>
      </c>
      <c r="C11">
        <v>74236662</v>
      </c>
      <c r="D11">
        <v>239263553</v>
      </c>
    </row>
    <row r="12" spans="1:4" x14ac:dyDescent="0.2">
      <c r="A12" t="s">
        <v>14</v>
      </c>
      <c r="B12">
        <v>458541463</v>
      </c>
      <c r="C12">
        <v>84307994</v>
      </c>
      <c r="D12">
        <v>374233469</v>
      </c>
    </row>
    <row r="13" spans="1:4" x14ac:dyDescent="0.2">
      <c r="A13" t="s">
        <v>15</v>
      </c>
      <c r="B13">
        <v>83182988</v>
      </c>
      <c r="C13">
        <v>18287640</v>
      </c>
      <c r="D13">
        <v>64895348</v>
      </c>
    </row>
    <row r="14" spans="1:4" x14ac:dyDescent="0.2">
      <c r="A14" t="s">
        <v>16</v>
      </c>
      <c r="B14">
        <v>249797873</v>
      </c>
      <c r="C14">
        <v>74329617</v>
      </c>
      <c r="D14">
        <v>175468256</v>
      </c>
    </row>
    <row r="15" spans="1:4" x14ac:dyDescent="0.2">
      <c r="A15" t="s">
        <v>17</v>
      </c>
      <c r="B15">
        <v>826547987</v>
      </c>
      <c r="C15">
        <v>189838752</v>
      </c>
      <c r="D15">
        <v>636709235</v>
      </c>
    </row>
    <row r="16" spans="1:4" x14ac:dyDescent="0.2">
      <c r="A16" t="s">
        <v>18</v>
      </c>
      <c r="B16">
        <v>493946644</v>
      </c>
      <c r="C16">
        <v>56062013</v>
      </c>
      <c r="D16">
        <v>437884631</v>
      </c>
    </row>
    <row r="17" spans="1:4" x14ac:dyDescent="0.2">
      <c r="A17" t="s">
        <v>19</v>
      </c>
      <c r="B17">
        <v>229069811</v>
      </c>
      <c r="C17">
        <v>65565017</v>
      </c>
      <c r="D17">
        <v>163504794</v>
      </c>
    </row>
    <row r="18" spans="1:4" x14ac:dyDescent="0.2">
      <c r="A18" t="s">
        <v>20</v>
      </c>
      <c r="B18">
        <v>37155621</v>
      </c>
      <c r="C18">
        <v>6722914</v>
      </c>
      <c r="D18">
        <v>30432707</v>
      </c>
    </row>
    <row r="19" spans="1:4" x14ac:dyDescent="0.2">
      <c r="A19" t="s">
        <v>21</v>
      </c>
      <c r="B19">
        <v>1159722958</v>
      </c>
      <c r="C19">
        <v>86145422</v>
      </c>
      <c r="D19">
        <v>1073577536</v>
      </c>
    </row>
    <row r="20" spans="1:4" x14ac:dyDescent="0.2">
      <c r="A20" t="s">
        <v>22</v>
      </c>
      <c r="B20">
        <v>216971985</v>
      </c>
      <c r="C20">
        <v>28917287</v>
      </c>
      <c r="D20">
        <v>188054698</v>
      </c>
    </row>
    <row r="21" spans="1:4" x14ac:dyDescent="0.2">
      <c r="A21" t="s">
        <v>23</v>
      </c>
      <c r="B21">
        <v>175039512</v>
      </c>
      <c r="C21">
        <v>67258003</v>
      </c>
      <c r="D21">
        <v>107781509</v>
      </c>
    </row>
    <row r="22" spans="1:4" x14ac:dyDescent="0.2">
      <c r="A22" t="s">
        <v>24</v>
      </c>
      <c r="B22">
        <v>146719383</v>
      </c>
      <c r="C22">
        <v>55284656</v>
      </c>
      <c r="D22">
        <v>91434727</v>
      </c>
    </row>
    <row r="23" spans="1:4" x14ac:dyDescent="0.2">
      <c r="A23" t="s">
        <v>25</v>
      </c>
      <c r="B23">
        <v>253016523</v>
      </c>
      <c r="C23">
        <v>150796339</v>
      </c>
      <c r="D23">
        <v>102220184</v>
      </c>
    </row>
    <row r="24" spans="1:4" x14ac:dyDescent="0.2">
      <c r="A24" t="s">
        <v>26</v>
      </c>
      <c r="B24">
        <v>205287384</v>
      </c>
      <c r="C24">
        <v>26272078</v>
      </c>
      <c r="D24">
        <v>179015306</v>
      </c>
    </row>
    <row r="25" spans="1:4" x14ac:dyDescent="0.2">
      <c r="A25" t="s">
        <v>27</v>
      </c>
      <c r="B25">
        <v>86123789</v>
      </c>
      <c r="C25">
        <v>63343244</v>
      </c>
      <c r="D25">
        <v>22780545</v>
      </c>
    </row>
    <row r="26" spans="1:4" x14ac:dyDescent="0.2">
      <c r="A26" t="s">
        <v>28</v>
      </c>
      <c r="B26">
        <v>561298490</v>
      </c>
      <c r="C26">
        <v>139192074</v>
      </c>
      <c r="D26">
        <v>422106416</v>
      </c>
    </row>
    <row r="27" spans="1:4" x14ac:dyDescent="0.2">
      <c r="A27" t="s">
        <v>29</v>
      </c>
      <c r="B27">
        <v>1000560290</v>
      </c>
      <c r="C27">
        <v>338713000</v>
      </c>
      <c r="D27">
        <v>661847290</v>
      </c>
    </row>
    <row r="28" spans="1:4" x14ac:dyDescent="0.2">
      <c r="A28" t="s">
        <v>30</v>
      </c>
      <c r="B28">
        <v>1352014715</v>
      </c>
      <c r="C28">
        <v>206580424</v>
      </c>
      <c r="D28">
        <v>1145434291</v>
      </c>
    </row>
    <row r="29" spans="1:4" x14ac:dyDescent="0.2">
      <c r="A29" t="s">
        <v>31</v>
      </c>
      <c r="B29">
        <v>432184048</v>
      </c>
      <c r="C29">
        <v>94097884</v>
      </c>
      <c r="D29">
        <v>338086164</v>
      </c>
    </row>
    <row r="30" spans="1:4" x14ac:dyDescent="0.2">
      <c r="A30" t="s">
        <v>32</v>
      </c>
      <c r="B30">
        <v>80347905</v>
      </c>
      <c r="C30">
        <v>23676046</v>
      </c>
      <c r="D30">
        <v>56671859</v>
      </c>
    </row>
    <row r="31" spans="1:4" x14ac:dyDescent="0.2">
      <c r="A31" t="s">
        <v>33</v>
      </c>
      <c r="B31">
        <v>374092792</v>
      </c>
      <c r="C31">
        <v>101324094</v>
      </c>
      <c r="D31">
        <v>272768698</v>
      </c>
    </row>
    <row r="32" spans="1:4" x14ac:dyDescent="0.2">
      <c r="A32" t="s">
        <v>34</v>
      </c>
      <c r="B32">
        <v>43612836</v>
      </c>
      <c r="C32">
        <v>18364534</v>
      </c>
      <c r="D32">
        <v>25248302</v>
      </c>
    </row>
    <row r="33" spans="1:4" x14ac:dyDescent="0.2">
      <c r="A33" t="s">
        <v>35</v>
      </c>
      <c r="B33">
        <v>91913706</v>
      </c>
      <c r="C33">
        <v>24242137</v>
      </c>
      <c r="D33">
        <v>67671569</v>
      </c>
    </row>
    <row r="34" spans="1:4" x14ac:dyDescent="0.2">
      <c r="A34" t="s">
        <v>36</v>
      </c>
      <c r="B34">
        <v>90138060</v>
      </c>
      <c r="C34">
        <v>44067031</v>
      </c>
      <c r="D34">
        <v>46071029</v>
      </c>
    </row>
    <row r="35" spans="1:4" x14ac:dyDescent="0.2">
      <c r="A35" t="s">
        <v>37</v>
      </c>
      <c r="B35">
        <v>67841493</v>
      </c>
      <c r="C35">
        <v>31209774</v>
      </c>
      <c r="D35">
        <v>36631719</v>
      </c>
    </row>
    <row r="36" spans="1:4" x14ac:dyDescent="0.2">
      <c r="A36" t="s">
        <v>38</v>
      </c>
      <c r="B36">
        <v>1211368529</v>
      </c>
      <c r="C36">
        <v>332186815</v>
      </c>
      <c r="D36">
        <v>879181714</v>
      </c>
    </row>
    <row r="37" spans="1:4" x14ac:dyDescent="0.2">
      <c r="A37" t="s">
        <v>39</v>
      </c>
      <c r="B37">
        <v>188825087</v>
      </c>
      <c r="C37">
        <v>53263261</v>
      </c>
      <c r="D37">
        <v>135561826</v>
      </c>
    </row>
    <row r="38" spans="1:4" x14ac:dyDescent="0.2">
      <c r="A38" t="s">
        <v>40</v>
      </c>
      <c r="B38">
        <v>4984187666</v>
      </c>
      <c r="C38">
        <v>1869146207</v>
      </c>
      <c r="D38">
        <v>3115041459</v>
      </c>
    </row>
    <row r="39" spans="1:4" x14ac:dyDescent="0.2">
      <c r="A39" t="s">
        <v>41</v>
      </c>
      <c r="B39">
        <v>539233668</v>
      </c>
      <c r="C39">
        <v>59566438</v>
      </c>
      <c r="D39">
        <v>479667230</v>
      </c>
    </row>
    <row r="40" spans="1:4" x14ac:dyDescent="0.2">
      <c r="A40" t="s">
        <v>42</v>
      </c>
      <c r="B40">
        <v>33921801</v>
      </c>
      <c r="C40">
        <v>19396462</v>
      </c>
      <c r="D40">
        <v>14525339</v>
      </c>
    </row>
    <row r="41" spans="1:4" x14ac:dyDescent="0.2">
      <c r="A41" t="s">
        <v>43</v>
      </c>
      <c r="B41">
        <v>963787816</v>
      </c>
      <c r="C41">
        <v>305738487</v>
      </c>
      <c r="D41">
        <v>658049329</v>
      </c>
    </row>
    <row r="42" spans="1:4" x14ac:dyDescent="0.2">
      <c r="A42" t="s">
        <v>44</v>
      </c>
      <c r="B42">
        <v>155422745</v>
      </c>
      <c r="C42">
        <v>61595982</v>
      </c>
      <c r="D42">
        <v>93826763</v>
      </c>
    </row>
    <row r="43" spans="1:4" x14ac:dyDescent="0.2">
      <c r="A43" t="s">
        <v>45</v>
      </c>
      <c r="B43">
        <v>323960838</v>
      </c>
      <c r="C43">
        <v>163441407</v>
      </c>
      <c r="D43">
        <v>160519431</v>
      </c>
    </row>
    <row r="44" spans="1:4" x14ac:dyDescent="0.2">
      <c r="A44" t="s">
        <v>46</v>
      </c>
      <c r="B44">
        <v>869972796</v>
      </c>
      <c r="C44">
        <v>278965301</v>
      </c>
      <c r="D44">
        <v>591007495</v>
      </c>
    </row>
    <row r="45" spans="1:4" x14ac:dyDescent="0.2">
      <c r="A45" t="s">
        <v>47</v>
      </c>
      <c r="B45">
        <v>165721552</v>
      </c>
      <c r="C45">
        <v>44566890</v>
      </c>
      <c r="D45">
        <v>121154662</v>
      </c>
    </row>
    <row r="46" spans="1:4" x14ac:dyDescent="0.2">
      <c r="A46" t="s">
        <v>48</v>
      </c>
      <c r="B46">
        <v>230226507</v>
      </c>
      <c r="C46">
        <v>36681985</v>
      </c>
      <c r="D46">
        <v>193544522</v>
      </c>
    </row>
    <row r="47" spans="1:4" x14ac:dyDescent="0.2">
      <c r="A47" t="s">
        <v>49</v>
      </c>
      <c r="B47">
        <v>25467180</v>
      </c>
      <c r="C47">
        <v>17551004</v>
      </c>
      <c r="D47">
        <v>7916176</v>
      </c>
    </row>
    <row r="48" spans="1:4" x14ac:dyDescent="0.2">
      <c r="A48" t="s">
        <v>50</v>
      </c>
      <c r="B48">
        <v>308469461</v>
      </c>
      <c r="C48">
        <v>123934948</v>
      </c>
      <c r="D48">
        <v>184534513</v>
      </c>
    </row>
    <row r="49" spans="1:4" x14ac:dyDescent="0.2">
      <c r="A49" t="s">
        <v>51</v>
      </c>
      <c r="B49">
        <v>821301509</v>
      </c>
      <c r="C49">
        <v>130883105</v>
      </c>
      <c r="D49">
        <v>690418404</v>
      </c>
    </row>
    <row r="50" spans="1:4" x14ac:dyDescent="0.2">
      <c r="A50" t="s">
        <v>52</v>
      </c>
      <c r="B50">
        <v>69992592</v>
      </c>
      <c r="C50">
        <v>29447215</v>
      </c>
      <c r="D50">
        <v>40545377</v>
      </c>
    </row>
    <row r="51" spans="1:4" x14ac:dyDescent="0.2">
      <c r="A51" t="s">
        <v>53</v>
      </c>
      <c r="B51">
        <v>78522552</v>
      </c>
      <c r="C51">
        <v>28061324</v>
      </c>
      <c r="D51">
        <v>50461228</v>
      </c>
    </row>
    <row r="52" spans="1:4" x14ac:dyDescent="0.2">
      <c r="A52" t="s">
        <v>54</v>
      </c>
      <c r="B52">
        <v>257740669</v>
      </c>
      <c r="C52">
        <v>100541744</v>
      </c>
      <c r="D52">
        <v>157198925</v>
      </c>
    </row>
    <row r="53" spans="1:4" x14ac:dyDescent="0.2">
      <c r="A53" t="s">
        <v>55</v>
      </c>
      <c r="B53">
        <v>776489837</v>
      </c>
      <c r="C53">
        <v>201701974</v>
      </c>
      <c r="D53">
        <v>574787863</v>
      </c>
    </row>
    <row r="54" spans="1:4" x14ac:dyDescent="0.2">
      <c r="A54" t="s">
        <v>56</v>
      </c>
      <c r="B54">
        <v>133605125</v>
      </c>
      <c r="C54">
        <v>82383834</v>
      </c>
      <c r="D54">
        <v>51221291</v>
      </c>
    </row>
    <row r="55" spans="1:4" x14ac:dyDescent="0.2">
      <c r="A55" t="s">
        <v>57</v>
      </c>
      <c r="B55">
        <v>525701892</v>
      </c>
      <c r="C55">
        <v>134203467</v>
      </c>
      <c r="D55">
        <v>391498425</v>
      </c>
    </row>
    <row r="56" spans="1:4" x14ac:dyDescent="0.2">
      <c r="A56" t="s">
        <v>58</v>
      </c>
      <c r="B56">
        <v>30935725</v>
      </c>
      <c r="C56">
        <v>4012898</v>
      </c>
      <c r="D56">
        <v>26922827</v>
      </c>
    </row>
  </sheetData>
  <pageMargins left="0.7" right="0.7" top="0.75" bottom="0.75" header="0.3" footer="0.3"/>
  <pageSetup scale="82"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J58"/>
  <sheetViews>
    <sheetView zoomScale="85" zoomScaleNormal="85" zoomScalePageLayoutView="85" workbookViewId="0">
      <selection activeCell="E9" sqref="E9"/>
    </sheetView>
  </sheetViews>
  <sheetFormatPr baseColWidth="10" defaultColWidth="8.83203125" defaultRowHeight="16" customHeight="1" x14ac:dyDescent="0.2"/>
  <cols>
    <col min="1" max="1" width="21" customWidth="1"/>
    <col min="2" max="3" width="18.5" customWidth="1"/>
    <col min="4" max="4" width="16.83203125" customWidth="1"/>
    <col min="5" max="5" width="20.33203125" customWidth="1"/>
    <col min="6" max="6" width="20.1640625" customWidth="1"/>
    <col min="7" max="10" width="18.5" customWidth="1"/>
  </cols>
  <sheetData>
    <row r="1" spans="1:10" ht="16" customHeight="1" x14ac:dyDescent="0.2">
      <c r="A1" t="s">
        <v>660</v>
      </c>
    </row>
    <row r="2" spans="1:10" ht="16" customHeight="1" x14ac:dyDescent="0.2">
      <c r="E2" t="s">
        <v>593</v>
      </c>
    </row>
    <row r="3" spans="1:10" ht="16" customHeight="1" x14ac:dyDescent="0.2">
      <c r="A3" t="s">
        <v>1</v>
      </c>
      <c r="B3" t="s">
        <v>661</v>
      </c>
      <c r="C3" t="s">
        <v>595</v>
      </c>
      <c r="D3" t="s">
        <v>247</v>
      </c>
      <c r="E3" t="s">
        <v>596</v>
      </c>
      <c r="F3" t="s">
        <v>597</v>
      </c>
      <c r="G3" t="s">
        <v>598</v>
      </c>
      <c r="H3" t="s">
        <v>599</v>
      </c>
      <c r="I3" t="s">
        <v>202</v>
      </c>
      <c r="J3" t="s">
        <v>254</v>
      </c>
    </row>
    <row r="4" spans="1:10" ht="16" customHeight="1" x14ac:dyDescent="0.2">
      <c r="B4" t="s">
        <v>600</v>
      </c>
      <c r="C4" t="s">
        <v>601</v>
      </c>
      <c r="D4" t="s">
        <v>662</v>
      </c>
      <c r="G4" t="s">
        <v>603</v>
      </c>
      <c r="H4" t="s">
        <v>604</v>
      </c>
    </row>
    <row r="5" spans="1:10" ht="16" customHeight="1" x14ac:dyDescent="0.2">
      <c r="A5" t="s">
        <v>7</v>
      </c>
      <c r="B5">
        <v>16601251891</v>
      </c>
      <c r="C5">
        <v>3096413741</v>
      </c>
      <c r="D5">
        <v>19697665632</v>
      </c>
      <c r="E5">
        <v>1367276004</v>
      </c>
      <c r="F5">
        <v>1134838715</v>
      </c>
      <c r="G5">
        <v>17195550913</v>
      </c>
      <c r="H5">
        <v>14151847731</v>
      </c>
      <c r="I5">
        <v>1518725644</v>
      </c>
      <c r="J5">
        <v>1524977538</v>
      </c>
    </row>
    <row r="6" spans="1:10" ht="16" customHeight="1" x14ac:dyDescent="0.2">
      <c r="A6" t="s">
        <v>8</v>
      </c>
      <c r="B6">
        <v>92984144</v>
      </c>
      <c r="C6">
        <v>9157044</v>
      </c>
      <c r="D6">
        <v>102141188</v>
      </c>
      <c r="E6">
        <v>0</v>
      </c>
      <c r="F6">
        <v>5000000</v>
      </c>
      <c r="G6">
        <v>97141188</v>
      </c>
      <c r="H6">
        <v>82880292</v>
      </c>
      <c r="I6">
        <v>3658471</v>
      </c>
      <c r="J6">
        <v>10602425</v>
      </c>
    </row>
    <row r="7" spans="1:10" ht="16" customHeight="1" x14ac:dyDescent="0.2">
      <c r="A7" t="s">
        <v>9</v>
      </c>
      <c r="B7">
        <v>44965572</v>
      </c>
      <c r="C7">
        <v>76838418</v>
      </c>
      <c r="D7">
        <v>121803990</v>
      </c>
      <c r="E7">
        <v>9963344</v>
      </c>
      <c r="F7">
        <v>4981673</v>
      </c>
      <c r="G7">
        <v>106858973</v>
      </c>
      <c r="H7">
        <v>37128652</v>
      </c>
      <c r="I7">
        <v>0</v>
      </c>
      <c r="J7">
        <v>69730321</v>
      </c>
    </row>
    <row r="8" spans="1:10" ht="16" customHeight="1" x14ac:dyDescent="0.2">
      <c r="A8" t="s">
        <v>10</v>
      </c>
      <c r="B8">
        <v>226715845</v>
      </c>
      <c r="C8">
        <v>24753746</v>
      </c>
      <c r="D8">
        <v>251469591</v>
      </c>
      <c r="E8">
        <v>0</v>
      </c>
      <c r="F8">
        <v>20014131</v>
      </c>
      <c r="G8">
        <v>231455460</v>
      </c>
      <c r="H8">
        <v>228720908</v>
      </c>
      <c r="I8">
        <v>2734551</v>
      </c>
      <c r="J8">
        <v>1</v>
      </c>
    </row>
    <row r="9" spans="1:10" ht="16" customHeight="1" x14ac:dyDescent="0.2">
      <c r="A9" t="s">
        <v>11</v>
      </c>
      <c r="B9">
        <v>60159849</v>
      </c>
      <c r="C9">
        <v>42106620</v>
      </c>
      <c r="D9">
        <v>102266469</v>
      </c>
      <c r="E9">
        <v>0</v>
      </c>
      <c r="F9">
        <v>0</v>
      </c>
      <c r="G9">
        <v>102266469</v>
      </c>
      <c r="H9">
        <v>67947643</v>
      </c>
      <c r="I9">
        <v>18291503</v>
      </c>
      <c r="J9">
        <v>16027323</v>
      </c>
    </row>
    <row r="10" spans="1:10" ht="16" customHeight="1" x14ac:dyDescent="0.2">
      <c r="A10" t="s">
        <v>12</v>
      </c>
      <c r="B10">
        <v>3659376553</v>
      </c>
      <c r="C10">
        <v>141157399</v>
      </c>
      <c r="D10">
        <v>3800533952</v>
      </c>
      <c r="E10">
        <v>0</v>
      </c>
      <c r="F10">
        <v>364445461</v>
      </c>
      <c r="G10">
        <v>3436088491</v>
      </c>
      <c r="H10">
        <v>3427694627</v>
      </c>
      <c r="I10">
        <v>8393864</v>
      </c>
      <c r="J10">
        <v>0</v>
      </c>
    </row>
    <row r="11" spans="1:10" ht="16" customHeight="1" x14ac:dyDescent="0.2">
      <c r="A11" t="s">
        <v>13</v>
      </c>
      <c r="B11">
        <v>147955505</v>
      </c>
      <c r="C11">
        <v>17584441</v>
      </c>
      <c r="D11">
        <v>165539946</v>
      </c>
      <c r="E11">
        <v>1058223</v>
      </c>
      <c r="F11">
        <v>1093643</v>
      </c>
      <c r="G11">
        <v>163388080</v>
      </c>
      <c r="H11">
        <v>144286603</v>
      </c>
      <c r="I11">
        <v>0</v>
      </c>
      <c r="J11">
        <v>19101477</v>
      </c>
    </row>
    <row r="12" spans="1:10" ht="16" customHeight="1" x14ac:dyDescent="0.2">
      <c r="A12" t="s">
        <v>14</v>
      </c>
      <c r="B12">
        <v>266788107</v>
      </c>
      <c r="C12">
        <v>6261171</v>
      </c>
      <c r="D12">
        <v>273049278</v>
      </c>
      <c r="E12">
        <v>0</v>
      </c>
      <c r="F12">
        <v>26678810</v>
      </c>
      <c r="G12">
        <v>246370468</v>
      </c>
      <c r="H12">
        <v>240109297</v>
      </c>
      <c r="I12">
        <v>0</v>
      </c>
      <c r="J12">
        <v>6261171</v>
      </c>
    </row>
    <row r="13" spans="1:10" ht="16" customHeight="1" x14ac:dyDescent="0.2">
      <c r="A13" t="s">
        <v>15</v>
      </c>
      <c r="B13">
        <v>35114983</v>
      </c>
      <c r="C13">
        <v>9575993</v>
      </c>
      <c r="D13">
        <v>44690976</v>
      </c>
      <c r="E13">
        <v>0</v>
      </c>
      <c r="F13">
        <v>0</v>
      </c>
      <c r="G13">
        <v>44690976</v>
      </c>
      <c r="H13">
        <v>24682722</v>
      </c>
      <c r="I13">
        <v>9575228</v>
      </c>
      <c r="J13">
        <v>10433026</v>
      </c>
    </row>
    <row r="14" spans="1:10" ht="16" customHeight="1" x14ac:dyDescent="0.2">
      <c r="A14" t="s">
        <v>16</v>
      </c>
      <c r="B14">
        <v>100708990</v>
      </c>
      <c r="C14">
        <v>69214304</v>
      </c>
      <c r="D14">
        <v>169923294</v>
      </c>
      <c r="E14">
        <v>0</v>
      </c>
      <c r="F14">
        <v>3935917</v>
      </c>
      <c r="G14">
        <v>165987377</v>
      </c>
      <c r="H14">
        <v>105120211</v>
      </c>
      <c r="I14">
        <v>6458557</v>
      </c>
      <c r="J14">
        <v>54408609</v>
      </c>
    </row>
    <row r="15" spans="1:10" ht="16" customHeight="1" x14ac:dyDescent="0.2">
      <c r="A15" t="s">
        <v>17</v>
      </c>
      <c r="B15">
        <v>475366962</v>
      </c>
      <c r="C15">
        <v>136577971</v>
      </c>
      <c r="D15">
        <v>611944933</v>
      </c>
      <c r="E15">
        <v>115375443</v>
      </c>
      <c r="F15">
        <v>55604763</v>
      </c>
      <c r="G15">
        <v>440964727</v>
      </c>
      <c r="H15">
        <v>410889769</v>
      </c>
      <c r="I15">
        <v>29581095</v>
      </c>
      <c r="J15">
        <v>493863</v>
      </c>
    </row>
    <row r="16" spans="1:10" ht="16" customHeight="1" x14ac:dyDescent="0.2">
      <c r="A16" t="s">
        <v>18</v>
      </c>
      <c r="B16">
        <v>313680335</v>
      </c>
      <c r="C16">
        <v>89040882</v>
      </c>
      <c r="D16">
        <v>402721217</v>
      </c>
      <c r="E16">
        <v>0</v>
      </c>
      <c r="F16">
        <v>0</v>
      </c>
      <c r="G16">
        <v>402721217</v>
      </c>
      <c r="H16">
        <v>320578117</v>
      </c>
      <c r="I16">
        <v>21230385</v>
      </c>
      <c r="J16">
        <v>60912715</v>
      </c>
    </row>
    <row r="17" spans="1:10" ht="16" customHeight="1" x14ac:dyDescent="0.2">
      <c r="A17" t="s">
        <v>19</v>
      </c>
      <c r="B17">
        <v>107554487</v>
      </c>
      <c r="C17">
        <v>42028014</v>
      </c>
      <c r="D17">
        <v>149582501</v>
      </c>
      <c r="E17">
        <v>8000000</v>
      </c>
      <c r="F17">
        <v>7417500</v>
      </c>
      <c r="G17">
        <v>134165001</v>
      </c>
      <c r="H17">
        <v>68916534</v>
      </c>
      <c r="I17">
        <v>5755975</v>
      </c>
      <c r="J17">
        <v>59492492</v>
      </c>
    </row>
    <row r="18" spans="1:10" ht="16" customHeight="1" x14ac:dyDescent="0.2">
      <c r="A18" t="s">
        <v>20</v>
      </c>
      <c r="B18">
        <v>32214361</v>
      </c>
      <c r="C18">
        <v>31398712</v>
      </c>
      <c r="D18">
        <v>63613073</v>
      </c>
      <c r="E18">
        <v>7831200</v>
      </c>
      <c r="F18">
        <v>1292534</v>
      </c>
      <c r="G18">
        <v>54489339</v>
      </c>
      <c r="H18">
        <v>22802403</v>
      </c>
      <c r="I18">
        <v>31686936</v>
      </c>
      <c r="J18">
        <v>0</v>
      </c>
    </row>
    <row r="19" spans="1:10" ht="16" customHeight="1" x14ac:dyDescent="0.2">
      <c r="A19" t="s">
        <v>21</v>
      </c>
      <c r="B19">
        <v>543683687</v>
      </c>
      <c r="C19">
        <v>57328745</v>
      </c>
      <c r="D19">
        <v>601012432</v>
      </c>
      <c r="E19">
        <v>0</v>
      </c>
      <c r="F19">
        <v>1200000</v>
      </c>
      <c r="G19">
        <v>599812432</v>
      </c>
      <c r="H19">
        <v>583856960</v>
      </c>
      <c r="I19">
        <v>0</v>
      </c>
      <c r="J19">
        <v>15955472</v>
      </c>
    </row>
    <row r="20" spans="1:10" ht="16" customHeight="1" x14ac:dyDescent="0.2">
      <c r="A20" t="s">
        <v>22</v>
      </c>
      <c r="B20">
        <v>206799109</v>
      </c>
      <c r="C20">
        <v>210683855</v>
      </c>
      <c r="D20">
        <v>417482964</v>
      </c>
      <c r="E20">
        <v>62342053</v>
      </c>
      <c r="F20">
        <v>0</v>
      </c>
      <c r="G20">
        <v>355140911</v>
      </c>
      <c r="H20">
        <v>95424486</v>
      </c>
      <c r="I20">
        <v>238051238</v>
      </c>
      <c r="J20">
        <v>21665187</v>
      </c>
    </row>
    <row r="21" spans="1:10" ht="16" customHeight="1" x14ac:dyDescent="0.2">
      <c r="A21" t="s">
        <v>23</v>
      </c>
      <c r="B21">
        <v>130470741</v>
      </c>
      <c r="C21">
        <v>12539925</v>
      </c>
      <c r="D21">
        <v>143010666</v>
      </c>
      <c r="E21">
        <v>22732687</v>
      </c>
      <c r="F21">
        <v>12962008</v>
      </c>
      <c r="G21">
        <v>107315971</v>
      </c>
      <c r="H21">
        <v>90246425</v>
      </c>
      <c r="I21">
        <v>14074858</v>
      </c>
      <c r="J21">
        <v>2994688</v>
      </c>
    </row>
    <row r="22" spans="1:10" ht="16" customHeight="1" x14ac:dyDescent="0.2">
      <c r="A22" t="s">
        <v>24</v>
      </c>
      <c r="B22">
        <v>104235777</v>
      </c>
      <c r="C22">
        <v>38938179</v>
      </c>
      <c r="D22">
        <v>143173956</v>
      </c>
      <c r="E22">
        <v>16662987</v>
      </c>
      <c r="F22">
        <v>10193106</v>
      </c>
      <c r="G22">
        <v>116317863</v>
      </c>
      <c r="H22">
        <v>72435400</v>
      </c>
      <c r="I22">
        <v>11618935</v>
      </c>
      <c r="J22">
        <v>32263528</v>
      </c>
    </row>
    <row r="23" spans="1:10" ht="16" customHeight="1" x14ac:dyDescent="0.2">
      <c r="A23" t="s">
        <v>25</v>
      </c>
      <c r="B23">
        <v>176215477</v>
      </c>
      <c r="C23">
        <v>9635353</v>
      </c>
      <c r="D23">
        <v>185850830</v>
      </c>
      <c r="E23">
        <v>24693150</v>
      </c>
      <c r="F23">
        <v>0</v>
      </c>
      <c r="G23">
        <v>161157680</v>
      </c>
      <c r="H23">
        <v>157635254</v>
      </c>
      <c r="I23">
        <v>0</v>
      </c>
      <c r="J23">
        <v>3522426</v>
      </c>
    </row>
    <row r="24" spans="1:10" ht="16" customHeight="1" x14ac:dyDescent="0.2">
      <c r="A24" t="s">
        <v>26</v>
      </c>
      <c r="B24">
        <v>163971985</v>
      </c>
      <c r="C24">
        <v>171426</v>
      </c>
      <c r="D24">
        <v>164143411</v>
      </c>
      <c r="E24">
        <v>0</v>
      </c>
      <c r="F24">
        <v>16397198</v>
      </c>
      <c r="G24">
        <v>147746213</v>
      </c>
      <c r="H24">
        <v>147711608</v>
      </c>
      <c r="I24">
        <v>34605</v>
      </c>
      <c r="J24">
        <v>0</v>
      </c>
    </row>
    <row r="25" spans="1:10" ht="16" customHeight="1" x14ac:dyDescent="0.2">
      <c r="A25" t="s">
        <v>27</v>
      </c>
      <c r="B25">
        <v>76792429</v>
      </c>
      <c r="C25">
        <v>3418016</v>
      </c>
      <c r="D25">
        <v>80210445</v>
      </c>
      <c r="E25">
        <v>2000000</v>
      </c>
      <c r="F25">
        <v>7812089</v>
      </c>
      <c r="G25">
        <v>70398356</v>
      </c>
      <c r="H25">
        <v>45827751</v>
      </c>
      <c r="I25">
        <v>0</v>
      </c>
      <c r="J25">
        <v>24570605</v>
      </c>
    </row>
    <row r="26" spans="1:10" ht="16" customHeight="1" x14ac:dyDescent="0.2">
      <c r="A26" t="s">
        <v>28</v>
      </c>
      <c r="B26">
        <v>249133760</v>
      </c>
      <c r="C26">
        <v>0</v>
      </c>
      <c r="D26">
        <v>249133760</v>
      </c>
      <c r="E26">
        <v>0</v>
      </c>
      <c r="F26">
        <v>22909803</v>
      </c>
      <c r="G26">
        <v>226223957</v>
      </c>
      <c r="H26">
        <v>221286644</v>
      </c>
      <c r="I26">
        <v>4937313</v>
      </c>
      <c r="J26">
        <v>0</v>
      </c>
    </row>
    <row r="27" spans="1:10" ht="16" customHeight="1" x14ac:dyDescent="0.2">
      <c r="A27" t="s">
        <v>29</v>
      </c>
      <c r="B27">
        <v>499545331</v>
      </c>
      <c r="C27">
        <v>0</v>
      </c>
      <c r="D27">
        <v>499545331</v>
      </c>
      <c r="E27">
        <v>91874225</v>
      </c>
      <c r="F27">
        <v>45937112</v>
      </c>
      <c r="G27">
        <v>361733994</v>
      </c>
      <c r="H27">
        <v>361733994</v>
      </c>
      <c r="I27">
        <v>0</v>
      </c>
      <c r="J27">
        <v>0</v>
      </c>
    </row>
    <row r="28" spans="1:10" ht="16" customHeight="1" x14ac:dyDescent="0.2">
      <c r="A28" t="s">
        <v>30</v>
      </c>
      <c r="B28">
        <v>775352858</v>
      </c>
      <c r="C28">
        <v>118976723</v>
      </c>
      <c r="D28">
        <v>894329581</v>
      </c>
      <c r="E28">
        <v>0</v>
      </c>
      <c r="F28">
        <v>77535285</v>
      </c>
      <c r="G28">
        <v>816794296</v>
      </c>
      <c r="H28">
        <v>774373319</v>
      </c>
      <c r="I28">
        <v>0</v>
      </c>
      <c r="J28">
        <v>42420977</v>
      </c>
    </row>
    <row r="29" spans="1:10" ht="16" customHeight="1" x14ac:dyDescent="0.2">
      <c r="A29" t="s">
        <v>31</v>
      </c>
      <c r="B29">
        <v>253945174</v>
      </c>
      <c r="C29">
        <v>133769046</v>
      </c>
      <c r="D29">
        <v>387714220</v>
      </c>
      <c r="E29">
        <v>0</v>
      </c>
      <c r="F29">
        <v>4790000</v>
      </c>
      <c r="G29">
        <v>382924220</v>
      </c>
      <c r="H29">
        <v>221517905</v>
      </c>
      <c r="I29">
        <v>0</v>
      </c>
      <c r="J29">
        <v>161406315</v>
      </c>
    </row>
    <row r="30" spans="1:10" ht="16" customHeight="1" x14ac:dyDescent="0.2">
      <c r="A30" t="s">
        <v>32</v>
      </c>
      <c r="B30">
        <v>78061911</v>
      </c>
      <c r="C30">
        <v>18484990</v>
      </c>
      <c r="D30">
        <v>96546901</v>
      </c>
      <c r="E30">
        <v>17353516</v>
      </c>
      <c r="F30">
        <v>8676758</v>
      </c>
      <c r="G30">
        <v>70516627</v>
      </c>
      <c r="H30">
        <v>58623597</v>
      </c>
      <c r="I30">
        <v>4027624</v>
      </c>
      <c r="J30">
        <v>7865405</v>
      </c>
    </row>
    <row r="31" spans="1:10" ht="16" customHeight="1" x14ac:dyDescent="0.2">
      <c r="A31" t="s">
        <v>33</v>
      </c>
      <c r="B31">
        <v>229403360</v>
      </c>
      <c r="C31">
        <v>19351150</v>
      </c>
      <c r="D31">
        <v>248754510</v>
      </c>
      <c r="E31">
        <v>7353328</v>
      </c>
      <c r="F31">
        <v>21701176</v>
      </c>
      <c r="G31">
        <v>219700006</v>
      </c>
      <c r="H31">
        <v>197615367</v>
      </c>
      <c r="I31">
        <v>22253154</v>
      </c>
      <c r="J31">
        <v>-168515</v>
      </c>
    </row>
    <row r="32" spans="1:10" ht="16" customHeight="1" x14ac:dyDescent="0.2">
      <c r="A32" t="s">
        <v>34</v>
      </c>
      <c r="B32">
        <v>36440745</v>
      </c>
      <c r="C32">
        <v>45460405</v>
      </c>
      <c r="D32">
        <v>81901150</v>
      </c>
      <c r="E32">
        <v>7676010</v>
      </c>
      <c r="F32">
        <v>2354101</v>
      </c>
      <c r="G32">
        <v>71871039</v>
      </c>
      <c r="H32">
        <v>28748181</v>
      </c>
      <c r="I32">
        <v>400000</v>
      </c>
      <c r="J32">
        <v>42722858</v>
      </c>
    </row>
    <row r="33" spans="1:10" ht="16" customHeight="1" x14ac:dyDescent="0.2">
      <c r="A33" t="s">
        <v>35</v>
      </c>
      <c r="B33">
        <v>57817203</v>
      </c>
      <c r="C33">
        <v>56056634</v>
      </c>
      <c r="D33">
        <v>113873837</v>
      </c>
      <c r="E33">
        <v>17000000</v>
      </c>
      <c r="F33">
        <v>0</v>
      </c>
      <c r="G33">
        <v>96873837</v>
      </c>
      <c r="H33">
        <v>37315357</v>
      </c>
      <c r="I33">
        <v>0</v>
      </c>
      <c r="J33">
        <v>59558480</v>
      </c>
    </row>
    <row r="34" spans="1:10" ht="16" customHeight="1" x14ac:dyDescent="0.2">
      <c r="A34" t="s">
        <v>36</v>
      </c>
      <c r="B34">
        <v>47747443</v>
      </c>
      <c r="C34">
        <v>8970003</v>
      </c>
      <c r="D34">
        <v>56717446</v>
      </c>
      <c r="E34">
        <v>0</v>
      </c>
      <c r="F34">
        <v>0</v>
      </c>
      <c r="G34">
        <v>56717446</v>
      </c>
      <c r="H34">
        <v>43997850</v>
      </c>
      <c r="I34">
        <v>0</v>
      </c>
      <c r="J34">
        <v>12719596</v>
      </c>
    </row>
    <row r="35" spans="1:10" ht="16" customHeight="1" x14ac:dyDescent="0.2">
      <c r="A35" t="s">
        <v>37</v>
      </c>
      <c r="B35">
        <v>38761588</v>
      </c>
      <c r="C35">
        <v>4727864</v>
      </c>
      <c r="D35">
        <v>43489452</v>
      </c>
      <c r="E35">
        <v>4200000</v>
      </c>
      <c r="F35">
        <v>936937</v>
      </c>
      <c r="G35">
        <v>38352515</v>
      </c>
      <c r="H35">
        <v>25123768</v>
      </c>
      <c r="I35">
        <v>0</v>
      </c>
      <c r="J35">
        <v>13228747</v>
      </c>
    </row>
    <row r="36" spans="1:10" ht="16" customHeight="1" x14ac:dyDescent="0.2">
      <c r="A36" t="s">
        <v>38</v>
      </c>
      <c r="B36">
        <v>404034823</v>
      </c>
      <c r="C36">
        <v>171714059</v>
      </c>
      <c r="D36">
        <v>575748882</v>
      </c>
      <c r="E36">
        <v>62472945</v>
      </c>
      <c r="F36">
        <v>21172500</v>
      </c>
      <c r="G36">
        <v>492103437</v>
      </c>
      <c r="H36">
        <v>422208523</v>
      </c>
      <c r="I36">
        <v>32413932</v>
      </c>
      <c r="J36">
        <v>37480982</v>
      </c>
    </row>
    <row r="37" spans="1:10" ht="16" customHeight="1" x14ac:dyDescent="0.2">
      <c r="A37" t="s">
        <v>39</v>
      </c>
      <c r="B37">
        <v>120244927</v>
      </c>
      <c r="C37">
        <v>27847416</v>
      </c>
      <c r="D37">
        <v>148092343</v>
      </c>
      <c r="E37">
        <v>24652500</v>
      </c>
      <c r="F37">
        <v>0</v>
      </c>
      <c r="G37">
        <v>123439843</v>
      </c>
      <c r="H37">
        <v>73270421</v>
      </c>
      <c r="I37">
        <v>50169422</v>
      </c>
      <c r="J37">
        <v>0</v>
      </c>
    </row>
    <row r="38" spans="1:10" ht="16" customHeight="1" x14ac:dyDescent="0.2">
      <c r="A38" t="s">
        <v>40</v>
      </c>
      <c r="B38">
        <v>2656576646</v>
      </c>
      <c r="C38">
        <v>523530017</v>
      </c>
      <c r="D38">
        <v>3180106663</v>
      </c>
      <c r="E38">
        <v>434928015</v>
      </c>
      <c r="F38">
        <v>191552283</v>
      </c>
      <c r="G38">
        <v>2553626365</v>
      </c>
      <c r="H38">
        <v>2176209560</v>
      </c>
      <c r="I38">
        <v>273410052</v>
      </c>
      <c r="J38">
        <v>104006753</v>
      </c>
    </row>
    <row r="39" spans="1:10" ht="16" customHeight="1" x14ac:dyDescent="0.2">
      <c r="A39" t="s">
        <v>41</v>
      </c>
      <c r="B39">
        <v>327796962</v>
      </c>
      <c r="C39">
        <v>190879394</v>
      </c>
      <c r="D39">
        <v>518676356</v>
      </c>
      <c r="E39">
        <v>73656137</v>
      </c>
      <c r="F39">
        <v>10075595</v>
      </c>
      <c r="G39">
        <v>434944624</v>
      </c>
      <c r="H39">
        <v>238855836</v>
      </c>
      <c r="I39">
        <v>192571136</v>
      </c>
      <c r="J39">
        <v>3517652</v>
      </c>
    </row>
    <row r="40" spans="1:10" ht="16" customHeight="1" x14ac:dyDescent="0.2">
      <c r="A40" t="s">
        <v>42</v>
      </c>
      <c r="B40">
        <v>21992880</v>
      </c>
      <c r="C40">
        <v>18677984</v>
      </c>
      <c r="D40">
        <v>40670864</v>
      </c>
      <c r="E40">
        <v>0</v>
      </c>
      <c r="F40">
        <v>0</v>
      </c>
      <c r="G40">
        <v>40670864</v>
      </c>
      <c r="H40">
        <v>24852515</v>
      </c>
      <c r="I40">
        <v>0</v>
      </c>
      <c r="J40">
        <v>15818349</v>
      </c>
    </row>
    <row r="41" spans="1:10" ht="16" customHeight="1" x14ac:dyDescent="0.2">
      <c r="A41" t="s">
        <v>43</v>
      </c>
      <c r="B41">
        <v>698630611</v>
      </c>
      <c r="C41">
        <v>89185137</v>
      </c>
      <c r="D41">
        <v>787815748</v>
      </c>
      <c r="E41">
        <v>0</v>
      </c>
      <c r="F41">
        <v>38533876</v>
      </c>
      <c r="G41">
        <v>749281872</v>
      </c>
      <c r="H41">
        <v>513906870</v>
      </c>
      <c r="I41">
        <v>201340938</v>
      </c>
      <c r="J41">
        <v>34034064</v>
      </c>
    </row>
    <row r="42" spans="1:10" ht="16" customHeight="1" x14ac:dyDescent="0.2">
      <c r="A42" t="s">
        <v>44</v>
      </c>
      <c r="B42">
        <v>138532835</v>
      </c>
      <c r="C42">
        <v>53664511</v>
      </c>
      <c r="D42">
        <v>192197346</v>
      </c>
      <c r="E42">
        <v>29056288</v>
      </c>
      <c r="F42">
        <v>14528144</v>
      </c>
      <c r="G42">
        <v>148612914</v>
      </c>
      <c r="H42">
        <v>95303031</v>
      </c>
      <c r="I42">
        <v>53309883</v>
      </c>
      <c r="J42">
        <v>0</v>
      </c>
    </row>
    <row r="43" spans="1:10" ht="16" customHeight="1" x14ac:dyDescent="0.2">
      <c r="A43" t="s">
        <v>45</v>
      </c>
      <c r="B43">
        <v>181274818</v>
      </c>
      <c r="C43">
        <v>160272</v>
      </c>
      <c r="D43">
        <v>181435090</v>
      </c>
      <c r="E43">
        <v>0</v>
      </c>
      <c r="F43">
        <v>0</v>
      </c>
      <c r="G43">
        <v>181435090</v>
      </c>
      <c r="H43">
        <v>163546011</v>
      </c>
      <c r="I43">
        <v>0</v>
      </c>
      <c r="J43">
        <v>17889079</v>
      </c>
    </row>
    <row r="44" spans="1:10" ht="16" customHeight="1" x14ac:dyDescent="0.2">
      <c r="A44" t="s">
        <v>46</v>
      </c>
      <c r="B44">
        <v>705394109</v>
      </c>
      <c r="C44">
        <v>278546271</v>
      </c>
      <c r="D44">
        <v>983940380</v>
      </c>
      <c r="E44">
        <v>141844250</v>
      </c>
      <c r="F44">
        <v>30977000</v>
      </c>
      <c r="G44">
        <v>811119130</v>
      </c>
      <c r="H44">
        <v>458871066</v>
      </c>
      <c r="I44">
        <v>52146101</v>
      </c>
      <c r="J44">
        <v>300101963</v>
      </c>
    </row>
    <row r="45" spans="1:10" ht="16" customHeight="1" x14ac:dyDescent="0.2">
      <c r="A45" t="s">
        <v>47</v>
      </c>
      <c r="B45">
        <v>94760108</v>
      </c>
      <c r="C45">
        <v>13864627</v>
      </c>
      <c r="D45">
        <v>108624735</v>
      </c>
      <c r="E45">
        <v>11295315</v>
      </c>
      <c r="F45">
        <v>9337823</v>
      </c>
      <c r="G45">
        <v>87991597</v>
      </c>
      <c r="H45">
        <v>87991597</v>
      </c>
      <c r="I45">
        <v>0</v>
      </c>
      <c r="J45">
        <v>0</v>
      </c>
    </row>
    <row r="46" spans="1:10" ht="16" customHeight="1" x14ac:dyDescent="0.2">
      <c r="A46" t="s">
        <v>48</v>
      </c>
      <c r="B46">
        <v>107278665</v>
      </c>
      <c r="C46">
        <v>13574310</v>
      </c>
      <c r="D46">
        <v>120852975</v>
      </c>
      <c r="E46">
        <v>0</v>
      </c>
      <c r="F46">
        <v>0</v>
      </c>
      <c r="G46">
        <v>120852975</v>
      </c>
      <c r="H46">
        <v>108483606</v>
      </c>
      <c r="I46">
        <v>0</v>
      </c>
      <c r="J46">
        <v>12369369</v>
      </c>
    </row>
    <row r="47" spans="1:10" ht="16" customHeight="1" x14ac:dyDescent="0.2">
      <c r="A47" t="s">
        <v>49</v>
      </c>
      <c r="B47">
        <v>18011035</v>
      </c>
      <c r="C47">
        <v>15982979</v>
      </c>
      <c r="D47">
        <v>33994014</v>
      </c>
      <c r="E47">
        <v>0</v>
      </c>
      <c r="F47">
        <v>2127965</v>
      </c>
      <c r="G47">
        <v>31866049</v>
      </c>
      <c r="H47">
        <v>16927180</v>
      </c>
      <c r="I47">
        <v>0</v>
      </c>
      <c r="J47">
        <v>14938870</v>
      </c>
    </row>
    <row r="48" spans="1:10" ht="16" customHeight="1" x14ac:dyDescent="0.2">
      <c r="A48" t="s">
        <v>50</v>
      </c>
      <c r="B48">
        <v>208273474</v>
      </c>
      <c r="C48">
        <v>20474496</v>
      </c>
      <c r="D48">
        <v>228747970</v>
      </c>
      <c r="E48">
        <v>9631362</v>
      </c>
      <c r="F48">
        <v>0</v>
      </c>
      <c r="G48">
        <v>219116608</v>
      </c>
      <c r="H48">
        <v>159812734</v>
      </c>
      <c r="I48">
        <v>0</v>
      </c>
      <c r="J48">
        <v>59303874</v>
      </c>
    </row>
    <row r="49" spans="1:10" ht="16" customHeight="1" x14ac:dyDescent="0.2">
      <c r="A49" t="s">
        <v>51</v>
      </c>
      <c r="B49">
        <v>528782245</v>
      </c>
      <c r="C49">
        <v>92383432</v>
      </c>
      <c r="D49">
        <v>621165677</v>
      </c>
      <c r="E49">
        <v>0</v>
      </c>
      <c r="F49">
        <v>33565875</v>
      </c>
      <c r="G49">
        <v>587599802</v>
      </c>
      <c r="H49">
        <v>434916544</v>
      </c>
      <c r="I49">
        <v>152683258</v>
      </c>
      <c r="J49">
        <v>0</v>
      </c>
    </row>
    <row r="50" spans="1:10" ht="16" customHeight="1" x14ac:dyDescent="0.2">
      <c r="A50" t="s">
        <v>52</v>
      </c>
      <c r="B50">
        <v>75440929</v>
      </c>
      <c r="C50">
        <v>86452547</v>
      </c>
      <c r="D50">
        <v>161893476</v>
      </c>
      <c r="E50">
        <v>0</v>
      </c>
      <c r="F50">
        <v>7560947</v>
      </c>
      <c r="G50">
        <v>154332529</v>
      </c>
      <c r="H50">
        <v>45103557</v>
      </c>
      <c r="I50">
        <v>0</v>
      </c>
      <c r="J50">
        <v>109228972</v>
      </c>
    </row>
    <row r="51" spans="1:10" ht="16" customHeight="1" x14ac:dyDescent="0.2">
      <c r="A51" t="s">
        <v>53</v>
      </c>
      <c r="B51">
        <v>47353181</v>
      </c>
      <c r="C51">
        <v>13714</v>
      </c>
      <c r="D51">
        <v>47366895</v>
      </c>
      <c r="E51">
        <v>9224074</v>
      </c>
      <c r="F51">
        <v>4735318</v>
      </c>
      <c r="G51">
        <v>33407503</v>
      </c>
      <c r="H51">
        <v>33393789</v>
      </c>
      <c r="I51">
        <v>0</v>
      </c>
      <c r="J51">
        <v>13714</v>
      </c>
    </row>
    <row r="52" spans="1:10" ht="16" customHeight="1" x14ac:dyDescent="0.2">
      <c r="A52" t="s">
        <v>54</v>
      </c>
      <c r="B52">
        <v>157266839</v>
      </c>
      <c r="C52">
        <v>26667166</v>
      </c>
      <c r="D52">
        <v>183934005</v>
      </c>
      <c r="E52">
        <v>9467222</v>
      </c>
      <c r="F52">
        <v>13825500</v>
      </c>
      <c r="G52">
        <v>160641283</v>
      </c>
      <c r="H52">
        <v>121624326</v>
      </c>
      <c r="I52">
        <v>5143266</v>
      </c>
      <c r="J52">
        <v>33873691</v>
      </c>
    </row>
    <row r="53" spans="1:10" ht="16" customHeight="1" x14ac:dyDescent="0.2">
      <c r="A53" t="s">
        <v>55</v>
      </c>
      <c r="B53">
        <v>413017390</v>
      </c>
      <c r="C53">
        <v>49648</v>
      </c>
      <c r="D53">
        <v>413067038</v>
      </c>
      <c r="E53">
        <v>82152530</v>
      </c>
      <c r="F53">
        <v>4675000</v>
      </c>
      <c r="G53">
        <v>326239508</v>
      </c>
      <c r="H53">
        <v>256651329</v>
      </c>
      <c r="I53">
        <v>69538531</v>
      </c>
      <c r="J53">
        <v>49648</v>
      </c>
    </row>
    <row r="54" spans="1:10" ht="16" customHeight="1" x14ac:dyDescent="0.2">
      <c r="A54" t="s">
        <v>56</v>
      </c>
      <c r="B54">
        <v>100787162</v>
      </c>
      <c r="C54">
        <v>9454424</v>
      </c>
      <c r="D54">
        <v>110241586</v>
      </c>
      <c r="E54">
        <v>0</v>
      </c>
      <c r="F54">
        <v>11017631</v>
      </c>
      <c r="G54">
        <v>99223955</v>
      </c>
      <c r="H54">
        <v>99158679</v>
      </c>
      <c r="I54">
        <v>0</v>
      </c>
      <c r="J54">
        <v>65276</v>
      </c>
    </row>
    <row r="55" spans="1:10" ht="16" customHeight="1" x14ac:dyDescent="0.2">
      <c r="A55" t="s">
        <v>57</v>
      </c>
      <c r="B55">
        <v>345337451</v>
      </c>
      <c r="C55">
        <v>0</v>
      </c>
      <c r="D55">
        <v>345337451</v>
      </c>
      <c r="E55">
        <v>62779200</v>
      </c>
      <c r="F55">
        <v>15433200</v>
      </c>
      <c r="G55">
        <v>267125051</v>
      </c>
      <c r="H55">
        <v>254266337</v>
      </c>
      <c r="I55">
        <v>0</v>
      </c>
      <c r="J55">
        <v>12858714</v>
      </c>
    </row>
    <row r="56" spans="1:10" ht="16" customHeight="1" x14ac:dyDescent="0.2">
      <c r="A56" t="s">
        <v>58</v>
      </c>
      <c r="B56">
        <v>18500530</v>
      </c>
      <c r="C56">
        <v>29084308</v>
      </c>
      <c r="D56">
        <v>47584838</v>
      </c>
      <c r="E56">
        <v>0</v>
      </c>
      <c r="F56">
        <v>1850053</v>
      </c>
      <c r="G56">
        <v>45734785</v>
      </c>
      <c r="H56">
        <v>21262576</v>
      </c>
      <c r="I56">
        <v>3234833</v>
      </c>
      <c r="J56">
        <v>21237376</v>
      </c>
    </row>
    <row r="58" spans="1:10" ht="16" customHeight="1" x14ac:dyDescent="0.2">
      <c r="A58" t="s">
        <v>605</v>
      </c>
    </row>
  </sheetData>
  <printOptions horizontalCentered="1"/>
  <pageMargins left="0.2" right="0.2" top="0.25" bottom="0.25" header="0" footer="0"/>
  <pageSetup scale="57" orientation="landscape"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enableFormatConditionsCalculation="0">
    <pageSetUpPr fitToPage="1"/>
  </sheetPr>
  <dimension ref="A1:F56"/>
  <sheetViews>
    <sheetView workbookViewId="0">
      <selection activeCell="E3" sqref="E3"/>
    </sheetView>
  </sheetViews>
  <sheetFormatPr baseColWidth="10" defaultColWidth="8.83203125" defaultRowHeight="16" x14ac:dyDescent="0.2"/>
  <cols>
    <col min="1" max="1" width="20.6640625" bestFit="1" customWidth="1"/>
    <col min="2" max="3" width="16.83203125" bestFit="1" customWidth="1"/>
    <col min="4" max="4" width="14" bestFit="1" customWidth="1"/>
    <col min="5" max="5" width="16" customWidth="1"/>
    <col min="6" max="6" width="14" bestFit="1" customWidth="1"/>
  </cols>
  <sheetData>
    <row r="1" spans="1:6" x14ac:dyDescent="0.2">
      <c r="A1" t="s">
        <v>95</v>
      </c>
    </row>
    <row r="2" spans="1:6" x14ac:dyDescent="0.2">
      <c r="A2" t="s">
        <v>1</v>
      </c>
    </row>
    <row r="3" spans="1:6" x14ac:dyDescent="0.2">
      <c r="B3" t="s">
        <v>2</v>
      </c>
      <c r="C3" t="s">
        <v>3</v>
      </c>
      <c r="D3" t="s">
        <v>4</v>
      </c>
      <c r="E3" t="s">
        <v>5</v>
      </c>
      <c r="F3" t="s">
        <v>6</v>
      </c>
    </row>
    <row r="5" spans="1:6" x14ac:dyDescent="0.2">
      <c r="A5" t="s">
        <v>7</v>
      </c>
      <c r="B5">
        <v>9586294581</v>
      </c>
      <c r="C5">
        <v>8443419131</v>
      </c>
      <c r="D5">
        <v>291563200</v>
      </c>
      <c r="E5">
        <v>279787820</v>
      </c>
      <c r="F5">
        <v>571524430</v>
      </c>
    </row>
    <row r="6" spans="1:6" x14ac:dyDescent="0.2">
      <c r="A6" t="s">
        <v>8</v>
      </c>
      <c r="B6">
        <v>43429852</v>
      </c>
      <c r="C6">
        <v>39734089</v>
      </c>
      <c r="D6">
        <v>38453</v>
      </c>
      <c r="E6">
        <v>3657310</v>
      </c>
      <c r="F6">
        <v>0</v>
      </c>
    </row>
    <row r="7" spans="1:6" x14ac:dyDescent="0.2">
      <c r="A7" t="s">
        <v>9</v>
      </c>
      <c r="B7">
        <v>38707010</v>
      </c>
      <c r="C7">
        <v>39787960</v>
      </c>
      <c r="D7">
        <v>-2140824</v>
      </c>
      <c r="E7">
        <v>1059874</v>
      </c>
      <c r="F7">
        <v>0</v>
      </c>
    </row>
    <row r="8" spans="1:6" x14ac:dyDescent="0.2">
      <c r="A8" t="s">
        <v>10</v>
      </c>
      <c r="B8">
        <v>33232248</v>
      </c>
      <c r="C8">
        <v>32050396</v>
      </c>
      <c r="D8">
        <v>0</v>
      </c>
      <c r="E8">
        <v>1181852</v>
      </c>
      <c r="F8">
        <v>0</v>
      </c>
    </row>
    <row r="9" spans="1:6" x14ac:dyDescent="0.2">
      <c r="A9" t="s">
        <v>11</v>
      </c>
      <c r="B9">
        <v>11104361</v>
      </c>
      <c r="C9">
        <v>11104361</v>
      </c>
      <c r="D9">
        <v>0</v>
      </c>
      <c r="E9">
        <v>0</v>
      </c>
      <c r="F9">
        <v>0</v>
      </c>
    </row>
    <row r="10" spans="1:6" x14ac:dyDescent="0.2">
      <c r="A10" t="s">
        <v>12</v>
      </c>
      <c r="B10">
        <v>3491007105</v>
      </c>
      <c r="C10">
        <v>3076015144</v>
      </c>
      <c r="D10">
        <v>40643878</v>
      </c>
      <c r="E10">
        <v>135732716</v>
      </c>
      <c r="F10">
        <v>238615367</v>
      </c>
    </row>
    <row r="11" spans="1:6" x14ac:dyDescent="0.2">
      <c r="A11" t="s">
        <v>13</v>
      </c>
      <c r="B11">
        <v>82167037</v>
      </c>
      <c r="C11">
        <v>79295381</v>
      </c>
      <c r="D11">
        <v>0</v>
      </c>
      <c r="E11">
        <v>2871656</v>
      </c>
      <c r="F11">
        <v>0</v>
      </c>
    </row>
    <row r="12" spans="1:6" x14ac:dyDescent="0.2">
      <c r="A12" t="s">
        <v>14</v>
      </c>
      <c r="B12">
        <v>87433806</v>
      </c>
      <c r="C12">
        <v>83415438</v>
      </c>
      <c r="D12">
        <v>3059105</v>
      </c>
      <c r="E12">
        <v>0</v>
      </c>
      <c r="F12">
        <v>959263</v>
      </c>
    </row>
    <row r="13" spans="1:6" x14ac:dyDescent="0.2">
      <c r="A13" t="s">
        <v>15</v>
      </c>
      <c r="B13">
        <v>24319118</v>
      </c>
      <c r="C13">
        <v>21316942</v>
      </c>
      <c r="D13">
        <v>2626615</v>
      </c>
      <c r="E13">
        <v>375561</v>
      </c>
      <c r="F13">
        <v>0</v>
      </c>
    </row>
    <row r="14" spans="1:6" x14ac:dyDescent="0.2">
      <c r="A14" t="s">
        <v>16</v>
      </c>
      <c r="B14">
        <v>61340387</v>
      </c>
      <c r="C14">
        <v>60333791</v>
      </c>
      <c r="D14">
        <v>0</v>
      </c>
      <c r="E14">
        <v>1006596</v>
      </c>
      <c r="F14">
        <v>0</v>
      </c>
    </row>
    <row r="15" spans="1:6" x14ac:dyDescent="0.2">
      <c r="A15" t="s">
        <v>17</v>
      </c>
      <c r="B15">
        <v>175868762</v>
      </c>
      <c r="C15">
        <v>165543951</v>
      </c>
      <c r="D15">
        <v>10332016</v>
      </c>
      <c r="E15">
        <v>-7205</v>
      </c>
      <c r="F15">
        <v>0</v>
      </c>
    </row>
    <row r="16" spans="1:6" x14ac:dyDescent="0.2">
      <c r="A16" t="s">
        <v>18</v>
      </c>
      <c r="B16">
        <v>49024258</v>
      </c>
      <c r="C16">
        <v>42584012</v>
      </c>
      <c r="D16">
        <v>381131</v>
      </c>
      <c r="E16">
        <v>6059115</v>
      </c>
      <c r="F16">
        <v>0</v>
      </c>
    </row>
    <row r="17" spans="1:6" x14ac:dyDescent="0.2">
      <c r="A17" t="s">
        <v>19</v>
      </c>
      <c r="B17">
        <v>59957143</v>
      </c>
      <c r="C17">
        <v>58651158</v>
      </c>
      <c r="D17">
        <v>0</v>
      </c>
      <c r="E17">
        <v>1305985</v>
      </c>
      <c r="F17">
        <v>0</v>
      </c>
    </row>
    <row r="18" spans="1:6" x14ac:dyDescent="0.2">
      <c r="A18" t="s">
        <v>20</v>
      </c>
      <c r="B18">
        <v>6815994</v>
      </c>
      <c r="C18">
        <v>6664547</v>
      </c>
      <c r="D18">
        <v>57851</v>
      </c>
      <c r="E18">
        <v>93596</v>
      </c>
      <c r="F18">
        <v>0</v>
      </c>
    </row>
    <row r="19" spans="1:6" x14ac:dyDescent="0.2">
      <c r="A19" t="s">
        <v>21</v>
      </c>
      <c r="B19">
        <v>81459440</v>
      </c>
      <c r="C19">
        <v>77417612</v>
      </c>
      <c r="D19">
        <v>0</v>
      </c>
      <c r="E19">
        <v>4041828</v>
      </c>
      <c r="F19">
        <v>0</v>
      </c>
    </row>
    <row r="20" spans="1:6" x14ac:dyDescent="0.2">
      <c r="A20" t="s">
        <v>22</v>
      </c>
      <c r="B20">
        <v>23441807</v>
      </c>
      <c r="C20">
        <v>23441807</v>
      </c>
      <c r="D20">
        <v>0</v>
      </c>
      <c r="E20">
        <v>0</v>
      </c>
      <c r="F20">
        <v>0</v>
      </c>
    </row>
    <row r="21" spans="1:6" x14ac:dyDescent="0.2">
      <c r="A21" t="s">
        <v>23</v>
      </c>
      <c r="B21">
        <v>61234667</v>
      </c>
      <c r="C21">
        <v>50286063</v>
      </c>
      <c r="D21">
        <v>8834582</v>
      </c>
      <c r="E21">
        <v>2114022</v>
      </c>
      <c r="F21">
        <v>0</v>
      </c>
    </row>
    <row r="22" spans="1:6" x14ac:dyDescent="0.2">
      <c r="A22" t="s">
        <v>24</v>
      </c>
      <c r="B22">
        <v>49372704</v>
      </c>
      <c r="C22">
        <v>22787114</v>
      </c>
      <c r="D22">
        <v>5580354</v>
      </c>
      <c r="E22">
        <v>3706845</v>
      </c>
      <c r="F22">
        <v>17298391</v>
      </c>
    </row>
    <row r="23" spans="1:6" x14ac:dyDescent="0.2">
      <c r="A23" t="s">
        <v>25</v>
      </c>
      <c r="B23">
        <v>159358533</v>
      </c>
      <c r="C23">
        <v>132069799</v>
      </c>
      <c r="D23">
        <v>24940941</v>
      </c>
      <c r="E23">
        <v>2347793</v>
      </c>
      <c r="F23">
        <v>0</v>
      </c>
    </row>
    <row r="24" spans="1:6" x14ac:dyDescent="0.2">
      <c r="A24" t="s">
        <v>26</v>
      </c>
      <c r="B24">
        <v>21156865</v>
      </c>
      <c r="C24">
        <v>20348760</v>
      </c>
      <c r="D24">
        <v>0</v>
      </c>
      <c r="E24">
        <v>808105</v>
      </c>
      <c r="F24">
        <v>0</v>
      </c>
    </row>
    <row r="25" spans="1:6" x14ac:dyDescent="0.2">
      <c r="A25" t="s">
        <v>27</v>
      </c>
      <c r="B25">
        <v>58970431</v>
      </c>
      <c r="C25">
        <v>45252725</v>
      </c>
      <c r="D25">
        <v>3823833</v>
      </c>
      <c r="E25">
        <v>9893873</v>
      </c>
      <c r="F25">
        <v>0</v>
      </c>
    </row>
    <row r="26" spans="1:6" x14ac:dyDescent="0.2">
      <c r="A26" t="s">
        <v>28</v>
      </c>
      <c r="B26">
        <v>116748570</v>
      </c>
      <c r="C26">
        <v>116748570</v>
      </c>
      <c r="D26">
        <v>0</v>
      </c>
      <c r="E26">
        <v>0</v>
      </c>
      <c r="F26">
        <v>0</v>
      </c>
    </row>
    <row r="27" spans="1:6" x14ac:dyDescent="0.2">
      <c r="A27" t="s">
        <v>29</v>
      </c>
      <c r="B27">
        <v>292700268</v>
      </c>
      <c r="C27">
        <v>292700268</v>
      </c>
      <c r="D27">
        <v>0</v>
      </c>
      <c r="E27">
        <v>0</v>
      </c>
      <c r="F27">
        <v>0</v>
      </c>
    </row>
    <row r="28" spans="1:6" x14ac:dyDescent="0.2">
      <c r="A28" t="s">
        <v>30</v>
      </c>
      <c r="B28">
        <v>167236026</v>
      </c>
      <c r="C28">
        <v>167236026</v>
      </c>
      <c r="D28">
        <v>0</v>
      </c>
      <c r="E28">
        <v>0</v>
      </c>
      <c r="F28">
        <v>0</v>
      </c>
    </row>
    <row r="29" spans="1:6" x14ac:dyDescent="0.2">
      <c r="A29" t="s">
        <v>31</v>
      </c>
      <c r="B29">
        <v>86037333</v>
      </c>
      <c r="C29">
        <v>86037333</v>
      </c>
      <c r="D29">
        <v>0</v>
      </c>
      <c r="E29">
        <v>0</v>
      </c>
      <c r="F29">
        <v>0</v>
      </c>
    </row>
    <row r="30" spans="1:6" x14ac:dyDescent="0.2">
      <c r="A30" t="s">
        <v>32</v>
      </c>
      <c r="B30">
        <v>19729920</v>
      </c>
      <c r="C30">
        <v>14390219</v>
      </c>
      <c r="D30">
        <v>0</v>
      </c>
      <c r="E30">
        <v>5339701</v>
      </c>
      <c r="F30">
        <v>0</v>
      </c>
    </row>
    <row r="31" spans="1:6" x14ac:dyDescent="0.2">
      <c r="A31" t="s">
        <v>33</v>
      </c>
      <c r="B31">
        <v>83789053</v>
      </c>
      <c r="C31">
        <v>83789053</v>
      </c>
      <c r="D31">
        <v>0</v>
      </c>
      <c r="E31">
        <v>0</v>
      </c>
      <c r="F31">
        <v>0</v>
      </c>
    </row>
    <row r="32" spans="1:6" x14ac:dyDescent="0.2">
      <c r="A32" t="s">
        <v>34</v>
      </c>
      <c r="B32">
        <v>19645213</v>
      </c>
      <c r="C32">
        <v>15765956</v>
      </c>
      <c r="D32">
        <v>1313990</v>
      </c>
      <c r="E32">
        <v>0</v>
      </c>
      <c r="F32">
        <v>2565267</v>
      </c>
    </row>
    <row r="33" spans="1:6" x14ac:dyDescent="0.2">
      <c r="A33" t="s">
        <v>35</v>
      </c>
      <c r="B33">
        <v>23412717</v>
      </c>
      <c r="C33">
        <v>23412717</v>
      </c>
      <c r="D33">
        <v>0</v>
      </c>
      <c r="E33">
        <v>0</v>
      </c>
      <c r="F33">
        <v>0</v>
      </c>
    </row>
    <row r="34" spans="1:6" x14ac:dyDescent="0.2">
      <c r="A34" t="s">
        <v>36</v>
      </c>
      <c r="B34">
        <v>50717562</v>
      </c>
      <c r="C34">
        <v>50017036</v>
      </c>
      <c r="D34">
        <v>0</v>
      </c>
      <c r="E34">
        <v>700526</v>
      </c>
      <c r="F34">
        <v>0</v>
      </c>
    </row>
    <row r="35" spans="1:6" x14ac:dyDescent="0.2">
      <c r="A35" t="s">
        <v>37</v>
      </c>
      <c r="B35">
        <v>24087295</v>
      </c>
      <c r="C35">
        <v>21591088</v>
      </c>
      <c r="D35">
        <v>0</v>
      </c>
      <c r="E35">
        <v>0</v>
      </c>
      <c r="F35">
        <v>2496207</v>
      </c>
    </row>
    <row r="36" spans="1:6" x14ac:dyDescent="0.2">
      <c r="A36" t="s">
        <v>38</v>
      </c>
      <c r="B36">
        <v>271366365</v>
      </c>
      <c r="C36">
        <v>218533329</v>
      </c>
      <c r="D36">
        <v>38030343</v>
      </c>
      <c r="E36">
        <v>14802693</v>
      </c>
      <c r="F36">
        <v>0</v>
      </c>
    </row>
    <row r="37" spans="1:6" x14ac:dyDescent="0.2">
      <c r="A37" t="s">
        <v>39</v>
      </c>
      <c r="B37">
        <v>55060290</v>
      </c>
      <c r="C37">
        <v>47164990</v>
      </c>
      <c r="D37">
        <v>7895300</v>
      </c>
      <c r="E37">
        <v>0</v>
      </c>
      <c r="F37">
        <v>0</v>
      </c>
    </row>
    <row r="38" spans="1:6" x14ac:dyDescent="0.2">
      <c r="A38" t="s">
        <v>40</v>
      </c>
      <c r="B38">
        <v>2042312205</v>
      </c>
      <c r="C38">
        <v>1747501469</v>
      </c>
      <c r="D38">
        <v>101983998</v>
      </c>
      <c r="E38">
        <v>0</v>
      </c>
      <c r="F38">
        <v>192826738</v>
      </c>
    </row>
    <row r="39" spans="1:6" x14ac:dyDescent="0.2">
      <c r="A39" t="s">
        <v>41</v>
      </c>
      <c r="B39">
        <v>54959910</v>
      </c>
      <c r="C39">
        <v>54343050</v>
      </c>
      <c r="D39">
        <v>0</v>
      </c>
      <c r="E39">
        <v>0</v>
      </c>
      <c r="F39">
        <v>616860</v>
      </c>
    </row>
    <row r="40" spans="1:6" x14ac:dyDescent="0.2">
      <c r="A40" t="s">
        <v>42</v>
      </c>
      <c r="B40">
        <v>20282702</v>
      </c>
      <c r="C40">
        <v>4632553</v>
      </c>
      <c r="D40">
        <v>1017036</v>
      </c>
      <c r="E40">
        <v>353269</v>
      </c>
      <c r="F40">
        <v>14279844</v>
      </c>
    </row>
    <row r="41" spans="1:6" x14ac:dyDescent="0.2">
      <c r="A41" t="s">
        <v>43</v>
      </c>
      <c r="B41">
        <v>288374354</v>
      </c>
      <c r="C41">
        <v>282598948</v>
      </c>
      <c r="D41">
        <v>0</v>
      </c>
      <c r="E41">
        <v>5775406</v>
      </c>
      <c r="F41">
        <v>0</v>
      </c>
    </row>
    <row r="42" spans="1:6" x14ac:dyDescent="0.2">
      <c r="A42" t="s">
        <v>44</v>
      </c>
      <c r="B42">
        <v>61125969</v>
      </c>
      <c r="C42">
        <v>18281041</v>
      </c>
      <c r="D42">
        <v>7047765</v>
      </c>
      <c r="E42">
        <v>26886750</v>
      </c>
      <c r="F42">
        <v>8910413</v>
      </c>
    </row>
    <row r="43" spans="1:6" x14ac:dyDescent="0.2">
      <c r="A43" t="s">
        <v>45</v>
      </c>
      <c r="B43">
        <v>155800924</v>
      </c>
      <c r="C43">
        <v>140199166</v>
      </c>
      <c r="D43">
        <v>13690412</v>
      </c>
      <c r="E43">
        <v>1955747</v>
      </c>
      <c r="F43">
        <v>-44401</v>
      </c>
    </row>
    <row r="44" spans="1:6" x14ac:dyDescent="0.2">
      <c r="A44" t="s">
        <v>46</v>
      </c>
      <c r="B44">
        <v>263139343</v>
      </c>
      <c r="C44">
        <v>256191450</v>
      </c>
      <c r="D44">
        <v>0</v>
      </c>
      <c r="E44">
        <v>6947893</v>
      </c>
      <c r="F44">
        <v>0</v>
      </c>
    </row>
    <row r="45" spans="1:6" x14ac:dyDescent="0.2">
      <c r="A45" t="s">
        <v>47</v>
      </c>
      <c r="B45">
        <v>26150178</v>
      </c>
      <c r="C45">
        <v>23294341</v>
      </c>
      <c r="D45">
        <v>2647066</v>
      </c>
      <c r="E45">
        <v>208771</v>
      </c>
      <c r="F45">
        <v>0</v>
      </c>
    </row>
    <row r="46" spans="1:6" x14ac:dyDescent="0.2">
      <c r="A46" t="s">
        <v>48</v>
      </c>
      <c r="B46">
        <v>23928811</v>
      </c>
      <c r="C46">
        <v>21831317</v>
      </c>
      <c r="D46">
        <v>0</v>
      </c>
      <c r="E46">
        <v>2097494</v>
      </c>
      <c r="F46">
        <v>0</v>
      </c>
    </row>
    <row r="47" spans="1:6" x14ac:dyDescent="0.2">
      <c r="A47" t="s">
        <v>49</v>
      </c>
      <c r="B47">
        <v>19684229</v>
      </c>
      <c r="C47">
        <v>15528999</v>
      </c>
      <c r="D47">
        <v>802914</v>
      </c>
      <c r="E47">
        <v>0</v>
      </c>
      <c r="F47">
        <v>3352316</v>
      </c>
    </row>
    <row r="48" spans="1:6" x14ac:dyDescent="0.2">
      <c r="A48" t="s">
        <v>50</v>
      </c>
      <c r="B48">
        <v>96135055</v>
      </c>
      <c r="C48">
        <v>81285876</v>
      </c>
      <c r="D48">
        <v>14849179</v>
      </c>
      <c r="E48">
        <v>0</v>
      </c>
      <c r="F48">
        <v>0</v>
      </c>
    </row>
    <row r="49" spans="1:6" x14ac:dyDescent="0.2">
      <c r="A49" t="s">
        <v>51</v>
      </c>
      <c r="B49">
        <v>139356497</v>
      </c>
      <c r="C49">
        <v>64367287</v>
      </c>
      <c r="D49">
        <v>0</v>
      </c>
      <c r="E49">
        <v>555003</v>
      </c>
      <c r="F49">
        <v>74434207</v>
      </c>
    </row>
    <row r="50" spans="1:6" x14ac:dyDescent="0.2">
      <c r="A50" t="s">
        <v>52</v>
      </c>
      <c r="B50">
        <v>24566214</v>
      </c>
      <c r="C50">
        <v>24563514</v>
      </c>
      <c r="D50">
        <v>0</v>
      </c>
      <c r="E50">
        <v>2700</v>
      </c>
      <c r="F50">
        <v>0</v>
      </c>
    </row>
    <row r="51" spans="1:6" x14ac:dyDescent="0.2">
      <c r="A51" t="s">
        <v>53</v>
      </c>
      <c r="B51">
        <v>27914158</v>
      </c>
      <c r="C51">
        <v>18498163</v>
      </c>
      <c r="D51">
        <v>0</v>
      </c>
      <c r="E51">
        <v>6542959</v>
      </c>
      <c r="F51">
        <v>2873036</v>
      </c>
    </row>
    <row r="52" spans="1:6" x14ac:dyDescent="0.2">
      <c r="A52" t="s">
        <v>54</v>
      </c>
      <c r="B52">
        <v>99363339</v>
      </c>
      <c r="C52">
        <v>99363339</v>
      </c>
      <c r="D52">
        <v>0</v>
      </c>
      <c r="E52">
        <v>0</v>
      </c>
      <c r="F52">
        <v>0</v>
      </c>
    </row>
    <row r="53" spans="1:6" x14ac:dyDescent="0.2">
      <c r="A53" t="s">
        <v>55</v>
      </c>
      <c r="B53">
        <v>180941247</v>
      </c>
      <c r="C53">
        <v>180941247</v>
      </c>
      <c r="D53">
        <v>0</v>
      </c>
      <c r="E53">
        <v>0</v>
      </c>
      <c r="F53">
        <v>0</v>
      </c>
    </row>
    <row r="54" spans="1:6" x14ac:dyDescent="0.2">
      <c r="A54" t="s">
        <v>56</v>
      </c>
      <c r="B54">
        <v>77919498</v>
      </c>
      <c r="C54">
        <v>30619758</v>
      </c>
      <c r="D54">
        <v>3589432</v>
      </c>
      <c r="E54">
        <v>31369386</v>
      </c>
      <c r="F54">
        <v>12340922</v>
      </c>
    </row>
    <row r="55" spans="1:6" x14ac:dyDescent="0.2">
      <c r="A55" t="s">
        <v>57</v>
      </c>
      <c r="B55">
        <v>150729164</v>
      </c>
      <c r="C55">
        <v>150729164</v>
      </c>
      <c r="D55">
        <v>0</v>
      </c>
      <c r="E55">
        <v>0</v>
      </c>
      <c r="F55">
        <v>0</v>
      </c>
    </row>
    <row r="56" spans="1:6" x14ac:dyDescent="0.2">
      <c r="A56" t="s">
        <v>58</v>
      </c>
      <c r="B56">
        <v>3678644</v>
      </c>
      <c r="C56">
        <v>3160814</v>
      </c>
      <c r="D56">
        <v>517830</v>
      </c>
      <c r="E56">
        <v>0</v>
      </c>
      <c r="F56">
        <v>0</v>
      </c>
    </row>
  </sheetData>
  <pageMargins left="0.7" right="0.7" top="0.75" bottom="0.75" header="0.3" footer="0.3"/>
  <pageSetup scale="10"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enableFormatConditionsCalculation="0">
    <pageSetUpPr fitToPage="1"/>
  </sheetPr>
  <dimension ref="A1:O55"/>
  <sheetViews>
    <sheetView topLeftCell="E1" workbookViewId="0">
      <selection activeCell="J3" sqref="J3:K3"/>
    </sheetView>
  </sheetViews>
  <sheetFormatPr baseColWidth="10" defaultColWidth="8.83203125" defaultRowHeight="16" x14ac:dyDescent="0.2"/>
  <cols>
    <col min="1" max="1" width="20.6640625" bestFit="1" customWidth="1"/>
    <col min="2" max="2" width="16.83203125" bestFit="1" customWidth="1"/>
    <col min="3" max="4" width="15.6640625" bestFit="1" customWidth="1"/>
    <col min="5" max="5" width="16.1640625" customWidth="1"/>
    <col min="6" max="6" width="14.5" customWidth="1"/>
    <col min="7" max="7" width="15.6640625" bestFit="1" customWidth="1"/>
    <col min="8" max="8" width="14" bestFit="1" customWidth="1"/>
    <col min="9" max="10" width="15.6640625" bestFit="1" customWidth="1"/>
    <col min="11" max="11" width="14" bestFit="1" customWidth="1"/>
    <col min="12" max="12" width="15.6640625" bestFit="1" customWidth="1"/>
    <col min="13" max="13" width="14" bestFit="1" customWidth="1"/>
    <col min="14" max="15" width="15.6640625" bestFit="1" customWidth="1"/>
  </cols>
  <sheetData>
    <row r="1" spans="1:15" x14ac:dyDescent="0.2">
      <c r="A1" t="s">
        <v>94</v>
      </c>
    </row>
    <row r="2" spans="1:15" x14ac:dyDescent="0.2">
      <c r="A2" t="s">
        <v>1</v>
      </c>
    </row>
    <row r="3" spans="1:15" x14ac:dyDescent="0.2">
      <c r="B3" t="s">
        <v>60</v>
      </c>
      <c r="C3" t="s">
        <v>61</v>
      </c>
      <c r="D3" t="s">
        <v>4</v>
      </c>
      <c r="E3" t="s">
        <v>62</v>
      </c>
      <c r="F3" t="s">
        <v>63</v>
      </c>
      <c r="G3" t="s">
        <v>64</v>
      </c>
      <c r="H3" t="s">
        <v>65</v>
      </c>
      <c r="I3" t="s">
        <v>66</v>
      </c>
      <c r="J3" t="s">
        <v>67</v>
      </c>
      <c r="K3" t="s">
        <v>68</v>
      </c>
      <c r="L3" t="s">
        <v>69</v>
      </c>
      <c r="M3" t="s">
        <v>70</v>
      </c>
      <c r="N3" t="s">
        <v>71</v>
      </c>
      <c r="O3" t="s">
        <v>72</v>
      </c>
    </row>
    <row r="4" spans="1:15" x14ac:dyDescent="0.2">
      <c r="A4" t="s">
        <v>7</v>
      </c>
      <c r="B4">
        <v>19764632515</v>
      </c>
      <c r="C4">
        <v>2168260121</v>
      </c>
      <c r="D4">
        <v>3452624523</v>
      </c>
      <c r="E4">
        <v>170037324</v>
      </c>
      <c r="F4">
        <v>843685</v>
      </c>
      <c r="G4">
        <v>2018419848</v>
      </c>
      <c r="H4">
        <v>547154997</v>
      </c>
      <c r="I4">
        <v>716173910</v>
      </c>
      <c r="J4">
        <v>2579635389</v>
      </c>
      <c r="K4">
        <v>257709645</v>
      </c>
      <c r="L4">
        <v>2053840331</v>
      </c>
      <c r="M4">
        <v>221406541</v>
      </c>
      <c r="N4">
        <v>876895435</v>
      </c>
      <c r="O4">
        <v>4701630766</v>
      </c>
    </row>
    <row r="5" spans="1:15" x14ac:dyDescent="0.2">
      <c r="A5" t="s">
        <v>8</v>
      </c>
      <c r="B5">
        <v>136094604</v>
      </c>
      <c r="C5">
        <v>21515363</v>
      </c>
      <c r="D5">
        <v>5478681</v>
      </c>
      <c r="E5">
        <v>531001</v>
      </c>
      <c r="F5">
        <v>0</v>
      </c>
      <c r="G5">
        <v>0</v>
      </c>
      <c r="H5">
        <v>0</v>
      </c>
      <c r="I5">
        <v>28248278</v>
      </c>
      <c r="J5">
        <v>1491348</v>
      </c>
      <c r="K5">
        <v>354739</v>
      </c>
      <c r="L5">
        <v>7271989</v>
      </c>
      <c r="M5">
        <v>1031415</v>
      </c>
      <c r="N5">
        <v>0</v>
      </c>
      <c r="O5">
        <v>70171790</v>
      </c>
    </row>
    <row r="6" spans="1:15" x14ac:dyDescent="0.2">
      <c r="A6" t="s">
        <v>9</v>
      </c>
      <c r="B6">
        <v>37242473</v>
      </c>
      <c r="C6">
        <v>12530208</v>
      </c>
      <c r="D6">
        <v>19456606</v>
      </c>
      <c r="E6">
        <v>149164</v>
      </c>
      <c r="F6">
        <v>0</v>
      </c>
      <c r="G6">
        <v>0</v>
      </c>
      <c r="H6">
        <v>0</v>
      </c>
      <c r="I6">
        <v>0</v>
      </c>
      <c r="J6">
        <v>374222</v>
      </c>
      <c r="K6">
        <v>0</v>
      </c>
      <c r="L6">
        <v>4282863</v>
      </c>
      <c r="M6">
        <v>449410</v>
      </c>
      <c r="N6">
        <v>0</v>
      </c>
      <c r="O6">
        <v>0</v>
      </c>
    </row>
    <row r="7" spans="1:15" x14ac:dyDescent="0.2">
      <c r="A7" t="s">
        <v>10</v>
      </c>
      <c r="B7">
        <v>302652152</v>
      </c>
      <c r="C7">
        <v>8120009</v>
      </c>
      <c r="D7">
        <v>12948200</v>
      </c>
      <c r="E7">
        <v>125336</v>
      </c>
      <c r="F7">
        <v>0</v>
      </c>
      <c r="G7">
        <v>0</v>
      </c>
      <c r="H7">
        <v>0</v>
      </c>
      <c r="I7">
        <v>29644673</v>
      </c>
      <c r="J7">
        <v>0</v>
      </c>
      <c r="K7">
        <v>0</v>
      </c>
      <c r="L7">
        <v>30099485</v>
      </c>
      <c r="M7">
        <v>5291892</v>
      </c>
      <c r="N7">
        <v>21699433</v>
      </c>
      <c r="O7">
        <v>194723124</v>
      </c>
    </row>
    <row r="8" spans="1:15" x14ac:dyDescent="0.2">
      <c r="A8" t="s">
        <v>11</v>
      </c>
      <c r="B8">
        <v>129795030</v>
      </c>
      <c r="C8">
        <v>17105422</v>
      </c>
      <c r="D8">
        <v>361408</v>
      </c>
      <c r="E8">
        <v>2243316</v>
      </c>
      <c r="F8">
        <v>589294</v>
      </c>
      <c r="G8">
        <v>0</v>
      </c>
      <c r="H8">
        <v>0</v>
      </c>
      <c r="I8">
        <v>49021</v>
      </c>
      <c r="J8">
        <v>91257959</v>
      </c>
      <c r="K8">
        <v>2089466</v>
      </c>
      <c r="L8">
        <v>10717363</v>
      </c>
      <c r="M8">
        <v>2628316</v>
      </c>
      <c r="N8">
        <v>7775765</v>
      </c>
      <c r="O8">
        <v>-5022300</v>
      </c>
    </row>
    <row r="9" spans="1:15" x14ac:dyDescent="0.2">
      <c r="A9" t="s">
        <v>12</v>
      </c>
      <c r="B9">
        <v>2850448320</v>
      </c>
      <c r="C9">
        <v>576427161</v>
      </c>
      <c r="D9">
        <v>755271249</v>
      </c>
      <c r="E9">
        <v>59807256</v>
      </c>
      <c r="F9">
        <v>0</v>
      </c>
      <c r="G9">
        <v>0</v>
      </c>
      <c r="H9">
        <v>0</v>
      </c>
      <c r="I9">
        <v>480009</v>
      </c>
      <c r="J9">
        <v>518234307</v>
      </c>
      <c r="K9">
        <v>759287</v>
      </c>
      <c r="L9">
        <v>514318510</v>
      </c>
      <c r="M9">
        <v>53117250</v>
      </c>
      <c r="N9">
        <v>0</v>
      </c>
      <c r="O9">
        <v>372033291</v>
      </c>
    </row>
    <row r="10" spans="1:15" x14ac:dyDescent="0.2">
      <c r="A10" t="s">
        <v>13</v>
      </c>
      <c r="B10">
        <v>233292817</v>
      </c>
      <c r="C10">
        <v>2216554</v>
      </c>
      <c r="D10">
        <v>267657</v>
      </c>
      <c r="E10">
        <v>1471707</v>
      </c>
      <c r="F10">
        <v>0</v>
      </c>
      <c r="G10">
        <v>0</v>
      </c>
      <c r="H10">
        <v>2818289</v>
      </c>
      <c r="I10">
        <v>4512421</v>
      </c>
      <c r="J10">
        <v>193283</v>
      </c>
      <c r="K10">
        <v>197250</v>
      </c>
      <c r="L10">
        <v>12666001</v>
      </c>
      <c r="M10">
        <v>7863663</v>
      </c>
      <c r="N10">
        <v>478805</v>
      </c>
      <c r="O10">
        <v>200607187</v>
      </c>
    </row>
    <row r="11" spans="1:15" x14ac:dyDescent="0.2">
      <c r="A11" t="s">
        <v>14</v>
      </c>
      <c r="B11">
        <v>383029741</v>
      </c>
      <c r="C11">
        <v>17691042</v>
      </c>
      <c r="D11">
        <v>36387933</v>
      </c>
      <c r="E11">
        <v>5100770</v>
      </c>
      <c r="F11">
        <v>0</v>
      </c>
      <c r="G11">
        <v>0</v>
      </c>
      <c r="H11">
        <v>0</v>
      </c>
      <c r="I11">
        <v>19209</v>
      </c>
      <c r="J11">
        <v>56853330</v>
      </c>
      <c r="K11">
        <v>20980667</v>
      </c>
      <c r="L11">
        <v>37692702</v>
      </c>
      <c r="M11">
        <v>435582</v>
      </c>
      <c r="N11">
        <v>16042544</v>
      </c>
      <c r="O11">
        <v>191825962</v>
      </c>
    </row>
    <row r="12" spans="1:15" x14ac:dyDescent="0.2">
      <c r="A12" t="s">
        <v>15</v>
      </c>
      <c r="B12">
        <v>81851041</v>
      </c>
      <c r="C12">
        <v>6560421</v>
      </c>
      <c r="D12">
        <v>58660879</v>
      </c>
      <c r="E12">
        <v>0</v>
      </c>
      <c r="F12">
        <v>0</v>
      </c>
      <c r="G12">
        <v>0</v>
      </c>
      <c r="H12">
        <v>0</v>
      </c>
      <c r="I12">
        <v>3040942</v>
      </c>
      <c r="J12">
        <v>0</v>
      </c>
      <c r="K12">
        <v>0</v>
      </c>
      <c r="L12">
        <v>6186799</v>
      </c>
      <c r="M12">
        <v>36929</v>
      </c>
      <c r="N12">
        <v>0</v>
      </c>
      <c r="O12">
        <v>7365071</v>
      </c>
    </row>
    <row r="13" spans="1:15" x14ac:dyDescent="0.2">
      <c r="A13" t="s">
        <v>16</v>
      </c>
      <c r="B13">
        <v>199187675</v>
      </c>
      <c r="C13">
        <v>34642863</v>
      </c>
      <c r="D13">
        <v>55716259</v>
      </c>
      <c r="E13">
        <v>0</v>
      </c>
      <c r="F13">
        <v>0</v>
      </c>
      <c r="G13">
        <v>20000000</v>
      </c>
      <c r="H13">
        <v>0</v>
      </c>
      <c r="I13">
        <v>17307099</v>
      </c>
      <c r="J13">
        <v>1434018</v>
      </c>
      <c r="K13">
        <v>0</v>
      </c>
      <c r="L13">
        <v>5881196</v>
      </c>
      <c r="M13">
        <v>2700056</v>
      </c>
      <c r="N13">
        <v>0</v>
      </c>
      <c r="O13">
        <v>61506184</v>
      </c>
    </row>
    <row r="14" spans="1:15" x14ac:dyDescent="0.2">
      <c r="A14" t="s">
        <v>17</v>
      </c>
      <c r="B14">
        <v>656496294</v>
      </c>
      <c r="C14">
        <v>50683679</v>
      </c>
      <c r="D14">
        <v>216854391</v>
      </c>
      <c r="E14">
        <v>925543</v>
      </c>
      <c r="F14">
        <v>0</v>
      </c>
      <c r="G14">
        <v>0</v>
      </c>
      <c r="H14">
        <v>0</v>
      </c>
      <c r="I14">
        <v>712410</v>
      </c>
      <c r="J14">
        <v>7261172</v>
      </c>
      <c r="K14">
        <v>0</v>
      </c>
      <c r="L14">
        <v>29541465</v>
      </c>
      <c r="M14">
        <v>11766496</v>
      </c>
      <c r="N14">
        <v>0</v>
      </c>
      <c r="O14">
        <v>338751138</v>
      </c>
    </row>
    <row r="15" spans="1:15" x14ac:dyDescent="0.2">
      <c r="A15" t="s">
        <v>18</v>
      </c>
      <c r="B15">
        <v>458229474</v>
      </c>
      <c r="C15">
        <v>10775869</v>
      </c>
      <c r="D15">
        <v>21801520</v>
      </c>
      <c r="E15">
        <v>4869017</v>
      </c>
      <c r="F15">
        <v>0</v>
      </c>
      <c r="G15">
        <v>0</v>
      </c>
      <c r="H15">
        <v>0</v>
      </c>
      <c r="I15">
        <v>30879</v>
      </c>
      <c r="J15">
        <v>11979859</v>
      </c>
      <c r="K15">
        <v>1375372</v>
      </c>
      <c r="L15">
        <v>10752159</v>
      </c>
      <c r="M15">
        <v>6755170</v>
      </c>
      <c r="N15">
        <v>26169705</v>
      </c>
      <c r="O15">
        <v>363719924</v>
      </c>
    </row>
    <row r="16" spans="1:15" x14ac:dyDescent="0.2">
      <c r="A16" t="s">
        <v>19</v>
      </c>
      <c r="B16">
        <v>181354706</v>
      </c>
      <c r="C16">
        <v>96970976</v>
      </c>
      <c r="D16">
        <v>4971630</v>
      </c>
      <c r="E16">
        <v>2431769</v>
      </c>
      <c r="F16">
        <v>0</v>
      </c>
      <c r="G16">
        <v>0</v>
      </c>
      <c r="H16">
        <v>0</v>
      </c>
      <c r="I16">
        <v>3770677</v>
      </c>
      <c r="J16">
        <v>16832637</v>
      </c>
      <c r="K16">
        <v>2422172</v>
      </c>
      <c r="L16">
        <v>12978516</v>
      </c>
      <c r="M16">
        <v>2874594</v>
      </c>
      <c r="N16">
        <v>0</v>
      </c>
      <c r="O16">
        <v>38101735</v>
      </c>
    </row>
    <row r="17" spans="1:15" x14ac:dyDescent="0.2">
      <c r="A17" t="s">
        <v>20</v>
      </c>
      <c r="B17">
        <v>30385877</v>
      </c>
      <c r="C17">
        <v>5749982</v>
      </c>
      <c r="D17">
        <v>3950581</v>
      </c>
      <c r="E17">
        <v>135372</v>
      </c>
      <c r="F17">
        <v>196729</v>
      </c>
      <c r="G17">
        <v>0</v>
      </c>
      <c r="H17">
        <v>0</v>
      </c>
      <c r="I17">
        <v>2376557</v>
      </c>
      <c r="J17">
        <v>397242</v>
      </c>
      <c r="K17">
        <v>0</v>
      </c>
      <c r="L17">
        <v>3987686</v>
      </c>
      <c r="M17">
        <v>1116046</v>
      </c>
      <c r="N17">
        <v>8315345</v>
      </c>
      <c r="O17">
        <v>4160337</v>
      </c>
    </row>
    <row r="18" spans="1:15" x14ac:dyDescent="0.2">
      <c r="A18" t="s">
        <v>21</v>
      </c>
      <c r="B18">
        <v>1137080772</v>
      </c>
      <c r="C18">
        <v>21986125</v>
      </c>
      <c r="D18">
        <v>710106176</v>
      </c>
      <c r="E18">
        <v>553580</v>
      </c>
      <c r="F18">
        <v>0</v>
      </c>
      <c r="G18">
        <v>40747059</v>
      </c>
      <c r="H18">
        <v>0</v>
      </c>
      <c r="I18">
        <v>0</v>
      </c>
      <c r="J18">
        <v>0</v>
      </c>
      <c r="K18">
        <v>0</v>
      </c>
      <c r="L18">
        <v>25799854</v>
      </c>
      <c r="M18">
        <v>156078</v>
      </c>
      <c r="N18">
        <v>258793885</v>
      </c>
      <c r="O18">
        <v>78938015</v>
      </c>
    </row>
    <row r="19" spans="1:15" x14ac:dyDescent="0.2">
      <c r="A19" t="s">
        <v>22</v>
      </c>
      <c r="B19">
        <v>181963756</v>
      </c>
      <c r="C19">
        <v>14989152</v>
      </c>
      <c r="D19">
        <v>15630228</v>
      </c>
      <c r="E19">
        <v>0</v>
      </c>
      <c r="F19">
        <v>0</v>
      </c>
      <c r="G19">
        <v>32523897</v>
      </c>
      <c r="H19">
        <v>0</v>
      </c>
      <c r="I19">
        <v>0</v>
      </c>
      <c r="J19">
        <v>405952</v>
      </c>
      <c r="K19">
        <v>0</v>
      </c>
      <c r="L19">
        <v>13480363</v>
      </c>
      <c r="M19">
        <v>5302747</v>
      </c>
      <c r="N19">
        <v>0</v>
      </c>
      <c r="O19">
        <v>99631417</v>
      </c>
    </row>
    <row r="20" spans="1:15" x14ac:dyDescent="0.2">
      <c r="A20" t="s">
        <v>23</v>
      </c>
      <c r="B20">
        <v>120657740</v>
      </c>
      <c r="C20">
        <v>18336881</v>
      </c>
      <c r="D20">
        <v>10549053</v>
      </c>
      <c r="E20">
        <v>611642</v>
      </c>
      <c r="F20">
        <v>0</v>
      </c>
      <c r="G20">
        <v>24249685</v>
      </c>
      <c r="H20">
        <v>0</v>
      </c>
      <c r="I20">
        <v>136287</v>
      </c>
      <c r="J20">
        <v>58544206</v>
      </c>
      <c r="K20">
        <v>0</v>
      </c>
      <c r="L20">
        <v>7447641</v>
      </c>
      <c r="M20">
        <v>782345</v>
      </c>
      <c r="N20">
        <v>0</v>
      </c>
      <c r="O20">
        <v>0</v>
      </c>
    </row>
    <row r="21" spans="1:15" x14ac:dyDescent="0.2">
      <c r="A21" t="s">
        <v>24</v>
      </c>
      <c r="B21">
        <v>85238042</v>
      </c>
      <c r="C21">
        <v>500723</v>
      </c>
      <c r="D21">
        <v>0</v>
      </c>
      <c r="E21">
        <v>1386274</v>
      </c>
      <c r="F21">
        <v>0</v>
      </c>
      <c r="G21">
        <v>45774645</v>
      </c>
      <c r="H21">
        <v>0</v>
      </c>
      <c r="I21">
        <v>135371</v>
      </c>
      <c r="J21">
        <v>-138020</v>
      </c>
      <c r="K21">
        <v>1582021</v>
      </c>
      <c r="L21">
        <v>7248656</v>
      </c>
      <c r="M21">
        <v>2994279</v>
      </c>
      <c r="N21">
        <v>0</v>
      </c>
      <c r="O21">
        <v>25754093</v>
      </c>
    </row>
    <row r="22" spans="1:15" x14ac:dyDescent="0.2">
      <c r="A22" t="s">
        <v>25</v>
      </c>
      <c r="B22">
        <v>99162177</v>
      </c>
      <c r="C22">
        <v>33881271</v>
      </c>
      <c r="D22">
        <v>6449652</v>
      </c>
      <c r="E22">
        <v>17141966</v>
      </c>
      <c r="F22">
        <v>0</v>
      </c>
      <c r="G22">
        <v>0</v>
      </c>
      <c r="H22">
        <v>0</v>
      </c>
      <c r="I22">
        <v>0</v>
      </c>
      <c r="J22">
        <v>0</v>
      </c>
      <c r="K22">
        <v>0</v>
      </c>
      <c r="L22">
        <v>10136516</v>
      </c>
      <c r="M22">
        <v>1207929</v>
      </c>
      <c r="N22">
        <v>0</v>
      </c>
      <c r="O22">
        <v>30344843</v>
      </c>
    </row>
    <row r="23" spans="1:15" x14ac:dyDescent="0.2">
      <c r="A23" t="s">
        <v>26</v>
      </c>
      <c r="B23">
        <v>181473128</v>
      </c>
      <c r="C23">
        <v>5256501</v>
      </c>
      <c r="D23">
        <v>10178934</v>
      </c>
      <c r="E23">
        <v>88318</v>
      </c>
      <c r="F23">
        <v>0</v>
      </c>
      <c r="G23">
        <v>17856913</v>
      </c>
      <c r="H23">
        <v>0</v>
      </c>
      <c r="I23">
        <v>0</v>
      </c>
      <c r="J23">
        <v>28959429</v>
      </c>
      <c r="K23">
        <v>52979123</v>
      </c>
      <c r="L23">
        <v>17795901</v>
      </c>
      <c r="M23">
        <v>1839840</v>
      </c>
      <c r="N23">
        <v>0</v>
      </c>
      <c r="O23">
        <v>46518169</v>
      </c>
    </row>
    <row r="24" spans="1:15" x14ac:dyDescent="0.2">
      <c r="A24" t="s">
        <v>27</v>
      </c>
      <c r="B24">
        <v>19091215</v>
      </c>
      <c r="C24">
        <v>10696003</v>
      </c>
      <c r="D24">
        <v>1842756</v>
      </c>
      <c r="E24">
        <v>763827</v>
      </c>
      <c r="F24">
        <v>0</v>
      </c>
      <c r="G24">
        <v>0</v>
      </c>
      <c r="H24">
        <v>1507012</v>
      </c>
      <c r="I24">
        <v>633431</v>
      </c>
      <c r="J24">
        <v>0</v>
      </c>
      <c r="K24">
        <v>0</v>
      </c>
      <c r="L24">
        <v>2893183</v>
      </c>
      <c r="M24">
        <v>144153</v>
      </c>
      <c r="N24">
        <v>610850</v>
      </c>
      <c r="O24">
        <v>0</v>
      </c>
    </row>
    <row r="25" spans="1:15" x14ac:dyDescent="0.2">
      <c r="A25" t="s">
        <v>28</v>
      </c>
      <c r="B25">
        <v>456707858</v>
      </c>
      <c r="C25">
        <v>43365200</v>
      </c>
      <c r="D25">
        <v>18449477</v>
      </c>
      <c r="E25">
        <v>7052443</v>
      </c>
      <c r="F25">
        <v>0</v>
      </c>
      <c r="G25">
        <v>156210587</v>
      </c>
      <c r="H25">
        <v>0</v>
      </c>
      <c r="I25">
        <v>42709339</v>
      </c>
      <c r="J25">
        <v>93832</v>
      </c>
      <c r="K25">
        <v>47041141</v>
      </c>
      <c r="L25">
        <v>49637286</v>
      </c>
      <c r="M25">
        <v>6028342</v>
      </c>
      <c r="N25">
        <v>0</v>
      </c>
      <c r="O25">
        <v>86120211</v>
      </c>
    </row>
    <row r="26" spans="1:15" x14ac:dyDescent="0.2">
      <c r="A26" t="s">
        <v>29</v>
      </c>
      <c r="B26">
        <v>669414393</v>
      </c>
      <c r="C26">
        <v>6395047</v>
      </c>
      <c r="D26">
        <v>231724144</v>
      </c>
      <c r="E26">
        <v>0</v>
      </c>
      <c r="F26">
        <v>0</v>
      </c>
      <c r="G26">
        <v>114321628</v>
      </c>
      <c r="H26">
        <v>0</v>
      </c>
      <c r="I26">
        <v>86821664</v>
      </c>
      <c r="J26">
        <v>15568891</v>
      </c>
      <c r="K26">
        <v>0</v>
      </c>
      <c r="L26">
        <v>34616055</v>
      </c>
      <c r="M26">
        <v>0</v>
      </c>
      <c r="N26">
        <v>0</v>
      </c>
      <c r="O26">
        <v>179966964</v>
      </c>
    </row>
    <row r="27" spans="1:15" x14ac:dyDescent="0.2">
      <c r="A27" t="s">
        <v>30</v>
      </c>
      <c r="B27">
        <v>1139635634</v>
      </c>
      <c r="C27">
        <v>62872734</v>
      </c>
      <c r="D27">
        <v>19670607</v>
      </c>
      <c r="E27">
        <v>8125005</v>
      </c>
      <c r="F27">
        <v>0</v>
      </c>
      <c r="G27">
        <v>48226914</v>
      </c>
      <c r="H27">
        <v>0</v>
      </c>
      <c r="I27">
        <v>85861260</v>
      </c>
      <c r="J27">
        <v>466491070</v>
      </c>
      <c r="K27">
        <v>33658697</v>
      </c>
      <c r="L27">
        <v>150285167</v>
      </c>
      <c r="M27">
        <v>9584345</v>
      </c>
      <c r="N27">
        <v>52674621</v>
      </c>
      <c r="O27">
        <v>202185214</v>
      </c>
    </row>
    <row r="28" spans="1:15" x14ac:dyDescent="0.2">
      <c r="A28" t="s">
        <v>31</v>
      </c>
      <c r="B28">
        <v>400103680</v>
      </c>
      <c r="C28">
        <v>66187186</v>
      </c>
      <c r="D28">
        <v>83650000</v>
      </c>
      <c r="E28">
        <v>3188164</v>
      </c>
      <c r="F28">
        <v>0</v>
      </c>
      <c r="G28">
        <v>145909562</v>
      </c>
      <c r="H28">
        <v>12869340</v>
      </c>
      <c r="I28">
        <v>31437520</v>
      </c>
      <c r="J28">
        <v>1479463</v>
      </c>
      <c r="K28">
        <v>0</v>
      </c>
      <c r="L28">
        <v>46288889</v>
      </c>
      <c r="M28">
        <v>208872</v>
      </c>
      <c r="N28">
        <v>0</v>
      </c>
      <c r="O28">
        <v>8884684</v>
      </c>
    </row>
    <row r="29" spans="1:15" x14ac:dyDescent="0.2">
      <c r="A29" t="s">
        <v>32</v>
      </c>
      <c r="B29">
        <v>53457057</v>
      </c>
      <c r="C29">
        <v>32549428</v>
      </c>
      <c r="D29">
        <v>1715430</v>
      </c>
      <c r="E29">
        <v>7644368</v>
      </c>
      <c r="F29">
        <v>0</v>
      </c>
      <c r="G29">
        <v>0</v>
      </c>
      <c r="H29">
        <v>0</v>
      </c>
      <c r="I29">
        <v>0</v>
      </c>
      <c r="J29">
        <v>4108834</v>
      </c>
      <c r="K29">
        <v>62678</v>
      </c>
      <c r="L29">
        <v>2916098</v>
      </c>
      <c r="M29">
        <v>703144</v>
      </c>
      <c r="N29">
        <v>0</v>
      </c>
      <c r="O29">
        <v>3757077</v>
      </c>
    </row>
    <row r="30" spans="1:15" x14ac:dyDescent="0.2">
      <c r="A30" t="s">
        <v>33</v>
      </c>
      <c r="B30">
        <v>289699370</v>
      </c>
      <c r="C30">
        <v>23599561</v>
      </c>
      <c r="D30">
        <v>41029481</v>
      </c>
      <c r="E30">
        <v>0</v>
      </c>
      <c r="F30">
        <v>0</v>
      </c>
      <c r="G30">
        <v>0</v>
      </c>
      <c r="H30">
        <v>0</v>
      </c>
      <c r="I30">
        <v>46906756</v>
      </c>
      <c r="J30">
        <v>0</v>
      </c>
      <c r="K30">
        <v>0</v>
      </c>
      <c r="L30">
        <v>3615361</v>
      </c>
      <c r="M30">
        <v>1111391</v>
      </c>
      <c r="N30">
        <v>114526748</v>
      </c>
      <c r="O30">
        <v>58910072</v>
      </c>
    </row>
    <row r="31" spans="1:15" x14ac:dyDescent="0.2">
      <c r="A31" t="s">
        <v>34</v>
      </c>
      <c r="B31">
        <v>21745014</v>
      </c>
      <c r="C31">
        <v>11042302</v>
      </c>
      <c r="D31">
        <v>492879</v>
      </c>
      <c r="E31">
        <v>0</v>
      </c>
      <c r="F31">
        <v>0</v>
      </c>
      <c r="G31">
        <v>0</v>
      </c>
      <c r="H31">
        <v>0</v>
      </c>
      <c r="I31">
        <v>0</v>
      </c>
      <c r="J31">
        <v>1057841</v>
      </c>
      <c r="K31">
        <v>0</v>
      </c>
      <c r="L31">
        <v>3740931</v>
      </c>
      <c r="M31">
        <v>2454389</v>
      </c>
      <c r="N31">
        <v>1427740</v>
      </c>
      <c r="O31">
        <v>1528932</v>
      </c>
    </row>
    <row r="32" spans="1:15" x14ac:dyDescent="0.2">
      <c r="A32" t="s">
        <v>35</v>
      </c>
      <c r="B32">
        <v>75920036</v>
      </c>
      <c r="C32">
        <v>18141244</v>
      </c>
      <c r="D32">
        <v>6498998</v>
      </c>
      <c r="E32">
        <v>0</v>
      </c>
      <c r="F32">
        <v>0</v>
      </c>
      <c r="G32">
        <v>30609564</v>
      </c>
      <c r="H32">
        <v>6766211</v>
      </c>
      <c r="I32">
        <v>0</v>
      </c>
      <c r="J32">
        <v>263334</v>
      </c>
      <c r="K32">
        <v>0</v>
      </c>
      <c r="L32">
        <v>3433879</v>
      </c>
      <c r="M32">
        <v>402733</v>
      </c>
      <c r="N32">
        <v>0</v>
      </c>
      <c r="O32">
        <v>9804073</v>
      </c>
    </row>
    <row r="33" spans="1:15" x14ac:dyDescent="0.2">
      <c r="A33" t="s">
        <v>36</v>
      </c>
      <c r="B33">
        <v>47574510</v>
      </c>
      <c r="C33">
        <v>1292404</v>
      </c>
      <c r="D33">
        <v>0</v>
      </c>
      <c r="E33">
        <v>641138</v>
      </c>
      <c r="F33">
        <v>0</v>
      </c>
      <c r="G33">
        <v>0</v>
      </c>
      <c r="H33">
        <v>0</v>
      </c>
      <c r="I33">
        <v>0</v>
      </c>
      <c r="J33">
        <v>0</v>
      </c>
      <c r="K33">
        <v>0</v>
      </c>
      <c r="L33">
        <v>5173866</v>
      </c>
      <c r="M33">
        <v>5966853</v>
      </c>
      <c r="N33">
        <v>0</v>
      </c>
      <c r="O33">
        <v>34500249</v>
      </c>
    </row>
    <row r="34" spans="1:15" x14ac:dyDescent="0.2">
      <c r="A34" t="s">
        <v>37</v>
      </c>
      <c r="B34">
        <v>36092716</v>
      </c>
      <c r="C34">
        <v>6579462</v>
      </c>
      <c r="D34">
        <v>4581872</v>
      </c>
      <c r="E34">
        <v>1222885</v>
      </c>
      <c r="F34">
        <v>0</v>
      </c>
      <c r="G34">
        <v>0</v>
      </c>
      <c r="H34">
        <v>0</v>
      </c>
      <c r="I34">
        <v>2611141</v>
      </c>
      <c r="J34">
        <v>2353389</v>
      </c>
      <c r="K34">
        <v>2096018</v>
      </c>
      <c r="L34">
        <v>8965547</v>
      </c>
      <c r="M34">
        <v>2587806</v>
      </c>
      <c r="N34">
        <v>0</v>
      </c>
      <c r="O34">
        <v>5094596</v>
      </c>
    </row>
    <row r="35" spans="1:15" x14ac:dyDescent="0.2">
      <c r="A35" t="s">
        <v>38</v>
      </c>
      <c r="B35">
        <v>929067114</v>
      </c>
      <c r="C35">
        <v>96511128</v>
      </c>
      <c r="D35">
        <v>0</v>
      </c>
      <c r="E35">
        <v>731708</v>
      </c>
      <c r="F35">
        <v>54484</v>
      </c>
      <c r="G35">
        <v>186912312</v>
      </c>
      <c r="H35">
        <v>0</v>
      </c>
      <c r="I35">
        <v>-187070</v>
      </c>
      <c r="J35">
        <v>557349033</v>
      </c>
      <c r="K35">
        <v>5904974</v>
      </c>
      <c r="L35">
        <v>63093772</v>
      </c>
      <c r="M35">
        <v>4094156</v>
      </c>
      <c r="N35">
        <v>6840000</v>
      </c>
      <c r="O35">
        <v>7762617</v>
      </c>
    </row>
    <row r="36" spans="1:15" x14ac:dyDescent="0.2">
      <c r="A36" t="s">
        <v>39</v>
      </c>
      <c r="B36">
        <v>131643351</v>
      </c>
      <c r="C36">
        <v>13031346</v>
      </c>
      <c r="D36">
        <v>241194</v>
      </c>
      <c r="E36">
        <v>0</v>
      </c>
      <c r="F36">
        <v>0</v>
      </c>
      <c r="G36">
        <v>47620000</v>
      </c>
      <c r="H36">
        <v>0</v>
      </c>
      <c r="I36">
        <v>0</v>
      </c>
      <c r="J36">
        <v>3092290</v>
      </c>
      <c r="K36">
        <v>6500000</v>
      </c>
      <c r="L36">
        <v>6846372</v>
      </c>
      <c r="M36">
        <v>713108</v>
      </c>
      <c r="N36">
        <v>0</v>
      </c>
      <c r="O36">
        <v>53599041</v>
      </c>
    </row>
    <row r="37" spans="1:15" x14ac:dyDescent="0.2">
      <c r="A37" t="s">
        <v>40</v>
      </c>
      <c r="B37">
        <v>3169235869</v>
      </c>
      <c r="C37">
        <v>168215045</v>
      </c>
      <c r="D37">
        <v>0</v>
      </c>
      <c r="E37">
        <v>8009930</v>
      </c>
      <c r="F37">
        <v>0</v>
      </c>
      <c r="G37">
        <v>967165395</v>
      </c>
      <c r="H37">
        <v>519755421</v>
      </c>
      <c r="I37">
        <v>173055701</v>
      </c>
      <c r="J37">
        <v>236573751</v>
      </c>
      <c r="K37">
        <v>0</v>
      </c>
      <c r="L37">
        <v>331412080</v>
      </c>
      <c r="M37">
        <v>6815883</v>
      </c>
      <c r="N37">
        <v>18186643</v>
      </c>
      <c r="O37">
        <v>740046020</v>
      </c>
    </row>
    <row r="38" spans="1:15" x14ac:dyDescent="0.2">
      <c r="A38" t="s">
        <v>41</v>
      </c>
      <c r="B38">
        <v>475874899</v>
      </c>
      <c r="C38">
        <v>34319173</v>
      </c>
      <c r="D38">
        <v>103278300</v>
      </c>
      <c r="E38">
        <v>3250516</v>
      </c>
      <c r="F38">
        <v>0</v>
      </c>
      <c r="G38">
        <v>51812198</v>
      </c>
      <c r="H38">
        <v>0</v>
      </c>
      <c r="I38">
        <v>4293569</v>
      </c>
      <c r="J38">
        <v>115243319</v>
      </c>
      <c r="K38">
        <v>107</v>
      </c>
      <c r="L38">
        <v>46326195</v>
      </c>
      <c r="M38">
        <v>3159222</v>
      </c>
      <c r="N38">
        <v>72977789</v>
      </c>
      <c r="O38">
        <v>41214511</v>
      </c>
    </row>
    <row r="39" spans="1:15" x14ac:dyDescent="0.2">
      <c r="A39" t="s">
        <v>42</v>
      </c>
      <c r="B39">
        <v>16890028</v>
      </c>
      <c r="C39">
        <v>3903045</v>
      </c>
      <c r="D39">
        <v>0</v>
      </c>
      <c r="E39">
        <v>971185</v>
      </c>
      <c r="F39">
        <v>0</v>
      </c>
      <c r="G39">
        <v>0</v>
      </c>
      <c r="H39">
        <v>0</v>
      </c>
      <c r="I39">
        <v>26243</v>
      </c>
      <c r="J39">
        <v>0</v>
      </c>
      <c r="K39">
        <v>3797070</v>
      </c>
      <c r="L39">
        <v>3551786</v>
      </c>
      <c r="M39">
        <v>410421</v>
      </c>
      <c r="N39">
        <v>4209409</v>
      </c>
      <c r="O39">
        <v>20869</v>
      </c>
    </row>
    <row r="40" spans="1:15" x14ac:dyDescent="0.2">
      <c r="A40" t="s">
        <v>43</v>
      </c>
      <c r="B40">
        <v>764115015</v>
      </c>
      <c r="C40">
        <v>73831316</v>
      </c>
      <c r="D40">
        <v>399446069</v>
      </c>
      <c r="E40">
        <v>5836497</v>
      </c>
      <c r="F40">
        <v>0</v>
      </c>
      <c r="G40">
        <v>0</v>
      </c>
      <c r="H40">
        <v>0</v>
      </c>
      <c r="I40">
        <v>50725068</v>
      </c>
      <c r="J40">
        <v>30787895</v>
      </c>
      <c r="K40">
        <v>2568808</v>
      </c>
      <c r="L40">
        <v>159635802</v>
      </c>
      <c r="M40">
        <v>1317587</v>
      </c>
      <c r="N40">
        <v>0</v>
      </c>
      <c r="O40">
        <v>39965973</v>
      </c>
    </row>
    <row r="41" spans="1:15" x14ac:dyDescent="0.2">
      <c r="A41" t="s">
        <v>44</v>
      </c>
      <c r="B41">
        <v>92192779</v>
      </c>
      <c r="C41">
        <v>0</v>
      </c>
      <c r="D41">
        <v>27094945</v>
      </c>
      <c r="E41">
        <v>0</v>
      </c>
      <c r="F41">
        <v>0</v>
      </c>
      <c r="G41">
        <v>0</v>
      </c>
      <c r="H41">
        <v>0</v>
      </c>
      <c r="I41">
        <v>93466</v>
      </c>
      <c r="J41">
        <v>3033144</v>
      </c>
      <c r="K41">
        <v>6798226</v>
      </c>
      <c r="L41">
        <v>23376116</v>
      </c>
      <c r="M41">
        <v>2079003</v>
      </c>
      <c r="N41">
        <v>0</v>
      </c>
      <c r="O41">
        <v>29717879</v>
      </c>
    </row>
    <row r="42" spans="1:15" x14ac:dyDescent="0.2">
      <c r="A42" t="s">
        <v>45</v>
      </c>
      <c r="B42">
        <v>185434503</v>
      </c>
      <c r="C42">
        <v>18575556</v>
      </c>
      <c r="D42">
        <v>56403</v>
      </c>
      <c r="E42">
        <v>123338</v>
      </c>
      <c r="F42">
        <v>0</v>
      </c>
      <c r="G42">
        <v>0</v>
      </c>
      <c r="H42">
        <v>11122</v>
      </c>
      <c r="I42">
        <v>0</v>
      </c>
      <c r="J42">
        <v>-70</v>
      </c>
      <c r="K42">
        <v>0</v>
      </c>
      <c r="L42">
        <v>47389421</v>
      </c>
      <c r="M42">
        <v>-31663</v>
      </c>
      <c r="N42">
        <v>0</v>
      </c>
      <c r="O42">
        <v>119310396</v>
      </c>
    </row>
    <row r="43" spans="1:15" x14ac:dyDescent="0.2">
      <c r="A43" t="s">
        <v>46</v>
      </c>
      <c r="B43">
        <v>611551894</v>
      </c>
      <c r="C43">
        <v>85773413</v>
      </c>
      <c r="D43">
        <v>258283396</v>
      </c>
      <c r="E43">
        <v>2232778</v>
      </c>
      <c r="F43">
        <v>0</v>
      </c>
      <c r="G43">
        <v>0</v>
      </c>
      <c r="H43">
        <v>0</v>
      </c>
      <c r="I43">
        <v>12975703</v>
      </c>
      <c r="J43">
        <v>125808428</v>
      </c>
      <c r="K43">
        <v>1515936</v>
      </c>
      <c r="L43">
        <v>62215814</v>
      </c>
      <c r="M43">
        <v>10256526</v>
      </c>
      <c r="N43">
        <v>52489900</v>
      </c>
      <c r="O43">
        <v>0</v>
      </c>
    </row>
    <row r="44" spans="1:15" x14ac:dyDescent="0.2">
      <c r="A44" t="s">
        <v>47</v>
      </c>
      <c r="B44">
        <v>130727984</v>
      </c>
      <c r="C44">
        <v>10261560</v>
      </c>
      <c r="D44">
        <v>11217999</v>
      </c>
      <c r="E44">
        <v>3338948</v>
      </c>
      <c r="F44">
        <v>0</v>
      </c>
      <c r="G44">
        <v>6128637</v>
      </c>
      <c r="H44">
        <v>3427602</v>
      </c>
      <c r="I44">
        <v>0</v>
      </c>
      <c r="J44">
        <v>0</v>
      </c>
      <c r="K44">
        <v>0</v>
      </c>
      <c r="L44">
        <v>8896614</v>
      </c>
      <c r="M44">
        <v>2010605</v>
      </c>
      <c r="N44">
        <v>0</v>
      </c>
      <c r="O44">
        <v>85446019</v>
      </c>
    </row>
    <row r="45" spans="1:15" x14ac:dyDescent="0.2">
      <c r="A45" t="s">
        <v>48</v>
      </c>
      <c r="B45">
        <v>247232867</v>
      </c>
      <c r="C45">
        <v>15015084</v>
      </c>
      <c r="D45">
        <v>4085268</v>
      </c>
      <c r="E45">
        <v>12602</v>
      </c>
      <c r="F45">
        <v>0</v>
      </c>
      <c r="G45">
        <v>0</v>
      </c>
      <c r="H45">
        <v>0</v>
      </c>
      <c r="I45">
        <v>0</v>
      </c>
      <c r="J45">
        <v>11553</v>
      </c>
      <c r="K45">
        <v>0</v>
      </c>
      <c r="L45">
        <v>14167829</v>
      </c>
      <c r="M45">
        <v>4194840</v>
      </c>
      <c r="N45">
        <v>0</v>
      </c>
      <c r="O45">
        <v>209745691</v>
      </c>
    </row>
    <row r="46" spans="1:15" x14ac:dyDescent="0.2">
      <c r="A46" t="s">
        <v>49</v>
      </c>
      <c r="B46">
        <v>7808408</v>
      </c>
      <c r="C46">
        <v>4107946</v>
      </c>
      <c r="D46">
        <v>0</v>
      </c>
      <c r="E46">
        <v>95178</v>
      </c>
      <c r="F46">
        <v>0</v>
      </c>
      <c r="G46">
        <v>0</v>
      </c>
      <c r="H46">
        <v>0</v>
      </c>
      <c r="I46">
        <v>0</v>
      </c>
      <c r="J46">
        <v>0</v>
      </c>
      <c r="K46">
        <v>0</v>
      </c>
      <c r="L46">
        <v>2708852</v>
      </c>
      <c r="M46">
        <v>0</v>
      </c>
      <c r="N46">
        <v>0</v>
      </c>
      <c r="O46">
        <v>896432</v>
      </c>
    </row>
    <row r="47" spans="1:15" x14ac:dyDescent="0.2">
      <c r="A47" t="s">
        <v>50</v>
      </c>
      <c r="B47">
        <v>145279655</v>
      </c>
      <c r="C47">
        <v>38448113</v>
      </c>
      <c r="D47">
        <v>4136340</v>
      </c>
      <c r="E47">
        <v>0</v>
      </c>
      <c r="F47">
        <v>0</v>
      </c>
      <c r="G47">
        <v>0</v>
      </c>
      <c r="H47">
        <v>0</v>
      </c>
      <c r="I47">
        <v>0</v>
      </c>
      <c r="J47">
        <v>0</v>
      </c>
      <c r="K47">
        <v>0</v>
      </c>
      <c r="L47">
        <v>28791580</v>
      </c>
      <c r="M47">
        <v>3670135</v>
      </c>
      <c r="N47">
        <v>0</v>
      </c>
      <c r="O47">
        <v>70233487</v>
      </c>
    </row>
    <row r="48" spans="1:15" x14ac:dyDescent="0.2">
      <c r="A48" t="s">
        <v>51</v>
      </c>
      <c r="B48">
        <v>715179757</v>
      </c>
      <c r="C48">
        <v>89341529</v>
      </c>
      <c r="D48">
        <v>26683595</v>
      </c>
      <c r="E48">
        <v>4024819</v>
      </c>
      <c r="F48">
        <v>0</v>
      </c>
      <c r="G48">
        <v>0</v>
      </c>
      <c r="H48">
        <v>0</v>
      </c>
      <c r="I48">
        <v>7825249</v>
      </c>
      <c r="J48">
        <v>3950195</v>
      </c>
      <c r="K48">
        <v>7925803</v>
      </c>
      <c r="L48">
        <v>41219450</v>
      </c>
      <c r="M48">
        <v>15022320</v>
      </c>
      <c r="N48">
        <v>202373018</v>
      </c>
      <c r="O48">
        <v>316813779</v>
      </c>
    </row>
    <row r="49" spans="1:15" x14ac:dyDescent="0.2">
      <c r="A49" t="s">
        <v>52</v>
      </c>
      <c r="B49">
        <v>54038063</v>
      </c>
      <c r="C49">
        <v>27983625</v>
      </c>
      <c r="D49">
        <v>4474924</v>
      </c>
      <c r="E49">
        <v>-1</v>
      </c>
      <c r="F49">
        <v>0</v>
      </c>
      <c r="G49">
        <v>0</v>
      </c>
      <c r="H49">
        <v>0</v>
      </c>
      <c r="I49">
        <v>2743447</v>
      </c>
      <c r="J49">
        <v>4727205</v>
      </c>
      <c r="K49">
        <v>-71898</v>
      </c>
      <c r="L49">
        <v>5241182</v>
      </c>
      <c r="M49">
        <v>483189</v>
      </c>
      <c r="N49">
        <v>0</v>
      </c>
      <c r="O49">
        <v>8456390</v>
      </c>
    </row>
    <row r="50" spans="1:15" x14ac:dyDescent="0.2">
      <c r="A50" t="s">
        <v>53</v>
      </c>
      <c r="B50">
        <v>50641637</v>
      </c>
      <c r="C50">
        <v>76597</v>
      </c>
      <c r="D50">
        <v>18543424</v>
      </c>
      <c r="E50">
        <v>0</v>
      </c>
      <c r="F50">
        <v>0</v>
      </c>
      <c r="G50">
        <v>19850852</v>
      </c>
      <c r="H50">
        <v>0</v>
      </c>
      <c r="I50">
        <v>2510794</v>
      </c>
      <c r="J50">
        <v>0</v>
      </c>
      <c r="K50">
        <v>0</v>
      </c>
      <c r="L50">
        <v>6983049</v>
      </c>
      <c r="M50">
        <v>968300</v>
      </c>
      <c r="N50">
        <v>0</v>
      </c>
      <c r="O50">
        <v>1708621</v>
      </c>
    </row>
    <row r="51" spans="1:15" x14ac:dyDescent="0.2">
      <c r="A51" t="s">
        <v>54</v>
      </c>
      <c r="B51">
        <v>156075306</v>
      </c>
      <c r="C51">
        <v>52057951</v>
      </c>
      <c r="D51">
        <v>21334689</v>
      </c>
      <c r="E51">
        <v>8115529</v>
      </c>
      <c r="F51">
        <v>3178</v>
      </c>
      <c r="G51">
        <v>0</v>
      </c>
      <c r="H51">
        <v>0</v>
      </c>
      <c r="I51">
        <v>658291</v>
      </c>
      <c r="J51">
        <v>0</v>
      </c>
      <c r="K51">
        <v>42722143</v>
      </c>
      <c r="L51">
        <v>17434315</v>
      </c>
      <c r="M51">
        <v>3946656</v>
      </c>
      <c r="N51">
        <v>0</v>
      </c>
      <c r="O51">
        <v>9802554</v>
      </c>
    </row>
    <row r="52" spans="1:15" x14ac:dyDescent="0.2">
      <c r="A52" t="s">
        <v>55</v>
      </c>
      <c r="B52">
        <v>682517353</v>
      </c>
      <c r="C52">
        <v>164148221</v>
      </c>
      <c r="D52">
        <v>54206139</v>
      </c>
      <c r="E52">
        <v>3665104</v>
      </c>
      <c r="F52">
        <v>0</v>
      </c>
      <c r="G52">
        <v>0</v>
      </c>
      <c r="H52">
        <v>0</v>
      </c>
      <c r="I52">
        <v>29169333</v>
      </c>
      <c r="J52">
        <v>213207021</v>
      </c>
      <c r="K52">
        <v>0</v>
      </c>
      <c r="L52">
        <v>54816719</v>
      </c>
      <c r="M52">
        <v>10906678</v>
      </c>
      <c r="N52">
        <v>11303235</v>
      </c>
      <c r="O52">
        <v>141094903</v>
      </c>
    </row>
    <row r="53" spans="1:15" x14ac:dyDescent="0.2">
      <c r="A53" t="s">
        <v>56</v>
      </c>
      <c r="B53">
        <v>52026732</v>
      </c>
      <c r="C53">
        <v>1558145</v>
      </c>
      <c r="D53">
        <v>8299211</v>
      </c>
      <c r="E53">
        <v>0</v>
      </c>
      <c r="F53">
        <v>0</v>
      </c>
      <c r="G53">
        <v>0</v>
      </c>
      <c r="H53">
        <v>0</v>
      </c>
      <c r="I53">
        <v>1771489</v>
      </c>
      <c r="J53">
        <v>0</v>
      </c>
      <c r="K53">
        <v>0</v>
      </c>
      <c r="L53">
        <v>18851776</v>
      </c>
      <c r="M53">
        <v>9840583</v>
      </c>
      <c r="N53">
        <v>0</v>
      </c>
      <c r="O53">
        <v>11705528</v>
      </c>
    </row>
    <row r="54" spans="1:15" x14ac:dyDescent="0.2">
      <c r="A54" t="s">
        <v>57</v>
      </c>
      <c r="B54">
        <v>428319643</v>
      </c>
      <c r="C54">
        <v>29745989</v>
      </c>
      <c r="D54">
        <v>156545946</v>
      </c>
      <c r="E54">
        <v>3419332</v>
      </c>
      <c r="F54">
        <v>0</v>
      </c>
      <c r="G54">
        <v>62500000</v>
      </c>
      <c r="H54">
        <v>0</v>
      </c>
      <c r="I54">
        <v>42677961</v>
      </c>
      <c r="J54">
        <v>354027</v>
      </c>
      <c r="K54">
        <v>14449845</v>
      </c>
      <c r="L54">
        <v>23721251</v>
      </c>
      <c r="M54">
        <v>3959219</v>
      </c>
      <c r="N54">
        <v>0</v>
      </c>
      <c r="O54">
        <v>90946073</v>
      </c>
    </row>
    <row r="55" spans="1:15" x14ac:dyDescent="0.2">
      <c r="A55" t="s">
        <v>58</v>
      </c>
      <c r="B55">
        <v>23702356</v>
      </c>
      <c r="C55">
        <v>2694566</v>
      </c>
      <c r="D55">
        <v>0</v>
      </c>
      <c r="E55">
        <v>0</v>
      </c>
      <c r="F55">
        <v>0</v>
      </c>
      <c r="G55">
        <v>0</v>
      </c>
      <c r="H55">
        <v>0</v>
      </c>
      <c r="I55">
        <v>389722</v>
      </c>
      <c r="J55">
        <v>0</v>
      </c>
      <c r="K55">
        <v>0</v>
      </c>
      <c r="L55">
        <v>7308429</v>
      </c>
      <c r="M55">
        <v>47708</v>
      </c>
      <c r="N55">
        <v>0</v>
      </c>
      <c r="O55">
        <v>13261931</v>
      </c>
    </row>
  </sheetData>
  <pageMargins left="0.7" right="0.7" top="0.75" bottom="0.75" header="0.3" footer="0.3"/>
  <pageSetup scale="10" orientation="landscape"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enableFormatConditionsCalculation="0">
    <pageSetUpPr fitToPage="1"/>
  </sheetPr>
  <dimension ref="A1:D56"/>
  <sheetViews>
    <sheetView workbookViewId="0">
      <selection activeCell="B5" sqref="B5"/>
    </sheetView>
  </sheetViews>
  <sheetFormatPr baseColWidth="10" defaultColWidth="8.83203125" defaultRowHeight="16" x14ac:dyDescent="0.2"/>
  <cols>
    <col min="1" max="1" width="21" customWidth="1"/>
    <col min="2" max="4" width="16.6640625" customWidth="1"/>
  </cols>
  <sheetData>
    <row r="1" spans="1:4" x14ac:dyDescent="0.2">
      <c r="A1" t="s">
        <v>93</v>
      </c>
    </row>
    <row r="3" spans="1:4" x14ac:dyDescent="0.2">
      <c r="A3" t="s">
        <v>1</v>
      </c>
      <c r="B3" t="s">
        <v>74</v>
      </c>
      <c r="C3" t="s">
        <v>75</v>
      </c>
      <c r="D3" t="s">
        <v>76</v>
      </c>
    </row>
    <row r="5" spans="1:4" x14ac:dyDescent="0.2">
      <c r="A5" t="s">
        <v>7</v>
      </c>
      <c r="B5">
        <v>29350927096</v>
      </c>
      <c r="C5">
        <v>9586294581</v>
      </c>
      <c r="D5">
        <v>19764632515</v>
      </c>
    </row>
    <row r="6" spans="1:4" x14ac:dyDescent="0.2">
      <c r="A6" t="s">
        <v>8</v>
      </c>
      <c r="B6">
        <v>179524456</v>
      </c>
      <c r="C6">
        <v>43429852</v>
      </c>
      <c r="D6">
        <v>136094604</v>
      </c>
    </row>
    <row r="7" spans="1:4" x14ac:dyDescent="0.2">
      <c r="A7" t="s">
        <v>9</v>
      </c>
      <c r="B7">
        <v>75949483</v>
      </c>
      <c r="C7">
        <v>38707010</v>
      </c>
      <c r="D7">
        <v>37242473</v>
      </c>
    </row>
    <row r="8" spans="1:4" x14ac:dyDescent="0.2">
      <c r="A8" t="s">
        <v>10</v>
      </c>
      <c r="B8">
        <v>335884400</v>
      </c>
      <c r="C8">
        <v>33232248</v>
      </c>
      <c r="D8">
        <v>302652152</v>
      </c>
    </row>
    <row r="9" spans="1:4" x14ac:dyDescent="0.2">
      <c r="A9" t="s">
        <v>11</v>
      </c>
      <c r="B9">
        <v>140899391</v>
      </c>
      <c r="C9">
        <v>11104361</v>
      </c>
      <c r="D9">
        <v>129795030</v>
      </c>
    </row>
    <row r="10" spans="1:4" x14ac:dyDescent="0.2">
      <c r="A10" t="s">
        <v>12</v>
      </c>
      <c r="B10">
        <v>6341455425</v>
      </c>
      <c r="C10">
        <v>3491007105</v>
      </c>
      <c r="D10">
        <v>2850448320</v>
      </c>
    </row>
    <row r="11" spans="1:4" x14ac:dyDescent="0.2">
      <c r="A11" t="s">
        <v>13</v>
      </c>
      <c r="B11">
        <v>315459854</v>
      </c>
      <c r="C11">
        <v>82167037</v>
      </c>
      <c r="D11">
        <v>233292817</v>
      </c>
    </row>
    <row r="12" spans="1:4" x14ac:dyDescent="0.2">
      <c r="A12" t="s">
        <v>14</v>
      </c>
      <c r="B12">
        <v>470463547</v>
      </c>
      <c r="C12">
        <v>87433806</v>
      </c>
      <c r="D12">
        <v>383029741</v>
      </c>
    </row>
    <row r="13" spans="1:4" x14ac:dyDescent="0.2">
      <c r="A13" t="s">
        <v>15</v>
      </c>
      <c r="B13">
        <v>106170159</v>
      </c>
      <c r="C13">
        <v>24319118</v>
      </c>
      <c r="D13">
        <v>81851041</v>
      </c>
    </row>
    <row r="14" spans="1:4" x14ac:dyDescent="0.2">
      <c r="A14" t="s">
        <v>16</v>
      </c>
      <c r="B14">
        <v>260528062</v>
      </c>
      <c r="C14">
        <v>61340387</v>
      </c>
      <c r="D14">
        <v>199187675</v>
      </c>
    </row>
    <row r="15" spans="1:4" x14ac:dyDescent="0.2">
      <c r="A15" t="s">
        <v>17</v>
      </c>
      <c r="B15">
        <v>832365056</v>
      </c>
      <c r="C15">
        <v>175868762</v>
      </c>
      <c r="D15">
        <v>656496294</v>
      </c>
    </row>
    <row r="16" spans="1:4" x14ac:dyDescent="0.2">
      <c r="A16" t="s">
        <v>18</v>
      </c>
      <c r="B16">
        <v>507253732</v>
      </c>
      <c r="C16">
        <v>49024258</v>
      </c>
      <c r="D16">
        <v>458229474</v>
      </c>
    </row>
    <row r="17" spans="1:4" x14ac:dyDescent="0.2">
      <c r="A17" t="s">
        <v>19</v>
      </c>
      <c r="B17">
        <v>241311849</v>
      </c>
      <c r="C17">
        <v>59957143</v>
      </c>
      <c r="D17">
        <v>181354706</v>
      </c>
    </row>
    <row r="18" spans="1:4" x14ac:dyDescent="0.2">
      <c r="A18" t="s">
        <v>20</v>
      </c>
      <c r="B18">
        <v>37201871</v>
      </c>
      <c r="C18">
        <v>6815994</v>
      </c>
      <c r="D18">
        <v>30385877</v>
      </c>
    </row>
    <row r="19" spans="1:4" x14ac:dyDescent="0.2">
      <c r="A19" t="s">
        <v>21</v>
      </c>
      <c r="B19">
        <v>1218540212</v>
      </c>
      <c r="C19">
        <v>81459440</v>
      </c>
      <c r="D19">
        <v>1137080772</v>
      </c>
    </row>
    <row r="20" spans="1:4" x14ac:dyDescent="0.2">
      <c r="A20" t="s">
        <v>22</v>
      </c>
      <c r="B20">
        <v>205405563</v>
      </c>
      <c r="C20">
        <v>23441807</v>
      </c>
      <c r="D20">
        <v>181963756</v>
      </c>
    </row>
    <row r="21" spans="1:4" x14ac:dyDescent="0.2">
      <c r="A21" t="s">
        <v>23</v>
      </c>
      <c r="B21">
        <v>181892407</v>
      </c>
      <c r="C21">
        <v>61234667</v>
      </c>
      <c r="D21">
        <v>120657740</v>
      </c>
    </row>
    <row r="22" spans="1:4" x14ac:dyDescent="0.2">
      <c r="A22" t="s">
        <v>24</v>
      </c>
      <c r="B22">
        <v>134610746</v>
      </c>
      <c r="C22">
        <v>49372704</v>
      </c>
      <c r="D22">
        <v>85238042</v>
      </c>
    </row>
    <row r="23" spans="1:4" x14ac:dyDescent="0.2">
      <c r="A23" t="s">
        <v>25</v>
      </c>
      <c r="B23">
        <v>258520710</v>
      </c>
      <c r="C23">
        <v>159358533</v>
      </c>
      <c r="D23">
        <v>99162177</v>
      </c>
    </row>
    <row r="24" spans="1:4" x14ac:dyDescent="0.2">
      <c r="A24" t="s">
        <v>26</v>
      </c>
      <c r="B24">
        <v>202629993</v>
      </c>
      <c r="C24">
        <v>21156865</v>
      </c>
      <c r="D24">
        <v>181473128</v>
      </c>
    </row>
    <row r="25" spans="1:4" x14ac:dyDescent="0.2">
      <c r="A25" t="s">
        <v>27</v>
      </c>
      <c r="B25">
        <v>78061646</v>
      </c>
      <c r="C25">
        <v>58970431</v>
      </c>
      <c r="D25">
        <v>19091215</v>
      </c>
    </row>
    <row r="26" spans="1:4" x14ac:dyDescent="0.2">
      <c r="A26" t="s">
        <v>28</v>
      </c>
      <c r="B26">
        <v>573456428</v>
      </c>
      <c r="C26">
        <v>116748570</v>
      </c>
      <c r="D26">
        <v>456707858</v>
      </c>
    </row>
    <row r="27" spans="1:4" x14ac:dyDescent="0.2">
      <c r="A27" t="s">
        <v>29</v>
      </c>
      <c r="B27">
        <v>962114661</v>
      </c>
      <c r="C27">
        <v>292700268</v>
      </c>
      <c r="D27">
        <v>669414393</v>
      </c>
    </row>
    <row r="28" spans="1:4" x14ac:dyDescent="0.2">
      <c r="A28" t="s">
        <v>30</v>
      </c>
      <c r="B28">
        <v>1306871660</v>
      </c>
      <c r="C28">
        <v>167236026</v>
      </c>
      <c r="D28">
        <v>1139635634</v>
      </c>
    </row>
    <row r="29" spans="1:4" x14ac:dyDescent="0.2">
      <c r="A29" t="s">
        <v>31</v>
      </c>
      <c r="B29">
        <v>486141013</v>
      </c>
      <c r="C29">
        <v>86037333</v>
      </c>
      <c r="D29">
        <v>400103680</v>
      </c>
    </row>
    <row r="30" spans="1:4" x14ac:dyDescent="0.2">
      <c r="A30" t="s">
        <v>32</v>
      </c>
      <c r="B30">
        <v>73186977</v>
      </c>
      <c r="C30">
        <v>19729920</v>
      </c>
      <c r="D30">
        <v>53457057</v>
      </c>
    </row>
    <row r="31" spans="1:4" x14ac:dyDescent="0.2">
      <c r="A31" t="s">
        <v>33</v>
      </c>
      <c r="B31">
        <v>373488423</v>
      </c>
      <c r="C31">
        <v>83789053</v>
      </c>
      <c r="D31">
        <v>289699370</v>
      </c>
    </row>
    <row r="32" spans="1:4" x14ac:dyDescent="0.2">
      <c r="A32" t="s">
        <v>34</v>
      </c>
      <c r="B32">
        <v>41390227</v>
      </c>
      <c r="C32">
        <v>19645213</v>
      </c>
      <c r="D32">
        <v>21745014</v>
      </c>
    </row>
    <row r="33" spans="1:4" x14ac:dyDescent="0.2">
      <c r="A33" t="s">
        <v>35</v>
      </c>
      <c r="B33">
        <v>99332753</v>
      </c>
      <c r="C33">
        <v>23412717</v>
      </c>
      <c r="D33">
        <v>75920036</v>
      </c>
    </row>
    <row r="34" spans="1:4" x14ac:dyDescent="0.2">
      <c r="A34" t="s">
        <v>36</v>
      </c>
      <c r="B34">
        <v>98292072</v>
      </c>
      <c r="C34">
        <v>50717562</v>
      </c>
      <c r="D34">
        <v>47574510</v>
      </c>
    </row>
    <row r="35" spans="1:4" x14ac:dyDescent="0.2">
      <c r="A35" t="s">
        <v>37</v>
      </c>
      <c r="B35">
        <v>60180011</v>
      </c>
      <c r="C35">
        <v>24087295</v>
      </c>
      <c r="D35">
        <v>36092716</v>
      </c>
    </row>
    <row r="36" spans="1:4" x14ac:dyDescent="0.2">
      <c r="A36" t="s">
        <v>38</v>
      </c>
      <c r="B36">
        <v>1200433479</v>
      </c>
      <c r="C36">
        <v>271366365</v>
      </c>
      <c r="D36">
        <v>929067114</v>
      </c>
    </row>
    <row r="37" spans="1:4" x14ac:dyDescent="0.2">
      <c r="A37" t="s">
        <v>39</v>
      </c>
      <c r="B37">
        <v>186703641</v>
      </c>
      <c r="C37">
        <v>55060290</v>
      </c>
      <c r="D37">
        <v>131643351</v>
      </c>
    </row>
    <row r="38" spans="1:4" x14ac:dyDescent="0.2">
      <c r="A38" t="s">
        <v>40</v>
      </c>
      <c r="B38">
        <v>5211548074</v>
      </c>
      <c r="C38">
        <v>2042312205</v>
      </c>
      <c r="D38">
        <v>3169235869</v>
      </c>
    </row>
    <row r="39" spans="1:4" x14ac:dyDescent="0.2">
      <c r="A39" t="s">
        <v>41</v>
      </c>
      <c r="B39">
        <v>530834809</v>
      </c>
      <c r="C39">
        <v>54959910</v>
      </c>
      <c r="D39">
        <v>475874899</v>
      </c>
    </row>
    <row r="40" spans="1:4" x14ac:dyDescent="0.2">
      <c r="A40" t="s">
        <v>42</v>
      </c>
      <c r="B40">
        <v>37172730</v>
      </c>
      <c r="C40">
        <v>20282702</v>
      </c>
      <c r="D40">
        <v>16890028</v>
      </c>
    </row>
    <row r="41" spans="1:4" x14ac:dyDescent="0.2">
      <c r="A41" t="s">
        <v>43</v>
      </c>
      <c r="B41">
        <v>1052489369</v>
      </c>
      <c r="C41">
        <v>288374354</v>
      </c>
      <c r="D41">
        <v>764115015</v>
      </c>
    </row>
    <row r="42" spans="1:4" x14ac:dyDescent="0.2">
      <c r="A42" t="s">
        <v>44</v>
      </c>
      <c r="B42">
        <v>153318748</v>
      </c>
      <c r="C42">
        <v>61125969</v>
      </c>
      <c r="D42">
        <v>92192779</v>
      </c>
    </row>
    <row r="43" spans="1:4" x14ac:dyDescent="0.2">
      <c r="A43" t="s">
        <v>45</v>
      </c>
      <c r="B43">
        <v>341235427</v>
      </c>
      <c r="C43">
        <v>155800924</v>
      </c>
      <c r="D43">
        <v>185434503</v>
      </c>
    </row>
    <row r="44" spans="1:4" x14ac:dyDescent="0.2">
      <c r="A44" t="s">
        <v>46</v>
      </c>
      <c r="B44">
        <v>874691237</v>
      </c>
      <c r="C44">
        <v>263139343</v>
      </c>
      <c r="D44">
        <v>611551894</v>
      </c>
    </row>
    <row r="45" spans="1:4" x14ac:dyDescent="0.2">
      <c r="A45" t="s">
        <v>47</v>
      </c>
      <c r="B45">
        <v>156878162</v>
      </c>
      <c r="C45">
        <v>26150178</v>
      </c>
      <c r="D45">
        <v>130727984</v>
      </c>
    </row>
    <row r="46" spans="1:4" x14ac:dyDescent="0.2">
      <c r="A46" t="s">
        <v>48</v>
      </c>
      <c r="B46">
        <v>271161678</v>
      </c>
      <c r="C46">
        <v>23928811</v>
      </c>
      <c r="D46">
        <v>247232867</v>
      </c>
    </row>
    <row r="47" spans="1:4" x14ac:dyDescent="0.2">
      <c r="A47" t="s">
        <v>49</v>
      </c>
      <c r="B47">
        <v>27492637</v>
      </c>
      <c r="C47">
        <v>19684229</v>
      </c>
      <c r="D47">
        <v>7808408</v>
      </c>
    </row>
    <row r="48" spans="1:4" x14ac:dyDescent="0.2">
      <c r="A48" t="s">
        <v>50</v>
      </c>
      <c r="B48">
        <v>241414710</v>
      </c>
      <c r="C48">
        <v>96135055</v>
      </c>
      <c r="D48">
        <v>145279655</v>
      </c>
    </row>
    <row r="49" spans="1:4" x14ac:dyDescent="0.2">
      <c r="A49" t="s">
        <v>51</v>
      </c>
      <c r="B49">
        <v>854536254</v>
      </c>
      <c r="C49">
        <v>139356497</v>
      </c>
      <c r="D49">
        <v>715179757</v>
      </c>
    </row>
    <row r="50" spans="1:4" x14ac:dyDescent="0.2">
      <c r="A50" t="s">
        <v>52</v>
      </c>
      <c r="B50">
        <v>78604277</v>
      </c>
      <c r="C50">
        <v>24566214</v>
      </c>
      <c r="D50">
        <v>54038063</v>
      </c>
    </row>
    <row r="51" spans="1:4" x14ac:dyDescent="0.2">
      <c r="A51" t="s">
        <v>53</v>
      </c>
      <c r="B51">
        <v>78555795</v>
      </c>
      <c r="C51">
        <v>27914158</v>
      </c>
      <c r="D51">
        <v>50641637</v>
      </c>
    </row>
    <row r="52" spans="1:4" x14ac:dyDescent="0.2">
      <c r="A52" t="s">
        <v>54</v>
      </c>
      <c r="B52">
        <v>255438645</v>
      </c>
      <c r="C52">
        <v>99363339</v>
      </c>
      <c r="D52">
        <v>156075306</v>
      </c>
    </row>
    <row r="53" spans="1:4" x14ac:dyDescent="0.2">
      <c r="A53" t="s">
        <v>55</v>
      </c>
      <c r="B53">
        <v>863458600</v>
      </c>
      <c r="C53">
        <v>180941247</v>
      </c>
      <c r="D53">
        <v>682517353</v>
      </c>
    </row>
    <row r="54" spans="1:4" x14ac:dyDescent="0.2">
      <c r="A54" t="s">
        <v>56</v>
      </c>
      <c r="B54">
        <v>129946230</v>
      </c>
      <c r="C54">
        <v>77919498</v>
      </c>
      <c r="D54">
        <v>52026732</v>
      </c>
    </row>
    <row r="55" spans="1:4" x14ac:dyDescent="0.2">
      <c r="A55" t="s">
        <v>57</v>
      </c>
      <c r="B55">
        <v>579048807</v>
      </c>
      <c r="C55">
        <v>150729164</v>
      </c>
      <c r="D55">
        <v>428319643</v>
      </c>
    </row>
    <row r="56" spans="1:4" x14ac:dyDescent="0.2">
      <c r="A56" t="s">
        <v>58</v>
      </c>
      <c r="B56">
        <v>27381000</v>
      </c>
      <c r="C56">
        <v>3678644</v>
      </c>
      <c r="D56">
        <v>23702356</v>
      </c>
    </row>
  </sheetData>
  <pageMargins left="0.7" right="0.7" top="0.75" bottom="0.75" header="0.3" footer="0.3"/>
  <pageSetup scale="10"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J58"/>
  <sheetViews>
    <sheetView zoomScale="85" zoomScaleNormal="85" zoomScalePageLayoutView="85" workbookViewId="0">
      <selection activeCell="F3" sqref="F3"/>
    </sheetView>
  </sheetViews>
  <sheetFormatPr baseColWidth="10" defaultColWidth="8.83203125" defaultRowHeight="16" customHeight="1" x14ac:dyDescent="0.2"/>
  <cols>
    <col min="1" max="1" width="21" customWidth="1"/>
    <col min="2" max="3" width="18.5" customWidth="1"/>
    <col min="4" max="4" width="16.83203125" customWidth="1"/>
    <col min="5" max="5" width="20.33203125" customWidth="1"/>
    <col min="6" max="6" width="20.1640625" customWidth="1"/>
    <col min="7" max="10" width="18.5" customWidth="1"/>
  </cols>
  <sheetData>
    <row r="1" spans="1:10" ht="16" customHeight="1" x14ac:dyDescent="0.2">
      <c r="A1" t="s">
        <v>592</v>
      </c>
    </row>
    <row r="2" spans="1:10" ht="16" customHeight="1" x14ac:dyDescent="0.2">
      <c r="E2" t="s">
        <v>593</v>
      </c>
    </row>
    <row r="3" spans="1:10" ht="16" customHeight="1" x14ac:dyDescent="0.2">
      <c r="A3" t="s">
        <v>1</v>
      </c>
      <c r="B3" t="s">
        <v>594</v>
      </c>
      <c r="C3" t="s">
        <v>595</v>
      </c>
      <c r="D3" t="s">
        <v>247</v>
      </c>
      <c r="E3" t="s">
        <v>596</v>
      </c>
      <c r="F3" t="s">
        <v>597</v>
      </c>
      <c r="G3" t="s">
        <v>598</v>
      </c>
      <c r="H3" t="s">
        <v>599</v>
      </c>
      <c r="I3" t="s">
        <v>202</v>
      </c>
      <c r="J3" t="s">
        <v>254</v>
      </c>
    </row>
    <row r="4" spans="1:10" ht="16" customHeight="1" x14ac:dyDescent="0.2">
      <c r="B4" t="s">
        <v>600</v>
      </c>
      <c r="C4" t="s">
        <v>601</v>
      </c>
      <c r="D4" t="s">
        <v>602</v>
      </c>
      <c r="G4" t="s">
        <v>603</v>
      </c>
      <c r="H4" t="s">
        <v>604</v>
      </c>
    </row>
    <row r="5" spans="1:10" ht="16" customHeight="1" x14ac:dyDescent="0.2">
      <c r="A5" t="s">
        <v>7</v>
      </c>
      <c r="B5">
        <v>16870245544</v>
      </c>
      <c r="C5">
        <v>3047253070</v>
      </c>
      <c r="D5">
        <v>19917498614</v>
      </c>
      <c r="E5">
        <v>1382417347</v>
      </c>
      <c r="F5">
        <v>1155909378</v>
      </c>
      <c r="G5">
        <v>17379171889</v>
      </c>
      <c r="H5">
        <v>14027105056</v>
      </c>
      <c r="I5">
        <v>1730114572</v>
      </c>
      <c r="J5">
        <v>1621952261</v>
      </c>
    </row>
    <row r="6" spans="1:10" ht="16" customHeight="1" x14ac:dyDescent="0.2">
      <c r="A6" t="s">
        <v>8</v>
      </c>
      <c r="B6">
        <v>102581417</v>
      </c>
      <c r="C6">
        <v>14260896</v>
      </c>
      <c r="D6">
        <v>116842313</v>
      </c>
      <c r="E6">
        <v>0</v>
      </c>
      <c r="F6">
        <v>9331520</v>
      </c>
      <c r="G6">
        <v>107510793</v>
      </c>
      <c r="H6">
        <v>73872484</v>
      </c>
      <c r="I6">
        <v>2944110</v>
      </c>
      <c r="J6">
        <v>30694199</v>
      </c>
    </row>
    <row r="7" spans="1:10" ht="16" customHeight="1" x14ac:dyDescent="0.2">
      <c r="A7" t="s">
        <v>9</v>
      </c>
      <c r="B7">
        <v>42981164</v>
      </c>
      <c r="C7">
        <v>69730321</v>
      </c>
      <c r="D7">
        <v>112711485</v>
      </c>
      <c r="E7">
        <v>7500000</v>
      </c>
      <c r="F7">
        <v>3000300</v>
      </c>
      <c r="G7">
        <v>102211185</v>
      </c>
      <c r="H7">
        <v>38861102</v>
      </c>
      <c r="I7">
        <v>0</v>
      </c>
      <c r="J7">
        <v>63350083</v>
      </c>
    </row>
    <row r="8" spans="1:10" ht="16" customHeight="1" x14ac:dyDescent="0.2">
      <c r="A8" t="s">
        <v>10</v>
      </c>
      <c r="B8">
        <v>221219808</v>
      </c>
      <c r="C8">
        <v>2734552</v>
      </c>
      <c r="D8">
        <v>223954360</v>
      </c>
      <c r="E8">
        <v>0</v>
      </c>
      <c r="F8">
        <v>20014130</v>
      </c>
      <c r="G8">
        <v>203940230</v>
      </c>
      <c r="H8">
        <v>203524715</v>
      </c>
      <c r="I8">
        <v>415514</v>
      </c>
      <c r="J8">
        <v>0</v>
      </c>
    </row>
    <row r="9" spans="1:10" ht="16" customHeight="1" x14ac:dyDescent="0.2">
      <c r="A9" t="s">
        <v>11</v>
      </c>
      <c r="B9">
        <v>62366441</v>
      </c>
      <c r="C9">
        <v>34318826</v>
      </c>
      <c r="D9">
        <v>96685267</v>
      </c>
      <c r="E9">
        <v>0</v>
      </c>
      <c r="F9">
        <v>0</v>
      </c>
      <c r="G9">
        <v>96685267</v>
      </c>
      <c r="H9">
        <v>47144364</v>
      </c>
      <c r="I9">
        <v>0</v>
      </c>
      <c r="J9">
        <v>49540903</v>
      </c>
    </row>
    <row r="10" spans="1:10" ht="16" customHeight="1" x14ac:dyDescent="0.2">
      <c r="A10" t="s">
        <v>12</v>
      </c>
      <c r="B10">
        <v>3656123281</v>
      </c>
      <c r="C10">
        <v>8393864</v>
      </c>
      <c r="D10">
        <v>3664517145</v>
      </c>
      <c r="E10">
        <v>0</v>
      </c>
      <c r="F10">
        <v>363604655</v>
      </c>
      <c r="G10">
        <v>3300912490</v>
      </c>
      <c r="H10">
        <v>3211516674</v>
      </c>
      <c r="I10">
        <v>89395816</v>
      </c>
      <c r="J10">
        <v>0</v>
      </c>
    </row>
    <row r="11" spans="1:10" ht="16" customHeight="1" x14ac:dyDescent="0.2">
      <c r="A11" t="s">
        <v>13</v>
      </c>
      <c r="B11">
        <v>149567140</v>
      </c>
      <c r="C11">
        <v>19101477</v>
      </c>
      <c r="D11">
        <v>168668617</v>
      </c>
      <c r="E11">
        <v>630144</v>
      </c>
      <c r="F11">
        <v>0</v>
      </c>
      <c r="G11">
        <v>168038473</v>
      </c>
      <c r="H11">
        <v>146353070</v>
      </c>
      <c r="I11">
        <v>13998536</v>
      </c>
      <c r="J11">
        <v>7686867</v>
      </c>
    </row>
    <row r="12" spans="1:10" ht="16" customHeight="1" x14ac:dyDescent="0.2">
      <c r="A12" t="s">
        <v>14</v>
      </c>
      <c r="B12">
        <v>266788107</v>
      </c>
      <c r="C12">
        <v>6261171</v>
      </c>
      <c r="D12">
        <v>273049278</v>
      </c>
      <c r="E12">
        <v>0</v>
      </c>
      <c r="F12">
        <v>26512113</v>
      </c>
      <c r="G12">
        <v>246537165</v>
      </c>
      <c r="H12">
        <v>240109297</v>
      </c>
      <c r="I12">
        <v>166697</v>
      </c>
      <c r="J12">
        <v>6261171</v>
      </c>
    </row>
    <row r="13" spans="1:10" ht="16" customHeight="1" x14ac:dyDescent="0.2">
      <c r="A13" t="s">
        <v>15</v>
      </c>
      <c r="B13">
        <v>35497480</v>
      </c>
      <c r="C13">
        <v>20008254</v>
      </c>
      <c r="D13">
        <v>55505734</v>
      </c>
      <c r="E13">
        <v>0</v>
      </c>
      <c r="F13">
        <v>0</v>
      </c>
      <c r="G13">
        <v>55505734</v>
      </c>
      <c r="H13">
        <v>46967423</v>
      </c>
      <c r="I13">
        <v>804952</v>
      </c>
      <c r="J13">
        <v>7733360</v>
      </c>
    </row>
    <row r="14" spans="1:10" ht="16" customHeight="1" x14ac:dyDescent="0.2">
      <c r="A14" t="s">
        <v>16</v>
      </c>
      <c r="B14">
        <v>101805982</v>
      </c>
      <c r="C14">
        <v>60867166</v>
      </c>
      <c r="D14">
        <v>162673148</v>
      </c>
      <c r="E14">
        <v>0</v>
      </c>
      <c r="F14">
        <v>3935917</v>
      </c>
      <c r="G14">
        <v>158737231</v>
      </c>
      <c r="H14">
        <v>76075038</v>
      </c>
      <c r="I14">
        <v>1978657</v>
      </c>
      <c r="J14">
        <v>80683536</v>
      </c>
    </row>
    <row r="15" spans="1:10" ht="16" customHeight="1" x14ac:dyDescent="0.2">
      <c r="A15" t="s">
        <v>17</v>
      </c>
      <c r="B15">
        <v>565174263</v>
      </c>
      <c r="C15">
        <v>30074958</v>
      </c>
      <c r="D15">
        <v>595249221</v>
      </c>
      <c r="E15">
        <v>110662021</v>
      </c>
      <c r="F15">
        <v>56234011</v>
      </c>
      <c r="G15">
        <v>428353189</v>
      </c>
      <c r="H15">
        <v>394049612</v>
      </c>
      <c r="I15">
        <v>34303577</v>
      </c>
      <c r="J15">
        <v>0</v>
      </c>
    </row>
    <row r="16" spans="1:10" ht="16" customHeight="1" x14ac:dyDescent="0.2">
      <c r="A16" t="s">
        <v>18</v>
      </c>
      <c r="B16">
        <v>330741739</v>
      </c>
      <c r="C16">
        <v>82143100</v>
      </c>
      <c r="D16">
        <v>412884839</v>
      </c>
      <c r="E16">
        <v>0</v>
      </c>
      <c r="F16">
        <v>1641997</v>
      </c>
      <c r="G16">
        <v>411242842</v>
      </c>
      <c r="H16">
        <v>333885204</v>
      </c>
      <c r="I16">
        <v>34859093</v>
      </c>
      <c r="J16">
        <v>42498544</v>
      </c>
    </row>
    <row r="17" spans="1:10" ht="16" customHeight="1" x14ac:dyDescent="0.2">
      <c r="A17" t="s">
        <v>19</v>
      </c>
      <c r="B17">
        <v>108726046</v>
      </c>
      <c r="C17">
        <v>65248467</v>
      </c>
      <c r="D17">
        <v>173974513</v>
      </c>
      <c r="E17">
        <v>15000000</v>
      </c>
      <c r="F17">
        <v>7800000</v>
      </c>
      <c r="G17">
        <v>151174513</v>
      </c>
      <c r="H17">
        <v>60689416</v>
      </c>
      <c r="I17">
        <v>3767472</v>
      </c>
      <c r="J17">
        <v>86717625</v>
      </c>
    </row>
    <row r="18" spans="1:10" ht="16" customHeight="1" x14ac:dyDescent="0.2">
      <c r="A18" t="s">
        <v>20</v>
      </c>
      <c r="B18">
        <v>30412562</v>
      </c>
      <c r="C18">
        <v>31686936</v>
      </c>
      <c r="D18">
        <v>62099498</v>
      </c>
      <c r="E18">
        <v>7831235</v>
      </c>
      <c r="F18">
        <v>1292534</v>
      </c>
      <c r="G18">
        <v>52975729</v>
      </c>
      <c r="H18">
        <v>22717238</v>
      </c>
      <c r="I18">
        <v>30258491</v>
      </c>
      <c r="J18">
        <v>0</v>
      </c>
    </row>
    <row r="19" spans="1:10" ht="16" customHeight="1" x14ac:dyDescent="0.2">
      <c r="A19" t="s">
        <v>21</v>
      </c>
      <c r="B19">
        <v>580766962</v>
      </c>
      <c r="C19">
        <v>15955472</v>
      </c>
      <c r="D19">
        <v>596722434</v>
      </c>
      <c r="E19">
        <v>0</v>
      </c>
      <c r="F19">
        <v>1200000</v>
      </c>
      <c r="G19">
        <v>595522434</v>
      </c>
      <c r="H19">
        <v>581165698</v>
      </c>
      <c r="I19">
        <v>0</v>
      </c>
      <c r="J19">
        <v>14356736</v>
      </c>
    </row>
    <row r="20" spans="1:10" ht="16" customHeight="1" x14ac:dyDescent="0.2">
      <c r="A20" t="s">
        <v>22</v>
      </c>
      <c r="B20">
        <v>190383924</v>
      </c>
      <c r="C20">
        <v>259716425</v>
      </c>
      <c r="D20">
        <v>450100349</v>
      </c>
      <c r="E20">
        <v>62039733</v>
      </c>
      <c r="F20">
        <v>0</v>
      </c>
      <c r="G20">
        <v>388060616</v>
      </c>
      <c r="H20">
        <v>84311672</v>
      </c>
      <c r="I20">
        <v>301123945</v>
      </c>
      <c r="J20">
        <v>2625000</v>
      </c>
    </row>
    <row r="21" spans="1:10" ht="16" customHeight="1" x14ac:dyDescent="0.2">
      <c r="A21" t="s">
        <v>23</v>
      </c>
      <c r="B21">
        <v>131044306</v>
      </c>
      <c r="C21">
        <v>17069546</v>
      </c>
      <c r="D21">
        <v>148113852</v>
      </c>
      <c r="E21">
        <v>25732687</v>
      </c>
      <c r="F21">
        <v>12962008</v>
      </c>
      <c r="G21">
        <v>109419157</v>
      </c>
      <c r="H21">
        <v>81696689</v>
      </c>
      <c r="I21">
        <v>16160171</v>
      </c>
      <c r="J21">
        <v>11562297</v>
      </c>
    </row>
    <row r="22" spans="1:10" ht="16" customHeight="1" x14ac:dyDescent="0.2">
      <c r="A22" t="s">
        <v>24</v>
      </c>
      <c r="B22">
        <v>101931061</v>
      </c>
      <c r="C22">
        <v>43882463</v>
      </c>
      <c r="D22">
        <v>145813524</v>
      </c>
      <c r="E22">
        <v>14165921</v>
      </c>
      <c r="F22">
        <v>10193106</v>
      </c>
      <c r="G22">
        <v>121454497</v>
      </c>
      <c r="H22">
        <v>68665547</v>
      </c>
      <c r="I22">
        <v>10694622</v>
      </c>
      <c r="J22">
        <v>42094328</v>
      </c>
    </row>
    <row r="23" spans="1:10" ht="16" customHeight="1" x14ac:dyDescent="0.2">
      <c r="A23" t="s">
        <v>25</v>
      </c>
      <c r="B23">
        <v>181287669</v>
      </c>
      <c r="C23">
        <v>3522426</v>
      </c>
      <c r="D23">
        <v>184810095</v>
      </c>
      <c r="E23">
        <v>0</v>
      </c>
      <c r="F23">
        <v>0</v>
      </c>
      <c r="G23">
        <v>184810095</v>
      </c>
      <c r="H23">
        <v>180417212</v>
      </c>
      <c r="I23">
        <v>0</v>
      </c>
      <c r="J23">
        <v>4392885</v>
      </c>
    </row>
    <row r="24" spans="1:10" ht="16" customHeight="1" x14ac:dyDescent="0.2">
      <c r="A24" t="s">
        <v>26</v>
      </c>
      <c r="B24">
        <v>163533444</v>
      </c>
      <c r="C24">
        <v>34605</v>
      </c>
      <c r="D24">
        <v>163568049</v>
      </c>
      <c r="E24">
        <v>0</v>
      </c>
      <c r="F24">
        <v>16353344</v>
      </c>
      <c r="G24">
        <v>147214705</v>
      </c>
      <c r="H24">
        <v>147214705</v>
      </c>
      <c r="I24">
        <v>0</v>
      </c>
      <c r="J24">
        <v>0</v>
      </c>
    </row>
    <row r="25" spans="1:10" ht="16" customHeight="1" x14ac:dyDescent="0.2">
      <c r="A25" t="s">
        <v>27</v>
      </c>
      <c r="B25">
        <v>78120889</v>
      </c>
      <c r="C25">
        <v>25899065</v>
      </c>
      <c r="D25">
        <v>104019954</v>
      </c>
      <c r="E25">
        <v>0</v>
      </c>
      <c r="F25">
        <v>7437064</v>
      </c>
      <c r="G25">
        <v>96582890</v>
      </c>
      <c r="H25">
        <v>37765608</v>
      </c>
      <c r="I25">
        <v>0</v>
      </c>
      <c r="J25">
        <v>58817282</v>
      </c>
    </row>
    <row r="26" spans="1:10" ht="16" customHeight="1" x14ac:dyDescent="0.2">
      <c r="A26" t="s">
        <v>28</v>
      </c>
      <c r="B26">
        <v>251847500</v>
      </c>
      <c r="C26">
        <v>4937313</v>
      </c>
      <c r="D26">
        <v>256784813</v>
      </c>
      <c r="E26">
        <v>0</v>
      </c>
      <c r="F26">
        <v>22909803</v>
      </c>
      <c r="G26">
        <v>233875010</v>
      </c>
      <c r="H26">
        <v>233875010</v>
      </c>
      <c r="I26">
        <v>0</v>
      </c>
      <c r="J26">
        <v>0</v>
      </c>
    </row>
    <row r="27" spans="1:10" ht="16" customHeight="1" x14ac:dyDescent="0.2">
      <c r="A27" t="s">
        <v>29</v>
      </c>
      <c r="B27">
        <v>504986727</v>
      </c>
      <c r="C27">
        <v>0</v>
      </c>
      <c r="D27">
        <v>504986727</v>
      </c>
      <c r="E27">
        <v>91874224</v>
      </c>
      <c r="F27">
        <v>45937115</v>
      </c>
      <c r="G27">
        <v>367175388</v>
      </c>
      <c r="H27">
        <v>367175388</v>
      </c>
      <c r="I27">
        <v>0</v>
      </c>
      <c r="J27">
        <v>0</v>
      </c>
    </row>
    <row r="28" spans="1:10" ht="16" customHeight="1" x14ac:dyDescent="0.2">
      <c r="A28" t="s">
        <v>30</v>
      </c>
      <c r="B28">
        <v>775352858</v>
      </c>
      <c r="C28">
        <v>42420977</v>
      </c>
      <c r="D28">
        <v>817773835</v>
      </c>
      <c r="E28">
        <v>11256695</v>
      </c>
      <c r="F28">
        <v>77535285</v>
      </c>
      <c r="G28">
        <v>728981855</v>
      </c>
      <c r="H28">
        <v>690064753</v>
      </c>
      <c r="I28">
        <v>0</v>
      </c>
      <c r="J28">
        <v>38917102</v>
      </c>
    </row>
    <row r="29" spans="1:10" ht="16" customHeight="1" x14ac:dyDescent="0.2">
      <c r="A29" t="s">
        <v>31</v>
      </c>
      <c r="B29">
        <v>263434070</v>
      </c>
      <c r="C29">
        <v>161406315</v>
      </c>
      <c r="D29">
        <v>424840385</v>
      </c>
      <c r="E29">
        <v>60451000</v>
      </c>
      <c r="F29">
        <v>4790000</v>
      </c>
      <c r="G29">
        <v>359599385</v>
      </c>
      <c r="H29">
        <v>229431215</v>
      </c>
      <c r="I29">
        <v>60526936</v>
      </c>
      <c r="J29">
        <v>69641234</v>
      </c>
    </row>
    <row r="30" spans="1:10" ht="16" customHeight="1" x14ac:dyDescent="0.2">
      <c r="A30" t="s">
        <v>32</v>
      </c>
      <c r="B30">
        <v>86767578</v>
      </c>
      <c r="C30">
        <v>11893029</v>
      </c>
      <c r="D30">
        <v>98660607</v>
      </c>
      <c r="E30">
        <v>17353516</v>
      </c>
      <c r="F30">
        <v>8676758</v>
      </c>
      <c r="G30">
        <v>72630333</v>
      </c>
      <c r="H30">
        <v>51462669</v>
      </c>
      <c r="I30">
        <v>0</v>
      </c>
      <c r="J30">
        <v>21167665</v>
      </c>
    </row>
    <row r="31" spans="1:10" ht="16" customHeight="1" x14ac:dyDescent="0.2">
      <c r="A31" t="s">
        <v>33</v>
      </c>
      <c r="B31">
        <v>217051740</v>
      </c>
      <c r="C31">
        <v>22253154</v>
      </c>
      <c r="D31">
        <v>239304894</v>
      </c>
      <c r="E31">
        <v>0</v>
      </c>
      <c r="F31">
        <v>21701176</v>
      </c>
      <c r="G31">
        <v>217603718</v>
      </c>
      <c r="H31">
        <v>207946642</v>
      </c>
      <c r="I31">
        <v>9657076</v>
      </c>
      <c r="J31">
        <v>0</v>
      </c>
    </row>
    <row r="32" spans="1:10" ht="16" customHeight="1" x14ac:dyDescent="0.2">
      <c r="A32" t="s">
        <v>34</v>
      </c>
      <c r="B32">
        <v>37809102</v>
      </c>
      <c r="C32">
        <v>43122858</v>
      </c>
      <c r="D32">
        <v>80931960</v>
      </c>
      <c r="E32">
        <v>8700000</v>
      </c>
      <c r="F32">
        <v>2575839</v>
      </c>
      <c r="G32">
        <v>69656121</v>
      </c>
      <c r="H32">
        <v>27899002</v>
      </c>
      <c r="I32">
        <v>41757118</v>
      </c>
      <c r="J32">
        <v>0</v>
      </c>
    </row>
    <row r="33" spans="1:10" ht="16" customHeight="1" x14ac:dyDescent="0.2">
      <c r="A33" t="s">
        <v>35</v>
      </c>
      <c r="B33">
        <v>57803291</v>
      </c>
      <c r="C33">
        <v>59254878</v>
      </c>
      <c r="D33">
        <v>117058169</v>
      </c>
      <c r="E33">
        <v>17000000</v>
      </c>
      <c r="F33">
        <v>0</v>
      </c>
      <c r="G33">
        <v>100058169</v>
      </c>
      <c r="H33">
        <v>43792992</v>
      </c>
      <c r="I33">
        <v>160189</v>
      </c>
      <c r="J33">
        <v>56104988</v>
      </c>
    </row>
    <row r="34" spans="1:10" ht="16" customHeight="1" x14ac:dyDescent="0.2">
      <c r="A34" t="s">
        <v>36</v>
      </c>
      <c r="B34">
        <v>48267540</v>
      </c>
      <c r="C34">
        <v>12719596</v>
      </c>
      <c r="D34">
        <v>60987136</v>
      </c>
      <c r="E34">
        <v>0</v>
      </c>
      <c r="F34">
        <v>0</v>
      </c>
      <c r="G34">
        <v>60987136</v>
      </c>
      <c r="H34">
        <v>54457018</v>
      </c>
      <c r="I34">
        <v>6530118</v>
      </c>
      <c r="J34">
        <v>0</v>
      </c>
    </row>
    <row r="35" spans="1:10" ht="16" customHeight="1" x14ac:dyDescent="0.2">
      <c r="A35" t="s">
        <v>37</v>
      </c>
      <c r="B35">
        <v>38521261</v>
      </c>
      <c r="C35">
        <v>13228747</v>
      </c>
      <c r="D35">
        <v>51750008</v>
      </c>
      <c r="E35">
        <v>3425951</v>
      </c>
      <c r="F35">
        <v>-2027712</v>
      </c>
      <c r="G35">
        <v>50351769</v>
      </c>
      <c r="H35">
        <v>21077877</v>
      </c>
      <c r="I35">
        <v>0</v>
      </c>
      <c r="J35">
        <v>29273892</v>
      </c>
    </row>
    <row r="36" spans="1:10" ht="16" customHeight="1" x14ac:dyDescent="0.2">
      <c r="A36" t="s">
        <v>38</v>
      </c>
      <c r="B36">
        <v>404034823</v>
      </c>
      <c r="C36">
        <v>69894914</v>
      </c>
      <c r="D36">
        <v>473929737</v>
      </c>
      <c r="E36">
        <v>76000000</v>
      </c>
      <c r="F36">
        <v>16938000</v>
      </c>
      <c r="G36">
        <v>380991737</v>
      </c>
      <c r="H36">
        <v>337537526</v>
      </c>
      <c r="I36">
        <v>29508709</v>
      </c>
      <c r="J36">
        <v>13945502</v>
      </c>
    </row>
    <row r="37" spans="1:10" ht="16" customHeight="1" x14ac:dyDescent="0.2">
      <c r="A37" t="s">
        <v>39</v>
      </c>
      <c r="B37">
        <v>121558518</v>
      </c>
      <c r="C37">
        <v>50169422</v>
      </c>
      <c r="D37">
        <v>171727940</v>
      </c>
      <c r="E37">
        <v>28090000</v>
      </c>
      <c r="F37">
        <v>0</v>
      </c>
      <c r="G37">
        <v>143637940</v>
      </c>
      <c r="H37">
        <v>68414888</v>
      </c>
      <c r="I37">
        <v>75223052</v>
      </c>
      <c r="J37">
        <v>0</v>
      </c>
    </row>
    <row r="38" spans="1:10" ht="16" customHeight="1" x14ac:dyDescent="0.2">
      <c r="A38" t="s">
        <v>40</v>
      </c>
      <c r="B38">
        <v>2685513933</v>
      </c>
      <c r="C38">
        <v>377416805</v>
      </c>
      <c r="D38">
        <v>3062930738</v>
      </c>
      <c r="E38">
        <v>336786965</v>
      </c>
      <c r="F38">
        <v>181097334</v>
      </c>
      <c r="G38">
        <v>2545046439</v>
      </c>
      <c r="H38">
        <v>2352526097</v>
      </c>
      <c r="I38">
        <v>171606622</v>
      </c>
      <c r="J38">
        <v>20913720</v>
      </c>
    </row>
    <row r="39" spans="1:10" ht="16" customHeight="1" x14ac:dyDescent="0.2">
      <c r="A39" t="s">
        <v>41</v>
      </c>
      <c r="B39">
        <v>331367556</v>
      </c>
      <c r="C39">
        <v>196088788</v>
      </c>
      <c r="D39">
        <v>527456344</v>
      </c>
      <c r="E39">
        <v>71773001</v>
      </c>
      <c r="F39">
        <v>9828259</v>
      </c>
      <c r="G39">
        <v>445855084</v>
      </c>
      <c r="H39">
        <v>241255422</v>
      </c>
      <c r="I39">
        <v>201082010</v>
      </c>
      <c r="J39">
        <v>3517652</v>
      </c>
    </row>
    <row r="40" spans="1:10" ht="16" customHeight="1" x14ac:dyDescent="0.2">
      <c r="A40" t="s">
        <v>42</v>
      </c>
      <c r="B40">
        <v>26399809</v>
      </c>
      <c r="C40">
        <v>15818434</v>
      </c>
      <c r="D40">
        <v>42218243</v>
      </c>
      <c r="E40">
        <v>0</v>
      </c>
      <c r="F40">
        <v>0</v>
      </c>
      <c r="G40">
        <v>42218243</v>
      </c>
      <c r="H40">
        <v>28103444</v>
      </c>
      <c r="I40">
        <v>0</v>
      </c>
      <c r="J40">
        <v>14114799</v>
      </c>
    </row>
    <row r="41" spans="1:10" ht="16" customHeight="1" x14ac:dyDescent="0.2">
      <c r="A41" t="s">
        <v>43</v>
      </c>
      <c r="B41">
        <v>727968260</v>
      </c>
      <c r="C41">
        <v>235375002</v>
      </c>
      <c r="D41">
        <v>963343262</v>
      </c>
      <c r="E41">
        <v>0</v>
      </c>
      <c r="F41">
        <v>72796826</v>
      </c>
      <c r="G41">
        <v>890546436</v>
      </c>
      <c r="H41">
        <v>613368132</v>
      </c>
      <c r="I41">
        <v>197559756</v>
      </c>
      <c r="J41">
        <v>79618548</v>
      </c>
    </row>
    <row r="42" spans="1:10" ht="16" customHeight="1" x14ac:dyDescent="0.2">
      <c r="A42" t="s">
        <v>44</v>
      </c>
      <c r="B42">
        <v>145281442</v>
      </c>
      <c r="C42">
        <v>53309883</v>
      </c>
      <c r="D42">
        <v>198591325</v>
      </c>
      <c r="E42">
        <v>29056288</v>
      </c>
      <c r="F42">
        <v>14528144</v>
      </c>
      <c r="G42">
        <v>155006893</v>
      </c>
      <c r="H42">
        <v>93199034</v>
      </c>
      <c r="I42">
        <v>61807859</v>
      </c>
      <c r="J42">
        <v>0</v>
      </c>
    </row>
    <row r="43" spans="1:10" ht="16" customHeight="1" x14ac:dyDescent="0.2">
      <c r="A43" t="s">
        <v>45</v>
      </c>
      <c r="B43">
        <v>183235546</v>
      </c>
      <c r="C43">
        <v>17889079</v>
      </c>
      <c r="D43">
        <v>201124625</v>
      </c>
      <c r="E43">
        <v>0</v>
      </c>
      <c r="F43">
        <v>0</v>
      </c>
      <c r="G43">
        <v>201124625</v>
      </c>
      <c r="H43">
        <v>201124624</v>
      </c>
      <c r="I43">
        <v>0</v>
      </c>
      <c r="J43">
        <v>0</v>
      </c>
    </row>
    <row r="44" spans="1:10" ht="16" customHeight="1" x14ac:dyDescent="0.2">
      <c r="A44" t="s">
        <v>46</v>
      </c>
      <c r="B44">
        <v>719499305</v>
      </c>
      <c r="C44">
        <v>352248064</v>
      </c>
      <c r="D44">
        <v>1071747369</v>
      </c>
      <c r="E44">
        <v>153106500</v>
      </c>
      <c r="F44">
        <v>30977000</v>
      </c>
      <c r="G44">
        <v>887663869</v>
      </c>
      <c r="H44">
        <v>466702466</v>
      </c>
      <c r="I44">
        <v>65576655</v>
      </c>
      <c r="J44">
        <v>355384748</v>
      </c>
    </row>
    <row r="45" spans="1:10" ht="16" customHeight="1" x14ac:dyDescent="0.2">
      <c r="A45" t="s">
        <v>47</v>
      </c>
      <c r="B45">
        <v>95021587</v>
      </c>
      <c r="C45">
        <v>0</v>
      </c>
      <c r="D45">
        <v>95021587</v>
      </c>
      <c r="E45">
        <v>10142379</v>
      </c>
      <c r="F45">
        <v>9059250</v>
      </c>
      <c r="G45">
        <v>75819958</v>
      </c>
      <c r="H45">
        <v>63769739</v>
      </c>
      <c r="I45">
        <v>12050219</v>
      </c>
      <c r="J45">
        <v>0</v>
      </c>
    </row>
    <row r="46" spans="1:10" ht="16" customHeight="1" x14ac:dyDescent="0.2">
      <c r="A46" t="s">
        <v>48</v>
      </c>
      <c r="B46">
        <v>109894640</v>
      </c>
      <c r="C46">
        <v>13801193</v>
      </c>
      <c r="D46">
        <v>123695833</v>
      </c>
      <c r="E46">
        <v>0</v>
      </c>
      <c r="F46">
        <v>0</v>
      </c>
      <c r="G46">
        <v>123695833</v>
      </c>
      <c r="H46">
        <v>88185007</v>
      </c>
      <c r="I46">
        <v>0</v>
      </c>
      <c r="J46">
        <v>35510826</v>
      </c>
    </row>
    <row r="47" spans="1:10" ht="16" customHeight="1" x14ac:dyDescent="0.2">
      <c r="A47" t="s">
        <v>49</v>
      </c>
      <c r="B47">
        <v>21279651</v>
      </c>
      <c r="C47">
        <v>14938870</v>
      </c>
      <c r="D47">
        <v>36218521</v>
      </c>
      <c r="E47">
        <v>-4255930</v>
      </c>
      <c r="F47">
        <v>2127965</v>
      </c>
      <c r="G47">
        <v>38346486</v>
      </c>
      <c r="H47">
        <v>18952637</v>
      </c>
      <c r="I47">
        <v>0</v>
      </c>
      <c r="J47">
        <v>19393849</v>
      </c>
    </row>
    <row r="48" spans="1:10" ht="16" customHeight="1" x14ac:dyDescent="0.2">
      <c r="A48" t="s">
        <v>50</v>
      </c>
      <c r="B48">
        <v>210542134</v>
      </c>
      <c r="C48">
        <v>59303874</v>
      </c>
      <c r="D48">
        <v>269846008</v>
      </c>
      <c r="E48">
        <v>25284733</v>
      </c>
      <c r="F48">
        <v>0</v>
      </c>
      <c r="G48">
        <v>244561275</v>
      </c>
      <c r="H48">
        <v>91482990</v>
      </c>
      <c r="I48">
        <v>0</v>
      </c>
      <c r="J48">
        <v>153078285</v>
      </c>
    </row>
    <row r="49" spans="1:10" ht="16" customHeight="1" x14ac:dyDescent="0.2">
      <c r="A49" t="s">
        <v>51</v>
      </c>
      <c r="B49">
        <v>534542111</v>
      </c>
      <c r="C49">
        <v>152683258</v>
      </c>
      <c r="D49">
        <v>687225369</v>
      </c>
      <c r="E49">
        <v>0</v>
      </c>
      <c r="F49">
        <v>33566135</v>
      </c>
      <c r="G49">
        <v>653659234</v>
      </c>
      <c r="H49">
        <v>464936866</v>
      </c>
      <c r="I49">
        <v>188722367</v>
      </c>
      <c r="J49">
        <v>0</v>
      </c>
    </row>
    <row r="50" spans="1:10" ht="16" customHeight="1" x14ac:dyDescent="0.2">
      <c r="A50" t="s">
        <v>52</v>
      </c>
      <c r="B50">
        <v>75609475</v>
      </c>
      <c r="C50">
        <v>109397518</v>
      </c>
      <c r="D50">
        <v>185006993</v>
      </c>
      <c r="E50">
        <v>9000000</v>
      </c>
      <c r="F50">
        <v>6274800</v>
      </c>
      <c r="G50">
        <v>169732193</v>
      </c>
      <c r="H50">
        <v>53715242</v>
      </c>
      <c r="I50">
        <v>0</v>
      </c>
      <c r="J50">
        <v>116016951</v>
      </c>
    </row>
    <row r="51" spans="1:10" ht="16" customHeight="1" x14ac:dyDescent="0.2">
      <c r="A51" t="s">
        <v>53</v>
      </c>
      <c r="B51">
        <v>47353181</v>
      </c>
      <c r="C51">
        <v>13714</v>
      </c>
      <c r="D51">
        <v>47366895</v>
      </c>
      <c r="E51">
        <v>9224074</v>
      </c>
      <c r="F51">
        <v>4735318</v>
      </c>
      <c r="G51">
        <v>33407503</v>
      </c>
      <c r="H51">
        <v>33393789</v>
      </c>
      <c r="I51">
        <v>0</v>
      </c>
      <c r="J51">
        <v>13714</v>
      </c>
    </row>
    <row r="52" spans="1:10" ht="16" customHeight="1" x14ac:dyDescent="0.2">
      <c r="A52" t="s">
        <v>54</v>
      </c>
      <c r="B52">
        <v>158285172</v>
      </c>
      <c r="C52">
        <v>39773017</v>
      </c>
      <c r="D52">
        <v>198058189</v>
      </c>
      <c r="E52">
        <v>17805152</v>
      </c>
      <c r="F52">
        <v>15825500</v>
      </c>
      <c r="G52">
        <v>164427537</v>
      </c>
      <c r="H52">
        <v>110149025</v>
      </c>
      <c r="I52">
        <v>653913</v>
      </c>
      <c r="J52">
        <v>53624599</v>
      </c>
    </row>
    <row r="53" spans="1:10" ht="16" customHeight="1" x14ac:dyDescent="0.2">
      <c r="A53" t="s">
        <v>55</v>
      </c>
      <c r="B53">
        <v>417415618</v>
      </c>
      <c r="C53">
        <v>69588179</v>
      </c>
      <c r="D53">
        <v>487003797</v>
      </c>
      <c r="E53">
        <v>104001858</v>
      </c>
      <c r="F53">
        <v>6233000</v>
      </c>
      <c r="G53">
        <v>376768939</v>
      </c>
      <c r="H53">
        <v>311761310</v>
      </c>
      <c r="I53">
        <v>64957981</v>
      </c>
      <c r="J53">
        <v>49648</v>
      </c>
    </row>
    <row r="54" spans="1:10" ht="16" customHeight="1" x14ac:dyDescent="0.2">
      <c r="A54" t="s">
        <v>56</v>
      </c>
      <c r="B54">
        <v>110176310</v>
      </c>
      <c r="C54">
        <v>65276</v>
      </c>
      <c r="D54">
        <v>110241586</v>
      </c>
      <c r="E54">
        <v>0</v>
      </c>
      <c r="F54">
        <v>11017631</v>
      </c>
      <c r="G54">
        <v>99223955</v>
      </c>
      <c r="H54">
        <v>95499784</v>
      </c>
      <c r="I54">
        <v>0</v>
      </c>
      <c r="J54">
        <v>3724171</v>
      </c>
    </row>
    <row r="55" spans="1:10" ht="16" customHeight="1" x14ac:dyDescent="0.2">
      <c r="A55" t="s">
        <v>57</v>
      </c>
      <c r="B55">
        <v>343870591</v>
      </c>
      <c r="C55">
        <v>12858714</v>
      </c>
      <c r="D55">
        <v>356729305</v>
      </c>
      <c r="E55">
        <v>62779200</v>
      </c>
      <c r="F55">
        <v>15443200</v>
      </c>
      <c r="G55">
        <v>278506905</v>
      </c>
      <c r="H55">
        <v>273464435</v>
      </c>
      <c r="I55">
        <v>0</v>
      </c>
      <c r="J55">
        <v>5042470</v>
      </c>
    </row>
    <row r="56" spans="1:10" ht="16" customHeight="1" x14ac:dyDescent="0.2">
      <c r="A56" t="s">
        <v>58</v>
      </c>
      <c r="B56">
        <v>18500530</v>
      </c>
      <c r="C56">
        <v>24472209</v>
      </c>
      <c r="D56">
        <v>42972739</v>
      </c>
      <c r="E56">
        <v>0</v>
      </c>
      <c r="F56">
        <v>1850053</v>
      </c>
      <c r="G56">
        <v>41122686</v>
      </c>
      <c r="H56">
        <v>15377265</v>
      </c>
      <c r="I56">
        <v>1862339</v>
      </c>
      <c r="J56">
        <v>23883082</v>
      </c>
    </row>
    <row r="58" spans="1:10" ht="16" customHeight="1" x14ac:dyDescent="0.2">
      <c r="A58" t="s">
        <v>605</v>
      </c>
    </row>
  </sheetData>
  <printOptions horizontalCentered="1"/>
  <pageMargins left="0.2" right="0.2" top="0.25" bottom="0.25" header="0" footer="0"/>
  <pageSetup scale="10"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156</vt:i4>
      </vt:variant>
    </vt:vector>
  </HeadingPairs>
  <TitlesOfParts>
    <vt:vector size="156" baseType="lpstr">
      <vt:lpstr>KEY</vt:lpstr>
      <vt:lpstr>FINAL TABLES</vt:lpstr>
      <vt:lpstr>Proportions of averages</vt:lpstr>
      <vt:lpstr>Average totals</vt:lpstr>
      <vt:lpstr>Average proportions</vt:lpstr>
      <vt:lpstr>Raw Proportions 1998-2013</vt:lpstr>
      <vt:lpstr>Raw Proportions</vt:lpstr>
      <vt:lpstr>Raw Values</vt:lpstr>
      <vt:lpstr>Raw Values (for R)</vt:lpstr>
      <vt:lpstr>CHECKS</vt:lpstr>
      <vt:lpstr>Proportions Check</vt:lpstr>
      <vt:lpstr>State Check</vt:lpstr>
      <vt:lpstr>ANNUAL TABLES</vt:lpstr>
      <vt:lpstr>1997_totals_newvars</vt:lpstr>
      <vt:lpstr>1998_totals_newvars</vt:lpstr>
      <vt:lpstr>1999_totals_newvars</vt:lpstr>
      <vt:lpstr>2000_totals_newvars</vt:lpstr>
      <vt:lpstr>2001_totals_newvars</vt:lpstr>
      <vt:lpstr>2002_totals_newvars</vt:lpstr>
      <vt:lpstr>2003_totals_newvars</vt:lpstr>
      <vt:lpstr>2004_totals_newvars</vt:lpstr>
      <vt:lpstr>2005_totals_newvars</vt:lpstr>
      <vt:lpstr>2006_totals_newvars</vt:lpstr>
      <vt:lpstr>2007_totals_newvars</vt:lpstr>
      <vt:lpstr>2008_totals_newvars</vt:lpstr>
      <vt:lpstr>2009_totals_newvars</vt:lpstr>
      <vt:lpstr>2010_totals_newvars</vt:lpstr>
      <vt:lpstr>2011_totals_newvars</vt:lpstr>
      <vt:lpstr>2012_totals_newvars</vt:lpstr>
      <vt:lpstr>2013_totals_newvars</vt:lpstr>
      <vt:lpstr>2014_totals_newvars</vt:lpstr>
      <vt:lpstr>RAW DATA</vt:lpstr>
      <vt:lpstr>raw_1997_MOE_SSP_non</vt:lpstr>
      <vt:lpstr>raw_1997_MOE_SSP_assist</vt:lpstr>
      <vt:lpstr>raw_1997_MOE_TANF_non</vt:lpstr>
      <vt:lpstr>raw_1997_MOE_TANF_assist</vt:lpstr>
      <vt:lpstr>raw_1997_fed_non_2</vt:lpstr>
      <vt:lpstr>raw_1997_fed_non_1</vt:lpstr>
      <vt:lpstr>raw_1997_fed_assist</vt:lpstr>
      <vt:lpstr>raw_1997_fed_spending</vt:lpstr>
      <vt:lpstr>raw_1998_MOE_SSP_non</vt:lpstr>
      <vt:lpstr>raw_1998_MOE_SSP_assist</vt:lpstr>
      <vt:lpstr>raw_1998_MOE_TANF_non</vt:lpstr>
      <vt:lpstr>raw_1998_MOE_TANF_assist</vt:lpstr>
      <vt:lpstr>raw_1998_fed_non_2</vt:lpstr>
      <vt:lpstr>raw_1998_fed_non_1</vt:lpstr>
      <vt:lpstr>raw_1998_fed_assist</vt:lpstr>
      <vt:lpstr>raw_1998_fed_spending</vt:lpstr>
      <vt:lpstr>raw_1999_MOE_SSP_non</vt:lpstr>
      <vt:lpstr>raw_1999_MOE_SSP_assist</vt:lpstr>
      <vt:lpstr>raw_1999_MOE_TANF_non</vt:lpstr>
      <vt:lpstr>raw_1999_MOE_TANF_assist</vt:lpstr>
      <vt:lpstr>raw_1999_fed_non_2</vt:lpstr>
      <vt:lpstr>raw_1999_fed_non_1</vt:lpstr>
      <vt:lpstr>raw_1999_fed_assist</vt:lpstr>
      <vt:lpstr>raw_1999_fed_spending</vt:lpstr>
      <vt:lpstr>raw_2000_MOE_SSP_non</vt:lpstr>
      <vt:lpstr>raw_2000_MOE_SSP_assist</vt:lpstr>
      <vt:lpstr>raw_2000_MOE_TANF_non</vt:lpstr>
      <vt:lpstr>raw_2000_MOE_TANF_assist</vt:lpstr>
      <vt:lpstr>raw_2000_fed_non_2</vt:lpstr>
      <vt:lpstr>raw_2000_fed_non_1</vt:lpstr>
      <vt:lpstr>raw_2000_fed_assist</vt:lpstr>
      <vt:lpstr>raw_2000_fed_spending</vt:lpstr>
      <vt:lpstr>raw_2001_MOE_SSP_non</vt:lpstr>
      <vt:lpstr>raw_2001_MOE_SSP_assist</vt:lpstr>
      <vt:lpstr>raw_2001_MOE_TANF_non</vt:lpstr>
      <vt:lpstr>raw_2001_MOE_TANF_assist</vt:lpstr>
      <vt:lpstr>raw_2001_fed_non_2</vt:lpstr>
      <vt:lpstr>raw_2001_fed_non_1</vt:lpstr>
      <vt:lpstr>raw_2001_fed_assist</vt:lpstr>
      <vt:lpstr>raw_2001_fed_spending</vt:lpstr>
      <vt:lpstr>raw_2002_MOE_SSP_non</vt:lpstr>
      <vt:lpstr>raw_2002_MOE_SSP_assist</vt:lpstr>
      <vt:lpstr>raw_2002_MOE_TANF_non</vt:lpstr>
      <vt:lpstr>raw_2002_MOE_TANF_assist</vt:lpstr>
      <vt:lpstr>raw_2002_fed_non_2</vt:lpstr>
      <vt:lpstr>raw_2002_fed_non_1</vt:lpstr>
      <vt:lpstr>raw_2002_fed_assist</vt:lpstr>
      <vt:lpstr>raw_2002_fed_spending</vt:lpstr>
      <vt:lpstr>raw_2003_MOE_SSP_non</vt:lpstr>
      <vt:lpstr>raw_2003_MOE_SSP_assist</vt:lpstr>
      <vt:lpstr>raw_2003_MOE_TANF_non</vt:lpstr>
      <vt:lpstr>raw_2003_MOE_TANF_assist</vt:lpstr>
      <vt:lpstr>raw_2003_fed_non_2</vt:lpstr>
      <vt:lpstr>raw_2003_fed_non_1</vt:lpstr>
      <vt:lpstr>raw_2003_fed_assist</vt:lpstr>
      <vt:lpstr>raw_2003_fed_spending</vt:lpstr>
      <vt:lpstr>raw_2004_MOE_SSP_non</vt:lpstr>
      <vt:lpstr>raw_2004_MOE_SSP_assist</vt:lpstr>
      <vt:lpstr>raw_2004_MOE_TANF_non</vt:lpstr>
      <vt:lpstr>raw_2004_MOE_TANF_assist</vt:lpstr>
      <vt:lpstr>raw_2004_fed_non_2</vt:lpstr>
      <vt:lpstr>raw_2004_fed_non_1</vt:lpstr>
      <vt:lpstr>raw_2004_fed_assist</vt:lpstr>
      <vt:lpstr>raw_2004_fed_spending</vt:lpstr>
      <vt:lpstr>raw_2005_MOE_SSP_non</vt:lpstr>
      <vt:lpstr>raw_2005_MOE_SSP_assist</vt:lpstr>
      <vt:lpstr>raw_2005_MOE_TANF_non</vt:lpstr>
      <vt:lpstr>raw_2005_MOE_TANF_assist</vt:lpstr>
      <vt:lpstr>raw_2005_fed_non_2</vt:lpstr>
      <vt:lpstr>raw_2005_fed_non_1</vt:lpstr>
      <vt:lpstr>raw_2005_fed_assist</vt:lpstr>
      <vt:lpstr>raw_2005_fed_spending</vt:lpstr>
      <vt:lpstr>raw_2006_MOE_SSP_non</vt:lpstr>
      <vt:lpstr>raw_2006_MOE_SSP_assist</vt:lpstr>
      <vt:lpstr>raw_2006_MOE_TANF_non</vt:lpstr>
      <vt:lpstr>raw_2006_MOE_TANF_assist</vt:lpstr>
      <vt:lpstr>raw_2006_fed_non_2</vt:lpstr>
      <vt:lpstr>raw_2006_fed_non_1</vt:lpstr>
      <vt:lpstr>raw_2006_fed_assist</vt:lpstr>
      <vt:lpstr>raw_2006_fed_spending</vt:lpstr>
      <vt:lpstr>raw_2007_fed_spending</vt:lpstr>
      <vt:lpstr>raw_2007_MOE_SSP_non</vt:lpstr>
      <vt:lpstr>raw_2007_MOE_SSP_assist</vt:lpstr>
      <vt:lpstr>raw_2007_MOE_TANF_non</vt:lpstr>
      <vt:lpstr>raw_2007_MOE_TANF_assist</vt:lpstr>
      <vt:lpstr>raw_2007_fed_non_2</vt:lpstr>
      <vt:lpstr>raw_2007_fed_non_1</vt:lpstr>
      <vt:lpstr>raw_2007_fed_assist</vt:lpstr>
      <vt:lpstr>raw_2008_fed_spending</vt:lpstr>
      <vt:lpstr>raw_2008_MOE_SSP_non</vt:lpstr>
      <vt:lpstr>raw_2008_MOE_SSP_assist</vt:lpstr>
      <vt:lpstr>raw_2008_MOE_TANF_non</vt:lpstr>
      <vt:lpstr>raw_2008_MOE_TANF_assist</vt:lpstr>
      <vt:lpstr>raw_2008_fed_non_2</vt:lpstr>
      <vt:lpstr>raw_2008_fed_non_1</vt:lpstr>
      <vt:lpstr>raw_2008_fed_assist</vt:lpstr>
      <vt:lpstr>raw_2009_MOE_SSP_non</vt:lpstr>
      <vt:lpstr>raw_2009_MOE_SSP_assist</vt:lpstr>
      <vt:lpstr>raw_2009_MOE_TANF_non</vt:lpstr>
      <vt:lpstr>raw_2009_MOE_TANF_assist</vt:lpstr>
      <vt:lpstr>raw_2009_fed_non_2</vt:lpstr>
      <vt:lpstr>raw_2009_fed_non_1</vt:lpstr>
      <vt:lpstr>raw_2009_fed_assist</vt:lpstr>
      <vt:lpstr>raw_2009_fed_spending</vt:lpstr>
      <vt:lpstr>raw_2010_assist</vt:lpstr>
      <vt:lpstr>raw_2010_non</vt:lpstr>
      <vt:lpstr>raw_2010_tot</vt:lpstr>
      <vt:lpstr>raw_2010_summ</vt:lpstr>
      <vt:lpstr>raw_2011_assist</vt:lpstr>
      <vt:lpstr>raw_2011_non</vt:lpstr>
      <vt:lpstr>raw_2011_tot</vt:lpstr>
      <vt:lpstr>raw_2011_summ</vt:lpstr>
      <vt:lpstr>raw_2012_assist</vt:lpstr>
      <vt:lpstr>raw_2012_non</vt:lpstr>
      <vt:lpstr>raw_2012_tot</vt:lpstr>
      <vt:lpstr>raw_2012_summ</vt:lpstr>
      <vt:lpstr>raw_2013_assist</vt:lpstr>
      <vt:lpstr>raw_2013_non</vt:lpstr>
      <vt:lpstr>raw_2013_tot</vt:lpstr>
      <vt:lpstr>raw_2013_summ</vt:lpstr>
      <vt:lpstr>raw_2014_assist</vt:lpstr>
      <vt:lpstr>raw_2014_non</vt:lpstr>
      <vt:lpstr>raw_2014_tot</vt:lpstr>
      <vt:lpstr>raw_2014_summ</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2017-06-23T23:40:32Z</dcterms:created>
  <dcterms:modified xsi:type="dcterms:W3CDTF">2017-09-28T00:22:24Z</dcterms:modified>
</cp:coreProperties>
</file>